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omments/comment3.xml" ContentType="application/vnd.openxmlformats-officedocument.spreadsheetml.comments+xml"/>
  <Override PartName="/xl/worksheets/sheet6.xml" ContentType="application/vnd.openxmlformats-officedocument.spreadsheetml.worksheet+xml"/>
  <Override PartName="/xl/comments/comment4.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100" yWindow="510" windowWidth="19290" windowHeight="11430" tabRatio="784" firstSheet="0" activeTab="2" autoFilterDateGrouping="1"/>
  </bookViews>
  <sheets>
    <sheet xmlns:r="http://schemas.openxmlformats.org/officeDocument/2006/relationships" name="COVER" sheetId="1" state="visible" r:id="rId1"/>
    <sheet xmlns:r="http://schemas.openxmlformats.org/officeDocument/2006/relationships" name="使用说明" sheetId="2" state="visible" r:id="rId2"/>
    <sheet xmlns:r="http://schemas.openxmlformats.org/officeDocument/2006/relationships" name="FCS0304_Analog" sheetId="3" state="visible" r:id="rId3"/>
    <sheet xmlns:r="http://schemas.openxmlformats.org/officeDocument/2006/relationships" name="FCS0304_Digital" sheetId="4" state="visible" r:id="rId4"/>
    <sheet xmlns:r="http://schemas.openxmlformats.org/officeDocument/2006/relationships" name="Sheet1" sheetId="5" state="visible" r:id="rId5"/>
    <sheet xmlns:r="http://schemas.openxmlformats.org/officeDocument/2006/relationships" name="I_O List" sheetId="6" state="visible" r:id="rId6"/>
    <sheet xmlns:r="http://schemas.openxmlformats.org/officeDocument/2006/relationships" name="卡件布置" sheetId="7" state="visible" r:id="rId7"/>
    <sheet xmlns:r="http://schemas.openxmlformats.org/officeDocument/2006/relationships" name="变更记录" sheetId="8" state="visible" r:id="rId8"/>
    <sheet xmlns:r="http://schemas.openxmlformats.org/officeDocument/2006/relationships" name="电缆表" sheetId="9" state="visible" r:id="rId9"/>
    <sheet xmlns:r="http://schemas.openxmlformats.org/officeDocument/2006/relationships" name="数量统计" sheetId="10" state="visible" r:id="rId10"/>
    <sheet xmlns:r="http://schemas.openxmlformats.org/officeDocument/2006/relationships" name="仪表索引" sheetId="11" state="visible" r:id="rId11"/>
  </sheets>
  <externalReferences>
    <externalReference xmlns:r="http://schemas.openxmlformats.org/officeDocument/2006/relationships" r:id="rId12"/>
    <externalReference xmlns:r="http://schemas.openxmlformats.org/officeDocument/2006/relationships" r:id="rId13"/>
    <externalReference xmlns:r="http://schemas.openxmlformats.org/officeDocument/2006/relationships" r:id="rId14"/>
    <externalReference xmlns:r="http://schemas.openxmlformats.org/officeDocument/2006/relationships" r:id="rId15"/>
    <externalReference xmlns:r="http://schemas.openxmlformats.org/officeDocument/2006/relationships" r:id="rId16"/>
    <externalReference xmlns:r="http://schemas.openxmlformats.org/officeDocument/2006/relationships" r:id="rId17"/>
    <externalReference xmlns:r="http://schemas.openxmlformats.org/officeDocument/2006/relationships" r:id="rId18"/>
    <externalReference xmlns:r="http://schemas.openxmlformats.org/officeDocument/2006/relationships" r:id="rId19"/>
    <externalReference xmlns:r="http://schemas.openxmlformats.org/officeDocument/2006/relationships" r:id="rId20"/>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 xmlns:r="http://schemas.openxmlformats.org/officeDocument/2006/relationships" r:id="rId46"/>
    <externalReference xmlns:r="http://schemas.openxmlformats.org/officeDocument/2006/relationships" r:id="rId47"/>
    <externalReference xmlns:r="http://schemas.openxmlformats.org/officeDocument/2006/relationships" r:id="rId48"/>
    <externalReference xmlns:r="http://schemas.openxmlformats.org/officeDocument/2006/relationships" r:id="rId49"/>
    <externalReference xmlns:r="http://schemas.openxmlformats.org/officeDocument/2006/relationships" r:id="rId50"/>
    <externalReference xmlns:r="http://schemas.openxmlformats.org/officeDocument/2006/relationships" r:id="rId51"/>
    <externalReference xmlns:r="http://schemas.openxmlformats.org/officeDocument/2006/relationships" r:id="rId52"/>
  </externalReferences>
  <definedNames>
    <definedName name="\A">'[1]M-EQPT-Z'!#REF!</definedName>
    <definedName name="\b">#N/A</definedName>
    <definedName name="\c">#N/A</definedName>
    <definedName name="\d">#N/A</definedName>
    <definedName name="\E">#REF!</definedName>
    <definedName name="\f">#N/A</definedName>
    <definedName name="\g">#N/A</definedName>
    <definedName name="\h">#N/A</definedName>
    <definedName name="\i">#N/A</definedName>
    <definedName name="\j">#N/A</definedName>
    <definedName name="\O" localSheetId="10">#REF!</definedName>
    <definedName name="\O">#REF!</definedName>
    <definedName name="\p">[2]VUOTO!#REF!</definedName>
    <definedName name="\q">[2]VUOTO!#REF!</definedName>
    <definedName name="\r">#REF!</definedName>
    <definedName name="\s">[2]VUOTO!#REF!</definedName>
    <definedName name="\t">[2]VUOTO!#REF!</definedName>
    <definedName name="\v">[2]VUOTO!#REF!</definedName>
    <definedName name="\X">#REF!</definedName>
    <definedName name="\Z">'[1]M-EQPT-Z'!#REF!</definedName>
    <definedName name="__123Graph_B" hidden="1">[3]B!#REF!</definedName>
    <definedName name="__123Graph_D" hidden="1">[3]B!#REF!</definedName>
    <definedName name="__123Graph_F" hidden="1">[3]B!#REF!</definedName>
    <definedName name="__123Graph_X" hidden="1">[3]B!#REF!</definedName>
    <definedName name="__EdFJsKAA" hidden="1">[4]!Tri_Rev</definedName>
    <definedName name="_0">NA()</definedName>
    <definedName name="_1">#REF!</definedName>
    <definedName name="_1__GENERAL__">#REF!</definedName>
    <definedName name="_10P2_">#REF!</definedName>
    <definedName name="_11">#N/A</definedName>
    <definedName name="_11P3_">#REF!</definedName>
    <definedName name="_12P4_">#REF!</definedName>
    <definedName name="_13P5_">#REF!</definedName>
    <definedName name="_14P6_">#REF!</definedName>
    <definedName name="_15P7_">#REF!</definedName>
    <definedName name="_16CC2_" localSheetId="0">'[5]14910'!#REF!</definedName>
    <definedName name="_16CC2_" localSheetId="3">'[5]14910'!#REF!</definedName>
    <definedName name="_16CC2_">'[5]14910'!#REF!</definedName>
    <definedName name="_16P8_">#REF!</definedName>
    <definedName name="_17P9_">#REF!</definedName>
    <definedName name="_1P1_">#REF!</definedName>
    <definedName name="_1ST">[2]VUOTO!#REF!</definedName>
    <definedName name="_2">[6]당초!#REF!</definedName>
    <definedName name="_2__PIPING__">#REF!</definedName>
    <definedName name="_22">#N/A</definedName>
    <definedName name="_24CC3_" localSheetId="0">'[5]14910'!#REF!</definedName>
    <definedName name="_24CC3_" localSheetId="3">'[5]14910'!#REF!</definedName>
    <definedName name="_24CC3_">'[5]14910'!#REF!</definedName>
    <definedName name="_2ND">[2]VUOTO!#REF!</definedName>
    <definedName name="_2P10_">#REF!</definedName>
    <definedName name="_3__STR_STEEL__">#REF!</definedName>
    <definedName name="_32CC4_" localSheetId="0">'[5]14910'!#REF!</definedName>
    <definedName name="_32CC4_" localSheetId="3">'[5]14910'!#REF!</definedName>
    <definedName name="_32CC4_">'[5]14910'!#REF!</definedName>
    <definedName name="_3P11_">#REF!</definedName>
    <definedName name="_3RD">[2]VUOTO!#REF!</definedName>
    <definedName name="_40CC5_" localSheetId="0">'[5]14910'!#REF!</definedName>
    <definedName name="_40CC5_" localSheetId="3">'[5]14910'!#REF!</definedName>
    <definedName name="_40CC5_">'[5]14910'!#REF!</definedName>
    <definedName name="_48CC6_" localSheetId="0">'[5]14910'!#REF!</definedName>
    <definedName name="_48CC6_" localSheetId="3">'[5]14910'!#REF!</definedName>
    <definedName name="_48CC6_">'[5]14910'!#REF!</definedName>
    <definedName name="_4P12_">#REF!</definedName>
    <definedName name="_4TH">[2]VUOTO!#REF!</definedName>
    <definedName name="_56CC7_" localSheetId="0">'[5]14910'!#REF!</definedName>
    <definedName name="_56CC7_" localSheetId="3">'[5]14910'!#REF!</definedName>
    <definedName name="_56CC7_">'[5]14910'!#REF!</definedName>
    <definedName name="_5P13_">#REF!</definedName>
    <definedName name="_5TH">[2]VUOTO!#REF!</definedName>
    <definedName name="_6__EQUIPMENT__">#REF!</definedName>
    <definedName name="_6P14_">#REF!</definedName>
    <definedName name="_6TH">[2]VUOTO!#REF!</definedName>
    <definedName name="_7__INSULATION_">#REF!</definedName>
    <definedName name="_7P15_">#REF!</definedName>
    <definedName name="_8__PAINTING__">#REF!</definedName>
    <definedName name="_8CC1_" localSheetId="0">'[5]14910'!#REF!</definedName>
    <definedName name="_8CC1_" localSheetId="3">'[5]14910'!#REF!</definedName>
    <definedName name="_8CC1_">'[5]14910'!#REF!</definedName>
    <definedName name="_8P16_">#REF!</definedName>
    <definedName name="_9P17_">#REF!</definedName>
    <definedName name="_AJOUTPAGE___" localSheetId="10">#REF!</definedName>
    <definedName name="_AJOUTPAGE___">#REF!</definedName>
    <definedName name="_BOUCLE" localSheetId="10">#REF!</definedName>
    <definedName name="_BOUCLE">#REF!</definedName>
    <definedName name="_Car1">#REF!</definedName>
    <definedName name="_Car2">#REF!</definedName>
    <definedName name="_Car3">#REF!</definedName>
    <definedName name="_CCC6" localSheetId="0">'[5]14910'!#REF!</definedName>
    <definedName name="_CCC6" localSheetId="3">'[5]14910'!#REF!</definedName>
    <definedName name="_CCC6">'[5]14910'!#REF!</definedName>
    <definedName name="_ELL45">#REF!</definedName>
    <definedName name="_ELL90">#REF!</definedName>
    <definedName name="_Fill" localSheetId="0" hidden="1">#REF!</definedName>
    <definedName name="_Fill" localSheetId="3" hidden="1">#REF!</definedName>
    <definedName name="_Fill" localSheetId="10" hidden="1">#REF!</definedName>
    <definedName name="_Fill" hidden="1">#REF!</definedName>
    <definedName name="_Fill0" localSheetId="0" hidden="1">#REF!</definedName>
    <definedName name="_Fill0" localSheetId="3" hidden="1">#REF!</definedName>
    <definedName name="_Fill0" hidden="1">#REF!</definedName>
    <definedName name="_IMPRIME">#REF!</definedName>
    <definedName name="_k">NA()</definedName>
    <definedName name="_Key1" hidden="1">#REF!</definedName>
    <definedName name="_Key2" hidden="1">#REF!</definedName>
    <definedName name="_Order1" hidden="1">255</definedName>
    <definedName name="_Order2" hidden="1">255</definedName>
    <definedName name="_PAG2">[2]VUOTO!#REF!</definedName>
    <definedName name="_PAG3">[2]VUOTO!#REF!</definedName>
    <definedName name="_PAG4">[2]VUOTO!#REF!</definedName>
    <definedName name="_PAG5">[2]VUOTO!#REF!</definedName>
    <definedName name="_PAG6">[2]VUOTO!#REF!</definedName>
    <definedName name="_Parse_Out" hidden="1">#REF!</definedName>
    <definedName name="_PH1">#REF!</definedName>
    <definedName name="_PO3" localSheetId="0">'[7]14910'!#REF!</definedName>
    <definedName name="_PO3" localSheetId="3">'[7]14910'!#REF!</definedName>
    <definedName name="_PO3">'[7]14910'!#REF!</definedName>
    <definedName name="_PO4" localSheetId="0">'[7]14910'!#REF!</definedName>
    <definedName name="_PO4" localSheetId="3">'[7]14910'!#REF!</definedName>
    <definedName name="_PO4">'[7]14910'!#REF!</definedName>
    <definedName name="_PO5" localSheetId="0">'[7]14910'!#REF!</definedName>
    <definedName name="_PO5" localSheetId="3">'[7]14910'!#REF!</definedName>
    <definedName name="_PO5">'[7]14910'!#REF!</definedName>
    <definedName name="_PO6" localSheetId="0">'[7]14910'!#REF!</definedName>
    <definedName name="_PO6" localSheetId="3">'[7]14910'!#REF!</definedName>
    <definedName name="_PO6">'[7]14910'!#REF!</definedName>
    <definedName name="_q">NA()</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SM1" localSheetId="0">'[7]14910'!#REF!</definedName>
    <definedName name="_SM1" localSheetId="3">'[7]14910'!#REF!</definedName>
    <definedName name="_SM1">'[7]14910'!#REF!</definedName>
    <definedName name="_SM2" localSheetId="0">'[7]14910'!#REF!</definedName>
    <definedName name="_SM2" localSheetId="3">'[7]14910'!#REF!</definedName>
    <definedName name="_SM2">'[7]14910'!#REF!</definedName>
    <definedName name="_SM3" localSheetId="0">'[7]14910'!#REF!</definedName>
    <definedName name="_SM3" localSheetId="3">'[7]14910'!#REF!</definedName>
    <definedName name="_SM3">'[7]14910'!#REF!</definedName>
    <definedName name="_SM4" localSheetId="0">'[7]14910'!#REF!</definedName>
    <definedName name="_SM4" localSheetId="3">'[7]14910'!#REF!</definedName>
    <definedName name="_SM4">'[7]14910'!#REF!</definedName>
    <definedName name="_SM5" localSheetId="0">'[7]14910'!#REF!</definedName>
    <definedName name="_SM5" localSheetId="3">'[7]14910'!#REF!</definedName>
    <definedName name="_SM5">'[7]14910'!#REF!</definedName>
    <definedName name="_SM6" localSheetId="0">'[7]14910'!#REF!</definedName>
    <definedName name="_SM6" localSheetId="3">'[7]14910'!#REF!</definedName>
    <definedName name="_SM6">'[7]14910'!#REF!</definedName>
    <definedName name="_Sort" hidden="1">#REF!</definedName>
    <definedName name="_SUPPRIPAGE___">#REF!</definedName>
    <definedName name="■" localSheetId="0">#REF!</definedName>
    <definedName name="■" localSheetId="3">#REF!</definedName>
    <definedName name="■">#REF!</definedName>
    <definedName name="a" localSheetId="0" hidden="1">{#N/A,#N/A,FALSE,"OUTPUT SHEET "}</definedName>
    <definedName name="a" localSheetId="7" hidden="1">{#N/A,#N/A,FALSE,"OUTPUT SHEET "}</definedName>
    <definedName name="a" hidden="1">{#N/A,#N/A,FALSE,"OUTPUT SHEET "}</definedName>
    <definedName name="A1_" localSheetId="0">#REF!</definedName>
    <definedName name="A1_" localSheetId="3">#REF!</definedName>
    <definedName name="A1_" localSheetId="10">#REF!</definedName>
    <definedName name="A1_">#REF!</definedName>
    <definedName name="A10_" localSheetId="0">#REF!</definedName>
    <definedName name="A10_" localSheetId="3">#REF!</definedName>
    <definedName name="A10_" localSheetId="10">#REF!</definedName>
    <definedName name="A10_">#REF!</definedName>
    <definedName name="A13_" localSheetId="0">#REF!</definedName>
    <definedName name="A13_" localSheetId="3">#REF!</definedName>
    <definedName name="A13_" localSheetId="10">#REF!</definedName>
    <definedName name="A13_">#REF!</definedName>
    <definedName name="A2_" localSheetId="3">#REF!</definedName>
    <definedName name="A2_" localSheetId="10">#REF!</definedName>
    <definedName name="A2_">#REF!</definedName>
    <definedName name="A3_" localSheetId="3">#REF!</definedName>
    <definedName name="A3_" localSheetId="10">#REF!</definedName>
    <definedName name="A3_">#REF!</definedName>
    <definedName name="A4_" localSheetId="3">#REF!</definedName>
    <definedName name="A4_" localSheetId="10">#REF!</definedName>
    <definedName name="A4_">#REF!</definedName>
    <definedName name="A5_" localSheetId="3">#REF!</definedName>
    <definedName name="A5_" localSheetId="10">#REF!</definedName>
    <definedName name="A5_">#REF!</definedName>
    <definedName name="A6_" localSheetId="3">#REF!</definedName>
    <definedName name="A6_" localSheetId="10">#REF!</definedName>
    <definedName name="A6_">#REF!</definedName>
    <definedName name="A7_" localSheetId="3">#REF!</definedName>
    <definedName name="A7_" localSheetId="10">#REF!</definedName>
    <definedName name="A7_">#REF!</definedName>
    <definedName name="A8_" localSheetId="3">#REF!</definedName>
    <definedName name="A8_" localSheetId="10">#REF!</definedName>
    <definedName name="A8_">#REF!</definedName>
    <definedName name="A9_" localSheetId="3">#REF!</definedName>
    <definedName name="A9_" localSheetId="10">#REF!</definedName>
    <definedName name="A9_">#REF!</definedName>
    <definedName name="AA" localSheetId="0">'[5]14910'!#REF!</definedName>
    <definedName name="AA" localSheetId="3">'[5]14910'!#REF!</definedName>
    <definedName name="AA">'[5]14910'!#REF!</definedName>
    <definedName name="AAA" localSheetId="0">'[5]14910'!#REF!</definedName>
    <definedName name="AAA" localSheetId="3">'[5]14910'!#REF!</definedName>
    <definedName name="AAA">'[5]14910'!#REF!</definedName>
    <definedName name="aaa0" localSheetId="0">#REF!</definedName>
    <definedName name="aaa0" localSheetId="3">#REF!</definedName>
    <definedName name="aaa0">#REF!</definedName>
    <definedName name="AAAA" localSheetId="0">'[5]14910'!#REF!</definedName>
    <definedName name="AAAA" localSheetId="3">'[5]14910'!#REF!</definedName>
    <definedName name="AAAA">'[5]14910'!#REF!</definedName>
    <definedName name="AB" localSheetId="0" hidden="1">{#N/A,#N/A,FALSE,"OUTPUT SHEET "}</definedName>
    <definedName name="AB" localSheetId="7" hidden="1">{#N/A,#N/A,FALSE,"OUTPUT SHEET "}</definedName>
    <definedName name="AB" hidden="1">{#N/A,#N/A,FALSE,"OUTPUT SHEET "}</definedName>
    <definedName name="ab_R_BREAKDOWN_PART1">[8]XZLC003_PART1!$A$7:$G$7</definedName>
    <definedName name="ab_R_BREAKDOWN_PART2">[9]XZLC004_PART2!$A$7:$G$7</definedName>
    <definedName name="ABC" localSheetId="0" hidden="1">{#N/A,#N/A,FALSE,"OUTPUT SHEET "}</definedName>
    <definedName name="ABC" localSheetId="7" hidden="1">{#N/A,#N/A,FALSE,"OUTPUT SHEET "}</definedName>
    <definedName name="ABC" hidden="1">{#N/A,#N/A,FALSE,"OUTPUT SHEET "}</definedName>
    <definedName name="AccessDatabase" hidden="1">"C:\TABLE97\cptt11(复本2)1.mdb"</definedName>
    <definedName name="ACTION">#REF!</definedName>
    <definedName name="ADC" localSheetId="0" hidden="1">{#N/A,#N/A,FALSE,"OUTPUT SHEET "}</definedName>
    <definedName name="ADC" localSheetId="7" hidden="1">{#N/A,#N/A,FALSE,"OUTPUT SHEET "}</definedName>
    <definedName name="ADC" hidden="1">{#N/A,#N/A,FALSE,"OUTPUT SHEET "}</definedName>
    <definedName name="ADDRESS" localSheetId="0">#REF!</definedName>
    <definedName name="ADDRESS" localSheetId="3">#REF!</definedName>
    <definedName name="ADDRESS">#REF!</definedName>
    <definedName name="ADDRESS0" localSheetId="0">#REF!</definedName>
    <definedName name="ADDRESS0" localSheetId="3">#REF!</definedName>
    <definedName name="ADDRESS0">#REF!</definedName>
    <definedName name="ADDRSSS" localSheetId="0">#REF!</definedName>
    <definedName name="ADDRSSS" localSheetId="3">#REF!</definedName>
    <definedName name="ADDRSSS">#REF!</definedName>
    <definedName name="adf" localSheetId="3">#REF!</definedName>
    <definedName name="adf">#REF!</definedName>
    <definedName name="air_trap">#REF!</definedName>
    <definedName name="Alim">#REF!</definedName>
    <definedName name="ALL_ITEM_NUM" localSheetId="3">#REF!</definedName>
    <definedName name="ALL_ITEM_NUM">#REF!</definedName>
    <definedName name="ALL_ITEM_NUM0" localSheetId="3">#REF!</definedName>
    <definedName name="ALL_ITEM_NUM0">#REF!</definedName>
    <definedName name="ALREADY_ITEM_NUM" localSheetId="3">#REF!</definedName>
    <definedName name="ALREADY_ITEM_NUM">#REF!</definedName>
    <definedName name="Amend_Total_Matl">[10]BQ!#REF!</definedName>
    <definedName name="Amend_Total_MD">[10]BQ!#REF!</definedName>
    <definedName name="AMOUNT">#REF!</definedName>
    <definedName name="angle">#REF!</definedName>
    <definedName name="aq" localSheetId="3">#REF!</definedName>
    <definedName name="aq">#REF!</definedName>
    <definedName name="AREA">[11]현장관리비!$A$9:$L$194</definedName>
    <definedName name="area_id_001" localSheetId="3">#REF!</definedName>
    <definedName name="area_id_001" localSheetId="10">#REF!</definedName>
    <definedName name="area_id_001">#REF!</definedName>
    <definedName name="AREADIS">[2]VUOTO!#REF!</definedName>
    <definedName name="AREAHID">[2]VUOTO!#REF!</definedName>
    <definedName name="as" localSheetId="3">#REF!</definedName>
    <definedName name="as">#REF!</definedName>
    <definedName name="asd" localSheetId="3">#REF!</definedName>
    <definedName name="asd">#REF!</definedName>
    <definedName name="asf" localSheetId="3">#REF!</definedName>
    <definedName name="asf">#REF!</definedName>
    <definedName name="ASTM">#REF!</definedName>
    <definedName name="_xlnm.Auto_Close_ping">[12]!_xlnm.Auto_Close</definedName>
    <definedName name="aw" localSheetId="3">#REF!</definedName>
    <definedName name="aw">#REF!</definedName>
    <definedName name="B" localSheetId="0" hidden="1">{#N/A,#N/A,FALSE,"OUTPUT SHEET "}</definedName>
    <definedName name="B" localSheetId="7" hidden="1">{#N/A,#N/A,FALSE,"OUTPUT SHEET "}</definedName>
    <definedName name="B" hidden="1">{#N/A,#N/A,FALSE,"OUTPUT SHEET "}</definedName>
    <definedName name="B__OTHERS__">#REF!</definedName>
    <definedName name="B_1">#N/A</definedName>
    <definedName name="B_FLG">#REF!</definedName>
    <definedName name="back_pressure">#REF!</definedName>
    <definedName name="ball">#REF!</definedName>
    <definedName name="base" localSheetId="0">#REF!</definedName>
    <definedName name="base" localSheetId="3">#REF!</definedName>
    <definedName name="base">#REF!</definedName>
    <definedName name="Base_Total_Matl">[10]BQ!#REF!</definedName>
    <definedName name="Base_Total_MD">[10]BQ!#REF!</definedName>
    <definedName name="BASE1">#REF!</definedName>
    <definedName name="BASE2">#REF!</definedName>
    <definedName name="BASE3">#REF!</definedName>
    <definedName name="BASE4">#REF!</definedName>
    <definedName name="BASE5">#REF!</definedName>
    <definedName name="BASE6">#REF!</definedName>
    <definedName name="BASE7">#REF!</definedName>
    <definedName name="BB">#REF!</definedName>
    <definedName name="BB0303001Q">[13]AILC004!$F$30:$F$50,[13]AILC004!$F$63</definedName>
    <definedName name="BB030300Q">[13]AILC004!$F$72,[13]AILC004!$F$76:$F$84</definedName>
    <definedName name="BELONG" localSheetId="0">#REF!</definedName>
    <definedName name="BELONG" localSheetId="3">#REF!</definedName>
    <definedName name="BELONG">#REF!</definedName>
    <definedName name="BLDG">[14]LEGEND!$D$8</definedName>
    <definedName name="BM.1">#REF!</definedName>
    <definedName name="BM.AFC">#REF!</definedName>
    <definedName name="BM_______Actual">#REF!</definedName>
    <definedName name="BOITE_IMP" localSheetId="10">#REF!</definedName>
    <definedName name="BOITE_IMP">#REF!</definedName>
    <definedName name="BOLT">#REF!</definedName>
    <definedName name="BOSS">#REF!</definedName>
    <definedName name="BROWSE" localSheetId="3">[15]!BROWSE</definedName>
    <definedName name="BROWSE">[15]!BROWSE</definedName>
    <definedName name="butterfly">#REF!</definedName>
    <definedName name="C_">[3]A!#REF!</definedName>
    <definedName name="CAB_COMP_NO" localSheetId="0">#REF!</definedName>
    <definedName name="CAB_COMP_NO" localSheetId="3">#REF!</definedName>
    <definedName name="CAB_COMP_NO">#REF!</definedName>
    <definedName name="CABLE_LNG" localSheetId="0">#REF!</definedName>
    <definedName name="CABLE_LNG" localSheetId="3">#REF!</definedName>
    <definedName name="CABLE_LNG">#REF!</definedName>
    <definedName name="CAC">[2]VUOTO!#REF!</definedName>
    <definedName name="calc_program_note_001" localSheetId="0">#REF!</definedName>
    <definedName name="calc_program_note_001" localSheetId="3">#REF!</definedName>
    <definedName name="calc_program_note_001" localSheetId="10">#REF!</definedName>
    <definedName name="calc_program_note_001">#REF!</definedName>
    <definedName name="calc_user_note_001" localSheetId="3">#REF!</definedName>
    <definedName name="calc_user_note_001" localSheetId="10">#REF!</definedName>
    <definedName name="calc_user_note_001">#REF!</definedName>
    <definedName name="calib_range_max_001" localSheetId="3">#REF!</definedName>
    <definedName name="calib_range_max_001" localSheetId="10">#REF!</definedName>
    <definedName name="calib_range_max_001">#REF!</definedName>
    <definedName name="calib_range_min_001" localSheetId="3">#REF!</definedName>
    <definedName name="calib_range_min_001" localSheetId="10">#REF!</definedName>
    <definedName name="calib_range_min_001">#REF!</definedName>
    <definedName name="calib_range_uflg_max_001" localSheetId="3">#REF!</definedName>
    <definedName name="calib_range_uflg_max_001" localSheetId="10">#REF!</definedName>
    <definedName name="calib_range_uflg_max_001">#REF!</definedName>
    <definedName name="calib_range_uflg_min_001" localSheetId="3">#REF!</definedName>
    <definedName name="calib_range_uflg_min_001" localSheetId="10">#REF!</definedName>
    <definedName name="calib_range_uflg_min_001">#REF!</definedName>
    <definedName name="calib_range_uom_max_001" localSheetId="3">#REF!</definedName>
    <definedName name="calib_range_uom_max_001" localSheetId="10">#REF!</definedName>
    <definedName name="calib_range_uom_max_001">#REF!</definedName>
    <definedName name="calib_range_uom_min_001" localSheetId="3">#REF!</definedName>
    <definedName name="calib_range_uom_min_001" localSheetId="10">#REF!</definedName>
    <definedName name="calib_range_uom_min_001">#REF!</definedName>
    <definedName name="CAP">#REF!</definedName>
    <definedName name="CC1_NAME" localSheetId="0">'[7]14910'!#REF!</definedName>
    <definedName name="CC1_NAME" localSheetId="3">'[7]14910'!#REF!</definedName>
    <definedName name="CC1_NAME">'[7]14910'!#REF!</definedName>
    <definedName name="CC1_NAME_F2" localSheetId="0">'[7]14910'!#REF!</definedName>
    <definedName name="CC1_NAME_F2" localSheetId="3">'[7]14910'!#REF!</definedName>
    <definedName name="CC1_NAME_F2">'[7]14910'!#REF!</definedName>
    <definedName name="CC1_NAME_F3" localSheetId="0">'[7]14910'!#REF!</definedName>
    <definedName name="CC1_NAME_F3" localSheetId="3">'[7]14910'!#REF!</definedName>
    <definedName name="CC1_NAME_F3">'[7]14910'!#REF!</definedName>
    <definedName name="CC1_NAME_R1" localSheetId="0">'[7]14910'!#REF!</definedName>
    <definedName name="CC1_NAME_R1" localSheetId="3">'[7]14910'!#REF!</definedName>
    <definedName name="CC1_NAME_R1">'[7]14910'!#REF!</definedName>
    <definedName name="CC1_NAME_R2" localSheetId="3">'[7]14910'!#REF!</definedName>
    <definedName name="CC1_NAME_R2">'[7]14910'!#REF!</definedName>
    <definedName name="CC1_NAME_R3" localSheetId="3">'[7]14910'!#REF!</definedName>
    <definedName name="CC1_NAME_R3">'[7]14910'!#REF!</definedName>
    <definedName name="CC1_NAME_R4" localSheetId="3">'[7]14910'!#REF!</definedName>
    <definedName name="CC1_NAME_R4">'[7]14910'!#REF!</definedName>
    <definedName name="CCC" localSheetId="3">'[5]14910'!#REF!</definedName>
    <definedName name="CCC">'[5]14910'!#REF!</definedName>
    <definedName name="Cdnum">#REF!</definedName>
    <definedName name="cfHMHMDKDKDKPRRKRKRKRKRKTBRTPDP">[16]예산M11A!#REF!</definedName>
    <definedName name="ch_pd_build_tend_001">[17]Connections!$G$21</definedName>
    <definedName name="ch_pd_corrosive_001">[17]Connections!$D$21</definedName>
    <definedName name="ch_pd_fluid_phase_001">[17]Connections!$J$21</definedName>
    <definedName name="ch_spec_udf_c13_001">[18]Connections!$G$21</definedName>
    <definedName name="ch_spec_udf_c24_001">[18]Connections!$D$21</definedName>
    <definedName name="CHARGE" localSheetId="0">#REF!</definedName>
    <definedName name="CHARGE" localSheetId="3">#REF!</definedName>
    <definedName name="CHARGE">#REF!</definedName>
    <definedName name="check">#REF!</definedName>
    <definedName name="CHECKEDBYS">#REF!</definedName>
    <definedName name="chg_date_001" localSheetId="0">#REF!</definedName>
    <definedName name="chg_date_001" localSheetId="3">#REF!</definedName>
    <definedName name="chg_date_001" localSheetId="10">#REF!</definedName>
    <definedName name="chg_date_001">#REF!</definedName>
    <definedName name="chg_num_001" localSheetId="0">#REF!</definedName>
    <definedName name="chg_num_001" localSheetId="3">#REF!</definedName>
    <definedName name="chg_num_001" localSheetId="10">#REF!</definedName>
    <definedName name="chg_num_001">#REF!</definedName>
    <definedName name="chg_status_001" localSheetId="3">#REF!</definedName>
    <definedName name="chg_status_001" localSheetId="10">#REF!</definedName>
    <definedName name="chg_status_001">#REF!</definedName>
    <definedName name="CL.DOMAIN_NO">#N/A</definedName>
    <definedName name="CL.MS_CODE" localSheetId="0">'[19]B1 V net Spe.'!#REF!</definedName>
    <definedName name="CL.MS_CODE" localSheetId="3">'[19]B1 V net Spe.'!#REF!</definedName>
    <definedName name="CL.MS_CODE">'[19]B1 V net Spe.'!#REF!</definedName>
    <definedName name="CL.STN_NO">#N/A</definedName>
    <definedName name="Clast">#REF!</definedName>
    <definedName name="CLIENT">[14]LEGEND!$D$6</definedName>
    <definedName name="cmpnt_certif_id_001" localSheetId="0">#REF!</definedName>
    <definedName name="cmpnt_certif_id_001" localSheetId="3">#REF!</definedName>
    <definedName name="cmpnt_certif_id_001" localSheetId="10">#REF!</definedName>
    <definedName name="cmpnt_certif_id_001">#REF!</definedName>
    <definedName name="cmpnt_critical_id_001" localSheetId="0">#REF!</definedName>
    <definedName name="cmpnt_critical_id_001" localSheetId="3">#REF!</definedName>
    <definedName name="cmpnt_critical_id_001" localSheetId="10">#REF!</definedName>
    <definedName name="cmpnt_critical_id_001">#REF!</definedName>
    <definedName name="cmpnt_find_rem_001" localSheetId="0">#REF!</definedName>
    <definedName name="cmpnt_find_rem_001" localSheetId="3">#REF!</definedName>
    <definedName name="cmpnt_find_rem_001" localSheetId="10">#REF!</definedName>
    <definedName name="cmpnt_find_rem_001">#REF!</definedName>
    <definedName name="cmpnt_func_type_id_001" localSheetId="3">#REF!</definedName>
    <definedName name="cmpnt_func_type_id_001" localSheetId="10">#REF!</definedName>
    <definedName name="cmpnt_func_type_id_001">#REF!</definedName>
    <definedName name="cmpnt_id_001" localSheetId="3">#REF!</definedName>
    <definedName name="cmpnt_id_001" localSheetId="10">#REF!</definedName>
    <definedName name="cmpnt_id_001">#REF!</definedName>
    <definedName name="cmpnt_loc_id_001" localSheetId="3">#REF!</definedName>
    <definedName name="cmpnt_loc_id_001" localSheetId="10">#REF!</definedName>
    <definedName name="cmpnt_loc_id_001">#REF!</definedName>
    <definedName name="cmpnt_mfr_id_001" localSheetId="3">#REF!</definedName>
    <definedName name="cmpnt_mfr_id_001" localSheetId="10">#REF!</definedName>
    <definedName name="cmpnt_mfr_id_001">#REF!</definedName>
    <definedName name="cmpnt_mod_id_001" localSheetId="3">#REF!</definedName>
    <definedName name="cmpnt_mod_id_001" localSheetId="10">#REF!</definedName>
    <definedName name="cmpnt_mod_id_001">#REF!</definedName>
    <definedName name="cmpnt_name_001" localSheetId="3">#REF!</definedName>
    <definedName name="cmpnt_name_001" localSheetId="10">#REF!</definedName>
    <definedName name="cmpnt_name_001">#REF!</definedName>
    <definedName name="cmpnt_serv_001" localSheetId="3">#REF!</definedName>
    <definedName name="cmpnt_serv_001" localSheetId="10">#REF!</definedName>
    <definedName name="cmpnt_serv_001">#REF!</definedName>
    <definedName name="cmpnt_sys_io_type_id_001" localSheetId="3">#REF!</definedName>
    <definedName name="cmpnt_sys_io_type_id_001" localSheetId="10">#REF!</definedName>
    <definedName name="cmpnt_sys_io_type_id_001">#REF!</definedName>
    <definedName name="cmpnt_type_id_001" localSheetId="3">#REF!</definedName>
    <definedName name="cmpnt_type_id_001" localSheetId="10">#REF!</definedName>
    <definedName name="cmpnt_type_id_001">#REF!</definedName>
    <definedName name="Cname">#REF!</definedName>
    <definedName name="Cnum">#REF!</definedName>
    <definedName name="CODES_PROCEDE">#REF!</definedName>
    <definedName name="COM">#N/A</definedName>
    <definedName name="CommunicationIO" localSheetId="0">#REF!,#REF!,#REF!,#REF!,#REF!,#REF!,#REF!,#REF!,#REF!,#REF!</definedName>
    <definedName name="CommunicationIO" localSheetId="3">#REF!,#REF!,#REF!,#REF!,#REF!,#REF!,#REF!,#REF!,#REF!,#REF!</definedName>
    <definedName name="CommunicationIO">#REF!,#REF!,#REF!,#REF!,#REF!,#REF!,#REF!,#REF!,#REF!,#REF!</definedName>
    <definedName name="comp_entrained_001" localSheetId="0">#REF!</definedName>
    <definedName name="comp_entrained_001" localSheetId="3">#REF!</definedName>
    <definedName name="comp_entrained_001" localSheetId="10">#REF!</definedName>
    <definedName name="comp_entrained_001">#REF!</definedName>
    <definedName name="comp_flow_range_uom_001" localSheetId="0">#REF!</definedName>
    <definedName name="comp_flow_range_uom_001" localSheetId="3">#REF!</definedName>
    <definedName name="comp_flow_range_uom_001" localSheetId="10">#REF!</definedName>
    <definedName name="comp_flow_range_uom_001">#REF!</definedName>
    <definedName name="comp_flow_uom_001" localSheetId="0">#REF!</definedName>
    <definedName name="comp_flow_uom_001" localSheetId="3">#REF!</definedName>
    <definedName name="comp_flow_uom_001" localSheetId="10">#REF!</definedName>
    <definedName name="comp_flow_uom_001">#REF!</definedName>
    <definedName name="comp_flow_uom_1_001" localSheetId="3">#REF!</definedName>
    <definedName name="comp_flow_uom_1_001" localSheetId="10">#REF!</definedName>
    <definedName name="comp_flow_uom_1_001">#REF!</definedName>
    <definedName name="comp_flow_uom_2_001" localSheetId="3">#REF!</definedName>
    <definedName name="comp_flow_uom_2_001" localSheetId="10">#REF!</definedName>
    <definedName name="comp_flow_uom_2_001">#REF!</definedName>
    <definedName name="comp_pd_temp_uid_001" localSheetId="3">#REF!</definedName>
    <definedName name="comp_pd_temp_uid_001" localSheetId="10">#REF!</definedName>
    <definedName name="comp_pd_temp_uid_001">#REF!</definedName>
    <definedName name="comp_pd_temp_uid_1_001" localSheetId="3">#REF!</definedName>
    <definedName name="comp_pd_temp_uid_1_001" localSheetId="10">#REF!</definedName>
    <definedName name="comp_pd_temp_uid_1_001">#REF!</definedName>
    <definedName name="comp_press_uom_001" localSheetId="3">#REF!</definedName>
    <definedName name="comp_press_uom_001" localSheetId="10">#REF!</definedName>
    <definedName name="comp_press_uom_001">#REF!</definedName>
    <definedName name="comp_press_uom_1_001" localSheetId="3">#REF!</definedName>
    <definedName name="comp_press_uom_1_001" localSheetId="10">#REF!</definedName>
    <definedName name="comp_press_uom_1_001">#REF!</definedName>
    <definedName name="COMPANY" localSheetId="3">#REF!</definedName>
    <definedName name="COMPANY">#REF!</definedName>
    <definedName name="CONFIT">[20]PBS!$2:$7</definedName>
    <definedName name="CONNECT_COMP_NO" localSheetId="3">#REF!</definedName>
    <definedName name="CONNECT_COMP_NO">#REF!</definedName>
    <definedName name="Contractor">#REF!</definedName>
    <definedName name="CONTROL" localSheetId="3">#REF!</definedName>
    <definedName name="CONTROL">#REF!</definedName>
    <definedName name="Controldrawing" localSheetId="0">#REF!,#REF!,#REF!,#REF!,#REF!</definedName>
    <definedName name="Controldrawing" localSheetId="3">#REF!,#REF!,#REF!,#REF!,#REF!</definedName>
    <definedName name="Controldrawing">#REF!,#REF!,#REF!,#REF!,#REF!</definedName>
    <definedName name="CORPS___BODY">#REF!</definedName>
    <definedName name="COS">'[21]간접비내역-1'!#REF!</definedName>
    <definedName name="COVER_L" localSheetId="0">#REF!</definedName>
    <definedName name="COVER_L" localSheetId="3">#REF!</definedName>
    <definedName name="COVER_L">#REF!</definedName>
    <definedName name="COVER_R" localSheetId="0">#REF!</definedName>
    <definedName name="COVER_R" localSheetId="3">#REF!</definedName>
    <definedName name="COVER_R">#REF!</definedName>
    <definedName name="CPLG">#REF!</definedName>
    <definedName name="_xlnm.Criteria" localSheetId="0">#REF!</definedName>
    <definedName name="_xlnm.Criteria" localSheetId="3">#REF!</definedName>
    <definedName name="_xlnm.Criteria" localSheetId="10">#REF!</definedName>
    <definedName name="_xlnm.Criteria">#REF!</definedName>
    <definedName name="CSC">[2]VUOTO!#REF!</definedName>
    <definedName name="Cste">#REF!</definedName>
    <definedName name="Currency">#REF!</definedName>
    <definedName name="CYCLEDIS">[2]VUOTO!#REF!</definedName>
    <definedName name="CYCLEHID">[2]VUOTO!#REF!</definedName>
    <definedName name="D">[22]표지!#REF!</definedName>
    <definedName name="d_dddw_spec_cmpnt_mfr__cmpnt_mfr_name">[18]DWTables!$AF$11:$AF$23</definedName>
    <definedName name="d_dddw_spec_line_size__line_size">[17]DWTables!$E$11:$E$572</definedName>
    <definedName name="d_dddw_uom__uom_code">[17]DWTables!$AB$11:$AB$355</definedName>
    <definedName name="data" localSheetId="0">#REF!</definedName>
    <definedName name="data" localSheetId="3">#REF!</definedName>
    <definedName name="data">#REF!</definedName>
    <definedName name="DATA_CODE">"12130"</definedName>
    <definedName name="_xlnm.Data_Form">#REF!</definedName>
    <definedName name="_xlnm.Database">#REF!</definedName>
    <definedName name="Database_MI">#REF!</definedName>
    <definedName name="dataend" localSheetId="0">#REF!</definedName>
    <definedName name="dataend" localSheetId="3">#REF!</definedName>
    <definedName name="dataend">#REF!</definedName>
    <definedName name="datastart" localSheetId="0">#REF!</definedName>
    <definedName name="datastart" localSheetId="3">#REF!</definedName>
    <definedName name="datastart">#REF!</definedName>
    <definedName name="Date">#REF!</definedName>
    <definedName name="DateRev">#REF!</definedName>
    <definedName name="dcs_range_max_001" localSheetId="0">#REF!</definedName>
    <definedName name="dcs_range_max_001" localSheetId="3">#REF!</definedName>
    <definedName name="dcs_range_max_001" localSheetId="10">#REF!</definedName>
    <definedName name="dcs_range_max_001">#REF!</definedName>
    <definedName name="dcs_range_min_001" localSheetId="3">#REF!</definedName>
    <definedName name="dcs_range_min_001" localSheetId="10">#REF!</definedName>
    <definedName name="dcs_range_min_001">#REF!</definedName>
    <definedName name="dcs_range_uflg_001" localSheetId="3">#REF!</definedName>
    <definedName name="dcs_range_uflg_001" localSheetId="10">#REF!</definedName>
    <definedName name="dcs_range_uflg_001">#REF!</definedName>
    <definedName name="dcs_range_uom_001" localSheetId="3">#REF!</definedName>
    <definedName name="dcs_range_uom_001" localSheetId="10">#REF!</definedName>
    <definedName name="dcs_range_uom_001">#REF!</definedName>
    <definedName name="DD">#REF!</definedName>
    <definedName name="DDD" localSheetId="3">#REF!</definedName>
    <definedName name="DDD">#REF!</definedName>
    <definedName name="DDDD" localSheetId="3">#REF!</definedName>
    <definedName name="DDDD">#REF!</definedName>
    <definedName name="DDDDD" localSheetId="3">#REF!</definedName>
    <definedName name="DDDDD">#REF!</definedName>
    <definedName name="DESCRIPTION">#REF!</definedName>
    <definedName name="dfg">[16]예산M11A!#REF!</definedName>
    <definedName name="diameter">#REF!</definedName>
    <definedName name="diaphragm">#REF!</definedName>
    <definedName name="Dim">#REF!</definedName>
    <definedName name="DISPLAY">[2]VUOTO!#REF!</definedName>
    <definedName name="DISPLF1">[2]VUOTO!#REF!</definedName>
    <definedName name="DOMAIN_NO" localSheetId="3">#REF!</definedName>
    <definedName name="DOMAIN_NO">#REF!</definedName>
    <definedName name="DOOR1_H">#REF!</definedName>
    <definedName name="DOOR1_W">#REF!</definedName>
    <definedName name="DOOR2_H">#REF!</definedName>
    <definedName name="DOOR2_W">#REF!</definedName>
    <definedName name="DOOR3_H">#REF!</definedName>
    <definedName name="DOOR3_N">#REF!</definedName>
    <definedName name="DOOR3_W">#REF!</definedName>
    <definedName name="drain_trap">#REF!</definedName>
    <definedName name="dry_weight_001" localSheetId="3">#REF!</definedName>
    <definedName name="dry_weight_001" localSheetId="10">#REF!</definedName>
    <definedName name="dry_weight_001">#REF!</definedName>
    <definedName name="dual_plate_check">#REF!</definedName>
    <definedName name="duplex_strainer">#REF!</definedName>
    <definedName name="dw_uom_ln__uom_code">[18]DWTables!$T$11:$T$21</definedName>
    <definedName name="dw_uom_pr__uom_code">[18]DWTables!$X$11:$X$94</definedName>
    <definedName name="dw_uom_tm__uom_code">[18]DWTables!$Z$11:$Z$15</definedName>
    <definedName name="dw_uom_vs__uom_code">[18]DWTables!$AC$11:$AC$29</definedName>
    <definedName name="dwg_id_001" localSheetId="0">#REF!</definedName>
    <definedName name="dwg_id_001" localSheetId="3">#REF!</definedName>
    <definedName name="dwg_id_001" localSheetId="10">#REF!</definedName>
    <definedName name="dwg_id_001">#REF!</definedName>
    <definedName name="dwg_name_001" localSheetId="0">#REF!</definedName>
    <definedName name="dwg_name_001" localSheetId="3">#REF!</definedName>
    <definedName name="dwg_name_001" localSheetId="10">#REF!</definedName>
    <definedName name="dwg_name_001">#REF!</definedName>
    <definedName name="EE">#REF!</definedName>
    <definedName name="eee" hidden="1">{#N/A,#N/A,FALSE,"OUTPUT SHEET "}</definedName>
    <definedName name="EINGABE">NA()</definedName>
    <definedName name="EL_FILTER">#REF!</definedName>
    <definedName name="ELE">[2]VUOTO!#REF!</definedName>
    <definedName name="Emetteur">#REF!</definedName>
    <definedName name="eng_proj_id_001" localSheetId="0">#REF!</definedName>
    <definedName name="eng_proj_id_001" localSheetId="3">#REF!</definedName>
    <definedName name="eng_proj_id_001" localSheetId="10">#REF!</definedName>
    <definedName name="eng_proj_id_001">#REF!</definedName>
    <definedName name="eng_ref_id_001" localSheetId="3">#REF!</definedName>
    <definedName name="eng_ref_id_001" localSheetId="10">#REF!</definedName>
    <definedName name="eng_ref_id_001">#REF!</definedName>
    <definedName name="ENGINEERING_WORKS">'[23]00110'!$B$11</definedName>
    <definedName name="ENTETE" localSheetId="10">#REF!</definedName>
    <definedName name="ENTETE">#REF!</definedName>
    <definedName name="EOL">#REF!</definedName>
    <definedName name="EQPT_Rate">#REF!</definedName>
    <definedName name="equip_id_001" localSheetId="0">#REF!</definedName>
    <definedName name="equip_id_001" localSheetId="3">#REF!</definedName>
    <definedName name="equip_id_001" localSheetId="10">#REF!</definedName>
    <definedName name="equip_id_001">#REF!</definedName>
    <definedName name="ex_joint">#REF!</definedName>
    <definedName name="EXBM">#REF!</definedName>
    <definedName name="EXCLUDE">'[24]12129'!$R$5:$R$24</definedName>
    <definedName name="EXISTING_ITEM_NUM" localSheetId="0">#REF!</definedName>
    <definedName name="EXISTING_ITEM_NUM" localSheetId="3">#REF!</definedName>
    <definedName name="EXISTING_ITEM_NUM">#REF!</definedName>
    <definedName name="F">[22]표지!#REF!</definedName>
    <definedName name="fb_dc_cur_001" localSheetId="0">#REF!</definedName>
    <definedName name="fb_dc_cur_001" localSheetId="3">#REF!</definedName>
    <definedName name="fb_dc_cur_001" localSheetId="10">#REF!</definedName>
    <definedName name="fb_dc_cur_001">#REF!</definedName>
    <definedName name="fb_dev_address_001" localSheetId="0">#REF!</definedName>
    <definedName name="fb_dev_address_001" localSheetId="3">#REF!</definedName>
    <definedName name="fb_dev_address_001" localSheetId="10">#REF!</definedName>
    <definedName name="fb_dev_address_001">#REF!</definedName>
    <definedName name="fb_dev_id_001" localSheetId="3">#REF!</definedName>
    <definedName name="fb_dev_id_001" localSheetId="10">#REF!</definedName>
    <definedName name="fb_dev_id_001">#REF!</definedName>
    <definedName name="fb_max_volt_001" localSheetId="3">#REF!</definedName>
    <definedName name="fb_max_volt_001" localSheetId="10">#REF!</definedName>
    <definedName name="fb_max_volt_001">#REF!</definedName>
    <definedName name="fb_min_transmit_level_001" localSheetId="3">#REF!</definedName>
    <definedName name="fb_min_transmit_level_001" localSheetId="10">#REF!</definedName>
    <definedName name="fb_min_transmit_level_001">#REF!</definedName>
    <definedName name="fb_min_volt_001" localSheetId="3">#REF!</definedName>
    <definedName name="fb_min_volt_001" localSheetId="10">#REF!</definedName>
    <definedName name="fb_min_volt_001">#REF!</definedName>
    <definedName name="fb_standard_001" localSheetId="3">#REF!</definedName>
    <definedName name="fb_standard_001" localSheetId="10">#REF!</definedName>
    <definedName name="fb_standard_001">#REF!</definedName>
    <definedName name="fb_tag_no_001" localSheetId="3">#REF!</definedName>
    <definedName name="fb_tag_no_001" localSheetId="10">#REF!</definedName>
    <definedName name="fb_tag_no_001">#REF!</definedName>
    <definedName name="FCS" localSheetId="3">#REF!</definedName>
    <definedName name="FCS">#REF!</definedName>
    <definedName name="fe_isize_anbsensor_001" localSheetId="3">#REF!</definedName>
    <definedName name="fe_isize_anbsensor_001" localSheetId="10">#REF!</definedName>
    <definedName name="fe_isize_anbsensor_001">#REF!</definedName>
    <definedName name="fe_isize_anbtype_001" localSheetId="3">#REF!</definedName>
    <definedName name="fe_isize_anbtype_001" localSheetId="10">#REF!</definedName>
    <definedName name="fe_isize_anbtype_001">#REF!</definedName>
    <definedName name="fe_isize_calctype_indx_001" localSheetId="3">#REF!</definedName>
    <definedName name="fe_isize_calctype_indx_001" localSheetId="10">#REF!</definedName>
    <definedName name="fe_isize_calctype_indx_001">#REF!</definedName>
    <definedName name="fe_isize_decplaces_001" localSheetId="3">#REF!</definedName>
    <definedName name="fe_isize_decplaces_001" localSheetId="10">#REF!</definedName>
    <definedName name="fe_isize_decplaces_001">#REF!</definedName>
    <definedName name="fe_isize_drainvent_indx_001" localSheetId="3">#REF!</definedName>
    <definedName name="fe_isize_drainvent_indx_001" localSheetId="10">#REF!</definedName>
    <definedName name="fe_isize_drainvent_indx_001">#REF!</definedName>
    <definedName name="fe_isize_elemmtl_indx_001" localSheetId="3">#REF!</definedName>
    <definedName name="fe_isize_elemmtl_indx_001" localSheetId="10">#REF!</definedName>
    <definedName name="fe_isize_elemmtl_indx_001">#REF!</definedName>
    <definedName name="fe_isize_ifoasize_001" localSheetId="3">#REF!</definedName>
    <definedName name="fe_isize_ifoasize_001" localSheetId="10">#REF!</definedName>
    <definedName name="fe_isize_ifoasize_001">#REF!</definedName>
    <definedName name="fe_isize_ifoatype_001" localSheetId="3">#REF!</definedName>
    <definedName name="fe_isize_ifoatype_001" localSheetId="10">#REF!</definedName>
    <definedName name="fe_isize_ifoatype_001">#REF!</definedName>
    <definedName name="fe_isize_instrtype_indx_001" localSheetId="3">#REF!</definedName>
    <definedName name="fe_isize_instrtype_indx_001" localSheetId="10">#REF!</definedName>
    <definedName name="fe_isize_instrtype_indx_001">#REF!</definedName>
    <definedName name="fe_isize_pipemtl_indx_001" localSheetId="3">#REF!</definedName>
    <definedName name="fe_isize_pipemtl_indx_001" localSheetId="10">#REF!</definedName>
    <definedName name="fe_isize_pipemtl_indx_001">#REF!</definedName>
    <definedName name="fe_isize_standard_indx_001" localSheetId="3">#REF!</definedName>
    <definedName name="fe_isize_standard_indx_001" localSheetId="10">#REF!</definedName>
    <definedName name="fe_isize_standard_indx_001">#REF!</definedName>
    <definedName name="fe_isize_wedgehdr_001" localSheetId="3">#REF!</definedName>
    <definedName name="fe_isize_wedgehdr_001" localSheetId="10">#REF!</definedName>
    <definedName name="fe_isize_wedgehdr_001">#REF!</definedName>
    <definedName name="fe_isize_wedgemodel_001" localSheetId="3">#REF!</definedName>
    <definedName name="fe_isize_wedgemodel_001" localSheetId="10">#REF!</definedName>
    <definedName name="fe_isize_wedgemodel_001">#REF!</definedName>
    <definedName name="fe_isize_wedgesize_001" localSheetId="3">#REF!</definedName>
    <definedName name="fe_isize_wedgesize_001" localSheetId="10">#REF!</definedName>
    <definedName name="fe_isize_wedgesize_001">#REF!</definedName>
    <definedName name="FEM" localSheetId="3">#REF!</definedName>
    <definedName name="FEM">#REF!</definedName>
    <definedName name="ff" localSheetId="3">#REF!</definedName>
    <definedName name="ff">#REF!</definedName>
    <definedName name="FFF" localSheetId="0">#REF!,#REF!,#REF!,#REF!,#REF!,#REF!,#REF!,#REF!</definedName>
    <definedName name="FFF" localSheetId="3">#REF!,#REF!,#REF!,#REF!,#REF!,#REF!,#REF!,#REF!</definedName>
    <definedName name="FFF">#REF!,#REF!,#REF!,#REF!,#REF!,#REF!,#REF!,#REF!</definedName>
    <definedName name="fgPDPDDKDKDKDKDKTBSPSPSPSPRTPRL">[25]예산M12A!#REF!</definedName>
    <definedName name="FGPRPRRKRKRKTBTB2RTDKDK">#REF!</definedName>
    <definedName name="FGPRRKRKRKRKPDPDDKDKDKDKDKTBSPS">[25]예산M12A!#REF!</definedName>
    <definedName name="FGPRRKRKRKRKRTDKDKDK">[25]예산M12A!#REF!</definedName>
    <definedName name="FGPRRKRKRKRKTB0TB2TB0RTDKDK">[25]예산M12A!#REF!</definedName>
    <definedName name="FGPRTBTB1RTDKDK">#REF!</definedName>
    <definedName name="FGRKRKRKRKRKRKRKRKRKRKRKRKRKRKT">#REF!</definedName>
    <definedName name="fiche_c">#REF!</definedName>
    <definedName name="FLG">#REF!</definedName>
    <definedName name="FLG_Orifice">#REF!</definedName>
    <definedName name="flow_flag_001" localSheetId="0">#REF!</definedName>
    <definedName name="flow_flag_001" localSheetId="3">#REF!</definedName>
    <definedName name="flow_flag_001" localSheetId="10">#REF!</definedName>
    <definedName name="flow_flag_001">#REF!</definedName>
    <definedName name="fluid_id_001" localSheetId="0">#REF!</definedName>
    <definedName name="fluid_id_001" localSheetId="3">#REF!</definedName>
    <definedName name="fluid_id_001" localSheetId="10">#REF!</definedName>
    <definedName name="fluid_id_001">#REF!</definedName>
    <definedName name="fm_amb_temp_001" localSheetId="0">#REF!</definedName>
    <definedName name="fm_amb_temp_001" localSheetId="3">#REF!</definedName>
    <definedName name="fm_amb_temp_001" localSheetId="10">#REF!</definedName>
    <definedName name="fm_amb_temp_001">#REF!</definedName>
    <definedName name="fm_amb_temp_uid_001" localSheetId="3">#REF!</definedName>
    <definedName name="fm_amb_temp_uid_001" localSheetId="10">#REF!</definedName>
    <definedName name="fm_amb_temp_uid_001">#REF!</definedName>
    <definedName name="fm_ann_coef_001" localSheetId="3">#REF!</definedName>
    <definedName name="fm_ann_coef_001" localSheetId="10">#REF!</definedName>
    <definedName name="fm_ann_coef_001">#REF!</definedName>
    <definedName name="fm_ann_exp_fac_001" localSheetId="3">#REF!</definedName>
    <definedName name="fm_ann_exp_fac_001" localSheetId="10">#REF!</definedName>
    <definedName name="fm_ann_exp_fac_001">#REF!</definedName>
    <definedName name="fm_ann_flow_coeff_001" localSheetId="3">#REF!</definedName>
    <definedName name="fm_ann_flow_coeff_001" localSheetId="10">#REF!</definedName>
    <definedName name="fm_ann_flow_coeff_001">#REF!</definedName>
    <definedName name="fm_ann_reyn_corr_fac_001" localSheetId="3">#REF!</definedName>
    <definedName name="fm_ann_reyn_corr_fac_001" localSheetId="10">#REF!</definedName>
    <definedName name="fm_ann_reyn_corr_fac_001">#REF!</definedName>
    <definedName name="fm_ann_unit_conv_001" localSheetId="3">#REF!</definedName>
    <definedName name="fm_ann_unit_conv_001" localSheetId="10">#REF!</definedName>
    <definedName name="fm_ann_unit_conv_001">#REF!</definedName>
    <definedName name="fm_beta_001" localSheetId="3">#REF!</definedName>
    <definedName name="fm_beta_001" localSheetId="10">#REF!</definedName>
    <definedName name="fm_beta_001">#REF!</definedName>
    <definedName name="fm_beta_lim_001" localSheetId="3">#REF!</definedName>
    <definedName name="fm_beta_lim_001" localSheetId="10">#REF!</definedName>
    <definedName name="fm_beta_lim_001">#REF!</definedName>
    <definedName name="fm_bleed_hole_diam_001" localSheetId="3">#REF!</definedName>
    <definedName name="fm_bleed_hole_diam_001" localSheetId="10">#REF!</definedName>
    <definedName name="fm_bleed_hole_diam_001">#REF!</definedName>
    <definedName name="fm_bleed_hole_diam_uid_001" localSheetId="3">#REF!</definedName>
    <definedName name="fm_bleed_hole_diam_uid_001" localSheetId="10">#REF!</definedName>
    <definedName name="fm_bleed_hole_diam_uid_001">#REF!</definedName>
    <definedName name="fm_calc_type_001" localSheetId="3">#REF!</definedName>
    <definedName name="fm_calc_type_001" localSheetId="10">#REF!</definedName>
    <definedName name="fm_calc_type_001">#REF!</definedName>
    <definedName name="fm_calculate_gas_exp_fac_001" localSheetId="3">#REF!</definedName>
    <definedName name="fm_calculate_gas_exp_fac_001" localSheetId="10">#REF!</definedName>
    <definedName name="fm_calculate_gas_exp_fac_001">#REF!</definedName>
    <definedName name="fm_crit_001" localSheetId="3">#REF!</definedName>
    <definedName name="fm_crit_001" localSheetId="10">#REF!</definedName>
    <definedName name="fm_crit_001">#REF!</definedName>
    <definedName name="fm_crit_press_ratio_001" localSheetId="3">#REF!</definedName>
    <definedName name="fm_crit_press_ratio_001" localSheetId="10">#REF!</definedName>
    <definedName name="fm_crit_press_ratio_001">#REF!</definedName>
    <definedName name="fm_critical_flow_001" localSheetId="3">#REF!</definedName>
    <definedName name="fm_critical_flow_001" localSheetId="10">#REF!</definedName>
    <definedName name="fm_critical_flow_001">#REF!</definedName>
    <definedName name="fm_delta_001" localSheetId="3">#REF!</definedName>
    <definedName name="fm_delta_001" localSheetId="10">#REF!</definedName>
    <definedName name="fm_delta_001">#REF!</definedName>
    <definedName name="fm_diff_press_tr_001" localSheetId="3">#REF!</definedName>
    <definedName name="fm_diff_press_tr_001" localSheetId="10">#REF!</definedName>
    <definedName name="fm_diff_press_tr_001">#REF!</definedName>
    <definedName name="fm_diff_press_tr_uid_001" localSheetId="3">#REF!</definedName>
    <definedName name="fm_diff_press_tr_uid_001" localSheetId="10">#REF!</definedName>
    <definedName name="fm_diff_press_tr_uid_001">#REF!</definedName>
    <definedName name="fm_disch_coef_001" localSheetId="3">#REF!</definedName>
    <definedName name="fm_disch_coef_001" localSheetId="10">#REF!</definedName>
    <definedName name="fm_disch_coef_001">#REF!</definedName>
    <definedName name="fm_disch_coef_calc_001" localSheetId="3">#REF!</definedName>
    <definedName name="fm_disch_coef_calc_001" localSheetId="10">#REF!</definedName>
    <definedName name="fm_disch_coef_calc_001">#REF!</definedName>
    <definedName name="fm_downstream_len_1st_fit1_001" localSheetId="3">#REF!</definedName>
    <definedName name="fm_downstream_len_1st_fit1_001" localSheetId="10">#REF!</definedName>
    <definedName name="fm_downstream_len_1st_fit1_001">#REF!</definedName>
    <definedName name="fm_flow_max_001" localSheetId="3">#REF!</definedName>
    <definedName name="fm_flow_max_001" localSheetId="10">#REF!</definedName>
    <definedName name="fm_flow_max_001">#REF!</definedName>
    <definedName name="fm_flow_uflg_001" localSheetId="3">#REF!</definedName>
    <definedName name="fm_flow_uflg_001" localSheetId="10">#REF!</definedName>
    <definedName name="fm_flow_uflg_001">#REF!</definedName>
    <definedName name="fm_flow_uid_001" localSheetId="3">#REF!</definedName>
    <definedName name="fm_flow_uid_001" localSheetId="10">#REF!</definedName>
    <definedName name="fm_flow_uid_001">#REF!</definedName>
    <definedName name="fm_gas_exp_fac_001" localSheetId="3">#REF!</definedName>
    <definedName name="fm_gas_exp_fac_001" localSheetId="10">#REF!</definedName>
    <definedName name="fm_gas_exp_fac_001">#REF!</definedName>
    <definedName name="fm_meter_type_001" localSheetId="3">#REF!</definedName>
    <definedName name="fm_meter_type_001" localSheetId="10">#REF!</definedName>
    <definedName name="fm_meter_type_001">#REF!</definedName>
    <definedName name="fm_oper_flow_001" localSheetId="3">#REF!</definedName>
    <definedName name="fm_oper_flow_001" localSheetId="10">#REF!</definedName>
    <definedName name="fm_oper_flow_001">#REF!</definedName>
    <definedName name="fm_orif_diam_001" localSheetId="3">#REF!</definedName>
    <definedName name="fm_orif_diam_001" localSheetId="10">#REF!</definedName>
    <definedName name="fm_orif_diam_001">#REF!</definedName>
    <definedName name="fm_orif_diam_uid_001" localSheetId="3">#REF!</definedName>
    <definedName name="fm_orif_diam_uid_001" localSheetId="10">#REF!</definedName>
    <definedName name="fm_orif_diam_uid_001">#REF!</definedName>
    <definedName name="fm_orif_lim_001" localSheetId="3">#REF!</definedName>
    <definedName name="fm_orif_lim_001" localSheetId="10">#REF!</definedName>
    <definedName name="fm_orif_lim_001">#REF!</definedName>
    <definedName name="fm_orif_lin_exp_coef_001" localSheetId="3">#REF!</definedName>
    <definedName name="fm_orif_lin_exp_coef_001" localSheetId="10">#REF!</definedName>
    <definedName name="fm_orif_lin_exp_coef_001">#REF!</definedName>
    <definedName name="fm_orif_lin_exp_uid_001" localSheetId="3">#REF!</definedName>
    <definedName name="fm_orif_lin_exp_uid_001" localSheetId="10">#REF!</definedName>
    <definedName name="fm_orif_lin_exp_uid_001">#REF!</definedName>
    <definedName name="fm_orif_mat_001" localSheetId="3">#REF!</definedName>
    <definedName name="fm_orif_mat_001" localSheetId="10">#REF!</definedName>
    <definedName name="fm_orif_mat_001">#REF!</definedName>
    <definedName name="fm_orif_mat_id_001" localSheetId="3">#REF!</definedName>
    <definedName name="fm_orif_mat_id_001" localSheetId="10">#REF!</definedName>
    <definedName name="fm_orif_mat_id_001">#REF!</definedName>
    <definedName name="fm_pipe_lim_001" localSheetId="3">#REF!</definedName>
    <definedName name="fm_pipe_lim_001" localSheetId="10">#REF!</definedName>
    <definedName name="fm_pipe_lim_001">#REF!</definedName>
    <definedName name="fm_pipe_lin_exp_coef_001" localSheetId="3">#REF!</definedName>
    <definedName name="fm_pipe_lin_exp_coef_001" localSheetId="10">#REF!</definedName>
    <definedName name="fm_pipe_lin_exp_coef_001">#REF!</definedName>
    <definedName name="fm_pipe_lin_exp_uid_001" localSheetId="3">#REF!</definedName>
    <definedName name="fm_pipe_lin_exp_uid_001" localSheetId="10">#REF!</definedName>
    <definedName name="fm_pipe_lin_exp_uid_001">#REF!</definedName>
    <definedName name="fm_pipe_mat_001" localSheetId="3">#REF!</definedName>
    <definedName name="fm_pipe_mat_001" localSheetId="10">#REF!</definedName>
    <definedName name="fm_pipe_mat_001">#REF!</definedName>
    <definedName name="fm_press_loss_001" localSheetId="3">#REF!</definedName>
    <definedName name="fm_press_loss_001" localSheetId="10">#REF!</definedName>
    <definedName name="fm_press_loss_001">#REF!</definedName>
    <definedName name="fm_press_loss_max_001" localSheetId="3">#REF!</definedName>
    <definedName name="fm_press_loss_max_001" localSheetId="10">#REF!</definedName>
    <definedName name="fm_press_loss_max_001">#REF!</definedName>
    <definedName name="fm_press_loss_max_15_001" localSheetId="3">#REF!</definedName>
    <definedName name="fm_press_loss_max_15_001" localSheetId="10">#REF!</definedName>
    <definedName name="fm_press_loss_max_15_001">#REF!</definedName>
    <definedName name="fm_press_loss_nor_001" localSheetId="3">#REF!</definedName>
    <definedName name="fm_press_loss_nor_001" localSheetId="10">#REF!</definedName>
    <definedName name="fm_press_loss_nor_001">#REF!</definedName>
    <definedName name="fm_press_loss_nor_15_001" localSheetId="3">#REF!</definedName>
    <definedName name="fm_press_loss_nor_15_001" localSheetId="10">#REF!</definedName>
    <definedName name="fm_press_loss_nor_15_001">#REF!</definedName>
    <definedName name="fm_press_loss_uid_001" localSheetId="3">#REF!</definedName>
    <definedName name="fm_press_loss_uid_001" localSheetId="10">#REF!</definedName>
    <definedName name="fm_press_loss_uid_001">#REF!</definedName>
    <definedName name="fm_rad_quart_001" localSheetId="3">#REF!</definedName>
    <definedName name="fm_rad_quart_001" localSheetId="10">#REF!</definedName>
    <definedName name="fm_rad_quart_001">#REF!</definedName>
    <definedName name="fm_radius_001" localSheetId="3">#REF!</definedName>
    <definedName name="fm_radius_001" localSheetId="10">#REF!</definedName>
    <definedName name="fm_radius_001">#REF!</definedName>
    <definedName name="fm_radius_uid_001" localSheetId="3">#REF!</definedName>
    <definedName name="fm_radius_uid_001" localSheetId="10">#REF!</definedName>
    <definedName name="fm_radius_uid_001">#REF!</definedName>
    <definedName name="fm_rect_height_001" localSheetId="3">#REF!</definedName>
    <definedName name="fm_rect_height_001" localSheetId="10">#REF!</definedName>
    <definedName name="fm_rect_height_001">#REF!</definedName>
    <definedName name="fm_rect_uid_001" localSheetId="3">#REF!</definedName>
    <definedName name="fm_rect_uid_001" localSheetId="10">#REF!</definedName>
    <definedName name="fm_rect_uid_001">#REF!</definedName>
    <definedName name="fm_rect_width_001" localSheetId="3">#REF!</definedName>
    <definedName name="fm_rect_width_001" localSheetId="10">#REF!</definedName>
    <definedName name="fm_rect_width_001">#REF!</definedName>
    <definedName name="fm_reyn_001" localSheetId="3">#REF!</definedName>
    <definedName name="fm_reyn_001" localSheetId="10">#REF!</definedName>
    <definedName name="fm_reyn_001">#REF!</definedName>
    <definedName name="fm_reyn_lim_001" localSheetId="3">#REF!</definedName>
    <definedName name="fm_reyn_lim_001" localSheetId="10">#REF!</definedName>
    <definedName name="fm_reyn_lim_001">#REF!</definedName>
    <definedName name="fm_seg_height_001" localSheetId="3">#REF!</definedName>
    <definedName name="fm_seg_height_001" localSheetId="10">#REF!</definedName>
    <definedName name="fm_seg_height_001">#REF!</definedName>
    <definedName name="fm_seg_radius_001" localSheetId="3">#REF!</definedName>
    <definedName name="fm_seg_radius_001" localSheetId="10">#REF!</definedName>
    <definedName name="fm_seg_radius_001">#REF!</definedName>
    <definedName name="fm_seg_uid_001" localSheetId="3">#REF!</definedName>
    <definedName name="fm_seg_uid_001" localSheetId="10">#REF!</definedName>
    <definedName name="fm_seg_uid_001">#REF!</definedName>
    <definedName name="fm_steam_fac_001" localSheetId="3">#REF!</definedName>
    <definedName name="fm_steam_fac_001" localSheetId="10">#REF!</definedName>
    <definedName name="fm_steam_fac_001">#REF!</definedName>
    <definedName name="fm_steam_prcnt_001" localSheetId="3">#REF!</definedName>
    <definedName name="fm_steam_prcnt_001" localSheetId="10">#REF!</definedName>
    <definedName name="fm_steam_prcnt_001">#REF!</definedName>
    <definedName name="fm_sub_meter_type_001" localSheetId="3">#REF!</definedName>
    <definedName name="fm_sub_meter_type_001" localSheetId="10">#REF!</definedName>
    <definedName name="fm_sub_meter_type_001">#REF!</definedName>
    <definedName name="fm_true_flow_max_001" localSheetId="3">#REF!</definedName>
    <definedName name="fm_true_flow_max_001" localSheetId="10">#REF!</definedName>
    <definedName name="fm_true_flow_max_001">#REF!</definedName>
    <definedName name="fm_upstream_len_1st_fit1_001" localSheetId="3">#REF!</definedName>
    <definedName name="fm_upstream_len_1st_fit1_001" localSheetId="10">#REF!</definedName>
    <definedName name="fm_upstream_len_1st_fit1_001">#REF!</definedName>
    <definedName name="fm_upstream_len_1st_fit11_001" localSheetId="3">#REF!</definedName>
    <definedName name="fm_upstream_len_1st_fit11_001" localSheetId="10">#REF!</definedName>
    <definedName name="fm_upstream_len_1st_fit11_001">#REF!</definedName>
    <definedName name="fm_upstream_len_2nd_fit1_001" localSheetId="3">#REF!</definedName>
    <definedName name="fm_upstream_len_2nd_fit1_001" localSheetId="10">#REF!</definedName>
    <definedName name="fm_upstream_len_2nd_fit1_001">#REF!</definedName>
    <definedName name="fm_upstream_len_2nd_fit11_001" localSheetId="3">#REF!</definedName>
    <definedName name="fm_upstream_len_2nd_fit11_001" localSheetId="10">#REF!</definedName>
    <definedName name="fm_upstream_len_2nd_fit11_001">#REF!</definedName>
    <definedName name="FOOT" localSheetId="3">#REF!</definedName>
    <definedName name="FOOT">#REF!</definedName>
    <definedName name="footerend" localSheetId="3">#REF!</definedName>
    <definedName name="footerend">#REF!</definedName>
    <definedName name="footerstart" localSheetId="3">#REF!</definedName>
    <definedName name="footerstart">#REF!</definedName>
    <definedName name="FORESMHRS">[2]VUOTO!#REF!</definedName>
    <definedName name="FROM_COMP_NO" localSheetId="3">#REF!</definedName>
    <definedName name="FROM_COMP_NO">#REF!</definedName>
    <definedName name="FROM_NOTE" localSheetId="3">#REF!</definedName>
    <definedName name="FROM_NOTE">#REF!</definedName>
    <definedName name="ft">[26]PUMP!$A$6</definedName>
    <definedName name="Ft_Matl">[27]Proposal!#REF!</definedName>
    <definedName name="Ft_Zone_A">[27]Proposal!#REF!</definedName>
    <definedName name="Ft_Zone_B">[27]Proposal!#REF!</definedName>
    <definedName name="Ft_Zone_C">[27]Proposal!#REF!</definedName>
    <definedName name="Ft_Zone_D">[27]Proposal!#REF!</definedName>
    <definedName name="Ft_Zone_E">[27]Proposal!#REF!</definedName>
    <definedName name="full_weight_001" localSheetId="3">#REF!</definedName>
    <definedName name="full_weight_001" localSheetId="10">#REF!</definedName>
    <definedName name="full_weight_001">#REF!</definedName>
    <definedName name="G">[22]표지!#REF!</definedName>
    <definedName name="Gamma">#REF!</definedName>
    <definedName name="GASUL">#REF!</definedName>
    <definedName name="gate">#REF!</definedName>
    <definedName name="gdfdfgdfg">#REF!</definedName>
    <definedName name="globe">#REF!</definedName>
    <definedName name="GTTA">'[28]공사비 내역 (가)'!$AE$54</definedName>
    <definedName name="GTTB">'[28]공사비 내역 (가)'!$AF$54</definedName>
    <definedName name="HapCKVA">#N/A</definedName>
    <definedName name="HapCKvar">#N/A</definedName>
    <definedName name="HapCKW">#N/A</definedName>
    <definedName name="HapIKVA">#N/A</definedName>
    <definedName name="HapIKvar">#N/A</definedName>
    <definedName name="HapIKW">#N/A</definedName>
    <definedName name="HapKVA">#N/A</definedName>
    <definedName name="HapSKVA">#N/A</definedName>
    <definedName name="HapSKW">#N/A</definedName>
    <definedName name="HardwareIO" localSheetId="0">#REF!,#REF!,#REF!,#REF!,#REF!,#REF!,#REF!,#REF!</definedName>
    <definedName name="HardwareIO" localSheetId="3">#REF!,#REF!,#REF!,#REF!,#REF!,#REF!,#REF!,#REF!</definedName>
    <definedName name="HardwareIO">#REF!,#REF!,#REF!,#REF!,#REF!,#REF!,#REF!,#REF!</definedName>
    <definedName name="HEADER">[29]도급양식!$1:$3</definedName>
    <definedName name="headerend" localSheetId="0">#REF!</definedName>
    <definedName name="headerend" localSheetId="3">#REF!</definedName>
    <definedName name="headerend">#REF!</definedName>
    <definedName name="headerstart" localSheetId="0">#REF!</definedName>
    <definedName name="headerstart" localSheetId="3">#REF!</definedName>
    <definedName name="headerstart">#REF!</definedName>
    <definedName name="HIDE">[2]VUOTO!#REF!</definedName>
    <definedName name="HKU_COMP_NO" localSheetId="0">#REF!</definedName>
    <definedName name="HKU_COMP_NO" localSheetId="3">#REF!</definedName>
    <definedName name="HKU_COMP_NO">#REF!</definedName>
    <definedName name="HOURSCOL">[2]VUOTO!#REF!</definedName>
    <definedName name="HTML_CodePage" hidden="1">936</definedName>
    <definedName name="HTML_Control" localSheetId="0" hidden="1">{"'Sheet1'!$A$1:$L$49"}</definedName>
    <definedName name="HTML_Control" localSheetId="7" hidden="1">{"'Sheet1'!$A$1:$L$49"}</definedName>
    <definedName name="HTML_Control" hidden="1">{"'Sheet1'!$A$1:$L$49"}</definedName>
    <definedName name="HTML_Description" hidden="1">""</definedName>
    <definedName name="HTML_Email" hidden="1">""</definedName>
    <definedName name="HTML_Header" hidden="1">""</definedName>
    <definedName name="HTML_LastUpdate" hidden="1">"99/06/02"</definedName>
    <definedName name="HTML_LineAfter" hidden="1">FALSE</definedName>
    <definedName name="HTML_LineBefore" hidden="1">FALSE</definedName>
    <definedName name="HTML_Name" hidden="1">"danglb"</definedName>
    <definedName name="HTML_OBDlg2" hidden="1">TRUE</definedName>
    <definedName name="HTML_OBDlg4" hidden="1">TRUE</definedName>
    <definedName name="HTML_OS" hidden="1">0</definedName>
    <definedName name="HTML_PathFile" hidden="1">"C:\hezhh\name99.htm"</definedName>
    <definedName name="HTML_Title" hidden="1">"name99"</definedName>
    <definedName name="Inc_Sup_Matl">[10]BQ!#REF!</definedName>
    <definedName name="Inc_Sup_MD">[10]BQ!#REF!</definedName>
    <definedName name="Inc_Sup_Total_Matl">[10]BQ!#REF!</definedName>
    <definedName name="Inc_Sup_Total_MD">[10]BQ!#REF!</definedName>
    <definedName name="INF.MS_CODE" localSheetId="0">'[19]B1 V net Spe.'!#REF!</definedName>
    <definedName name="INF.MS_CODE" localSheetId="3">'[19]B1 V net Spe.'!#REF!</definedName>
    <definedName name="INF.MS_CODE">'[19]B1 V net Spe.'!#REF!</definedName>
    <definedName name="INPUT">NA()</definedName>
    <definedName name="inst_range_max_001" localSheetId="0">#REF!</definedName>
    <definedName name="inst_range_max_001" localSheetId="3">#REF!</definedName>
    <definedName name="inst_range_max_001" localSheetId="10">#REF!</definedName>
    <definedName name="inst_range_max_001">#REF!</definedName>
    <definedName name="inst_range_min_001" localSheetId="0">#REF!</definedName>
    <definedName name="inst_range_min_001" localSheetId="3">#REF!</definedName>
    <definedName name="inst_range_min_001" localSheetId="10">#REF!</definedName>
    <definedName name="inst_range_min_001">#REF!</definedName>
    <definedName name="inst_range_uflg_max_001" localSheetId="0">#REF!</definedName>
    <definedName name="inst_range_uflg_max_001" localSheetId="3">#REF!</definedName>
    <definedName name="inst_range_uflg_max_001" localSheetId="10">#REF!</definedName>
    <definedName name="inst_range_uflg_max_001">#REF!</definedName>
    <definedName name="inst_range_uflg_min_001" localSheetId="3">#REF!</definedName>
    <definedName name="inst_range_uflg_min_001" localSheetId="10">#REF!</definedName>
    <definedName name="inst_range_uflg_min_001">#REF!</definedName>
    <definedName name="inst_range_uom_max_001" localSheetId="3">#REF!</definedName>
    <definedName name="inst_range_uom_max_001" localSheetId="10">#REF!</definedName>
    <definedName name="inst_range_uom_max_001">#REF!</definedName>
    <definedName name="inst_range_uom_min_001" localSheetId="3">#REF!</definedName>
    <definedName name="inst_range_uom_min_001" localSheetId="10">#REF!</definedName>
    <definedName name="inst_range_uom_min_001">#REF!</definedName>
    <definedName name="instr_pd_flg_001" localSheetId="3">#REF!</definedName>
    <definedName name="instr_pd_flg_001" localSheetId="10">#REF!</definedName>
    <definedName name="instr_pd_flg_001">#REF!</definedName>
    <definedName name="Item">#REF!</definedName>
    <definedName name="ITEM_NAME" localSheetId="3">#REF!</definedName>
    <definedName name="ITEM_NAME">#REF!</definedName>
    <definedName name="ITEM_NUM" localSheetId="3">#REF!</definedName>
    <definedName name="ITEM_NUM">#REF!</definedName>
    <definedName name="ItemM">#REF!</definedName>
    <definedName name="jkfajkl" localSheetId="0">'[7]14910'!#REF!</definedName>
    <definedName name="jkfajkl" localSheetId="3">'[7]14910'!#REF!</definedName>
    <definedName name="jkfajkl">'[7]14910'!#REF!</definedName>
    <definedName name="k" hidden="1">{#N/A,#N/A,FALSE,"OUTPUT SHEET "}</definedName>
    <definedName name="KK">#REF!</definedName>
    <definedName name="KTA">'[21]간접비내역-1'!#REF!</definedName>
    <definedName name="KTB">'[21]간접비내역-1'!#REF!</definedName>
    <definedName name="KTX">'[21]간접비내역-1'!#REF!</definedName>
    <definedName name="L.C">[6]당초!#REF!</definedName>
    <definedName name="LA">#REF!</definedName>
    <definedName name="Labor_Rate">#REF!</definedName>
    <definedName name="Labor_Unit_Rate">#REF!</definedName>
    <definedName name="Langue">#REF!</definedName>
    <definedName name="LAST">#REF!</definedName>
    <definedName name="LINDSEY_OIL_REFINERY">#REF!</definedName>
    <definedName name="line_i_d_001" localSheetId="0">#REF!</definedName>
    <definedName name="line_i_d_001" localSheetId="3">#REF!</definedName>
    <definedName name="line_i_d_001" localSheetId="10">#REF!</definedName>
    <definedName name="line_i_d_001">#REF!</definedName>
    <definedName name="line_id_001" localSheetId="0">#REF!</definedName>
    <definedName name="line_id_001" localSheetId="3">#REF!</definedName>
    <definedName name="line_id_001" localSheetId="10">#REF!</definedName>
    <definedName name="line_id_001">#REF!</definedName>
    <definedName name="line_num_001" localSheetId="0">#REF!</definedName>
    <definedName name="line_num_001" localSheetId="3">#REF!</definedName>
    <definedName name="line_num_001" localSheetId="10">#REF!</definedName>
    <definedName name="line_num_001">#REF!</definedName>
    <definedName name="line_sched_001" localSheetId="3">#REF!</definedName>
    <definedName name="line_sched_001" localSheetId="10">#REF!</definedName>
    <definedName name="line_sched_001">#REF!</definedName>
    <definedName name="line_size_001" localSheetId="3">#REF!</definedName>
    <definedName name="line_size_001" localSheetId="10">#REF!</definedName>
    <definedName name="line_size_001">#REF!</definedName>
    <definedName name="line_uom_001" localSheetId="3">#REF!</definedName>
    <definedName name="line_uom_001" localSheetId="10">#REF!</definedName>
    <definedName name="line_uom_001">#REF!</definedName>
    <definedName name="LINE1">#REF!</definedName>
    <definedName name="liquid_compres_calc_flg_001" localSheetId="3">#REF!</definedName>
    <definedName name="liquid_compres_calc_flg_001" localSheetId="10">#REF!</definedName>
    <definedName name="liquid_compres_calc_flg_001">#REF!</definedName>
    <definedName name="ListeChamps">#REF!</definedName>
    <definedName name="ListPrice" localSheetId="3">#REF!</definedName>
    <definedName name="ListPrice">#REF!</definedName>
    <definedName name="load_watt_001" localSheetId="3">#REF!</definedName>
    <definedName name="load_watt_001" localSheetId="10">#REF!</definedName>
    <definedName name="load_watt_001">#REF!</definedName>
    <definedName name="LOADING" localSheetId="3">#REF!</definedName>
    <definedName name="LOADING">#REF!</definedName>
    <definedName name="LOADING_U1" localSheetId="3">#REF!</definedName>
    <definedName name="LOADING_U1">#REF!</definedName>
    <definedName name="LOADING_U2" localSheetId="3">#REF!</definedName>
    <definedName name="LOADING_U2">#REF!</definedName>
    <definedName name="LOADING_U3" localSheetId="3">#REF!</definedName>
    <definedName name="LOADING_U3">#REF!</definedName>
    <definedName name="LOADING_U4" localSheetId="3">#REF!</definedName>
    <definedName name="LOADING_U4">#REF!</definedName>
    <definedName name="LOADING_U5" localSheetId="3">#REF!</definedName>
    <definedName name="LOADING_U5">#REF!</definedName>
    <definedName name="LOCATION">[14]LEGEND!$D$7</definedName>
    <definedName name="logo_001" localSheetId="3">#REF!</definedName>
    <definedName name="logo_001" localSheetId="10">#REF!</definedName>
    <definedName name="logo_001">#REF!</definedName>
    <definedName name="loopcopy" localSheetId="3">[15]!loopcopy</definedName>
    <definedName name="loopcopy">[15]!loopcopy</definedName>
    <definedName name="MADEBYS">#REF!</definedName>
    <definedName name="Marche">#REF!</definedName>
    <definedName name="MASCHERA">[2]VUOTO!#REF!</definedName>
    <definedName name="master_cmpnt_id_001" localSheetId="0">#REF!</definedName>
    <definedName name="master_cmpnt_id_001" localSheetId="3">#REF!</definedName>
    <definedName name="master_cmpnt_id_001" localSheetId="10">#REF!</definedName>
    <definedName name="master_cmpnt_id_001">#REF!</definedName>
    <definedName name="MASTER_COMP_NO" localSheetId="0">#REF!</definedName>
    <definedName name="MASTER_COMP_NO" localSheetId="3">#REF!</definedName>
    <definedName name="MASTER_COMP_NO">#REF!</definedName>
    <definedName name="MASTER_COMP_NO_U1" localSheetId="0">#REF!</definedName>
    <definedName name="MASTER_COMP_NO_U1" localSheetId="3">#REF!</definedName>
    <definedName name="MASTER_COMP_NO_U1">#REF!</definedName>
    <definedName name="MASTER_COMP_NO_U2" localSheetId="3">#REF!</definedName>
    <definedName name="MASTER_COMP_NO_U2">#REF!</definedName>
    <definedName name="MASTER_COMP_NO_U3" localSheetId="3">#REF!</definedName>
    <definedName name="MASTER_COMP_NO_U3">#REF!</definedName>
    <definedName name="MASTER_COMP_NO_U4" localSheetId="3">#REF!</definedName>
    <definedName name="MASTER_COMP_NO_U4">#REF!</definedName>
    <definedName name="MASTER_COMP_NO_U5" localSheetId="3">#REF!</definedName>
    <definedName name="MASTER_COMP_NO_U5">#REF!</definedName>
    <definedName name="masterschedule">#REF!</definedName>
    <definedName name="MATL_Rate">#REF!</definedName>
    <definedName name="MC_TYPE">"ICU"</definedName>
    <definedName name="MESH_FEM_1_1" localSheetId="0">#REF!</definedName>
    <definedName name="MESH_FEM_1_1" localSheetId="3">#REF!</definedName>
    <definedName name="MESH_FEM_1_1">#REF!</definedName>
    <definedName name="MESH_FEM_1_2" localSheetId="0">#REF!</definedName>
    <definedName name="MESH_FEM_1_2" localSheetId="3">#REF!</definedName>
    <definedName name="MESH_FEM_1_2">#REF!</definedName>
    <definedName name="MESH_FEM_1_3" localSheetId="0">#REF!</definedName>
    <definedName name="MESH_FEM_1_3" localSheetId="3">#REF!</definedName>
    <definedName name="MESH_FEM_1_3">#REF!</definedName>
    <definedName name="MESH_FEM_1_4" localSheetId="3">#REF!</definedName>
    <definedName name="MESH_FEM_1_4">#REF!</definedName>
    <definedName name="MESH_FEM_1_5" localSheetId="3">#REF!</definedName>
    <definedName name="MESH_FEM_1_5">#REF!</definedName>
    <definedName name="MESH_FEM_1_6" localSheetId="3">#REF!</definedName>
    <definedName name="MESH_FEM_1_6">#REF!</definedName>
    <definedName name="MESH_FEM_1_7" localSheetId="3">#REF!</definedName>
    <definedName name="MESH_FEM_1_7">#REF!</definedName>
    <definedName name="MESH_FEM_1_8" localSheetId="3">#REF!</definedName>
    <definedName name="MESH_FEM_1_8">#REF!</definedName>
    <definedName name="MESH_FEM_2_1" localSheetId="3">#REF!</definedName>
    <definedName name="MESH_FEM_2_1">#REF!</definedName>
    <definedName name="MESH_FEM_2_2" localSheetId="3">#REF!</definedName>
    <definedName name="MESH_FEM_2_2">#REF!</definedName>
    <definedName name="MESH_FEM_2_3" localSheetId="3">#REF!</definedName>
    <definedName name="MESH_FEM_2_3">#REF!</definedName>
    <definedName name="MESH_FEM_2_4" localSheetId="3">#REF!</definedName>
    <definedName name="MESH_FEM_2_4">#REF!</definedName>
    <definedName name="MESH_FEM_2_5" localSheetId="3">#REF!</definedName>
    <definedName name="MESH_FEM_2_5">#REF!</definedName>
    <definedName name="MESH_FEM_2_6" localSheetId="3">#REF!</definedName>
    <definedName name="MESH_FEM_2_6">#REF!</definedName>
    <definedName name="MESH_FEM_2_7" localSheetId="3">#REF!</definedName>
    <definedName name="MESH_FEM_2_7">#REF!</definedName>
    <definedName name="MESH_FEM_2_8" localSheetId="3">#REF!</definedName>
    <definedName name="MESH_FEM_2_8">#REF!</definedName>
    <definedName name="MESH_FEM_3_1" localSheetId="3">#REF!</definedName>
    <definedName name="MESH_FEM_3_1">#REF!</definedName>
    <definedName name="MESH_FEM_3_2" localSheetId="3">#REF!</definedName>
    <definedName name="MESH_FEM_3_2">#REF!</definedName>
    <definedName name="MESH_FEM_3_3" localSheetId="3">#REF!</definedName>
    <definedName name="MESH_FEM_3_3">#REF!</definedName>
    <definedName name="MESH_FEM_3_4" localSheetId="3">#REF!</definedName>
    <definedName name="MESH_FEM_3_4">#REF!</definedName>
    <definedName name="MESH_FEM_3_5" localSheetId="3">#REF!</definedName>
    <definedName name="MESH_FEM_3_5">#REF!</definedName>
    <definedName name="MESH_FEM_3_6" localSheetId="3">#REF!</definedName>
    <definedName name="MESH_FEM_3_6">#REF!</definedName>
    <definedName name="MESH_FEM_3_7" localSheetId="3">#REF!</definedName>
    <definedName name="MESH_FEM_3_7">#REF!</definedName>
    <definedName name="MESH_FEM_3_8" localSheetId="3">#REF!</definedName>
    <definedName name="MESH_FEM_3_8">#REF!</definedName>
    <definedName name="MESH_FEM_4_1" localSheetId="3">#REF!</definedName>
    <definedName name="MESH_FEM_4_1">#REF!</definedName>
    <definedName name="MESH_FEM_4_2" localSheetId="3">#REF!</definedName>
    <definedName name="MESH_FEM_4_2">#REF!</definedName>
    <definedName name="MESH_FEM_4_3" localSheetId="3">#REF!</definedName>
    <definedName name="MESH_FEM_4_3">#REF!</definedName>
    <definedName name="MESH_FEM_4_4" localSheetId="3">#REF!</definedName>
    <definedName name="MESH_FEM_4_4">#REF!</definedName>
    <definedName name="MESH_FEM_4_5" localSheetId="3">#REF!</definedName>
    <definedName name="MESH_FEM_4_5">#REF!</definedName>
    <definedName name="MESH_FEM_4_6" localSheetId="3">#REF!</definedName>
    <definedName name="MESH_FEM_4_6">#REF!</definedName>
    <definedName name="MESH_FEM_4_7" localSheetId="3">#REF!</definedName>
    <definedName name="MESH_FEM_4_7">#REF!</definedName>
    <definedName name="MESH_FEM_4_8" localSheetId="3">#REF!</definedName>
    <definedName name="MESH_FEM_4_8">#REF!</definedName>
    <definedName name="MESH_FEM_5_1" localSheetId="3">#REF!</definedName>
    <definedName name="MESH_FEM_5_1">#REF!</definedName>
    <definedName name="MESH_FEM_5_2" localSheetId="3">#REF!</definedName>
    <definedName name="MESH_FEM_5_2">#REF!</definedName>
    <definedName name="MESH_FEM_5_3" localSheetId="3">#REF!</definedName>
    <definedName name="MESH_FEM_5_3">#REF!</definedName>
    <definedName name="MESH_FEM_5_4" localSheetId="3">#REF!</definedName>
    <definedName name="MESH_FEM_5_4">#REF!</definedName>
    <definedName name="MESH_FEM_5_5" localSheetId="3">#REF!</definedName>
    <definedName name="MESH_FEM_5_5">#REF!</definedName>
    <definedName name="MESH_FEM_5_6" localSheetId="3">#REF!</definedName>
    <definedName name="MESH_FEM_5_6">#REF!</definedName>
    <definedName name="MESH_FEM_5_7" localSheetId="3">#REF!</definedName>
    <definedName name="MESH_FEM_5_7">#REF!</definedName>
    <definedName name="MESH_FEM_5_8" localSheetId="3">#REF!</definedName>
    <definedName name="MESH_FEM_5_8">#REF!</definedName>
    <definedName name="MESH_MODULE_1_1" localSheetId="3">#REF!</definedName>
    <definedName name="MESH_MODULE_1_1">#REF!</definedName>
    <definedName name="MESH_MODULE_1_10" localSheetId="3">#REF!</definedName>
    <definedName name="MESH_MODULE_1_10">#REF!</definedName>
    <definedName name="MESH_MODULE_1_11" localSheetId="3">#REF!</definedName>
    <definedName name="MESH_MODULE_1_11">#REF!</definedName>
    <definedName name="MESH_MODULE_1_12" localSheetId="3">#REF!</definedName>
    <definedName name="MESH_MODULE_1_12">#REF!</definedName>
    <definedName name="MESH_MODULE_1_13" localSheetId="3">#REF!</definedName>
    <definedName name="MESH_MODULE_1_13">#REF!</definedName>
    <definedName name="MESH_MODULE_1_14" localSheetId="3">#REF!</definedName>
    <definedName name="MESH_MODULE_1_14">#REF!</definedName>
    <definedName name="MESH_MODULE_1_15" localSheetId="3">#REF!</definedName>
    <definedName name="MESH_MODULE_1_15">#REF!</definedName>
    <definedName name="MESH_MODULE_1_16" localSheetId="3">#REF!</definedName>
    <definedName name="MESH_MODULE_1_16">#REF!</definedName>
    <definedName name="MESH_MODULE_1_2" localSheetId="3">#REF!</definedName>
    <definedName name="MESH_MODULE_1_2">#REF!</definedName>
    <definedName name="MESH_MODULE_1_3" localSheetId="3">#REF!</definedName>
    <definedName name="MESH_MODULE_1_3">#REF!</definedName>
    <definedName name="MESH_MODULE_1_4" localSheetId="3">#REF!</definedName>
    <definedName name="MESH_MODULE_1_4">#REF!</definedName>
    <definedName name="MESH_MODULE_1_5" localSheetId="3">#REF!</definedName>
    <definedName name="MESH_MODULE_1_5">#REF!</definedName>
    <definedName name="MESH_MODULE_1_6" localSheetId="3">#REF!</definedName>
    <definedName name="MESH_MODULE_1_6">#REF!</definedName>
    <definedName name="MESH_MODULE_1_7" localSheetId="3">#REF!</definedName>
    <definedName name="MESH_MODULE_1_7">#REF!</definedName>
    <definedName name="MESH_MODULE_1_8" localSheetId="3">#REF!</definedName>
    <definedName name="MESH_MODULE_1_8">#REF!</definedName>
    <definedName name="MESH_MODULE_1_9" localSheetId="3">#REF!</definedName>
    <definedName name="MESH_MODULE_1_9">#REF!</definedName>
    <definedName name="MESH_MODULE_2_1" localSheetId="3">#REF!</definedName>
    <definedName name="MESH_MODULE_2_1">#REF!</definedName>
    <definedName name="MESH_MODULE_2_10" localSheetId="3">#REF!</definedName>
    <definedName name="MESH_MODULE_2_10">#REF!</definedName>
    <definedName name="MESH_MODULE_2_11" localSheetId="3">#REF!</definedName>
    <definedName name="MESH_MODULE_2_11">#REF!</definedName>
    <definedName name="MESH_MODULE_2_12" localSheetId="3">#REF!</definedName>
    <definedName name="MESH_MODULE_2_12">#REF!</definedName>
    <definedName name="MESH_MODULE_2_13" localSheetId="3">#REF!</definedName>
    <definedName name="MESH_MODULE_2_13">#REF!</definedName>
    <definedName name="MESH_MODULE_2_14" localSheetId="3">#REF!</definedName>
    <definedName name="MESH_MODULE_2_14">#REF!</definedName>
    <definedName name="MESH_MODULE_2_15" localSheetId="3">#REF!</definedName>
    <definedName name="MESH_MODULE_2_15">#REF!</definedName>
    <definedName name="MESH_MODULE_2_16" localSheetId="3">#REF!</definedName>
    <definedName name="MESH_MODULE_2_16">#REF!</definedName>
    <definedName name="MESH_MODULE_2_2" localSheetId="3">#REF!</definedName>
    <definedName name="MESH_MODULE_2_2">#REF!</definedName>
    <definedName name="MESH_MODULE_2_3" localSheetId="3">#REF!</definedName>
    <definedName name="MESH_MODULE_2_3">#REF!</definedName>
    <definedName name="MESH_MODULE_2_4" localSheetId="3">#REF!</definedName>
    <definedName name="MESH_MODULE_2_4">#REF!</definedName>
    <definedName name="MESH_MODULE_2_5" localSheetId="3">#REF!</definedName>
    <definedName name="MESH_MODULE_2_5">#REF!</definedName>
    <definedName name="MESH_MODULE_2_6" localSheetId="3">#REF!</definedName>
    <definedName name="MESH_MODULE_2_6">#REF!</definedName>
    <definedName name="MESH_MODULE_2_7" localSheetId="3">#REF!</definedName>
    <definedName name="MESH_MODULE_2_7">#REF!</definedName>
    <definedName name="MESH_MODULE_2_8" localSheetId="3">#REF!</definedName>
    <definedName name="MESH_MODULE_2_8">#REF!</definedName>
    <definedName name="MESH_MODULE_2_9" localSheetId="3">#REF!</definedName>
    <definedName name="MESH_MODULE_2_9">#REF!</definedName>
    <definedName name="MESH_MODULE_3_1" localSheetId="3">#REF!</definedName>
    <definedName name="MESH_MODULE_3_1">#REF!</definedName>
    <definedName name="MESH_MODULE_3_10" localSheetId="3">#REF!</definedName>
    <definedName name="MESH_MODULE_3_10">#REF!</definedName>
    <definedName name="MESH_MODULE_3_11" localSheetId="3">#REF!</definedName>
    <definedName name="MESH_MODULE_3_11">#REF!</definedName>
    <definedName name="MESH_MODULE_3_12" localSheetId="3">#REF!</definedName>
    <definedName name="MESH_MODULE_3_12">#REF!</definedName>
    <definedName name="MESH_MODULE_3_13" localSheetId="3">#REF!</definedName>
    <definedName name="MESH_MODULE_3_13">#REF!</definedName>
    <definedName name="MESH_MODULE_3_14" localSheetId="3">#REF!</definedName>
    <definedName name="MESH_MODULE_3_14">#REF!</definedName>
    <definedName name="MESH_MODULE_3_15" localSheetId="3">#REF!</definedName>
    <definedName name="MESH_MODULE_3_15">#REF!</definedName>
    <definedName name="MESH_MODULE_3_16" localSheetId="3">#REF!</definedName>
    <definedName name="MESH_MODULE_3_16">#REF!</definedName>
    <definedName name="MESH_MODULE_3_2" localSheetId="3">#REF!</definedName>
    <definedName name="MESH_MODULE_3_2">#REF!</definedName>
    <definedName name="MESH_MODULE_3_3" localSheetId="3">#REF!</definedName>
    <definedName name="MESH_MODULE_3_3">#REF!</definedName>
    <definedName name="MESH_MODULE_3_4" localSheetId="3">#REF!</definedName>
    <definedName name="MESH_MODULE_3_4">#REF!</definedName>
    <definedName name="MESH_MODULE_3_5" localSheetId="3">#REF!</definedName>
    <definedName name="MESH_MODULE_3_5">#REF!</definedName>
    <definedName name="MESH_MODULE_3_6" localSheetId="3">#REF!</definedName>
    <definedName name="MESH_MODULE_3_6">#REF!</definedName>
    <definedName name="MESH_MODULE_3_7" localSheetId="3">#REF!</definedName>
    <definedName name="MESH_MODULE_3_7">#REF!</definedName>
    <definedName name="MESH_MODULE_3_8" localSheetId="3">#REF!</definedName>
    <definedName name="MESH_MODULE_3_8">#REF!</definedName>
    <definedName name="MESH_MODULE_3_9" localSheetId="3">#REF!</definedName>
    <definedName name="MESH_MODULE_3_9">#REF!</definedName>
    <definedName name="MESH_MODULE_4_1" localSheetId="3">#REF!</definedName>
    <definedName name="MESH_MODULE_4_1">#REF!</definedName>
    <definedName name="MESH_MODULE_4_10" localSheetId="3">#REF!</definedName>
    <definedName name="MESH_MODULE_4_10">#REF!</definedName>
    <definedName name="MESH_MODULE_4_11" localSheetId="3">#REF!</definedName>
    <definedName name="MESH_MODULE_4_11">#REF!</definedName>
    <definedName name="MESH_MODULE_4_12" localSheetId="3">#REF!</definedName>
    <definedName name="MESH_MODULE_4_12">#REF!</definedName>
    <definedName name="MESH_MODULE_4_13" localSheetId="3">#REF!</definedName>
    <definedName name="MESH_MODULE_4_13">#REF!</definedName>
    <definedName name="MESH_MODULE_4_14" localSheetId="3">#REF!</definedName>
    <definedName name="MESH_MODULE_4_14">#REF!</definedName>
    <definedName name="MESH_MODULE_4_15" localSheetId="3">#REF!</definedName>
    <definedName name="MESH_MODULE_4_15">#REF!</definedName>
    <definedName name="MESH_MODULE_4_16" localSheetId="3">#REF!</definedName>
    <definedName name="MESH_MODULE_4_16">#REF!</definedName>
    <definedName name="MESH_MODULE_4_2" localSheetId="3">#REF!</definedName>
    <definedName name="MESH_MODULE_4_2">#REF!</definedName>
    <definedName name="MESH_MODULE_4_3" localSheetId="3">#REF!</definedName>
    <definedName name="MESH_MODULE_4_3">#REF!</definedName>
    <definedName name="MESH_MODULE_4_4" localSheetId="3">#REF!</definedName>
    <definedName name="MESH_MODULE_4_4">#REF!</definedName>
    <definedName name="MESH_MODULE_4_5" localSheetId="3">#REF!</definedName>
    <definedName name="MESH_MODULE_4_5">#REF!</definedName>
    <definedName name="MESH_MODULE_4_6" localSheetId="3">#REF!</definedName>
    <definedName name="MESH_MODULE_4_6">#REF!</definedName>
    <definedName name="MESH_MODULE_4_7" localSheetId="3">#REF!</definedName>
    <definedName name="MESH_MODULE_4_7">#REF!</definedName>
    <definedName name="MESH_MODULE_4_8" localSheetId="3">#REF!</definedName>
    <definedName name="MESH_MODULE_4_8">#REF!</definedName>
    <definedName name="MESH_MODULE_4_9" localSheetId="3">#REF!</definedName>
    <definedName name="MESH_MODULE_4_9">#REF!</definedName>
    <definedName name="MESH_MODULE_4_93" localSheetId="3">#REF!</definedName>
    <definedName name="MESH_MODULE_4_93">#REF!</definedName>
    <definedName name="MESH_MODULE_5_1" localSheetId="3">#REF!</definedName>
    <definedName name="MESH_MODULE_5_1">#REF!</definedName>
    <definedName name="MESH_MODULE_5_10" localSheetId="3">#REF!</definedName>
    <definedName name="MESH_MODULE_5_10">#REF!</definedName>
    <definedName name="MESH_MODULE_5_11" localSheetId="3">#REF!</definedName>
    <definedName name="MESH_MODULE_5_11">#REF!</definedName>
    <definedName name="MESH_MODULE_5_12" localSheetId="3">#REF!</definedName>
    <definedName name="MESH_MODULE_5_12">#REF!</definedName>
    <definedName name="MESH_MODULE_5_13" localSheetId="3">#REF!</definedName>
    <definedName name="MESH_MODULE_5_13">#REF!</definedName>
    <definedName name="MESH_MODULE_5_14" localSheetId="3">#REF!</definedName>
    <definedName name="MESH_MODULE_5_14">#REF!</definedName>
    <definedName name="MESH_MODULE_5_15" localSheetId="3">#REF!</definedName>
    <definedName name="MESH_MODULE_5_15">#REF!</definedName>
    <definedName name="MESH_MODULE_5_16" localSheetId="3">#REF!</definedName>
    <definedName name="MESH_MODULE_5_16">#REF!</definedName>
    <definedName name="MESH_MODULE_5_2" localSheetId="3">#REF!</definedName>
    <definedName name="MESH_MODULE_5_2">#REF!</definedName>
    <definedName name="MESH_MODULE_5_3" localSheetId="3">#REF!</definedName>
    <definedName name="MESH_MODULE_5_3">#REF!</definedName>
    <definedName name="MESH_MODULE_5_4" localSheetId="3">#REF!</definedName>
    <definedName name="MESH_MODULE_5_4">#REF!</definedName>
    <definedName name="MESH_MODULE_5_5" localSheetId="3">#REF!</definedName>
    <definedName name="MESH_MODULE_5_5">#REF!</definedName>
    <definedName name="MESH_MODULE_5_6" localSheetId="3">#REF!</definedName>
    <definedName name="MESH_MODULE_5_6">#REF!</definedName>
    <definedName name="MESH_MODULE_5_7" localSheetId="3">#REF!</definedName>
    <definedName name="MESH_MODULE_5_7">#REF!</definedName>
    <definedName name="MESH_MODULE_5_8" localSheetId="3">#REF!</definedName>
    <definedName name="MESH_MODULE_5_8">#REF!</definedName>
    <definedName name="MESH_MODULE_5_9" localSheetId="3">#REF!</definedName>
    <definedName name="MESH_MODULE_5_9">#REF!</definedName>
    <definedName name="MESH_NEST_1" localSheetId="3">#REF!</definedName>
    <definedName name="MESH_NEST_1">#REF!</definedName>
    <definedName name="MESH_NEST_2" localSheetId="3">#REF!</definedName>
    <definedName name="MESH_NEST_2">#REF!</definedName>
    <definedName name="MESH_NEST_3" localSheetId="3">#REF!</definedName>
    <definedName name="MESH_NEST_3">#REF!</definedName>
    <definedName name="MESH_NEST_4" localSheetId="3">#REF!</definedName>
    <definedName name="MESH_NEST_4">#REF!</definedName>
    <definedName name="MESH_NEST_5" localSheetId="3">#REF!</definedName>
    <definedName name="MESH_NEST_5">#REF!</definedName>
    <definedName name="MESH_NODE_1" localSheetId="3">#REF!</definedName>
    <definedName name="MESH_NODE_1">#REF!</definedName>
    <definedName name="MESH_NODE_2" localSheetId="3">#REF!</definedName>
    <definedName name="MESH_NODE_2">#REF!</definedName>
    <definedName name="MESH_NODE_3" localSheetId="3">#REF!</definedName>
    <definedName name="MESH_NODE_3">#REF!</definedName>
    <definedName name="MESH_NODE_4" localSheetId="3">#REF!</definedName>
    <definedName name="MESH_NODE_4">#REF!</definedName>
    <definedName name="MESH_NODE_5" localSheetId="3">#REF!</definedName>
    <definedName name="MESH_NODE_5">#REF!</definedName>
    <definedName name="Misc_Matl_Rate">#REF!</definedName>
    <definedName name="mm">#REF!</definedName>
    <definedName name="mmCE">#REF!</definedName>
    <definedName name="Modified">#REF!</definedName>
    <definedName name="MoteursExistants">#REF!</definedName>
    <definedName name="MoteursVitaux">#REF!</definedName>
    <definedName name="MS_CODE" localSheetId="3">#REF!</definedName>
    <definedName name="MS_CODE">#REF!</definedName>
    <definedName name="N__Clast">#REF!</definedName>
    <definedName name="NAM_1">#N/A</definedName>
    <definedName name="NAME">#N/A</definedName>
    <definedName name="Nb_Champ">#REF!</definedName>
    <definedName name="needle">#REF!</definedName>
    <definedName name="NEST1" localSheetId="3">#REF!</definedName>
    <definedName name="NEST1">#REF!</definedName>
    <definedName name="NEST2" localSheetId="3">#REF!</definedName>
    <definedName name="NEST2">#REF!</definedName>
    <definedName name="NEST3" localSheetId="3">#REF!</definedName>
    <definedName name="NEST3">#REF!</definedName>
    <definedName name="New">#REF!</definedName>
    <definedName name="NEWBUDGET">[2]VUOTO!#REF!</definedName>
    <definedName name="NIPP">#REF!</definedName>
    <definedName name="Nm3pH">#REF!</definedName>
    <definedName name="nmk">[16]예산M11A!#REF!</definedName>
    <definedName name="Nmot">#REF!</definedName>
    <definedName name="No">#REF!</definedName>
    <definedName name="NO_EQUIPEMENT">#REF!</definedName>
    <definedName name="NO_SERIAL">#REF!</definedName>
    <definedName name="NODE" localSheetId="3">#REF!</definedName>
    <definedName name="NODE">#REF!</definedName>
    <definedName name="NODE_NAME" localSheetId="0">'[7]14910'!#REF!</definedName>
    <definedName name="NODE_NAME" localSheetId="3">'[7]14910'!#REF!</definedName>
    <definedName name="NODE_NAME">'[7]14910'!#REF!</definedName>
    <definedName name="NODE_NAME_F1" localSheetId="0">'[5]14910'!#REF!</definedName>
    <definedName name="NODE_NAME_F1" localSheetId="3">'[5]14910'!#REF!</definedName>
    <definedName name="NODE_NAME_F1">'[5]14910'!#REF!</definedName>
    <definedName name="Node_Name_F11" localSheetId="0">'[30]14910'!#REF!</definedName>
    <definedName name="Node_Name_F11" localSheetId="3">'[30]14910'!#REF!</definedName>
    <definedName name="Node_Name_F11">'[30]14910'!#REF!</definedName>
    <definedName name="NODE_NAME_F2" localSheetId="0">'[5]14910'!#REF!</definedName>
    <definedName name="NODE_NAME_F2" localSheetId="3">'[5]14910'!#REF!</definedName>
    <definedName name="NODE_NAME_F2">'[5]14910'!#REF!</definedName>
    <definedName name="NODE_NAME_F2_1" localSheetId="0">'[5]14910'!#REF!</definedName>
    <definedName name="NODE_NAME_F2_1" localSheetId="3">'[5]14910'!#REF!</definedName>
    <definedName name="NODE_NAME_F2_1">'[5]14910'!#REF!</definedName>
    <definedName name="NODE_NAME_F3" localSheetId="3">'[5]14910'!#REF!</definedName>
    <definedName name="NODE_NAME_F3">'[5]14910'!#REF!</definedName>
    <definedName name="NODE_NAME_F3_1" localSheetId="3">'[5]14910'!#REF!</definedName>
    <definedName name="NODE_NAME_F3_1">'[5]14910'!#REF!</definedName>
    <definedName name="NODE_NAME_R1" localSheetId="3">'[5]14910'!#REF!</definedName>
    <definedName name="NODE_NAME_R1">'[5]14910'!#REF!</definedName>
    <definedName name="NODE_NAME_R1_1" localSheetId="3">'[5]14910'!#REF!</definedName>
    <definedName name="NODE_NAME_R1_1">'[5]14910'!#REF!</definedName>
    <definedName name="NODE_NAME_R2" localSheetId="3">'[5]14910'!#REF!</definedName>
    <definedName name="NODE_NAME_R2">'[5]14910'!#REF!</definedName>
    <definedName name="NODE_NAME_R3" localSheetId="3">'[5]14910'!#REF!</definedName>
    <definedName name="NODE_NAME_R3">'[5]14910'!#REF!</definedName>
    <definedName name="NODE_NAME_R3_1" localSheetId="3">'[5]14910'!#REF!</definedName>
    <definedName name="NODE_NAME_R3_1">'[5]14910'!#REF!</definedName>
    <definedName name="NODE_NO" localSheetId="0">#REF!</definedName>
    <definedName name="NODE_NO" localSheetId="3">#REF!</definedName>
    <definedName name="NODE_NO">#REF!</definedName>
    <definedName name="NODE_NO_1" localSheetId="0">#REF!</definedName>
    <definedName name="NODE_NO_1" localSheetId="3">#REF!</definedName>
    <definedName name="NODE_NO_1">#REF!</definedName>
    <definedName name="NODE_NO_U1" localSheetId="0">#REF!</definedName>
    <definedName name="NODE_NO_U1" localSheetId="3">#REF!</definedName>
    <definedName name="NODE_NO_U1">#REF!</definedName>
    <definedName name="NODE_NO_U2" localSheetId="3">#REF!</definedName>
    <definedName name="NODE_NO_U2">#REF!</definedName>
    <definedName name="NODE_NO_U3" localSheetId="3">#REF!</definedName>
    <definedName name="NODE_NO_U3">#REF!</definedName>
    <definedName name="NODE_NO_U4" localSheetId="3">#REF!</definedName>
    <definedName name="NODE_NO_U4">#REF!</definedName>
    <definedName name="NODE_NO_U5" localSheetId="3">#REF!</definedName>
    <definedName name="NODE_NO_U5">#REF!</definedName>
    <definedName name="NODEN" localSheetId="3">#REF!</definedName>
    <definedName name="NODEN">#REF!</definedName>
    <definedName name="NODET" localSheetId="3">#REF!</definedName>
    <definedName name="NODET">#REF!</definedName>
    <definedName name="nodex" localSheetId="3">#REF!</definedName>
    <definedName name="nodex">#REF!</definedName>
    <definedName name="nodey" localSheetId="3">#REF!</definedName>
    <definedName name="nodey">#REF!</definedName>
    <definedName name="nodey_1" localSheetId="3">#REF!</definedName>
    <definedName name="nodey_1">#REF!</definedName>
    <definedName name="NOMS_SECTION">#REF!</definedName>
    <definedName name="NOPROJET">#REF!</definedName>
    <definedName name="NOTE" localSheetId="3">#REF!</definedName>
    <definedName name="NOTE">#REF!</definedName>
    <definedName name="NOTEPAG3B">[2]VUOTO!#REF!</definedName>
    <definedName name="Num">#REF!</definedName>
    <definedName name="NumDoc">#REF!</definedName>
    <definedName name="NUMERO">#REF!</definedName>
    <definedName name="observations">#REF!</definedName>
    <definedName name="OREBUDGET">[2]VUOTO!#REF!</definedName>
    <definedName name="P">#REF!</definedName>
    <definedName name="P_REV" localSheetId="3">#REF!</definedName>
    <definedName name="P_REV">#REF!</definedName>
    <definedName name="PAG3B">[2]VUOTO!#REF!</definedName>
    <definedName name="PAG6B">[2]VUOTO!#REF!</definedName>
    <definedName name="page_001" localSheetId="3">#REF!</definedName>
    <definedName name="page_001" localSheetId="10">#REF!</definedName>
    <definedName name="page_001">#REF!</definedName>
    <definedName name="PAGE1">#N/A</definedName>
    <definedName name="PAGE10">#N/A</definedName>
    <definedName name="PAGE11">#N/A</definedName>
    <definedName name="PAGE12">#N/A</definedName>
    <definedName name="PAGE13">#N/A</definedName>
    <definedName name="PAGE2">#N/A</definedName>
    <definedName name="PAGE3">#N/A</definedName>
    <definedName name="PAGE4">#N/A</definedName>
    <definedName name="PAGE5">#N/A</definedName>
    <definedName name="PAGE6">#N/A</definedName>
    <definedName name="PAGE7">#N/A</definedName>
    <definedName name="PAGE8">#N/A</definedName>
    <definedName name="PAGE9">#N/A</definedName>
    <definedName name="pageof_001" localSheetId="3">#REF!</definedName>
    <definedName name="pageof_001" localSheetId="10">#REF!</definedName>
    <definedName name="pageof_001">#REF!</definedName>
    <definedName name="PAGET">#N/A</definedName>
    <definedName name="PAGINA2">[2]VUOTO!#REF!</definedName>
    <definedName name="PAGINA3">[2]VUOTO!#REF!</definedName>
    <definedName name="PAGINA4">[2]VUOTO!#REF!</definedName>
    <definedName name="PAGINA5">[2]VUOTO!#REF!</definedName>
    <definedName name="PAGINA6">[2]VUOTO!#REF!</definedName>
    <definedName name="panel_id_001" localSheetId="3">#REF!</definedName>
    <definedName name="panel_id_001" localSheetId="10">#REF!</definedName>
    <definedName name="panel_id_001">#REF!</definedName>
    <definedName name="pd_api_calc_type_001" localSheetId="3">#REF!</definedName>
    <definedName name="pd_api_calc_type_001" localSheetId="10">#REF!</definedName>
    <definedName name="pd_api_calc_type_001">#REF!</definedName>
    <definedName name="pd_api_degree_max_001" localSheetId="3">#REF!</definedName>
    <definedName name="pd_api_degree_max_001" localSheetId="10">#REF!</definedName>
    <definedName name="pd_api_degree_max_001">#REF!</definedName>
    <definedName name="pd_api_degree_min_001" localSheetId="3">#REF!</definedName>
    <definedName name="pd_api_degree_min_001" localSheetId="10">#REF!</definedName>
    <definedName name="pd_api_degree_min_001">#REF!</definedName>
    <definedName name="pd_api_degree_nor_001" localSheetId="3">#REF!</definedName>
    <definedName name="pd_api_degree_nor_001" localSheetId="10">#REF!</definedName>
    <definedName name="pd_api_degree_nor_001">#REF!</definedName>
    <definedName name="pd_api_group_id_001" localSheetId="3">#REF!</definedName>
    <definedName name="pd_api_group_id_001" localSheetId="10">#REF!</definedName>
    <definedName name="pd_api_group_id_001">#REF!</definedName>
    <definedName name="pd_build_tend_001" localSheetId="3">#REF!</definedName>
    <definedName name="pd_build_tend_001" localSheetId="10">#REF!</definedName>
    <definedName name="pd_build_tend_001">#REF!</definedName>
    <definedName name="pd_chim_abstr_num_001" localSheetId="3">#REF!</definedName>
    <definedName name="pd_chim_abstr_num_001" localSheetId="10">#REF!</definedName>
    <definedName name="pd_chim_abstr_num_001">#REF!</definedName>
    <definedName name="pd_coagulat_001" localSheetId="3">#REF!</definedName>
    <definedName name="pd_coagulat_001" localSheetId="10">#REF!</definedName>
    <definedName name="pd_coagulat_001">#REF!</definedName>
    <definedName name="pd_colored_001" localSheetId="3">#REF!</definedName>
    <definedName name="pd_colored_001" localSheetId="10">#REF!</definedName>
    <definedName name="pd_colored_001">#REF!</definedName>
    <definedName name="pd_compres_base_001" localSheetId="3">#REF!</definedName>
    <definedName name="pd_compres_base_001" localSheetId="10">#REF!</definedName>
    <definedName name="pd_compres_base_001">#REF!</definedName>
    <definedName name="pd_compres_flow_max_001" localSheetId="3">#REF!</definedName>
    <definedName name="pd_compres_flow_max_001" localSheetId="10">#REF!</definedName>
    <definedName name="pd_compres_flow_max_001">#REF!</definedName>
    <definedName name="pd_compres_flow_min_001" localSheetId="3">#REF!</definedName>
    <definedName name="pd_compres_flow_min_001" localSheetId="10">#REF!</definedName>
    <definedName name="pd_compres_flow_min_001">#REF!</definedName>
    <definedName name="pd_compres_flow_nor_001" localSheetId="3">#REF!</definedName>
    <definedName name="pd_compres_flow_nor_001" localSheetId="10">#REF!</definedName>
    <definedName name="pd_compres_flow_nor_001">#REF!</definedName>
    <definedName name="pd_contain_parts_001" localSheetId="3">#REF!</definedName>
    <definedName name="pd_contain_parts_001" localSheetId="10">#REF!</definedName>
    <definedName name="pd_contain_parts_001">#REF!</definedName>
    <definedName name="pd_corrosive_001" localSheetId="3">#REF!</definedName>
    <definedName name="pd_corrosive_001" localSheetId="10">#REF!</definedName>
    <definedName name="pd_corrosive_001">#REF!</definedName>
    <definedName name="pd_cp_cv_max_001" localSheetId="3">#REF!</definedName>
    <definedName name="pd_cp_cv_max_001" localSheetId="10">#REF!</definedName>
    <definedName name="pd_cp_cv_max_001">#REF!</definedName>
    <definedName name="pd_cp_cv_min_001" localSheetId="3">#REF!</definedName>
    <definedName name="pd_cp_cv_min_001" localSheetId="10">#REF!</definedName>
    <definedName name="pd_cp_cv_min_001">#REF!</definedName>
    <definedName name="pd_cp_cv_nor_001" localSheetId="3">#REF!</definedName>
    <definedName name="pd_cp_cv_nor_001" localSheetId="10">#REF!</definedName>
    <definedName name="pd_cp_cv_nor_001">#REF!</definedName>
    <definedName name="pd_critic_press_001" localSheetId="3">#REF!</definedName>
    <definedName name="pd_critic_press_001" localSheetId="10">#REF!</definedName>
    <definedName name="pd_critic_press_001">#REF!</definedName>
    <definedName name="pd_critic_press_uflg_001" localSheetId="3">#REF!</definedName>
    <definedName name="pd_critic_press_uflg_001" localSheetId="10">#REF!</definedName>
    <definedName name="pd_critic_press_uflg_001">#REF!</definedName>
    <definedName name="pd_critic_press_uid_001" localSheetId="3">#REF!</definedName>
    <definedName name="pd_critic_press_uid_001" localSheetId="10">#REF!</definedName>
    <definedName name="pd_critic_press_uid_001">#REF!</definedName>
    <definedName name="pd_dens_at_bas_uid_001" localSheetId="3">#REF!</definedName>
    <definedName name="pd_dens_at_bas_uid_001" localSheetId="10">#REF!</definedName>
    <definedName name="pd_dens_at_bas_uid_001">#REF!</definedName>
    <definedName name="pd_dens_at_base_001" localSheetId="3">#REF!</definedName>
    <definedName name="pd_dens_at_base_001" localSheetId="10">#REF!</definedName>
    <definedName name="pd_dens_at_base_001">#REF!</definedName>
    <definedName name="pd_dens_grav_flg_001" localSheetId="3">#REF!</definedName>
    <definedName name="pd_dens_grav_flg_001" localSheetId="10">#REF!</definedName>
    <definedName name="pd_dens_grav_flg_001">#REF!</definedName>
    <definedName name="pd_dens_max_001" localSheetId="3">#REF!</definedName>
    <definedName name="pd_dens_max_001" localSheetId="10">#REF!</definedName>
    <definedName name="pd_dens_max_001">#REF!</definedName>
    <definedName name="pd_dens_min_001" localSheetId="3">#REF!</definedName>
    <definedName name="pd_dens_min_001" localSheetId="10">#REF!</definedName>
    <definedName name="pd_dens_min_001">#REF!</definedName>
    <definedName name="pd_dens_nor_001" localSheetId="3">#REF!</definedName>
    <definedName name="pd_dens_nor_001" localSheetId="10">#REF!</definedName>
    <definedName name="pd_dens_nor_001">#REF!</definedName>
    <definedName name="pd_dens_ref_001" localSheetId="3">#REF!</definedName>
    <definedName name="pd_dens_ref_001" localSheetId="10">#REF!</definedName>
    <definedName name="pd_dens_ref_001">#REF!</definedName>
    <definedName name="pd_dens_ref_uid_001" localSheetId="3">#REF!</definedName>
    <definedName name="pd_dens_ref_uid_001" localSheetId="10">#REF!</definedName>
    <definedName name="pd_dens_ref_uid_001">#REF!</definedName>
    <definedName name="pd_dens_uid_001" localSheetId="3">#REF!</definedName>
    <definedName name="pd_dens_uid_001" localSheetId="10">#REF!</definedName>
    <definedName name="pd_dens_uid_001">#REF!</definedName>
    <definedName name="pd_design_temp_max_001" localSheetId="3">#REF!</definedName>
    <definedName name="pd_design_temp_max_001" localSheetId="10">#REF!</definedName>
    <definedName name="pd_design_temp_max_001">#REF!</definedName>
    <definedName name="pd_design_temp_min_001" localSheetId="3">#REF!</definedName>
    <definedName name="pd_design_temp_min_001" localSheetId="10">#REF!</definedName>
    <definedName name="pd_design_temp_min_001">#REF!</definedName>
    <definedName name="pd_design_temp_uid_001" localSheetId="3">#REF!</definedName>
    <definedName name="pd_design_temp_uid_001" localSheetId="10">#REF!</definedName>
    <definedName name="pd_design_temp_uid_001">#REF!</definedName>
    <definedName name="pd_entrained_gas_001" localSheetId="3">#REF!</definedName>
    <definedName name="pd_entrained_gas_001" localSheetId="10">#REF!</definedName>
    <definedName name="pd_entrained_gas_001">#REF!</definedName>
    <definedName name="pd_entrained_gas_uid_001" localSheetId="3">#REF!</definedName>
    <definedName name="pd_entrained_gas_uid_001" localSheetId="10">#REF!</definedName>
    <definedName name="pd_entrained_gas_uid_001">#REF!</definedName>
    <definedName name="pd_erosive_001" localSheetId="3">#REF!</definedName>
    <definedName name="pd_erosive_001" localSheetId="10">#REF!</definedName>
    <definedName name="pd_erosive_001">#REF!</definedName>
    <definedName name="pd_f_alarm_high_001" localSheetId="3">#REF!</definedName>
    <definedName name="pd_f_alarm_high_001" localSheetId="10">#REF!</definedName>
    <definedName name="pd_f_alarm_high_001">#REF!</definedName>
    <definedName name="pd_f_alarm_high_high_001" localSheetId="3">#REF!</definedName>
    <definedName name="pd_f_alarm_high_high_001" localSheetId="10">#REF!</definedName>
    <definedName name="pd_f_alarm_high_high_001">#REF!</definedName>
    <definedName name="pd_f_alarm_low_001" localSheetId="3">#REF!</definedName>
    <definedName name="pd_f_alarm_low_001" localSheetId="10">#REF!</definedName>
    <definedName name="pd_f_alarm_low_001">#REF!</definedName>
    <definedName name="pd_f_alarm_low_low_001" localSheetId="3">#REF!</definedName>
    <definedName name="pd_f_alarm_low_low_001" localSheetId="10">#REF!</definedName>
    <definedName name="pd_f_alarm_low_low_001">#REF!</definedName>
    <definedName name="pd_f_cntrl_pnt_001" localSheetId="3">#REF!</definedName>
    <definedName name="pd_f_cntrl_pnt_001" localSheetId="10">#REF!</definedName>
    <definedName name="pd_f_cntrl_pnt_001">#REF!</definedName>
    <definedName name="pd_f_cntrl_pnt_uid_001" localSheetId="3">#REF!</definedName>
    <definedName name="pd_f_cntrl_pnt_uid_001" localSheetId="10">#REF!</definedName>
    <definedName name="pd_f_cntrl_pnt_uid_001">#REF!</definedName>
    <definedName name="pd_f_range_max_001" localSheetId="3">#REF!</definedName>
    <definedName name="pd_f_range_max_001" localSheetId="10">#REF!</definedName>
    <definedName name="pd_f_range_max_001">#REF!</definedName>
    <definedName name="pd_f_range_min_001" localSheetId="3">#REF!</definedName>
    <definedName name="pd_f_range_min_001" localSheetId="10">#REF!</definedName>
    <definedName name="pd_f_range_min_001">#REF!</definedName>
    <definedName name="pd_f_range_nor_001" localSheetId="3">#REF!</definedName>
    <definedName name="pd_f_range_nor_001" localSheetId="10">#REF!</definedName>
    <definedName name="pd_f_range_nor_001">#REF!</definedName>
    <definedName name="pd_f_range_uflg_001" localSheetId="3">#REF!</definedName>
    <definedName name="pd_f_range_uflg_001" localSheetId="10">#REF!</definedName>
    <definedName name="pd_f_range_uflg_001">#REF!</definedName>
    <definedName name="pd_f_range_uid_001" localSheetId="3">#REF!</definedName>
    <definedName name="pd_f_range_uid_001" localSheetId="10">#REF!</definedName>
    <definedName name="pd_f_range_uid_001">#REF!</definedName>
    <definedName name="pd_f_trac_jacet_001" localSheetId="3">#REF!</definedName>
    <definedName name="pd_f_trac_jacet_001" localSheetId="10">#REF!</definedName>
    <definedName name="pd_f_trac_jacet_001">#REF!</definedName>
    <definedName name="pd_f_trip_alarm_uflg_001" localSheetId="3">#REF!</definedName>
    <definedName name="pd_f_trip_alarm_uflg_001" localSheetId="10">#REF!</definedName>
    <definedName name="pd_f_trip_alarm_uflg_001">#REF!</definedName>
    <definedName name="pd_f_trip_alarm_uid_001" localSheetId="3">#REF!</definedName>
    <definedName name="pd_f_trip_alarm_uid_001" localSheetId="10">#REF!</definedName>
    <definedName name="pd_f_trip_alarm_uid_001">#REF!</definedName>
    <definedName name="pd_f_trip_high_001" localSheetId="3">#REF!</definedName>
    <definedName name="pd_f_trip_high_001" localSheetId="10">#REF!</definedName>
    <definedName name="pd_f_trip_high_001">#REF!</definedName>
    <definedName name="pd_f_trip_high_high_001" localSheetId="3">#REF!</definedName>
    <definedName name="pd_f_trip_high_high_001" localSheetId="10">#REF!</definedName>
    <definedName name="pd_f_trip_high_high_001">#REF!</definedName>
    <definedName name="pd_f_trip_low_001" localSheetId="3">#REF!</definedName>
    <definedName name="pd_f_trip_low_001" localSheetId="10">#REF!</definedName>
    <definedName name="pd_f_trip_low_001">#REF!</definedName>
    <definedName name="pd_f_trip_low_low_001" localSheetId="3">#REF!</definedName>
    <definedName name="pd_f_trip_low_low_001" localSheetId="10">#REF!</definedName>
    <definedName name="pd_f_trip_low_low_001">#REF!</definedName>
    <definedName name="pd_f_valvtend_001" localSheetId="3">#REF!</definedName>
    <definedName name="pd_f_valvtend_001" localSheetId="10">#REF!</definedName>
    <definedName name="pd_f_valvtend_001">#REF!</definedName>
    <definedName name="pd_flow_max_001" localSheetId="3">#REF!</definedName>
    <definedName name="pd_flow_max_001" localSheetId="10">#REF!</definedName>
    <definedName name="pd_flow_max_001">#REF!</definedName>
    <definedName name="pd_flow_min_001" localSheetId="3">#REF!</definedName>
    <definedName name="pd_flow_min_001" localSheetId="10">#REF!</definedName>
    <definedName name="pd_flow_min_001">#REF!</definedName>
    <definedName name="pd_flow_nor_001" localSheetId="3">#REF!</definedName>
    <definedName name="pd_flow_nor_001" localSheetId="10">#REF!</definedName>
    <definedName name="pd_flow_nor_001">#REF!</definedName>
    <definedName name="pd_flow_uflg_001" localSheetId="3">#REF!</definedName>
    <definedName name="pd_flow_uflg_001" localSheetId="10">#REF!</definedName>
    <definedName name="pd_flow_uflg_001">#REF!</definedName>
    <definedName name="pd_flow_uid_001" localSheetId="3">#REF!</definedName>
    <definedName name="pd_flow_uid_001" localSheetId="10">#REF!</definedName>
    <definedName name="pd_flow_uid_001">#REF!</definedName>
    <definedName name="pd_fluid_name_001" localSheetId="3">#REF!</definedName>
    <definedName name="pd_fluid_name_001" localSheetId="10">#REF!</definedName>
    <definedName name="pd_fluid_name_001">#REF!</definedName>
    <definedName name="pd_fluid_phase_001" localSheetId="3">#REF!</definedName>
    <definedName name="pd_fluid_phase_001" localSheetId="10">#REF!</definedName>
    <definedName name="pd_fluid_phase_001">#REF!</definedName>
    <definedName name="pd_fluid_stat_001" localSheetId="3">#REF!</definedName>
    <definedName name="pd_fluid_stat_001" localSheetId="10">#REF!</definedName>
    <definedName name="pd_fluid_stat_001">#REF!</definedName>
    <definedName name="pd_gas_comp_dens_flg_001" localSheetId="3">#REF!</definedName>
    <definedName name="pd_gas_comp_dens_flg_001" localSheetId="10">#REF!</definedName>
    <definedName name="pd_gas_comp_dens_flg_001">#REF!</definedName>
    <definedName name="pd_gas_mm_grav_flg_001" localSheetId="3">#REF!</definedName>
    <definedName name="pd_gas_mm_grav_flg_001" localSheetId="10">#REF!</definedName>
    <definedName name="pd_gas_mm_grav_flg_001">#REF!</definedName>
    <definedName name="pd_gas_sg_as_mm_001" localSheetId="3">#REF!</definedName>
    <definedName name="pd_gas_sg_as_mm_001" localSheetId="10">#REF!</definedName>
    <definedName name="pd_gas_sg_as_mm_001">#REF!</definedName>
    <definedName name="pd_heat_max_001" localSheetId="3">#REF!</definedName>
    <definedName name="pd_heat_max_001" localSheetId="10">#REF!</definedName>
    <definedName name="pd_heat_max_001">#REF!</definedName>
    <definedName name="pd_heat_min_001" localSheetId="3">#REF!</definedName>
    <definedName name="pd_heat_min_001" localSheetId="10">#REF!</definedName>
    <definedName name="pd_heat_min_001">#REF!</definedName>
    <definedName name="pd_heat_nor_001" localSheetId="3">#REF!</definedName>
    <definedName name="pd_heat_nor_001" localSheetId="10">#REF!</definedName>
    <definedName name="pd_heat_nor_001">#REF!</definedName>
    <definedName name="pd_heat_uid_001" localSheetId="3">#REF!</definedName>
    <definedName name="pd_heat_uid_001" localSheetId="10">#REF!</definedName>
    <definedName name="pd_heat_uid_001">#REF!</definedName>
    <definedName name="pd_isize_phase_001" localSheetId="3">#REF!</definedName>
    <definedName name="pd_isize_phase_001" localSheetId="10">#REF!</definedName>
    <definedName name="pd_isize_phase_001">#REF!</definedName>
    <definedName name="pd_latent_heat_max_001" localSheetId="3">#REF!</definedName>
    <definedName name="pd_latent_heat_max_001" localSheetId="10">#REF!</definedName>
    <definedName name="pd_latent_heat_max_001">#REF!</definedName>
    <definedName name="pd_latent_heat_min_001" localSheetId="3">#REF!</definedName>
    <definedName name="pd_latent_heat_min_001" localSheetId="10">#REF!</definedName>
    <definedName name="pd_latent_heat_min_001">#REF!</definedName>
    <definedName name="pd_latent_heat_nor_001" localSheetId="3">#REF!</definedName>
    <definedName name="pd_latent_heat_nor_001" localSheetId="10">#REF!</definedName>
    <definedName name="pd_latent_heat_nor_001">#REF!</definedName>
    <definedName name="pd_latent_heat_uid_001" localSheetId="3">#REF!</definedName>
    <definedName name="pd_latent_heat_uid_001" localSheetId="10">#REF!</definedName>
    <definedName name="pd_latent_heat_uid_001">#REF!</definedName>
    <definedName name="pd_line_eq_flg_001" localSheetId="3">#REF!</definedName>
    <definedName name="pd_line_eq_flg_001" localSheetId="10">#REF!</definedName>
    <definedName name="pd_line_eq_flg_001">#REF!</definedName>
    <definedName name="pd_lmt_pres_001" localSheetId="3">#REF!</definedName>
    <definedName name="pd_lmt_pres_001" localSheetId="10">#REF!</definedName>
    <definedName name="pd_lmt_pres_001">#REF!</definedName>
    <definedName name="pd_lmt_pres_uid_001" localSheetId="3">#REF!</definedName>
    <definedName name="pd_lmt_pres_uid_001" localSheetId="10">#REF!</definedName>
    <definedName name="pd_lmt_pres_uid_001">#REF!</definedName>
    <definedName name="pd_molecular_mass_001" localSheetId="3">#REF!</definedName>
    <definedName name="pd_molecular_mass_001" localSheetId="10">#REF!</definedName>
    <definedName name="pd_molecular_mass_001">#REF!</definedName>
    <definedName name="pd_note_001" localSheetId="3">#REF!</definedName>
    <definedName name="pd_note_001" localSheetId="10">#REF!</definedName>
    <definedName name="pd_note_001">#REF!</definedName>
    <definedName name="pd_oxidizing_001" localSheetId="3">#REF!</definedName>
    <definedName name="pd_oxidizing_001" localSheetId="10">#REF!</definedName>
    <definedName name="pd_oxidizing_001">#REF!</definedName>
    <definedName name="pd_press_base_001" localSheetId="3">#REF!</definedName>
    <definedName name="pd_press_base_001" localSheetId="10">#REF!</definedName>
    <definedName name="pd_press_base_001">#REF!</definedName>
    <definedName name="pd_press_base_uid_001" localSheetId="3">#REF!</definedName>
    <definedName name="pd_press_base_uid_001" localSheetId="10">#REF!</definedName>
    <definedName name="pd_press_base_uid_001">#REF!</definedName>
    <definedName name="pd_press_des_001" localSheetId="3">#REF!</definedName>
    <definedName name="pd_press_des_001" localSheetId="10">#REF!</definedName>
    <definedName name="pd_press_des_001">#REF!</definedName>
    <definedName name="pd_press_des_min_001" localSheetId="3">#REF!</definedName>
    <definedName name="pd_press_des_min_001" localSheetId="10">#REF!</definedName>
    <definedName name="pd_press_des_min_001">#REF!</definedName>
    <definedName name="pd_press_des_min_uflg_001" localSheetId="3">#REF!</definedName>
    <definedName name="pd_press_des_min_uflg_001" localSheetId="10">#REF!</definedName>
    <definedName name="pd_press_des_min_uflg_001">#REF!</definedName>
    <definedName name="pd_press_des_min_uid_001" localSheetId="3">#REF!</definedName>
    <definedName name="pd_press_des_min_uid_001" localSheetId="10">#REF!</definedName>
    <definedName name="pd_press_des_min_uid_001">#REF!</definedName>
    <definedName name="pd_press_des_uflg_001" localSheetId="3">#REF!</definedName>
    <definedName name="pd_press_des_uflg_001" localSheetId="10">#REF!</definedName>
    <definedName name="pd_press_des_uflg_001">#REF!</definedName>
    <definedName name="pd_press_des_uid_001" localSheetId="3">#REF!</definedName>
    <definedName name="pd_press_des_uid_001" localSheetId="10">#REF!</definedName>
    <definedName name="pd_press_des_uid_001">#REF!</definedName>
    <definedName name="pd_press_drp_max_001" localSheetId="3">#REF!</definedName>
    <definedName name="pd_press_drp_max_001" localSheetId="10">#REF!</definedName>
    <definedName name="pd_press_drp_max_001">#REF!</definedName>
    <definedName name="pd_press_drp_min_001" localSheetId="3">#REF!</definedName>
    <definedName name="pd_press_drp_min_001" localSheetId="10">#REF!</definedName>
    <definedName name="pd_press_drp_min_001">#REF!</definedName>
    <definedName name="pd_press_drp_nor_001" localSheetId="3">#REF!</definedName>
    <definedName name="pd_press_drp_nor_001" localSheetId="10">#REF!</definedName>
    <definedName name="pd_press_drp_nor_001">#REF!</definedName>
    <definedName name="pd_press_drp_uid_001" localSheetId="3">#REF!</definedName>
    <definedName name="pd_press_drp_uid_001" localSheetId="10">#REF!</definedName>
    <definedName name="pd_press_drp_uid_001">#REF!</definedName>
    <definedName name="pd_press_max_001" localSheetId="3">#REF!</definedName>
    <definedName name="pd_press_max_001" localSheetId="10">#REF!</definedName>
    <definedName name="pd_press_max_001">#REF!</definedName>
    <definedName name="pd_press_min_001" localSheetId="3">#REF!</definedName>
    <definedName name="pd_press_min_001" localSheetId="10">#REF!</definedName>
    <definedName name="pd_press_min_001">#REF!</definedName>
    <definedName name="pd_press_nor_001" localSheetId="3">#REF!</definedName>
    <definedName name="pd_press_nor_001" localSheetId="10">#REF!</definedName>
    <definedName name="pd_press_nor_001">#REF!</definedName>
    <definedName name="pd_press_uflg_001" localSheetId="3">#REF!</definedName>
    <definedName name="pd_press_uflg_001" localSheetId="10">#REF!</definedName>
    <definedName name="pd_press_uflg_001">#REF!</definedName>
    <definedName name="pd_press_uid_001" localSheetId="3">#REF!</definedName>
    <definedName name="pd_press_uid_001" localSheetId="10">#REF!</definedName>
    <definedName name="pd_press_uid_001">#REF!</definedName>
    <definedName name="pd_pulsation_001" localSheetId="3">#REF!</definedName>
    <definedName name="pd_pulsation_001" localSheetId="10">#REF!</definedName>
    <definedName name="pd_pulsation_001">#REF!</definedName>
    <definedName name="pd_saturat_temp_001" localSheetId="3">#REF!</definedName>
    <definedName name="pd_saturat_temp_001" localSheetId="10">#REF!</definedName>
    <definedName name="pd_saturat_temp_001">#REF!</definedName>
    <definedName name="pd_schedul_001" localSheetId="3">#REF!</definedName>
    <definedName name="pd_schedul_001" localSheetId="10">#REF!</definedName>
    <definedName name="pd_schedul_001">#REF!</definedName>
    <definedName name="pd_size_001" localSheetId="3">#REF!</definedName>
    <definedName name="pd_size_001" localSheetId="10">#REF!</definedName>
    <definedName name="pd_size_001">#REF!</definedName>
    <definedName name="pd_size_uid_001" localSheetId="3">#REF!</definedName>
    <definedName name="pd_size_uid_001" localSheetId="10">#REF!</definedName>
    <definedName name="pd_size_uid_001">#REF!</definedName>
    <definedName name="pd_solidfy_001" localSheetId="3">#REF!</definedName>
    <definedName name="pd_solidfy_001" localSheetId="10">#REF!</definedName>
    <definedName name="pd_solidfy_001">#REF!</definedName>
    <definedName name="pd_source_001" localSheetId="3">#REF!</definedName>
    <definedName name="pd_source_001" localSheetId="10">#REF!</definedName>
    <definedName name="pd_source_001">#REF!</definedName>
    <definedName name="pd_spec_grav_base_001" localSheetId="3">#REF!</definedName>
    <definedName name="pd_spec_grav_base_001" localSheetId="10">#REF!</definedName>
    <definedName name="pd_spec_grav_base_001">#REF!</definedName>
    <definedName name="pd_spec_grav_max_001" localSheetId="3">#REF!</definedName>
    <definedName name="pd_spec_grav_max_001" localSheetId="10">#REF!</definedName>
    <definedName name="pd_spec_grav_max_001">#REF!</definedName>
    <definedName name="pd_spec_grav_min_001" localSheetId="3">#REF!</definedName>
    <definedName name="pd_spec_grav_min_001" localSheetId="10">#REF!</definedName>
    <definedName name="pd_spec_grav_min_001">#REF!</definedName>
    <definedName name="pd_spec_grav_nor_001" localSheetId="3">#REF!</definedName>
    <definedName name="pd_spec_grav_nor_001" localSheetId="10">#REF!</definedName>
    <definedName name="pd_spec_grav_nor_001">#REF!</definedName>
    <definedName name="pd_spec_grav_ref_001" localSheetId="3">#REF!</definedName>
    <definedName name="pd_spec_grav_ref_001" localSheetId="10">#REF!</definedName>
    <definedName name="pd_spec_grav_ref_001">#REF!</definedName>
    <definedName name="pd_stat_001" localSheetId="3">#REF!</definedName>
    <definedName name="pd_stat_001" localSheetId="10">#REF!</definedName>
    <definedName name="pd_stat_001">#REF!</definedName>
    <definedName name="pd_temp_base_001" localSheetId="3">#REF!</definedName>
    <definedName name="pd_temp_base_001" localSheetId="10">#REF!</definedName>
    <definedName name="pd_temp_base_001">#REF!</definedName>
    <definedName name="pd_temp_base_uid_001" localSheetId="3">#REF!</definedName>
    <definedName name="pd_temp_base_uid_001" localSheetId="10">#REF!</definedName>
    <definedName name="pd_temp_base_uid_001">#REF!</definedName>
    <definedName name="pd_temp_max_001" localSheetId="3">#REF!</definedName>
    <definedName name="pd_temp_max_001" localSheetId="10">#REF!</definedName>
    <definedName name="pd_temp_max_001">#REF!</definedName>
    <definedName name="pd_temp_min_001" localSheetId="3">#REF!</definedName>
    <definedName name="pd_temp_min_001" localSheetId="10">#REF!</definedName>
    <definedName name="pd_temp_min_001">#REF!</definedName>
    <definedName name="pd_temp_nor_001" localSheetId="3">#REF!</definedName>
    <definedName name="pd_temp_nor_001" localSheetId="10">#REF!</definedName>
    <definedName name="pd_temp_nor_001">#REF!</definedName>
    <definedName name="pd_temp_ref_001" localSheetId="3">#REF!</definedName>
    <definedName name="pd_temp_ref_001" localSheetId="10">#REF!</definedName>
    <definedName name="pd_temp_ref_001">#REF!</definedName>
    <definedName name="pd_temp_ref_uid_001" localSheetId="3">#REF!</definedName>
    <definedName name="pd_temp_ref_uid_001" localSheetId="10">#REF!</definedName>
    <definedName name="pd_temp_ref_uid_001">#REF!</definedName>
    <definedName name="pd_temp_uid_001" localSheetId="3">#REF!</definedName>
    <definedName name="pd_temp_uid_001" localSheetId="10">#REF!</definedName>
    <definedName name="pd_temp_uid_001">#REF!</definedName>
    <definedName name="pd_term_shock_001" localSheetId="3">#REF!</definedName>
    <definedName name="pd_term_shock_001" localSheetId="10">#REF!</definedName>
    <definedName name="pd_term_shock_001">#REF!</definedName>
    <definedName name="pd_toxic_001" localSheetId="3">#REF!</definedName>
    <definedName name="pd_toxic_001" localSheetId="10">#REF!</definedName>
    <definedName name="pd_toxic_001">#REF!</definedName>
    <definedName name="pd_transparent_001" localSheetId="3">#REF!</definedName>
    <definedName name="pd_transparent_001" localSheetId="10">#REF!</definedName>
    <definedName name="pd_transparent_001">#REF!</definedName>
    <definedName name="pd_udf_c01_001" localSheetId="3">#REF!</definedName>
    <definedName name="pd_udf_c01_001" localSheetId="10">#REF!</definedName>
    <definedName name="pd_udf_c01_001">#REF!</definedName>
    <definedName name="pd_udf_c02_001" localSheetId="3">#REF!</definedName>
    <definedName name="pd_udf_c02_001" localSheetId="10">#REF!</definedName>
    <definedName name="pd_udf_c02_001">#REF!</definedName>
    <definedName name="pd_udf_c03_001" localSheetId="3">#REF!</definedName>
    <definedName name="pd_udf_c03_001" localSheetId="10">#REF!</definedName>
    <definedName name="pd_udf_c03_001">#REF!</definedName>
    <definedName name="pd_udf_c04_001" localSheetId="3">#REF!</definedName>
    <definedName name="pd_udf_c04_001" localSheetId="10">#REF!</definedName>
    <definedName name="pd_udf_c04_001">#REF!</definedName>
    <definedName name="pd_udf_c05_001" localSheetId="3">#REF!</definedName>
    <definedName name="pd_udf_c05_001" localSheetId="10">#REF!</definedName>
    <definedName name="pd_udf_c05_001">#REF!</definedName>
    <definedName name="pd_udf_c06_001" localSheetId="3">#REF!</definedName>
    <definedName name="pd_udf_c06_001" localSheetId="10">#REF!</definedName>
    <definedName name="pd_udf_c06_001">#REF!</definedName>
    <definedName name="pd_udf_c07_001" localSheetId="3">#REF!</definedName>
    <definedName name="pd_udf_c07_001" localSheetId="10">#REF!</definedName>
    <definedName name="pd_udf_c07_001">#REF!</definedName>
    <definedName name="pd_udf_c08_001" localSheetId="3">#REF!</definedName>
    <definedName name="pd_udf_c08_001" localSheetId="10">#REF!</definedName>
    <definedName name="pd_udf_c08_001">#REF!</definedName>
    <definedName name="pd_udf_c09_001" localSheetId="3">#REF!</definedName>
    <definedName name="pd_udf_c09_001" localSheetId="10">#REF!</definedName>
    <definedName name="pd_udf_c09_001">#REF!</definedName>
    <definedName name="pd_udf_c10_001" localSheetId="3">#REF!</definedName>
    <definedName name="pd_udf_c10_001" localSheetId="10">#REF!</definedName>
    <definedName name="pd_udf_c10_001">#REF!</definedName>
    <definedName name="pd_udf_c11_001" localSheetId="3">#REF!</definedName>
    <definedName name="pd_udf_c11_001" localSheetId="10">#REF!</definedName>
    <definedName name="pd_udf_c11_001">#REF!</definedName>
    <definedName name="pd_udf_c12_001" localSheetId="3">#REF!</definedName>
    <definedName name="pd_udf_c12_001" localSheetId="10">#REF!</definedName>
    <definedName name="pd_udf_c12_001">#REF!</definedName>
    <definedName name="pd_udf_c13_001" localSheetId="3">#REF!</definedName>
    <definedName name="pd_udf_c13_001" localSheetId="10">#REF!</definedName>
    <definedName name="pd_udf_c13_001">#REF!</definedName>
    <definedName name="pd_udf_c14_001" localSheetId="3">#REF!</definedName>
    <definedName name="pd_udf_c14_001" localSheetId="10">#REF!</definedName>
    <definedName name="pd_udf_c14_001">#REF!</definedName>
    <definedName name="pd_udf_c15_001" localSheetId="3">#REF!</definedName>
    <definedName name="pd_udf_c15_001" localSheetId="10">#REF!</definedName>
    <definedName name="pd_udf_c15_001">#REF!</definedName>
    <definedName name="pd_udf_c16_001" localSheetId="3">#REF!</definedName>
    <definedName name="pd_udf_c16_001" localSheetId="10">#REF!</definedName>
    <definedName name="pd_udf_c16_001">#REF!</definedName>
    <definedName name="pd_udf_c17_001" localSheetId="3">#REF!</definedName>
    <definedName name="pd_udf_c17_001" localSheetId="10">#REF!</definedName>
    <definedName name="pd_udf_c17_001">#REF!</definedName>
    <definedName name="pd_udf_c18_001" localSheetId="3">#REF!</definedName>
    <definedName name="pd_udf_c18_001" localSheetId="10">#REF!</definedName>
    <definedName name="pd_udf_c18_001">#REF!</definedName>
    <definedName name="pd_udf_c19_001" localSheetId="3">#REF!</definedName>
    <definedName name="pd_udf_c19_001" localSheetId="10">#REF!</definedName>
    <definedName name="pd_udf_c19_001">#REF!</definedName>
    <definedName name="pd_udf_c20_001" localSheetId="3">#REF!</definedName>
    <definedName name="pd_udf_c20_001" localSheetId="10">#REF!</definedName>
    <definedName name="pd_udf_c20_001">#REF!</definedName>
    <definedName name="pd_vap_press_max_001" localSheetId="3">#REF!</definedName>
    <definedName name="pd_vap_press_max_001" localSheetId="10">#REF!</definedName>
    <definedName name="pd_vap_press_max_001">#REF!</definedName>
    <definedName name="pd_vap_press_min_001" localSheetId="3">#REF!</definedName>
    <definedName name="pd_vap_press_min_001" localSheetId="10">#REF!</definedName>
    <definedName name="pd_vap_press_min_001">#REF!</definedName>
    <definedName name="pd_vap_press_nor_001" localSheetId="3">#REF!</definedName>
    <definedName name="pd_vap_press_nor_001" localSheetId="10">#REF!</definedName>
    <definedName name="pd_vap_press_nor_001">#REF!</definedName>
    <definedName name="pd_vap_press_uflg_001" localSheetId="3">#REF!</definedName>
    <definedName name="pd_vap_press_uflg_001" localSheetId="10">#REF!</definedName>
    <definedName name="pd_vap_press_uflg_001">#REF!</definedName>
    <definedName name="pd_vap_press_uid_001" localSheetId="3">#REF!</definedName>
    <definedName name="pd_vap_press_uid_001" localSheetId="10">#REF!</definedName>
    <definedName name="pd_vap_press_uid_001">#REF!</definedName>
    <definedName name="pd_velocity_max_001" localSheetId="3">#REF!</definedName>
    <definedName name="pd_velocity_max_001" localSheetId="10">#REF!</definedName>
    <definedName name="pd_velocity_max_001">#REF!</definedName>
    <definedName name="pd_velocity_min_001" localSheetId="3">#REF!</definedName>
    <definedName name="pd_velocity_min_001" localSheetId="10">#REF!</definedName>
    <definedName name="pd_velocity_min_001">#REF!</definedName>
    <definedName name="pd_velocity_nor_001" localSheetId="3">#REF!</definedName>
    <definedName name="pd_velocity_nor_001" localSheetId="10">#REF!</definedName>
    <definedName name="pd_velocity_nor_001">#REF!</definedName>
    <definedName name="pd_velocity_uid_001" localSheetId="3">#REF!</definedName>
    <definedName name="pd_velocity_uid_001" localSheetId="10">#REF!</definedName>
    <definedName name="pd_velocity_uid_001">#REF!</definedName>
    <definedName name="pd_vibration_001" localSheetId="3">#REF!</definedName>
    <definedName name="pd_vibration_001" localSheetId="10">#REF!</definedName>
    <definedName name="pd_vibration_001">#REF!</definedName>
    <definedName name="pd_visc_max_001" localSheetId="3">#REF!</definedName>
    <definedName name="pd_visc_max_001" localSheetId="10">#REF!</definedName>
    <definedName name="pd_visc_max_001">#REF!</definedName>
    <definedName name="pd_visc_min_001" localSheetId="3">#REF!</definedName>
    <definedName name="pd_visc_min_001" localSheetId="10">#REF!</definedName>
    <definedName name="pd_visc_min_001">#REF!</definedName>
    <definedName name="pd_visc_nor_001" localSheetId="3">#REF!</definedName>
    <definedName name="pd_visc_nor_001" localSheetId="10">#REF!</definedName>
    <definedName name="pd_visc_nor_001">#REF!</definedName>
    <definedName name="pd_visc_uid_001" localSheetId="3">#REF!</definedName>
    <definedName name="pd_visc_uid_001" localSheetId="10">#REF!</definedName>
    <definedName name="pd_visc_uid_001">#REF!</definedName>
    <definedName name="PER">'[21]간접비내역-1'!#REF!</definedName>
    <definedName name="PFD">#REF!</definedName>
    <definedName name="PI" localSheetId="0">[15]CONTENT!#REF!</definedName>
    <definedName name="PI" localSheetId="3">[15]CONTENT!#REF!</definedName>
    <definedName name="PI">[15]CONTENT!#REF!</definedName>
    <definedName name="PID">#REF!</definedName>
    <definedName name="pid_no_001" localSheetId="0">#REF!</definedName>
    <definedName name="pid_no_001" localSheetId="3">#REF!</definedName>
    <definedName name="pid_no_001" localSheetId="10">#REF!</definedName>
    <definedName name="pid_no_001">#REF!</definedName>
    <definedName name="PILE_LENG">#REF!</definedName>
    <definedName name="PILE_TYPE">#REF!</definedName>
    <definedName name="PIPE">#REF!</definedName>
    <definedName name="PIPEDATA">'[31]Piping Design Data'!$B$3:$E$1823</definedName>
    <definedName name="PIPPO">[2]VUOTO!#REF!</definedName>
    <definedName name="PLANT">#REF!</definedName>
    <definedName name="plant_id_001" localSheetId="0">#REF!</definedName>
    <definedName name="plant_id_001" localSheetId="3">#REF!</definedName>
    <definedName name="plant_id_001" localSheetId="10">#REF!</definedName>
    <definedName name="plant_id_001">#REF!</definedName>
    <definedName name="PLUG">#REF!</definedName>
    <definedName name="Pmoyenne">#REF!</definedName>
    <definedName name="pound">#REF!</definedName>
    <definedName name="power" localSheetId="0">#REF!</definedName>
    <definedName name="power" localSheetId="3">#REF!</definedName>
    <definedName name="power">#REF!</definedName>
    <definedName name="PRELI">#REF!</definedName>
    <definedName name="PRELI1">#REF!</definedName>
    <definedName name="PRELI2">#REF!</definedName>
    <definedName name="PRELI3">#REF!</definedName>
    <definedName name="PRELI4">#REF!</definedName>
    <definedName name="PRELI5">#REF!</definedName>
    <definedName name="PRELI6">#REF!</definedName>
    <definedName name="PRELI7">#REF!</definedName>
    <definedName name="Print_Area_MI">[2]VUOTO!#REF!</definedName>
    <definedName name="PRINT_TITLES_MI">#N/A</definedName>
    <definedName name="proc_func_id_001">#REF!</definedName>
    <definedName name="PROJ">[14]LEGEND!$D$4</definedName>
    <definedName name="proj_id_001">#REF!</definedName>
    <definedName name="Project_Name">#REF!</definedName>
    <definedName name="Projet">#REF!</definedName>
    <definedName name="Prop_Matl_Rate">#REF!</definedName>
    <definedName name="Prop_MD_Rate">#REF!</definedName>
    <definedName name="Prop_Total_Matl">[10]BQ!#REF!</definedName>
    <definedName name="Prop_Total_MD">[10]BQ!#REF!</definedName>
    <definedName name="Q">#REF!</definedName>
    <definedName name="q1u">#REF!</definedName>
    <definedName name="QueryCell" localSheetId="0">#REF!</definedName>
    <definedName name="QueryCell" localSheetId="3">#REF!</definedName>
    <definedName name="QueryCell">#REF!</definedName>
    <definedName name="QueryIOM" localSheetId="3">#REF!</definedName>
    <definedName name="QueryIOM">#REF!</definedName>
    <definedName name="QueryIOMDetail" localSheetId="0">[32]OtherHW!#REF!</definedName>
    <definedName name="QueryIOMDetail" localSheetId="3">[32]OtherHW!#REF!</definedName>
    <definedName name="QueryIOMDetail">[32]OtherHW!#REF!</definedName>
    <definedName name="qwe" localSheetId="0">'[5]14910'!#REF!</definedName>
    <definedName name="qwe" localSheetId="3">'[5]14910'!#REF!</definedName>
    <definedName name="qwe">'[5]14910'!#REF!</definedName>
    <definedName name="Range1" localSheetId="0">#REF!</definedName>
    <definedName name="Range1" localSheetId="3">#REF!</definedName>
    <definedName name="Range1">#REF!</definedName>
    <definedName name="Range2" localSheetId="0">#REF!</definedName>
    <definedName name="Range2" localSheetId="3">#REF!</definedName>
    <definedName name="Range2">#REF!</definedName>
    <definedName name="Range3" localSheetId="0">#REF!</definedName>
    <definedName name="Range3" localSheetId="3">#REF!</definedName>
    <definedName name="Range3">#REF!</definedName>
    <definedName name="Range4" localSheetId="3">#REF!</definedName>
    <definedName name="Range4">#REF!</definedName>
    <definedName name="RapportCompression">#REF!</definedName>
    <definedName name="Rate_MD">[27]Proposal!#REF!</definedName>
    <definedName name="RdtFinal">#REF!</definedName>
    <definedName name="RE_SIZE">#REF!</definedName>
    <definedName name="RED">#REF!</definedName>
    <definedName name="RELOCATION_ITEM_NUM" localSheetId="3">#REF!</definedName>
    <definedName name="RELOCATION_ITEM_NUM">#REF!</definedName>
    <definedName name="RELOCATION_ITEM_NUM_1" localSheetId="3">#REF!</definedName>
    <definedName name="RELOCATION_ITEM_NUM_1">#REF!</definedName>
    <definedName name="REMARKS" localSheetId="3">#REF!</definedName>
    <definedName name="REMARKS">#REF!</definedName>
    <definedName name="Renamed">#REF!</definedName>
    <definedName name="Rep">#REF!</definedName>
    <definedName name="REPERTOIRE_DESTINATION">#REF!</definedName>
    <definedName name="REPERTOIRE_SOURCE">#REF!</definedName>
    <definedName name="RepM">#REF!</definedName>
    <definedName name="req_no_001" localSheetId="3">#REF!</definedName>
    <definedName name="req_no_001" localSheetId="10">#REF!</definedName>
    <definedName name="req_no_001">#REF!</definedName>
    <definedName name="rev">#REF!</definedName>
    <definedName name="rev_id_001" localSheetId="3">#REF!</definedName>
    <definedName name="rev_id_001" localSheetId="10">#REF!</definedName>
    <definedName name="rev_id_001">#REF!</definedName>
    <definedName name="REV_NO" localSheetId="3">#REF!</definedName>
    <definedName name="REV_NO">#REF!</definedName>
    <definedName name="Revision">#REF!</definedName>
    <definedName name="RevisionM">#REF!</definedName>
    <definedName name="revM">#REF!</definedName>
    <definedName name="RevMot">#REF!</definedName>
    <definedName name="rr" localSheetId="0" hidden="1">{#N/A,#N/A,FALSE,"OUTPUT SHEET "}</definedName>
    <definedName name="rr" localSheetId="7" hidden="1">{#N/A,#N/A,FALSE,"OUTPUT SHEET "}</definedName>
    <definedName name="rr" hidden="1">{#N/A,#N/A,FALSE,"OUTPUT SHEET "}</definedName>
    <definedName name="s" hidden="1">{#N/A,#N/A,FALSE,"OUTPUT SHEET "}</definedName>
    <definedName name="SDFDS">#REF!</definedName>
    <definedName name="SDFSD">#REF!</definedName>
    <definedName name="SECTIONS">#REF!</definedName>
    <definedName name="Sel_calib_range_uom_max_001">[17]DWTables!$J$2</definedName>
    <definedName name="Sel_calib_range_uom_min_001">[17]DWTables!$I$2</definedName>
    <definedName name="Sel_cmpnt_mfr_id_001">[18]DWTables!$Q$2</definedName>
    <definedName name="Sel_cmpnt_mod_id_001">[18]DWTables!$R$2</definedName>
    <definedName name="Sel_pd_press_base_uid_001">[18]DWTables!$K$2</definedName>
    <definedName name="Sel_pd_temp_base_uid_001">[18]DWTables!$L$2</definedName>
    <definedName name="Sel_pd_temp_uid_001">[18]DWTables!$I$2</definedName>
    <definedName name="Sel_pd_visc_uid_001">[18]DWTables!$J$2</definedName>
    <definedName name="Sel_spec_udf_c01_001">[17]DWTables!$S$2</definedName>
    <definedName name="Sel_spec_udf_c02_001">[18]DWTables!$G$2</definedName>
    <definedName name="Sel_spec_udf_c03_001">[17]DWTables!$R$2</definedName>
    <definedName name="Sel_spec_udf_c04_001">[18]DWTables!$P$2</definedName>
    <definedName name="Sel_spec_udf_c05_001">[18]DWTables!$O$2</definedName>
    <definedName name="Sel_spec_udf_c08_001">[18]DWTables!$M$2</definedName>
    <definedName name="Sel_spec_udf_c11_001">[18]DWTables!$H$2</definedName>
    <definedName name="Sel_spec_udf_c17_001">[17]DWTables!$P$2</definedName>
    <definedName name="Sel_spec_udf_c20_001">[17]DWTables!$O$2</definedName>
    <definedName name="Sel_spec_udf_c21_001">[17]DWTables!$N$2</definedName>
    <definedName name="Sel_spec_udf_c23_001">[17]DWTables!$M$2</definedName>
    <definedName name="Sel_spec_udf_c36_001">[17]DWTables!$L$2</definedName>
    <definedName name="Sel_spec_udf_c42_001">[18]DWTables!$N$2</definedName>
    <definedName name="Sheet1" localSheetId="0">#REF!</definedName>
    <definedName name="Sheet1" localSheetId="3">#REF!</definedName>
    <definedName name="Sheet1">#REF!</definedName>
    <definedName name="sheet3">#REF!</definedName>
    <definedName name="SHRTPRIN">NA()</definedName>
    <definedName name="SICHERN">NA()</definedName>
    <definedName name="Site">#REF!</definedName>
    <definedName name="site_id_001" localSheetId="0">#REF!</definedName>
    <definedName name="site_id_001" localSheetId="3">#REF!</definedName>
    <definedName name="site_id_001" localSheetId="10">#REF!</definedName>
    <definedName name="site_id_001">#REF!</definedName>
    <definedName name="SIZE">#REF!</definedName>
    <definedName name="SIZEC">#REF!</definedName>
    <definedName name="SLAVE_DOMAIN_NO" localSheetId="0">#REF!</definedName>
    <definedName name="SLAVE_DOMAIN_NO" localSheetId="3">#REF!</definedName>
    <definedName name="SLAVE_DOMAIN_NO">#REF!</definedName>
    <definedName name="SOL">#REF!</definedName>
    <definedName name="SP_CODE" localSheetId="3">#REF!</definedName>
    <definedName name="SP_CODE">#REF!</definedName>
    <definedName name="spec_cmpnt_func_001" localSheetId="3">#REF!</definedName>
    <definedName name="spec_cmpnt_func_001" localSheetId="10">#REF!</definedName>
    <definedName name="spec_cmpnt_func_001">#REF!</definedName>
    <definedName name="spec_cmpnt_mounting_001" localSheetId="3">#REF!</definedName>
    <definedName name="spec_cmpnt_mounting_001" localSheetId="10">#REF!</definedName>
    <definedName name="spec_cmpnt_mounting_001">#REF!</definedName>
    <definedName name="spec_cmpnt_po_item_no_001" localSheetId="3">#REF!</definedName>
    <definedName name="spec_cmpnt_po_item_no_001" localSheetId="10">#REF!</definedName>
    <definedName name="spec_cmpnt_po_item_no_001">#REF!</definedName>
    <definedName name="spec_cmpnt_po_no_001" localSheetId="3">#REF!</definedName>
    <definedName name="spec_cmpnt_po_no_001" localSheetId="10">#REF!</definedName>
    <definedName name="spec_cmpnt_po_no_001">#REF!</definedName>
    <definedName name="spec_cmpnt_power_supply_001" localSheetId="3">#REF!</definedName>
    <definedName name="spec_cmpnt_power_supply_001" localSheetId="10">#REF!</definedName>
    <definedName name="spec_cmpnt_power_supply_001">#REF!</definedName>
    <definedName name="spec_cmpnt_price_001" localSheetId="3">#REF!</definedName>
    <definedName name="spec_cmpnt_price_001" localSheetId="10">#REF!</definedName>
    <definedName name="spec_cmpnt_price_001">#REF!</definedName>
    <definedName name="spec_cmpnt_sn_001" localSheetId="3">#REF!</definedName>
    <definedName name="spec_cmpnt_sn_001" localSheetId="10">#REF!</definedName>
    <definedName name="spec_cmpnt_sn_001">#REF!</definedName>
    <definedName name="spec_cmpnt_type_001" localSheetId="3">#REF!</definedName>
    <definedName name="spec_cmpnt_type_001" localSheetId="10">#REF!</definedName>
    <definedName name="spec_cmpnt_type_001">#REF!</definedName>
    <definedName name="spec_enclosure_class_001" localSheetId="3">#REF!</definedName>
    <definedName name="spec_enclosure_class_001" localSheetId="10">#REF!</definedName>
    <definedName name="spec_enclosure_class_001">#REF!</definedName>
    <definedName name="spec_id_001" localSheetId="3">#REF!</definedName>
    <definedName name="spec_id_001" localSheetId="10">#REF!</definedName>
    <definedName name="spec_id_001">#REF!</definedName>
    <definedName name="spec_note_001" localSheetId="3">#REF!</definedName>
    <definedName name="spec_note_001" localSheetId="10">#REF!</definedName>
    <definedName name="spec_note_001">#REF!</definedName>
    <definedName name="spec_sheet_of_001" localSheetId="3">#REF!</definedName>
    <definedName name="spec_sheet_of_001" localSheetId="10">#REF!</definedName>
    <definedName name="spec_sheet_of_001">#REF!</definedName>
    <definedName name="spec_sheets_001" localSheetId="3">#REF!</definedName>
    <definedName name="spec_sheets_001" localSheetId="10">#REF!</definedName>
    <definedName name="spec_sheets_001">#REF!</definedName>
    <definedName name="spec_type_flg_001" localSheetId="3">#REF!</definedName>
    <definedName name="spec_type_flg_001" localSheetId="10">#REF!</definedName>
    <definedName name="spec_type_flg_001">#REF!</definedName>
    <definedName name="spec_udf_c01_001" localSheetId="3">#REF!</definedName>
    <definedName name="spec_udf_c01_001" localSheetId="10">#REF!</definedName>
    <definedName name="spec_udf_c01_001">#REF!</definedName>
    <definedName name="spec_udf_c02_001" localSheetId="3">#REF!</definedName>
    <definedName name="spec_udf_c02_001" localSheetId="10">#REF!</definedName>
    <definedName name="spec_udf_c02_001">#REF!</definedName>
    <definedName name="spec_udf_c03_001" localSheetId="3">#REF!</definedName>
    <definedName name="spec_udf_c03_001" localSheetId="10">#REF!</definedName>
    <definedName name="spec_udf_c03_001">#REF!</definedName>
    <definedName name="spec_udf_c04_001" localSheetId="3">#REF!</definedName>
    <definedName name="spec_udf_c04_001" localSheetId="10">#REF!</definedName>
    <definedName name="spec_udf_c04_001">#REF!</definedName>
    <definedName name="spec_udf_c05_001" localSheetId="3">#REF!</definedName>
    <definedName name="spec_udf_c05_001" localSheetId="10">#REF!</definedName>
    <definedName name="spec_udf_c05_001">#REF!</definedName>
    <definedName name="spec_udf_c06_001" localSheetId="3">#REF!</definedName>
    <definedName name="spec_udf_c06_001" localSheetId="10">#REF!</definedName>
    <definedName name="spec_udf_c06_001">#REF!</definedName>
    <definedName name="spec_udf_c07_001" localSheetId="3">#REF!</definedName>
    <definedName name="spec_udf_c07_001" localSheetId="10">#REF!</definedName>
    <definedName name="spec_udf_c07_001">#REF!</definedName>
    <definedName name="spec_udf_c08_001" localSheetId="3">#REF!</definedName>
    <definedName name="spec_udf_c08_001" localSheetId="10">#REF!</definedName>
    <definedName name="spec_udf_c08_001">#REF!</definedName>
    <definedName name="spec_udf_c09_001" localSheetId="3">#REF!</definedName>
    <definedName name="spec_udf_c09_001" localSheetId="10">#REF!</definedName>
    <definedName name="spec_udf_c09_001">#REF!</definedName>
    <definedName name="spec_udf_c10_001" localSheetId="3">#REF!</definedName>
    <definedName name="spec_udf_c10_001" localSheetId="10">#REF!</definedName>
    <definedName name="spec_udf_c10_001">#REF!</definedName>
    <definedName name="spec_udf_c100_001" localSheetId="3">#REF!</definedName>
    <definedName name="spec_udf_c100_001" localSheetId="10">#REF!</definedName>
    <definedName name="spec_udf_c100_001">#REF!</definedName>
    <definedName name="spec_udf_c11_001" localSheetId="3">#REF!</definedName>
    <definedName name="spec_udf_c11_001" localSheetId="10">#REF!</definedName>
    <definedName name="spec_udf_c11_001">#REF!</definedName>
    <definedName name="spec_udf_c12_001" localSheetId="3">#REF!</definedName>
    <definedName name="spec_udf_c12_001" localSheetId="10">#REF!</definedName>
    <definedName name="spec_udf_c12_001">#REF!</definedName>
    <definedName name="spec_udf_c13_001" localSheetId="3">#REF!</definedName>
    <definedName name="spec_udf_c13_001" localSheetId="10">#REF!</definedName>
    <definedName name="spec_udf_c13_001">#REF!</definedName>
    <definedName name="spec_udf_c14_001" localSheetId="3">#REF!</definedName>
    <definedName name="spec_udf_c14_001" localSheetId="10">#REF!</definedName>
    <definedName name="spec_udf_c14_001">#REF!</definedName>
    <definedName name="spec_udf_c15_001" localSheetId="3">#REF!</definedName>
    <definedName name="spec_udf_c15_001" localSheetId="10">#REF!</definedName>
    <definedName name="spec_udf_c15_001">#REF!</definedName>
    <definedName name="spec_udf_c16_001" localSheetId="3">#REF!</definedName>
    <definedName name="spec_udf_c16_001" localSheetId="10">#REF!</definedName>
    <definedName name="spec_udf_c16_001">#REF!</definedName>
    <definedName name="spec_udf_c17_001" localSheetId="3">#REF!</definedName>
    <definedName name="spec_udf_c17_001" localSheetId="10">#REF!</definedName>
    <definedName name="spec_udf_c17_001">#REF!</definedName>
    <definedName name="spec_udf_c18_001" localSheetId="3">#REF!</definedName>
    <definedName name="spec_udf_c18_001" localSheetId="10">#REF!</definedName>
    <definedName name="spec_udf_c18_001">#REF!</definedName>
    <definedName name="spec_udf_c19_001" localSheetId="3">#REF!</definedName>
    <definedName name="spec_udf_c19_001" localSheetId="10">#REF!</definedName>
    <definedName name="spec_udf_c19_001">#REF!</definedName>
    <definedName name="spec_udf_c20_001" localSheetId="3">#REF!</definedName>
    <definedName name="spec_udf_c20_001" localSheetId="10">#REF!</definedName>
    <definedName name="spec_udf_c20_001">#REF!</definedName>
    <definedName name="spec_udf_c21_001" localSheetId="3">#REF!</definedName>
    <definedName name="spec_udf_c21_001" localSheetId="10">#REF!</definedName>
    <definedName name="spec_udf_c21_001">#REF!</definedName>
    <definedName name="spec_udf_c22_001" localSheetId="3">#REF!</definedName>
    <definedName name="spec_udf_c22_001" localSheetId="10">#REF!</definedName>
    <definedName name="spec_udf_c22_001">#REF!</definedName>
    <definedName name="spec_udf_c23_001" localSheetId="3">#REF!</definedName>
    <definedName name="spec_udf_c23_001" localSheetId="10">#REF!</definedName>
    <definedName name="spec_udf_c23_001">#REF!</definedName>
    <definedName name="spec_udf_c24_001" localSheetId="3">#REF!</definedName>
    <definedName name="spec_udf_c24_001" localSheetId="10">#REF!</definedName>
    <definedName name="spec_udf_c24_001">#REF!</definedName>
    <definedName name="spec_udf_c25_001" localSheetId="3">#REF!</definedName>
    <definedName name="spec_udf_c25_001" localSheetId="10">#REF!</definedName>
    <definedName name="spec_udf_c25_001">#REF!</definedName>
    <definedName name="spec_udf_c26_001" localSheetId="3">#REF!</definedName>
    <definedName name="spec_udf_c26_001" localSheetId="10">#REF!</definedName>
    <definedName name="spec_udf_c26_001">#REF!</definedName>
    <definedName name="spec_udf_c27_001" localSheetId="3">#REF!</definedName>
    <definedName name="spec_udf_c27_001" localSheetId="10">#REF!</definedName>
    <definedName name="spec_udf_c27_001">#REF!</definedName>
    <definedName name="spec_udf_c28_001" localSheetId="3">#REF!</definedName>
    <definedName name="spec_udf_c28_001" localSheetId="10">#REF!</definedName>
    <definedName name="spec_udf_c28_001">#REF!</definedName>
    <definedName name="spec_udf_c29_001" localSheetId="3">#REF!</definedName>
    <definedName name="spec_udf_c29_001" localSheetId="10">#REF!</definedName>
    <definedName name="spec_udf_c29_001">#REF!</definedName>
    <definedName name="spec_udf_c30_001" localSheetId="3">#REF!</definedName>
    <definedName name="spec_udf_c30_001" localSheetId="10">#REF!</definedName>
    <definedName name="spec_udf_c30_001">#REF!</definedName>
    <definedName name="spec_udf_c31_001" localSheetId="3">#REF!</definedName>
    <definedName name="spec_udf_c31_001" localSheetId="10">#REF!</definedName>
    <definedName name="spec_udf_c31_001">#REF!</definedName>
    <definedName name="spec_udf_c32_001" localSheetId="3">#REF!</definedName>
    <definedName name="spec_udf_c32_001" localSheetId="10">#REF!</definedName>
    <definedName name="spec_udf_c32_001">#REF!</definedName>
    <definedName name="spec_udf_c33_001" localSheetId="3">#REF!</definedName>
    <definedName name="spec_udf_c33_001" localSheetId="10">#REF!</definedName>
    <definedName name="spec_udf_c33_001">#REF!</definedName>
    <definedName name="spec_udf_c34_001" localSheetId="3">#REF!</definedName>
    <definedName name="spec_udf_c34_001" localSheetId="10">#REF!</definedName>
    <definedName name="spec_udf_c34_001">#REF!</definedName>
    <definedName name="spec_udf_c35_001" localSheetId="3">#REF!</definedName>
    <definedName name="spec_udf_c35_001" localSheetId="10">#REF!</definedName>
    <definedName name="spec_udf_c35_001">#REF!</definedName>
    <definedName name="spec_udf_c36_001" localSheetId="3">#REF!</definedName>
    <definedName name="spec_udf_c36_001" localSheetId="10">#REF!</definedName>
    <definedName name="spec_udf_c36_001">#REF!</definedName>
    <definedName name="spec_udf_c37_001" localSheetId="3">#REF!</definedName>
    <definedName name="spec_udf_c37_001" localSheetId="10">#REF!</definedName>
    <definedName name="spec_udf_c37_001">#REF!</definedName>
    <definedName name="spec_udf_c38_001" localSheetId="3">#REF!</definedName>
    <definedName name="spec_udf_c38_001" localSheetId="10">#REF!</definedName>
    <definedName name="spec_udf_c38_001">#REF!</definedName>
    <definedName name="spec_udf_c39_001" localSheetId="3">#REF!</definedName>
    <definedName name="spec_udf_c39_001" localSheetId="10">#REF!</definedName>
    <definedName name="spec_udf_c39_001">#REF!</definedName>
    <definedName name="spec_udf_c40_001" localSheetId="3">#REF!</definedName>
    <definedName name="spec_udf_c40_001" localSheetId="10">#REF!</definedName>
    <definedName name="spec_udf_c40_001">#REF!</definedName>
    <definedName name="spec_udf_c41_001" localSheetId="3">#REF!</definedName>
    <definedName name="spec_udf_c41_001" localSheetId="10">#REF!</definedName>
    <definedName name="spec_udf_c41_001">#REF!</definedName>
    <definedName name="spec_udf_c42_001" localSheetId="3">#REF!</definedName>
    <definedName name="spec_udf_c42_001" localSheetId="10">#REF!</definedName>
    <definedName name="spec_udf_c42_001">#REF!</definedName>
    <definedName name="spec_udf_c43_001" localSheetId="3">#REF!</definedName>
    <definedName name="spec_udf_c43_001" localSheetId="10">#REF!</definedName>
    <definedName name="spec_udf_c43_001">#REF!</definedName>
    <definedName name="spec_udf_c44_001" localSheetId="3">#REF!</definedName>
    <definedName name="spec_udf_c44_001" localSheetId="10">#REF!</definedName>
    <definedName name="spec_udf_c44_001">#REF!</definedName>
    <definedName name="spec_udf_c45_001" localSheetId="3">#REF!</definedName>
    <definedName name="spec_udf_c45_001" localSheetId="10">#REF!</definedName>
    <definedName name="spec_udf_c45_001">#REF!</definedName>
    <definedName name="spec_udf_c46_001" localSheetId="3">#REF!</definedName>
    <definedName name="spec_udf_c46_001" localSheetId="10">#REF!</definedName>
    <definedName name="spec_udf_c46_001">#REF!</definedName>
    <definedName name="spec_udf_c47_001" localSheetId="3">#REF!</definedName>
    <definedName name="spec_udf_c47_001" localSheetId="10">#REF!</definedName>
    <definedName name="spec_udf_c47_001">#REF!</definedName>
    <definedName name="spec_udf_c48_001" localSheetId="3">#REF!</definedName>
    <definedName name="spec_udf_c48_001" localSheetId="10">#REF!</definedName>
    <definedName name="spec_udf_c48_001">#REF!</definedName>
    <definedName name="spec_udf_c49_001" localSheetId="3">#REF!</definedName>
    <definedName name="spec_udf_c49_001" localSheetId="10">#REF!</definedName>
    <definedName name="spec_udf_c49_001">#REF!</definedName>
    <definedName name="spec_udf_c50_001" localSheetId="3">#REF!</definedName>
    <definedName name="spec_udf_c50_001" localSheetId="10">#REF!</definedName>
    <definedName name="spec_udf_c50_001">#REF!</definedName>
    <definedName name="spec_udf_c51_001" localSheetId="3">#REF!</definedName>
    <definedName name="spec_udf_c51_001" localSheetId="10">#REF!</definedName>
    <definedName name="spec_udf_c51_001">#REF!</definedName>
    <definedName name="spec_udf_c52_001" localSheetId="3">#REF!</definedName>
    <definedName name="spec_udf_c52_001" localSheetId="10">#REF!</definedName>
    <definedName name="spec_udf_c52_001">#REF!</definedName>
    <definedName name="spec_udf_c53_001" localSheetId="3">#REF!</definedName>
    <definedName name="spec_udf_c53_001" localSheetId="10">#REF!</definedName>
    <definedName name="spec_udf_c53_001">#REF!</definedName>
    <definedName name="spec_udf_c54_001" localSheetId="3">#REF!</definedName>
    <definedName name="spec_udf_c54_001" localSheetId="10">#REF!</definedName>
    <definedName name="spec_udf_c54_001">#REF!</definedName>
    <definedName name="spec_udf_c55_001" localSheetId="3">#REF!</definedName>
    <definedName name="spec_udf_c55_001" localSheetId="10">#REF!</definedName>
    <definedName name="spec_udf_c55_001">#REF!</definedName>
    <definedName name="spec_udf_c56_001" localSheetId="3">#REF!</definedName>
    <definedName name="spec_udf_c56_001" localSheetId="10">#REF!</definedName>
    <definedName name="spec_udf_c56_001">#REF!</definedName>
    <definedName name="spec_udf_c57_001" localSheetId="3">#REF!</definedName>
    <definedName name="spec_udf_c57_001" localSheetId="10">#REF!</definedName>
    <definedName name="spec_udf_c57_001">#REF!</definedName>
    <definedName name="spec_udf_c58_001" localSheetId="3">#REF!</definedName>
    <definedName name="spec_udf_c58_001" localSheetId="10">#REF!</definedName>
    <definedName name="spec_udf_c58_001">#REF!</definedName>
    <definedName name="spec_udf_c59_001" localSheetId="3">#REF!</definedName>
    <definedName name="spec_udf_c59_001" localSheetId="10">#REF!</definedName>
    <definedName name="spec_udf_c59_001">#REF!</definedName>
    <definedName name="spec_udf_c60_001" localSheetId="3">#REF!</definedName>
    <definedName name="spec_udf_c60_001" localSheetId="10">#REF!</definedName>
    <definedName name="spec_udf_c60_001">#REF!</definedName>
    <definedName name="spec_udf_c61_001" localSheetId="3">#REF!</definedName>
    <definedName name="spec_udf_c61_001" localSheetId="10">#REF!</definedName>
    <definedName name="spec_udf_c61_001">#REF!</definedName>
    <definedName name="spec_udf_c62_001" localSheetId="3">#REF!</definedName>
    <definedName name="spec_udf_c62_001" localSheetId="10">#REF!</definedName>
    <definedName name="spec_udf_c62_001">#REF!</definedName>
    <definedName name="spec_udf_c63_001" localSheetId="3">#REF!</definedName>
    <definedName name="spec_udf_c63_001" localSheetId="10">#REF!</definedName>
    <definedName name="spec_udf_c63_001">#REF!</definedName>
    <definedName name="spec_udf_c64_001" localSheetId="3">#REF!</definedName>
    <definedName name="spec_udf_c64_001" localSheetId="10">#REF!</definedName>
    <definedName name="spec_udf_c64_001">#REF!</definedName>
    <definedName name="spec_udf_c65_001" localSheetId="3">#REF!</definedName>
    <definedName name="spec_udf_c65_001" localSheetId="10">#REF!</definedName>
    <definedName name="spec_udf_c65_001">#REF!</definedName>
    <definedName name="spec_udf_c66_001" localSheetId="3">#REF!</definedName>
    <definedName name="spec_udf_c66_001" localSheetId="10">#REF!</definedName>
    <definedName name="spec_udf_c66_001">#REF!</definedName>
    <definedName name="spec_udf_c67_001" localSheetId="3">#REF!</definedName>
    <definedName name="spec_udf_c67_001" localSheetId="10">#REF!</definedName>
    <definedName name="spec_udf_c67_001">#REF!</definedName>
    <definedName name="spec_udf_c68_001" localSheetId="3">#REF!</definedName>
    <definedName name="spec_udf_c68_001" localSheetId="10">#REF!</definedName>
    <definedName name="spec_udf_c68_001">#REF!</definedName>
    <definedName name="spec_udf_c69_001" localSheetId="3">#REF!</definedName>
    <definedName name="spec_udf_c69_001" localSheetId="10">#REF!</definedName>
    <definedName name="spec_udf_c69_001">#REF!</definedName>
    <definedName name="spec_udf_c70_001" localSheetId="3">#REF!</definedName>
    <definedName name="spec_udf_c70_001" localSheetId="10">#REF!</definedName>
    <definedName name="spec_udf_c70_001">#REF!</definedName>
    <definedName name="spec_udf_c71_001" localSheetId="3">#REF!</definedName>
    <definedName name="spec_udf_c71_001" localSheetId="10">#REF!</definedName>
    <definedName name="spec_udf_c71_001">#REF!</definedName>
    <definedName name="spec_udf_c72_001" localSheetId="3">#REF!</definedName>
    <definedName name="spec_udf_c72_001" localSheetId="10">#REF!</definedName>
    <definedName name="spec_udf_c72_001">#REF!</definedName>
    <definedName name="spec_udf_c73_001" localSheetId="3">#REF!</definedName>
    <definedName name="spec_udf_c73_001" localSheetId="10">#REF!</definedName>
    <definedName name="spec_udf_c73_001">#REF!</definedName>
    <definedName name="spec_udf_c74_001" localSheetId="3">#REF!</definedName>
    <definedName name="spec_udf_c74_001" localSheetId="10">#REF!</definedName>
    <definedName name="spec_udf_c74_001">#REF!</definedName>
    <definedName name="spec_udf_c75_001" localSheetId="3">#REF!</definedName>
    <definedName name="spec_udf_c75_001" localSheetId="10">#REF!</definedName>
    <definedName name="spec_udf_c75_001">#REF!</definedName>
    <definedName name="spec_udf_c76_001" localSheetId="3">#REF!</definedName>
    <definedName name="spec_udf_c76_001" localSheetId="10">#REF!</definedName>
    <definedName name="spec_udf_c76_001">#REF!</definedName>
    <definedName name="spec_udf_c77_001" localSheetId="3">#REF!</definedName>
    <definedName name="spec_udf_c77_001" localSheetId="10">#REF!</definedName>
    <definedName name="spec_udf_c77_001">#REF!</definedName>
    <definedName name="spec_udf_c78_001" localSheetId="3">#REF!</definedName>
    <definedName name="spec_udf_c78_001" localSheetId="10">#REF!</definedName>
    <definedName name="spec_udf_c78_001">#REF!</definedName>
    <definedName name="spec_udf_c79_001" localSheetId="3">#REF!</definedName>
    <definedName name="spec_udf_c79_001" localSheetId="10">#REF!</definedName>
    <definedName name="spec_udf_c79_001">#REF!</definedName>
    <definedName name="spec_udf_c80_001" localSheetId="3">#REF!</definedName>
    <definedName name="spec_udf_c80_001" localSheetId="10">#REF!</definedName>
    <definedName name="spec_udf_c80_001">#REF!</definedName>
    <definedName name="spec_udf_c81_001" localSheetId="3">#REF!</definedName>
    <definedName name="spec_udf_c81_001" localSheetId="10">#REF!</definedName>
    <definedName name="spec_udf_c81_001">#REF!</definedName>
    <definedName name="spec_udf_c82_001" localSheetId="3">#REF!</definedName>
    <definedName name="spec_udf_c82_001" localSheetId="10">#REF!</definedName>
    <definedName name="spec_udf_c82_001">#REF!</definedName>
    <definedName name="spec_udf_c83_001" localSheetId="3">#REF!</definedName>
    <definedName name="spec_udf_c83_001" localSheetId="10">#REF!</definedName>
    <definedName name="spec_udf_c83_001">#REF!</definedName>
    <definedName name="spec_udf_c84_001" localSheetId="3">#REF!</definedName>
    <definedName name="spec_udf_c84_001" localSheetId="10">#REF!</definedName>
    <definedName name="spec_udf_c84_001">#REF!</definedName>
    <definedName name="spec_udf_c85_001" localSheetId="3">#REF!</definedName>
    <definedName name="spec_udf_c85_001" localSheetId="10">#REF!</definedName>
    <definedName name="spec_udf_c85_001">#REF!</definedName>
    <definedName name="spec_udf_c86_001" localSheetId="3">#REF!</definedName>
    <definedName name="spec_udf_c86_001" localSheetId="10">#REF!</definedName>
    <definedName name="spec_udf_c86_001">#REF!</definedName>
    <definedName name="spec_udf_c87_001" localSheetId="3">#REF!</definedName>
    <definedName name="spec_udf_c87_001" localSheetId="10">#REF!</definedName>
    <definedName name="spec_udf_c87_001">#REF!</definedName>
    <definedName name="spec_udf_c88_001" localSheetId="3">#REF!</definedName>
    <definedName name="spec_udf_c88_001" localSheetId="10">#REF!</definedName>
    <definedName name="spec_udf_c88_001">#REF!</definedName>
    <definedName name="spec_udf_c89_001" localSheetId="3">#REF!</definedName>
    <definedName name="spec_udf_c89_001" localSheetId="10">#REF!</definedName>
    <definedName name="spec_udf_c89_001">#REF!</definedName>
    <definedName name="spec_udf_c90_001" localSheetId="3">#REF!</definedName>
    <definedName name="spec_udf_c90_001" localSheetId="10">#REF!</definedName>
    <definedName name="spec_udf_c90_001">#REF!</definedName>
    <definedName name="spec_udf_c91_001" localSheetId="3">#REF!</definedName>
    <definedName name="spec_udf_c91_001" localSheetId="10">#REF!</definedName>
    <definedName name="spec_udf_c91_001">#REF!</definedName>
    <definedName name="spec_udf_c92_001" localSheetId="3">#REF!</definedName>
    <definedName name="spec_udf_c92_001" localSheetId="10">#REF!</definedName>
    <definedName name="spec_udf_c92_001">#REF!</definedName>
    <definedName name="spec_udf_c93_001" localSheetId="3">#REF!</definedName>
    <definedName name="spec_udf_c93_001" localSheetId="10">#REF!</definedName>
    <definedName name="spec_udf_c93_001">#REF!</definedName>
    <definedName name="spec_udf_c94_001" localSheetId="3">#REF!</definedName>
    <definedName name="spec_udf_c94_001" localSheetId="10">#REF!</definedName>
    <definedName name="spec_udf_c94_001">#REF!</definedName>
    <definedName name="spec_udf_c95_001" localSheetId="3">#REF!</definedName>
    <definedName name="spec_udf_c95_001" localSheetId="10">#REF!</definedName>
    <definedName name="spec_udf_c95_001">#REF!</definedName>
    <definedName name="spec_udf_c96_001" localSheetId="3">#REF!</definedName>
    <definedName name="spec_udf_c96_001" localSheetId="10">#REF!</definedName>
    <definedName name="spec_udf_c96_001">#REF!</definedName>
    <definedName name="spec_udf_c97_001" localSheetId="3">#REF!</definedName>
    <definedName name="spec_udf_c97_001" localSheetId="10">#REF!</definedName>
    <definedName name="spec_udf_c97_001">#REF!</definedName>
    <definedName name="spec_udf_c98_001" localSheetId="3">#REF!</definedName>
    <definedName name="spec_udf_c98_001" localSheetId="10">#REF!</definedName>
    <definedName name="spec_udf_c98_001">#REF!</definedName>
    <definedName name="spec_udf_c99_001" localSheetId="3">#REF!</definedName>
    <definedName name="spec_udf_c99_001" localSheetId="10">#REF!</definedName>
    <definedName name="spec_udf_c99_001">#REF!</definedName>
    <definedName name="SPP" localSheetId="10">#REF!</definedName>
    <definedName name="SPP">#REF!</definedName>
    <definedName name="SS">#REF!</definedName>
    <definedName name="sss">#REF!</definedName>
    <definedName name="ssss">#REF!</definedName>
    <definedName name="st_LB_pd_build_tend_001">[17]Connections!$G$23:$G$25</definedName>
    <definedName name="st_LB_pd_corrosive_001">[17]Connections!$D$23:$D$25</definedName>
    <definedName name="st_LB_pd_fluid_phase_001">[17]Connections!$J$23:$J$26</definedName>
    <definedName name="st_LB_spec_udf_c13_001">[18]Connections!$G$23:$G$25</definedName>
    <definedName name="st_LB_spec_udf_c24_001">[18]Connections!$D$23:$D$25</definedName>
    <definedName name="STATUS">#REF!</definedName>
    <definedName name="steam_trap">#REF!</definedName>
    <definedName name="stock_values" localSheetId="10">#REF!</definedName>
    <definedName name="stock_values">#REF!</definedName>
    <definedName name="strip_id_001" localSheetId="0">#REF!</definedName>
    <definedName name="strip_id_001" localSheetId="3">#REF!</definedName>
    <definedName name="strip_id_001" localSheetId="10">#REF!</definedName>
    <definedName name="strip_id_001">#REF!</definedName>
    <definedName name="SUB_NET_NO" localSheetId="0">#REF!</definedName>
    <definedName name="SUB_NET_NO" localSheetId="3">#REF!</definedName>
    <definedName name="SUB_NET_NO">#REF!</definedName>
    <definedName name="SUB_NET_NO_U1" localSheetId="0">#REF!</definedName>
    <definedName name="SUB_NET_NO_U1" localSheetId="3">#REF!</definedName>
    <definedName name="SUB_NET_NO_U1">#REF!</definedName>
    <definedName name="SUB_NET_NO_U2" localSheetId="3">#REF!</definedName>
    <definedName name="SUB_NET_NO_U2">#REF!</definedName>
    <definedName name="SUB_NET_NO_U3" localSheetId="3">#REF!</definedName>
    <definedName name="SUB_NET_NO_U3">#REF!</definedName>
    <definedName name="SUB_NET_NO_U4" localSheetId="3">#REF!</definedName>
    <definedName name="SUB_NET_NO_U4">#REF!</definedName>
    <definedName name="SUB_NET_NO_U5" localSheetId="3">#REF!</definedName>
    <definedName name="SUB_NET_NO_U5">#REF!</definedName>
    <definedName name="SubT_0">[18]DWTables!$AL$11</definedName>
    <definedName name="SUFFIX" localSheetId="0">#REF!</definedName>
    <definedName name="SUFFIX" localSheetId="3">#REF!</definedName>
    <definedName name="SUFFIX">#REF!</definedName>
    <definedName name="SUMARY">#REF!</definedName>
    <definedName name="summary">#REF!</definedName>
    <definedName name="Sup_MATL_Rate">#REF!</definedName>
    <definedName name="Sup_MD_Rate">#REF!</definedName>
    <definedName name="Sup_Total_WT">[10]BQ!#REF!</definedName>
    <definedName name="Sup_WT">[10]BQ!#REF!</definedName>
    <definedName name="SUPPLIER">#REF!</definedName>
    <definedName name="Suppress">#REF!</definedName>
    <definedName name="SY_CONTRACT">'[23]00110'!$B$7</definedName>
    <definedName name="SY_DATA" localSheetId="0">#REF!</definedName>
    <definedName name="SY_DATA" localSheetId="3">#REF!</definedName>
    <definedName name="SY_DATA">#REF!</definedName>
    <definedName name="SY_DOC_NO" localSheetId="0">#REF!</definedName>
    <definedName name="SY_DOC_NO" localSheetId="3">#REF!</definedName>
    <definedName name="SY_DOC_NO">#REF!</definedName>
    <definedName name="SY_FCS_AC_HZ" localSheetId="0">#REF!</definedName>
    <definedName name="SY_FCS_AC_HZ" localSheetId="3">#REF!</definedName>
    <definedName name="SY_FCS_AC_HZ">#REF!</definedName>
    <definedName name="SY_FCS_AC_V" localSheetId="3">#REF!</definedName>
    <definedName name="SY_FCS_AC_V">#REF!</definedName>
    <definedName name="SY_FCS_DC_V" localSheetId="3">#REF!</definedName>
    <definedName name="SY_FCS_DC_V">#REF!</definedName>
    <definedName name="SY_SUPPLY">'[23]00110'!$B$9</definedName>
    <definedName name="table_dn">#REF!</definedName>
    <definedName name="TAG">#REF!</definedName>
    <definedName name="Tag_Controller_overview" localSheetId="0">#REF!</definedName>
    <definedName name="Tag_Controller_overview" localSheetId="3">#REF!</definedName>
    <definedName name="Tag_Controller_overview">#REF!</definedName>
    <definedName name="tag_number_note" localSheetId="0">#REF!</definedName>
    <definedName name="tag_number_note" localSheetId="3">#REF!</definedName>
    <definedName name="tag_number_note" localSheetId="10">#REF!</definedName>
    <definedName name="tag_number_note">#REF!</definedName>
    <definedName name="TAGNO_ICC" localSheetId="0">#REF!</definedName>
    <definedName name="TAGNO_ICC" localSheetId="3">#REF!</definedName>
    <definedName name="TAGNO_ICC">#REF!</definedName>
    <definedName name="TAGS">#REF!</definedName>
    <definedName name="TagSumm" localSheetId="3">#REF!</definedName>
    <definedName name="TagSumm" localSheetId="10">#REF!</definedName>
    <definedName name="TagSumm">#REF!</definedName>
    <definedName name="TBL.EXCLUDE" localSheetId="3">#REF!</definedName>
    <definedName name="TBL.EXCLUDE">#REF!</definedName>
    <definedName name="TBL.MS_CODE" localSheetId="3">#REF!</definedName>
    <definedName name="TBL.MS_CODE">#REF!</definedName>
    <definedName name="TBL.REV_NO" localSheetId="3">#REF!</definedName>
    <definedName name="TBL.REV_NO">#REF!</definedName>
    <definedName name="TBL.SECOND_OUT" localSheetId="3">#REF!</definedName>
    <definedName name="TBL.SECOND_OUT">#REF!</definedName>
    <definedName name="TBL.SP_CODE" localSheetId="3">#REF!</definedName>
    <definedName name="TBL.SP_CODE">#REF!</definedName>
    <definedName name="tbl_main" localSheetId="3">#REF!</definedName>
    <definedName name="tbl_main">#REF!</definedName>
    <definedName name="TBL_PATTERN">"A"</definedName>
    <definedName name="tc_field_equipment_id_001" localSheetId="0">#REF!</definedName>
    <definedName name="tc_field_equipment_id_001" localSheetId="3">#REF!</definedName>
    <definedName name="tc_field_equipment_id_001" localSheetId="10">#REF!</definedName>
    <definedName name="tc_field_equipment_id_001">#REF!</definedName>
    <definedName name="tc_fire_area_001" localSheetId="0">#REF!</definedName>
    <definedName name="tc_fire_area_001" localSheetId="3">#REF!</definedName>
    <definedName name="tc_fire_area_001" localSheetId="10">#REF!</definedName>
    <definedName name="tc_fire_area_001">#REF!</definedName>
    <definedName name="tc_line_number_id_001" localSheetId="3">#REF!</definedName>
    <definedName name="tc_line_number_id_001" localSheetId="10">#REF!</definedName>
    <definedName name="tc_line_number_id_001">#REF!</definedName>
    <definedName name="tc_location_layout_001" localSheetId="3">#REF!</definedName>
    <definedName name="tc_location_layout_001" localSheetId="10">#REF!</definedName>
    <definedName name="tc_location_layout_001">#REF!</definedName>
    <definedName name="tc_signal_id_001" localSheetId="3">#REF!</definedName>
    <definedName name="tc_signal_id_001" localSheetId="10">#REF!</definedName>
    <definedName name="tc_signal_id_001">#REF!</definedName>
    <definedName name="TdegC">#REF!</definedName>
    <definedName name="TEE">#REF!</definedName>
    <definedName name="temp_strainer">#REF!</definedName>
    <definedName name="test">#N/A</definedName>
    <definedName name="TEXT">NA()</definedName>
    <definedName name="THK">#REF!</definedName>
    <definedName name="TIT">#REF!</definedName>
    <definedName name="TITLE_1" localSheetId="3">#REF!</definedName>
    <definedName name="TITLE_1">#REF!</definedName>
    <definedName name="TITLE_2" localSheetId="3">#REF!</definedName>
    <definedName name="TITLE_2">#REF!</definedName>
    <definedName name="TITLE_3" localSheetId="3">#REF!</definedName>
    <definedName name="TITLE_3">#REF!</definedName>
    <definedName name="TITLE_4" localSheetId="3">#REF!</definedName>
    <definedName name="TITLE_4">#REF!</definedName>
    <definedName name="TITLE_5" localSheetId="3">#REF!</definedName>
    <definedName name="TITLE_5">#REF!</definedName>
    <definedName name="TITLES_PRINT">#REF!</definedName>
    <definedName name="Titre">#REF!</definedName>
    <definedName name="to">#REF!</definedName>
    <definedName name="TO_COMP_NO" localSheetId="3">#REF!</definedName>
    <definedName name="TO_COMP_NO">#REF!</definedName>
    <definedName name="TO_NOTE" localSheetId="3">#REF!</definedName>
    <definedName name="TO_NOTE">#REF!</definedName>
    <definedName name="TOL">#REF!</definedName>
    <definedName name="Tool_Loss_Rate">#REF!</definedName>
    <definedName name="top">#REF!</definedName>
    <definedName name="TOT_MATL">[27]Proposal!#REF!</definedName>
    <definedName name="TOTAL">#N/A</definedName>
    <definedName name="TOTALENOTEPAG6B">[2]VUOTO!#REF!</definedName>
    <definedName name="TOTLPRIN">NA()</definedName>
    <definedName name="toto">#REF!</definedName>
    <definedName name="tower">#REF!</definedName>
    <definedName name="TpMn">#REF!</definedName>
    <definedName name="TT">#REF!</definedName>
    <definedName name="TTA">'[28]공사비 내역 (가)'!$AE$41</definedName>
    <definedName name="TTB">'[28]공사비 내역 (가)'!$AF$41</definedName>
    <definedName name="TTX">'[28]공사비 내역 (가)'!$AD$41</definedName>
    <definedName name="Type">#REF!</definedName>
    <definedName name="TYPEDOC">#REF!</definedName>
    <definedName name="tyu">[16]예산M11A!#REF!</definedName>
    <definedName name="U">'[28]공사비 내역 (가)'!$AE$13</definedName>
    <definedName name="udt_support_id1_001" localSheetId="3">#REF!</definedName>
    <definedName name="udt_support_id1_001" localSheetId="10">#REF!</definedName>
    <definedName name="udt_support_id1_001">#REF!</definedName>
    <definedName name="udt_support_id2_001" localSheetId="3">#REF!</definedName>
    <definedName name="udt_support_id2_001" localSheetId="10">#REF!</definedName>
    <definedName name="udt_support_id2_001">#REF!</definedName>
    <definedName name="udt_support_id3_001" localSheetId="3">#REF!</definedName>
    <definedName name="udt_support_id3_001" localSheetId="10">#REF!</definedName>
    <definedName name="udt_support_id3_001">#REF!</definedName>
    <definedName name="udt_support_id4_001" localSheetId="3">#REF!</definedName>
    <definedName name="udt_support_id4_001" localSheetId="10">#REF!</definedName>
    <definedName name="udt_support_id4_001">#REF!</definedName>
    <definedName name="ul">#REF!</definedName>
    <definedName name="UNION">#REF!</definedName>
    <definedName name="UNIT">#REF!</definedName>
    <definedName name="unit_id_001" localSheetId="3">#REF!</definedName>
    <definedName name="unit_id_001" localSheetId="10">#REF!</definedName>
    <definedName name="unit_id_001">#REF!</definedName>
    <definedName name="Unit_Matl">[27]Proposal!#REF!</definedName>
    <definedName name="Unit_MD">[27]Proposal!#REF!</definedName>
    <definedName name="uom_id_001" localSheetId="3">#REF!</definedName>
    <definedName name="uom_id_001" localSheetId="10">#REF!</definedName>
    <definedName name="uom_id_001">#REF!</definedName>
    <definedName name="user_name_001" localSheetId="3">#REF!</definedName>
    <definedName name="user_name_001" localSheetId="10">#REF!</definedName>
    <definedName name="user_name_001">#REF!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itaux">#REF!</definedName>
    <definedName name="VolAgité">#REF!</definedName>
    <definedName name="VS">#REF!</definedName>
    <definedName name="w">#REF!</definedName>
    <definedName name="Waiting">"Picture 1"</definedName>
    <definedName name="WALL_FIN">#REF!</definedName>
    <definedName name="WE">#REF!</definedName>
    <definedName name="wer" localSheetId="0">'[7]14910'!#REF!</definedName>
    <definedName name="wer" localSheetId="3">'[7]14910'!#REF!</definedName>
    <definedName name="wer">'[7]14910'!#REF!</definedName>
    <definedName name="WIND1_H">#REF!</definedName>
    <definedName name="WIND1_W">#REF!</definedName>
    <definedName name="WIND2_H">#REF!</definedName>
    <definedName name="WIND2_W">#REF!</definedName>
    <definedName name="wire_group_id_001" localSheetId="0">#REF!</definedName>
    <definedName name="wire_group_id_001" localSheetId="3">#REF!</definedName>
    <definedName name="wire_group_id_001" localSheetId="10">#REF!</definedName>
    <definedName name="wire_group_id_001">#REF!</definedName>
    <definedName name="WOL">#REF!</definedName>
    <definedName name="wq" localSheetId="0">'[5]14910'!#REF!</definedName>
    <definedName name="wq" localSheetId="3">'[5]14910'!#REF!</definedName>
    <definedName name="wq">'[5]14910'!#REF!</definedName>
    <definedName name="wrn.Print._.Output." localSheetId="0" hidden="1">{#N/A,#N/A,FALSE,"OUTPUT SHEET "}</definedName>
    <definedName name="wrn.Print._.Output." localSheetId="7" hidden="1">{#N/A,#N/A,FALSE,"OUTPUT SHEET "}</definedName>
    <definedName name="wrn.Print._.Output." hidden="1">{#N/A,#N/A,FALSE,"OUTPUT SHEET "}</definedName>
    <definedName name="wrn.prix." localSheetId="0" hidden="1">{#N/A,#N/A,TRUE,"Page de garde";#N/A,#N/A,TRUE,"Estimation ingénierie";#N/A,#N/A,TRUE,"Synthése des heures";#N/A,#N/A,TRUE,"Etudes préliminaires";#N/A,#N/A,TRUE,"Avant projet";#N/A,#N/A,TRUE,"Projet";#N/A,#N/A,TRUE,"Approvisionnement";#N/A,#N/A,TRUE,"Construction";#N/A,#N/A,TRUE,"Essais  mise en route"}</definedName>
    <definedName name="wrn.prix." localSheetId="7" hidden="1">{#N/A,#N/A,TRUE,"Page de garde";#N/A,#N/A,TRUE,"Estimation ingénierie";#N/A,#N/A,TRUE,"Synthése des heures";#N/A,#N/A,TRUE,"Etudes préliminaires";#N/A,#N/A,TRUE,"Avant projet";#N/A,#N/A,TRUE,"Projet";#N/A,#N/A,TRUE,"Approvisionnement";#N/A,#N/A,TRUE,"Construction";#N/A,#N/A,TRUE,"Essais  mise en route"}</definedName>
    <definedName name="wrn.prix." hidden="1">{#N/A,#N/A,TRUE,"Page de garde";#N/A,#N/A,TRUE,"Estimation ingénierie";#N/A,#N/A,TRUE,"Synthése des heures";#N/A,#N/A,TRUE,"Etudes préliminaires";#N/A,#N/A,TRUE,"Avant projet";#N/A,#N/A,TRUE,"Projet";#N/A,#N/A,TRUE,"Approvisionnement";#N/A,#N/A,TRUE,"Construction";#N/A,#N/A,TRUE,"Essais  mise en route"}</definedName>
    <definedName name="wrp" localSheetId="3">'[7]14910'!#REF!</definedName>
    <definedName name="wrp">'[7]14910'!#REF!</definedName>
    <definedName name="X0">#REF!</definedName>
    <definedName name="XX" localSheetId="3">'[33]14910'!#REF!</definedName>
    <definedName name="XX">'[33]14910'!#REF!</definedName>
    <definedName name="y_strainer">#REF!</definedName>
    <definedName name="yn">#REF!</definedName>
    <definedName name="ys">#REF!</definedName>
    <definedName name="YSB">#REF!</definedName>
    <definedName name="Z">#REF!</definedName>
    <definedName name="z\">#REF!</definedName>
    <definedName name="ZONAMACRO">[2]VUOTO!#REF!</definedName>
    <definedName name="ZONASUBR">[2]VUOTO!#REF!</definedName>
    <definedName name="Zone_tri">#REF!</definedName>
    <definedName name="安装图" localSheetId="0" hidden="1">{"'Sheet1'!$A$1:$L$49"}</definedName>
    <definedName name="安装图" localSheetId="7" hidden="1">{"'Sheet1'!$A$1:$L$49"}</definedName>
    <definedName name="安装图" hidden="1">{"'Sheet1'!$A$1:$L$49"}</definedName>
    <definedName name="견적기준">#REF!</definedName>
    <definedName name="공일">#REF!</definedName>
    <definedName name="공통부대">#REF!</definedName>
    <definedName name="기간">[11]현장관리비!$C$1</definedName>
    <definedName name="기계">#REF!</definedName>
    <definedName name="기계1">#REF!</definedName>
    <definedName name="대">#REF!</definedName>
    <definedName name="대비">#REF!</definedName>
    <definedName name="대비표">#REF!</definedName>
    <definedName name="도급영역">[29]도급양식!#REF!</definedName>
    <definedName name="ㅁ1">#REF!</definedName>
    <definedName name="ㅁ139">#REF!</definedName>
    <definedName name="ㅁㅁㅁ">#REF!</definedName>
    <definedName name="설비물량">#REF!</definedName>
    <definedName name="세금">#REF!</definedName>
    <definedName name="소모비">#REF!</definedName>
    <definedName name="실행영역">[11]실행내역!$A$4:$O$1383</definedName>
    <definedName name="안전급여">[11]현장관리비!$P$44</definedName>
    <definedName name="안전상여금">[11]현장관리비!$S$44</definedName>
    <definedName name="안종민">[34]견적을지!#REF!</definedName>
    <definedName name="원가집계">'[35] 갑지'!$B$1:$M$40</definedName>
    <definedName name="월">'[36]실행내역서(DCU)'!#REF!</definedName>
    <definedName name="인원">[11]현장관리비!$K$95</definedName>
    <definedName name="작성자">#REF!</definedName>
    <definedName name="전">#REF!</definedName>
    <definedName name="전기공사">#REF!</definedName>
    <definedName name="전기실행대비">'[37]spc 배관견적'!#REF!</definedName>
    <definedName name="주택사업본부">#REF!</definedName>
    <definedName name="집계SHEET">[38]당초!#REF!</definedName>
    <definedName name="차">[16]예산M11A!#REF!</definedName>
    <definedName name="철구사업본부">#REF!</definedName>
    <definedName name="총괄">[39]표지!#REF!</definedName>
    <definedName name="토목지입재료비">#REF!</definedName>
    <definedName name="토목품셈표">[40]내역서!#REF!</definedName>
    <definedName name="표지">#REF!</definedName>
    <definedName name="환경">#REF!</definedName>
    <definedName name="ㅑ3081">#REF!</definedName>
    <definedName name="ㅑ890">#REF!</definedName>
    <definedName name="ㅑ995">#REF!</definedName>
    <definedName name="_xlnm._FilterDatabase" localSheetId="2" hidden="1">'FCS0304_Analog'!$A$1:$CY$353</definedName>
    <definedName name="_xlnm.Print_Area" localSheetId="2">'FCS0304_Analog'!$B$1:$CT$353</definedName>
    <definedName name="_xlnm._FilterDatabase" localSheetId="3" hidden="1">'FCS0304_Digital'!$A$1:$BV$577</definedName>
    <definedName name="_xlnm.Print_Area" localSheetId="3">'FCS0304_Digital'!$B$1:$BU$577</definedName>
    <definedName name="_xlnm._FilterDatabase" localSheetId="5" hidden="1">'I_O List'!$A$1:$U$1104</definedName>
    <definedName name="_xlnm._FilterDatabase" localSheetId="10" hidden="1">'仪表索引'!$A$6:$O$2105</definedName>
    <definedName name="_xlnm.Print_Titles" localSheetId="10">'仪表索引'!$1:$6</definedName>
    <definedName name="_xlnm.Print_Area" localSheetId="10">'仪表索引'!$A$1:$K$2105</definedName>
  </definedNames>
  <calcPr calcId="144525" fullCalcOnLoad="1"/>
</workbook>
</file>

<file path=xl/styles.xml><?xml version="1.0" encoding="utf-8"?>
<styleSheet xmlns="http://schemas.openxmlformats.org/spreadsheetml/2006/main">
  <numFmts count="31">
    <numFmt numFmtId="164" formatCode="0.000"/>
    <numFmt numFmtId="165" formatCode="0.00_);[Red]\(0.00\)"/>
    <numFmt numFmtId="166" formatCode="_-[$€-2]* #,##0.00_-;\-[$€-2]* #,##0.00_-;_-[$€-2]* &quot;-&quot;??_-"/>
    <numFmt numFmtId="167" formatCode="0_ "/>
    <numFmt numFmtId="168" formatCode="0.00_)"/>
    <numFmt numFmtId="169" formatCode="_ &quot;¥&quot;* #,##0_ ;_ &quot;¥&quot;* \-#,##0_ ;_ &quot;¥&quot;* &quot;-&quot;_ ;_ @_ "/>
    <numFmt numFmtId="170" formatCode="General_)"/>
    <numFmt numFmtId="171" formatCode="_([$€-2]* #,##0.00_);_([$€-2]* \(#,##0.00\);_([$€-2]* &quot;-&quot;??_)"/>
    <numFmt numFmtId="172" formatCode="#,##0\ &quot;F&quot;;[Red]\-#,##0\ &quot;F&quot;"/>
    <numFmt numFmtId="173" formatCode="#,##0.00\ &quot;F&quot;;[Red]\-#,##0.00\ &quot;F&quot;"/>
    <numFmt numFmtId="174" formatCode="_(&quot;$&quot;* #,##0.00_);_(&quot;$&quot;* \(#,##0.00\);_(&quot;$&quot;* &quot;-&quot;??_);_(@_)"/>
    <numFmt numFmtId="175" formatCode="&quot;$&quot;#,##0_);[Red]\(&quot;$&quot;#,##0\)"/>
    <numFmt numFmtId="176" formatCode="_-* #,##0_-;\-* #,##0_-;_-* &quot;-&quot;_-;_-@_-"/>
    <numFmt numFmtId="177" formatCode="&quot;SFr.&quot;#,##0.00;[Red]&quot;SFr.&quot;\-#,##0.00"/>
    <numFmt numFmtId="178" formatCode="&quot;\&quot;#,##0;&quot;\&quot;&quot;\&quot;&quot;\&quot;&quot;\&quot;&quot;\&quot;&quot;\&quot;&quot;\&quot;&quot;\&quot;&quot;\&quot;&quot;\&quot;\-&quot;\&quot;#,##0"/>
    <numFmt numFmtId="179" formatCode="#."/>
    <numFmt numFmtId="180" formatCode="_ * #,##0.00_ ;_ * \-#,##0.00_ ;_ * &quot;-&quot;??_ ;_ @_ "/>
    <numFmt numFmtId="181" formatCode="0.0%"/>
    <numFmt numFmtId="182" formatCode="&quot;\&quot;#,##0.00;&quot;\&quot;&quot;\&quot;\-#,##0.00"/>
    <numFmt numFmtId="183" formatCode="#,##0\ "/>
    <numFmt numFmtId="184" formatCode="#,##0_);[Red]\&lt;#,##0\&gt;"/>
    <numFmt numFmtId="185" formatCode="%#.00"/>
    <numFmt numFmtId="186" formatCode="&quot;\&quot;#,##0;&quot;\&quot;&quot;\&quot;&quot;\&quot;&quot;\&quot;\-#,##0"/>
    <numFmt numFmtId="187" formatCode="&quot;\&quot;#,##0.00;[Red]&quot;\&quot;\-#,##0.00"/>
    <numFmt numFmtId="188" formatCode="#,##0;[Red]&quot;-&quot;#,##0"/>
    <numFmt numFmtId="189" formatCode="&quot;\&quot;#,##0;[Red]&quot;\&quot;&quot;\&quot;&quot;\&quot;&quot;\&quot;\-#,##0"/>
    <numFmt numFmtId="190" formatCode="#,##0.00_ "/>
    <numFmt numFmtId="191" formatCode="&quot;US$&quot;#,##0.00_);[Red]\(&quot;US$&quot;#,##0.00\)"/>
    <numFmt numFmtId="192" formatCode="_-* #,##0.00_-;&quot;\&quot;&quot;\&quot;\-* #,##0.00_-;_-* &quot;-&quot;??_-;_-@_-"/>
    <numFmt numFmtId="193" formatCode="_-&quot;\&quot;* #,##0.00_-;&quot;\&quot;&quot;\&quot;\-&quot;\&quot;* #,##0.00_-;_-&quot;\&quot;* &quot;-&quot;??_-;_-@_-"/>
    <numFmt numFmtId="194" formatCode="&quot;\&quot;#,##0.00;&quot;\&quot;&quot;\&quot;&quot;\&quot;&quot;\&quot;\-#,##0.00"/>
  </numFmts>
  <fonts count="143">
    <font>
      <name val="宋体"/>
      <charset val="134"/>
      <color theme="1"/>
      <sz val="11"/>
      <scheme val="minor"/>
    </font>
    <font>
      <name val="宋体"/>
      <charset val="134"/>
      <family val="3"/>
      <sz val="9"/>
    </font>
    <font>
      <name val="宋体"/>
      <charset val="134"/>
      <family val="3"/>
      <color rgb="FFFF0000"/>
      <sz val="11"/>
      <scheme val="minor"/>
    </font>
    <font>
      <name val="Arial"/>
      <family val="2"/>
      <color theme="6" tint="0.5999938962981048"/>
      <sz val="12"/>
    </font>
    <font>
      <name val="宋体"/>
      <charset val="134"/>
      <family val="3"/>
      <color theme="1"/>
      <sz val="11"/>
    </font>
    <font>
      <name val="MS Sans Serif"/>
      <family val="2"/>
      <sz val="10"/>
    </font>
    <font>
      <name val="宋体"/>
      <charset val="134"/>
      <family val="3"/>
      <sz val="11"/>
      <scheme val="minor"/>
    </font>
    <font>
      <name val="宋体"/>
      <charset val="134"/>
      <family val="3"/>
      <color theme="1"/>
      <sz val="12"/>
    </font>
    <font>
      <name val="宋体"/>
      <charset val="134"/>
      <family val="3"/>
      <sz val="11"/>
    </font>
    <font>
      <name val="宋体"/>
      <charset val="134"/>
      <family val="3"/>
      <sz val="11"/>
      <scheme val="major"/>
    </font>
    <font>
      <name val="MS Sans Serif"/>
      <family val="2"/>
      <sz val="14"/>
    </font>
    <font>
      <name val="宋体"/>
      <charset val="134"/>
      <family val="3"/>
      <b val="1"/>
      <color indexed="8"/>
      <sz val="11"/>
    </font>
    <font>
      <name val="Arial"/>
      <family val="2"/>
      <sz val="10"/>
    </font>
    <font>
      <name val="宋体"/>
      <charset val="134"/>
      <family val="3"/>
      <sz val="12"/>
    </font>
    <font>
      <name val="Arial"/>
      <family val="2"/>
      <b val="1"/>
      <sz val="20"/>
    </font>
    <font>
      <name val="宋体"/>
      <charset val="134"/>
      <family val="3"/>
      <b val="1"/>
      <sz val="20"/>
    </font>
    <font>
      <name val="Arial"/>
      <family val="2"/>
      <sz val="16"/>
    </font>
    <font>
      <name val="Arial"/>
      <family val="2"/>
      <sz val="12"/>
    </font>
    <font>
      <name val="宋体"/>
      <charset val="134"/>
      <family val="3"/>
      <b val="1"/>
      <color indexed="12"/>
      <sz val="20"/>
    </font>
    <font>
      <name val="Arial"/>
      <family val="2"/>
      <b val="1"/>
      <color indexed="12"/>
      <sz val="20"/>
    </font>
    <font>
      <name val="Arial"/>
      <family val="2"/>
      <b val="1"/>
      <color indexed="12"/>
      <sz val="18"/>
    </font>
    <font>
      <name val="Arial"/>
      <family val="2"/>
      <b val="1"/>
      <sz val="12"/>
    </font>
    <font>
      <name val="Arial"/>
      <family val="2"/>
      <sz val="14"/>
    </font>
    <font>
      <name val="Arial"/>
      <family val="2"/>
      <color rgb="FFFF0000"/>
      <sz val="14"/>
    </font>
    <font>
      <name val="Arial"/>
      <family val="2"/>
      <b val="1"/>
      <sz val="16"/>
    </font>
    <font>
      <name val="Arial"/>
      <family val="2"/>
      <b val="1"/>
      <sz val="18"/>
    </font>
    <font>
      <name val="Arial"/>
      <family val="2"/>
      <sz val="18"/>
    </font>
    <font>
      <name val="宋体"/>
      <charset val="134"/>
      <family val="3"/>
      <color indexed="8"/>
      <sz val="11"/>
    </font>
    <font>
      <name val="宋体"/>
      <charset val="134"/>
      <family val="3"/>
      <color theme="1"/>
      <sz val="11"/>
      <scheme val="minor"/>
    </font>
    <font>
      <name val="宋体"/>
      <charset val="134"/>
      <family val="3"/>
      <color indexed="17"/>
      <sz val="11"/>
    </font>
    <font>
      <name val="宋体"/>
      <charset val="134"/>
      <family val="3"/>
      <color indexed="9"/>
      <sz val="11"/>
    </font>
    <font>
      <name val="宋体"/>
      <charset val="134"/>
      <family val="3"/>
      <color indexed="20"/>
      <sz val="11"/>
    </font>
    <font>
      <name val="宋体"/>
      <charset val="134"/>
      <family val="3"/>
      <color indexed="42"/>
      <sz val="11"/>
    </font>
    <font>
      <name val="Times New Roman Cyr"/>
      <charset val="204"/>
      <sz val="10"/>
    </font>
    <font>
      <name val="Times New Roman"/>
      <family val="1"/>
      <sz val="12"/>
    </font>
    <font>
      <name val="宋体"/>
      <charset val="134"/>
      <family val="3"/>
      <b val="1"/>
      <color indexed="56"/>
      <sz val="15"/>
    </font>
    <font>
      <name val="宋体"/>
      <charset val="134"/>
      <family val="3"/>
      <b val="1"/>
      <color indexed="56"/>
      <sz val="11"/>
    </font>
    <font>
      <name val="宋体"/>
      <charset val="134"/>
      <family val="3"/>
      <color indexed="62"/>
      <sz val="11"/>
    </font>
    <font>
      <name val="宋体"/>
      <charset val="134"/>
      <family val="3"/>
      <b val="1"/>
      <sz val="12"/>
    </font>
    <font>
      <name val="宋体"/>
      <charset val="134"/>
      <family val="3"/>
      <b val="1"/>
      <color indexed="62"/>
      <sz val="11"/>
    </font>
    <font>
      <name val="宋体"/>
      <charset val="134"/>
      <family val="3"/>
      <color indexed="52"/>
      <sz val="11"/>
    </font>
    <font>
      <name val="宋体"/>
      <charset val="134"/>
      <family val="3"/>
      <b val="1"/>
      <color indexed="42"/>
      <sz val="11"/>
    </font>
    <font>
      <name val="Helv"/>
      <family val="2"/>
      <b val="1"/>
      <i val="1"/>
      <sz val="16"/>
    </font>
    <font>
      <name val="宋体"/>
      <charset val="134"/>
      <family val="3"/>
      <sz val="8"/>
    </font>
    <font>
      <name val="Small Fonts"/>
      <family val="2"/>
      <sz val="7"/>
    </font>
    <font>
      <name val="宋体"/>
      <charset val="134"/>
      <family val="3"/>
      <color indexed="60"/>
      <sz val="11"/>
    </font>
    <font>
      <name val="宋体"/>
      <charset val="134"/>
      <family val="3"/>
      <b val="1"/>
      <color indexed="56"/>
      <sz val="13"/>
    </font>
    <font>
      <name val="宋体"/>
      <charset val="134"/>
      <family val="3"/>
      <b val="1"/>
      <color indexed="62"/>
      <sz val="13"/>
    </font>
    <font>
      <name val="宋体"/>
      <charset val="134"/>
      <family val="3"/>
      <color indexed="10"/>
      <sz val="11"/>
    </font>
    <font>
      <name val="ＭＳ ゴシック"/>
      <family val="3"/>
      <color theme="1"/>
      <sz val="11"/>
    </font>
    <font>
      <name val="仿宋体"/>
      <family val="2"/>
      <sz val="8"/>
    </font>
    <font>
      <name val="Times New Roman"/>
      <family val="1"/>
      <sz val="10"/>
    </font>
    <font>
      <name val="Arial"/>
      <family val="2"/>
      <sz val="8"/>
    </font>
    <font>
      <name val="宋体"/>
      <charset val="134"/>
      <family val="3"/>
      <b val="1"/>
      <color indexed="52"/>
      <sz val="11"/>
    </font>
    <font>
      <name val="宋体"/>
      <charset val="134"/>
      <family val="3"/>
      <b val="1"/>
      <color indexed="62"/>
      <sz val="15"/>
    </font>
    <font>
      <name val="CG Omega"/>
      <family val="1"/>
      <b val="1"/>
      <sz val="10"/>
    </font>
    <font>
      <name val="宋体"/>
      <charset val="134"/>
      <family val="3"/>
      <b val="1"/>
      <color indexed="9"/>
      <sz val="11"/>
    </font>
    <font>
      <name val="黑体"/>
      <charset val="134"/>
      <family val="3"/>
      <sz val="14"/>
    </font>
    <font>
      <name val="Arial"/>
      <family val="2"/>
      <color indexed="12"/>
      <sz val="10"/>
      <u val="single"/>
    </font>
    <font>
      <name val="Calibri"/>
      <family val="2"/>
      <color indexed="62"/>
      <sz val="11"/>
    </font>
    <font>
      <name val="宋体"/>
      <charset val="134"/>
      <family val="3"/>
      <b val="1"/>
      <color indexed="10"/>
      <sz val="11"/>
    </font>
    <font>
      <name val="宋体"/>
      <charset val="134"/>
      <family val="3"/>
      <sz val="14"/>
    </font>
    <font>
      <name val="宋体"/>
      <charset val="134"/>
      <family val="3"/>
      <i val="1"/>
      <color indexed="23"/>
      <sz val="11"/>
    </font>
    <font>
      <name val="Arial"/>
      <family val="2"/>
      <color indexed="36"/>
      <sz val="10"/>
      <u val="single"/>
    </font>
    <font>
      <name val="宋体"/>
      <charset val="134"/>
      <family val="3"/>
      <color indexed="19"/>
      <sz val="11"/>
    </font>
    <font>
      <name val="宋体"/>
      <charset val="134"/>
      <family val="3"/>
      <b val="1"/>
      <color indexed="63"/>
      <sz val="11"/>
    </font>
    <font>
      <name val="MS Sans Serif"/>
      <family val="2"/>
      <color indexed="8"/>
      <sz val="10"/>
    </font>
    <font>
      <name val="Book Antiqua"/>
      <family val="1"/>
      <b val="1"/>
      <sz val="10"/>
    </font>
    <font>
      <name val="Courier New"/>
      <family val="3"/>
      <sz val="10"/>
    </font>
    <font>
      <name val="Arial"/>
      <family val="2"/>
      <color indexed="8"/>
      <sz val="10"/>
    </font>
    <font>
      <name val="Helv"/>
      <family val="2"/>
      <sz val="10"/>
    </font>
    <font>
      <name val="Times New Roman"/>
      <family val="1"/>
      <b val="1"/>
      <sz val="11"/>
    </font>
    <font>
      <name val="宋体"/>
      <charset val="134"/>
      <family val="3"/>
      <b val="1"/>
      <color indexed="62"/>
      <sz val="18"/>
    </font>
    <font>
      <name val="宋体"/>
      <charset val="134"/>
      <family val="3"/>
      <b val="1"/>
      <color indexed="56"/>
      <sz val="18"/>
    </font>
    <font>
      <name val="ＭＳ Ｐゴシック"/>
      <charset val="128"/>
      <sz val="11"/>
    </font>
    <font>
      <name val="Helv"/>
      <family val="2"/>
      <sz val="12"/>
    </font>
    <font>
      <name val="宋体"/>
      <charset val="134"/>
      <family val="3"/>
      <sz val="10"/>
    </font>
    <font>
      <name val="俵俽 柧挬"/>
      <charset val="134"/>
      <sz val="11"/>
    </font>
    <font>
      <name val="等幅明朝"/>
      <charset val="136"/>
      <sz val="12"/>
    </font>
    <font>
      <name val="ＭＳ Ｐゴシック"/>
      <charset val="134"/>
      <sz val="11"/>
    </font>
    <font>
      <name val="宋体"/>
      <charset val="134"/>
      <family val="3"/>
      <sz val="9"/>
      <scheme val="minor"/>
    </font>
    <font>
      <name val="宋体"/>
      <charset val="134"/>
      <family val="3"/>
      <color rgb="FFFF0000"/>
      <sz val="14"/>
    </font>
    <font>
      <name val="Arial"/>
      <family val="2"/>
      <sz val="9"/>
    </font>
    <font>
      <name val="黑体"/>
      <charset val="134"/>
      <family val="3"/>
      <sz val="8"/>
    </font>
    <font>
      <name val="Arial"/>
      <family val="2"/>
      <sz val="7.5"/>
    </font>
    <font>
      <name val="Arial"/>
      <family val="2"/>
      <b val="1"/>
      <sz val="8"/>
    </font>
    <font>
      <name val="Arial"/>
      <family val="2"/>
      <color theme="1"/>
      <sz val="8"/>
    </font>
    <font>
      <name val="Comic Sans MS"/>
      <family val="4"/>
      <sz val="10"/>
    </font>
    <font>
      <name val="돋움체"/>
      <charset val="129"/>
      <family val="3"/>
      <sz val="12"/>
    </font>
    <font>
      <name val="바탕체"/>
      <charset val="129"/>
      <family val="3"/>
      <sz val="12"/>
    </font>
    <font>
      <name val="돋움"/>
      <charset val="129"/>
      <family val="2"/>
      <sz val="11"/>
    </font>
    <font>
      <name val="굴림체"/>
      <charset val="129"/>
      <family val="3"/>
      <sz val="10"/>
    </font>
    <font>
      <name val="¹UAAA¼"/>
      <charset val="129"/>
      <family val="1"/>
      <sz val="12"/>
    </font>
    <font>
      <name val="ⓒoUAAA¨u"/>
      <charset val="129"/>
      <family val="1"/>
      <sz val="12"/>
    </font>
    <font>
      <name val="μ¸¿o"/>
      <charset val="129"/>
      <family val="3"/>
      <sz val="11"/>
    </font>
    <font>
      <name val="Arial"/>
      <family val="2"/>
      <color indexed="12"/>
      <sz val="8"/>
    </font>
    <font>
      <name val="System"/>
      <family val="2"/>
      <sz val="12"/>
    </font>
    <font>
      <name val="바탕체"/>
      <charset val="129"/>
      <family val="3"/>
      <sz val="10"/>
    </font>
    <font>
      <name val="Helv"/>
      <family val="2"/>
      <b val="1"/>
      <sz val="10"/>
    </font>
    <font>
      <name val="Courier"/>
      <family val="3"/>
      <color indexed="16"/>
      <sz val="1"/>
    </font>
    <font>
      <name val="MS Serif"/>
      <family val="1"/>
      <sz val="10"/>
    </font>
    <font>
      <name val="MS Serif"/>
      <family val="1"/>
      <color indexed="16"/>
      <sz val="10"/>
    </font>
    <font>
      <name val="Arial"/>
      <family val="2"/>
      <b val="1"/>
      <sz val="9"/>
    </font>
    <font>
      <name val="Courier"/>
      <family val="3"/>
      <color indexed="8"/>
      <sz val="1"/>
    </font>
    <font>
      <name val="Courier"/>
      <family val="3"/>
      <i val="1"/>
      <color indexed="8"/>
      <sz val="1"/>
    </font>
    <font>
      <name val="Helv"/>
      <family val="2"/>
      <b val="1"/>
      <sz val="12"/>
    </font>
    <font>
      <name val="CG Times (WN)"/>
      <family val="1"/>
      <sz val="12"/>
    </font>
    <font>
      <name val="Helv"/>
      <family val="2"/>
      <b val="1"/>
      <sz val="11"/>
    </font>
    <font>
      <name val="Courier"/>
      <family val="3"/>
      <color indexed="18"/>
      <sz val="1"/>
    </font>
    <font>
      <name val="Helv"/>
      <family val="2"/>
      <sz val="8"/>
    </font>
    <font>
      <name val="Arial"/>
      <family val="2"/>
      <color indexed="10"/>
      <sz val="9"/>
    </font>
    <font>
      <name val="Arial"/>
      <family val="2"/>
      <b val="1"/>
      <sz val="10"/>
    </font>
    <font>
      <name val="Helv"/>
      <family val="2"/>
      <b val="1"/>
      <color indexed="8"/>
      <sz val="8"/>
    </font>
    <font>
      <name val="Helv"/>
      <family val="2"/>
      <color indexed="12"/>
      <sz val="9"/>
      <u val="single"/>
    </font>
    <font>
      <name val="Helv"/>
      <family val="2"/>
      <color indexed="36"/>
      <sz val="9"/>
      <u val="single"/>
    </font>
    <font>
      <name val="Courier"/>
      <family val="3"/>
      <b val="1"/>
      <color indexed="8"/>
      <sz val="1"/>
    </font>
    <font>
      <name val="돋움"/>
      <charset val="129"/>
      <family val="2"/>
      <color indexed="36"/>
      <sz val="11"/>
      <u val="single"/>
    </font>
    <font>
      <name val="뼻뮝"/>
      <charset val="129"/>
      <family val="3"/>
      <sz val="14"/>
    </font>
    <font>
      <name val="굃굍 뼻뮝"/>
      <charset val="129"/>
      <family val="3"/>
      <sz val="11"/>
    </font>
    <font>
      <name val="굴림체"/>
      <charset val="129"/>
      <family val="3"/>
      <b val="1"/>
      <color indexed="16"/>
      <sz val="12"/>
    </font>
    <font>
      <name val="명조"/>
      <charset val="129"/>
      <family val="3"/>
      <sz val="10"/>
    </font>
    <font>
      <name val="굴림체"/>
      <charset val="129"/>
      <family val="3"/>
      <sz val="11"/>
    </font>
    <font>
      <name val="Arial"/>
      <family val="2"/>
      <sz val="7"/>
    </font>
    <font>
      <name val="Arial"/>
      <family val="2"/>
      <color indexed="8"/>
      <sz val="8"/>
    </font>
    <font>
      <name val="黑体"/>
      <charset val="134"/>
      <family val="3"/>
      <color indexed="8"/>
      <sz val="8"/>
    </font>
    <font>
      <name val="宋体"/>
      <charset val="134"/>
      <family val="3"/>
      <color indexed="8"/>
      <sz val="8"/>
    </font>
    <font>
      <name val="宋体"/>
      <charset val="134"/>
      <family val="3"/>
      <color indexed="8"/>
      <sz val="10"/>
    </font>
    <font>
      <name val="宋体"/>
      <charset val="134"/>
      <family val="3"/>
      <color indexed="12"/>
      <sz val="9.699999999999999"/>
      <u val="single"/>
    </font>
    <font>
      <name val="Arial"/>
      <family val="2"/>
      <b val="1"/>
      <sz val="11"/>
    </font>
    <font>
      <name val="Arial Unicode MS"/>
      <charset val="134"/>
      <family val="2"/>
      <sz val="8"/>
    </font>
    <font>
      <name val="宋体"/>
      <charset val="134"/>
      <family val="3"/>
      <color theme="1"/>
      <sz val="8"/>
    </font>
    <font>
      <name val="Arial Unicode MS"/>
      <charset val="134"/>
      <family val="2"/>
      <color theme="1"/>
      <sz val="8"/>
    </font>
    <font>
      <name val="Arial"/>
      <family val="2"/>
      <color theme="1"/>
      <sz val="10"/>
    </font>
    <font>
      <name val="宋体"/>
      <charset val="134"/>
      <family val="3"/>
      <color theme="1"/>
      <sz val="10"/>
    </font>
    <font>
      <name val="Arial"/>
      <family val="2"/>
      <color theme="1"/>
      <sz val="7"/>
    </font>
    <font>
      <name val="Arial"/>
      <family val="2"/>
      <color theme="1"/>
      <sz val="7.5"/>
    </font>
    <font>
      <name val="Arial"/>
      <family val="2"/>
      <color theme="1"/>
      <sz val="9"/>
    </font>
    <font>
      <name val="黑体"/>
      <charset val="134"/>
      <family val="3"/>
      <color theme="1"/>
      <sz val="8"/>
    </font>
    <font>
      <name val="宋体"/>
      <charset val="134"/>
      <family val="3"/>
      <b val="1"/>
      <color theme="1"/>
      <sz val="8"/>
    </font>
    <font>
      <name val="Arial"/>
      <family val="2"/>
      <strike val="1"/>
      <color theme="1"/>
      <sz val="8"/>
    </font>
    <font>
      <name val="宋体"/>
      <charset val="134"/>
      <family val="3"/>
      <strike val="1"/>
      <color theme="1"/>
      <sz val="8"/>
    </font>
    <font>
      <name val="Arial"/>
      <family val="2"/>
      <b val="1"/>
      <i val="1"/>
      <sz val="8"/>
    </font>
    <font>
      <name val="Arial"/>
      <family val="2"/>
      <sz val="36"/>
    </font>
  </fonts>
  <fills count="56">
    <fill>
      <patternFill/>
    </fill>
    <fill>
      <patternFill patternType="gray125"/>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bgColor indexed="64"/>
      </patternFill>
    </fill>
    <fill>
      <patternFill patternType="solid">
        <fgColor indexed="9"/>
        <bgColor indexed="64"/>
      </patternFill>
    </fill>
    <fill>
      <patternFill patternType="solid">
        <fgColor indexed="42"/>
        <bgColor indexed="64"/>
      </patternFill>
    </fill>
    <fill>
      <patternFill patternType="solid">
        <fgColor indexed="27"/>
        <bgColor indexed="64"/>
      </patternFill>
    </fill>
    <fill>
      <patternFill patternType="solid">
        <fgColor indexed="10"/>
        <bgColor indexed="64"/>
      </patternFill>
    </fill>
    <fill>
      <patternFill patternType="solid">
        <fgColor indexed="46"/>
        <bgColor indexed="64"/>
      </patternFill>
    </fill>
    <fill>
      <patternFill patternType="solid">
        <fgColor indexed="45"/>
        <bgColor indexed="64"/>
      </patternFill>
    </fill>
    <fill>
      <patternFill patternType="solid">
        <fgColor indexed="49"/>
        <bgColor indexed="64"/>
      </patternFill>
    </fill>
    <fill>
      <patternFill patternType="solid">
        <fgColor indexed="22"/>
        <bgColor indexed="64"/>
      </patternFill>
    </fill>
    <fill>
      <patternFill patternType="solid">
        <fgColor indexed="29"/>
        <bgColor indexed="64"/>
      </patternFill>
    </fill>
    <fill>
      <patternFill patternType="solid">
        <fgColor indexed="36"/>
        <bgColor indexed="64"/>
      </patternFill>
    </fill>
    <fill>
      <patternFill patternType="solid">
        <fgColor indexed="30"/>
        <bgColor indexed="64"/>
      </patternFill>
    </fill>
    <fill>
      <patternFill patternType="solid">
        <fgColor indexed="52"/>
        <bgColor indexed="64"/>
      </patternFill>
    </fill>
    <fill>
      <patternFill patternType="solid">
        <fgColor indexed="11"/>
        <bgColor indexed="64"/>
      </patternFill>
    </fill>
    <fill>
      <patternFill patternType="solid">
        <fgColor indexed="62"/>
        <bgColor indexed="64"/>
      </patternFill>
    </fill>
    <fill>
      <patternFill patternType="solid">
        <fgColor indexed="26"/>
        <bgColor indexed="64"/>
      </patternFill>
    </fill>
    <fill>
      <patternFill patternType="solid">
        <fgColor indexed="43"/>
        <bgColor indexed="64"/>
      </patternFill>
    </fill>
    <fill>
      <patternFill patternType="solid">
        <fgColor indexed="31"/>
        <bgColor indexed="64"/>
      </patternFill>
    </fill>
    <fill>
      <patternFill patternType="solid">
        <fgColor indexed="51"/>
        <bgColor indexed="64"/>
      </patternFill>
    </fill>
    <fill>
      <patternFill patternType="solid">
        <fgColor indexed="44"/>
        <bgColor indexed="64"/>
      </patternFill>
    </fill>
    <fill>
      <patternFill patternType="solid">
        <fgColor indexed="47"/>
        <bgColor indexed="64"/>
      </patternFill>
    </fill>
    <fill>
      <patternFill patternType="solid">
        <fgColor indexed="57"/>
        <bgColor indexed="64"/>
      </patternFill>
    </fill>
    <fill>
      <patternFill patternType="solid">
        <fgColor indexed="55"/>
        <bgColor indexed="64"/>
      </patternFill>
    </fill>
    <fill>
      <patternFill patternType="solid">
        <fgColor indexed="53"/>
        <bgColor indexed="64"/>
      </patternFill>
    </fill>
    <fill>
      <patternFill patternType="solid">
        <fgColor indexed="54"/>
        <bgColor indexed="64"/>
      </patternFill>
    </fill>
    <fill>
      <patternFill patternType="solid">
        <fgColor indexed="56"/>
        <bgColor indexed="64"/>
      </patternFill>
    </fill>
    <fill>
      <patternFill patternType="gray0625"/>
    </fill>
    <fill>
      <patternFill patternType="solid">
        <fgColor indexed="15"/>
        <bgColor indexed="64"/>
      </patternFill>
    </fill>
    <fill>
      <patternFill patternType="solid">
        <fgColor indexed="65"/>
        <bgColor indexed="64"/>
      </patternFill>
    </fill>
    <fill>
      <patternFill patternType="solid">
        <fgColor indexed="11"/>
      </patternFill>
    </fill>
    <fill>
      <patternFill patternType="lightGray">
        <fgColor indexed="15"/>
      </patternFill>
    </fill>
    <fill>
      <patternFill patternType="solid">
        <fgColor rgb="FFFF0000"/>
        <bgColor indexed="64"/>
      </patternFill>
    </fill>
    <fill>
      <patternFill patternType="solid">
        <fgColor rgb="FF00B0F0"/>
        <bgColor indexed="64"/>
      </patternFill>
    </fill>
    <fill>
      <patternFill patternType="solid">
        <fgColor theme="7" tint="0.5999938962981048"/>
        <bgColor indexed="64"/>
      </patternFill>
    </fill>
    <fill>
      <patternFill patternType="solid">
        <fgColor theme="7" tint="0.3999755851924192"/>
        <bgColor indexed="64"/>
      </patternFill>
    </fill>
    <fill>
      <patternFill patternType="solid">
        <fgColor theme="8" tint="-0.249977111117893"/>
        <bgColor indexed="64"/>
      </patternFill>
    </fill>
    <fill>
      <patternFill patternType="solid">
        <fgColor theme="8" tint="0.5999938962981048"/>
        <bgColor indexed="64"/>
      </patternFill>
    </fill>
    <fill>
      <patternFill patternType="solid">
        <fgColor theme="9" tint="0.7999816888943144"/>
        <bgColor indexed="64"/>
      </patternFill>
    </fill>
    <fill>
      <patternFill patternType="solid">
        <fgColor theme="9" tint="0.3999755851924192"/>
        <bgColor indexed="64"/>
      </patternFill>
    </fill>
    <fill>
      <patternFill patternType="solid">
        <fgColor theme="6" tint="-0.249977111117893"/>
        <bgColor indexed="64"/>
      </patternFill>
    </fill>
    <fill>
      <patternFill patternType="solid">
        <fgColor theme="6" tint="0.3999755851924192"/>
        <bgColor indexed="64"/>
      </patternFill>
    </fill>
    <fill>
      <patternFill patternType="solid">
        <fgColor theme="6" tint="0.5999938962981048"/>
        <bgColor indexed="64"/>
      </patternFill>
    </fill>
    <fill>
      <patternFill patternType="solid">
        <fgColor theme="7" tint="0.7999816888943144"/>
        <bgColor indexed="64"/>
      </patternFill>
    </fill>
    <fill>
      <patternFill patternType="solid">
        <fgColor rgb="FF00FFFF"/>
      </patternFill>
    </fill>
    <fill>
      <patternFill patternType="solid">
        <fgColor rgb="FF00FFFF"/>
      </patternFill>
    </fill>
    <fill>
      <patternFill patternType="solid">
        <fgColor rgb="FF00FFFF"/>
      </patternFill>
    </fill>
    <fill>
      <patternFill patternType="solid">
        <fgColor theme="0" tint="-0.1499984740745262"/>
        <bgColor indexed="64"/>
      </patternFill>
    </fill>
    <fill>
      <patternFill patternType="solid">
        <fgColor rgb="FF00FFFF"/>
      </patternFill>
    </fill>
    <fill>
      <patternFill patternType="solid">
        <fgColor rgb="FF00FFFF"/>
      </patternFill>
    </fill>
    <fill>
      <patternFill patternType="solid">
        <fgColor rgb="FFFF00FF"/>
      </patternFill>
    </fill>
    <fill>
      <patternFill patternType="solid">
        <fgColor rgb="FF00FFFF"/>
      </patternFill>
    </fill>
  </fills>
  <borders count="128">
    <border>
      <left/>
      <right/>
      <top/>
      <bottom/>
      <diagonal/>
    </border>
    <border>
      <left style="thin">
        <color auto="1"/>
      </left>
      <right style="thin">
        <color auto="1"/>
      </right>
      <top style="thin">
        <color auto="1"/>
      </top>
      <bottom style="thin">
        <color auto="1"/>
      </bottom>
      <diagonal/>
    </border>
    <border>
      <left style="hair">
        <color auto="1"/>
      </left>
      <right/>
      <top style="thin">
        <color auto="1"/>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hair">
        <color auto="1"/>
      </top>
      <bottom style="hair">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style="medium">
        <color auto="1"/>
      </right>
      <top/>
      <bottom style="thin">
        <color auto="1"/>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auto="1"/>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right style="medium">
        <color auto="1"/>
      </right>
      <top/>
      <bottom/>
      <diagonal/>
    </border>
    <border>
      <left/>
      <right/>
      <top style="medium">
        <color auto="1"/>
      </top>
      <bottom style="medium">
        <color auto="1"/>
      </bottom>
      <diagonal/>
    </border>
    <border>
      <left/>
      <right/>
      <top/>
      <bottom style="thick">
        <color indexed="56"/>
      </bottom>
      <diagonal/>
    </border>
    <border>
      <left/>
      <right/>
      <top/>
      <bottom style="thick">
        <color indexed="27"/>
      </bottom>
      <diagonal/>
    </border>
    <border>
      <left/>
      <right/>
      <top/>
      <bottom style="medium">
        <color indexed="27"/>
      </bottom>
      <diagonal/>
    </border>
    <border>
      <left style="medium">
        <color auto="1"/>
      </left>
      <right/>
      <top/>
      <bottom style="thin">
        <color auto="1"/>
      </bottom>
      <diagonal/>
    </border>
    <border>
      <left/>
      <right/>
      <top/>
      <bottom style="double">
        <color indexed="10"/>
      </bottom>
      <diagonal/>
    </border>
    <border>
      <left style="thick">
        <color auto="1"/>
      </left>
      <right style="thin">
        <color auto="1"/>
      </right>
      <top style="thick">
        <color auto="1"/>
      </top>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49"/>
      </bottom>
      <diagonal/>
    </border>
    <border>
      <left style="medium">
        <color auto="1"/>
      </left>
      <right style="hair">
        <color auto="1"/>
      </right>
      <top/>
      <bottom style="hair">
        <color auto="1"/>
      </bottom>
      <diagonal/>
    </border>
    <border>
      <left style="thin">
        <color auto="1"/>
      </left>
      <right style="thin">
        <color auto="1"/>
      </right>
      <top style="medium">
        <color auto="1"/>
      </top>
      <bottom style="thin">
        <color auto="1"/>
      </bottom>
      <diagonal/>
    </border>
    <border>
      <left/>
      <right/>
      <top style="medium">
        <color auto="1"/>
      </top>
      <bottom/>
      <diagonal/>
    </border>
    <border>
      <left/>
      <right/>
      <top style="thin">
        <color indexed="56"/>
      </top>
      <bottom style="double">
        <color indexed="56"/>
      </bottom>
      <diagonal/>
    </border>
    <border>
      <left/>
      <right/>
      <top/>
      <bottom style="thick">
        <color indexed="49"/>
      </bottom>
      <diagonal/>
    </border>
    <border>
      <left/>
      <right/>
      <top style="thin">
        <color indexed="49"/>
      </top>
      <bottom style="double">
        <color indexed="49"/>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top/>
      <bottom style="hair">
        <color indexed="64"/>
      </bottom>
      <diagonal/>
    </border>
    <border>
      <left/>
      <right/>
      <top style="thin">
        <color indexed="64"/>
      </top>
      <bottom style="thin">
        <color indexed="64"/>
      </bottom>
      <diagonal/>
    </border>
    <border>
      <left/>
      <right/>
      <top style="double">
        <color indexed="64"/>
      </top>
      <bottom style="double">
        <color indexed="64"/>
      </bottom>
      <diagonal/>
    </border>
    <border>
      <left/>
      <right/>
      <top style="double">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top style="medium">
        <color indexed="64"/>
      </top>
      <bottom style="thin">
        <color indexed="64"/>
      </bottom>
      <diagonal/>
    </border>
    <border>
      <left style="double">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diagonal/>
    </border>
    <border>
      <left style="medium">
        <color indexed="64"/>
      </left>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style="medium">
        <color auto="1"/>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auto="1"/>
      </bottom>
      <diagonal/>
    </border>
    <border>
      <left style="thin">
        <color indexed="64"/>
      </left>
      <right style="thin">
        <color indexed="64"/>
      </right>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auto="1"/>
      </bottom>
      <diagonal/>
    </border>
    <border>
      <left style="thin">
        <color indexed="64"/>
      </left>
      <right style="medium">
        <color indexed="64"/>
      </right>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style="thin">
        <color auto="1"/>
      </bottom>
      <diagonal/>
    </border>
    <border>
      <left style="thin">
        <color indexed="64"/>
      </left>
      <right/>
      <top/>
      <bottom style="thin">
        <color auto="1"/>
      </bottom>
      <diagonal/>
    </border>
    <border>
      <left style="thin">
        <color indexed="64"/>
      </left>
      <right style="thin">
        <color indexed="64"/>
      </right>
      <top style="thin">
        <color indexed="64"/>
      </top>
      <bottom style="thin">
        <color auto="1"/>
      </bottom>
      <diagonal/>
    </border>
    <border>
      <left style="thin">
        <color indexed="64"/>
      </left>
      <right style="double">
        <color indexed="64"/>
      </right>
      <top style="medium">
        <color indexed="64"/>
      </top>
      <bottom style="thin">
        <color indexed="64"/>
      </bottom>
      <diagonal/>
    </border>
    <border>
      <left style="medium">
        <color indexed="64"/>
      </left>
      <right style="medium">
        <color auto="1"/>
      </right>
      <top style="medium">
        <color indexed="64"/>
      </top>
      <bottom/>
      <diagonal/>
    </border>
    <border>
      <left/>
      <right style="medium">
        <color auto="1"/>
      </right>
      <top style="medium">
        <color indexed="64"/>
      </top>
      <bottom/>
      <diagonal/>
    </border>
    <border>
      <left style="medium">
        <color indexed="64"/>
      </left>
      <right style="thin">
        <color indexed="64"/>
      </right>
      <top style="medium">
        <color indexed="64"/>
      </top>
      <bottom style="thin">
        <color auto="1"/>
      </bottom>
      <diagonal/>
    </border>
    <border>
      <left style="medium">
        <color indexed="64"/>
      </left>
      <right style="thin">
        <color indexed="64"/>
      </right>
      <top/>
      <bottom style="thin">
        <color auto="1"/>
      </bottom>
      <diagonal/>
    </border>
    <border>
      <left style="thin">
        <color indexed="64"/>
      </left>
      <right/>
      <top style="medium">
        <color indexed="64"/>
      </top>
      <bottom style="thin">
        <color auto="1"/>
      </bottom>
      <diagonal/>
    </border>
    <border>
      <left style="medium">
        <color indexed="64"/>
      </left>
      <right style="thin">
        <color indexed="64"/>
      </right>
      <top style="thin">
        <color indexed="64"/>
      </top>
      <bottom style="medium">
        <color indexed="64"/>
      </bottom>
      <diagonal/>
    </border>
    <border>
      <left/>
      <right/>
      <top style="thin">
        <color auto="1"/>
      </top>
      <bottom/>
      <diagonal/>
    </border>
    <border>
      <left/>
      <right style="thin">
        <color auto="1"/>
      </right>
      <top style="thin">
        <color auto="1"/>
      </top>
      <bottom/>
      <diagonal/>
    </border>
    <border>
      <left/>
      <right style="thin">
        <color auto="1"/>
      </right>
      <top style="medium">
        <color auto="1"/>
      </top>
      <bottom/>
      <diagonal/>
    </border>
    <border>
      <left/>
      <right style="double">
        <color indexed="64"/>
      </right>
      <top style="medium">
        <color indexed="64"/>
      </top>
      <bottom/>
      <diagonal/>
    </border>
    <border>
      <left/>
      <right style="thin">
        <color indexed="64"/>
      </right>
      <top/>
      <bottom/>
      <diagonal/>
    </border>
  </borders>
  <cellStyleXfs count="2873">
    <xf numFmtId="0" fontId="0" fillId="0" borderId="0" applyAlignment="1">
      <alignment vertical="center"/>
    </xf>
    <xf numFmtId="0" fontId="32" fillId="12" borderId="0" applyAlignment="1">
      <alignment vertical="center"/>
    </xf>
    <xf numFmtId="0" fontId="28" fillId="0" borderId="0" applyAlignment="1">
      <alignment vertical="center"/>
    </xf>
    <xf numFmtId="0" fontId="28" fillId="0" borderId="0" applyAlignment="1">
      <alignment vertical="center"/>
    </xf>
    <xf numFmtId="0" fontId="30" fillId="9" borderId="0" applyAlignment="1">
      <alignment vertical="center"/>
    </xf>
    <xf numFmtId="0" fontId="27" fillId="6" borderId="0" applyAlignment="1">
      <alignment vertical="center"/>
    </xf>
    <xf numFmtId="0" fontId="31" fillId="10" borderId="0" applyAlignment="1">
      <alignment vertical="center"/>
    </xf>
    <xf numFmtId="0" fontId="30" fillId="14" borderId="0" applyAlignment="1">
      <alignment vertical="center"/>
    </xf>
    <xf numFmtId="0" fontId="30" fillId="16" borderId="0" applyAlignment="1">
      <alignment vertical="center"/>
    </xf>
    <xf numFmtId="0" fontId="27" fillId="18" borderId="0" applyAlignment="1">
      <alignment vertical="center"/>
    </xf>
    <xf numFmtId="0" fontId="27" fillId="14" borderId="0" applyAlignment="1">
      <alignment vertical="center"/>
    </xf>
    <xf numFmtId="0" fontId="31" fillId="11" borderId="0" applyAlignment="1">
      <alignment vertical="center"/>
    </xf>
    <xf numFmtId="0" fontId="27" fillId="25" borderId="0" applyAlignment="1">
      <alignment vertical="center"/>
    </xf>
    <xf numFmtId="0" fontId="31" fillId="11" borderId="0" applyAlignment="1">
      <alignment vertical="center"/>
    </xf>
    <xf numFmtId="0" fontId="29" fillId="8" borderId="0" applyAlignment="1">
      <alignment vertical="center"/>
    </xf>
    <xf numFmtId="0" fontId="27" fillId="6" borderId="0" applyAlignment="1">
      <alignment vertical="center"/>
    </xf>
    <xf numFmtId="0" fontId="27" fillId="22" borderId="0" applyAlignment="1">
      <alignment vertical="center"/>
    </xf>
    <xf numFmtId="0" fontId="29" fillId="7" borderId="0" applyAlignment="1">
      <alignment vertical="center"/>
    </xf>
    <xf numFmtId="0" fontId="30" fillId="12" borderId="0" applyAlignment="1">
      <alignment vertical="center"/>
    </xf>
    <xf numFmtId="0" fontId="27" fillId="23" borderId="0" applyAlignment="1">
      <alignment vertical="center"/>
    </xf>
    <xf numFmtId="0" fontId="32" fillId="13" borderId="0" applyAlignment="1">
      <alignment vertical="center"/>
    </xf>
    <xf numFmtId="0" fontId="27" fillId="10" borderId="0" applyAlignment="1">
      <alignment vertical="center"/>
    </xf>
    <xf numFmtId="0" fontId="30" fillId="14" borderId="0" applyAlignment="1">
      <alignment vertical="center"/>
    </xf>
    <xf numFmtId="0" fontId="29" fillId="7" borderId="0" applyAlignment="1">
      <alignment vertical="center"/>
    </xf>
    <xf numFmtId="0" fontId="27" fillId="13" borderId="0" applyAlignment="1">
      <alignment vertical="center"/>
    </xf>
    <xf numFmtId="0" fontId="27" fillId="18" borderId="0" applyAlignment="1">
      <alignment vertical="center"/>
    </xf>
    <xf numFmtId="0" fontId="27" fillId="10" borderId="0" applyAlignment="1">
      <alignment vertical="center"/>
    </xf>
    <xf numFmtId="0" fontId="30" fillId="19" borderId="0" applyAlignment="1">
      <alignment vertical="center"/>
    </xf>
    <xf numFmtId="0" fontId="29" fillId="8" borderId="0" applyAlignment="1">
      <alignment vertical="center"/>
    </xf>
    <xf numFmtId="0" fontId="31" fillId="10" borderId="0" applyAlignment="1">
      <alignment vertical="center"/>
    </xf>
    <xf numFmtId="0" fontId="27" fillId="21" borderId="0" applyAlignment="1">
      <alignment vertical="center"/>
    </xf>
    <xf numFmtId="0" fontId="32" fillId="14" borderId="0" applyAlignment="1">
      <alignment vertical="center"/>
    </xf>
    <xf numFmtId="0" fontId="35" fillId="0" borderId="29" applyAlignment="1">
      <alignment vertical="center"/>
    </xf>
    <xf numFmtId="0" fontId="31" fillId="10" borderId="0" applyAlignment="1">
      <alignment vertical="center"/>
    </xf>
    <xf numFmtId="0" fontId="31" fillId="10" borderId="0" applyAlignment="1">
      <alignment vertical="center"/>
    </xf>
    <xf numFmtId="0" fontId="27" fillId="23" borderId="0" applyAlignment="1">
      <alignment vertical="center"/>
    </xf>
    <xf numFmtId="0" fontId="27" fillId="8" borderId="0" applyAlignment="1">
      <alignment vertical="center"/>
    </xf>
    <xf numFmtId="0" fontId="31" fillId="11" borderId="0" applyAlignment="1">
      <alignment vertical="center"/>
    </xf>
    <xf numFmtId="0" fontId="32" fillId="14" borderId="0" applyAlignment="1">
      <alignment vertical="center"/>
    </xf>
    <xf numFmtId="0" fontId="27" fillId="13" borderId="0" applyAlignment="1">
      <alignment vertical="center"/>
    </xf>
    <xf numFmtId="0" fontId="27" fillId="21" borderId="0" applyAlignment="1">
      <alignment vertical="center"/>
    </xf>
    <xf numFmtId="0" fontId="27" fillId="11" borderId="0" applyAlignment="1">
      <alignment vertical="center"/>
    </xf>
    <xf numFmtId="0" fontId="27" fillId="18" borderId="0" applyAlignment="1">
      <alignment vertical="center"/>
    </xf>
    <xf numFmtId="0" fontId="28" fillId="0" borderId="0" applyAlignment="1">
      <alignment vertical="center"/>
    </xf>
    <xf numFmtId="0" fontId="28" fillId="0" borderId="0" applyAlignment="1">
      <alignment vertical="center"/>
    </xf>
    <xf numFmtId="0" fontId="31" fillId="11" borderId="0" applyAlignment="1">
      <alignment vertical="center"/>
    </xf>
    <xf numFmtId="0" fontId="27" fillId="21" borderId="0" applyAlignment="1">
      <alignment vertical="center"/>
    </xf>
    <xf numFmtId="0" fontId="29" fillId="8" borderId="0" applyAlignment="1">
      <alignment vertical="center"/>
    </xf>
    <xf numFmtId="0" fontId="27" fillId="13" borderId="0" applyAlignment="1">
      <alignment vertical="center"/>
    </xf>
    <xf numFmtId="0" fontId="29" fillId="8" borderId="0" applyAlignment="1">
      <alignment vertical="center"/>
    </xf>
    <xf numFmtId="0" fontId="29" fillId="7" borderId="0" applyAlignment="1">
      <alignment vertical="center"/>
    </xf>
    <xf numFmtId="0" fontId="27" fillId="10" borderId="0" applyAlignment="1">
      <alignment vertical="center"/>
    </xf>
    <xf numFmtId="0" fontId="30" fillId="14" borderId="0" applyAlignment="1">
      <alignment vertical="center"/>
    </xf>
    <xf numFmtId="0" fontId="27" fillId="25" borderId="0" applyAlignment="1">
      <alignment vertical="center"/>
    </xf>
    <xf numFmtId="0" fontId="27" fillId="7" borderId="0" applyAlignment="1">
      <alignment vertical="center"/>
    </xf>
    <xf numFmtId="0" fontId="30" fillId="16" borderId="0" applyAlignment="1">
      <alignment vertical="center"/>
    </xf>
    <xf numFmtId="0" fontId="31" fillId="11" borderId="0" applyAlignment="1">
      <alignment vertical="center"/>
    </xf>
    <xf numFmtId="0" fontId="13" fillId="20" borderId="30" applyAlignment="1">
      <alignment vertical="center"/>
    </xf>
    <xf numFmtId="0" fontId="27" fillId="24" borderId="0" applyAlignment="1">
      <alignment vertical="center"/>
    </xf>
    <xf numFmtId="0" fontId="27" fillId="23" borderId="0" applyAlignment="1">
      <alignment vertical="center"/>
    </xf>
    <xf numFmtId="0" fontId="30" fillId="15" borderId="0" applyAlignment="1">
      <alignment vertical="center"/>
    </xf>
    <xf numFmtId="0" fontId="27" fillId="14" borderId="0" applyAlignment="1">
      <alignment vertical="center"/>
    </xf>
    <xf numFmtId="0" fontId="29" fillId="8" borderId="0" applyAlignment="1">
      <alignment vertical="center"/>
    </xf>
    <xf numFmtId="0" fontId="31" fillId="11" borderId="0" applyAlignment="1">
      <alignment vertical="center"/>
    </xf>
    <xf numFmtId="0" fontId="27" fillId="20" borderId="0" applyAlignment="1">
      <alignment vertical="center"/>
    </xf>
    <xf numFmtId="0" fontId="29" fillId="8" borderId="0" applyAlignment="1">
      <alignment vertical="center"/>
    </xf>
    <xf numFmtId="0" fontId="29" fillId="7" borderId="0" applyAlignment="1">
      <alignment vertical="center"/>
    </xf>
    <xf numFmtId="0" fontId="27" fillId="10" borderId="0" applyAlignment="1">
      <alignment vertical="center"/>
    </xf>
    <xf numFmtId="0" fontId="29" fillId="7" borderId="0" applyAlignment="1">
      <alignment vertical="center"/>
    </xf>
    <xf numFmtId="0" fontId="30" fillId="14" borderId="0" applyAlignment="1">
      <alignment vertical="center"/>
    </xf>
    <xf numFmtId="0" fontId="31" fillId="11" borderId="0" applyAlignment="1">
      <alignment vertical="center"/>
    </xf>
    <xf numFmtId="0" fontId="29" fillId="8" borderId="0" applyAlignment="1">
      <alignment vertical="center"/>
    </xf>
    <xf numFmtId="0" fontId="27" fillId="24" borderId="0" applyAlignment="1">
      <alignment vertical="center"/>
    </xf>
    <xf numFmtId="0" fontId="27" fillId="13" borderId="0" applyAlignment="1">
      <alignment vertical="center"/>
    </xf>
    <xf numFmtId="0" fontId="27" fillId="13" borderId="0" applyAlignment="1">
      <alignment vertical="center"/>
    </xf>
    <xf numFmtId="0" fontId="29" fillId="8" borderId="0" applyAlignment="1">
      <alignment vertical="center"/>
    </xf>
    <xf numFmtId="0" fontId="29" fillId="8" borderId="0" applyAlignment="1">
      <alignment vertical="center"/>
    </xf>
    <xf numFmtId="0" fontId="30" fillId="17" borderId="0" applyAlignment="1">
      <alignment vertical="center"/>
    </xf>
    <xf numFmtId="0" fontId="29" fillId="8" borderId="0" applyAlignment="1">
      <alignment vertical="center"/>
    </xf>
    <xf numFmtId="0" fontId="32" fillId="12" borderId="0" applyAlignment="1">
      <alignment vertical="center"/>
    </xf>
    <xf numFmtId="0" fontId="30" fillId="17" borderId="0" applyAlignment="1">
      <alignment vertical="center"/>
    </xf>
    <xf numFmtId="0" fontId="27" fillId="20" borderId="0" applyAlignment="1">
      <alignment vertical="center"/>
    </xf>
    <xf numFmtId="0" fontId="29" fillId="8" borderId="0" applyAlignment="1">
      <alignment vertical="center"/>
    </xf>
    <xf numFmtId="0" fontId="34" fillId="0" borderId="0"/>
    <xf numFmtId="0" fontId="33" fillId="0" borderId="0" applyAlignment="1">
      <alignment vertical="center"/>
    </xf>
    <xf numFmtId="0" fontId="30" fillId="19" borderId="0" applyAlignment="1">
      <alignment vertical="center"/>
    </xf>
    <xf numFmtId="0" fontId="27" fillId="22" borderId="0" applyAlignment="1">
      <alignment vertical="center"/>
    </xf>
    <xf numFmtId="0" fontId="27" fillId="14" borderId="0" applyAlignment="1">
      <alignment vertical="center"/>
    </xf>
    <xf numFmtId="0" fontId="30" fillId="9" borderId="0" applyAlignment="1">
      <alignment vertical="center"/>
    </xf>
    <xf numFmtId="0" fontId="29" fillId="7" borderId="0" applyAlignment="1">
      <alignment vertical="center"/>
    </xf>
    <xf numFmtId="0" fontId="27" fillId="14" borderId="0" applyAlignment="1">
      <alignment vertical="center"/>
    </xf>
    <xf numFmtId="0" fontId="27" fillId="8" borderId="0" applyAlignment="1">
      <alignment vertical="center"/>
    </xf>
    <xf numFmtId="0" fontId="32" fillId="21" borderId="0" applyAlignment="1">
      <alignment vertical="center"/>
    </xf>
    <xf numFmtId="0" fontId="12" fillId="0" borderId="0"/>
    <xf numFmtId="0" fontId="27" fillId="20" borderId="0" applyAlignment="1">
      <alignment vertical="center"/>
    </xf>
    <xf numFmtId="0" fontId="30" fillId="18" borderId="0" applyAlignment="1">
      <alignment vertical="center"/>
    </xf>
    <xf numFmtId="0" fontId="31" fillId="11" borderId="0" applyAlignment="1">
      <alignment vertical="center"/>
    </xf>
    <xf numFmtId="0" fontId="27" fillId="8" borderId="0" applyAlignment="1">
      <alignment vertical="center"/>
    </xf>
    <xf numFmtId="0" fontId="31" fillId="11" borderId="0" applyAlignment="1">
      <alignment vertical="center"/>
    </xf>
    <xf numFmtId="0" fontId="31" fillId="11" borderId="0" applyAlignment="1">
      <alignment vertical="center"/>
    </xf>
    <xf numFmtId="0" fontId="27" fillId="20" borderId="0" applyAlignment="1">
      <alignment vertical="center"/>
    </xf>
    <xf numFmtId="0" fontId="27" fillId="25" borderId="0" applyAlignment="1">
      <alignment vertical="center"/>
    </xf>
    <xf numFmtId="0" fontId="34" fillId="0" borderId="0"/>
    <xf numFmtId="0" fontId="32" fillId="9" borderId="0" applyAlignment="1">
      <alignment vertical="center"/>
    </xf>
    <xf numFmtId="0" fontId="27" fillId="24" borderId="0" applyAlignment="1">
      <alignment vertical="center"/>
    </xf>
    <xf numFmtId="0" fontId="27" fillId="6" borderId="0" applyAlignment="1">
      <alignment vertical="center"/>
    </xf>
    <xf numFmtId="0" fontId="30" fillId="16" borderId="0" applyAlignment="1">
      <alignment vertical="center"/>
    </xf>
    <xf numFmtId="0" fontId="27" fillId="6" borderId="0" applyAlignment="1">
      <alignment vertical="center"/>
    </xf>
    <xf numFmtId="0" fontId="29" fillId="7" borderId="0" applyAlignment="1">
      <alignment vertical="center"/>
    </xf>
    <xf numFmtId="0" fontId="27" fillId="10" borderId="0" applyAlignment="1">
      <alignment vertical="center"/>
    </xf>
    <xf numFmtId="0" fontId="27" fillId="14" borderId="0" applyAlignment="1">
      <alignment vertical="center"/>
    </xf>
    <xf numFmtId="0" fontId="31" fillId="11" borderId="0" applyAlignment="1">
      <alignment vertical="center"/>
    </xf>
    <xf numFmtId="0" fontId="27" fillId="6" borderId="0" applyAlignment="1">
      <alignment vertical="center"/>
    </xf>
    <xf numFmtId="0" fontId="27" fillId="13" borderId="0" applyAlignment="1">
      <alignment vertical="center"/>
    </xf>
    <xf numFmtId="0" fontId="30" fillId="14" borderId="0" applyAlignment="1">
      <alignment vertical="center"/>
    </xf>
    <xf numFmtId="0" fontId="32" fillId="9" borderId="0" applyAlignment="1">
      <alignment vertical="center"/>
    </xf>
    <xf numFmtId="0" fontId="27" fillId="6" borderId="0" applyAlignment="1">
      <alignment vertical="center"/>
    </xf>
    <xf numFmtId="0" fontId="27" fillId="6" borderId="0" applyAlignment="1">
      <alignment vertical="center"/>
    </xf>
    <xf numFmtId="0" fontId="31" fillId="11" borderId="0" applyAlignment="1">
      <alignment vertical="center"/>
    </xf>
    <xf numFmtId="0" fontId="27" fillId="6" borderId="0" applyAlignment="1">
      <alignment vertical="center"/>
    </xf>
    <xf numFmtId="0" fontId="27" fillId="24" borderId="0" applyAlignment="1">
      <alignment vertical="center"/>
    </xf>
    <xf numFmtId="0" fontId="27" fillId="6" borderId="0" applyAlignment="1">
      <alignment vertical="center"/>
    </xf>
    <xf numFmtId="0" fontId="29" fillId="7" borderId="0" applyAlignment="1">
      <alignment vertical="center"/>
    </xf>
    <xf numFmtId="0" fontId="27" fillId="21" borderId="0" applyAlignment="1">
      <alignment vertical="center"/>
    </xf>
    <xf numFmtId="0" fontId="27" fillId="22" borderId="0" applyAlignment="1">
      <alignment vertical="center"/>
    </xf>
    <xf numFmtId="0" fontId="31" fillId="11" borderId="0" applyAlignment="1">
      <alignment vertical="center"/>
    </xf>
    <xf numFmtId="0" fontId="27" fillId="22" borderId="0" applyAlignment="1">
      <alignment vertical="center"/>
    </xf>
    <xf numFmtId="0" fontId="31" fillId="11" borderId="0" applyAlignment="1">
      <alignment vertical="center"/>
    </xf>
    <xf numFmtId="0" fontId="27" fillId="22" borderId="0" applyAlignment="1">
      <alignment vertical="center"/>
    </xf>
    <xf numFmtId="0" fontId="27" fillId="22" borderId="0" applyAlignment="1">
      <alignment vertical="center"/>
    </xf>
    <xf numFmtId="0" fontId="27" fillId="8" borderId="0" applyAlignment="1">
      <alignment vertical="center"/>
    </xf>
    <xf numFmtId="0" fontId="27" fillId="22" borderId="0" applyAlignment="1">
      <alignment vertical="center"/>
    </xf>
    <xf numFmtId="0" fontId="30" fillId="18" borderId="0" applyAlignment="1">
      <alignment vertical="center"/>
    </xf>
    <xf numFmtId="0" fontId="27" fillId="22" borderId="0" applyAlignment="1">
      <alignment vertical="center"/>
    </xf>
    <xf numFmtId="0" fontId="5" fillId="0" borderId="0"/>
    <xf numFmtId="0" fontId="29" fillId="7" borderId="0" applyAlignment="1">
      <alignment vertical="center"/>
    </xf>
    <xf numFmtId="0" fontId="27" fillId="24" borderId="0" applyAlignment="1">
      <alignment vertical="center"/>
    </xf>
    <xf numFmtId="0" fontId="31" fillId="11" borderId="0" applyAlignment="1">
      <alignment vertical="center"/>
    </xf>
    <xf numFmtId="0" fontId="27" fillId="6" borderId="0" applyAlignment="1">
      <alignment vertical="center"/>
    </xf>
    <xf numFmtId="0" fontId="27" fillId="22" borderId="0" applyAlignment="1">
      <alignment vertical="center"/>
    </xf>
    <xf numFmtId="0" fontId="30" fillId="15" borderId="0" applyAlignment="1">
      <alignment vertical="center"/>
    </xf>
    <xf numFmtId="0" fontId="31" fillId="11" borderId="0" applyAlignment="1">
      <alignment vertical="center"/>
    </xf>
    <xf numFmtId="0" fontId="27" fillId="22" borderId="0" applyAlignment="1">
      <alignment vertical="center"/>
    </xf>
    <xf numFmtId="0" fontId="31" fillId="10" borderId="0" applyAlignment="1">
      <alignment vertical="center"/>
    </xf>
    <xf numFmtId="0" fontId="27" fillId="22" borderId="0" applyAlignment="1">
      <alignment vertical="center"/>
    </xf>
    <xf numFmtId="0" fontId="29" fillId="8" borderId="0" applyAlignment="1">
      <alignment vertical="center"/>
    </xf>
    <xf numFmtId="0" fontId="27" fillId="22" borderId="0" applyAlignment="1">
      <alignment vertical="center"/>
    </xf>
    <xf numFmtId="0" fontId="27" fillId="6" borderId="0" applyAlignment="1">
      <alignment vertical="center"/>
    </xf>
    <xf numFmtId="0" fontId="29" fillId="7" borderId="0" applyAlignment="1">
      <alignment vertical="center"/>
    </xf>
    <xf numFmtId="0" fontId="31" fillId="11" borderId="0" applyAlignment="1">
      <alignment vertical="center"/>
    </xf>
    <xf numFmtId="0" fontId="27" fillId="6" borderId="0" applyAlignment="1">
      <alignment vertical="center"/>
    </xf>
    <xf numFmtId="0" fontId="29" fillId="7" borderId="0" applyAlignment="1">
      <alignment vertical="center"/>
    </xf>
    <xf numFmtId="0" fontId="27" fillId="6" borderId="0" applyAlignment="1">
      <alignment vertical="center"/>
    </xf>
    <xf numFmtId="0" fontId="29" fillId="7" borderId="0" applyAlignment="1">
      <alignment vertical="center"/>
    </xf>
    <xf numFmtId="0" fontId="27" fillId="6" borderId="0" applyAlignment="1">
      <alignment vertical="center"/>
    </xf>
    <xf numFmtId="0" fontId="27" fillId="8" borderId="0" applyAlignment="1">
      <alignment vertical="center"/>
    </xf>
    <xf numFmtId="0" fontId="27" fillId="22" borderId="0" applyAlignment="1">
      <alignment vertical="center"/>
    </xf>
    <xf numFmtId="0" fontId="27" fillId="22" borderId="0" applyAlignment="1">
      <alignment vertical="center"/>
    </xf>
    <xf numFmtId="0" fontId="31" fillId="10" borderId="0" applyAlignment="1">
      <alignment vertical="center"/>
    </xf>
    <xf numFmtId="0" fontId="31" fillId="11" borderId="0" applyAlignment="1">
      <alignment vertical="center"/>
    </xf>
    <xf numFmtId="0" fontId="27" fillId="25" borderId="0" applyAlignment="1">
      <alignment vertical="center"/>
    </xf>
    <xf numFmtId="0" fontId="27" fillId="18" borderId="0" applyAlignment="1">
      <alignment vertical="center"/>
    </xf>
    <xf numFmtId="0" fontId="37" fillId="25" borderId="32" applyAlignment="1">
      <alignment vertical="center"/>
    </xf>
    <xf numFmtId="0" fontId="30" fillId="14" borderId="0" applyAlignment="1">
      <alignment vertical="center"/>
    </xf>
    <xf numFmtId="0" fontId="27" fillId="11" borderId="0" applyAlignment="1">
      <alignment vertical="center"/>
    </xf>
    <xf numFmtId="0" fontId="27" fillId="25" borderId="0" applyAlignment="1">
      <alignment vertical="center"/>
    </xf>
    <xf numFmtId="0" fontId="27" fillId="25" borderId="0" applyAlignment="1">
      <alignment vertical="center"/>
    </xf>
    <xf numFmtId="0" fontId="27" fillId="25" borderId="0" applyAlignment="1">
      <alignment vertical="center"/>
    </xf>
    <xf numFmtId="0" fontId="27" fillId="25" borderId="0" applyAlignment="1">
      <alignment vertical="center"/>
    </xf>
    <xf numFmtId="0" fontId="30" fillId="9" borderId="0" applyAlignment="1">
      <alignment vertical="center"/>
    </xf>
    <xf numFmtId="0" fontId="27" fillId="11" borderId="0" applyAlignment="1">
      <alignment vertical="center"/>
    </xf>
    <xf numFmtId="0" fontId="29" fillId="8" borderId="0" applyAlignment="1">
      <alignment vertical="center"/>
    </xf>
    <xf numFmtId="0" fontId="29" fillId="7" borderId="0" applyAlignment="1">
      <alignment vertical="center"/>
    </xf>
    <xf numFmtId="0" fontId="27" fillId="25" borderId="0" applyAlignment="1">
      <alignment vertical="center"/>
    </xf>
    <xf numFmtId="0" fontId="30" fillId="18" borderId="0" applyAlignment="1">
      <alignment vertical="center"/>
    </xf>
    <xf numFmtId="0" fontId="27" fillId="25" borderId="0" applyAlignment="1">
      <alignment vertical="center"/>
    </xf>
    <xf numFmtId="0" fontId="32" fillId="21" borderId="0" applyAlignment="1">
      <alignment vertical="center"/>
    </xf>
    <xf numFmtId="0" fontId="28" fillId="0" borderId="0" applyAlignment="1">
      <alignment vertical="center"/>
    </xf>
    <xf numFmtId="0" fontId="28" fillId="0" borderId="0" applyAlignment="1">
      <alignment vertical="center"/>
    </xf>
    <xf numFmtId="0" fontId="31" fillId="10" borderId="0" applyAlignment="1">
      <alignment vertical="center"/>
    </xf>
    <xf numFmtId="0" fontId="27" fillId="25" borderId="0" applyAlignment="1">
      <alignment vertical="center"/>
    </xf>
    <xf numFmtId="0" fontId="31" fillId="10" borderId="0" applyAlignment="1">
      <alignment vertical="center"/>
    </xf>
    <xf numFmtId="0" fontId="27" fillId="25" borderId="0" applyAlignment="1">
      <alignment vertical="center"/>
    </xf>
    <xf numFmtId="0" fontId="28" fillId="0" borderId="0" applyAlignment="1">
      <alignment vertical="center"/>
    </xf>
    <xf numFmtId="0" fontId="28" fillId="0" borderId="0" applyAlignment="1">
      <alignment vertical="center"/>
    </xf>
    <xf numFmtId="0" fontId="27" fillId="25" borderId="0" applyAlignment="1">
      <alignment vertical="center"/>
    </xf>
    <xf numFmtId="0" fontId="27" fillId="13" borderId="0" applyAlignment="1">
      <alignment vertical="center"/>
    </xf>
    <xf numFmtId="0" fontId="27" fillId="11" borderId="0" applyAlignment="1">
      <alignment vertical="center"/>
    </xf>
    <xf numFmtId="0" fontId="27" fillId="18" borderId="0" applyAlignment="1">
      <alignment vertical="center"/>
    </xf>
    <xf numFmtId="0" fontId="27" fillId="11" borderId="0" applyAlignment="1">
      <alignment vertical="center"/>
    </xf>
    <xf numFmtId="0" fontId="27" fillId="18" borderId="0" applyAlignment="1">
      <alignment vertical="center"/>
    </xf>
    <xf numFmtId="0" fontId="5" fillId="0" borderId="0"/>
    <xf numFmtId="0" fontId="31" fillId="11" borderId="0" applyAlignment="1">
      <alignment vertical="center"/>
    </xf>
    <xf numFmtId="0" fontId="27" fillId="11" borderId="0" applyAlignment="1">
      <alignment vertical="center"/>
    </xf>
    <xf numFmtId="0" fontId="29" fillId="7" borderId="0" applyAlignment="1">
      <alignment vertical="center"/>
    </xf>
    <xf numFmtId="0" fontId="31" fillId="11" borderId="0" applyAlignment="1">
      <alignment vertical="center"/>
    </xf>
    <xf numFmtId="0" fontId="27" fillId="11" borderId="0" applyAlignment="1">
      <alignment vertical="center"/>
    </xf>
    <xf numFmtId="0" fontId="31" fillId="11" borderId="0" applyAlignment="1">
      <alignment vertical="center"/>
    </xf>
    <xf numFmtId="0" fontId="27" fillId="11" borderId="0" applyAlignment="1">
      <alignment vertical="center"/>
    </xf>
    <xf numFmtId="0" fontId="27" fillId="11" borderId="0" applyAlignment="1">
      <alignment vertical="center"/>
    </xf>
    <xf numFmtId="0" fontId="31" fillId="11" borderId="0" applyAlignment="1">
      <alignment vertical="center"/>
    </xf>
    <xf numFmtId="0" fontId="27" fillId="11" borderId="0" applyAlignment="1">
      <alignment vertical="center"/>
    </xf>
    <xf numFmtId="0" fontId="27" fillId="11" borderId="0" applyAlignment="1">
      <alignment vertical="center"/>
    </xf>
    <xf numFmtId="0" fontId="31" fillId="11" borderId="0" applyAlignment="1">
      <alignment vertical="center"/>
    </xf>
    <xf numFmtId="0" fontId="31" fillId="11" borderId="0" applyAlignment="1">
      <alignment vertical="center"/>
    </xf>
    <xf numFmtId="0" fontId="27" fillId="11" borderId="0" applyAlignment="1">
      <alignment vertical="center"/>
    </xf>
    <xf numFmtId="0" fontId="27" fillId="11" borderId="0" applyAlignment="1">
      <alignment vertical="center"/>
    </xf>
    <xf numFmtId="0" fontId="29" fillId="7" borderId="0" applyAlignment="1">
      <alignment vertical="center"/>
    </xf>
    <xf numFmtId="0" fontId="27" fillId="10" borderId="0" applyAlignment="1">
      <alignment vertical="center"/>
    </xf>
    <xf numFmtId="0" fontId="30" fillId="14" borderId="0" applyAlignment="1">
      <alignment vertical="center"/>
    </xf>
    <xf numFmtId="0" fontId="29" fillId="8" borderId="0" applyAlignment="1">
      <alignment vertical="center"/>
    </xf>
    <xf numFmtId="0" fontId="31" fillId="11" borderId="0" applyAlignment="1">
      <alignment vertical="center"/>
    </xf>
    <xf numFmtId="0" fontId="27" fillId="11" borderId="0" applyAlignment="1">
      <alignment vertical="center"/>
    </xf>
    <xf numFmtId="0" fontId="33" fillId="0" borderId="0" applyAlignment="1">
      <alignment vertical="center"/>
    </xf>
    <xf numFmtId="0" fontId="27" fillId="25" borderId="0" applyAlignment="1">
      <alignment vertical="center"/>
    </xf>
    <xf numFmtId="0" fontId="38" fillId="0" borderId="33" applyAlignment="1">
      <alignment horizontal="center" vertical="center"/>
    </xf>
    <xf numFmtId="0" fontId="27" fillId="25" borderId="0" applyAlignment="1">
      <alignment vertical="center"/>
    </xf>
    <xf numFmtId="0" fontId="27" fillId="7" borderId="0" applyAlignment="1">
      <alignment vertical="center"/>
    </xf>
    <xf numFmtId="0" fontId="36" fillId="0" borderId="31" applyAlignment="1">
      <alignment vertical="center"/>
    </xf>
    <xf numFmtId="0" fontId="30" fillId="16" borderId="0" applyAlignment="1">
      <alignment vertical="center"/>
    </xf>
    <xf numFmtId="0" fontId="27" fillId="25" borderId="0" applyAlignment="1">
      <alignment vertical="center"/>
    </xf>
    <xf numFmtId="0" fontId="31" fillId="11" borderId="0" applyAlignment="1">
      <alignment vertical="center"/>
    </xf>
    <xf numFmtId="0" fontId="32" fillId="12" borderId="0" applyAlignment="1">
      <alignment vertical="center"/>
    </xf>
    <xf numFmtId="0" fontId="27" fillId="14" borderId="0" applyAlignment="1">
      <alignment vertical="center"/>
    </xf>
    <xf numFmtId="0" fontId="27" fillId="20" borderId="0" applyAlignment="1">
      <alignment vertical="center"/>
    </xf>
    <xf numFmtId="0" fontId="27" fillId="10" borderId="0" applyAlignment="1">
      <alignment vertical="center"/>
    </xf>
    <xf numFmtId="0" fontId="27" fillId="7" borderId="0" applyAlignment="1">
      <alignment vertical="center"/>
    </xf>
    <xf numFmtId="0" fontId="27" fillId="14" borderId="0" applyAlignment="1">
      <alignment vertical="center"/>
    </xf>
    <xf numFmtId="0" fontId="13" fillId="0" borderId="0"/>
    <xf numFmtId="0" fontId="27" fillId="20" borderId="0" applyAlignment="1">
      <alignment vertical="center"/>
    </xf>
    <xf numFmtId="0" fontId="27" fillId="20" borderId="0" applyAlignment="1">
      <alignment vertical="center"/>
    </xf>
    <xf numFmtId="0" fontId="31" fillId="11" borderId="0" applyAlignment="1">
      <alignment vertical="center"/>
    </xf>
    <xf numFmtId="0" fontId="27" fillId="20" borderId="0" applyAlignment="1">
      <alignment vertical="center"/>
    </xf>
    <xf numFmtId="0" fontId="30" fillId="26" borderId="0" applyAlignment="1">
      <alignment vertical="center"/>
    </xf>
    <xf numFmtId="0" fontId="27" fillId="7" borderId="0" applyAlignment="1">
      <alignment vertical="center"/>
    </xf>
    <xf numFmtId="0" fontId="27" fillId="20" borderId="0" applyAlignment="1">
      <alignment vertical="center"/>
    </xf>
    <xf numFmtId="0" fontId="30" fillId="15" borderId="0" applyAlignment="1">
      <alignment vertical="center"/>
    </xf>
    <xf numFmtId="0" fontId="31" fillId="10" borderId="0" applyAlignment="1">
      <alignment vertical="center"/>
    </xf>
    <xf numFmtId="0" fontId="27" fillId="20" borderId="0" applyAlignment="1">
      <alignment vertical="center"/>
    </xf>
    <xf numFmtId="0" fontId="27" fillId="25" borderId="0" applyAlignment="1">
      <alignment vertical="center"/>
    </xf>
    <xf numFmtId="0" fontId="27" fillId="20" borderId="0" applyAlignment="1">
      <alignment vertical="center"/>
    </xf>
    <xf numFmtId="0" fontId="27" fillId="25" borderId="0" applyAlignment="1">
      <alignment vertical="center"/>
    </xf>
    <xf numFmtId="0" fontId="27" fillId="7" borderId="0" applyAlignment="1">
      <alignment vertical="center"/>
    </xf>
    <xf numFmtId="0" fontId="27" fillId="13" borderId="0" applyAlignment="1">
      <alignment vertical="center"/>
    </xf>
    <xf numFmtId="0" fontId="31" fillId="10" borderId="0" applyAlignment="1">
      <alignment vertical="center"/>
    </xf>
    <xf numFmtId="0" fontId="39" fillId="0" borderId="0" applyAlignment="1">
      <alignment vertical="center"/>
    </xf>
    <xf numFmtId="0" fontId="27" fillId="21" borderId="0" applyAlignment="1">
      <alignment vertical="center"/>
    </xf>
    <xf numFmtId="0" fontId="32" fillId="12" borderId="0" applyAlignment="1">
      <alignment vertical="center"/>
    </xf>
    <xf numFmtId="0" fontId="27" fillId="7" borderId="0" applyAlignment="1">
      <alignment vertical="center"/>
    </xf>
    <xf numFmtId="0" fontId="31" fillId="10" borderId="0" applyAlignment="1">
      <alignment vertical="center"/>
    </xf>
    <xf numFmtId="0" fontId="27" fillId="21" borderId="0" applyAlignment="1">
      <alignment vertical="center"/>
    </xf>
    <xf numFmtId="0" fontId="32" fillId="12" borderId="0" applyAlignment="1">
      <alignment vertical="center"/>
    </xf>
    <xf numFmtId="0" fontId="27" fillId="7" borderId="0" applyAlignment="1">
      <alignment vertical="center"/>
    </xf>
    <xf numFmtId="0" fontId="31" fillId="10" borderId="0" applyAlignment="1">
      <alignment vertical="center"/>
    </xf>
    <xf numFmtId="0" fontId="27" fillId="21" borderId="0" applyAlignment="1">
      <alignment vertical="center"/>
    </xf>
    <xf numFmtId="0" fontId="30" fillId="16" borderId="0" applyAlignment="1">
      <alignment vertical="center"/>
    </xf>
    <xf numFmtId="0" fontId="27" fillId="7" borderId="0" applyAlignment="1">
      <alignment vertical="center"/>
    </xf>
    <xf numFmtId="0" fontId="30" fillId="16" borderId="0" applyAlignment="1">
      <alignment vertical="center"/>
    </xf>
    <xf numFmtId="0" fontId="27" fillId="7" borderId="0" applyAlignment="1">
      <alignment vertical="center"/>
    </xf>
    <xf numFmtId="0" fontId="30" fillId="16" borderId="0" applyAlignment="1">
      <alignment vertical="center"/>
    </xf>
    <xf numFmtId="0" fontId="30" fillId="16" borderId="0" applyAlignment="1">
      <alignment vertical="center"/>
    </xf>
    <xf numFmtId="0" fontId="27" fillId="7" borderId="0" applyAlignment="1">
      <alignment vertical="center"/>
    </xf>
    <xf numFmtId="0" fontId="29" fillId="8" borderId="0" applyAlignment="1">
      <alignment vertical="center"/>
    </xf>
    <xf numFmtId="0" fontId="30" fillId="16" borderId="0" applyAlignment="1">
      <alignment vertical="center"/>
    </xf>
    <xf numFmtId="0" fontId="27" fillId="20" borderId="0" applyAlignment="1">
      <alignment vertical="center"/>
    </xf>
    <xf numFmtId="0" fontId="30" fillId="16" borderId="0" applyAlignment="1">
      <alignment vertical="center"/>
    </xf>
    <xf numFmtId="0" fontId="27" fillId="20" borderId="30" applyAlignment="1">
      <alignment vertical="center"/>
    </xf>
    <xf numFmtId="0" fontId="27" fillId="7" borderId="0" applyAlignment="1">
      <alignment vertical="center"/>
    </xf>
    <xf numFmtId="0" fontId="30" fillId="16" borderId="0" applyAlignment="1">
      <alignment vertical="center"/>
    </xf>
    <xf numFmtId="0" fontId="31" fillId="11" borderId="0" applyAlignment="1">
      <alignment vertical="center"/>
    </xf>
    <xf numFmtId="0" fontId="27" fillId="7" borderId="0" applyAlignment="1">
      <alignment vertical="center"/>
    </xf>
    <xf numFmtId="0" fontId="29" fillId="8" borderId="0" applyAlignment="1">
      <alignment vertical="center"/>
    </xf>
    <xf numFmtId="0" fontId="30" fillId="16" borderId="0" applyAlignment="1">
      <alignment vertical="center"/>
    </xf>
    <xf numFmtId="0" fontId="31" fillId="11" borderId="0" applyAlignment="1">
      <alignment vertical="center"/>
    </xf>
    <xf numFmtId="0" fontId="27" fillId="7" borderId="0" applyAlignment="1">
      <alignment vertical="center"/>
    </xf>
    <xf numFmtId="0" fontId="29" fillId="8" borderId="0" applyAlignment="1">
      <alignment vertical="center"/>
    </xf>
    <xf numFmtId="0" fontId="30" fillId="16" borderId="0" applyAlignment="1">
      <alignment vertical="center"/>
    </xf>
    <xf numFmtId="0" fontId="30" fillId="18" borderId="0" applyAlignment="1">
      <alignment vertical="center"/>
    </xf>
    <xf numFmtId="0" fontId="31" fillId="11" borderId="0" applyAlignment="1">
      <alignment vertical="center"/>
    </xf>
    <xf numFmtId="0" fontId="27" fillId="7" borderId="0" applyAlignment="1">
      <alignment vertical="center"/>
    </xf>
    <xf numFmtId="0" fontId="30" fillId="16" borderId="0" applyAlignment="1">
      <alignment vertical="center"/>
    </xf>
    <xf numFmtId="0" fontId="27" fillId="20" borderId="0" applyAlignment="1">
      <alignment vertical="center"/>
    </xf>
    <xf numFmtId="0" fontId="32" fillId="12" borderId="0" applyAlignment="1">
      <alignment vertical="center"/>
    </xf>
    <xf numFmtId="0" fontId="27" fillId="20" borderId="0" applyAlignment="1">
      <alignment vertical="center"/>
    </xf>
    <xf numFmtId="0" fontId="32" fillId="12" borderId="0" applyAlignment="1">
      <alignment vertical="center"/>
    </xf>
    <xf numFmtId="168" fontId="42" fillId="0" borderId="0"/>
    <xf numFmtId="0" fontId="27" fillId="20" borderId="0" applyAlignment="1">
      <alignment vertical="center"/>
    </xf>
    <xf numFmtId="0" fontId="27" fillId="11" borderId="0" applyAlignment="1">
      <alignment vertical="center"/>
    </xf>
    <xf numFmtId="0" fontId="29" fillId="7" borderId="0" applyAlignment="1">
      <alignment vertical="center"/>
    </xf>
    <xf numFmtId="0" fontId="32" fillId="12" borderId="0" applyAlignment="1">
      <alignment vertical="center"/>
    </xf>
    <xf numFmtId="0" fontId="30" fillId="15" borderId="0" applyAlignment="1">
      <alignment vertical="center"/>
    </xf>
    <xf numFmtId="0" fontId="27" fillId="20" borderId="0" applyAlignment="1">
      <alignment vertical="center"/>
    </xf>
    <xf numFmtId="0" fontId="32" fillId="12" borderId="0" applyAlignment="1">
      <alignment vertical="center"/>
    </xf>
    <xf numFmtId="0" fontId="27" fillId="6" borderId="0" applyAlignment="1">
      <alignment vertical="center"/>
    </xf>
    <xf numFmtId="0" fontId="27" fillId="25" borderId="0" applyAlignment="1">
      <alignment vertical="center"/>
    </xf>
    <xf numFmtId="0" fontId="30" fillId="26" borderId="0" applyAlignment="1">
      <alignment vertical="center"/>
    </xf>
    <xf numFmtId="0" fontId="27" fillId="24" borderId="0" applyAlignment="1">
      <alignment vertical="center"/>
    </xf>
    <xf numFmtId="0" fontId="1" fillId="0" borderId="0"/>
    <xf numFmtId="0" fontId="28" fillId="0" borderId="0" applyAlignment="1">
      <alignment vertical="center"/>
    </xf>
    <xf numFmtId="0" fontId="30" fillId="15" borderId="0" applyAlignment="1">
      <alignment vertical="center"/>
    </xf>
    <xf numFmtId="0" fontId="27" fillId="10" borderId="0" applyAlignment="1">
      <alignment vertical="center"/>
    </xf>
    <xf numFmtId="0" fontId="27" fillId="25" borderId="0" applyAlignment="1">
      <alignment vertical="center"/>
    </xf>
    <xf numFmtId="0" fontId="41" fillId="27" borderId="35" applyAlignment="1">
      <alignment vertical="center"/>
    </xf>
    <xf numFmtId="0" fontId="1" fillId="0" borderId="0"/>
    <xf numFmtId="0" fontId="28" fillId="0" borderId="0" applyAlignment="1">
      <alignment vertical="center"/>
    </xf>
    <xf numFmtId="0" fontId="30" fillId="15" borderId="0" applyAlignment="1">
      <alignment vertical="center"/>
    </xf>
    <xf numFmtId="0" fontId="27" fillId="6" borderId="0" applyAlignment="1">
      <alignment vertical="center"/>
    </xf>
    <xf numFmtId="0" fontId="27" fillId="6" borderId="0" applyAlignment="1">
      <alignment vertical="center"/>
    </xf>
    <xf numFmtId="0" fontId="32" fillId="13" borderId="0" applyAlignment="1">
      <alignment vertical="center"/>
    </xf>
    <xf numFmtId="0" fontId="27" fillId="6" borderId="0" applyAlignment="1">
      <alignment vertical="center"/>
    </xf>
    <xf numFmtId="0" fontId="27" fillId="23" borderId="0" applyAlignment="1">
      <alignment vertical="center"/>
    </xf>
    <xf numFmtId="0" fontId="30" fillId="15" borderId="0" applyAlignment="1">
      <alignment vertical="center"/>
    </xf>
    <xf numFmtId="0" fontId="27" fillId="10" borderId="0" applyAlignment="1">
      <alignment vertical="center"/>
    </xf>
    <xf numFmtId="0" fontId="30" fillId="15" borderId="0" applyAlignment="1">
      <alignment vertical="center"/>
    </xf>
    <xf numFmtId="0" fontId="29" fillId="8" borderId="0" applyAlignment="1">
      <alignment vertical="center"/>
    </xf>
    <xf numFmtId="0" fontId="27" fillId="6" borderId="0" applyAlignment="1">
      <alignment vertical="center"/>
    </xf>
    <xf numFmtId="0" fontId="30" fillId="12" borderId="0" applyAlignment="1">
      <alignment vertical="center"/>
    </xf>
    <xf numFmtId="0" fontId="31" fillId="11" borderId="0" applyAlignment="1">
      <alignment vertical="center"/>
    </xf>
    <xf numFmtId="0" fontId="27" fillId="6" borderId="0" applyAlignment="1">
      <alignment vertical="center"/>
    </xf>
    <xf numFmtId="0" fontId="31" fillId="11" borderId="0" applyAlignment="1">
      <alignment vertical="center"/>
    </xf>
    <xf numFmtId="0" fontId="27" fillId="6" borderId="0" applyAlignment="1">
      <alignment vertical="center"/>
    </xf>
    <xf numFmtId="0" fontId="29" fillId="8" borderId="0" applyAlignment="1">
      <alignment vertical="center"/>
    </xf>
    <xf numFmtId="0" fontId="27" fillId="6" borderId="0" applyAlignment="1">
      <alignment vertical="center"/>
    </xf>
    <xf numFmtId="0" fontId="29" fillId="8" borderId="0" applyAlignment="1">
      <alignment vertical="center"/>
    </xf>
    <xf numFmtId="0" fontId="27" fillId="6" borderId="0" applyAlignment="1">
      <alignment vertical="center"/>
    </xf>
    <xf numFmtId="0" fontId="31" fillId="11" borderId="0" applyAlignment="1">
      <alignment vertical="center"/>
    </xf>
    <xf numFmtId="0" fontId="27" fillId="10" borderId="0" applyAlignment="1">
      <alignment vertical="center"/>
    </xf>
    <xf numFmtId="0" fontId="27" fillId="18" borderId="0" applyAlignment="1">
      <alignment vertical="center"/>
    </xf>
    <xf numFmtId="0" fontId="32" fillId="14" borderId="0" applyAlignment="1">
      <alignment vertical="center"/>
    </xf>
    <xf numFmtId="0" fontId="27" fillId="10" borderId="0" applyAlignment="1">
      <alignment vertical="center"/>
    </xf>
    <xf numFmtId="0" fontId="13" fillId="20" borderId="30" applyAlignment="1">
      <alignment vertical="center"/>
    </xf>
    <xf numFmtId="0" fontId="30" fillId="14" borderId="0" applyAlignment="1">
      <alignment vertical="center"/>
    </xf>
    <xf numFmtId="0" fontId="31" fillId="10" borderId="0" applyAlignment="1">
      <alignment vertical="center"/>
    </xf>
    <xf numFmtId="0" fontId="27" fillId="10" borderId="0" applyAlignment="1">
      <alignment vertical="center"/>
    </xf>
    <xf numFmtId="0" fontId="13" fillId="20" borderId="30" applyAlignment="1">
      <alignment vertical="center"/>
    </xf>
    <xf numFmtId="0" fontId="27" fillId="24" borderId="0" applyAlignment="1">
      <alignment vertical="center"/>
    </xf>
    <xf numFmtId="0" fontId="30" fillId="14" borderId="0" applyAlignment="1">
      <alignment vertical="center"/>
    </xf>
    <xf numFmtId="0" fontId="27" fillId="10" borderId="0" applyAlignment="1">
      <alignment vertical="center"/>
    </xf>
    <xf numFmtId="0" fontId="13" fillId="20" borderId="30" applyAlignment="1">
      <alignment vertical="center"/>
    </xf>
    <xf numFmtId="0" fontId="37" fillId="25" borderId="32" applyAlignment="1">
      <alignment vertical="center"/>
    </xf>
    <xf numFmtId="0" fontId="30" fillId="14" borderId="0" applyAlignment="1">
      <alignment vertical="center"/>
    </xf>
    <xf numFmtId="0" fontId="27" fillId="6" borderId="0" applyAlignment="1">
      <alignment vertical="center"/>
    </xf>
    <xf numFmtId="0" fontId="30" fillId="14" borderId="0" applyAlignment="1">
      <alignment vertical="center"/>
    </xf>
    <xf numFmtId="0" fontId="29" fillId="7" borderId="0" applyAlignment="1">
      <alignment vertical="center"/>
    </xf>
    <xf numFmtId="0" fontId="27" fillId="10" borderId="0" applyAlignment="1">
      <alignment vertical="center"/>
    </xf>
    <xf numFmtId="0" fontId="30" fillId="14" borderId="0" applyAlignment="1">
      <alignment vertical="center"/>
    </xf>
    <xf numFmtId="0" fontId="29" fillId="7" borderId="0" applyAlignment="1">
      <alignment vertical="center"/>
    </xf>
    <xf numFmtId="0" fontId="27" fillId="10" borderId="0" applyAlignment="1">
      <alignment vertical="center"/>
    </xf>
    <xf numFmtId="0" fontId="29" fillId="8" borderId="0" applyAlignment="1">
      <alignment vertical="center"/>
    </xf>
    <xf numFmtId="0" fontId="27" fillId="8" borderId="0" applyAlignment="1">
      <alignment vertical="center"/>
    </xf>
    <xf numFmtId="0" fontId="29" fillId="7" borderId="0" applyAlignment="1">
      <alignment vertical="center"/>
    </xf>
    <xf numFmtId="0" fontId="30" fillId="14" borderId="0" applyAlignment="1">
      <alignment vertical="center"/>
    </xf>
    <xf numFmtId="0" fontId="29" fillId="7" borderId="0" applyAlignment="1">
      <alignment vertical="center"/>
    </xf>
    <xf numFmtId="0" fontId="27" fillId="6" borderId="0" applyAlignment="1">
      <alignment vertical="center"/>
    </xf>
    <xf numFmtId="0" fontId="32" fillId="14" borderId="0" applyAlignment="1">
      <alignment vertical="center"/>
    </xf>
    <xf numFmtId="0" fontId="29" fillId="7" borderId="0" applyAlignment="1">
      <alignment vertical="center"/>
    </xf>
    <xf numFmtId="0" fontId="27" fillId="6" borderId="0" applyAlignment="1">
      <alignment vertical="center"/>
    </xf>
    <xf numFmtId="0" fontId="27" fillId="0" borderId="0" applyAlignment="1">
      <alignment vertical="center"/>
    </xf>
    <xf numFmtId="0" fontId="27" fillId="13" borderId="0" applyAlignment="1">
      <alignment vertical="center"/>
    </xf>
    <xf numFmtId="0" fontId="32" fillId="14" borderId="0" applyAlignment="1">
      <alignment vertical="center"/>
    </xf>
    <xf numFmtId="0" fontId="29" fillId="7" borderId="0" applyAlignment="1">
      <alignment vertical="center"/>
    </xf>
    <xf numFmtId="0" fontId="43" fillId="0" borderId="0"/>
    <xf numFmtId="0" fontId="27" fillId="6" borderId="0" applyAlignment="1">
      <alignment vertical="center"/>
    </xf>
    <xf numFmtId="0" fontId="13" fillId="20" borderId="30" applyAlignment="1">
      <alignment vertical="center"/>
    </xf>
    <xf numFmtId="0" fontId="27" fillId="13" borderId="0" applyAlignment="1">
      <alignment vertical="center"/>
    </xf>
    <xf numFmtId="0" fontId="32" fillId="14" borderId="0" applyAlignment="1">
      <alignment vertical="center"/>
    </xf>
    <xf numFmtId="0" fontId="29" fillId="7" borderId="0" applyAlignment="1">
      <alignment vertical="center"/>
    </xf>
    <xf numFmtId="0" fontId="27" fillId="6" borderId="0" applyAlignment="1">
      <alignment vertical="center"/>
    </xf>
    <xf numFmtId="0" fontId="27" fillId="24" borderId="0" applyAlignment="1">
      <alignment vertical="center"/>
    </xf>
    <xf numFmtId="0" fontId="32" fillId="14" borderId="0" applyAlignment="1">
      <alignment vertical="center"/>
    </xf>
    <xf numFmtId="0" fontId="27" fillId="8" borderId="0" applyAlignment="1">
      <alignment vertical="center"/>
    </xf>
    <xf numFmtId="0" fontId="27" fillId="8" borderId="0" applyAlignment="1">
      <alignment vertical="center"/>
    </xf>
    <xf numFmtId="0" fontId="27" fillId="14" borderId="0" applyAlignment="1">
      <alignment vertical="center"/>
    </xf>
    <xf numFmtId="0" fontId="30" fillId="12" borderId="0" applyAlignment="1">
      <alignment vertical="center"/>
    </xf>
    <xf numFmtId="0" fontId="27" fillId="8" borderId="0" applyAlignment="1">
      <alignment vertical="center"/>
    </xf>
    <xf numFmtId="0" fontId="27" fillId="8" borderId="0" applyAlignment="1">
      <alignment vertical="center"/>
    </xf>
    <xf numFmtId="0" fontId="31" fillId="11" borderId="0" applyAlignment="1">
      <alignment vertical="center"/>
    </xf>
    <xf numFmtId="0" fontId="27" fillId="8" borderId="0" applyAlignment="1">
      <alignment vertical="center"/>
    </xf>
    <xf numFmtId="0" fontId="31" fillId="11" borderId="0" applyAlignment="1">
      <alignment vertical="center"/>
    </xf>
    <xf numFmtId="0" fontId="27" fillId="8" borderId="0" applyAlignment="1">
      <alignment vertical="center"/>
    </xf>
    <xf numFmtId="0" fontId="27" fillId="8" borderId="0" applyAlignment="1">
      <alignment vertical="center"/>
    </xf>
    <xf numFmtId="0" fontId="31" fillId="11" borderId="0" applyAlignment="1">
      <alignment vertical="center"/>
    </xf>
    <xf numFmtId="0" fontId="27" fillId="8" borderId="0" applyAlignment="1">
      <alignment vertical="center"/>
    </xf>
    <xf numFmtId="0" fontId="31" fillId="10" borderId="0" applyAlignment="1">
      <alignment vertical="center"/>
    </xf>
    <xf numFmtId="0" fontId="32" fillId="21" borderId="0" applyAlignment="1">
      <alignment vertical="center"/>
    </xf>
    <xf numFmtId="0" fontId="27" fillId="8" borderId="0" applyAlignment="1">
      <alignment vertical="center"/>
    </xf>
    <xf numFmtId="0" fontId="30" fillId="18" borderId="0" applyAlignment="1">
      <alignment vertical="center"/>
    </xf>
    <xf numFmtId="0" fontId="27" fillId="8" borderId="0" applyAlignment="1">
      <alignment vertical="center"/>
    </xf>
    <xf numFmtId="0" fontId="30" fillId="18" borderId="0" applyAlignment="1">
      <alignment vertical="center"/>
    </xf>
    <xf numFmtId="0" fontId="27" fillId="8" borderId="0" applyAlignment="1">
      <alignment vertical="center"/>
    </xf>
    <xf numFmtId="0" fontId="30" fillId="18" borderId="0" applyAlignment="1">
      <alignment vertical="center"/>
    </xf>
    <xf numFmtId="0" fontId="27" fillId="8" borderId="0" applyAlignment="1">
      <alignment vertical="center"/>
    </xf>
    <xf numFmtId="0" fontId="30" fillId="18" borderId="0" applyAlignment="1">
      <alignment vertical="center"/>
    </xf>
    <xf numFmtId="0" fontId="27" fillId="8" borderId="0" applyAlignment="1">
      <alignment vertical="center"/>
    </xf>
    <xf numFmtId="0" fontId="29" fillId="8" borderId="0" applyAlignment="1">
      <alignment vertical="center"/>
    </xf>
    <xf numFmtId="0" fontId="30" fillId="18" borderId="0" applyAlignment="1">
      <alignment vertical="center"/>
    </xf>
    <xf numFmtId="0" fontId="27" fillId="8" borderId="0" applyAlignment="1">
      <alignment vertical="center"/>
    </xf>
    <xf numFmtId="0" fontId="29" fillId="8" borderId="0" applyAlignment="1">
      <alignment vertical="center"/>
    </xf>
    <xf numFmtId="0" fontId="29" fillId="8" borderId="0" applyAlignment="1">
      <alignment vertical="center"/>
    </xf>
    <xf numFmtId="0" fontId="30" fillId="18" borderId="0" applyAlignment="1">
      <alignment vertical="center"/>
    </xf>
    <xf numFmtId="0" fontId="31" fillId="11" borderId="0" applyAlignment="1">
      <alignment vertical="center"/>
    </xf>
    <xf numFmtId="0" fontId="27" fillId="8" borderId="0" applyAlignment="1">
      <alignment vertical="center"/>
    </xf>
    <xf numFmtId="169" fontId="12" fillId="0" borderId="0"/>
    <xf numFmtId="0" fontId="30" fillId="18" borderId="0" applyAlignment="1">
      <alignment vertical="center"/>
    </xf>
    <xf numFmtId="0" fontId="27" fillId="8" borderId="0" applyAlignment="1">
      <alignment vertical="center"/>
    </xf>
    <xf numFmtId="0" fontId="30" fillId="18" borderId="0" applyAlignment="1">
      <alignment vertical="center"/>
    </xf>
    <xf numFmtId="0" fontId="27" fillId="8" borderId="0" applyAlignment="1">
      <alignment vertical="center"/>
    </xf>
    <xf numFmtId="0" fontId="29" fillId="8" borderId="0" applyAlignment="1">
      <alignment vertical="center"/>
    </xf>
    <xf numFmtId="0" fontId="32" fillId="21" borderId="0" applyAlignment="1">
      <alignment vertical="center"/>
    </xf>
    <xf numFmtId="0" fontId="27" fillId="8" borderId="0" applyAlignment="1">
      <alignment vertical="center"/>
    </xf>
    <xf numFmtId="0" fontId="32" fillId="21" borderId="0" applyAlignment="1">
      <alignment vertical="center"/>
    </xf>
    <xf numFmtId="0" fontId="29" fillId="8" borderId="0" applyAlignment="1">
      <alignment vertical="center"/>
    </xf>
    <xf numFmtId="0" fontId="46" fillId="0" borderId="36" applyAlignment="1">
      <alignment vertical="center"/>
    </xf>
    <xf numFmtId="0" fontId="27" fillId="8" borderId="0" applyAlignment="1">
      <alignment vertical="center"/>
    </xf>
    <xf numFmtId="0" fontId="32" fillId="21" borderId="0" applyAlignment="1">
      <alignment vertical="center"/>
    </xf>
    <xf numFmtId="0" fontId="27" fillId="8" borderId="0" applyAlignment="1">
      <alignment vertical="center"/>
    </xf>
    <xf numFmtId="0" fontId="32" fillId="21" borderId="0" applyAlignment="1">
      <alignment vertical="center"/>
    </xf>
    <xf numFmtId="0" fontId="27" fillId="8" borderId="0" applyAlignment="1">
      <alignment vertical="center"/>
    </xf>
    <xf numFmtId="0" fontId="31" fillId="10" borderId="0" applyAlignment="1">
      <alignment vertical="center"/>
    </xf>
    <xf numFmtId="0" fontId="30" fillId="8" borderId="0" applyAlignment="1">
      <alignment vertical="center"/>
    </xf>
    <xf numFmtId="0" fontId="30" fillId="18" borderId="0" applyAlignment="1">
      <alignment vertical="center"/>
    </xf>
    <xf numFmtId="0" fontId="29" fillId="8" borderId="0" applyAlignment="1">
      <alignment vertical="center"/>
    </xf>
    <xf numFmtId="0" fontId="27" fillId="25" borderId="0" applyAlignment="1">
      <alignment vertical="center"/>
    </xf>
    <xf numFmtId="0" fontId="29" fillId="8" borderId="0" applyAlignment="1">
      <alignment vertical="center"/>
    </xf>
    <xf numFmtId="0" fontId="27" fillId="25" borderId="0" applyAlignment="1">
      <alignment vertical="center"/>
    </xf>
    <xf numFmtId="0" fontId="27" fillId="10" borderId="0" applyAlignment="1">
      <alignment vertical="center"/>
    </xf>
    <xf numFmtId="0" fontId="29" fillId="8" borderId="0" applyAlignment="1">
      <alignment vertical="center"/>
    </xf>
    <xf numFmtId="0" fontId="27" fillId="25" borderId="0" applyAlignment="1">
      <alignment vertical="center"/>
    </xf>
    <xf numFmtId="0" fontId="27" fillId="10" borderId="0" applyAlignment="1">
      <alignment vertical="center"/>
    </xf>
    <xf numFmtId="0" fontId="30" fillId="28" borderId="0" applyAlignment="1">
      <alignment vertical="center"/>
    </xf>
    <xf numFmtId="0" fontId="29" fillId="8" borderId="0" applyAlignment="1">
      <alignment vertical="center"/>
    </xf>
    <xf numFmtId="0" fontId="31" fillId="10" borderId="0" applyAlignment="1">
      <alignment vertical="center"/>
    </xf>
    <xf numFmtId="0" fontId="27" fillId="25" borderId="0" applyAlignment="1">
      <alignment vertical="center"/>
    </xf>
    <xf numFmtId="0" fontId="27" fillId="10" borderId="0" applyAlignment="1">
      <alignment vertical="center"/>
    </xf>
    <xf numFmtId="0" fontId="31" fillId="10" borderId="0" applyAlignment="1">
      <alignment vertical="center"/>
    </xf>
    <xf numFmtId="0" fontId="27" fillId="25" borderId="0" applyAlignment="1">
      <alignment vertical="center"/>
    </xf>
    <xf numFmtId="0" fontId="27" fillId="13" borderId="0" applyAlignment="1">
      <alignment vertical="center"/>
    </xf>
    <xf numFmtId="0" fontId="29" fillId="8" borderId="0" applyAlignment="1">
      <alignment vertical="center"/>
    </xf>
    <xf numFmtId="0" fontId="31" fillId="11" borderId="0" applyAlignment="1">
      <alignment vertical="center"/>
    </xf>
    <xf numFmtId="0" fontId="27" fillId="25" borderId="0" applyAlignment="1">
      <alignment vertical="center"/>
    </xf>
    <xf numFmtId="0" fontId="29" fillId="8" borderId="0" applyAlignment="1">
      <alignment vertical="center"/>
    </xf>
    <xf numFmtId="0" fontId="27" fillId="25" borderId="0" applyAlignment="1">
      <alignment vertical="center"/>
    </xf>
    <xf numFmtId="0" fontId="27" fillId="24" borderId="0" applyAlignment="1">
      <alignment vertical="center"/>
    </xf>
    <xf numFmtId="0" fontId="27" fillId="25" borderId="0" applyAlignment="1">
      <alignment vertical="center"/>
    </xf>
    <xf numFmtId="0" fontId="27" fillId="24" borderId="0" applyAlignment="1">
      <alignment vertical="center"/>
    </xf>
    <xf numFmtId="0" fontId="31" fillId="10" borderId="0" applyAlignment="1">
      <alignment vertical="center"/>
    </xf>
    <xf numFmtId="0" fontId="44" fillId="0" borderId="0"/>
    <xf numFmtId="0" fontId="27" fillId="25" borderId="0" applyAlignment="1">
      <alignment vertical="center"/>
    </xf>
    <xf numFmtId="0" fontId="27" fillId="24" borderId="0" applyAlignment="1">
      <alignment vertical="center"/>
    </xf>
    <xf numFmtId="0" fontId="29" fillId="8" borderId="0" applyAlignment="1">
      <alignment vertical="center"/>
    </xf>
    <xf numFmtId="0" fontId="27" fillId="25" borderId="0" applyAlignment="1">
      <alignment vertical="center"/>
    </xf>
    <xf numFmtId="0" fontId="32" fillId="13" borderId="0" applyAlignment="1">
      <alignment vertical="center"/>
    </xf>
    <xf numFmtId="0" fontId="45" fillId="21" borderId="0" applyAlignment="1">
      <alignment vertical="center"/>
    </xf>
    <xf numFmtId="0" fontId="27" fillId="25" borderId="0" applyAlignment="1">
      <alignment vertical="center"/>
    </xf>
    <xf numFmtId="0" fontId="27" fillId="23" borderId="0" applyAlignment="1">
      <alignment vertical="center"/>
    </xf>
    <xf numFmtId="0" fontId="32" fillId="13" borderId="0" applyAlignment="1">
      <alignment vertical="center"/>
    </xf>
    <xf numFmtId="0" fontId="27" fillId="25" borderId="0" applyAlignment="1">
      <alignment vertical="center"/>
    </xf>
    <xf numFmtId="0" fontId="27" fillId="24" borderId="0" applyAlignment="1">
      <alignment vertical="center"/>
    </xf>
    <xf numFmtId="0" fontId="30" fillId="15" borderId="0" applyAlignment="1">
      <alignment vertical="center"/>
    </xf>
    <xf numFmtId="0" fontId="27" fillId="25" borderId="0" applyAlignment="1">
      <alignment vertical="center"/>
    </xf>
    <xf numFmtId="0" fontId="30" fillId="15" borderId="0" applyAlignment="1">
      <alignment vertical="center"/>
    </xf>
    <xf numFmtId="0" fontId="27" fillId="25" borderId="0" applyAlignment="1">
      <alignment vertical="center"/>
    </xf>
    <xf numFmtId="0" fontId="27" fillId="24" borderId="0" applyAlignment="1">
      <alignment vertical="center"/>
    </xf>
    <xf numFmtId="0" fontId="30" fillId="15" borderId="0" applyAlignment="1">
      <alignment vertical="center"/>
    </xf>
    <xf numFmtId="0" fontId="30" fillId="15" borderId="0" applyAlignment="1">
      <alignment vertical="center"/>
    </xf>
    <xf numFmtId="0" fontId="29" fillId="8" borderId="0" applyAlignment="1">
      <alignment vertical="center"/>
    </xf>
    <xf numFmtId="0" fontId="27" fillId="24" borderId="0" applyAlignment="1">
      <alignment vertical="center"/>
    </xf>
    <xf numFmtId="0" fontId="27" fillId="25" borderId="0" applyAlignment="1">
      <alignment vertical="center"/>
    </xf>
    <xf numFmtId="0" fontId="30" fillId="15" borderId="0" applyAlignment="1">
      <alignment vertical="center"/>
    </xf>
    <xf numFmtId="0" fontId="29" fillId="8" borderId="0" applyAlignment="1">
      <alignment vertical="center"/>
    </xf>
    <xf numFmtId="0" fontId="29" fillId="8" borderId="0" applyAlignment="1">
      <alignment vertical="center"/>
    </xf>
    <xf numFmtId="0" fontId="27" fillId="25" borderId="0" applyAlignment="1">
      <alignment vertical="center"/>
    </xf>
    <xf numFmtId="0" fontId="30" fillId="15" borderId="0" applyAlignment="1">
      <alignment vertical="center"/>
    </xf>
    <xf numFmtId="0" fontId="29" fillId="7" borderId="0" applyAlignment="1">
      <alignment vertical="center"/>
    </xf>
    <xf numFmtId="0" fontId="37" fillId="25" borderId="32" applyAlignment="1">
      <alignment vertical="center"/>
    </xf>
    <xf numFmtId="0" fontId="27" fillId="25" borderId="0" applyAlignment="1">
      <alignment vertical="center"/>
    </xf>
    <xf numFmtId="0" fontId="30" fillId="15" borderId="0" applyAlignment="1">
      <alignment vertical="center"/>
    </xf>
    <xf numFmtId="0" fontId="30" fillId="15" borderId="0" applyAlignment="1">
      <alignment vertical="center"/>
    </xf>
    <xf numFmtId="0" fontId="27" fillId="25" borderId="0" applyAlignment="1">
      <alignment vertical="center"/>
    </xf>
    <xf numFmtId="0" fontId="32" fillId="13" borderId="0" applyAlignment="1">
      <alignment vertical="center"/>
    </xf>
    <xf numFmtId="0" fontId="29" fillId="8" borderId="0" applyAlignment="1">
      <alignment vertical="center"/>
    </xf>
    <xf numFmtId="0" fontId="27" fillId="25" borderId="0" applyAlignment="1">
      <alignment vertical="center"/>
    </xf>
    <xf numFmtId="0" fontId="47" fillId="0" borderId="36" applyAlignment="1">
      <alignment vertical="center"/>
    </xf>
    <xf numFmtId="0" fontId="32" fillId="13" borderId="0" applyAlignment="1">
      <alignment vertical="center"/>
    </xf>
    <xf numFmtId="0" fontId="27" fillId="25" borderId="0" applyAlignment="1">
      <alignment vertical="center"/>
    </xf>
    <xf numFmtId="0" fontId="32" fillId="13" borderId="0" applyAlignment="1">
      <alignment vertical="center"/>
    </xf>
    <xf numFmtId="0" fontId="27" fillId="25" borderId="0" applyAlignment="1">
      <alignment vertical="center"/>
    </xf>
    <xf numFmtId="0" fontId="32" fillId="13" borderId="0" applyAlignment="1">
      <alignment vertical="center"/>
    </xf>
    <xf numFmtId="0" fontId="27" fillId="25" borderId="0" applyAlignment="1">
      <alignment vertical="center"/>
    </xf>
    <xf numFmtId="0" fontId="30" fillId="15" borderId="0" applyAlignment="1">
      <alignment vertical="center"/>
    </xf>
    <xf numFmtId="0" fontId="27" fillId="25" borderId="0" applyAlignment="1">
      <alignment vertical="center"/>
    </xf>
    <xf numFmtId="0" fontId="27" fillId="14" borderId="0" applyAlignment="1">
      <alignment vertical="center"/>
    </xf>
    <xf numFmtId="0" fontId="30" fillId="15" borderId="0" applyAlignment="1">
      <alignment vertical="center"/>
    </xf>
    <xf numFmtId="0" fontId="29" fillId="8" borderId="0" applyAlignment="1">
      <alignment vertical="center"/>
    </xf>
    <xf numFmtId="0" fontId="27" fillId="21" borderId="0" applyAlignment="1">
      <alignment vertical="center"/>
    </xf>
    <xf numFmtId="0" fontId="27" fillId="8" borderId="0" applyAlignment="1">
      <alignment vertical="center"/>
    </xf>
    <xf numFmtId="0" fontId="48" fillId="0" borderId="0" applyAlignment="1">
      <alignment vertical="center"/>
    </xf>
    <xf numFmtId="0" fontId="27" fillId="20" borderId="0" applyAlignment="1">
      <alignment vertical="center"/>
    </xf>
    <xf numFmtId="0" fontId="48" fillId="0" borderId="0" applyAlignment="1">
      <alignment vertical="center"/>
    </xf>
    <xf numFmtId="0" fontId="27" fillId="24" borderId="0" applyAlignment="1">
      <alignment vertical="center"/>
    </xf>
    <xf numFmtId="0" fontId="27" fillId="13" borderId="0" applyAlignment="1">
      <alignment vertical="center"/>
    </xf>
    <xf numFmtId="0" fontId="27" fillId="13" borderId="0" applyAlignment="1">
      <alignment vertical="center"/>
    </xf>
    <xf numFmtId="0" fontId="27" fillId="13" borderId="0" applyAlignment="1">
      <alignment vertical="center"/>
    </xf>
    <xf numFmtId="0" fontId="27" fillId="13" borderId="0" applyAlignment="1">
      <alignment vertical="center"/>
    </xf>
    <xf numFmtId="0" fontId="27" fillId="24" borderId="0" applyAlignment="1">
      <alignment vertical="center"/>
    </xf>
    <xf numFmtId="0" fontId="27" fillId="10" borderId="0" applyAlignment="1">
      <alignment vertical="center"/>
    </xf>
    <xf numFmtId="0" fontId="27" fillId="13" borderId="0" applyAlignment="1">
      <alignment vertical="center"/>
    </xf>
    <xf numFmtId="0" fontId="31" fillId="10" borderId="0" applyAlignment="1">
      <alignment vertical="center"/>
    </xf>
    <xf numFmtId="0" fontId="27" fillId="13" borderId="0" applyAlignment="1">
      <alignment vertical="center"/>
    </xf>
    <xf numFmtId="0" fontId="13" fillId="20" borderId="30" applyAlignment="1">
      <alignment vertical="center"/>
    </xf>
    <xf numFmtId="0" fontId="27" fillId="13" borderId="0" applyAlignment="1">
      <alignment vertical="center"/>
    </xf>
    <xf numFmtId="0" fontId="27" fillId="20" borderId="30" applyAlignment="1">
      <alignment vertical="center"/>
    </xf>
    <xf numFmtId="0" fontId="27" fillId="24" borderId="0" applyAlignment="1">
      <alignment vertical="center"/>
    </xf>
    <xf numFmtId="0" fontId="27" fillId="24" borderId="0" applyAlignment="1">
      <alignment vertical="center"/>
    </xf>
    <xf numFmtId="0" fontId="27" fillId="24" borderId="0" applyAlignment="1">
      <alignment vertical="center"/>
    </xf>
    <xf numFmtId="0" fontId="27" fillId="24" borderId="0" applyAlignment="1">
      <alignment vertical="center"/>
    </xf>
    <xf numFmtId="0" fontId="27" fillId="14" borderId="0" applyAlignment="1">
      <alignment vertical="center"/>
    </xf>
    <xf numFmtId="0" fontId="27" fillId="24" borderId="0" applyAlignment="1">
      <alignment vertical="center"/>
    </xf>
    <xf numFmtId="0" fontId="27" fillId="13" borderId="0" applyAlignment="1">
      <alignment vertical="center"/>
    </xf>
    <xf numFmtId="0" fontId="27" fillId="24" borderId="0" applyAlignment="1">
      <alignment vertical="center"/>
    </xf>
    <xf numFmtId="0" fontId="27" fillId="14" borderId="0" applyAlignment="1">
      <alignment vertical="center"/>
    </xf>
    <xf numFmtId="0" fontId="27" fillId="24" borderId="0" applyAlignment="1">
      <alignment vertical="center"/>
    </xf>
    <xf numFmtId="0" fontId="27" fillId="14" borderId="0" applyAlignment="1">
      <alignment vertical="center"/>
    </xf>
    <xf numFmtId="0" fontId="35" fillId="0" borderId="29" applyAlignment="1">
      <alignment vertical="center"/>
    </xf>
    <xf numFmtId="0" fontId="27" fillId="24" borderId="0" applyAlignment="1">
      <alignment vertical="center"/>
    </xf>
    <xf numFmtId="0" fontId="27" fillId="14" borderId="0" applyAlignment="1">
      <alignment vertical="center"/>
    </xf>
    <xf numFmtId="0" fontId="27" fillId="24" borderId="0" applyAlignment="1">
      <alignment vertical="center"/>
    </xf>
    <xf numFmtId="0" fontId="27" fillId="13" borderId="0" applyAlignment="1">
      <alignment vertical="center"/>
    </xf>
    <xf numFmtId="0" fontId="27" fillId="24" borderId="0" applyAlignment="1">
      <alignment vertical="center"/>
    </xf>
    <xf numFmtId="0" fontId="29" fillId="7" borderId="0" applyAlignment="1">
      <alignment vertical="center"/>
    </xf>
    <xf numFmtId="0" fontId="27" fillId="13" borderId="0" applyAlignment="1">
      <alignment vertical="center"/>
    </xf>
    <xf numFmtId="0" fontId="27" fillId="24" borderId="0" applyAlignment="1">
      <alignment vertical="center"/>
    </xf>
    <xf numFmtId="0" fontId="29" fillId="8" borderId="0" applyAlignment="1">
      <alignment vertical="center"/>
    </xf>
    <xf numFmtId="0" fontId="29" fillId="7" borderId="0" applyAlignment="1">
      <alignment vertical="center"/>
    </xf>
    <xf numFmtId="0" fontId="27" fillId="14" borderId="0" applyAlignment="1">
      <alignment vertical="center"/>
    </xf>
    <xf numFmtId="0" fontId="27" fillId="14" borderId="0" applyAlignment="1">
      <alignment vertical="center"/>
    </xf>
    <xf numFmtId="0" fontId="29" fillId="7"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14" borderId="0" applyAlignment="1">
      <alignment vertical="center"/>
    </xf>
    <xf numFmtId="0" fontId="27" fillId="24" borderId="0" applyAlignment="1">
      <alignment vertical="center"/>
    </xf>
    <xf numFmtId="0" fontId="49" fillId="0" borderId="0" applyAlignment="1">
      <alignment vertical="center"/>
    </xf>
    <xf numFmtId="0" fontId="29" fillId="7" borderId="0" applyAlignment="1">
      <alignment vertical="center"/>
    </xf>
    <xf numFmtId="0" fontId="29" fillId="8" borderId="0" applyAlignment="1">
      <alignment vertical="center"/>
    </xf>
    <xf numFmtId="0" fontId="27" fillId="14" borderId="0" applyAlignment="1">
      <alignment vertical="center"/>
    </xf>
    <xf numFmtId="0" fontId="27" fillId="14" borderId="0" applyAlignment="1">
      <alignment vertical="center"/>
    </xf>
    <xf numFmtId="0" fontId="27" fillId="23" borderId="0" applyAlignment="1">
      <alignment vertical="center"/>
    </xf>
    <xf numFmtId="0" fontId="27" fillId="14" borderId="0" applyAlignment="1">
      <alignment vertical="center"/>
    </xf>
    <xf numFmtId="0" fontId="35" fillId="0" borderId="29" applyAlignment="1">
      <alignment vertical="center"/>
    </xf>
    <xf numFmtId="0" fontId="27" fillId="14" borderId="0" applyAlignment="1">
      <alignment vertical="center"/>
    </xf>
    <xf numFmtId="0" fontId="35" fillId="0" borderId="29" applyAlignment="1">
      <alignment vertical="center"/>
    </xf>
    <xf numFmtId="0" fontId="27" fillId="23" borderId="0" applyAlignment="1">
      <alignment vertical="center"/>
    </xf>
    <xf numFmtId="0" fontId="27" fillId="21" borderId="0" applyAlignment="1">
      <alignment vertical="center"/>
    </xf>
    <xf numFmtId="0" fontId="29" fillId="7" borderId="0" applyAlignment="1">
      <alignment vertical="center"/>
    </xf>
    <xf numFmtId="0" fontId="27" fillId="23" borderId="0" applyAlignment="1">
      <alignment vertical="center"/>
    </xf>
    <xf numFmtId="0" fontId="27" fillId="21" borderId="0" applyAlignment="1">
      <alignment vertical="center"/>
    </xf>
    <xf numFmtId="0" fontId="29" fillId="7" borderId="0" applyAlignment="1">
      <alignment vertical="center"/>
    </xf>
    <xf numFmtId="0" fontId="27" fillId="21" borderId="0" applyAlignment="1">
      <alignment vertical="center"/>
    </xf>
    <xf numFmtId="0" fontId="29" fillId="7" borderId="0" applyAlignment="1">
      <alignment vertical="center"/>
    </xf>
    <xf numFmtId="0" fontId="27" fillId="18" borderId="0" applyAlignment="1">
      <alignment vertical="center"/>
    </xf>
    <xf numFmtId="0" fontId="29" fillId="7" borderId="0" applyAlignment="1">
      <alignment vertical="center"/>
    </xf>
    <xf numFmtId="0" fontId="27" fillId="21" borderId="0" applyAlignment="1">
      <alignment vertical="center"/>
    </xf>
    <xf numFmtId="0" fontId="27" fillId="21" borderId="0" applyAlignment="1">
      <alignment vertical="center"/>
    </xf>
    <xf numFmtId="0" fontId="31" fillId="11" borderId="0" applyAlignment="1">
      <alignment vertical="center"/>
    </xf>
    <xf numFmtId="0" fontId="28" fillId="0" borderId="0" applyAlignment="1">
      <alignment vertical="center"/>
    </xf>
    <xf numFmtId="0" fontId="28" fillId="0" borderId="0" applyAlignment="1">
      <alignment vertical="center"/>
    </xf>
    <xf numFmtId="0" fontId="27" fillId="13" borderId="0" applyAlignment="1">
      <alignment vertical="center"/>
    </xf>
    <xf numFmtId="0" fontId="27" fillId="21" borderId="0" applyAlignment="1">
      <alignment vertical="center"/>
    </xf>
    <xf numFmtId="0" fontId="31" fillId="11" borderId="0" applyAlignment="1">
      <alignment vertical="center"/>
    </xf>
    <xf numFmtId="0" fontId="27" fillId="18" borderId="0" applyAlignment="1">
      <alignment vertical="center"/>
    </xf>
    <xf numFmtId="0" fontId="27" fillId="18" borderId="0" applyAlignment="1">
      <alignment vertical="center"/>
    </xf>
    <xf numFmtId="0" fontId="27" fillId="13" borderId="0" applyAlignment="1">
      <alignment vertical="center"/>
    </xf>
    <xf numFmtId="0" fontId="27" fillId="18" borderId="0" applyAlignment="1">
      <alignment vertical="center"/>
    </xf>
    <xf numFmtId="0" fontId="29" fillId="8" borderId="0" applyAlignment="1">
      <alignment vertical="center"/>
    </xf>
    <xf numFmtId="0" fontId="27" fillId="18" borderId="0" applyAlignment="1">
      <alignment vertical="center"/>
    </xf>
    <xf numFmtId="0" fontId="27" fillId="25" borderId="0" applyAlignment="1">
      <alignment vertical="center"/>
    </xf>
    <xf numFmtId="0" fontId="27" fillId="18" borderId="0" applyAlignment="1">
      <alignment vertical="center"/>
    </xf>
    <xf numFmtId="0" fontId="31" fillId="10" borderId="0" applyAlignment="1">
      <alignment vertical="center"/>
    </xf>
    <xf numFmtId="0" fontId="27" fillId="21" borderId="0" applyAlignment="1">
      <alignment vertical="center"/>
    </xf>
    <xf numFmtId="0" fontId="27" fillId="18" borderId="0" applyAlignment="1">
      <alignment vertical="center"/>
    </xf>
    <xf numFmtId="0" fontId="27" fillId="13" borderId="0" applyAlignment="1">
      <alignment vertical="center"/>
    </xf>
    <xf numFmtId="0" fontId="27" fillId="13" borderId="0" applyAlignment="1">
      <alignment vertical="center"/>
    </xf>
    <xf numFmtId="0" fontId="27" fillId="10" borderId="0" applyAlignment="1">
      <alignment vertical="center"/>
    </xf>
    <xf numFmtId="0" fontId="27" fillId="13" borderId="0" applyAlignment="1">
      <alignment vertical="center"/>
    </xf>
    <xf numFmtId="0" fontId="27" fillId="10" borderId="0" applyAlignment="1">
      <alignment vertical="center"/>
    </xf>
    <xf numFmtId="0" fontId="27" fillId="10" borderId="0" applyAlignment="1">
      <alignment vertical="center"/>
    </xf>
    <xf numFmtId="0" fontId="27" fillId="10" borderId="0" applyAlignment="1">
      <alignment vertical="center"/>
    </xf>
    <xf numFmtId="0" fontId="29" fillId="7" borderId="0" applyAlignment="1">
      <alignment vertical="center"/>
    </xf>
    <xf numFmtId="0" fontId="27" fillId="10" borderId="0" applyAlignment="1">
      <alignment vertical="center"/>
    </xf>
    <xf numFmtId="0" fontId="27" fillId="10" borderId="0" applyAlignment="1">
      <alignment vertical="center"/>
    </xf>
    <xf numFmtId="0" fontId="27" fillId="10" borderId="0" applyAlignment="1">
      <alignment vertical="center"/>
    </xf>
    <xf numFmtId="0" fontId="27" fillId="10" borderId="0" applyAlignment="1">
      <alignment vertical="center"/>
    </xf>
    <xf numFmtId="0" fontId="27" fillId="13" borderId="0" applyAlignment="1">
      <alignment vertical="center"/>
    </xf>
    <xf numFmtId="0" fontId="31" fillId="10" borderId="0" applyAlignment="1">
      <alignment vertical="center"/>
    </xf>
    <xf numFmtId="0" fontId="27" fillId="13" borderId="0" applyAlignment="1">
      <alignment vertical="center"/>
    </xf>
    <xf numFmtId="0" fontId="27" fillId="10" borderId="0" applyAlignment="1">
      <alignment vertical="center"/>
    </xf>
    <xf numFmtId="0" fontId="30" fillId="12" borderId="0" applyAlignment="1">
      <alignment vertical="center"/>
    </xf>
    <xf numFmtId="0" fontId="31" fillId="10" borderId="0" applyAlignment="1">
      <alignment vertical="center"/>
    </xf>
    <xf numFmtId="0" fontId="27" fillId="24" borderId="0" applyAlignment="1">
      <alignment vertical="center"/>
    </xf>
    <xf numFmtId="0" fontId="29" fillId="7" borderId="0" applyAlignment="1">
      <alignment vertical="center"/>
    </xf>
    <xf numFmtId="0" fontId="30" fillId="12" borderId="0" applyAlignment="1">
      <alignment vertical="center"/>
    </xf>
    <xf numFmtId="0" fontId="27" fillId="24" borderId="0" applyAlignment="1">
      <alignment vertical="center"/>
    </xf>
    <xf numFmtId="0" fontId="30" fillId="12" borderId="0" applyAlignment="1">
      <alignment vertical="center"/>
    </xf>
    <xf numFmtId="0" fontId="31" fillId="10" borderId="0" applyAlignment="1">
      <alignment vertical="center"/>
    </xf>
    <xf numFmtId="0" fontId="27" fillId="24" borderId="0" applyAlignment="1">
      <alignment vertical="center"/>
    </xf>
    <xf numFmtId="0" fontId="30" fillId="15" borderId="0" applyAlignment="1">
      <alignment vertical="center"/>
    </xf>
    <xf numFmtId="0" fontId="30" fillId="12" borderId="0" applyAlignment="1">
      <alignment vertical="center"/>
    </xf>
    <xf numFmtId="0" fontId="27" fillId="24" borderId="0" applyAlignment="1">
      <alignment vertical="center"/>
    </xf>
    <xf numFmtId="0" fontId="27" fillId="24" borderId="0" applyAlignment="1">
      <alignment vertical="center"/>
    </xf>
    <xf numFmtId="0" fontId="27" fillId="24" borderId="0" applyAlignment="1">
      <alignment vertical="center"/>
    </xf>
    <xf numFmtId="0" fontId="30" fillId="28" borderId="0" applyAlignment="1">
      <alignment vertical="center"/>
    </xf>
    <xf numFmtId="0" fontId="27" fillId="24" borderId="0" applyAlignment="1">
      <alignment vertical="center"/>
    </xf>
    <xf numFmtId="0" fontId="27" fillId="24" borderId="0" applyAlignment="1">
      <alignment vertical="center"/>
    </xf>
    <xf numFmtId="0" fontId="27" fillId="0" borderId="0"/>
    <xf numFmtId="0" fontId="27" fillId="24" borderId="0" applyAlignment="1">
      <alignment vertical="center"/>
    </xf>
    <xf numFmtId="0" fontId="27" fillId="20" borderId="30" applyAlignment="1">
      <alignment vertical="center"/>
    </xf>
    <xf numFmtId="0" fontId="27" fillId="24" borderId="0" applyAlignment="1">
      <alignment vertical="center"/>
    </xf>
    <xf numFmtId="0" fontId="27" fillId="24" borderId="0" applyAlignment="1">
      <alignment vertical="center"/>
    </xf>
    <xf numFmtId="0" fontId="29" fillId="7" borderId="0" applyAlignment="1">
      <alignment vertical="center"/>
    </xf>
    <xf numFmtId="0" fontId="27" fillId="24" borderId="0" applyAlignment="1">
      <alignment vertical="center"/>
    </xf>
    <xf numFmtId="0" fontId="27" fillId="25" borderId="0" applyAlignment="1">
      <alignment vertical="center"/>
    </xf>
    <xf numFmtId="0" fontId="29" fillId="7" borderId="0" applyAlignment="1">
      <alignment vertical="center"/>
    </xf>
    <xf numFmtId="0" fontId="27" fillId="25" borderId="0" applyAlignment="1">
      <alignment vertical="center"/>
    </xf>
    <xf numFmtId="0" fontId="27" fillId="23" borderId="0" applyAlignment="1">
      <alignment vertical="center"/>
    </xf>
    <xf numFmtId="0" fontId="27" fillId="25" borderId="0" applyAlignment="1">
      <alignment vertical="center"/>
    </xf>
    <xf numFmtId="0" fontId="27" fillId="25" borderId="0" applyAlignment="1">
      <alignment vertical="center"/>
    </xf>
    <xf numFmtId="0" fontId="29" fillId="7" borderId="0" applyAlignment="1">
      <alignment vertical="center"/>
    </xf>
    <xf numFmtId="0" fontId="27" fillId="25" borderId="0" applyAlignment="1">
      <alignment vertical="center"/>
    </xf>
    <xf numFmtId="0" fontId="27" fillId="23" borderId="0" applyAlignment="1">
      <alignment vertical="center"/>
    </xf>
    <xf numFmtId="0" fontId="31" fillId="10" borderId="0" applyAlignment="1">
      <alignment vertical="center"/>
    </xf>
    <xf numFmtId="0" fontId="27" fillId="23" borderId="0" applyAlignment="1">
      <alignment vertical="center"/>
    </xf>
    <xf numFmtId="0" fontId="27" fillId="25" borderId="0" applyAlignment="1">
      <alignment vertical="center"/>
    </xf>
    <xf numFmtId="0" fontId="37" fillId="25" borderId="32" applyAlignment="1">
      <alignment vertical="center"/>
    </xf>
    <xf numFmtId="0" fontId="13" fillId="20" borderId="30" applyAlignment="1">
      <alignment vertical="center"/>
    </xf>
    <xf numFmtId="0" fontId="27" fillId="23" borderId="0" applyAlignment="1">
      <alignment vertical="center"/>
    </xf>
    <xf numFmtId="0" fontId="27" fillId="20" borderId="30" applyAlignment="1">
      <alignment vertical="center"/>
    </xf>
    <xf numFmtId="0" fontId="27" fillId="23" borderId="0" applyAlignment="1">
      <alignment vertical="center"/>
    </xf>
    <xf numFmtId="0" fontId="31" fillId="10" borderId="0" applyAlignment="1">
      <alignment vertical="center"/>
    </xf>
    <xf numFmtId="0" fontId="27" fillId="23" borderId="0" applyAlignment="1">
      <alignment vertical="center"/>
    </xf>
    <xf numFmtId="0" fontId="31" fillId="10" borderId="0" applyAlignment="1">
      <alignment vertical="center"/>
    </xf>
    <xf numFmtId="0" fontId="31" fillId="10" borderId="0" applyAlignment="1">
      <alignment vertical="center"/>
    </xf>
    <xf numFmtId="0" fontId="27" fillId="25" borderId="0" applyAlignment="1">
      <alignment vertical="center"/>
    </xf>
    <xf numFmtId="0" fontId="27" fillId="25" borderId="0" applyAlignment="1">
      <alignment vertical="center"/>
    </xf>
    <xf numFmtId="0" fontId="27" fillId="25" borderId="0" applyAlignment="1">
      <alignment vertical="center"/>
    </xf>
    <xf numFmtId="0" fontId="27" fillId="25" borderId="0" applyAlignment="1">
      <alignment vertical="center"/>
    </xf>
    <xf numFmtId="0" fontId="32" fillId="21" borderId="0" applyAlignment="1">
      <alignment vertical="center"/>
    </xf>
    <xf numFmtId="0" fontId="30" fillId="28" borderId="0" applyAlignment="1">
      <alignment vertical="center"/>
    </xf>
    <xf numFmtId="0" fontId="29" fillId="7" borderId="0" applyAlignment="1">
      <alignment vertical="center"/>
    </xf>
    <xf numFmtId="0" fontId="30" fillId="18" borderId="0" applyAlignment="1">
      <alignment vertical="center"/>
    </xf>
    <xf numFmtId="0" fontId="50" fillId="0" borderId="0"/>
    <xf numFmtId="0" fontId="30" fillId="23" borderId="0" applyAlignment="1">
      <alignment vertical="center"/>
    </xf>
    <xf numFmtId="0" fontId="29" fillId="7" borderId="0" applyAlignment="1">
      <alignment vertical="center"/>
    </xf>
    <xf numFmtId="0" fontId="32" fillId="12" borderId="0" applyAlignment="1">
      <alignment vertical="center"/>
    </xf>
    <xf numFmtId="0" fontId="30" fillId="11" borderId="0" applyAlignment="1">
      <alignment vertical="center"/>
    </xf>
    <xf numFmtId="0" fontId="31" fillId="11" borderId="0" applyAlignment="1">
      <alignment vertical="center"/>
    </xf>
    <xf numFmtId="0" fontId="32" fillId="12" borderId="0" applyAlignment="1">
      <alignment vertical="center"/>
    </xf>
    <xf numFmtId="0" fontId="30" fillId="8" borderId="0" applyAlignment="1">
      <alignment vertical="center"/>
    </xf>
    <xf numFmtId="0" fontId="32" fillId="29" borderId="0" applyAlignment="1">
      <alignment vertical="center"/>
    </xf>
    <xf numFmtId="0" fontId="30" fillId="14" borderId="0" applyAlignment="1">
      <alignment vertical="center"/>
    </xf>
    <xf numFmtId="0" fontId="30" fillId="15" borderId="0" applyAlignment="1">
      <alignment vertical="center"/>
    </xf>
    <xf numFmtId="0" fontId="32" fillId="12" borderId="0" applyAlignment="1">
      <alignment vertical="center"/>
    </xf>
    <xf numFmtId="0" fontId="30" fillId="16" borderId="0" applyAlignment="1">
      <alignment vertical="center"/>
    </xf>
    <xf numFmtId="0" fontId="29" fillId="8" borderId="0" applyAlignment="1">
      <alignment vertical="center"/>
    </xf>
    <xf numFmtId="0" fontId="30" fillId="16" borderId="0" applyAlignment="1">
      <alignment vertical="center"/>
    </xf>
    <xf numFmtId="0" fontId="30" fillId="14" borderId="0" applyAlignment="1">
      <alignment vertical="center"/>
    </xf>
    <xf numFmtId="0" fontId="30" fillId="14" borderId="0" applyAlignment="1">
      <alignment vertical="center"/>
    </xf>
    <xf numFmtId="0" fontId="32" fillId="14" borderId="0" applyAlignment="1">
      <alignment vertical="center"/>
    </xf>
    <xf numFmtId="0" fontId="30" fillId="14" borderId="0" applyAlignment="1">
      <alignment vertical="center"/>
    </xf>
    <xf numFmtId="0" fontId="30" fillId="18" borderId="0" applyAlignment="1">
      <alignment vertical="center"/>
    </xf>
    <xf numFmtId="0" fontId="29" fillId="8" borderId="0" applyAlignment="1">
      <alignment vertical="center"/>
    </xf>
    <xf numFmtId="0" fontId="30" fillId="18" borderId="0" applyAlignment="1">
      <alignment vertical="center"/>
    </xf>
    <xf numFmtId="0" fontId="32" fillId="12" borderId="0" applyAlignment="1">
      <alignment vertical="center"/>
    </xf>
    <xf numFmtId="0" fontId="32"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1" fillId="10" borderId="0" applyAlignment="1">
      <alignment vertical="center"/>
    </xf>
    <xf numFmtId="0" fontId="31" fillId="10" borderId="0" applyAlignment="1">
      <alignment vertical="center"/>
    </xf>
    <xf numFmtId="0" fontId="30" fillId="12" borderId="0" applyAlignment="1">
      <alignment vertical="center"/>
    </xf>
    <xf numFmtId="0" fontId="56" fillId="27" borderId="35"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29" fillId="8" borderId="0" applyAlignment="1">
      <alignment vertical="center"/>
    </xf>
    <xf numFmtId="0" fontId="30" fillId="12" borderId="0" applyAlignment="1">
      <alignment vertical="center"/>
    </xf>
    <xf numFmtId="0" fontId="30" fillId="12" borderId="0" applyAlignment="1">
      <alignment vertical="center"/>
    </xf>
    <xf numFmtId="0" fontId="32" fillId="12" borderId="0" applyAlignment="1">
      <alignment vertical="center"/>
    </xf>
    <xf numFmtId="0" fontId="32" fillId="12" borderId="0" applyAlignment="1">
      <alignment vertical="center"/>
    </xf>
    <xf numFmtId="0" fontId="32" fillId="12" borderId="0" applyAlignment="1">
      <alignment vertical="center"/>
    </xf>
    <xf numFmtId="0" fontId="30" fillId="12" borderId="0" applyAlignment="1">
      <alignment vertical="center"/>
    </xf>
    <xf numFmtId="0" fontId="32" fillId="25" borderId="0" applyAlignment="1">
      <alignment vertical="center"/>
    </xf>
    <xf numFmtId="0" fontId="32" fillId="25" borderId="0" applyAlignment="1">
      <alignment vertical="center"/>
    </xf>
    <xf numFmtId="0" fontId="31" fillId="11" borderId="0" applyAlignment="1">
      <alignment vertical="center"/>
    </xf>
    <xf numFmtId="0" fontId="32" fillId="25" borderId="0" applyAlignment="1">
      <alignment vertical="center"/>
    </xf>
    <xf numFmtId="0" fontId="31" fillId="11"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1" fillId="10" borderId="0" applyAlignment="1">
      <alignment vertical="center"/>
    </xf>
    <xf numFmtId="0" fontId="56" fillId="27" borderId="35"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0" fillId="17" borderId="0" applyAlignment="1">
      <alignment vertical="center"/>
    </xf>
    <xf numFmtId="0" fontId="32" fillId="12" borderId="0" applyAlignment="1">
      <alignment vertical="center"/>
    </xf>
    <xf numFmtId="0" fontId="32" fillId="25" borderId="0" applyAlignment="1">
      <alignment vertical="center"/>
    </xf>
    <xf numFmtId="0" fontId="29" fillId="8" borderId="0" applyAlignment="1">
      <alignment vertical="center"/>
    </xf>
    <xf numFmtId="0" fontId="32" fillId="25" borderId="0" applyAlignment="1">
      <alignment vertical="center"/>
    </xf>
    <xf numFmtId="0" fontId="29" fillId="8" borderId="0" applyAlignment="1">
      <alignment vertical="center"/>
    </xf>
    <xf numFmtId="0" fontId="32" fillId="25" borderId="0" applyAlignment="1">
      <alignment vertical="center"/>
    </xf>
    <xf numFmtId="0" fontId="29" fillId="8" borderId="0" applyAlignment="1">
      <alignment vertical="center"/>
    </xf>
    <xf numFmtId="0" fontId="32" fillId="25" borderId="0" applyAlignment="1">
      <alignment vertical="center"/>
    </xf>
    <xf numFmtId="0" fontId="29" fillId="8" borderId="0" applyAlignment="1">
      <alignment vertical="center"/>
    </xf>
    <xf numFmtId="0" fontId="30" fillId="17" borderId="0" applyAlignment="1">
      <alignment vertical="center"/>
    </xf>
    <xf numFmtId="0" fontId="29" fillId="8" borderId="0" applyAlignment="1">
      <alignment vertical="center"/>
    </xf>
    <xf numFmtId="0" fontId="30" fillId="17" borderId="0" applyAlignment="1">
      <alignment vertical="center"/>
    </xf>
    <xf numFmtId="0" fontId="29" fillId="8" borderId="0" applyAlignment="1">
      <alignment vertical="center"/>
    </xf>
    <xf numFmtId="0" fontId="29" fillId="8" borderId="0" applyAlignment="1">
      <alignment vertical="center"/>
    </xf>
    <xf numFmtId="0" fontId="32" fillId="25" borderId="0" applyAlignment="1">
      <alignment vertical="center"/>
    </xf>
    <xf numFmtId="0" fontId="29" fillId="7" borderId="0" applyAlignment="1">
      <alignment vertical="center"/>
    </xf>
    <xf numFmtId="0" fontId="29" fillId="8" borderId="0" applyAlignment="1">
      <alignment vertical="center"/>
    </xf>
    <xf numFmtId="0" fontId="30" fillId="17" borderId="0" applyAlignment="1">
      <alignment vertical="center"/>
    </xf>
    <xf numFmtId="0" fontId="29" fillId="8" borderId="0" applyAlignment="1">
      <alignment vertical="center"/>
    </xf>
    <xf numFmtId="0" fontId="55" fillId="0" borderId="42" applyAlignment="1" applyProtection="1">
      <alignment horizontal="left" vertical="center"/>
      <protection locked="0" hidden="0"/>
    </xf>
    <xf numFmtId="0" fontId="30" fillId="30" borderId="0" applyAlignment="1">
      <alignment vertical="center"/>
    </xf>
    <xf numFmtId="0" fontId="30" fillId="28" borderId="0" applyAlignment="1">
      <alignment vertical="center"/>
    </xf>
    <xf numFmtId="0" fontId="30" fillId="23" borderId="0" applyAlignment="1">
      <alignment vertical="center"/>
    </xf>
    <xf numFmtId="0" fontId="13" fillId="0" borderId="0"/>
    <xf numFmtId="0" fontId="30" fillId="28" borderId="0" applyAlignment="1">
      <alignment vertical="center"/>
    </xf>
    <xf numFmtId="0" fontId="30" fillId="29" borderId="0" applyAlignment="1">
      <alignment vertical="center"/>
    </xf>
    <xf numFmtId="0" fontId="29" fillId="8" borderId="0" applyAlignment="1">
      <alignment vertical="center"/>
    </xf>
    <xf numFmtId="0" fontId="30" fillId="28" borderId="0" applyAlignment="1">
      <alignment vertical="center"/>
    </xf>
    <xf numFmtId="0" fontId="30" fillId="12" borderId="0" applyAlignment="1">
      <alignment vertical="center"/>
    </xf>
    <xf numFmtId="0" fontId="30" fillId="9" borderId="0" applyAlignment="1">
      <alignment vertical="center"/>
    </xf>
    <xf numFmtId="0" fontId="31" fillId="10" borderId="0" applyAlignment="1">
      <alignment vertical="center"/>
    </xf>
    <xf numFmtId="0" fontId="60" fillId="6" borderId="32" applyAlignment="1">
      <alignment vertical="center"/>
    </xf>
    <xf numFmtId="0" fontId="61" fillId="0" borderId="44" applyAlignment="1">
      <alignment horizontal="center"/>
    </xf>
    <xf numFmtId="0" fontId="31" fillId="10" borderId="0" applyAlignment="1">
      <alignment vertical="center"/>
    </xf>
    <xf numFmtId="0" fontId="56" fillId="27" borderId="35" applyAlignment="1">
      <alignment vertical="center"/>
    </xf>
    <xf numFmtId="0" fontId="11" fillId="0" borderId="45" applyAlignment="1">
      <alignment vertical="center"/>
    </xf>
    <xf numFmtId="170" fontId="51" fillId="0" borderId="0" applyAlignment="1">
      <alignment horizontal="right"/>
    </xf>
    <xf numFmtId="0" fontId="17" fillId="0" borderId="0"/>
    <xf numFmtId="0" fontId="29" fillId="8" borderId="0" applyAlignment="1">
      <alignment vertical="center"/>
    </xf>
    <xf numFmtId="171" fontId="12" fillId="0" borderId="0"/>
    <xf numFmtId="0" fontId="62" fillId="0" borderId="0" applyAlignment="1">
      <alignment vertical="center"/>
    </xf>
    <xf numFmtId="0" fontId="36" fillId="0" borderId="0" applyAlignment="1">
      <alignment vertical="center"/>
    </xf>
    <xf numFmtId="0" fontId="29" fillId="7" borderId="0" applyAlignment="1">
      <alignment vertical="center"/>
    </xf>
    <xf numFmtId="0" fontId="17" fillId="0" borderId="0"/>
    <xf numFmtId="0" fontId="31" fillId="10" borderId="0" applyAlignment="1">
      <alignment vertical="center"/>
    </xf>
    <xf numFmtId="0" fontId="63" fillId="0" borderId="0" applyAlignment="1" applyProtection="1">
      <alignment vertical="top"/>
      <protection locked="0" hidden="0"/>
    </xf>
    <xf numFmtId="0" fontId="51" fillId="0" borderId="37" applyProtection="1">
      <protection locked="0" hidden="0"/>
    </xf>
    <xf numFmtId="0" fontId="29" fillId="8" borderId="0" applyAlignment="1">
      <alignment vertical="center"/>
    </xf>
    <xf numFmtId="0" fontId="31" fillId="11" borderId="0" applyAlignment="1">
      <alignment vertical="center"/>
    </xf>
    <xf numFmtId="0" fontId="28" fillId="0" borderId="0" applyAlignment="1">
      <alignment vertical="center"/>
    </xf>
    <xf numFmtId="0" fontId="52" fillId="13" borderId="0"/>
    <xf numFmtId="0" fontId="21" fillId="0" borderId="38" applyAlignment="1">
      <alignment horizontal="left" vertical="center"/>
    </xf>
    <xf numFmtId="0" fontId="32" fillId="12" borderId="0" applyAlignment="1">
      <alignment vertical="center"/>
    </xf>
    <xf numFmtId="0" fontId="21" fillId="0" borderId="8" applyAlignment="1">
      <alignment horizontal="left" vertical="center"/>
    </xf>
    <xf numFmtId="0" fontId="30" fillId="12" borderId="0" applyAlignment="1">
      <alignment vertical="center"/>
    </xf>
    <xf numFmtId="0" fontId="54" fillId="0" borderId="39" applyAlignment="1">
      <alignment vertical="center"/>
    </xf>
    <xf numFmtId="0" fontId="31" fillId="10" borderId="0" applyAlignment="1">
      <alignment vertical="center"/>
    </xf>
    <xf numFmtId="0" fontId="53" fillId="6" borderId="32" applyAlignment="1">
      <alignment vertical="center"/>
    </xf>
    <xf numFmtId="0" fontId="47" fillId="0" borderId="40" applyAlignment="1">
      <alignment vertical="center"/>
    </xf>
    <xf numFmtId="0" fontId="39" fillId="0" borderId="41" applyAlignment="1">
      <alignment vertical="center"/>
    </xf>
    <xf numFmtId="0" fontId="31" fillId="10" borderId="0" applyAlignment="1">
      <alignment vertical="center"/>
    </xf>
    <xf numFmtId="0" fontId="31" fillId="10" borderId="0" applyAlignment="1">
      <alignment vertical="center"/>
    </xf>
    <xf numFmtId="0" fontId="25" fillId="0" borderId="0"/>
    <xf numFmtId="0" fontId="21" fillId="0" borderId="0"/>
    <xf numFmtId="0" fontId="31" fillId="10" borderId="0" applyAlignment="1">
      <alignment vertical="center"/>
    </xf>
    <xf numFmtId="0" fontId="57" fillId="0" borderId="0"/>
    <xf numFmtId="0" fontId="58" fillId="0" borderId="0" applyAlignment="1" applyProtection="1">
      <alignment vertical="top"/>
      <protection locked="0" hidden="0"/>
    </xf>
    <xf numFmtId="170" fontId="21" fillId="0" borderId="22" applyProtection="1">
      <protection locked="0" hidden="0"/>
    </xf>
    <xf numFmtId="0" fontId="52" fillId="20" borderId="1"/>
    <xf numFmtId="0" fontId="59" fillId="25" borderId="32"/>
    <xf numFmtId="0" fontId="48" fillId="0" borderId="43" applyAlignment="1">
      <alignment vertical="center"/>
    </xf>
    <xf numFmtId="0" fontId="53" fillId="6" borderId="32" applyAlignment="1">
      <alignment vertical="center"/>
    </xf>
    <xf numFmtId="0" fontId="5" fillId="0" borderId="0"/>
    <xf numFmtId="0" fontId="31" fillId="10" borderId="0" applyAlignment="1">
      <alignment vertical="center"/>
    </xf>
    <xf numFmtId="0" fontId="5" fillId="0" borderId="0"/>
    <xf numFmtId="172" fontId="5" fillId="0" borderId="0"/>
    <xf numFmtId="0" fontId="29" fillId="8" borderId="0" applyAlignment="1">
      <alignment vertical="center"/>
    </xf>
    <xf numFmtId="173" fontId="5" fillId="0" borderId="0"/>
    <xf numFmtId="0" fontId="43" fillId="0" borderId="0"/>
    <xf numFmtId="0" fontId="43" fillId="0" borderId="0"/>
    <xf numFmtId="0" fontId="31" fillId="10" borderId="0" applyAlignment="1">
      <alignment vertical="center"/>
    </xf>
    <xf numFmtId="0" fontId="43" fillId="0" borderId="0"/>
    <xf numFmtId="0" fontId="31" fillId="10" borderId="0" applyAlignment="1">
      <alignment vertical="center"/>
    </xf>
    <xf numFmtId="0" fontId="43" fillId="0" borderId="0"/>
    <xf numFmtId="0" fontId="31" fillId="10" borderId="0" applyAlignment="1">
      <alignment vertical="center"/>
    </xf>
    <xf numFmtId="0" fontId="43" fillId="0" borderId="0"/>
    <xf numFmtId="0" fontId="31" fillId="10" borderId="0" applyAlignment="1">
      <alignment vertical="center"/>
    </xf>
    <xf numFmtId="0" fontId="43" fillId="0" borderId="0"/>
    <xf numFmtId="0" fontId="43" fillId="0" borderId="0"/>
    <xf numFmtId="0" fontId="43" fillId="0" borderId="0"/>
    <xf numFmtId="0" fontId="43" fillId="0" borderId="0"/>
    <xf numFmtId="0" fontId="43" fillId="0" borderId="0"/>
    <xf numFmtId="0" fontId="64" fillId="21" borderId="0" applyAlignment="1">
      <alignment vertical="center"/>
    </xf>
    <xf numFmtId="0" fontId="28" fillId="0" borderId="0"/>
    <xf numFmtId="0" fontId="29" fillId="8" borderId="0" applyAlignment="1">
      <alignment vertical="center"/>
    </xf>
    <xf numFmtId="0" fontId="27" fillId="0" borderId="0"/>
    <xf numFmtId="0" fontId="29" fillId="8" borderId="0" applyAlignment="1">
      <alignment vertical="center"/>
    </xf>
    <xf numFmtId="0" fontId="27" fillId="0" borderId="0"/>
    <xf numFmtId="0" fontId="28" fillId="0" borderId="0"/>
    <xf numFmtId="0" fontId="27" fillId="0" borderId="0"/>
    <xf numFmtId="0" fontId="5" fillId="0" borderId="0"/>
    <xf numFmtId="0" fontId="65" fillId="6" borderId="46" applyAlignment="1">
      <alignment vertical="center"/>
    </xf>
    <xf numFmtId="0" fontId="12" fillId="0" borderId="0"/>
    <xf numFmtId="0" fontId="66" fillId="0" borderId="0"/>
    <xf numFmtId="0" fontId="31" fillId="11" borderId="0" applyAlignment="1">
      <alignment vertical="center"/>
    </xf>
    <xf numFmtId="0" fontId="12" fillId="20" borderId="30" applyAlignment="1">
      <alignment vertical="center"/>
    </xf>
    <xf numFmtId="0" fontId="65" fillId="6" borderId="46" applyAlignment="1">
      <alignment vertical="center"/>
    </xf>
    <xf numFmtId="0" fontId="31" fillId="11" borderId="0" applyAlignment="1">
      <alignment vertical="center"/>
    </xf>
    <xf numFmtId="0" fontId="12" fillId="0" borderId="0"/>
    <xf numFmtId="0" fontId="5" fillId="0" borderId="0"/>
    <xf numFmtId="170" fontId="67" fillId="0" borderId="0" applyAlignment="1" applyProtection="1">
      <alignment horizontal="center" vertical="top" wrapText="1"/>
      <protection locked="0" hidden="0"/>
    </xf>
    <xf numFmtId="0" fontId="50" fillId="31" borderId="48"/>
    <xf numFmtId="0" fontId="68" fillId="0" borderId="49" applyAlignment="1">
      <alignment horizontal="left"/>
    </xf>
    <xf numFmtId="0" fontId="29" fillId="8" borderId="0" applyAlignment="1">
      <alignment vertical="center"/>
    </xf>
    <xf numFmtId="0" fontId="43" fillId="0" borderId="0"/>
    <xf numFmtId="0" fontId="69" fillId="0" borderId="0"/>
    <xf numFmtId="0" fontId="70" fillId="0" borderId="0"/>
    <xf numFmtId="0" fontId="50" fillId="0" borderId="8" applyAlignment="1">
      <alignment horizontal="centerContinuous"/>
    </xf>
    <xf numFmtId="0" fontId="31" fillId="11" borderId="0" applyAlignment="1">
      <alignment vertical="center"/>
    </xf>
    <xf numFmtId="0" fontId="43" fillId="0" borderId="8" applyAlignment="1">
      <alignment horizontal="centerContinuous"/>
    </xf>
    <xf numFmtId="0" fontId="31" fillId="10" borderId="0" applyAlignment="1">
      <alignment vertical="center"/>
    </xf>
    <xf numFmtId="0" fontId="31" fillId="10" borderId="0" applyAlignment="1">
      <alignment vertical="center"/>
    </xf>
    <xf numFmtId="0" fontId="57" fillId="0" borderId="50"/>
    <xf numFmtId="0" fontId="71" fillId="0" borderId="0"/>
    <xf numFmtId="0" fontId="29" fillId="8" borderId="0" applyAlignment="1">
      <alignment vertical="center"/>
    </xf>
    <xf numFmtId="0" fontId="48" fillId="0" borderId="0" applyAlignment="1">
      <alignment vertical="center"/>
    </xf>
    <xf numFmtId="0" fontId="72" fillId="0" borderId="0" applyAlignment="1">
      <alignment vertical="center"/>
    </xf>
    <xf numFmtId="0" fontId="11" fillId="0" borderId="51" applyAlignment="1">
      <alignment vertical="center"/>
    </xf>
    <xf numFmtId="174" fontId="12" fillId="0" borderId="0"/>
    <xf numFmtId="0" fontId="36" fillId="0" borderId="0" applyAlignment="1">
      <alignment vertical="center"/>
    </xf>
    <xf numFmtId="0" fontId="29" fillId="8" borderId="0" applyAlignment="1">
      <alignment vertical="center"/>
    </xf>
    <xf numFmtId="0" fontId="12" fillId="0" borderId="1" applyAlignment="1">
      <alignment horizontal="center"/>
    </xf>
    <xf numFmtId="0" fontId="31" fillId="11" borderId="0" applyAlignment="1">
      <alignment vertical="center"/>
    </xf>
    <xf numFmtId="0" fontId="48" fillId="0" borderId="0" applyAlignment="1">
      <alignment vertical="center"/>
    </xf>
    <xf numFmtId="0" fontId="54" fillId="0" borderId="52" applyAlignment="1">
      <alignment vertical="center"/>
    </xf>
    <xf numFmtId="0" fontId="54" fillId="0" borderId="52" applyAlignment="1">
      <alignment vertical="center"/>
    </xf>
    <xf numFmtId="0" fontId="29" fillId="7" borderId="0" applyAlignment="1">
      <alignment vertical="center"/>
    </xf>
    <xf numFmtId="0" fontId="54" fillId="0" borderId="52" applyAlignment="1">
      <alignment vertical="center"/>
    </xf>
    <xf numFmtId="0" fontId="29" fillId="7" borderId="0" applyAlignment="1">
      <alignment vertical="center"/>
    </xf>
    <xf numFmtId="0" fontId="35" fillId="0" borderId="29" applyAlignment="1">
      <alignment vertical="center"/>
    </xf>
    <xf numFmtId="0" fontId="29" fillId="8" borderId="0" applyAlignment="1">
      <alignment vertical="center"/>
    </xf>
    <xf numFmtId="0" fontId="29" fillId="7" borderId="0" applyAlignment="1">
      <alignment vertical="center"/>
    </xf>
    <xf numFmtId="0" fontId="35" fillId="0" borderId="29" applyAlignment="1">
      <alignment vertical="center"/>
    </xf>
    <xf numFmtId="0" fontId="29" fillId="8" borderId="0" applyAlignment="1">
      <alignment vertical="center"/>
    </xf>
    <xf numFmtId="0" fontId="30" fillId="19" borderId="0" applyAlignment="1">
      <alignment vertical="center"/>
    </xf>
    <xf numFmtId="0" fontId="35" fillId="0" borderId="29" applyAlignment="1">
      <alignment vertical="center"/>
    </xf>
    <xf numFmtId="0" fontId="29" fillId="7" borderId="0" applyAlignment="1">
      <alignment vertical="center"/>
    </xf>
    <xf numFmtId="0" fontId="35" fillId="0" borderId="29" applyAlignment="1">
      <alignment vertical="center"/>
    </xf>
    <xf numFmtId="0" fontId="35" fillId="0" borderId="29" applyAlignment="1">
      <alignment vertical="center"/>
    </xf>
    <xf numFmtId="0" fontId="35" fillId="0" borderId="29" applyAlignment="1">
      <alignment vertical="center"/>
    </xf>
    <xf numFmtId="0" fontId="35" fillId="0" borderId="29" applyAlignment="1">
      <alignment vertical="center"/>
    </xf>
    <xf numFmtId="0" fontId="62" fillId="0" borderId="0" applyAlignment="1">
      <alignment vertical="center"/>
    </xf>
    <xf numFmtId="0" fontId="35" fillId="0" borderId="29" applyAlignment="1">
      <alignment vertical="center"/>
    </xf>
    <xf numFmtId="0" fontId="31" fillId="11" borderId="0" applyAlignment="1">
      <alignment vertical="center"/>
    </xf>
    <xf numFmtId="0" fontId="29" fillId="7" borderId="0" applyAlignment="1">
      <alignment vertical="center"/>
    </xf>
    <xf numFmtId="0" fontId="54" fillId="0" borderId="52" applyAlignment="1">
      <alignment vertical="center"/>
    </xf>
    <xf numFmtId="0" fontId="29" fillId="7" borderId="0" applyAlignment="1">
      <alignment vertical="center"/>
    </xf>
    <xf numFmtId="0" fontId="54" fillId="0" borderId="52" applyAlignment="1">
      <alignment vertical="center"/>
    </xf>
    <xf numFmtId="0" fontId="29" fillId="7" borderId="0" applyAlignment="1">
      <alignment vertical="center"/>
    </xf>
    <xf numFmtId="0" fontId="29" fillId="7" borderId="0" applyAlignment="1">
      <alignment vertical="center"/>
    </xf>
    <xf numFmtId="0" fontId="54" fillId="0" borderId="52" applyAlignment="1">
      <alignment vertical="center"/>
    </xf>
    <xf numFmtId="0" fontId="29" fillId="7" borderId="0" applyAlignment="1">
      <alignment vertical="center"/>
    </xf>
    <xf numFmtId="0" fontId="29" fillId="7" borderId="0" applyAlignment="1">
      <alignment vertical="center"/>
    </xf>
    <xf numFmtId="0" fontId="54" fillId="0" borderId="52" applyAlignment="1">
      <alignment vertical="center"/>
    </xf>
    <xf numFmtId="0" fontId="29" fillId="7" borderId="0" applyAlignment="1">
      <alignment vertical="center"/>
    </xf>
    <xf numFmtId="0" fontId="29" fillId="7" borderId="0" applyAlignment="1">
      <alignment vertical="center"/>
    </xf>
    <xf numFmtId="0" fontId="54" fillId="0" borderId="52"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72" fillId="0" borderId="0" applyAlignment="1">
      <alignment vertical="center"/>
    </xf>
    <xf numFmtId="0" fontId="47" fillId="0" borderId="36" applyAlignment="1">
      <alignment vertical="center"/>
    </xf>
    <xf numFmtId="0" fontId="29" fillId="7" borderId="0" applyAlignment="1">
      <alignment vertical="center"/>
    </xf>
    <xf numFmtId="0" fontId="47" fillId="0" borderId="36" applyAlignment="1">
      <alignment vertical="center"/>
    </xf>
    <xf numFmtId="0" fontId="29" fillId="7" borderId="0" applyAlignment="1">
      <alignment vertical="center"/>
    </xf>
    <xf numFmtId="0" fontId="47" fillId="0" borderId="36" applyAlignment="1">
      <alignment vertical="center"/>
    </xf>
    <xf numFmtId="0" fontId="29" fillId="7" borderId="0" applyAlignment="1">
      <alignment vertical="center"/>
    </xf>
    <xf numFmtId="0" fontId="46" fillId="0" borderId="36" applyAlignment="1">
      <alignment vertical="center"/>
    </xf>
    <xf numFmtId="0" fontId="29" fillId="7" borderId="0" applyAlignment="1">
      <alignment vertical="center"/>
    </xf>
    <xf numFmtId="0" fontId="46" fillId="0" borderId="36" applyAlignment="1">
      <alignment vertical="center"/>
    </xf>
    <xf numFmtId="0" fontId="29" fillId="7" borderId="0" applyAlignment="1">
      <alignment vertical="center"/>
    </xf>
    <xf numFmtId="0" fontId="46" fillId="0" borderId="36" applyAlignment="1">
      <alignment vertical="center"/>
    </xf>
    <xf numFmtId="0" fontId="29" fillId="7" borderId="0" applyAlignment="1">
      <alignment vertical="center"/>
    </xf>
    <xf numFmtId="0" fontId="46" fillId="0" borderId="36" applyAlignment="1">
      <alignment vertical="center"/>
    </xf>
    <xf numFmtId="0" fontId="46" fillId="0" borderId="36" applyAlignment="1">
      <alignment vertical="center"/>
    </xf>
    <xf numFmtId="0" fontId="29" fillId="7" borderId="0" applyAlignment="1">
      <alignment vertical="center"/>
    </xf>
    <xf numFmtId="0" fontId="46" fillId="0" borderId="36" applyAlignment="1">
      <alignment vertical="center"/>
    </xf>
    <xf numFmtId="0" fontId="46" fillId="0" borderId="36" applyAlignment="1">
      <alignment vertical="center"/>
    </xf>
    <xf numFmtId="0" fontId="29" fillId="7" borderId="0" applyAlignment="1">
      <alignment vertical="center"/>
    </xf>
    <xf numFmtId="0" fontId="46" fillId="0" borderId="36" applyAlignment="1">
      <alignment vertical="center"/>
    </xf>
    <xf numFmtId="0" fontId="29" fillId="8" borderId="0" applyAlignment="1">
      <alignment vertical="center"/>
    </xf>
    <xf numFmtId="0" fontId="46" fillId="0" borderId="36" applyAlignment="1">
      <alignment vertical="center"/>
    </xf>
    <xf numFmtId="0" fontId="29" fillId="8" borderId="0" applyAlignment="1">
      <alignment vertical="center"/>
    </xf>
    <xf numFmtId="0" fontId="46" fillId="0" borderId="36" applyAlignment="1">
      <alignment vertical="center"/>
    </xf>
    <xf numFmtId="0" fontId="31" fillId="11" borderId="0" applyAlignment="1">
      <alignment vertical="center"/>
    </xf>
    <xf numFmtId="0" fontId="29" fillId="8" borderId="0" applyAlignment="1">
      <alignment vertical="center"/>
    </xf>
    <xf numFmtId="0" fontId="46" fillId="0" borderId="36" applyAlignment="1">
      <alignment vertical="center"/>
    </xf>
    <xf numFmtId="0" fontId="31" fillId="11" borderId="0" applyAlignment="1">
      <alignment vertical="center"/>
    </xf>
    <xf numFmtId="0" fontId="29" fillId="8" borderId="0" applyAlignment="1">
      <alignment vertical="center"/>
    </xf>
    <xf numFmtId="0" fontId="29" fillId="8" borderId="0" applyAlignment="1">
      <alignment vertical="center"/>
    </xf>
    <xf numFmtId="0" fontId="47" fillId="0" borderId="36" applyAlignment="1">
      <alignment vertical="center"/>
    </xf>
    <xf numFmtId="0" fontId="47" fillId="0" borderId="36" applyAlignment="1">
      <alignment vertical="center"/>
    </xf>
    <xf numFmtId="0" fontId="47" fillId="0" borderId="36" applyAlignment="1">
      <alignment vertical="center"/>
    </xf>
    <xf numFmtId="0" fontId="29" fillId="8" borderId="0" applyAlignment="1">
      <alignment vertical="center"/>
    </xf>
    <xf numFmtId="0" fontId="47" fillId="0" borderId="36" applyAlignment="1">
      <alignment vertical="center"/>
    </xf>
    <xf numFmtId="0" fontId="31" fillId="11" borderId="0" applyAlignment="1">
      <alignment vertical="center"/>
    </xf>
    <xf numFmtId="0" fontId="39" fillId="0" borderId="47" applyAlignment="1">
      <alignment vertical="center"/>
    </xf>
    <xf numFmtId="0" fontId="39" fillId="0" borderId="47" applyAlignment="1">
      <alignment vertical="center"/>
    </xf>
    <xf numFmtId="0" fontId="29" fillId="7" borderId="0" applyAlignment="1">
      <alignment vertical="center"/>
    </xf>
    <xf numFmtId="0" fontId="39" fillId="0" borderId="47" applyAlignment="1">
      <alignment vertical="center"/>
    </xf>
    <xf numFmtId="0" fontId="29" fillId="7" borderId="0" applyAlignment="1">
      <alignment vertical="center"/>
    </xf>
    <xf numFmtId="0" fontId="36" fillId="0" borderId="31" applyAlignment="1">
      <alignment vertical="center"/>
    </xf>
    <xf numFmtId="0" fontId="29" fillId="7" borderId="0"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6" fillId="0" borderId="31" applyAlignment="1">
      <alignment vertical="center"/>
    </xf>
    <xf numFmtId="0" fontId="39" fillId="0" borderId="47" applyAlignment="1">
      <alignment vertical="center"/>
    </xf>
    <xf numFmtId="0" fontId="39" fillId="0" borderId="47" applyAlignment="1">
      <alignment vertical="center"/>
    </xf>
    <xf numFmtId="0" fontId="39" fillId="0" borderId="47" applyAlignment="1">
      <alignment vertical="center"/>
    </xf>
    <xf numFmtId="0" fontId="39" fillId="0" borderId="47" applyAlignment="1">
      <alignment vertical="center"/>
    </xf>
    <xf numFmtId="0" fontId="39" fillId="0" borderId="47" applyAlignment="1">
      <alignment vertical="center"/>
    </xf>
    <xf numFmtId="0" fontId="39" fillId="0" borderId="0" applyAlignment="1">
      <alignment vertical="center"/>
    </xf>
    <xf numFmtId="0" fontId="39" fillId="0" borderId="0" applyAlignment="1">
      <alignment vertical="center"/>
    </xf>
    <xf numFmtId="0" fontId="39" fillId="0" borderId="0" applyAlignment="1">
      <alignment vertical="center"/>
    </xf>
    <xf numFmtId="0" fontId="36" fillId="0" borderId="0" applyAlignment="1">
      <alignment vertical="center"/>
    </xf>
    <xf numFmtId="0" fontId="31" fillId="11" borderId="0" applyAlignment="1">
      <alignment vertical="center"/>
    </xf>
    <xf numFmtId="0" fontId="36" fillId="0" borderId="0" applyAlignment="1">
      <alignment vertical="center"/>
    </xf>
    <xf numFmtId="0" fontId="36" fillId="0" borderId="0" applyAlignment="1">
      <alignment vertical="center"/>
    </xf>
    <xf numFmtId="0" fontId="36" fillId="0" borderId="0" applyAlignment="1">
      <alignment vertical="center"/>
    </xf>
    <xf numFmtId="0" fontId="36" fillId="0" borderId="0" applyAlignment="1">
      <alignment vertical="center"/>
    </xf>
    <xf numFmtId="0" fontId="36" fillId="0" borderId="0" applyAlignment="1">
      <alignment vertical="center"/>
    </xf>
    <xf numFmtId="0" fontId="36" fillId="0" borderId="0" applyAlignment="1">
      <alignment vertical="center"/>
    </xf>
    <xf numFmtId="0" fontId="31" fillId="10" borderId="0" applyAlignment="1">
      <alignment vertical="center"/>
    </xf>
    <xf numFmtId="0" fontId="29" fillId="8" borderId="0" applyAlignment="1">
      <alignment vertical="center"/>
    </xf>
    <xf numFmtId="0" fontId="36" fillId="0" borderId="0" applyAlignment="1">
      <alignment vertical="center"/>
    </xf>
    <xf numFmtId="0" fontId="36" fillId="0" borderId="0" applyAlignment="1">
      <alignment vertical="center"/>
    </xf>
    <xf numFmtId="0" fontId="29" fillId="7" borderId="0" applyAlignment="1">
      <alignment vertical="center"/>
    </xf>
    <xf numFmtId="0" fontId="36" fillId="0" borderId="0" applyAlignment="1">
      <alignment vertical="center"/>
    </xf>
    <xf numFmtId="0" fontId="29" fillId="7" borderId="0" applyAlignment="1">
      <alignment vertical="center"/>
    </xf>
    <xf numFmtId="0" fontId="39" fillId="0" borderId="0" applyAlignment="1">
      <alignment vertical="center"/>
    </xf>
    <xf numFmtId="0" fontId="39" fillId="0" borderId="0" applyAlignment="1">
      <alignment vertical="center"/>
    </xf>
    <xf numFmtId="0" fontId="39" fillId="0" borderId="0" applyAlignment="1">
      <alignment vertical="center"/>
    </xf>
    <xf numFmtId="0" fontId="39" fillId="0" borderId="0" applyAlignment="1">
      <alignment vertical="center"/>
    </xf>
    <xf numFmtId="0" fontId="39" fillId="0" borderId="0" applyAlignment="1">
      <alignment vertical="center"/>
    </xf>
    <xf numFmtId="0" fontId="72" fillId="0" borderId="0" applyAlignment="1">
      <alignment vertical="center"/>
    </xf>
    <xf numFmtId="0" fontId="72" fillId="0" borderId="0" applyAlignment="1">
      <alignment vertical="center"/>
    </xf>
    <xf numFmtId="0" fontId="72" fillId="0" borderId="0" applyAlignment="1">
      <alignment vertical="center"/>
    </xf>
    <xf numFmtId="0" fontId="73" fillId="0" borderId="0" applyAlignment="1">
      <alignment vertical="center"/>
    </xf>
    <xf numFmtId="0" fontId="73" fillId="0" borderId="0" applyAlignment="1">
      <alignment vertical="center"/>
    </xf>
    <xf numFmtId="0" fontId="73" fillId="0" borderId="0" applyAlignment="1">
      <alignment vertical="center"/>
    </xf>
    <xf numFmtId="0" fontId="73" fillId="0" borderId="0" applyAlignment="1">
      <alignment vertical="center"/>
    </xf>
    <xf numFmtId="0" fontId="73" fillId="0" borderId="0" applyAlignment="1">
      <alignment vertical="center"/>
    </xf>
    <xf numFmtId="0" fontId="31" fillId="11" borderId="0" applyAlignment="1">
      <alignment vertical="center"/>
    </xf>
    <xf numFmtId="0" fontId="73" fillId="0" borderId="0" applyAlignment="1">
      <alignment vertical="center"/>
    </xf>
    <xf numFmtId="0" fontId="31" fillId="11" borderId="0" applyAlignment="1">
      <alignment vertical="center"/>
    </xf>
    <xf numFmtId="0" fontId="73" fillId="0" borderId="0" applyAlignment="1">
      <alignment vertical="center"/>
    </xf>
    <xf numFmtId="0" fontId="73" fillId="0" borderId="0" applyAlignment="1">
      <alignment vertical="center"/>
    </xf>
    <xf numFmtId="0" fontId="73" fillId="0" borderId="0" applyAlignment="1">
      <alignment vertical="center"/>
    </xf>
    <xf numFmtId="0" fontId="31" fillId="11" borderId="0" applyAlignment="1">
      <alignment vertical="center"/>
    </xf>
    <xf numFmtId="0" fontId="73" fillId="0" borderId="0" applyAlignment="1">
      <alignment vertical="center"/>
    </xf>
    <xf numFmtId="0" fontId="73" fillId="0" borderId="0" applyAlignment="1">
      <alignment vertical="center"/>
    </xf>
    <xf numFmtId="0" fontId="73" fillId="0" borderId="0" applyAlignment="1">
      <alignment vertical="center"/>
    </xf>
    <xf numFmtId="0" fontId="30" fillId="9" borderId="0" applyAlignment="1">
      <alignment vertical="center"/>
    </xf>
    <xf numFmtId="0" fontId="37" fillId="25" borderId="32" applyAlignment="1">
      <alignment vertical="center"/>
    </xf>
    <xf numFmtId="0" fontId="72" fillId="0" borderId="0" applyAlignment="1">
      <alignment vertical="center"/>
    </xf>
    <xf numFmtId="0" fontId="72" fillId="0" borderId="0" applyAlignment="1">
      <alignment vertical="center"/>
    </xf>
    <xf numFmtId="0" fontId="13" fillId="0" borderId="0"/>
    <xf numFmtId="0" fontId="72" fillId="0" borderId="0" applyAlignment="1">
      <alignment vertical="center"/>
    </xf>
    <xf numFmtId="0" fontId="29" fillId="8" borderId="0" applyAlignment="1">
      <alignment vertical="center"/>
    </xf>
    <xf numFmtId="0" fontId="72" fillId="0" borderId="0" applyAlignment="1">
      <alignment vertical="center"/>
    </xf>
    <xf numFmtId="0" fontId="74" fillId="0" borderId="0"/>
    <xf numFmtId="0" fontId="74" fillId="0" borderId="0" applyAlignment="1">
      <alignment vertical="center"/>
    </xf>
    <xf numFmtId="0" fontId="31" fillId="11" borderId="0" applyAlignment="1">
      <alignment vertical="center"/>
    </xf>
    <xf numFmtId="0" fontId="62" fillId="0" borderId="0" applyAlignment="1">
      <alignment vertical="center"/>
    </xf>
    <xf numFmtId="0" fontId="31" fillId="11" borderId="0" applyAlignment="1">
      <alignment vertical="center"/>
    </xf>
    <xf numFmtId="0" fontId="62" fillId="0" borderId="0" applyAlignment="1">
      <alignment vertical="center"/>
    </xf>
    <xf numFmtId="0" fontId="31" fillId="11" borderId="0" applyAlignment="1">
      <alignment vertical="center"/>
    </xf>
    <xf numFmtId="0" fontId="62" fillId="0" borderId="0" applyAlignment="1">
      <alignment vertical="center"/>
    </xf>
    <xf numFmtId="0" fontId="31" fillId="11" borderId="0" applyAlignment="1">
      <alignment vertical="center"/>
    </xf>
    <xf numFmtId="0" fontId="62" fillId="0" borderId="0" applyAlignment="1">
      <alignment vertical="center"/>
    </xf>
    <xf numFmtId="0" fontId="31" fillId="11" borderId="0" applyAlignment="1">
      <alignment vertical="center"/>
    </xf>
    <xf numFmtId="0" fontId="31" fillId="11" borderId="0" applyAlignment="1">
      <alignment vertical="center"/>
    </xf>
    <xf numFmtId="0" fontId="62" fillId="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65" fillId="6" borderId="46" applyAlignment="1">
      <alignment vertical="center"/>
    </xf>
    <xf numFmtId="0" fontId="31" fillId="10" borderId="0" applyAlignment="1">
      <alignment vertical="center"/>
    </xf>
    <xf numFmtId="0" fontId="65" fillId="6" borderId="46" applyAlignment="1">
      <alignment vertical="center"/>
    </xf>
    <xf numFmtId="0" fontId="31" fillId="10" borderId="0" applyAlignment="1">
      <alignment vertical="center"/>
    </xf>
    <xf numFmtId="0" fontId="56" fillId="27" borderId="35" applyAlignment="1">
      <alignment vertical="center"/>
    </xf>
    <xf numFmtId="0" fontId="65" fillId="6" borderId="46"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0" fillId="19" borderId="0" applyAlignment="1">
      <alignment vertical="center"/>
    </xf>
    <xf numFmtId="0" fontId="65" fillId="13" borderId="46" applyAlignment="1">
      <alignment vertical="center"/>
    </xf>
    <xf numFmtId="0" fontId="31" fillId="10" borderId="0" applyAlignment="1">
      <alignment vertical="center"/>
    </xf>
    <xf numFmtId="0" fontId="31" fillId="10" borderId="0" applyAlignment="1">
      <alignment vertical="center"/>
    </xf>
    <xf numFmtId="0" fontId="13" fillId="0" borderId="0"/>
    <xf numFmtId="0" fontId="29" fillId="8" borderId="0" applyAlignment="1">
      <alignment vertical="center"/>
    </xf>
    <xf numFmtId="0" fontId="30" fillId="19" borderId="0" applyAlignment="1">
      <alignment vertical="center"/>
    </xf>
    <xf numFmtId="0" fontId="65" fillId="13" borderId="46" applyAlignment="1">
      <alignment vertical="center"/>
    </xf>
    <xf numFmtId="0" fontId="27" fillId="20" borderId="30" applyAlignment="1">
      <alignment vertical="center"/>
    </xf>
    <xf numFmtId="0" fontId="31" fillId="10" borderId="0" applyAlignment="1">
      <alignment vertical="center"/>
    </xf>
    <xf numFmtId="0" fontId="31" fillId="10" borderId="0" applyAlignment="1">
      <alignment vertical="center"/>
    </xf>
    <xf numFmtId="0" fontId="28" fillId="0" borderId="0" applyAlignment="1">
      <alignment vertical="center"/>
    </xf>
    <xf numFmtId="0" fontId="65" fillId="13" borderId="46" applyAlignment="1">
      <alignment vertical="center"/>
    </xf>
    <xf numFmtId="0" fontId="31" fillId="10" borderId="0" applyAlignment="1">
      <alignment vertical="center"/>
    </xf>
    <xf numFmtId="0" fontId="13" fillId="0" borderId="0" applyAlignment="1">
      <alignment vertical="center"/>
    </xf>
    <xf numFmtId="0" fontId="65" fillId="13" borderId="46" applyAlignment="1">
      <alignment vertical="center"/>
    </xf>
    <xf numFmtId="0" fontId="31" fillId="10" borderId="0" applyAlignment="1">
      <alignment vertical="center"/>
    </xf>
    <xf numFmtId="0" fontId="29" fillId="8" borderId="0" applyAlignment="1">
      <alignment vertical="center"/>
    </xf>
    <xf numFmtId="0" fontId="30" fillId="19" borderId="0" applyAlignment="1">
      <alignment vertical="center"/>
    </xf>
    <xf numFmtId="0" fontId="65" fillId="13" borderId="46" applyAlignment="1">
      <alignment vertical="center"/>
    </xf>
    <xf numFmtId="0" fontId="31" fillId="10" borderId="0" applyAlignment="1">
      <alignment vertical="center"/>
    </xf>
    <xf numFmtId="0" fontId="65" fillId="13" borderId="46" applyAlignment="1">
      <alignment vertical="center"/>
    </xf>
    <xf numFmtId="0" fontId="31" fillId="10" borderId="0" applyAlignment="1">
      <alignment vertical="center"/>
    </xf>
    <xf numFmtId="0" fontId="65" fillId="13" borderId="46" applyAlignment="1">
      <alignment vertical="center"/>
    </xf>
    <xf numFmtId="0" fontId="31" fillId="10" borderId="0" applyAlignment="1">
      <alignment vertical="center"/>
    </xf>
    <xf numFmtId="0" fontId="31" fillId="10" borderId="0" applyAlignment="1">
      <alignment vertical="center"/>
    </xf>
    <xf numFmtId="0" fontId="28" fillId="0" borderId="0" applyAlignment="1">
      <alignment vertical="center"/>
    </xf>
    <xf numFmtId="0" fontId="28" fillId="0" borderId="0" applyAlignment="1">
      <alignment vertical="center"/>
    </xf>
    <xf numFmtId="0" fontId="31" fillId="10" borderId="0" applyAlignment="1">
      <alignment vertical="center"/>
    </xf>
    <xf numFmtId="0" fontId="45" fillId="21" borderId="0" applyAlignment="1">
      <alignment vertical="center"/>
    </xf>
    <xf numFmtId="0" fontId="31" fillId="10" borderId="0" applyAlignment="1">
      <alignment vertical="center"/>
    </xf>
    <xf numFmtId="0" fontId="31" fillId="10" borderId="0" applyAlignment="1">
      <alignment vertical="center"/>
    </xf>
    <xf numFmtId="0" fontId="28" fillId="0" borderId="0" applyAlignment="1">
      <alignment vertical="center"/>
    </xf>
    <xf numFmtId="0" fontId="28" fillId="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29" fillId="7" borderId="0" applyAlignment="1">
      <alignment vertical="center"/>
    </xf>
    <xf numFmtId="0" fontId="37" fillId="25" borderId="32"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48" fillId="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0" fillId="15"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7"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29" fillId="7"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27" fillId="0" borderId="0" applyAlignment="1">
      <alignment vertical="center"/>
    </xf>
    <xf numFmtId="0" fontId="31" fillId="10" borderId="0" applyAlignment="1">
      <alignment vertical="center"/>
    </xf>
    <xf numFmtId="0" fontId="27" fillId="0" borderId="0" applyAlignment="1">
      <alignment vertical="center"/>
    </xf>
    <xf numFmtId="0" fontId="31" fillId="10" borderId="0" applyAlignment="1">
      <alignment vertical="center"/>
    </xf>
    <xf numFmtId="0" fontId="28" fillId="0" borderId="0" applyAlignment="1">
      <alignment vertical="center"/>
    </xf>
    <xf numFmtId="0" fontId="31" fillId="10" borderId="0" applyAlignment="1">
      <alignment vertical="center"/>
    </xf>
    <xf numFmtId="0" fontId="27" fillId="0" borderId="0"/>
    <xf numFmtId="0" fontId="31" fillId="10" borderId="0" applyAlignment="1">
      <alignment vertical="center"/>
    </xf>
    <xf numFmtId="0" fontId="27" fillId="0" borderId="0"/>
    <xf numFmtId="0" fontId="31" fillId="10" borderId="0" applyAlignment="1">
      <alignment vertical="center"/>
    </xf>
    <xf numFmtId="0" fontId="31" fillId="11"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8" fillId="0" borderId="0"/>
    <xf numFmtId="0" fontId="31" fillId="10" borderId="0" applyAlignment="1">
      <alignment vertical="center"/>
    </xf>
    <xf numFmtId="0" fontId="27" fillId="0" borderId="0"/>
    <xf numFmtId="0" fontId="31" fillId="10" borderId="0" applyAlignment="1">
      <alignment vertical="center"/>
    </xf>
    <xf numFmtId="0" fontId="31" fillId="10" borderId="0" applyAlignment="1">
      <alignment vertical="center"/>
    </xf>
    <xf numFmtId="0" fontId="27" fillId="0" borderId="0"/>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65" fillId="6" borderId="46"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29" fillId="8" borderId="0" applyAlignment="1">
      <alignment vertical="center"/>
    </xf>
    <xf numFmtId="0" fontId="29" fillId="7"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2" fillId="12" borderId="0" applyAlignment="1">
      <alignment vertical="center"/>
    </xf>
    <xf numFmtId="0" fontId="31" fillId="11" borderId="0" applyAlignment="1">
      <alignment vertical="center"/>
    </xf>
    <xf numFmtId="0" fontId="29" fillId="7" borderId="0" applyAlignment="1">
      <alignment vertical="center"/>
    </xf>
    <xf numFmtId="0" fontId="29" fillId="8" borderId="0" applyAlignment="1">
      <alignment vertical="center"/>
    </xf>
    <xf numFmtId="0" fontId="31" fillId="11" borderId="0" applyAlignment="1">
      <alignment vertical="center"/>
    </xf>
    <xf numFmtId="0" fontId="29" fillId="7"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7" fillId="25" borderId="32"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53" fillId="13" borderId="32"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53" fillId="6" borderId="32"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11" fillId="0" borderId="45" applyAlignment="1">
      <alignment vertical="center"/>
    </xf>
    <xf numFmtId="0" fontId="31" fillId="11" borderId="0" applyAlignment="1">
      <alignment vertical="center"/>
    </xf>
    <xf numFmtId="0" fontId="31" fillId="10" borderId="0" applyAlignment="1">
      <alignment vertical="center"/>
    </xf>
    <xf numFmtId="0" fontId="30" fillId="19"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29" fillId="8" borderId="0" applyAlignment="1">
      <alignment vertical="center"/>
    </xf>
    <xf numFmtId="0" fontId="29" fillId="8" borderId="0" applyAlignment="1">
      <alignment vertical="center"/>
    </xf>
    <xf numFmtId="0" fontId="30" fillId="19"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40" fillId="0" borderId="34"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0" borderId="0" applyAlignment="1">
      <alignment vertical="center"/>
    </xf>
    <xf numFmtId="0" fontId="13" fillId="0" borderId="0"/>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13" fillId="20" borderId="3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8" fillId="0" borderId="0"/>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13" fillId="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8" fillId="0" borderId="0"/>
    <xf numFmtId="0" fontId="28" fillId="0"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29" fillId="7"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29" fillId="8"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5" fillId="0" borderId="0"/>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0" fillId="15"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0" fillId="12"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0" fillId="28" borderId="0" applyAlignment="1">
      <alignment vertical="center"/>
    </xf>
    <xf numFmtId="0" fontId="31" fillId="10" borderId="0" applyAlignment="1">
      <alignment vertical="center"/>
    </xf>
    <xf numFmtId="0" fontId="31" fillId="10" borderId="0" applyAlignment="1">
      <alignment vertical="center"/>
    </xf>
    <xf numFmtId="0" fontId="32" fillId="28" borderId="0" applyAlignment="1">
      <alignment vertical="center"/>
    </xf>
    <xf numFmtId="0" fontId="31" fillId="10" borderId="0" applyAlignment="1">
      <alignment vertical="center"/>
    </xf>
    <xf numFmtId="0" fontId="30" fillId="2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0" fillId="28" borderId="0" applyAlignment="1">
      <alignment vertical="center"/>
    </xf>
    <xf numFmtId="0" fontId="31" fillId="10" borderId="0" applyAlignment="1">
      <alignment vertical="center"/>
    </xf>
    <xf numFmtId="0" fontId="45" fillId="21"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0" fillId="19" borderId="0" applyAlignment="1">
      <alignment vertical="center"/>
    </xf>
    <xf numFmtId="0" fontId="31" fillId="10" borderId="0" applyAlignment="1">
      <alignment vertical="center"/>
    </xf>
    <xf numFmtId="0" fontId="31" fillId="10" borderId="0" applyAlignment="1">
      <alignment vertical="center"/>
    </xf>
    <xf numFmtId="0" fontId="65" fillId="13" borderId="46"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8" borderId="0" applyAlignment="1">
      <alignment vertical="center"/>
    </xf>
    <xf numFmtId="0" fontId="31" fillId="10" borderId="0" applyAlignment="1">
      <alignment vertical="center"/>
    </xf>
    <xf numFmtId="0" fontId="31" fillId="10" borderId="0" applyAlignment="1">
      <alignment vertical="center"/>
    </xf>
    <xf numFmtId="0" fontId="56" fillId="27" borderId="35"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9" fillId="7" borderId="0" applyAlignment="1">
      <alignment vertical="center"/>
    </xf>
    <xf numFmtId="0" fontId="31" fillId="10" borderId="0" applyAlignment="1">
      <alignment vertical="center"/>
    </xf>
    <xf numFmtId="0" fontId="31" fillId="10" borderId="0" applyAlignment="1">
      <alignment vertical="center"/>
    </xf>
    <xf numFmtId="0" fontId="30" fillId="15"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53" fillId="13" borderId="32"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40" fillId="0" borderId="34"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65" fillId="13" borderId="46"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7" fillId="0" borderId="0" applyAlignment="1">
      <alignment vertical="center"/>
    </xf>
    <xf numFmtId="0" fontId="31" fillId="11" borderId="0" applyAlignment="1">
      <alignment vertical="center"/>
    </xf>
    <xf numFmtId="0" fontId="31" fillId="11" borderId="0" applyAlignment="1">
      <alignment vertical="center"/>
    </xf>
    <xf numFmtId="0" fontId="28" fillId="0" borderId="0" applyAlignment="1">
      <alignment vertical="center"/>
    </xf>
    <xf numFmtId="0" fontId="31" fillId="11" borderId="0" applyAlignment="1">
      <alignment vertical="center"/>
    </xf>
    <xf numFmtId="0" fontId="13" fillId="0"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7" borderId="0" applyAlignment="1">
      <alignment vertical="center"/>
    </xf>
    <xf numFmtId="0" fontId="31" fillId="11" borderId="0" applyAlignment="1">
      <alignment vertical="center"/>
    </xf>
    <xf numFmtId="0" fontId="31" fillId="10" borderId="0" applyAlignment="1">
      <alignment vertical="center"/>
    </xf>
    <xf numFmtId="0" fontId="31" fillId="11" borderId="0" applyAlignment="1">
      <alignment vertical="center"/>
    </xf>
    <xf numFmtId="0" fontId="37" fillId="25" borderId="32" applyAlignment="1">
      <alignment vertical="center"/>
    </xf>
    <xf numFmtId="0" fontId="31" fillId="11" borderId="0" applyAlignment="1">
      <alignment vertical="center"/>
    </xf>
    <xf numFmtId="0" fontId="37" fillId="25" borderId="32"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65" fillId="13" borderId="46"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7"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29" fillId="8" borderId="0" applyAlignment="1">
      <alignment vertical="center"/>
    </xf>
    <xf numFmtId="0" fontId="31" fillId="11" borderId="0" applyAlignment="1">
      <alignment vertical="center"/>
    </xf>
    <xf numFmtId="0" fontId="29" fillId="8" borderId="0" applyAlignment="1">
      <alignment vertical="center"/>
    </xf>
    <xf numFmtId="0" fontId="29" fillId="7"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1"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11" fillId="0" borderId="45"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11" fillId="0" borderId="53"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31" fillId="10" borderId="0" applyAlignment="1">
      <alignment vertical="center"/>
    </xf>
    <xf numFmtId="0" fontId="28" fillId="0" borderId="0" applyAlignment="1">
      <alignment vertical="center"/>
    </xf>
    <xf numFmtId="0" fontId="28" fillId="0" borderId="0" applyAlignment="1">
      <alignment vertical="center"/>
    </xf>
    <xf numFmtId="0" fontId="29" fillId="7" borderId="0" applyAlignment="1">
      <alignment vertical="center"/>
    </xf>
    <xf numFmtId="0" fontId="28" fillId="0" borderId="0" applyAlignment="1">
      <alignment vertical="center"/>
    </xf>
    <xf numFmtId="0" fontId="29" fillId="7" borderId="0" applyAlignment="1">
      <alignment vertical="center"/>
    </xf>
    <xf numFmtId="0" fontId="28" fillId="0" borderId="0" applyAlignment="1">
      <alignment vertical="center"/>
    </xf>
    <xf numFmtId="0" fontId="29" fillId="7" borderId="0" applyAlignment="1">
      <alignment vertical="center"/>
    </xf>
    <xf numFmtId="0" fontId="29" fillId="7" borderId="0" applyAlignment="1">
      <alignment vertical="center"/>
    </xf>
    <xf numFmtId="0" fontId="27" fillId="0" borderId="0" applyAlignment="1">
      <alignment vertical="center"/>
    </xf>
    <xf numFmtId="0" fontId="29" fillId="7" borderId="0" applyAlignment="1">
      <alignment vertical="center"/>
    </xf>
    <xf numFmtId="170" fontId="75" fillId="0" borderId="0"/>
    <xf numFmtId="0" fontId="28" fillId="0" borderId="0" applyAlignment="1">
      <alignment vertical="center"/>
    </xf>
    <xf numFmtId="0" fontId="28" fillId="0" borderId="0" applyAlignment="1">
      <alignment vertical="center"/>
    </xf>
    <xf numFmtId="0" fontId="13" fillId="20" borderId="30" applyAlignment="1">
      <alignment vertical="center"/>
    </xf>
    <xf numFmtId="0" fontId="28" fillId="0" borderId="0" applyAlignment="1">
      <alignment vertical="center"/>
    </xf>
    <xf numFmtId="0" fontId="27" fillId="20" borderId="30" applyAlignment="1">
      <alignment vertical="center"/>
    </xf>
    <xf numFmtId="0" fontId="28" fillId="0" borderId="0" applyAlignment="1">
      <alignment vertical="center"/>
    </xf>
    <xf numFmtId="0" fontId="28" fillId="0" borderId="0" applyAlignment="1">
      <alignment vertical="center"/>
    </xf>
    <xf numFmtId="0" fontId="27" fillId="20" borderId="30" applyAlignment="1">
      <alignment vertical="center"/>
    </xf>
    <xf numFmtId="0" fontId="12" fillId="0" borderId="0"/>
    <xf numFmtId="0" fontId="13" fillId="0" borderId="0"/>
    <xf numFmtId="0" fontId="13" fillId="0" borderId="0"/>
    <xf numFmtId="0" fontId="28" fillId="0" borderId="0" applyAlignment="1">
      <alignment vertical="center"/>
    </xf>
    <xf numFmtId="0" fontId="13" fillId="0" borderId="0" applyAlignment="1">
      <alignment vertical="center"/>
    </xf>
    <xf numFmtId="0" fontId="76" fillId="0" borderId="0"/>
    <xf numFmtId="0" fontId="28" fillId="0" borderId="0" applyAlignment="1">
      <alignment vertical="center"/>
    </xf>
    <xf numFmtId="0" fontId="28" fillId="0" borderId="0" applyAlignment="1">
      <alignment vertical="center"/>
    </xf>
    <xf numFmtId="0" fontId="27" fillId="0" borderId="0" applyAlignment="1">
      <alignment vertical="center"/>
    </xf>
    <xf numFmtId="0" fontId="27" fillId="0" borderId="0" applyAlignment="1">
      <alignment vertical="center"/>
    </xf>
    <xf numFmtId="0" fontId="28" fillId="0" borderId="0" applyAlignment="1">
      <alignment vertical="center"/>
    </xf>
    <xf numFmtId="0" fontId="28" fillId="0" borderId="0" applyAlignment="1">
      <alignment vertical="center"/>
    </xf>
    <xf numFmtId="0" fontId="29" fillId="7" borderId="0" applyAlignment="1">
      <alignment vertical="center"/>
    </xf>
    <xf numFmtId="0" fontId="29" fillId="8" borderId="0" applyAlignment="1">
      <alignment vertical="center"/>
    </xf>
    <xf numFmtId="0" fontId="28" fillId="0" borderId="0" applyAlignment="1">
      <alignment vertical="center"/>
    </xf>
    <xf numFmtId="0" fontId="28" fillId="0" borderId="0" applyAlignment="1">
      <alignment vertical="center"/>
    </xf>
    <xf numFmtId="0" fontId="13" fillId="0" borderId="0" applyAlignment="1">
      <alignment vertical="center"/>
    </xf>
    <xf numFmtId="0" fontId="13" fillId="0" borderId="0" applyAlignment="1">
      <alignment vertical="center"/>
    </xf>
    <xf numFmtId="0" fontId="13" fillId="0" borderId="0" applyAlignment="1">
      <alignment vertical="center"/>
    </xf>
    <xf numFmtId="0" fontId="29" fillId="7" borderId="0" applyAlignment="1">
      <alignment vertical="center"/>
    </xf>
    <xf numFmtId="0" fontId="13" fillId="0" borderId="0" applyAlignment="1">
      <alignment vertical="center"/>
    </xf>
    <xf numFmtId="0" fontId="29" fillId="7" borderId="0" applyAlignment="1">
      <alignment vertical="center"/>
    </xf>
    <xf numFmtId="0" fontId="28" fillId="0" borderId="0" applyAlignment="1">
      <alignment vertical="center"/>
    </xf>
    <xf numFmtId="0" fontId="1" fillId="0" borderId="0"/>
    <xf numFmtId="0" fontId="28" fillId="0" borderId="0" applyAlignment="1">
      <alignment vertical="center"/>
    </xf>
    <xf numFmtId="0" fontId="28" fillId="0" borderId="0" applyAlignment="1">
      <alignment vertical="center"/>
    </xf>
    <xf numFmtId="0" fontId="28" fillId="0" borderId="0" applyAlignment="1">
      <alignment vertical="center"/>
    </xf>
    <xf numFmtId="0" fontId="28" fillId="0" borderId="0" applyAlignment="1">
      <alignment vertical="center"/>
    </xf>
    <xf numFmtId="0" fontId="13" fillId="0" borderId="0" applyAlignment="1">
      <alignment vertical="center"/>
    </xf>
    <xf numFmtId="0" fontId="13" fillId="0" borderId="0" applyAlignment="1">
      <alignment vertical="center"/>
    </xf>
    <xf numFmtId="0" fontId="13" fillId="0" borderId="0" applyAlignment="1">
      <alignment vertical="center"/>
    </xf>
    <xf numFmtId="0" fontId="13" fillId="0" borderId="0"/>
    <xf numFmtId="0" fontId="13" fillId="0" borderId="0"/>
    <xf numFmtId="0" fontId="29" fillId="7" borderId="0" applyAlignment="1">
      <alignment vertical="center"/>
    </xf>
    <xf numFmtId="0" fontId="76" fillId="0" borderId="0"/>
    <xf numFmtId="0" fontId="29" fillId="7" borderId="0" applyAlignment="1">
      <alignment vertical="center"/>
    </xf>
    <xf numFmtId="0" fontId="29" fillId="7" borderId="0" applyAlignment="1">
      <alignment vertical="center"/>
    </xf>
    <xf numFmtId="0" fontId="13" fillId="0" borderId="0"/>
    <xf numFmtId="0" fontId="13" fillId="0" borderId="0"/>
    <xf numFmtId="0" fontId="13" fillId="0" borderId="0"/>
    <xf numFmtId="0" fontId="13" fillId="0" borderId="0"/>
    <xf numFmtId="0" fontId="13" fillId="0" borderId="0"/>
    <xf numFmtId="0" fontId="29" fillId="7" borderId="0" applyAlignment="1">
      <alignment vertical="center"/>
    </xf>
    <xf numFmtId="0" fontId="7" fillId="0" borderId="0" applyAlignment="1">
      <alignment vertical="center"/>
    </xf>
    <xf numFmtId="0" fontId="13" fillId="0" borderId="0"/>
    <xf numFmtId="0" fontId="13" fillId="0" borderId="0"/>
    <xf numFmtId="0" fontId="13" fillId="0" borderId="0"/>
    <xf numFmtId="0" fontId="13" fillId="0" borderId="0"/>
    <xf numFmtId="0" fontId="13" fillId="0" borderId="0" applyAlignment="1">
      <alignment vertical="center"/>
    </xf>
    <xf numFmtId="0" fontId="13" fillId="0" borderId="0" applyAlignment="1">
      <alignment vertical="center"/>
    </xf>
    <xf numFmtId="0" fontId="13" fillId="0" borderId="0" applyAlignment="1">
      <alignment vertical="center"/>
    </xf>
    <xf numFmtId="0" fontId="13" fillId="0" borderId="0" applyAlignment="1">
      <alignment vertical="center"/>
    </xf>
    <xf numFmtId="0" fontId="27" fillId="0"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11" fillId="0" borderId="53" applyAlignment="1">
      <alignment vertical="center"/>
    </xf>
    <xf numFmtId="0" fontId="29" fillId="8" borderId="0" applyAlignment="1">
      <alignment vertical="center"/>
    </xf>
    <xf numFmtId="0" fontId="11" fillId="0" borderId="53" applyAlignment="1">
      <alignment vertical="center"/>
    </xf>
    <xf numFmtId="0" fontId="29" fillId="8" borderId="0" applyAlignment="1">
      <alignment vertical="center"/>
    </xf>
    <xf numFmtId="0" fontId="11" fillId="0" borderId="53"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30" fillId="26"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30" fillId="19" borderId="0" applyAlignment="1">
      <alignment vertical="center"/>
    </xf>
    <xf numFmtId="0" fontId="29" fillId="8" borderId="0" applyAlignment="1">
      <alignment vertical="center"/>
    </xf>
    <xf numFmtId="0" fontId="29" fillId="8" borderId="0" applyAlignment="1">
      <alignment vertical="center"/>
    </xf>
    <xf numFmtId="0" fontId="30" fillId="19" borderId="0" applyAlignment="1">
      <alignment vertical="center"/>
    </xf>
    <xf numFmtId="0" fontId="29" fillId="8" borderId="0" applyAlignment="1">
      <alignment vertical="center"/>
    </xf>
    <xf numFmtId="0" fontId="29" fillId="8" borderId="0" applyAlignment="1">
      <alignment vertical="center"/>
    </xf>
    <xf numFmtId="0" fontId="30" fillId="19" borderId="0" applyAlignment="1">
      <alignment vertical="center"/>
    </xf>
    <xf numFmtId="0" fontId="29" fillId="8" borderId="0" applyAlignment="1">
      <alignment vertical="center"/>
    </xf>
    <xf numFmtId="0" fontId="32" fillId="12" borderId="0" applyAlignment="1">
      <alignment vertical="center"/>
    </xf>
    <xf numFmtId="0" fontId="29" fillId="8" borderId="0" applyAlignment="1">
      <alignment vertical="center"/>
    </xf>
    <xf numFmtId="0" fontId="32" fillId="12"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45" fillId="21" borderId="0" applyAlignment="1">
      <alignment vertical="center"/>
    </xf>
    <xf numFmtId="0" fontId="29" fillId="7" borderId="0" applyAlignment="1">
      <alignment vertical="center"/>
    </xf>
    <xf numFmtId="0" fontId="45" fillId="21"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13" fillId="0" borderId="0" applyAlignment="1">
      <alignment vertical="center" shrinkToFit="1"/>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30" fillId="12" borderId="0" applyAlignment="1">
      <alignment vertical="center"/>
    </xf>
    <xf numFmtId="0" fontId="29" fillId="7" borderId="0" applyAlignment="1">
      <alignment vertical="center"/>
    </xf>
    <xf numFmtId="0" fontId="30" fillId="12"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11" fillId="0" borderId="53"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40" fillId="0" borderId="34" applyAlignment="1">
      <alignment vertical="center"/>
    </xf>
    <xf numFmtId="0" fontId="29" fillId="7" borderId="0" applyAlignment="1">
      <alignment vertical="center"/>
    </xf>
    <xf numFmtId="0" fontId="29" fillId="8" borderId="0" applyAlignment="1">
      <alignment vertical="center"/>
    </xf>
    <xf numFmtId="0" fontId="40" fillId="0" borderId="34"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53" fillId="13" borderId="32"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30" fillId="26"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53" fillId="6" borderId="32"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32" fillId="9"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32" fillId="29"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62" fillId="0"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53" fillId="13" borderId="32" applyAlignment="1">
      <alignment vertical="center"/>
    </xf>
    <xf numFmtId="0" fontId="29" fillId="8" borderId="0" applyAlignment="1">
      <alignment vertical="center"/>
    </xf>
    <xf numFmtId="0" fontId="53" fillId="13" borderId="32"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32" fillId="28" borderId="0" applyAlignment="1">
      <alignment vertical="center"/>
    </xf>
    <xf numFmtId="0" fontId="29" fillId="8" borderId="0" applyAlignment="1">
      <alignment vertical="center"/>
    </xf>
    <xf numFmtId="0" fontId="32" fillId="28" borderId="0" applyAlignment="1">
      <alignment vertical="center"/>
    </xf>
    <xf numFmtId="0" fontId="29" fillId="8" borderId="0" applyAlignment="1">
      <alignment vertical="center"/>
    </xf>
    <xf numFmtId="0" fontId="30" fillId="2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5" fillId="0" borderId="0"/>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32" fillId="2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7" fillId="20" borderId="3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37" fillId="25" borderId="32"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30" fillId="15" borderId="0" applyAlignment="1">
      <alignment vertical="center"/>
    </xf>
    <xf numFmtId="0" fontId="29" fillId="8" borderId="0" applyAlignment="1">
      <alignment vertical="center"/>
    </xf>
    <xf numFmtId="0" fontId="29" fillId="8"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45" fillId="21" borderId="0" applyAlignment="1">
      <alignment vertical="center"/>
    </xf>
    <xf numFmtId="0" fontId="29" fillId="7" borderId="0" applyAlignment="1">
      <alignment vertical="center"/>
    </xf>
    <xf numFmtId="0" fontId="29" fillId="7" borderId="0" applyAlignment="1">
      <alignment vertical="center"/>
    </xf>
    <xf numFmtId="0" fontId="11" fillId="0" borderId="45" applyAlignment="1">
      <alignment vertical="center"/>
    </xf>
    <xf numFmtId="0" fontId="29" fillId="7" borderId="0" applyAlignment="1">
      <alignment vertical="center"/>
    </xf>
    <xf numFmtId="0" fontId="29" fillId="7" borderId="0" applyAlignment="1">
      <alignment vertical="center"/>
    </xf>
    <xf numFmtId="0" fontId="29" fillId="7"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37" fillId="25" borderId="32"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32" fillId="29"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29" fillId="8" borderId="0" applyAlignment="1">
      <alignment vertical="center"/>
    </xf>
    <xf numFmtId="0" fontId="74" fillId="0" borderId="0"/>
    <xf numFmtId="0" fontId="30" fillId="28" borderId="0" applyAlignment="1">
      <alignment vertical="center"/>
    </xf>
    <xf numFmtId="0" fontId="11" fillId="0" borderId="53" applyAlignment="1">
      <alignment vertical="center"/>
    </xf>
    <xf numFmtId="0" fontId="11" fillId="0" borderId="45" applyAlignment="1">
      <alignment vertical="center"/>
    </xf>
    <xf numFmtId="0" fontId="11" fillId="0" borderId="53" applyAlignment="1">
      <alignment vertical="center"/>
    </xf>
    <xf numFmtId="0" fontId="11" fillId="0" borderId="53" applyAlignment="1">
      <alignment vertical="center"/>
    </xf>
    <xf numFmtId="0" fontId="11" fillId="0" borderId="53" applyAlignment="1">
      <alignment vertical="center"/>
    </xf>
    <xf numFmtId="0" fontId="11" fillId="0" borderId="45" applyAlignment="1">
      <alignment vertical="center"/>
    </xf>
    <xf numFmtId="0" fontId="11" fillId="0" borderId="45" applyAlignment="1">
      <alignment vertical="center"/>
    </xf>
    <xf numFmtId="0" fontId="11" fillId="0" borderId="45" applyAlignment="1">
      <alignment vertical="center"/>
    </xf>
    <xf numFmtId="0" fontId="11" fillId="0" borderId="45" applyAlignment="1">
      <alignment vertical="center"/>
    </xf>
    <xf numFmtId="0" fontId="11" fillId="0" borderId="45" applyAlignment="1">
      <alignment vertical="center"/>
    </xf>
    <xf numFmtId="0" fontId="11" fillId="0" borderId="45" applyAlignment="1">
      <alignment vertical="center"/>
    </xf>
    <xf numFmtId="0" fontId="11" fillId="0" borderId="45" applyAlignment="1">
      <alignment vertical="center"/>
    </xf>
    <xf numFmtId="0" fontId="11" fillId="0" borderId="53" applyAlignment="1">
      <alignment vertical="center"/>
    </xf>
    <xf numFmtId="0" fontId="11" fillId="0" borderId="53" applyAlignment="1">
      <alignment vertical="center"/>
    </xf>
    <xf numFmtId="0" fontId="11" fillId="0" borderId="53" applyAlignment="1">
      <alignment vertical="center"/>
    </xf>
    <xf numFmtId="0" fontId="53" fillId="6" borderId="32" applyAlignment="1">
      <alignment vertical="center"/>
    </xf>
    <xf numFmtId="0" fontId="53" fillId="6" borderId="32" applyAlignment="1">
      <alignment vertical="center"/>
    </xf>
    <xf numFmtId="0" fontId="53" fillId="13" borderId="32" applyAlignment="1">
      <alignment vertical="center"/>
    </xf>
    <xf numFmtId="0" fontId="53" fillId="6" borderId="32" applyAlignment="1">
      <alignment vertical="center"/>
    </xf>
    <xf numFmtId="0" fontId="53" fillId="6" borderId="32" applyAlignment="1">
      <alignment vertical="center"/>
    </xf>
    <xf numFmtId="0" fontId="53" fillId="6"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13" borderId="32" applyAlignment="1">
      <alignment vertical="center"/>
    </xf>
    <xf numFmtId="0" fontId="53" fillId="6" borderId="32" applyAlignment="1">
      <alignment vertical="center"/>
    </xf>
    <xf numFmtId="0" fontId="53" fillId="6" borderId="32" applyAlignment="1">
      <alignment vertical="center"/>
    </xf>
    <xf numFmtId="0" fontId="53" fillId="6" borderId="32" applyAlignment="1">
      <alignment vertical="center"/>
    </xf>
    <xf numFmtId="0" fontId="53" fillId="13" borderId="32" applyAlignment="1">
      <alignment vertical="center"/>
    </xf>
    <xf numFmtId="0" fontId="53" fillId="13" borderId="32" applyAlignment="1">
      <alignment vertical="center"/>
    </xf>
    <xf numFmtId="0" fontId="41" fillId="27" borderId="35" applyAlignment="1">
      <alignment vertical="center"/>
    </xf>
    <xf numFmtId="0" fontId="41"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56" fillId="27" borderId="35" applyAlignment="1">
      <alignment vertical="center"/>
    </xf>
    <xf numFmtId="0" fontId="41" fillId="27" borderId="35" applyAlignment="1">
      <alignment vertical="center"/>
    </xf>
    <xf numFmtId="0" fontId="41" fillId="27" borderId="35" applyAlignment="1">
      <alignment vertical="center"/>
    </xf>
    <xf numFmtId="0" fontId="41" fillId="27" borderId="35" applyAlignment="1">
      <alignment vertical="center"/>
    </xf>
    <xf numFmtId="0" fontId="41" fillId="27" borderId="35" applyAlignment="1">
      <alignment vertical="center"/>
    </xf>
    <xf numFmtId="0" fontId="56" fillId="27" borderId="35" applyAlignment="1">
      <alignment vertical="center"/>
    </xf>
    <xf numFmtId="0" fontId="41" fillId="27" borderId="35" applyAlignment="1">
      <alignment vertical="center"/>
    </xf>
    <xf numFmtId="0" fontId="56" fillId="27" borderId="35"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62"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8" fillId="0" borderId="0"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40" fillId="0" borderId="34" applyAlignment="1">
      <alignment vertical="center"/>
    </xf>
    <xf numFmtId="0" fontId="77" fillId="0" borderId="0"/>
    <xf numFmtId="0" fontId="32" fillId="12" borderId="0" applyAlignment="1">
      <alignment vertical="center"/>
    </xf>
    <xf numFmtId="0" fontId="32" fillId="12" borderId="0" applyAlignment="1">
      <alignment vertical="center"/>
    </xf>
    <xf numFmtId="0" fontId="32" fillId="12" borderId="0" applyAlignment="1">
      <alignment vertical="center"/>
    </xf>
    <xf numFmtId="0" fontId="30" fillId="19" borderId="0" applyAlignment="1">
      <alignment vertical="center"/>
    </xf>
    <xf numFmtId="0" fontId="30" fillId="19" borderId="0" applyAlignment="1">
      <alignment vertical="center"/>
    </xf>
    <xf numFmtId="0" fontId="32" fillId="12" borderId="0" applyAlignment="1">
      <alignment vertical="center"/>
    </xf>
    <xf numFmtId="0" fontId="30" fillId="19" borderId="0" applyAlignment="1">
      <alignment vertical="center"/>
    </xf>
    <xf numFmtId="0" fontId="32" fillId="12" borderId="0" applyAlignment="1">
      <alignment vertical="center"/>
    </xf>
    <xf numFmtId="0" fontId="30" fillId="19" borderId="0" applyAlignment="1">
      <alignment vertical="center"/>
    </xf>
    <xf numFmtId="0" fontId="32"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0" fillId="9" borderId="0" applyAlignment="1">
      <alignment vertical="center"/>
    </xf>
    <xf numFmtId="0" fontId="32" fillId="9" borderId="0" applyAlignment="1">
      <alignment vertical="center"/>
    </xf>
    <xf numFmtId="0" fontId="32" fillId="9" borderId="0" applyAlignment="1">
      <alignment vertical="center"/>
    </xf>
    <xf numFmtId="0" fontId="32" fillId="9" borderId="0" applyAlignment="1">
      <alignment vertical="center"/>
    </xf>
    <xf numFmtId="0" fontId="30" fillId="9" borderId="0" applyAlignment="1">
      <alignment vertical="center"/>
    </xf>
    <xf numFmtId="0" fontId="32" fillId="9" borderId="0" applyAlignment="1">
      <alignment vertical="center"/>
    </xf>
    <xf numFmtId="0" fontId="30" fillId="9" borderId="0" applyAlignment="1">
      <alignment vertical="center"/>
    </xf>
    <xf numFmtId="0" fontId="45" fillId="21" borderId="0" applyAlignment="1">
      <alignment vertical="center"/>
    </xf>
    <xf numFmtId="0" fontId="32" fillId="26" borderId="0" applyAlignment="1">
      <alignment vertical="center"/>
    </xf>
    <xf numFmtId="0" fontId="32" fillId="26" borderId="0" applyAlignment="1">
      <alignment vertical="center"/>
    </xf>
    <xf numFmtId="0" fontId="32"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0" fillId="26" borderId="0" applyAlignment="1">
      <alignment vertical="center"/>
    </xf>
    <xf numFmtId="0" fontId="32" fillId="26" borderId="0" applyAlignment="1">
      <alignment vertical="center"/>
    </xf>
    <xf numFmtId="0" fontId="32" fillId="26" borderId="0" applyAlignment="1">
      <alignment vertical="center"/>
    </xf>
    <xf numFmtId="0" fontId="32" fillId="26" borderId="0" applyAlignment="1">
      <alignment vertical="center"/>
    </xf>
    <xf numFmtId="0" fontId="32" fillId="26" borderId="0" applyAlignment="1">
      <alignment vertical="center"/>
    </xf>
    <xf numFmtId="0" fontId="30" fillId="26" borderId="0" applyAlignment="1">
      <alignment vertical="center"/>
    </xf>
    <xf numFmtId="0" fontId="32" fillId="26" borderId="0" applyAlignment="1">
      <alignment vertical="center"/>
    </xf>
    <xf numFmtId="0" fontId="30" fillId="26" borderId="0" applyAlignment="1">
      <alignment vertical="center"/>
    </xf>
    <xf numFmtId="0" fontId="32" fillId="29" borderId="0" applyAlignment="1">
      <alignment vertical="center"/>
    </xf>
    <xf numFmtId="0" fontId="32" fillId="29" borderId="0" applyAlignment="1">
      <alignment vertical="center"/>
    </xf>
    <xf numFmtId="0" fontId="30" fillId="15" borderId="0" applyAlignment="1">
      <alignment vertical="center"/>
    </xf>
    <xf numFmtId="0" fontId="30" fillId="15" borderId="0" applyAlignment="1">
      <alignment vertical="center"/>
    </xf>
    <xf numFmtId="0" fontId="30" fillId="15" borderId="0" applyAlignment="1">
      <alignment vertical="center"/>
    </xf>
    <xf numFmtId="0" fontId="30" fillId="15" borderId="0" applyAlignment="1">
      <alignment vertical="center"/>
    </xf>
    <xf numFmtId="0" fontId="30" fillId="15" borderId="0" applyAlignment="1">
      <alignment vertical="center"/>
    </xf>
    <xf numFmtId="0" fontId="30" fillId="15" borderId="0" applyAlignment="1">
      <alignment vertical="center"/>
    </xf>
    <xf numFmtId="0" fontId="30" fillId="15" borderId="0" applyAlignment="1">
      <alignment vertical="center"/>
    </xf>
    <xf numFmtId="0" fontId="32" fillId="29" borderId="0" applyAlignment="1">
      <alignment vertical="center"/>
    </xf>
    <xf numFmtId="0" fontId="32" fillId="29" borderId="0" applyAlignment="1">
      <alignment vertical="center"/>
    </xf>
    <xf numFmtId="0" fontId="32" fillId="29" borderId="0" applyAlignment="1">
      <alignment vertical="center"/>
    </xf>
    <xf numFmtId="0" fontId="30" fillId="15" borderId="0" applyAlignment="1">
      <alignment vertical="center"/>
    </xf>
    <xf numFmtId="0" fontId="32"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0" fillId="12" borderId="0" applyAlignment="1">
      <alignment vertical="center"/>
    </xf>
    <xf numFmtId="0" fontId="32" fillId="12" borderId="0" applyAlignment="1">
      <alignment vertical="center"/>
    </xf>
    <xf numFmtId="0" fontId="32" fillId="12" borderId="0" applyAlignment="1">
      <alignment vertical="center"/>
    </xf>
    <xf numFmtId="0" fontId="32" fillId="12" borderId="0" applyAlignment="1">
      <alignment vertical="center"/>
    </xf>
    <xf numFmtId="0" fontId="30" fillId="12" borderId="0" applyAlignment="1">
      <alignment vertical="center"/>
    </xf>
    <xf numFmtId="0" fontId="32" fillId="12" borderId="0" applyAlignment="1">
      <alignment vertical="center"/>
    </xf>
    <xf numFmtId="0" fontId="30" fillId="12" borderId="0" applyAlignment="1">
      <alignment vertical="center"/>
    </xf>
    <xf numFmtId="0" fontId="32" fillId="28" borderId="0" applyAlignment="1">
      <alignment vertical="center"/>
    </xf>
    <xf numFmtId="0" fontId="30" fillId="28" borderId="0" applyAlignment="1">
      <alignment vertical="center"/>
    </xf>
    <xf numFmtId="0" fontId="30" fillId="28" borderId="0" applyAlignment="1">
      <alignment vertical="center"/>
    </xf>
    <xf numFmtId="0" fontId="30" fillId="28" borderId="0" applyAlignment="1">
      <alignment vertical="center"/>
    </xf>
    <xf numFmtId="0" fontId="30" fillId="28" borderId="0" applyAlignment="1">
      <alignment vertical="center"/>
    </xf>
    <xf numFmtId="0" fontId="30" fillId="28" borderId="0" applyAlignment="1">
      <alignment vertical="center"/>
    </xf>
    <xf numFmtId="0" fontId="30" fillId="28" borderId="0" applyAlignment="1">
      <alignment vertical="center"/>
    </xf>
    <xf numFmtId="0" fontId="30" fillId="28" borderId="0" applyAlignment="1">
      <alignment vertical="center"/>
    </xf>
    <xf numFmtId="0" fontId="32" fillId="28" borderId="0" applyAlignment="1">
      <alignment vertical="center"/>
    </xf>
    <xf numFmtId="0" fontId="32" fillId="28" borderId="0" applyAlignment="1">
      <alignment vertical="center"/>
    </xf>
    <xf numFmtId="0" fontId="32" fillId="28"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45" fillId="21" borderId="0" applyAlignment="1">
      <alignment vertical="center"/>
    </xf>
    <xf numFmtId="0" fontId="65" fillId="6" borderId="46" applyAlignment="1">
      <alignment vertical="center"/>
    </xf>
    <xf numFmtId="0" fontId="65" fillId="6" borderId="46" applyAlignment="1">
      <alignment vertical="center"/>
    </xf>
    <xf numFmtId="0" fontId="65" fillId="13" borderId="46" applyAlignment="1">
      <alignment vertical="center"/>
    </xf>
    <xf numFmtId="0" fontId="65" fillId="6" borderId="46" applyAlignment="1">
      <alignment vertical="center"/>
    </xf>
    <xf numFmtId="0" fontId="65" fillId="13" borderId="46" applyAlignment="1">
      <alignment vertical="center"/>
    </xf>
    <xf numFmtId="0" fontId="65" fillId="13" borderId="46" applyAlignment="1">
      <alignment vertical="center"/>
    </xf>
    <xf numFmtId="0" fontId="65" fillId="13" borderId="46" applyAlignment="1">
      <alignment vertical="center"/>
    </xf>
    <xf numFmtId="0" fontId="65" fillId="6" borderId="46" applyAlignment="1">
      <alignment vertical="center"/>
    </xf>
    <xf numFmtId="0" fontId="65" fillId="6" borderId="46" applyAlignment="1">
      <alignment vertical="center"/>
    </xf>
    <xf numFmtId="0" fontId="65" fillId="6" borderId="46" applyAlignment="1">
      <alignment vertical="center"/>
    </xf>
    <xf numFmtId="0" fontId="65" fillId="13" borderId="46" applyAlignment="1">
      <alignment vertical="center"/>
    </xf>
    <xf numFmtId="0" fontId="65" fillId="13" borderId="46" applyAlignment="1">
      <alignment vertical="center"/>
    </xf>
    <xf numFmtId="0" fontId="65" fillId="6" borderId="46"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37" fillId="25" borderId="32" applyAlignment="1">
      <alignment vertical="center"/>
    </xf>
    <xf numFmtId="0" fontId="13" fillId="20" borderId="30" applyAlignment="1">
      <alignment vertical="center"/>
    </xf>
    <xf numFmtId="0" fontId="37" fillId="25" borderId="32" applyAlignment="1">
      <alignment vertical="center"/>
    </xf>
    <xf numFmtId="175" fontId="74" fillId="0" borderId="0"/>
    <xf numFmtId="0" fontId="78" fillId="0" borderId="0"/>
    <xf numFmtId="0" fontId="27" fillId="20" borderId="30" applyAlignment="1">
      <alignment vertical="center"/>
    </xf>
    <xf numFmtId="0" fontId="27" fillId="20" borderId="30" applyAlignment="1">
      <alignment vertical="center"/>
    </xf>
    <xf numFmtId="0" fontId="13" fillId="20" borderId="30" applyAlignment="1">
      <alignment vertical="center"/>
    </xf>
    <xf numFmtId="0" fontId="13" fillId="20" borderId="30" applyAlignment="1">
      <alignment vertical="center"/>
    </xf>
    <xf numFmtId="0" fontId="13" fillId="20" borderId="30" applyAlignment="1">
      <alignment vertical="center"/>
    </xf>
    <xf numFmtId="0" fontId="13" fillId="20" borderId="30" applyAlignment="1">
      <alignment vertical="center"/>
    </xf>
    <xf numFmtId="0" fontId="27" fillId="20" borderId="30" applyAlignment="1">
      <alignment vertical="center"/>
    </xf>
    <xf numFmtId="0" fontId="27" fillId="20" borderId="30" applyAlignment="1">
      <alignment vertical="center"/>
    </xf>
    <xf numFmtId="0" fontId="27" fillId="20" borderId="30" applyAlignment="1">
      <alignment vertical="center"/>
    </xf>
    <xf numFmtId="0" fontId="27" fillId="20" borderId="30" applyAlignment="1">
      <alignment vertical="center"/>
    </xf>
    <xf numFmtId="0" fontId="27" fillId="20" borderId="30" applyAlignment="1">
      <alignment vertical="center"/>
    </xf>
    <xf numFmtId="0" fontId="79" fillId="0" borderId="0"/>
    <xf numFmtId="0" fontId="13" fillId="0" borderId="0"/>
    <xf numFmtId="0" fontId="87" fillId="0" borderId="0"/>
    <xf numFmtId="166" fontId="87" fillId="0" borderId="0"/>
    <xf numFmtId="0" fontId="88" fillId="0" borderId="70"/>
    <xf numFmtId="0" fontId="89" fillId="0" borderId="0"/>
    <xf numFmtId="0" fontId="90" fillId="0" borderId="0"/>
    <xf numFmtId="0" fontId="12" fillId="0" borderId="0"/>
    <xf numFmtId="0" fontId="12" fillId="0" borderId="0"/>
    <xf numFmtId="0" fontId="91" fillId="0" borderId="0"/>
    <xf numFmtId="0" fontId="34" fillId="0" borderId="0"/>
    <xf numFmtId="0" fontId="12" fillId="0" borderId="0"/>
    <xf numFmtId="0" fontId="88" fillId="0" borderId="70"/>
    <xf numFmtId="0" fontId="88" fillId="0" borderId="70"/>
    <xf numFmtId="0" fontId="12" fillId="0" borderId="0"/>
    <xf numFmtId="0" fontId="12" fillId="0" borderId="0"/>
    <xf numFmtId="0" fontId="92" fillId="0" borderId="0"/>
    <xf numFmtId="0" fontId="92" fillId="0" borderId="0"/>
    <xf numFmtId="0" fontId="93" fillId="0" borderId="0"/>
    <xf numFmtId="0" fontId="93" fillId="0" borderId="0"/>
    <xf numFmtId="0" fontId="5" fillId="0" borderId="0"/>
    <xf numFmtId="176" fontId="94" fillId="0" borderId="0"/>
    <xf numFmtId="0" fontId="12" fillId="0" borderId="0"/>
    <xf numFmtId="0" fontId="95" fillId="0" borderId="50" applyAlignment="1" applyProtection="1">
      <alignment horizontal="justify" wrapText="1"/>
      <protection locked="0" hidden="0"/>
    </xf>
    <xf numFmtId="0" fontId="96" fillId="0" borderId="0"/>
    <xf numFmtId="0" fontId="92" fillId="0" borderId="0"/>
    <xf numFmtId="177" fontId="97" fillId="0" borderId="0"/>
    <xf numFmtId="0" fontId="98" fillId="0" borderId="0"/>
    <xf numFmtId="178" fontId="89" fillId="0" borderId="0"/>
    <xf numFmtId="179" fontId="99" fillId="0" borderId="0" applyProtection="1">
      <protection locked="0" hidden="0"/>
    </xf>
    <xf numFmtId="0" fontId="12" fillId="0" borderId="0"/>
    <xf numFmtId="180" fontId="12" fillId="0" borderId="0"/>
    <xf numFmtId="181" fontId="90" fillId="0" borderId="0" applyProtection="1">
      <protection locked="0" hidden="0"/>
    </xf>
    <xf numFmtId="0" fontId="100" fillId="0" borderId="0" applyAlignment="1">
      <alignment horizontal="left"/>
    </xf>
    <xf numFmtId="179" fontId="99" fillId="0" borderId="0" applyProtection="1">
      <protection locked="0" hidden="0"/>
    </xf>
    <xf numFmtId="0" fontId="12" fillId="0" borderId="0"/>
    <xf numFmtId="182" fontId="90" fillId="0" borderId="0"/>
    <xf numFmtId="183" fontId="90" fillId="0" borderId="0" applyProtection="1">
      <protection locked="0" hidden="0"/>
    </xf>
    <xf numFmtId="0" fontId="101" fillId="0" borderId="0" applyAlignment="1">
      <alignment horizontal="left"/>
    </xf>
    <xf numFmtId="184" fontId="102" fillId="0" borderId="12" applyAlignment="1">
      <alignment horizontal="center"/>
    </xf>
    <xf numFmtId="0" fontId="95" fillId="0" borderId="75" applyProtection="1">
      <protection locked="0" hidden="0"/>
    </xf>
    <xf numFmtId="166" fontId="12" fillId="0" borderId="0"/>
    <xf numFmtId="0" fontId="103" fillId="0" borderId="0" applyProtection="1">
      <protection locked="0" hidden="0"/>
    </xf>
    <xf numFmtId="0" fontId="103" fillId="0" borderId="0" applyProtection="1">
      <protection locked="0" hidden="0"/>
    </xf>
    <xf numFmtId="0" fontId="104" fillId="0" borderId="0" applyProtection="1">
      <protection locked="0" hidden="0"/>
    </xf>
    <xf numFmtId="0" fontId="103" fillId="0" borderId="0" applyProtection="1">
      <protection locked="0" hidden="0"/>
    </xf>
    <xf numFmtId="0" fontId="103" fillId="0" borderId="0" applyProtection="1">
      <protection locked="0" hidden="0"/>
    </xf>
    <xf numFmtId="0" fontId="103" fillId="0" borderId="0" applyProtection="1">
      <protection locked="0" hidden="0"/>
    </xf>
    <xf numFmtId="0" fontId="104" fillId="0" borderId="0" applyProtection="1">
      <protection locked="0" hidden="0"/>
    </xf>
    <xf numFmtId="166" fontId="51" fillId="0" borderId="37" applyProtection="1">
      <protection locked="0" hidden="0"/>
    </xf>
    <xf numFmtId="166" fontId="52" fillId="13" borderId="0"/>
    <xf numFmtId="0" fontId="52" fillId="13" borderId="0"/>
    <xf numFmtId="0" fontId="105" fillId="0" borderId="0" applyAlignment="1">
      <alignment horizontal="left"/>
    </xf>
    <xf numFmtId="166" fontId="21" fillId="0" borderId="38" applyAlignment="1">
      <alignment horizontal="left" vertical="center"/>
    </xf>
    <xf numFmtId="166" fontId="21" fillId="0" borderId="76" applyAlignment="1">
      <alignment horizontal="left" vertical="center"/>
    </xf>
    <xf numFmtId="0" fontId="12" fillId="32" borderId="77" applyAlignment="1">
      <alignment horizontal="center"/>
    </xf>
    <xf numFmtId="166" fontId="52" fillId="20" borderId="70"/>
    <xf numFmtId="0" fontId="52" fillId="20" borderId="70"/>
    <xf numFmtId="0" fontId="106" fillId="33" borderId="0" applyAlignment="1">
      <alignment horizontal="center"/>
    </xf>
    <xf numFmtId="0" fontId="107" fillId="0" borderId="60"/>
    <xf numFmtId="0" fontId="108" fillId="0" borderId="0" applyProtection="1">
      <protection locked="0" hidden="0"/>
    </xf>
    <xf numFmtId="0" fontId="12" fillId="0" borderId="0"/>
    <xf numFmtId="0" fontId="12" fillId="0" borderId="0"/>
    <xf numFmtId="179" fontId="99" fillId="0" borderId="0" applyProtection="1">
      <protection locked="0" hidden="0"/>
    </xf>
    <xf numFmtId="0" fontId="12" fillId="0" borderId="0"/>
    <xf numFmtId="185" fontId="103" fillId="0" borderId="0" applyProtection="1">
      <protection locked="0" hidden="0"/>
    </xf>
    <xf numFmtId="0" fontId="109" fillId="0" borderId="0" applyAlignment="1">
      <alignment horizontal="left"/>
    </xf>
    <xf numFmtId="0" fontId="110" fillId="0" borderId="0" applyAlignment="1">
      <alignment horizontal="center"/>
    </xf>
    <xf numFmtId="166" fontId="111" fillId="0" borderId="0"/>
    <xf numFmtId="0" fontId="107" fillId="0" borderId="0"/>
    <xf numFmtId="0" fontId="112" fillId="0" borderId="0" applyAlignment="1">
      <alignment horizontal="right"/>
    </xf>
    <xf numFmtId="0" fontId="52" fillId="34" borderId="50" applyAlignment="1" applyProtection="1">
      <alignment horizontal="right"/>
      <protection locked="0" hidden="0"/>
    </xf>
    <xf numFmtId="0" fontId="113" fillId="0" borderId="0" applyAlignment="1" applyProtection="1">
      <alignment vertical="top"/>
      <protection locked="0" hidden="0"/>
    </xf>
    <xf numFmtId="0" fontId="114" fillId="0" borderId="0" applyAlignment="1" applyProtection="1">
      <alignment vertical="top"/>
      <protection locked="0" hidden="0"/>
    </xf>
    <xf numFmtId="186" fontId="89" fillId="0" borderId="0" applyProtection="1">
      <protection locked="0" hidden="0"/>
    </xf>
    <xf numFmtId="0" fontId="115" fillId="0" borderId="0" applyProtection="1">
      <protection locked="0" hidden="0"/>
    </xf>
    <xf numFmtId="0" fontId="115" fillId="0" borderId="0" applyProtection="1">
      <protection locked="0" hidden="0"/>
    </xf>
    <xf numFmtId="0" fontId="103" fillId="0" borderId="0" applyProtection="1">
      <protection locked="0" hidden="0"/>
    </xf>
    <xf numFmtId="0" fontId="103" fillId="0" borderId="0" applyProtection="1">
      <protection locked="0" hidden="0"/>
    </xf>
    <xf numFmtId="0" fontId="116" fillId="0" borderId="0" applyAlignment="1" applyProtection="1">
      <alignment vertical="top"/>
      <protection locked="0" hidden="0"/>
    </xf>
    <xf numFmtId="0" fontId="117" fillId="0" borderId="0"/>
    <xf numFmtId="0" fontId="117" fillId="0" borderId="0"/>
    <xf numFmtId="0" fontId="117" fillId="0" borderId="0"/>
    <xf numFmtId="0" fontId="117" fillId="0" borderId="0"/>
    <xf numFmtId="187" fontId="90" fillId="0" borderId="26" applyAlignment="1">
      <alignment horizontal="center" vertical="center"/>
    </xf>
    <xf numFmtId="0" fontId="118" fillId="0" borderId="0"/>
    <xf numFmtId="188" fontId="119" fillId="0" borderId="0" applyAlignment="1">
      <alignment vertical="center"/>
    </xf>
    <xf numFmtId="0" fontId="120" fillId="0" borderId="75"/>
    <xf numFmtId="0" fontId="103" fillId="0" borderId="0" applyProtection="1">
      <protection locked="0" hidden="0"/>
    </xf>
    <xf numFmtId="189" fontId="89" fillId="0" borderId="0" applyProtection="1">
      <protection locked="0" hidden="0"/>
    </xf>
    <xf numFmtId="0" fontId="89" fillId="0" borderId="0"/>
    <xf numFmtId="190" fontId="121" fillId="0" borderId="0"/>
    <xf numFmtId="0" fontId="89" fillId="0" borderId="0"/>
    <xf numFmtId="191" fontId="89" fillId="0" borderId="0"/>
    <xf numFmtId="192" fontId="89" fillId="0" borderId="0" applyProtection="1">
      <protection locked="0" hidden="0"/>
    </xf>
    <xf numFmtId="0" fontId="103" fillId="0" borderId="78" applyProtection="1">
      <protection locked="0" hidden="0"/>
    </xf>
    <xf numFmtId="193" fontId="89" fillId="0" borderId="0" applyProtection="1">
      <protection locked="0" hidden="0"/>
    </xf>
    <xf numFmtId="194" fontId="89" fillId="0" borderId="0" applyProtection="1">
      <protection locked="0" hidden="0"/>
    </xf>
    <xf numFmtId="0" fontId="12" fillId="0" borderId="0"/>
    <xf numFmtId="0" fontId="1" fillId="0" borderId="0"/>
    <xf numFmtId="0" fontId="87" fillId="0" borderId="0"/>
    <xf numFmtId="0" fontId="13" fillId="0" borderId="0" applyAlignment="1">
      <alignment vertical="center"/>
    </xf>
    <xf numFmtId="0" fontId="13" fillId="0" borderId="0"/>
    <xf numFmtId="0" fontId="13" fillId="0" borderId="0"/>
    <xf numFmtId="0" fontId="13" fillId="0" borderId="0"/>
    <xf numFmtId="0" fontId="123" fillId="35" borderId="0" applyAlignment="1" applyProtection="1">
      <alignment horizontal="center"/>
      <protection locked="0" hidden="0"/>
    </xf>
    <xf numFmtId="0" fontId="12" fillId="0" borderId="70" applyAlignment="1">
      <alignment horizont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6" fillId="0" borderId="0" applyAlignment="1">
      <alignment vertical="center"/>
    </xf>
    <xf numFmtId="0" fontId="1" fillId="0" borderId="0"/>
    <xf numFmtId="0" fontId="127" fillId="0" borderId="0" applyAlignment="1" applyProtection="1">
      <alignment vertical="top"/>
      <protection locked="0" hidden="0"/>
    </xf>
    <xf numFmtId="0" fontId="1" fillId="0" borderId="0"/>
    <xf numFmtId="0" fontId="13" fillId="0" borderId="0" applyAlignment="1">
      <alignment vertical="center"/>
    </xf>
  </cellStyleXfs>
  <cellXfs count="659">
    <xf numFmtId="0" fontId="0" fillId="0" borderId="0" applyAlignment="1" pivotButton="0" quotePrefix="0" xfId="0">
      <alignment vertical="center"/>
    </xf>
    <xf numFmtId="0" fontId="28" fillId="0" borderId="0" applyAlignment="1" pivotButton="0" quotePrefix="0" xfId="1764">
      <alignment vertical="center"/>
    </xf>
    <xf numFmtId="0" fontId="2" fillId="0" borderId="0" applyAlignment="1" pivotButton="0" quotePrefix="0" xfId="1764">
      <alignment vertical="center"/>
    </xf>
    <xf numFmtId="14" fontId="28" fillId="2" borderId="0" applyAlignment="1" pivotButton="0" quotePrefix="0" xfId="1764">
      <alignment vertical="center"/>
    </xf>
    <xf numFmtId="0" fontId="0" fillId="0" borderId="0" applyAlignment="1" pivotButton="0" quotePrefix="0" xfId="1764">
      <alignment vertical="center"/>
    </xf>
    <xf numFmtId="0" fontId="0" fillId="0" borderId="0" applyAlignment="1" pivotButton="0" quotePrefix="0" xfId="0">
      <alignment horizontal="center" vertical="center"/>
    </xf>
    <xf numFmtId="0" fontId="3" fillId="3" borderId="0" applyAlignment="1" pivotButton="0" quotePrefix="0" xfId="0">
      <alignment horizontal="left" vertical="center"/>
    </xf>
    <xf numFmtId="0" fontId="0" fillId="4" borderId="0" applyAlignment="1" pivotButton="0" quotePrefix="0" xfId="0">
      <alignment vertical="center"/>
    </xf>
    <xf numFmtId="0" fontId="0" fillId="2" borderId="0" applyAlignment="1" pivotButton="0" quotePrefix="0" xfId="0">
      <alignment vertical="center"/>
    </xf>
    <xf numFmtId="0" fontId="0" fillId="0" borderId="0" applyAlignment="1" pivotButton="0" quotePrefix="0" xfId="0">
      <alignment vertical="center"/>
    </xf>
    <xf numFmtId="0" fontId="4" fillId="0" borderId="0" applyAlignment="1" pivotButton="0" quotePrefix="0" xfId="0">
      <alignment horizontal="left" vertical="top"/>
    </xf>
    <xf numFmtId="0" fontId="4" fillId="2" borderId="0" applyAlignment="1" pivotButton="0" quotePrefix="0" xfId="0">
      <alignment vertical="center"/>
    </xf>
    <xf numFmtId="0" fontId="4" fillId="0" borderId="0" applyAlignment="1" pivotButton="0" quotePrefix="0" xfId="0">
      <alignment horizontal="left" vertical="center"/>
    </xf>
    <xf numFmtId="0" fontId="5" fillId="0" borderId="0" applyProtection="1" pivotButton="0" quotePrefix="0" xfId="813">
      <protection locked="0" hidden="0"/>
    </xf>
    <xf numFmtId="0" fontId="4" fillId="5" borderId="1" applyAlignment="1" pivotButton="0" quotePrefix="0" xfId="0">
      <alignment horizontal="left" vertical="top"/>
    </xf>
    <xf numFmtId="0" fontId="4" fillId="0" borderId="1" applyAlignment="1" pivotButton="0" quotePrefix="0" xfId="0">
      <alignment horizontal="left" vertical="center"/>
    </xf>
    <xf numFmtId="0" fontId="0" fillId="0" borderId="1" applyAlignment="1" pivotButton="0" quotePrefix="0" xfId="0">
      <alignment horizontal="left" vertical="center"/>
    </xf>
    <xf numFmtId="0" fontId="0" fillId="0" borderId="1" applyAlignment="1" pivotButton="0" quotePrefix="0" xfId="0">
      <alignment vertical="center"/>
    </xf>
    <xf numFmtId="0" fontId="8" fillId="5" borderId="1" applyAlignment="1" pivotButton="0" quotePrefix="0" xfId="1495">
      <alignment vertical="center"/>
    </xf>
    <xf numFmtId="0" fontId="4" fillId="4" borderId="1" applyAlignment="1" pivotButton="0" quotePrefix="0" xfId="0">
      <alignment vertical="top"/>
    </xf>
    <xf numFmtId="0" fontId="4" fillId="2" borderId="1" applyAlignment="1" pivotButton="0" quotePrefix="0" xfId="0">
      <alignment vertical="top"/>
    </xf>
    <xf numFmtId="0" fontId="4" fillId="4" borderId="1" applyAlignment="1" pivotButton="0" quotePrefix="0" xfId="0">
      <alignment horizontal="left" vertical="center"/>
    </xf>
    <xf numFmtId="0" fontId="4" fillId="4" borderId="1" applyAlignment="1" pivotButton="0" quotePrefix="0" xfId="0">
      <alignment vertical="center"/>
    </xf>
    <xf numFmtId="0" fontId="4" fillId="2" borderId="1" applyAlignment="1" pivotButton="0" quotePrefix="0" xfId="0">
      <alignment vertical="center"/>
    </xf>
    <xf numFmtId="0" fontId="4" fillId="3" borderId="1" applyAlignment="1" pivotButton="0" quotePrefix="0" xfId="0">
      <alignment horizontal="left" vertical="top"/>
    </xf>
    <xf numFmtId="0" fontId="9" fillId="4" borderId="2" applyAlignment="1" pivotButton="0" quotePrefix="0" xfId="1923">
      <alignment vertical="center"/>
    </xf>
    <xf numFmtId="0" fontId="0" fillId="4" borderId="1" applyAlignment="1" pivotButton="0" quotePrefix="0" xfId="0">
      <alignment vertical="center"/>
    </xf>
    <xf numFmtId="0" fontId="4" fillId="3" borderId="1" applyAlignment="1" pivotButton="0" quotePrefix="0" xfId="0">
      <alignment vertical="center"/>
    </xf>
    <xf numFmtId="49" fontId="4" fillId="3" borderId="1" applyAlignment="1" pivotButton="0" quotePrefix="0" xfId="0">
      <alignment vertical="center" wrapText="1"/>
    </xf>
    <xf numFmtId="0" fontId="4" fillId="3" borderId="1" applyAlignment="1" pivotButton="0" quotePrefix="0" xfId="0">
      <alignment vertical="center" wrapText="1"/>
    </xf>
    <xf numFmtId="0" fontId="8" fillId="3" borderId="1" applyAlignment="1" pivotButton="0" quotePrefix="0" xfId="0">
      <alignment horizontal="left" vertical="top"/>
    </xf>
    <xf numFmtId="49" fontId="8" fillId="3" borderId="1" applyAlignment="1" pivotButton="0" quotePrefix="0" xfId="0">
      <alignment horizontal="left" vertical="top"/>
    </xf>
    <xf numFmtId="0" fontId="0" fillId="3" borderId="1" applyAlignment="1" pivotButton="0" quotePrefix="0" xfId="0">
      <alignment vertical="center"/>
    </xf>
    <xf numFmtId="0" fontId="4" fillId="3" borderId="1" applyAlignment="1" pivotButton="0" quotePrefix="0" xfId="0">
      <alignment horizontal="left" vertical="center"/>
    </xf>
    <xf numFmtId="0" fontId="5" fillId="4" borderId="3" applyAlignment="1" pivotButton="0" quotePrefix="0" xfId="813">
      <alignment vertical="top"/>
    </xf>
    <xf numFmtId="0" fontId="5" fillId="4" borderId="4" applyAlignment="1" pivotButton="0" quotePrefix="0" xfId="813">
      <alignment vertical="top"/>
    </xf>
    <xf numFmtId="0" fontId="5" fillId="5" borderId="3" pivotButton="0" quotePrefix="0" xfId="813"/>
    <xf numFmtId="0" fontId="5" fillId="5" borderId="4" pivotButton="0" quotePrefix="0" xfId="813"/>
    <xf numFmtId="0" fontId="5" fillId="4" borderId="6" applyAlignment="1" applyProtection="1" pivotButton="0" quotePrefix="0" xfId="813">
      <alignment vertical="top"/>
      <protection locked="0" hidden="0"/>
    </xf>
    <xf numFmtId="0" fontId="5" fillId="0" borderId="7" applyProtection="1" pivotButton="0" quotePrefix="0" xfId="813">
      <protection locked="0" hidden="0"/>
    </xf>
    <xf numFmtId="0" fontId="8" fillId="5" borderId="1" applyAlignment="1" pivotButton="0" quotePrefix="0" xfId="1890">
      <alignment vertical="center"/>
    </xf>
    <xf numFmtId="0" fontId="8" fillId="5" borderId="1" applyAlignment="1" pivotButton="0" quotePrefix="0" xfId="1895">
      <alignment vertical="center"/>
    </xf>
    <xf numFmtId="0" fontId="8" fillId="5" borderId="1" applyAlignment="1" pivotButton="0" quotePrefix="0" xfId="1906">
      <alignment vertical="center"/>
    </xf>
    <xf numFmtId="0" fontId="8" fillId="5" borderId="1" applyAlignment="1" pivotButton="0" quotePrefix="0" xfId="0">
      <alignment vertical="center"/>
    </xf>
    <xf numFmtId="0" fontId="8" fillId="0" borderId="1" applyAlignment="1" pivotButton="0" quotePrefix="0" xfId="0">
      <alignment vertical="center"/>
    </xf>
    <xf numFmtId="0" fontId="4" fillId="5" borderId="1" applyAlignment="1" pivotButton="0" quotePrefix="0" xfId="0">
      <alignment vertical="center"/>
    </xf>
    <xf numFmtId="0" fontId="4" fillId="5" borderId="0" applyAlignment="1" pivotButton="0" quotePrefix="0" xfId="0">
      <alignment horizontal="left" vertical="center"/>
    </xf>
    <xf numFmtId="0" fontId="4" fillId="0" borderId="0" applyAlignment="1" pivotButton="0" quotePrefix="0" xfId="0">
      <alignment vertical="center"/>
    </xf>
    <xf numFmtId="0" fontId="4" fillId="0" borderId="0" applyAlignment="1" pivotButton="0" quotePrefix="0" xfId="0">
      <alignment horizontal="center" vertical="center"/>
    </xf>
    <xf numFmtId="0" fontId="6" fillId="5" borderId="1" applyAlignment="1" pivotButton="0" quotePrefix="0" xfId="0">
      <alignment vertical="center"/>
    </xf>
    <xf numFmtId="0" fontId="8" fillId="5" borderId="1" applyAlignment="1" pivotButton="0" quotePrefix="0" xfId="0">
      <alignment horizontal="left" vertical="center"/>
    </xf>
    <xf numFmtId="0" fontId="4" fillId="4" borderId="1" applyAlignment="1" pivotButton="0" quotePrefix="0" xfId="0">
      <alignment horizontal="left" vertical="top"/>
    </xf>
    <xf numFmtId="0" fontId="9" fillId="4" borderId="1" applyAlignment="1" pivotButton="0" quotePrefix="0" xfId="1923">
      <alignment vertical="center"/>
    </xf>
    <xf numFmtId="49" fontId="8" fillId="4" borderId="1" applyAlignment="1" pivotButton="0" quotePrefix="0" xfId="0">
      <alignment horizontal="left" vertical="top"/>
    </xf>
    <xf numFmtId="49" fontId="8" fillId="2" borderId="1" applyAlignment="1" pivotButton="0" quotePrefix="0" xfId="0">
      <alignment horizontal="left" vertical="top"/>
    </xf>
    <xf numFmtId="0" fontId="4" fillId="3" borderId="1" applyAlignment="1" pivotButton="0" quotePrefix="0" xfId="0">
      <alignment horizontal="center" vertical="top"/>
    </xf>
    <xf numFmtId="0" fontId="5" fillId="4" borderId="12" applyAlignment="1" applyProtection="1" pivotButton="0" quotePrefix="0" xfId="813">
      <alignment vertical="top"/>
      <protection locked="0" hidden="0"/>
    </xf>
    <xf numFmtId="0" fontId="5" fillId="4" borderId="0" applyAlignment="1" applyProtection="1" pivotButton="0" quotePrefix="0" xfId="813">
      <alignment vertical="top"/>
      <protection locked="0" hidden="0"/>
    </xf>
    <xf numFmtId="0" fontId="4" fillId="3" borderId="1" applyAlignment="1" pivotButton="0" quotePrefix="0" xfId="0">
      <alignment horizontal="center" vertical="center"/>
    </xf>
    <xf numFmtId="2" fontId="10" fillId="0" borderId="7" applyAlignment="1" pivotButton="0" quotePrefix="0" xfId="813">
      <alignment horizontal="center"/>
    </xf>
    <xf numFmtId="2" fontId="10" fillId="0" borderId="13" applyAlignment="1" pivotButton="0" quotePrefix="0" xfId="813">
      <alignment horizontal="center"/>
    </xf>
    <xf numFmtId="2" fontId="10" fillId="0" borderId="14" applyProtection="1" pivotButton="0" quotePrefix="0" xfId="813">
      <protection locked="0" hidden="0"/>
    </xf>
    <xf numFmtId="2" fontId="10" fillId="0" borderId="15" applyProtection="1" pivotButton="0" quotePrefix="0" xfId="813">
      <protection locked="0" hidden="0"/>
    </xf>
    <xf numFmtId="0" fontId="5" fillId="4" borderId="16" applyAlignment="1" applyProtection="1" pivotButton="0" quotePrefix="0" xfId="813">
      <alignment vertical="top"/>
      <protection locked="0" hidden="0"/>
    </xf>
    <xf numFmtId="0" fontId="5" fillId="0" borderId="14" applyProtection="1" pivotButton="0" quotePrefix="0" xfId="813">
      <protection locked="0" hidden="0"/>
    </xf>
    <xf numFmtId="2" fontId="5" fillId="0" borderId="15" applyProtection="1" pivotButton="0" quotePrefix="0" xfId="813">
      <protection locked="0" hidden="0"/>
    </xf>
    <xf numFmtId="0" fontId="5" fillId="4" borderId="10" applyAlignment="1" applyProtection="1" pivotButton="0" quotePrefix="0" xfId="813">
      <alignment horizontal="center" vertical="top"/>
      <protection locked="0" hidden="0"/>
    </xf>
    <xf numFmtId="0" fontId="5" fillId="0" borderId="17" applyAlignment="1" applyProtection="1" pivotButton="0" quotePrefix="0" xfId="813">
      <alignment horizontal="center" vertical="center"/>
      <protection locked="0" hidden="0"/>
    </xf>
    <xf numFmtId="49" fontId="4" fillId="0" borderId="1" applyAlignment="1" pivotButton="0" quotePrefix="0" xfId="0">
      <alignment vertical="center"/>
    </xf>
    <xf numFmtId="0" fontId="6" fillId="0" borderId="1" applyAlignment="1" pivotButton="0" quotePrefix="0" xfId="0">
      <alignment vertical="center"/>
    </xf>
    <xf numFmtId="0" fontId="13" fillId="0" borderId="0" applyAlignment="1" pivotButton="0" quotePrefix="0" xfId="815">
      <alignment vertical="center"/>
    </xf>
    <xf numFmtId="0" fontId="16" fillId="0" borderId="0" applyAlignment="1" pivotButton="0" quotePrefix="0" xfId="815">
      <alignment horizontal="center"/>
    </xf>
    <xf numFmtId="0" fontId="17" fillId="0" borderId="0" pivotButton="0" quotePrefix="0" xfId="815"/>
    <xf numFmtId="0" fontId="22" fillId="0" borderId="18" applyAlignment="1" pivotButton="0" quotePrefix="0" xfId="815">
      <alignment horizontal="center"/>
    </xf>
    <xf numFmtId="0" fontId="23" fillId="0" borderId="20" applyAlignment="1" pivotButton="0" quotePrefix="0" xfId="815">
      <alignment horizontal="center"/>
    </xf>
    <xf numFmtId="0" fontId="22" fillId="0" borderId="20" applyAlignment="1" pivotButton="0" quotePrefix="0" xfId="815">
      <alignment horizontal="center"/>
    </xf>
    <xf numFmtId="0" fontId="12" fillId="0" borderId="23" applyAlignment="1" pivotButton="0" quotePrefix="0" xfId="815">
      <alignment horizontal="center"/>
    </xf>
    <xf numFmtId="0" fontId="22" fillId="0" borderId="0" applyAlignment="1" pivotButton="0" quotePrefix="0" xfId="815">
      <alignment horizontal="justify"/>
    </xf>
    <xf numFmtId="0" fontId="22" fillId="0" borderId="0" pivotButton="0" quotePrefix="0" xfId="815"/>
    <xf numFmtId="0" fontId="24" fillId="0" borderId="0" pivotButton="0" quotePrefix="0" xfId="815"/>
    <xf numFmtId="0" fontId="25" fillId="0" borderId="0" pivotButton="0" quotePrefix="0" xfId="815"/>
    <xf numFmtId="0" fontId="26" fillId="0" borderId="0" pivotButton="0" quotePrefix="0" xfId="815"/>
    <xf numFmtId="49" fontId="12" fillId="0" borderId="0" applyAlignment="1" pivotButton="0" quotePrefix="0" xfId="815">
      <alignment horizontal="center"/>
    </xf>
    <xf numFmtId="0" fontId="4" fillId="4" borderId="1" applyAlignment="1" pivotButton="0" quotePrefix="1" xfId="0">
      <alignment vertical="center"/>
    </xf>
    <xf numFmtId="0" fontId="4" fillId="3" borderId="1" applyAlignment="1" pivotButton="0" quotePrefix="1" xfId="0">
      <alignment vertical="center"/>
    </xf>
    <xf numFmtId="49" fontId="4" fillId="4" borderId="1" applyAlignment="1" pivotButton="0" quotePrefix="1" xfId="0">
      <alignment vertical="center"/>
    </xf>
    <xf numFmtId="0" fontId="52" fillId="0" borderId="74" applyAlignment="1" pivotButton="0" quotePrefix="0" xfId="1880">
      <alignment horizontal="center" vertical="center" shrinkToFit="1"/>
    </xf>
    <xf numFmtId="0" fontId="52" fillId="0" borderId="70" applyAlignment="1" pivotButton="0" quotePrefix="0" xfId="1880">
      <alignment horizontal="center" vertical="center" shrinkToFit="1"/>
    </xf>
    <xf numFmtId="0" fontId="122" fillId="0" borderId="80" applyAlignment="1" pivotButton="0" quotePrefix="0" xfId="2828">
      <alignment horizontal="center" vertical="center" shrinkToFit="1"/>
    </xf>
    <xf numFmtId="0" fontId="123" fillId="0" borderId="0" applyAlignment="1" pivotButton="0" quotePrefix="0" xfId="2731">
      <alignment horizontal="center" vertical="center"/>
    </xf>
    <xf numFmtId="0" fontId="122" fillId="0" borderId="20" applyAlignment="1" pivotButton="0" quotePrefix="0" xfId="2828">
      <alignment horizontal="center" vertical="center" wrapText="1"/>
    </xf>
    <xf numFmtId="0" fontId="123" fillId="0" borderId="85" applyAlignment="1" pivotButton="0" quotePrefix="0" xfId="2731">
      <alignment horizontal="center" vertical="center"/>
    </xf>
    <xf numFmtId="0" fontId="123" fillId="0" borderId="85" applyAlignment="1" pivotButton="0" quotePrefix="0" xfId="2731">
      <alignment horizontal="center" vertical="center" wrapText="1"/>
    </xf>
    <xf numFmtId="0" fontId="124" fillId="0" borderId="88" applyAlignment="1" pivotButton="0" quotePrefix="0" xfId="2731">
      <alignment horizontal="centerContinuous" vertical="center" wrapText="1"/>
    </xf>
    <xf numFmtId="0" fontId="123" fillId="0" borderId="85" applyAlignment="1" pivotButton="0" quotePrefix="0" xfId="2731">
      <alignment horizontal="centerContinuous" vertical="center" wrapText="1"/>
    </xf>
    <xf numFmtId="0" fontId="124" fillId="0" borderId="86" applyAlignment="1" pivotButton="0" quotePrefix="0" xfId="2731">
      <alignment horizontal="centerContinuous" vertical="center" wrapText="1"/>
    </xf>
    <xf numFmtId="0" fontId="124" fillId="0" borderId="57" applyAlignment="1" pivotButton="0" quotePrefix="0" xfId="2731">
      <alignment horizontal="center" vertical="center" wrapText="1"/>
    </xf>
    <xf numFmtId="0" fontId="123" fillId="0" borderId="67" applyAlignment="1" pivotButton="0" quotePrefix="0" xfId="2731">
      <alignment horizontal="center" vertical="center"/>
    </xf>
    <xf numFmtId="0" fontId="123" fillId="0" borderId="67" applyAlignment="1" pivotButton="0" quotePrefix="0" xfId="2731">
      <alignment horizontal="center" vertical="center" wrapText="1"/>
    </xf>
    <xf numFmtId="0" fontId="124" fillId="0" borderId="67" applyAlignment="1" pivotButton="0" quotePrefix="0" xfId="2731">
      <alignment horizontal="center" vertical="center" wrapText="1"/>
    </xf>
    <xf numFmtId="0" fontId="124" fillId="0" borderId="6" applyAlignment="1" pivotButton="0" quotePrefix="0" xfId="2731">
      <alignment horizontal="center" vertical="center" wrapText="1"/>
    </xf>
    <xf numFmtId="0" fontId="124" fillId="0" borderId="89" applyAlignment="1" pivotButton="0" quotePrefix="0" xfId="2731">
      <alignment horizontal="center" vertical="center" wrapText="1"/>
    </xf>
    <xf numFmtId="0" fontId="124" fillId="0" borderId="6" applyAlignment="1" pivotButton="0" quotePrefix="0" xfId="2731">
      <alignment horizontal="center" vertical="center" shrinkToFit="1"/>
    </xf>
    <xf numFmtId="0" fontId="123" fillId="0" borderId="68" applyAlignment="1" pivotButton="0" quotePrefix="0" xfId="2731">
      <alignment horizontal="center" vertical="center" wrapText="1"/>
    </xf>
    <xf numFmtId="0" fontId="123" fillId="0" borderId="6" applyAlignment="1" pivotButton="0" quotePrefix="0" xfId="2731">
      <alignment horizontal="center" vertical="center" wrapText="1"/>
    </xf>
    <xf numFmtId="0" fontId="123" fillId="0" borderId="89" applyAlignment="1" pivotButton="0" quotePrefix="0" xfId="2731">
      <alignment horizontal="center" vertical="center" wrapText="1"/>
    </xf>
    <xf numFmtId="0" fontId="123" fillId="0" borderId="0" applyAlignment="1" pivotButton="0" quotePrefix="0" xfId="2731">
      <alignment horizontal="center" vertical="center" shrinkToFit="1"/>
    </xf>
    <xf numFmtId="0" fontId="125" fillId="0" borderId="0" applyAlignment="1" pivotButton="0" quotePrefix="0" xfId="2731">
      <alignment horizontal="center" vertical="center"/>
    </xf>
    <xf numFmtId="0" fontId="52" fillId="0" borderId="54" applyAlignment="1" pivotButton="0" quotePrefix="0" xfId="2731">
      <alignment vertical="center"/>
    </xf>
    <xf numFmtId="0" fontId="52" fillId="0" borderId="50" applyAlignment="1" pivotButton="0" quotePrefix="0" xfId="2731">
      <alignment vertical="center"/>
    </xf>
    <xf numFmtId="0" fontId="128" fillId="0" borderId="50" applyAlignment="1" pivotButton="0" quotePrefix="0" xfId="2731">
      <alignment horizontal="center"/>
    </xf>
    <xf numFmtId="0" fontId="52" fillId="0" borderId="0" applyAlignment="1" pivotButton="0" quotePrefix="0" xfId="2731">
      <alignment horizontal="center" vertical="center"/>
    </xf>
    <xf numFmtId="0" fontId="82" fillId="0" borderId="0" applyAlignment="1" pivotButton="0" quotePrefix="0" xfId="2731">
      <alignment horizontal="center" vertical="center"/>
    </xf>
    <xf numFmtId="0" fontId="52" fillId="0" borderId="58" applyAlignment="1" pivotButton="0" quotePrefix="0" xfId="2731">
      <alignment vertical="center"/>
    </xf>
    <xf numFmtId="0" fontId="111" fillId="0" borderId="0" applyAlignment="1" pivotButton="0" quotePrefix="0" xfId="2731">
      <alignment horizontal="center" vertical="center"/>
    </xf>
    <xf numFmtId="0" fontId="52" fillId="0" borderId="59" applyAlignment="1" pivotButton="0" quotePrefix="0" xfId="2731">
      <alignment vertical="center"/>
    </xf>
    <xf numFmtId="0" fontId="52" fillId="0" borderId="60" applyAlignment="1" pivotButton="0" quotePrefix="0" xfId="2731">
      <alignment vertical="center"/>
    </xf>
    <xf numFmtId="0" fontId="111" fillId="0" borderId="60" applyAlignment="1" pivotButton="0" quotePrefix="0" xfId="2731">
      <alignment horizontal="center" vertical="center"/>
    </xf>
    <xf numFmtId="0" fontId="129" fillId="0" borderId="61" applyAlignment="1" applyProtection="1" pivotButton="0" quotePrefix="0" xfId="2869">
      <alignment vertical="center"/>
      <protection locked="1" hidden="1"/>
    </xf>
    <xf numFmtId="49" fontId="52" fillId="0" borderId="62" applyAlignment="1" applyProtection="1" pivotButton="0" quotePrefix="0" xfId="2869">
      <alignment vertical="center"/>
      <protection locked="1" hidden="1"/>
    </xf>
    <xf numFmtId="0" fontId="83" fillId="0" borderId="62" applyAlignment="1" applyProtection="1" pivotButton="0" quotePrefix="0" xfId="2869">
      <alignment vertical="center"/>
      <protection locked="1" hidden="1"/>
    </xf>
    <xf numFmtId="0" fontId="52" fillId="0" borderId="79" applyAlignment="1" pivotButton="0" quotePrefix="0" xfId="2731">
      <alignment horizontal="center" vertical="center" wrapText="1"/>
    </xf>
    <xf numFmtId="0" fontId="52" fillId="0" borderId="56" applyAlignment="1" pivotButton="0" quotePrefix="0" xfId="2731">
      <alignment horizontal="center" vertical="center" wrapText="1"/>
    </xf>
    <xf numFmtId="0" fontId="52" fillId="0" borderId="66" applyAlignment="1" pivotButton="0" quotePrefix="0" xfId="2731">
      <alignment horizontal="center" vertical="center" wrapText="1"/>
    </xf>
    <xf numFmtId="0" fontId="84" fillId="0" borderId="57" applyAlignment="1" pivotButton="0" quotePrefix="0" xfId="2731">
      <alignment horizontal="center" vertical="center" shrinkToFit="1"/>
    </xf>
    <xf numFmtId="0" fontId="52" fillId="0" borderId="20" applyAlignment="1" pivotButton="0" quotePrefix="0" xfId="2731">
      <alignment horizontal="center" vertical="center" wrapText="1"/>
    </xf>
    <xf numFmtId="0" fontId="52" fillId="0" borderId="21" applyAlignment="1" pivotButton="0" quotePrefix="0" xfId="2731">
      <alignment horizontal="center" vertical="center" wrapText="1"/>
    </xf>
    <xf numFmtId="0" fontId="52" fillId="0" borderId="11" applyAlignment="1" pivotButton="0" quotePrefix="0" xfId="2731">
      <alignment horizontal="center" vertical="center" wrapText="1"/>
    </xf>
    <xf numFmtId="0" fontId="122" fillId="0" borderId="11" applyAlignment="1" pivotButton="0" quotePrefix="0" xfId="2731">
      <alignment horizontal="center" vertical="center" wrapText="1"/>
    </xf>
    <xf numFmtId="0" fontId="52" fillId="0" borderId="28" applyAlignment="1" pivotButton="0" quotePrefix="0" xfId="2731">
      <alignment horizontal="center" vertical="center" shrinkToFit="1"/>
    </xf>
    <xf numFmtId="0" fontId="52" fillId="0" borderId="70" applyAlignment="1" pivotButton="0" quotePrefix="0" xfId="1880">
      <alignment horizontal="center" vertical="center" wrapText="1"/>
    </xf>
    <xf numFmtId="49" fontId="52" fillId="0" borderId="70" applyAlignment="1" pivotButton="0" quotePrefix="0" xfId="2830">
      <alignment horizontal="center" vertical="center" wrapText="1"/>
    </xf>
    <xf numFmtId="49" fontId="52" fillId="0" borderId="70" applyAlignment="1" pivotButton="0" quotePrefix="0" xfId="2830">
      <alignment horizontal="center" vertical="center" wrapText="1" shrinkToFit="1"/>
    </xf>
    <xf numFmtId="49" fontId="52" fillId="0" borderId="74" applyAlignment="1" pivotButton="0" quotePrefix="0" xfId="2830">
      <alignment horizontal="center" vertical="center" wrapText="1" shrinkToFit="1"/>
    </xf>
    <xf numFmtId="0" fontId="85" fillId="0" borderId="0" applyAlignment="1" pivotButton="0" quotePrefix="0" xfId="2731">
      <alignment horizontal="left" vertical="center"/>
    </xf>
    <xf numFmtId="0" fontId="52" fillId="0" borderId="90" applyAlignment="1" pivotButton="0" quotePrefix="0" xfId="1880">
      <alignment horizontal="center" vertical="center" wrapText="1"/>
    </xf>
    <xf numFmtId="0" fontId="52" fillId="0" borderId="70" applyAlignment="1" applyProtection="1" pivotButton="0" quotePrefix="0" xfId="1880">
      <alignment horizontal="center" vertical="center" shrinkToFit="1"/>
      <protection locked="0" hidden="0"/>
    </xf>
    <xf numFmtId="0" fontId="52" fillId="0" borderId="74" applyAlignment="1" pivotButton="0" quotePrefix="0" xfId="1880">
      <alignment horizontal="center" vertical="center" wrapText="1" shrinkToFit="1"/>
    </xf>
    <xf numFmtId="0" fontId="52" fillId="0" borderId="71" applyAlignment="1" pivotButton="0" quotePrefix="0" xfId="2731">
      <alignment horizontal="center" vertical="center" wrapText="1" shrinkToFit="1"/>
    </xf>
    <xf numFmtId="0" fontId="52" fillId="0" borderId="0" applyAlignment="1" pivotButton="0" quotePrefix="0" xfId="2731">
      <alignment horizontal="center" vertical="center" wrapText="1" shrinkToFit="1"/>
    </xf>
    <xf numFmtId="0" fontId="52" fillId="0" borderId="0" applyAlignment="1" pivotButton="0" quotePrefix="0" xfId="2731">
      <alignment horizontal="left" vertical="center"/>
    </xf>
    <xf numFmtId="0" fontId="52" fillId="0" borderId="0" applyAlignment="1" pivotButton="0" quotePrefix="0" xfId="2731">
      <alignment horizontal="centerContinuous" vertical="center"/>
    </xf>
    <xf numFmtId="0" fontId="52" fillId="0" borderId="90" applyAlignment="1" pivotButton="0" quotePrefix="0" xfId="2731">
      <alignment horizontal="center" vertical="center" wrapText="1"/>
    </xf>
    <xf numFmtId="0" fontId="52" fillId="0" borderId="6" applyAlignment="1" pivotButton="0" quotePrefix="0" xfId="2731">
      <alignment vertical="center"/>
    </xf>
    <xf numFmtId="0" fontId="82" fillId="0" borderId="70" applyAlignment="1" applyProtection="1" pivotButton="0" quotePrefix="0" xfId="2871">
      <alignment horizontal="center" vertical="center" shrinkToFit="1"/>
      <protection locked="0" hidden="0"/>
    </xf>
    <xf numFmtId="0" fontId="122" fillId="0" borderId="81" applyAlignment="1" pivotButton="0" quotePrefix="0" xfId="2828">
      <alignment horizontal="center" vertical="center" shrinkToFit="1"/>
    </xf>
    <xf numFmtId="0" fontId="122" fillId="0" borderId="20" applyAlignment="1" pivotButton="0" quotePrefix="0" xfId="2828">
      <alignment horizontal="center" vertical="center" shrinkToFit="1"/>
    </xf>
    <xf numFmtId="0" fontId="86" fillId="0" borderId="93" applyAlignment="1" pivotButton="0" quotePrefix="0" xfId="2731">
      <alignment horizontal="center" vertical="center" shrinkToFit="1"/>
    </xf>
    <xf numFmtId="0" fontId="86" fillId="0" borderId="70" applyAlignment="1" pivotButton="0" quotePrefix="0" xfId="2731">
      <alignment horizontal="center" vertical="center" shrinkToFit="1"/>
    </xf>
    <xf numFmtId="0" fontId="86" fillId="0" borderId="71" applyAlignment="1" pivotButton="0" quotePrefix="0" xfId="2830">
      <alignment horizontal="center" vertical="center"/>
    </xf>
    <xf numFmtId="0" fontId="86" fillId="0" borderId="90" applyAlignment="1" pivotButton="0" quotePrefix="0" xfId="2828">
      <alignment horizontal="center" vertical="center" shrinkToFit="1"/>
    </xf>
    <xf numFmtId="0" fontId="86" fillId="0" borderId="70" applyAlignment="1" pivotButton="0" quotePrefix="0" xfId="2828">
      <alignment horizontal="center" vertical="center" shrinkToFit="1"/>
    </xf>
    <xf numFmtId="0" fontId="86" fillId="0" borderId="70" applyAlignment="1" pivotButton="0" quotePrefix="1" xfId="2731">
      <alignment horizontal="center" vertical="center" wrapText="1"/>
    </xf>
    <xf numFmtId="0" fontId="86" fillId="0" borderId="70" applyAlignment="1" pivotButton="0" quotePrefix="1" xfId="2830">
      <alignment horizontal="center" vertical="center"/>
    </xf>
    <xf numFmtId="0" fontId="86" fillId="0" borderId="70" applyAlignment="1" pivotButton="0" quotePrefix="0" xfId="2830">
      <alignment horizontal="center" vertical="center"/>
    </xf>
    <xf numFmtId="0" fontId="86" fillId="0" borderId="70" applyAlignment="1" applyProtection="1" pivotButton="0" quotePrefix="0" xfId="2831">
      <alignment horizontal="center" vertical="center"/>
      <protection locked="0" hidden="0"/>
    </xf>
    <xf numFmtId="0" fontId="86" fillId="0" borderId="73" applyAlignment="1" pivotButton="0" quotePrefix="0" xfId="2830">
      <alignment horizontal="center" vertical="center"/>
    </xf>
    <xf numFmtId="0" fontId="86" fillId="0" borderId="70" applyAlignment="1" pivotButton="0" quotePrefix="1" xfId="2731">
      <alignment horizontal="center" vertical="center" shrinkToFit="1"/>
    </xf>
    <xf numFmtId="0" fontId="86" fillId="0" borderId="92" applyAlignment="1" pivotButton="0" quotePrefix="0" xfId="2731">
      <alignment horizontal="center" vertical="center" shrinkToFit="1"/>
    </xf>
    <xf numFmtId="0" fontId="86" fillId="0" borderId="94" applyAlignment="1" pivotButton="0" quotePrefix="0" xfId="2731">
      <alignment horizontal="center" vertical="center" shrinkToFit="1"/>
    </xf>
    <xf numFmtId="0" fontId="86" fillId="0" borderId="72" applyAlignment="1" pivotButton="0" quotePrefix="0" xfId="2731">
      <alignment horizontal="center" vertical="center" wrapText="1"/>
    </xf>
    <xf numFmtId="0" fontId="130" fillId="0" borderId="71" applyAlignment="1" pivotButton="0" quotePrefix="0" xfId="2830">
      <alignment horizontal="center" vertical="center"/>
    </xf>
    <xf numFmtId="0" fontId="86" fillId="0" borderId="91" applyAlignment="1" pivotButton="0" quotePrefix="1" xfId="2830">
      <alignment horizontal="center" vertical="center"/>
    </xf>
    <xf numFmtId="0" fontId="86" fillId="0" borderId="90" applyAlignment="1" pivotButton="0" quotePrefix="0" xfId="2731">
      <alignment horizontal="center" vertical="center" wrapText="1"/>
    </xf>
    <xf numFmtId="0" fontId="131" fillId="0" borderId="70" applyAlignment="1" pivotButton="0" quotePrefix="0" xfId="0">
      <alignment horizontal="center" vertical="center" shrinkToFit="1"/>
    </xf>
    <xf numFmtId="49" fontId="86" fillId="0" borderId="71" applyAlignment="1" pivotButton="0" quotePrefix="0" xfId="2830">
      <alignment horizontal="center" vertical="center"/>
    </xf>
    <xf numFmtId="0" fontId="86" fillId="0" borderId="90" applyAlignment="1" pivotButton="0" quotePrefix="0" xfId="2731">
      <alignment horizontal="center" vertical="center" shrinkToFit="1"/>
    </xf>
    <xf numFmtId="0" fontId="86" fillId="0" borderId="70" applyAlignment="1" pivotButton="0" quotePrefix="0" xfId="2731">
      <alignment horizontal="center" vertical="center" wrapText="1"/>
    </xf>
    <xf numFmtId="58" fontId="86" fillId="0" borderId="70" applyAlignment="1" pivotButton="0" quotePrefix="1" xfId="2731">
      <alignment horizontal="center" vertical="center" wrapText="1"/>
    </xf>
    <xf numFmtId="49" fontId="130" fillId="0" borderId="71" applyAlignment="1" pivotButton="0" quotePrefix="0" xfId="2830">
      <alignment horizontal="center" vertical="center"/>
    </xf>
    <xf numFmtId="0" fontId="12" fillId="0" borderId="0" applyAlignment="1" pivotButton="0" quotePrefix="0" xfId="2731">
      <alignment vertical="center"/>
    </xf>
    <xf numFmtId="0" fontId="12" fillId="0" borderId="0" applyAlignment="1" pivotButton="0" quotePrefix="0" xfId="2731">
      <alignment horizontal="center" vertical="center"/>
    </xf>
    <xf numFmtId="0" fontId="52" fillId="0" borderId="69" applyAlignment="1" pivotButton="0" quotePrefix="0" xfId="0">
      <alignment horizontal="center" vertical="center" shrinkToFit="1"/>
    </xf>
    <xf numFmtId="0" fontId="12" fillId="0" borderId="0" applyAlignment="1" pivotButton="0" quotePrefix="0" xfId="2732">
      <alignment horizontal="center" vertical="center"/>
    </xf>
    <xf numFmtId="49" fontId="12" fillId="0" borderId="0" applyAlignment="1" pivotButton="0" quotePrefix="0" xfId="2732">
      <alignment horizontal="center" vertical="center"/>
    </xf>
    <xf numFmtId="0" fontId="132" fillId="0" borderId="0" applyAlignment="1" pivotButton="0" quotePrefix="0" xfId="2732">
      <alignment horizontal="center" vertical="center"/>
    </xf>
    <xf numFmtId="0" fontId="133" fillId="0" borderId="0" applyAlignment="1" pivotButton="0" quotePrefix="0" xfId="0">
      <alignment vertical="center"/>
    </xf>
    <xf numFmtId="0" fontId="12" fillId="0" borderId="0" applyAlignment="1" applyProtection="1" pivotButton="0" quotePrefix="0" xfId="0">
      <alignment vertical="center"/>
      <protection locked="0" hidden="0"/>
    </xf>
    <xf numFmtId="0" fontId="12" fillId="0" borderId="0" applyAlignment="1" pivotButton="0" quotePrefix="0" xfId="2732">
      <alignment vertical="center"/>
    </xf>
    <xf numFmtId="0" fontId="12" fillId="0" borderId="0" applyAlignment="1" pivotButton="0" quotePrefix="0" xfId="0">
      <alignment vertical="center"/>
    </xf>
    <xf numFmtId="49" fontId="12" fillId="0" borderId="0" applyAlignment="1" pivotButton="0" quotePrefix="0" xfId="2732">
      <alignment vertical="center"/>
    </xf>
    <xf numFmtId="0" fontId="12" fillId="0" borderId="0" applyAlignment="1" pivotButton="0" quotePrefix="0" xfId="2733">
      <alignment vertical="center"/>
    </xf>
    <xf numFmtId="0" fontId="132" fillId="0" borderId="0" applyAlignment="1" applyProtection="1" pivotButton="0" quotePrefix="0" xfId="2732">
      <alignment vertical="center"/>
      <protection locked="0" hidden="0"/>
    </xf>
    <xf numFmtId="0" fontId="12" fillId="0" borderId="0" applyAlignment="1" pivotButton="0" quotePrefix="1" xfId="0">
      <alignment vertical="center"/>
    </xf>
    <xf numFmtId="0" fontId="132" fillId="0" borderId="0" applyAlignment="1" applyProtection="1" pivotButton="0" quotePrefix="0" xfId="2834">
      <alignment vertical="center"/>
      <protection locked="0" hidden="0"/>
    </xf>
    <xf numFmtId="49" fontId="12" fillId="0" borderId="0" applyAlignment="1" pivotButton="0" quotePrefix="0" xfId="2733">
      <alignment vertical="center"/>
    </xf>
    <xf numFmtId="0" fontId="132" fillId="0" borderId="0" applyAlignment="1" applyProtection="1" pivotButton="0" quotePrefix="0" xfId="2832">
      <alignment vertical="center"/>
      <protection locked="0" hidden="0"/>
    </xf>
    <xf numFmtId="0" fontId="132" fillId="0" borderId="0" applyAlignment="1" applyProtection="1" pivotButton="0" quotePrefix="0" xfId="2731">
      <alignment vertical="center"/>
      <protection locked="0" hidden="0"/>
    </xf>
    <xf numFmtId="0" fontId="12" fillId="0" borderId="0" applyAlignment="1" pivotButton="0" quotePrefix="0" xfId="2834">
      <alignment vertical="center"/>
    </xf>
    <xf numFmtId="0" fontId="12" fillId="0" borderId="0" applyAlignment="1" pivotButton="0" quotePrefix="0" xfId="2833">
      <alignment vertical="center"/>
    </xf>
    <xf numFmtId="0" fontId="132" fillId="0" borderId="0" applyAlignment="1" applyProtection="1" pivotButton="0" quotePrefix="0" xfId="2833">
      <alignment vertical="center"/>
      <protection locked="0" hidden="0"/>
    </xf>
    <xf numFmtId="0" fontId="132" fillId="0" borderId="0" applyAlignment="1" pivotButton="0" quotePrefix="0" xfId="2731">
      <alignment vertical="center"/>
    </xf>
    <xf numFmtId="0" fontId="132" fillId="0" borderId="0" applyAlignment="1" pivotButton="0" quotePrefix="0" xfId="2732">
      <alignment vertical="center"/>
    </xf>
    <xf numFmtId="0" fontId="132" fillId="0" borderId="0" applyAlignment="1" pivotButton="0" quotePrefix="0" xfId="0">
      <alignment vertical="center"/>
    </xf>
    <xf numFmtId="49" fontId="132" fillId="0" borderId="0" applyAlignment="1" pivotButton="0" quotePrefix="0" xfId="2732">
      <alignment vertical="center"/>
    </xf>
    <xf numFmtId="0" fontId="132" fillId="0" borderId="0" applyAlignment="1" pivotButton="0" quotePrefix="0" xfId="2733">
      <alignment vertical="center"/>
    </xf>
    <xf numFmtId="0" fontId="132" fillId="0" borderId="0" applyAlignment="1" applyProtection="1" pivotButton="0" quotePrefix="0" xfId="2872">
      <alignment vertical="center"/>
      <protection locked="0" hidden="0"/>
    </xf>
    <xf numFmtId="0" fontId="76" fillId="0" borderId="0" applyAlignment="1" pivotButton="0" quotePrefix="0" xfId="2731">
      <alignment vertical="center"/>
    </xf>
    <xf numFmtId="0" fontId="76" fillId="0" borderId="0" applyAlignment="1" pivotButton="0" quotePrefix="0" xfId="0">
      <alignment vertical="center"/>
    </xf>
    <xf numFmtId="0" fontId="76" fillId="0" borderId="0" applyAlignment="1" pivotButton="0" quotePrefix="0" xfId="2732">
      <alignment vertical="center"/>
    </xf>
    <xf numFmtId="0" fontId="12" fillId="0" borderId="0" applyAlignment="1" pivotButton="0" quotePrefix="0" xfId="2731">
      <alignment horizontal="left" vertical="center"/>
    </xf>
    <xf numFmtId="0" fontId="132" fillId="0" borderId="0" applyAlignment="1" pivotButton="0" quotePrefix="0" xfId="2731">
      <alignment horizontal="left" vertical="center"/>
    </xf>
    <xf numFmtId="0" fontId="132" fillId="0" borderId="0" applyAlignment="1" pivotButton="0" quotePrefix="0" xfId="0">
      <alignment horizontal="left" vertical="center"/>
    </xf>
    <xf numFmtId="0" fontId="52" fillId="2" borderId="90" applyAlignment="1" pivotButton="0" quotePrefix="0" xfId="0">
      <alignment horizontal="center" vertical="center" shrinkToFit="1"/>
    </xf>
    <xf numFmtId="0" fontId="52" fillId="2" borderId="70" applyAlignment="1" applyProtection="1" pivotButton="0" quotePrefix="0" xfId="0">
      <alignment horizontal="center" vertical="center" shrinkToFit="1"/>
      <protection locked="0" hidden="0"/>
    </xf>
    <xf numFmtId="0" fontId="52" fillId="2" borderId="74" applyAlignment="1" pivotButton="0" quotePrefix="0" xfId="0">
      <alignment horizontal="center" vertical="center" shrinkToFit="1"/>
    </xf>
    <xf numFmtId="0" fontId="52" fillId="2" borderId="70" applyAlignment="1" pivotButton="0" quotePrefix="0" xfId="0">
      <alignment horizontal="center" vertical="center" wrapText="1"/>
    </xf>
    <xf numFmtId="0" fontId="52" fillId="2" borderId="70" applyAlignment="1" pivotButton="0" quotePrefix="0" xfId="0">
      <alignment horizontal="center" vertical="center" shrinkToFit="1"/>
    </xf>
    <xf numFmtId="0" fontId="52" fillId="2" borderId="71" applyAlignment="1" pivotButton="0" quotePrefix="0" xfId="2731">
      <alignment horizontal="center" vertical="center" wrapText="1" shrinkToFit="1"/>
    </xf>
    <xf numFmtId="0" fontId="43" fillId="2" borderId="70" applyAlignment="1" applyProtection="1" pivotButton="0" quotePrefix="0" xfId="0">
      <alignment horizontal="center" vertical="center" shrinkToFit="1"/>
      <protection locked="0" hidden="0"/>
    </xf>
    <xf numFmtId="0" fontId="52" fillId="0" borderId="90" applyAlignment="1" pivotButton="0" quotePrefix="0" xfId="0">
      <alignment horizontal="center" vertical="center" shrinkToFit="1"/>
    </xf>
    <xf numFmtId="0" fontId="43" fillId="0" borderId="70" applyAlignment="1" applyProtection="1" pivotButton="0" quotePrefix="0" xfId="0">
      <alignment horizontal="center" vertical="center" shrinkToFit="1"/>
      <protection locked="0" hidden="0"/>
    </xf>
    <xf numFmtId="0" fontId="52" fillId="0" borderId="74" applyAlignment="1" pivotButton="0" quotePrefix="0" xfId="0">
      <alignment horizontal="center" vertical="center" shrinkToFit="1"/>
    </xf>
    <xf numFmtId="0" fontId="52" fillId="0" borderId="70" applyAlignment="1" pivotButton="0" quotePrefix="0" xfId="0">
      <alignment horizontal="center" vertical="center" shrinkToFit="1"/>
    </xf>
    <xf numFmtId="49" fontId="52" fillId="2" borderId="70" applyAlignment="1" pivotButton="0" quotePrefix="0" xfId="2830">
      <alignment horizontal="center" vertical="center" wrapText="1"/>
    </xf>
    <xf numFmtId="0" fontId="86" fillId="2" borderId="70" applyAlignment="1" applyProtection="1" pivotButton="0" quotePrefix="0" xfId="2732">
      <alignment horizontal="center" vertical="center" wrapText="1" shrinkToFit="1"/>
      <protection locked="0" hidden="0"/>
    </xf>
    <xf numFmtId="0" fontId="52" fillId="0" borderId="11" applyAlignment="1" pivotButton="0" quotePrefix="0" xfId="0">
      <alignment horizontal="center" vertical="center" wrapText="1"/>
    </xf>
    <xf numFmtId="49" fontId="52" fillId="2" borderId="70" applyAlignment="1" pivotButton="0" quotePrefix="0" xfId="2830">
      <alignment horizontal="center" vertical="center" wrapText="1" shrinkToFit="1"/>
    </xf>
    <xf numFmtId="0" fontId="86" fillId="2" borderId="70" applyAlignment="1" applyProtection="1" pivotButton="0" quotePrefix="0" xfId="2732">
      <alignment horizontal="center" vertical="center" shrinkToFit="1"/>
      <protection locked="0" hidden="0"/>
    </xf>
    <xf numFmtId="0" fontId="86" fillId="0" borderId="70" applyAlignment="1" applyProtection="1" pivotButton="0" quotePrefix="0" xfId="2732">
      <alignment horizontal="center" vertical="center" shrinkToFit="1"/>
      <protection locked="0" hidden="0"/>
    </xf>
    <xf numFmtId="0" fontId="52" fillId="2" borderId="74" applyAlignment="1" pivotButton="0" quotePrefix="1" xfId="0">
      <alignment horizontal="center" vertical="center" shrinkToFit="1"/>
    </xf>
    <xf numFmtId="0" fontId="52" fillId="0" borderId="74" applyAlignment="1" pivotButton="0" quotePrefix="1" xfId="0">
      <alignment horizontal="center" vertical="center" shrinkToFit="1"/>
    </xf>
    <xf numFmtId="0" fontId="86" fillId="0" borderId="70" applyAlignment="1" applyProtection="1" pivotButton="0" quotePrefix="0" xfId="2732">
      <alignment horizontal="center" vertical="center" wrapText="1" shrinkToFit="1"/>
      <protection locked="0" hidden="0"/>
    </xf>
    <xf numFmtId="0" fontId="52" fillId="37" borderId="70" applyAlignment="1" pivotButton="0" quotePrefix="0" xfId="0">
      <alignment horizontal="center" vertical="center" wrapText="1" shrinkToFit="1"/>
    </xf>
    <xf numFmtId="0" fontId="52" fillId="4" borderId="70" applyAlignment="1" pivotButton="0" quotePrefix="0" xfId="0">
      <alignment horizontal="center" vertical="center" wrapText="1" shrinkToFit="1"/>
    </xf>
    <xf numFmtId="0" fontId="52" fillId="2" borderId="70" applyAlignment="1" pivotButton="0" quotePrefix="0" xfId="0">
      <alignment horizontal="center" vertical="center" wrapText="1" shrinkToFit="1"/>
    </xf>
    <xf numFmtId="0" fontId="86" fillId="2" borderId="90" applyAlignment="1" applyProtection="1" pivotButton="0" quotePrefix="0" xfId="2731">
      <alignment horizontal="center" vertical="center" shrinkToFit="1"/>
      <protection locked="0" hidden="0"/>
    </xf>
    <xf numFmtId="0" fontId="86" fillId="2" borderId="70" applyAlignment="1" applyProtection="1" pivotButton="0" quotePrefix="0" xfId="2731">
      <alignment horizontal="center" vertical="center" shrinkToFit="1"/>
      <protection locked="0" hidden="0"/>
    </xf>
    <xf numFmtId="0" fontId="86" fillId="2" borderId="70" applyAlignment="1" applyProtection="1" pivotButton="0" quotePrefix="0" xfId="2731">
      <alignment horizontal="center" vertical="center" wrapText="1"/>
      <protection locked="0" hidden="0"/>
    </xf>
    <xf numFmtId="0" fontId="86" fillId="2" borderId="70" applyAlignment="1" pivotButton="0" quotePrefix="0" xfId="0">
      <alignment horizontal="center" vertical="center" wrapText="1"/>
    </xf>
    <xf numFmtId="49" fontId="86" fillId="2" borderId="70" applyAlignment="1" applyProtection="1" pivotButton="0" quotePrefix="0" xfId="2830">
      <alignment horizontal="center" vertical="center"/>
      <protection locked="0" hidden="0"/>
    </xf>
    <xf numFmtId="0" fontId="86" fillId="2" borderId="70" applyAlignment="1" applyProtection="1" pivotButton="0" quotePrefix="0" xfId="2732">
      <alignment horizontal="center" vertical="center" wrapText="1"/>
      <protection locked="0" hidden="0"/>
    </xf>
    <xf numFmtId="0" fontId="86" fillId="0" borderId="90" applyAlignment="1" applyProtection="1" pivotButton="0" quotePrefix="0" xfId="2731">
      <alignment horizontal="center" vertical="center" shrinkToFit="1"/>
      <protection locked="0" hidden="0"/>
    </xf>
    <xf numFmtId="0" fontId="86" fillId="0" borderId="70" applyAlignment="1" applyProtection="1" pivotButton="0" quotePrefix="0" xfId="2731">
      <alignment horizontal="center" vertical="center" shrinkToFit="1"/>
      <protection locked="0" hidden="0"/>
    </xf>
    <xf numFmtId="0" fontId="86" fillId="0" borderId="74" applyAlignment="1" applyProtection="1" pivotButton="0" quotePrefix="0" xfId="2731">
      <alignment horizontal="center" vertical="center" wrapText="1"/>
      <protection locked="0" hidden="0"/>
    </xf>
    <xf numFmtId="0" fontId="86" fillId="0" borderId="70" applyAlignment="1" pivotButton="0" quotePrefix="0" xfId="0">
      <alignment horizontal="center" vertical="center" wrapText="1"/>
    </xf>
    <xf numFmtId="49" fontId="86" fillId="0" borderId="70" applyAlignment="1" applyProtection="1" pivotButton="0" quotePrefix="0" xfId="2830">
      <alignment horizontal="center" vertical="center"/>
      <protection locked="0" hidden="0"/>
    </xf>
    <xf numFmtId="0" fontId="86" fillId="0" borderId="70" applyAlignment="1" applyProtection="1" pivotButton="0" quotePrefix="0" xfId="2732">
      <alignment horizontal="center" vertical="center" wrapText="1"/>
      <protection locked="0" hidden="0"/>
    </xf>
    <xf numFmtId="0" fontId="52" fillId="4" borderId="70" applyAlignment="1" pivotButton="0" quotePrefix="0" xfId="0">
      <alignment horizontal="center" vertical="center" shrinkToFit="1"/>
    </xf>
    <xf numFmtId="0" fontId="52" fillId="0" borderId="74" applyAlignment="1" pivotButton="0" quotePrefix="0" xfId="0">
      <alignment horizontal="center" vertical="center" wrapText="1"/>
    </xf>
    <xf numFmtId="0" fontId="86" fillId="2" borderId="70" applyAlignment="1" pivotButton="0" quotePrefix="0" xfId="0">
      <alignment horizontal="center" vertical="center" shrinkToFit="1"/>
    </xf>
    <xf numFmtId="49" fontId="86" fillId="2" borderId="70" applyAlignment="1" pivotButton="0" quotePrefix="0" xfId="2830">
      <alignment horizontal="center" vertical="center" wrapText="1"/>
    </xf>
    <xf numFmtId="49" fontId="86" fillId="2" borderId="70" applyAlignment="1" pivotButton="0" quotePrefix="0" xfId="2830">
      <alignment horizontal="center" vertical="center" wrapText="1" shrinkToFit="1"/>
    </xf>
    <xf numFmtId="49" fontId="86" fillId="2" borderId="70" applyAlignment="1" applyProtection="1" pivotButton="0" quotePrefix="0" xfId="2830">
      <alignment horizontal="center" vertical="center" wrapText="1" shrinkToFit="1"/>
      <protection locked="0" hidden="0"/>
    </xf>
    <xf numFmtId="0" fontId="86" fillId="0" borderId="74" applyAlignment="1" applyProtection="1" pivotButton="0" quotePrefix="0" xfId="2731">
      <alignment horizontal="center" vertical="center" shrinkToFit="1"/>
      <protection locked="0" hidden="0"/>
    </xf>
    <xf numFmtId="49" fontId="86" fillId="0" borderId="70" applyAlignment="1" applyProtection="1" pivotButton="0" quotePrefix="0" xfId="2830">
      <alignment horizontal="center" vertical="center" wrapText="1" shrinkToFit="1"/>
      <protection locked="0" hidden="0"/>
    </xf>
    <xf numFmtId="49" fontId="86" fillId="0" borderId="70" applyAlignment="1" pivotButton="0" quotePrefix="0" xfId="2830">
      <alignment horizontal="center" vertical="center" wrapText="1"/>
    </xf>
    <xf numFmtId="49" fontId="86" fillId="0" borderId="70" applyAlignment="1" pivotButton="0" quotePrefix="0" xfId="2830">
      <alignment horizontal="center" vertical="center" wrapText="1" shrinkToFit="1"/>
    </xf>
    <xf numFmtId="0" fontId="86" fillId="2" borderId="90" applyAlignment="1" pivotButton="0" quotePrefix="0" xfId="0">
      <alignment horizontal="center" vertical="center"/>
    </xf>
    <xf numFmtId="49" fontId="86" fillId="2" borderId="70" applyAlignment="1" applyProtection="1" pivotButton="0" quotePrefix="0" xfId="2830">
      <alignment horizontal="center" vertical="center" shrinkToFit="1"/>
      <protection locked="0" hidden="0"/>
    </xf>
    <xf numFmtId="0" fontId="86" fillId="0" borderId="90" applyAlignment="1" pivotButton="0" quotePrefix="0" xfId="0">
      <alignment horizontal="center" vertical="center"/>
    </xf>
    <xf numFmtId="0" fontId="86" fillId="0" borderId="70" applyAlignment="1" applyProtection="1" pivotButton="0" quotePrefix="0" xfId="2731">
      <alignment horizontal="center" vertical="center" wrapText="1"/>
      <protection locked="0" hidden="0"/>
    </xf>
    <xf numFmtId="0" fontId="86" fillId="0" borderId="70" applyAlignment="1" pivotButton="0" quotePrefix="0" xfId="0">
      <alignment horizontal="center" vertical="center" shrinkToFit="1"/>
    </xf>
    <xf numFmtId="49" fontId="86" fillId="0" borderId="70" applyAlignment="1" applyProtection="1" pivotButton="0" quotePrefix="0" xfId="2830">
      <alignment horizontal="center" vertical="center" shrinkToFit="1"/>
      <protection locked="0" hidden="0"/>
    </xf>
    <xf numFmtId="0" fontId="52" fillId="0" borderId="70" applyAlignment="1" applyProtection="1" pivotButton="0" quotePrefix="0" xfId="0">
      <alignment horizontal="center" vertical="center" shrinkToFit="1"/>
      <protection locked="0" hidden="0"/>
    </xf>
    <xf numFmtId="0" fontId="130" fillId="2" borderId="70" applyAlignment="1" applyProtection="1" pivotButton="0" quotePrefix="0" xfId="2732">
      <alignment horizontal="center" vertical="center" wrapText="1"/>
      <protection locked="0" hidden="0"/>
    </xf>
    <xf numFmtId="0" fontId="52" fillId="2" borderId="69" applyAlignment="1" pivotButton="0" quotePrefix="0" xfId="0">
      <alignment horizontal="center" vertical="center" shrinkToFit="1"/>
    </xf>
    <xf numFmtId="0" fontId="52" fillId="2" borderId="74" applyAlignment="1" pivotButton="0" quotePrefix="0" xfId="0">
      <alignment horizontal="center" vertical="center" wrapText="1"/>
    </xf>
    <xf numFmtId="0" fontId="43" fillId="0" borderId="70" applyAlignment="1" pivotButton="0" quotePrefix="0" xfId="0">
      <alignment horizontal="center" vertical="center" wrapText="1"/>
    </xf>
    <xf numFmtId="0" fontId="52" fillId="37" borderId="90" applyAlignment="1" pivotButton="0" quotePrefix="0" xfId="0">
      <alignment horizontal="center" vertical="center" shrinkToFit="1"/>
    </xf>
    <xf numFmtId="0" fontId="85" fillId="37" borderId="70" applyAlignment="1" pivotButton="0" quotePrefix="0" xfId="0">
      <alignment horizontal="center" vertical="center" wrapText="1"/>
    </xf>
    <xf numFmtId="0" fontId="43" fillId="37" borderId="70" applyAlignment="1" applyProtection="1" pivotButton="0" quotePrefix="0" xfId="0">
      <alignment horizontal="center" vertical="center" shrinkToFit="1"/>
      <protection locked="0" hidden="0"/>
    </xf>
    <xf numFmtId="0" fontId="52" fillId="37" borderId="74" applyAlignment="1" pivotButton="0" quotePrefix="0" xfId="0">
      <alignment horizontal="center" vertical="center" shrinkToFit="1"/>
    </xf>
    <xf numFmtId="0" fontId="52" fillId="37" borderId="70" applyAlignment="1" pivotButton="0" quotePrefix="0" xfId="0">
      <alignment horizontal="center" vertical="center" wrapText="1"/>
    </xf>
    <xf numFmtId="0" fontId="52" fillId="37" borderId="70" applyAlignment="1" pivotButton="0" quotePrefix="0" xfId="0">
      <alignment horizontal="center" vertical="center" shrinkToFit="1"/>
    </xf>
    <xf numFmtId="49" fontId="52" fillId="37" borderId="70" applyAlignment="1" pivotButton="0" quotePrefix="0" xfId="2830">
      <alignment horizontal="center" vertical="center" wrapText="1"/>
    </xf>
    <xf numFmtId="0" fontId="52" fillId="37" borderId="71" applyAlignment="1" pivotButton="0" quotePrefix="0" xfId="2731">
      <alignment horizontal="center" vertical="center" wrapText="1" shrinkToFit="1"/>
    </xf>
    <xf numFmtId="0" fontId="86" fillId="2" borderId="90" applyAlignment="1" pivotButton="0" quotePrefix="0" xfId="0">
      <alignment horizontal="center" vertical="center" wrapText="1"/>
    </xf>
    <xf numFmtId="0" fontId="86" fillId="2" borderId="11" applyAlignment="1" pivotButton="0" quotePrefix="0" xfId="2731">
      <alignment horizontal="center" vertical="center" wrapText="1"/>
    </xf>
    <xf numFmtId="0" fontId="134" fillId="2" borderId="11" applyAlignment="1" pivotButton="0" quotePrefix="0" xfId="2731">
      <alignment horizontal="center" vertical="center" wrapText="1"/>
    </xf>
    <xf numFmtId="0" fontId="135" fillId="2" borderId="0" applyAlignment="1" pivotButton="0" quotePrefix="0" xfId="2731">
      <alignment vertical="center" shrinkToFit="1"/>
    </xf>
    <xf numFmtId="0" fontId="86" fillId="2" borderId="0" applyAlignment="1" pivotButton="0" quotePrefix="0" xfId="2731">
      <alignment vertical="center" wrapText="1" shrinkToFit="1"/>
    </xf>
    <xf numFmtId="0" fontId="86" fillId="0" borderId="0" applyAlignment="1" pivotButton="0" quotePrefix="0" xfId="2731">
      <alignment vertical="center" wrapText="1" shrinkToFit="1"/>
    </xf>
    <xf numFmtId="0" fontId="86" fillId="2" borderId="70" applyAlignment="1" pivotButton="0" quotePrefix="0" xfId="2731">
      <alignment horizontal="center" vertical="center" wrapText="1"/>
    </xf>
    <xf numFmtId="0" fontId="134" fillId="2" borderId="70" applyAlignment="1" pivotButton="0" quotePrefix="0" xfId="2731">
      <alignment horizontal="center" vertical="center" wrapText="1"/>
    </xf>
    <xf numFmtId="0" fontId="86" fillId="0" borderId="70" applyAlignment="1" applyProtection="1" pivotButton="0" quotePrefix="0" xfId="2731">
      <alignment horizontal="center" vertical="center" wrapText="1" shrinkToFit="1"/>
      <protection locked="0" hidden="0"/>
    </xf>
    <xf numFmtId="0" fontId="86" fillId="0" borderId="70" applyAlignment="1" applyProtection="1" pivotButton="0" quotePrefix="0" xfId="2831">
      <alignment horizontal="center" vertical="center" shrinkToFit="1"/>
      <protection locked="0" hidden="0"/>
    </xf>
    <xf numFmtId="0" fontId="86" fillId="0" borderId="0" applyAlignment="1" applyProtection="1" pivotButton="0" quotePrefix="0" xfId="2731">
      <alignment vertical="center" shrinkToFit="1"/>
      <protection locked="0" hidden="0"/>
    </xf>
    <xf numFmtId="0" fontId="86" fillId="2" borderId="0" applyAlignment="1" applyProtection="1" pivotButton="0" quotePrefix="0" xfId="2731">
      <alignment vertical="center" shrinkToFit="1"/>
      <protection locked="0" hidden="0"/>
    </xf>
    <xf numFmtId="0" fontId="86" fillId="4" borderId="70" applyAlignment="1" applyProtection="1" pivotButton="0" quotePrefix="0" xfId="2731">
      <alignment horizontal="center" vertical="center" shrinkToFit="1"/>
      <protection locked="0" hidden="0"/>
    </xf>
    <xf numFmtId="49" fontId="86" fillId="0" borderId="70" applyAlignment="1" applyProtection="1" pivotButton="0" quotePrefix="0" xfId="2732">
      <alignment horizontal="center" vertical="center" wrapText="1"/>
      <protection locked="0" hidden="0"/>
    </xf>
    <xf numFmtId="49" fontId="86" fillId="2" borderId="70" applyAlignment="1" applyProtection="1" pivotButton="0" quotePrefix="0" xfId="2732">
      <alignment horizontal="center" vertical="center" wrapText="1"/>
      <protection locked="0" hidden="0"/>
    </xf>
    <xf numFmtId="0" fontId="86" fillId="2" borderId="70" applyAlignment="1" applyProtection="1" pivotButton="0" quotePrefix="0" xfId="2831">
      <alignment horizontal="center" vertical="center"/>
      <protection locked="0" hidden="0"/>
    </xf>
    <xf numFmtId="0" fontId="86" fillId="0" borderId="90" applyAlignment="1" pivotButton="0" quotePrefix="0" xfId="0">
      <alignment horizontal="center" vertical="center" wrapText="1"/>
    </xf>
    <xf numFmtId="0" fontId="86" fillId="4" borderId="70" applyAlignment="1" pivotButton="0" quotePrefix="0" xfId="0">
      <alignment horizontal="center" vertical="center" wrapText="1"/>
    </xf>
    <xf numFmtId="0" fontId="130" fillId="2" borderId="0" applyAlignment="1" pivotButton="0" quotePrefix="0" xfId="2731">
      <alignment vertical="center" wrapText="1" shrinkToFit="1"/>
    </xf>
    <xf numFmtId="0" fontId="86" fillId="4" borderId="90" applyAlignment="1" pivotButton="0" quotePrefix="0" xfId="0">
      <alignment horizontal="center" vertical="center" wrapText="1"/>
    </xf>
    <xf numFmtId="0" fontId="86" fillId="4" borderId="70" applyAlignment="1" pivotButton="0" quotePrefix="0" xfId="2731">
      <alignment horizontal="center" vertical="center" wrapText="1"/>
    </xf>
    <xf numFmtId="0" fontId="86" fillId="4" borderId="70" applyAlignment="1" applyProtection="1" pivotButton="0" quotePrefix="0" xfId="2731">
      <alignment horizontal="center" vertical="center" wrapText="1"/>
      <protection locked="0" hidden="0"/>
    </xf>
    <xf numFmtId="0" fontId="134" fillId="4" borderId="70" applyAlignment="1" pivotButton="0" quotePrefix="0" xfId="2731">
      <alignment horizontal="center" vertical="center" wrapText="1"/>
    </xf>
    <xf numFmtId="0" fontId="86" fillId="4" borderId="0" applyAlignment="1" pivotButton="0" quotePrefix="0" xfId="2731">
      <alignment vertical="center" wrapText="1" shrinkToFit="1"/>
    </xf>
    <xf numFmtId="0" fontId="86" fillId="4" borderId="70" applyAlignment="1" applyProtection="1" pivotButton="0" quotePrefix="0" xfId="2732">
      <alignment horizontal="center" vertical="center" wrapText="1" shrinkToFit="1"/>
      <protection locked="0" hidden="0"/>
    </xf>
    <xf numFmtId="0" fontId="86" fillId="4" borderId="90" applyAlignment="1" applyProtection="1" pivotButton="0" quotePrefix="0" xfId="2731">
      <alignment horizontal="center" vertical="center" shrinkToFit="1"/>
      <protection locked="0" hidden="0"/>
    </xf>
    <xf numFmtId="0" fontId="86" fillId="4" borderId="70" applyAlignment="1" applyProtection="1" pivotButton="0" quotePrefix="0" xfId="2732">
      <alignment horizontal="center" vertical="center" shrinkToFit="1"/>
      <protection locked="0" hidden="0"/>
    </xf>
    <xf numFmtId="0" fontId="86" fillId="37" borderId="90" applyAlignment="1" applyProtection="1" pivotButton="0" quotePrefix="0" xfId="2731">
      <alignment horizontal="center" vertical="center" shrinkToFit="1"/>
      <protection locked="0" hidden="0"/>
    </xf>
    <xf numFmtId="0" fontId="86" fillId="37" borderId="70" applyAlignment="1" applyProtection="1" pivotButton="0" quotePrefix="0" xfId="2731">
      <alignment horizontal="center" vertical="center" wrapText="1"/>
      <protection locked="0" hidden="0"/>
    </xf>
    <xf numFmtId="49" fontId="86" fillId="37" borderId="70" applyAlignment="1" applyProtection="1" pivotButton="0" quotePrefix="0" xfId="2732">
      <alignment horizontal="center" vertical="center" wrapText="1"/>
      <protection locked="0" hidden="0"/>
    </xf>
    <xf numFmtId="0" fontId="86" fillId="37" borderId="70" applyAlignment="1" applyProtection="1" pivotButton="0" quotePrefix="0" xfId="2731">
      <alignment horizontal="center" vertical="center" shrinkToFit="1"/>
      <protection locked="0" hidden="0"/>
    </xf>
    <xf numFmtId="0" fontId="86" fillId="37" borderId="70" applyAlignment="1" pivotButton="0" quotePrefix="0" xfId="0">
      <alignment horizontal="center" vertical="center" wrapText="1"/>
    </xf>
    <xf numFmtId="49" fontId="86" fillId="37" borderId="70" applyAlignment="1" applyProtection="1" pivotButton="0" quotePrefix="0" xfId="2830">
      <alignment horizontal="center" vertical="center"/>
      <protection locked="0" hidden="0"/>
    </xf>
    <xf numFmtId="0" fontId="86" fillId="37" borderId="71" applyAlignment="1" pivotButton="0" quotePrefix="0" xfId="2731">
      <alignment horizontal="center" vertical="center" wrapText="1" shrinkToFit="1"/>
    </xf>
    <xf numFmtId="0" fontId="86" fillId="2" borderId="90" applyAlignment="1" pivotButton="0" quotePrefix="0" xfId="0">
      <alignment horizontal="center" vertical="center" shrinkToFit="1"/>
    </xf>
    <xf numFmtId="0" fontId="86" fillId="2" borderId="70" applyAlignment="1" applyProtection="1" pivotButton="0" quotePrefix="0" xfId="0">
      <alignment horizontal="center" vertical="center" shrinkToFit="1"/>
      <protection locked="0" hidden="0"/>
    </xf>
    <xf numFmtId="0" fontId="86" fillId="2" borderId="74" applyAlignment="1" pivotButton="0" quotePrefix="0" xfId="0">
      <alignment horizontal="center" vertical="center" shrinkToFit="1"/>
    </xf>
    <xf numFmtId="0" fontId="86" fillId="2" borderId="71" applyAlignment="1" pivotButton="0" quotePrefix="0" xfId="2731">
      <alignment horizontal="center" vertical="center" wrapText="1" shrinkToFit="1"/>
    </xf>
    <xf numFmtId="0" fontId="86" fillId="2" borderId="0" applyAlignment="1" pivotButton="0" quotePrefix="0" xfId="2731">
      <alignment horizontal="center" vertical="center"/>
    </xf>
    <xf numFmtId="0" fontId="136" fillId="2" borderId="0" applyAlignment="1" pivotButton="0" quotePrefix="0" xfId="2731">
      <alignment horizontal="center" vertical="center"/>
    </xf>
    <xf numFmtId="0" fontId="130" fillId="2" borderId="70" applyAlignment="1" applyProtection="1" pivotButton="0" quotePrefix="0" xfId="0">
      <alignment horizontal="center" vertical="center" shrinkToFit="1"/>
      <protection locked="0" hidden="0"/>
    </xf>
    <xf numFmtId="49" fontId="86" fillId="2" borderId="70" applyAlignment="1" pivotButton="0" quotePrefix="0" xfId="2733">
      <alignment horizontal="center" vertical="center" wrapText="1"/>
    </xf>
    <xf numFmtId="0" fontId="86" fillId="0" borderId="90" applyAlignment="1" pivotButton="0" quotePrefix="0" xfId="0">
      <alignment horizontal="center" vertical="center" shrinkToFit="1"/>
    </xf>
    <xf numFmtId="0" fontId="86" fillId="0" borderId="70" applyAlignment="1" applyProtection="1" pivotButton="0" quotePrefix="0" xfId="0">
      <alignment horizontal="center" vertical="center" shrinkToFit="1"/>
      <protection locked="0" hidden="0"/>
    </xf>
    <xf numFmtId="0" fontId="86" fillId="0" borderId="74" applyAlignment="1" pivotButton="0" quotePrefix="0" xfId="0">
      <alignment horizontal="center" vertical="center" shrinkToFit="1"/>
    </xf>
    <xf numFmtId="49" fontId="86" fillId="0" borderId="70" applyAlignment="1" pivotButton="0" quotePrefix="0" xfId="2733">
      <alignment horizontal="center" vertical="center" wrapText="1"/>
    </xf>
    <xf numFmtId="0" fontId="86" fillId="0" borderId="71" applyAlignment="1" pivotButton="0" quotePrefix="0" xfId="2731">
      <alignment horizontal="center" vertical="center" wrapText="1" shrinkToFit="1"/>
    </xf>
    <xf numFmtId="0" fontId="86" fillId="0" borderId="0" applyAlignment="1" pivotButton="0" quotePrefix="0" xfId="2731">
      <alignment horizontal="center" vertical="center"/>
    </xf>
    <xf numFmtId="0" fontId="136" fillId="0" borderId="0" applyAlignment="1" pivotButton="0" quotePrefix="0" xfId="2731">
      <alignment horizontal="center" vertical="center"/>
    </xf>
    <xf numFmtId="0" fontId="130" fillId="0" borderId="70" applyAlignment="1" applyProtection="1" pivotButton="0" quotePrefix="0" xfId="0">
      <alignment horizontal="center" vertical="center" shrinkToFit="1"/>
      <protection locked="0" hidden="0"/>
    </xf>
    <xf numFmtId="0" fontId="131" fillId="2" borderId="70" applyAlignment="1" pivotButton="0" quotePrefix="0" xfId="0">
      <alignment horizontal="center" vertical="center" wrapText="1"/>
    </xf>
    <xf numFmtId="0" fontId="86" fillId="0" borderId="11" applyAlignment="1" pivotButton="0" quotePrefix="0" xfId="0">
      <alignment horizontal="center" vertical="center" wrapText="1"/>
    </xf>
    <xf numFmtId="49" fontId="86" fillId="0" borderId="70" applyAlignment="1" pivotButton="0" quotePrefix="0" xfId="2733">
      <alignment horizontal="center" vertical="center" wrapText="1" shrinkToFit="1"/>
    </xf>
    <xf numFmtId="0" fontId="130" fillId="2" borderId="70" applyAlignment="1" pivotButton="0" quotePrefix="0" xfId="0">
      <alignment horizontal="center" vertical="center" wrapText="1"/>
    </xf>
    <xf numFmtId="49" fontId="86" fillId="2" borderId="70" applyAlignment="1" pivotButton="0" quotePrefix="0" xfId="2733">
      <alignment horizontal="center" vertical="center" wrapText="1" shrinkToFit="1"/>
    </xf>
    <xf numFmtId="0" fontId="86" fillId="0" borderId="69" applyAlignment="1" pivotButton="0" quotePrefix="0" xfId="0">
      <alignment horizontal="center" vertical="center" shrinkToFit="1"/>
    </xf>
    <xf numFmtId="49" fontId="86" fillId="0" borderId="74" applyAlignment="1" pivotButton="0" quotePrefix="0" xfId="2733">
      <alignment horizontal="center" vertical="center" wrapText="1" shrinkToFit="1"/>
    </xf>
    <xf numFmtId="0" fontId="86" fillId="0" borderId="74" applyAlignment="1" pivotButton="0" quotePrefix="1" xfId="0">
      <alignment horizontal="center" vertical="center" shrinkToFit="1"/>
    </xf>
    <xf numFmtId="0" fontId="130" fillId="0" borderId="70" applyAlignment="1" pivotButton="0" quotePrefix="0" xfId="0">
      <alignment horizontal="center" vertical="center" wrapText="1"/>
    </xf>
    <xf numFmtId="0" fontId="86" fillId="2" borderId="74" applyAlignment="1" pivotButton="0" quotePrefix="1" xfId="0">
      <alignment horizontal="center" vertical="center" shrinkToFit="1"/>
    </xf>
    <xf numFmtId="0" fontId="86" fillId="4" borderId="74" applyAlignment="1" pivotButton="0" quotePrefix="0" xfId="0">
      <alignment horizontal="center" vertical="center" shrinkToFit="1"/>
    </xf>
    <xf numFmtId="49" fontId="86" fillId="4" borderId="70" applyAlignment="1" applyProtection="1" pivotButton="0" quotePrefix="0" xfId="2733">
      <alignment horizontal="center" vertical="center"/>
      <protection locked="0" hidden="0"/>
    </xf>
    <xf numFmtId="0" fontId="130" fillId="4" borderId="70" applyAlignment="1" applyProtection="1" pivotButton="0" quotePrefix="0" xfId="2732">
      <alignment horizontal="center" vertical="center" wrapText="1"/>
      <protection locked="0" hidden="0"/>
    </xf>
    <xf numFmtId="0" fontId="86" fillId="4" borderId="71" applyAlignment="1" applyProtection="1" pivotButton="0" quotePrefix="0" xfId="2731">
      <alignment horizontal="center" vertical="center" shrinkToFit="1"/>
      <protection locked="0" hidden="0"/>
    </xf>
    <xf numFmtId="0" fontId="86" fillId="4" borderId="0" applyAlignment="1" pivotButton="0" quotePrefix="0" xfId="2731">
      <alignment horizontal="center" vertical="center"/>
    </xf>
    <xf numFmtId="0" fontId="86" fillId="4" borderId="0" applyAlignment="1" applyProtection="1" pivotButton="0" quotePrefix="0" xfId="2731">
      <alignment horizontal="center" vertical="center" shrinkToFit="1"/>
      <protection locked="0" hidden="0"/>
    </xf>
    <xf numFmtId="0" fontId="137" fillId="4" borderId="0" applyAlignment="1" applyProtection="1" pivotButton="0" quotePrefix="0" xfId="2731">
      <alignment horizontal="center" vertical="center" shrinkToFit="1"/>
      <protection locked="0" hidden="0"/>
    </xf>
    <xf numFmtId="49" fontId="86" fillId="2" borderId="70" applyAlignment="1" applyProtection="1" pivotButton="0" quotePrefix="0" xfId="2733">
      <alignment horizontal="center" vertical="center"/>
      <protection locked="0" hidden="0"/>
    </xf>
    <xf numFmtId="0" fontId="86" fillId="2" borderId="71" applyAlignment="1" applyProtection="1" pivotButton="0" quotePrefix="0" xfId="2731">
      <alignment horizontal="center" vertical="center" shrinkToFit="1"/>
      <protection locked="0" hidden="0"/>
    </xf>
    <xf numFmtId="0" fontId="86" fillId="2" borderId="0" applyAlignment="1" applyProtection="1" pivotButton="0" quotePrefix="0" xfId="2731">
      <alignment horizontal="center" vertical="center" shrinkToFit="1"/>
      <protection locked="0" hidden="0"/>
    </xf>
    <xf numFmtId="0" fontId="137" fillId="2" borderId="0" applyAlignment="1" applyProtection="1" pivotButton="0" quotePrefix="0" xfId="2731">
      <alignment horizontal="center" vertical="center" shrinkToFit="1"/>
      <protection locked="0" hidden="0"/>
    </xf>
    <xf numFmtId="0" fontId="86" fillId="2" borderId="69" applyAlignment="1" pivotButton="0" quotePrefix="0" xfId="0">
      <alignment horizontal="center" vertical="center" shrinkToFit="1"/>
    </xf>
    <xf numFmtId="0" fontId="86" fillId="2" borderId="74" applyAlignment="1" pivotButton="0" quotePrefix="0" xfId="0">
      <alignment horizontal="center" vertical="center" wrapText="1"/>
    </xf>
    <xf numFmtId="0" fontId="86" fillId="0" borderId="74" applyAlignment="1" pivotButton="0" quotePrefix="0" xfId="0">
      <alignment horizontal="center" vertical="center" wrapText="1"/>
    </xf>
    <xf numFmtId="49" fontId="86" fillId="2" borderId="70" applyAlignment="1" applyProtection="1" pivotButton="0" quotePrefix="0" xfId="2733">
      <alignment horizontal="center" vertical="center" wrapText="1" shrinkToFit="1"/>
      <protection locked="0" hidden="0"/>
    </xf>
    <xf numFmtId="0" fontId="86" fillId="0" borderId="71" applyAlignment="1" applyProtection="1" pivotButton="0" quotePrefix="0" xfId="2731">
      <alignment horizontal="center" vertical="center" shrinkToFit="1"/>
      <protection locked="0" hidden="0"/>
    </xf>
    <xf numFmtId="0" fontId="86" fillId="0" borderId="0" applyAlignment="1" applyProtection="1" pivotButton="0" quotePrefix="0" xfId="2731">
      <alignment horizontal="center" vertical="center" shrinkToFit="1"/>
      <protection locked="0" hidden="0"/>
    </xf>
    <xf numFmtId="49" fontId="86" fillId="0" borderId="70" applyAlignment="1" applyProtection="1" pivotButton="0" quotePrefix="0" xfId="2733">
      <alignment horizontal="center" vertical="center"/>
      <protection locked="0" hidden="0"/>
    </xf>
    <xf numFmtId="49" fontId="130" fillId="0" borderId="70" applyAlignment="1" applyProtection="1" pivotButton="0" quotePrefix="0" xfId="2733">
      <alignment horizontal="center" vertical="center" wrapText="1" shrinkToFit="1"/>
      <protection locked="0" hidden="0"/>
    </xf>
    <xf numFmtId="49" fontId="130" fillId="2" borderId="70" applyAlignment="1" applyProtection="1" pivotButton="0" quotePrefix="0" xfId="2733">
      <alignment horizontal="center" vertical="center" wrapText="1" shrinkToFit="1"/>
      <protection locked="0" hidden="0"/>
    </xf>
    <xf numFmtId="49" fontId="86" fillId="2" borderId="70" applyAlignment="1" applyProtection="1" pivotButton="0" quotePrefix="0" xfId="2733">
      <alignment horizontal="center" vertical="center" shrinkToFit="1"/>
      <protection locked="0" hidden="0"/>
    </xf>
    <xf numFmtId="49" fontId="86" fillId="0" borderId="70" applyAlignment="1" applyProtection="1" pivotButton="0" quotePrefix="0" xfId="2733">
      <alignment horizontal="center" vertical="center" wrapText="1" shrinkToFit="1"/>
      <protection locked="0" hidden="0"/>
    </xf>
    <xf numFmtId="49" fontId="86" fillId="0" borderId="70" applyAlignment="1" applyProtection="1" pivotButton="0" quotePrefix="0" xfId="2733">
      <alignment horizontal="center" vertical="center" shrinkToFit="1"/>
      <protection locked="0" hidden="0"/>
    </xf>
    <xf numFmtId="0" fontId="86" fillId="2" borderId="74" applyAlignment="1" applyProtection="1" pivotButton="0" quotePrefix="0" xfId="2731">
      <alignment horizontal="center" vertical="center" wrapText="1"/>
      <protection locked="0" hidden="0"/>
    </xf>
    <xf numFmtId="0" fontId="86" fillId="2" borderId="74" applyAlignment="1" applyProtection="1" pivotButton="0" quotePrefix="0" xfId="2731">
      <alignment horizontal="center" vertical="center" shrinkToFit="1"/>
      <protection locked="0" hidden="0"/>
    </xf>
    <xf numFmtId="0" fontId="86" fillId="4" borderId="70" applyAlignment="1" applyProtection="1" pivotButton="0" quotePrefix="0" xfId="2732">
      <alignment horizontal="center" vertical="center" wrapText="1"/>
      <protection locked="0" hidden="0"/>
    </xf>
    <xf numFmtId="0" fontId="136" fillId="4" borderId="0" applyAlignment="1" pivotButton="0" quotePrefix="0" xfId="2731">
      <alignment horizontal="center" vertical="center"/>
    </xf>
    <xf numFmtId="0" fontId="130" fillId="2" borderId="70" applyAlignment="1" pivotButton="0" quotePrefix="0" xfId="0">
      <alignment horizontal="center" vertical="center" shrinkToFit="1"/>
    </xf>
    <xf numFmtId="0" fontId="86" fillId="2" borderId="70" applyAlignment="1" applyProtection="1" pivotButton="0" quotePrefix="0" xfId="2731">
      <alignment horizontal="center" vertical="center" wrapText="1" shrinkToFit="1"/>
      <protection locked="0" hidden="0"/>
    </xf>
    <xf numFmtId="0" fontId="86" fillId="2" borderId="70" applyAlignment="1" applyProtection="1" pivotButton="0" quotePrefix="0" xfId="2831">
      <alignment horizontal="center" vertical="center" shrinkToFit="1"/>
      <protection locked="0" hidden="0"/>
    </xf>
    <xf numFmtId="0" fontId="86" fillId="2" borderId="69" applyAlignment="1" applyProtection="1" pivotButton="0" quotePrefix="0" xfId="2731">
      <alignment horizontal="center" vertical="center" shrinkToFit="1"/>
      <protection locked="0" hidden="0"/>
    </xf>
    <xf numFmtId="0" fontId="86" fillId="4" borderId="69" applyAlignment="1" applyProtection="1" pivotButton="0" quotePrefix="0" xfId="2731">
      <alignment horizontal="center" vertical="center" shrinkToFit="1"/>
      <protection locked="0" hidden="0"/>
    </xf>
    <xf numFmtId="0" fontId="86" fillId="4" borderId="74" applyAlignment="1" applyProtection="1" pivotButton="0" quotePrefix="0" xfId="2731">
      <alignment horizontal="center" vertical="center" wrapText="1"/>
      <protection locked="0" hidden="0"/>
    </xf>
    <xf numFmtId="0" fontId="86" fillId="4" borderId="70" applyAlignment="1" applyProtection="1" pivotButton="0" quotePrefix="0" xfId="2831">
      <alignment horizontal="center" vertical="center" shrinkToFit="1"/>
      <protection locked="0" hidden="0"/>
    </xf>
    <xf numFmtId="0" fontId="86" fillId="4" borderId="74" applyAlignment="1" applyProtection="1" pivotButton="0" quotePrefix="0" xfId="2731">
      <alignment horizontal="center" vertical="center" shrinkToFit="1"/>
      <protection locked="0" hidden="0"/>
    </xf>
    <xf numFmtId="0" fontId="86" fillId="0" borderId="69" applyAlignment="1" applyProtection="1" pivotButton="0" quotePrefix="0" xfId="2731">
      <alignment horizontal="center" vertical="center" shrinkToFit="1"/>
      <protection locked="0" hidden="0"/>
    </xf>
    <xf numFmtId="49" fontId="86" fillId="2" borderId="74" applyAlignment="1" pivotButton="0" quotePrefix="0" xfId="2733">
      <alignment horizontal="center" vertical="center" wrapText="1" shrinkToFit="1"/>
    </xf>
    <xf numFmtId="0" fontId="130" fillId="0" borderId="74" applyAlignment="1" pivotButton="0" quotePrefix="0" xfId="0">
      <alignment horizontal="center" vertical="center" shrinkToFit="1"/>
    </xf>
    <xf numFmtId="0" fontId="86" fillId="0" borderId="74" applyAlignment="1" pivotButton="0" quotePrefix="0" xfId="0">
      <alignment horizontal="center" vertical="center" wrapText="1" shrinkToFit="1"/>
    </xf>
    <xf numFmtId="0" fontId="130" fillId="0" borderId="70" applyAlignment="1" pivotButton="0" quotePrefix="0" xfId="0">
      <alignment horizontal="center" vertical="center" shrinkToFit="1"/>
    </xf>
    <xf numFmtId="49" fontId="130" fillId="0" borderId="74" applyAlignment="1" pivotButton="0" quotePrefix="0" xfId="2733">
      <alignment horizontal="center" vertical="center" wrapText="1" shrinkToFit="1"/>
    </xf>
    <xf numFmtId="0" fontId="130" fillId="0" borderId="74" applyAlignment="1" pivotButton="0" quotePrefix="0" xfId="0">
      <alignment horizontal="center" vertical="center" wrapText="1" shrinkToFit="1"/>
    </xf>
    <xf numFmtId="0" fontId="86" fillId="0" borderId="70" applyAlignment="1" pivotButton="0" quotePrefix="0" xfId="0">
      <alignment horizontal="center" vertical="center" wrapText="1" shrinkToFit="1"/>
    </xf>
    <xf numFmtId="0" fontId="130" fillId="0" borderId="0" applyAlignment="1" pivotButton="0" quotePrefix="0" xfId="2731">
      <alignment horizontal="center" vertical="center"/>
    </xf>
    <xf numFmtId="0" fontId="139" fillId="4" borderId="90" applyAlignment="1" pivotButton="0" quotePrefix="0" xfId="0">
      <alignment horizontal="center" vertical="center" shrinkToFit="1"/>
    </xf>
    <xf numFmtId="0" fontId="139" fillId="4" borderId="70" applyAlignment="1" applyProtection="1" pivotButton="0" quotePrefix="0" xfId="0">
      <alignment horizontal="center" vertical="center" shrinkToFit="1"/>
      <protection locked="0" hidden="0"/>
    </xf>
    <xf numFmtId="0" fontId="139" fillId="4" borderId="74" applyAlignment="1" pivotButton="0" quotePrefix="0" xfId="0">
      <alignment horizontal="center" vertical="center" shrinkToFit="1"/>
    </xf>
    <xf numFmtId="0" fontId="139" fillId="4" borderId="70" applyAlignment="1" pivotButton="0" quotePrefix="0" xfId="0">
      <alignment horizontal="center" vertical="center" wrapText="1"/>
    </xf>
    <xf numFmtId="0" fontId="139" fillId="4" borderId="70" applyAlignment="1" pivotButton="0" quotePrefix="0" xfId="0">
      <alignment horizontal="center" vertical="center" shrinkToFit="1"/>
    </xf>
    <xf numFmtId="49" fontId="139" fillId="4" borderId="70" applyAlignment="1" pivotButton="0" quotePrefix="0" xfId="2733">
      <alignment horizontal="center" vertical="center" wrapText="1"/>
    </xf>
    <xf numFmtId="49" fontId="140" fillId="4" borderId="74" applyAlignment="1" pivotButton="0" quotePrefix="0" xfId="2733">
      <alignment horizontal="center" vertical="center" wrapText="1" shrinkToFit="1"/>
    </xf>
    <xf numFmtId="0" fontId="139" fillId="4" borderId="71" applyAlignment="1" pivotButton="0" quotePrefix="0" xfId="2731">
      <alignment horizontal="center" vertical="center" wrapText="1" shrinkToFit="1"/>
    </xf>
    <xf numFmtId="0" fontId="86" fillId="4" borderId="90" applyAlignment="1" pivotButton="0" quotePrefix="0" xfId="0">
      <alignment horizontal="center" vertical="center" shrinkToFit="1"/>
    </xf>
    <xf numFmtId="49" fontId="86" fillId="4" borderId="70" applyAlignment="1" pivotButton="0" quotePrefix="0" xfId="2733">
      <alignment horizontal="center" vertical="center" wrapText="1"/>
    </xf>
    <xf numFmtId="49" fontId="86" fillId="4" borderId="74" applyAlignment="1" pivotButton="0" quotePrefix="0" xfId="2733">
      <alignment horizontal="center" vertical="center" wrapText="1" shrinkToFit="1"/>
    </xf>
    <xf numFmtId="0" fontId="86" fillId="4" borderId="71" applyAlignment="1" pivotButton="0" quotePrefix="0" xfId="2731">
      <alignment horizontal="center" vertical="center" wrapText="1" shrinkToFit="1"/>
    </xf>
    <xf numFmtId="0" fontId="130" fillId="4" borderId="70" applyAlignment="1" applyProtection="1" pivotButton="0" quotePrefix="0" xfId="0">
      <alignment horizontal="center" vertical="center" shrinkToFit="1"/>
      <protection locked="0" hidden="0"/>
    </xf>
    <xf numFmtId="0" fontId="130" fillId="4" borderId="74" applyAlignment="1" pivotButton="0" quotePrefix="0" xfId="0">
      <alignment horizontal="center" vertical="center" shrinkToFit="1"/>
    </xf>
    <xf numFmtId="0" fontId="86" fillId="4" borderId="70" applyAlignment="1" pivotButton="0" quotePrefix="0" xfId="0">
      <alignment horizontal="center" vertical="center" shrinkToFit="1"/>
    </xf>
    <xf numFmtId="0" fontId="130" fillId="2" borderId="74" applyAlignment="1" pivotButton="0" quotePrefix="0" xfId="0">
      <alignment horizontal="center" vertical="center" shrinkToFit="1"/>
    </xf>
    <xf numFmtId="0" fontId="52" fillId="0" borderId="0" applyAlignment="1" pivotButton="0" quotePrefix="0" xfId="0">
      <alignment vertical="center"/>
    </xf>
    <xf numFmtId="0" fontId="52" fillId="0" borderId="0" applyAlignment="1" pivotButton="0" quotePrefix="0" xfId="0">
      <alignment horizontal="center"/>
    </xf>
    <xf numFmtId="0" fontId="85" fillId="0" borderId="49" applyAlignment="1" pivotButton="0" quotePrefix="0" xfId="0">
      <alignment horizontal="center" vertical="center"/>
    </xf>
    <xf numFmtId="0" fontId="85" fillId="0" borderId="96" applyAlignment="1" pivotButton="0" quotePrefix="0" xfId="0">
      <alignment horizontal="center" vertical="center"/>
    </xf>
    <xf numFmtId="0" fontId="141" fillId="0" borderId="70" applyAlignment="1" pivotButton="0" quotePrefix="0" xfId="0">
      <alignment horizontal="center" vertical="center"/>
    </xf>
    <xf numFmtId="0" fontId="141" fillId="0" borderId="67" applyAlignment="1" pivotButton="0" quotePrefix="0" xfId="0">
      <alignment horizontal="center" vertical="center"/>
    </xf>
    <xf numFmtId="0" fontId="141" fillId="0" borderId="72" applyAlignment="1" pivotButton="0" quotePrefix="0" xfId="0">
      <alignment horizontal="center" vertical="center"/>
    </xf>
    <xf numFmtId="0" fontId="52" fillId="0" borderId="74" applyAlignment="1" pivotButton="0" quotePrefix="0" xfId="0">
      <alignment horizontal="center"/>
    </xf>
    <xf numFmtId="0" fontId="52" fillId="0" borderId="95" applyAlignment="1" applyProtection="1" pivotButton="0" quotePrefix="0" xfId="0">
      <alignment vertical="center"/>
      <protection locked="0" hidden="0"/>
    </xf>
    <xf numFmtId="0" fontId="52" fillId="0" borderId="98" applyAlignment="1" applyProtection="1" pivotButton="0" quotePrefix="0" xfId="0">
      <alignment vertical="center"/>
      <protection locked="0" hidden="0"/>
    </xf>
    <xf numFmtId="0" fontId="52" fillId="0" borderId="58" applyAlignment="1" applyProtection="1" pivotButton="0" quotePrefix="0" xfId="0">
      <alignment vertical="center"/>
      <protection locked="0" hidden="0"/>
    </xf>
    <xf numFmtId="0" fontId="52" fillId="0" borderId="0" applyAlignment="1" applyProtection="1" pivotButton="0" quotePrefix="0" xfId="0">
      <alignment vertical="center"/>
      <protection locked="0" hidden="0"/>
    </xf>
    <xf numFmtId="0" fontId="52" fillId="0" borderId="82" applyAlignment="1" pivotButton="0" quotePrefix="0" xfId="0">
      <alignment horizontal="center"/>
    </xf>
    <xf numFmtId="0" fontId="52" fillId="0" borderId="59" applyAlignment="1" applyProtection="1" pivotButton="0" quotePrefix="0" xfId="0">
      <alignment vertical="center"/>
      <protection locked="0" hidden="0"/>
    </xf>
    <xf numFmtId="0" fontId="52" fillId="0" borderId="60" applyAlignment="1" applyProtection="1" pivotButton="0" quotePrefix="0" xfId="0">
      <alignment vertical="center"/>
      <protection locked="0" hidden="0"/>
    </xf>
    <xf numFmtId="0" fontId="52" fillId="0" borderId="11" applyAlignment="1" pivotButton="0" quotePrefix="0" xfId="0">
      <alignment vertical="center"/>
    </xf>
    <xf numFmtId="0" fontId="141" fillId="38" borderId="70" applyAlignment="1" pivotButton="0" quotePrefix="0" xfId="0">
      <alignment horizontal="center" vertical="center"/>
    </xf>
    <xf numFmtId="0" fontId="141" fillId="38" borderId="67" applyAlignment="1" pivotButton="0" quotePrefix="0" xfId="0">
      <alignment horizontal="center" vertical="center"/>
    </xf>
    <xf numFmtId="0" fontId="141" fillId="38" borderId="72" applyAlignment="1" pivotButton="0" quotePrefix="0" xfId="0">
      <alignment horizontal="center" vertical="center"/>
    </xf>
    <xf numFmtId="0" fontId="141" fillId="39" borderId="70" applyAlignment="1" pivotButton="0" quotePrefix="0" xfId="0">
      <alignment horizontal="center" vertical="center"/>
    </xf>
    <xf numFmtId="0" fontId="141" fillId="40" borderId="90" applyAlignment="1" pivotButton="0" quotePrefix="0" xfId="0">
      <alignment horizontal="center" vertical="center"/>
    </xf>
    <xf numFmtId="0" fontId="141" fillId="40" borderId="70" applyAlignment="1" pivotButton="0" quotePrefix="0" xfId="0">
      <alignment horizontal="center" vertical="center"/>
    </xf>
    <xf numFmtId="0" fontId="141" fillId="41" borderId="79" applyAlignment="1" pivotButton="0" quotePrefix="0" xfId="0">
      <alignment horizontal="center" vertical="center"/>
    </xf>
    <xf numFmtId="0" fontId="141" fillId="41" borderId="66" applyAlignment="1" pivotButton="0" quotePrefix="0" xfId="0">
      <alignment horizontal="center" vertical="center"/>
    </xf>
    <xf numFmtId="0" fontId="141" fillId="41" borderId="90" applyAlignment="1" pivotButton="0" quotePrefix="0" xfId="0">
      <alignment horizontal="center" vertical="center"/>
    </xf>
    <xf numFmtId="0" fontId="141" fillId="41" borderId="70" applyAlignment="1" pivotButton="0" quotePrefix="0" xfId="0">
      <alignment horizontal="center" vertical="center"/>
    </xf>
    <xf numFmtId="0" fontId="141" fillId="41" borderId="80" applyAlignment="1" pivotButton="0" quotePrefix="0" xfId="0">
      <alignment horizontal="center" vertical="center"/>
    </xf>
    <xf numFmtId="0" fontId="141" fillId="41" borderId="67" applyAlignment="1" pivotButton="0" quotePrefix="0" xfId="0">
      <alignment horizontal="center" vertical="center"/>
    </xf>
    <xf numFmtId="0" fontId="141" fillId="41" borderId="81" applyAlignment="1" pivotButton="0" quotePrefix="0" xfId="0">
      <alignment horizontal="center" vertical="center"/>
    </xf>
    <xf numFmtId="0" fontId="141" fillId="41" borderId="72" applyAlignment="1" pivotButton="0" quotePrefix="0" xfId="0">
      <alignment horizontal="center" vertical="center"/>
    </xf>
    <xf numFmtId="0" fontId="82" fillId="41" borderId="97" applyAlignment="1" pivotButton="0" quotePrefix="0" xfId="0">
      <alignment vertical="center" wrapText="1"/>
    </xf>
    <xf numFmtId="0" fontId="82" fillId="41" borderId="90" applyAlignment="1" pivotButton="0" quotePrefix="0" xfId="0">
      <alignment vertical="center" wrapText="1"/>
    </xf>
    <xf numFmtId="0" fontId="141" fillId="42" borderId="70" applyAlignment="1" pivotButton="0" quotePrefix="0" xfId="0">
      <alignment horizontal="center" vertical="center"/>
    </xf>
    <xf numFmtId="0" fontId="141" fillId="42" borderId="67" applyAlignment="1" pivotButton="0" quotePrefix="0" xfId="0">
      <alignment horizontal="center" vertical="center"/>
    </xf>
    <xf numFmtId="0" fontId="141" fillId="43" borderId="70" applyAlignment="1" pivotButton="0" quotePrefix="0" xfId="0">
      <alignment horizontal="center" vertical="center"/>
    </xf>
    <xf numFmtId="0" fontId="141" fillId="43" borderId="67" applyAlignment="1" pivotButton="0" quotePrefix="0" xfId="0">
      <alignment horizontal="center" vertical="center"/>
    </xf>
    <xf numFmtId="0" fontId="141" fillId="44" borderId="70" applyAlignment="1" pivotButton="0" quotePrefix="0" xfId="0">
      <alignment horizontal="center" vertical="center"/>
    </xf>
    <xf numFmtId="0" fontId="82" fillId="38" borderId="49" applyAlignment="1" pivotButton="0" quotePrefix="0" xfId="0">
      <alignment vertical="center" wrapText="1"/>
    </xf>
    <xf numFmtId="0" fontId="82" fillId="38" borderId="70" applyAlignment="1" pivotButton="0" quotePrefix="0" xfId="0">
      <alignment vertical="center" wrapText="1"/>
    </xf>
    <xf numFmtId="0" fontId="141" fillId="46" borderId="66" applyAlignment="1" pivotButton="0" quotePrefix="0" xfId="0">
      <alignment horizontal="center" vertical="center"/>
    </xf>
    <xf numFmtId="0" fontId="141" fillId="46" borderId="70" applyAlignment="1" pivotButton="0" quotePrefix="0" xfId="0">
      <alignment horizontal="center" vertical="center"/>
    </xf>
    <xf numFmtId="0" fontId="141" fillId="46" borderId="67" applyAlignment="1" pivotButton="0" quotePrefix="0" xfId="0">
      <alignment horizontal="center" vertical="center"/>
    </xf>
    <xf numFmtId="0" fontId="141" fillId="46" borderId="72" applyAlignment="1" pivotButton="0" quotePrefix="0" xfId="0">
      <alignment horizontal="center" vertical="center"/>
    </xf>
    <xf numFmtId="0" fontId="82" fillId="46" borderId="49" applyAlignment="1" pivotButton="0" quotePrefix="0" xfId="0">
      <alignment vertical="center" wrapText="1"/>
    </xf>
    <xf numFmtId="0" fontId="82" fillId="46" borderId="70" applyAlignment="1" pivotButton="0" quotePrefix="0" xfId="0">
      <alignment vertical="center" wrapText="1"/>
    </xf>
    <xf numFmtId="0" fontId="85" fillId="38" borderId="66" applyAlignment="1" pivotButton="0" quotePrefix="0" xfId="0">
      <alignment horizontal="center" vertical="center"/>
    </xf>
    <xf numFmtId="0" fontId="82" fillId="38" borderId="99" applyAlignment="1" pivotButton="0" quotePrefix="0" xfId="0">
      <alignment vertical="center" wrapText="1"/>
    </xf>
    <xf numFmtId="0" fontId="141" fillId="4" borderId="90" applyAlignment="1" pivotButton="0" quotePrefix="0" xfId="0">
      <alignment horizontal="center" vertical="center"/>
    </xf>
    <xf numFmtId="0" fontId="141" fillId="4" borderId="70" applyAlignment="1" pivotButton="0" quotePrefix="0" xfId="0">
      <alignment horizontal="center" vertical="center"/>
    </xf>
    <xf numFmtId="0" fontId="141" fillId="37" borderId="79" applyAlignment="1" pivotButton="0" quotePrefix="0" xfId="0">
      <alignment horizontal="center" vertical="center"/>
    </xf>
    <xf numFmtId="0" fontId="141" fillId="37" borderId="90" applyAlignment="1" pivotButton="0" quotePrefix="0" xfId="0">
      <alignment horizontal="center" vertical="center"/>
    </xf>
    <xf numFmtId="0" fontId="141" fillId="37" borderId="80" applyAlignment="1" pivotButton="0" quotePrefix="0" xfId="0">
      <alignment horizontal="center" vertical="center"/>
    </xf>
    <xf numFmtId="0" fontId="141" fillId="37" borderId="81" applyAlignment="1" pivotButton="0" quotePrefix="0" xfId="0">
      <alignment horizontal="center" vertical="center"/>
    </xf>
    <xf numFmtId="0" fontId="82" fillId="37" borderId="97" applyAlignment="1" pivotButton="0" quotePrefix="0" xfId="0">
      <alignment vertical="center" wrapText="1"/>
    </xf>
    <xf numFmtId="0" fontId="82" fillId="37" borderId="90" applyAlignment="1" pivotButton="0" quotePrefix="0" xfId="0">
      <alignment vertical="center" wrapText="1"/>
    </xf>
    <xf numFmtId="0" fontId="141" fillId="37" borderId="66" applyAlignment="1" pivotButton="0" quotePrefix="0" xfId="0">
      <alignment horizontal="center" vertical="center"/>
    </xf>
    <xf numFmtId="0" fontId="141" fillId="37" borderId="70" applyAlignment="1" pivotButton="0" quotePrefix="0" xfId="0">
      <alignment horizontal="center" vertical="center"/>
    </xf>
    <xf numFmtId="0" fontId="141" fillId="37" borderId="67" applyAlignment="1" pivotButton="0" quotePrefix="0" xfId="0">
      <alignment horizontal="center" vertical="center"/>
    </xf>
    <xf numFmtId="0" fontId="85" fillId="37" borderId="72" applyAlignment="1" pivotButton="0" quotePrefix="0" xfId="0">
      <alignment horizontal="center" vertical="center"/>
    </xf>
    <xf numFmtId="0" fontId="82" fillId="37" borderId="49" applyAlignment="1" pivotButton="0" quotePrefix="0" xfId="0">
      <alignment vertical="center" wrapText="1"/>
    </xf>
    <xf numFmtId="0" fontId="82" fillId="37" borderId="70" applyAlignment="1" pivotButton="0" quotePrefix="0" xfId="0">
      <alignment vertical="center" wrapText="1"/>
    </xf>
    <xf numFmtId="0" fontId="52" fillId="37" borderId="95" applyAlignment="1" applyProtection="1" pivotButton="0" quotePrefix="0" xfId="0">
      <alignment vertical="center"/>
      <protection locked="0" hidden="0"/>
    </xf>
    <xf numFmtId="0" fontId="52" fillId="37" borderId="98" applyAlignment="1" applyProtection="1" pivotButton="0" quotePrefix="0" xfId="0">
      <alignment vertical="center"/>
      <protection locked="0" hidden="0"/>
    </xf>
    <xf numFmtId="0" fontId="85" fillId="37" borderId="99" applyAlignment="1" pivotButton="0" quotePrefix="0" xfId="0">
      <alignment horizontal="center" vertical="center"/>
    </xf>
    <xf numFmtId="0" fontId="141" fillId="39" borderId="71" applyAlignment="1" pivotButton="0" quotePrefix="0" xfId="0">
      <alignment horizontal="center" vertical="center"/>
    </xf>
    <xf numFmtId="0" fontId="85" fillId="38" borderId="49" applyAlignment="1" pivotButton="0" quotePrefix="0" xfId="0">
      <alignment horizontal="center" vertical="center"/>
    </xf>
    <xf numFmtId="0" fontId="85" fillId="38" borderId="96" applyAlignment="1" pivotButton="0" quotePrefix="0" xfId="0">
      <alignment horizontal="center" vertical="center"/>
    </xf>
    <xf numFmtId="0" fontId="141" fillId="38" borderId="71" applyAlignment="1" pivotButton="0" quotePrefix="0" xfId="0">
      <alignment horizontal="center" vertical="center"/>
    </xf>
    <xf numFmtId="0" fontId="141" fillId="38" borderId="68" applyAlignment="1" pivotButton="0" quotePrefix="0" xfId="0">
      <alignment horizontal="center" vertical="center"/>
    </xf>
    <xf numFmtId="0" fontId="85" fillId="38" borderId="99" applyAlignment="1" pivotButton="0" quotePrefix="0" xfId="0">
      <alignment horizontal="center" vertical="center"/>
    </xf>
    <xf numFmtId="0" fontId="85" fillId="38" borderId="100" applyAlignment="1" pivotButton="0" quotePrefix="0" xfId="0">
      <alignment horizontal="center" vertical="center"/>
    </xf>
    <xf numFmtId="0" fontId="85" fillId="47" borderId="49" applyAlignment="1" pivotButton="0" quotePrefix="0" xfId="0">
      <alignment horizontal="center" vertical="center"/>
    </xf>
    <xf numFmtId="0" fontId="85" fillId="47" borderId="96" applyAlignment="1" pivotButton="0" quotePrefix="0" xfId="0">
      <alignment horizontal="center" vertical="center"/>
    </xf>
    <xf numFmtId="0" fontId="141" fillId="47" borderId="70" applyAlignment="1" pivotButton="0" quotePrefix="0" xfId="0">
      <alignment horizontal="center" vertical="center"/>
    </xf>
    <xf numFmtId="0" fontId="141" fillId="47" borderId="71" applyAlignment="1" pivotButton="0" quotePrefix="0" xfId="0">
      <alignment horizontal="center" vertical="center"/>
    </xf>
    <xf numFmtId="0" fontId="141" fillId="47" borderId="67" applyAlignment="1" pivotButton="0" quotePrefix="0" xfId="0">
      <alignment horizontal="center" vertical="center"/>
    </xf>
    <xf numFmtId="0" fontId="141" fillId="47" borderId="68" applyAlignment="1" pivotButton="0" quotePrefix="0" xfId="0">
      <alignment horizontal="center" vertical="center"/>
    </xf>
    <xf numFmtId="0" fontId="85" fillId="47" borderId="99" applyAlignment="1" pivotButton="0" quotePrefix="0" xfId="0">
      <alignment horizontal="center" vertical="center"/>
    </xf>
    <xf numFmtId="0" fontId="85" fillId="47" borderId="100" applyAlignment="1" pivotButton="0" quotePrefix="0" xfId="0">
      <alignment horizontal="center" vertical="center"/>
    </xf>
    <xf numFmtId="0" fontId="82" fillId="47" borderId="49" applyAlignment="1" pivotButton="0" quotePrefix="0" xfId="0">
      <alignment vertical="center" wrapText="1"/>
    </xf>
    <xf numFmtId="0" fontId="82" fillId="47" borderId="96" applyAlignment="1" pivotButton="0" quotePrefix="0" xfId="0">
      <alignment vertical="center" wrapText="1"/>
    </xf>
    <xf numFmtId="0" fontId="82" fillId="47" borderId="70" applyAlignment="1" pivotButton="0" quotePrefix="0" xfId="0">
      <alignment vertical="center" wrapText="1"/>
    </xf>
    <xf numFmtId="0" fontId="82" fillId="47" borderId="71" applyAlignment="1" pivotButton="0" quotePrefix="0" xfId="0">
      <alignment vertical="center" wrapText="1"/>
    </xf>
    <xf numFmtId="0" fontId="82" fillId="47" borderId="99" applyAlignment="1" pivotButton="0" quotePrefix="0" xfId="0">
      <alignment vertical="center" wrapText="1"/>
    </xf>
    <xf numFmtId="0" fontId="82" fillId="47" borderId="100" applyAlignment="1" pivotButton="0" quotePrefix="0" xfId="0">
      <alignment vertical="center" wrapText="1"/>
    </xf>
    <xf numFmtId="0" fontId="85" fillId="47" borderId="66" applyAlignment="1" pivotButton="0" quotePrefix="0" xfId="0">
      <alignment horizontal="center" vertical="center"/>
    </xf>
    <xf numFmtId="0" fontId="141" fillId="47" borderId="72" applyAlignment="1" pivotButton="0" quotePrefix="0" xfId="0">
      <alignment horizontal="center" vertical="center"/>
    </xf>
    <xf numFmtId="0" fontId="85" fillId="43" borderId="49" applyAlignment="1" pivotButton="0" quotePrefix="0" xfId="0">
      <alignment horizontal="center" vertical="center"/>
    </xf>
    <xf numFmtId="0" fontId="85" fillId="43" borderId="96" applyAlignment="1" pivotButton="0" quotePrefix="0" xfId="0">
      <alignment horizontal="center" vertical="center"/>
    </xf>
    <xf numFmtId="0" fontId="141" fillId="43" borderId="71" applyAlignment="1" pivotButton="0" quotePrefix="0" xfId="0">
      <alignment horizontal="center" vertical="center"/>
    </xf>
    <xf numFmtId="0" fontId="141" fillId="43" borderId="68" applyAlignment="1" pivotButton="0" quotePrefix="0" xfId="0">
      <alignment horizontal="center" vertical="center"/>
    </xf>
    <xf numFmtId="0" fontId="85" fillId="43" borderId="99" applyAlignment="1" pivotButton="0" quotePrefix="0" xfId="0">
      <alignment horizontal="center" vertical="center"/>
    </xf>
    <xf numFmtId="0" fontId="85" fillId="43" borderId="100" applyAlignment="1" pivotButton="0" quotePrefix="0" xfId="0">
      <alignment horizontal="center" vertical="center"/>
    </xf>
    <xf numFmtId="0" fontId="82" fillId="43" borderId="49" applyAlignment="1" pivotButton="0" quotePrefix="0" xfId="0">
      <alignment vertical="center" wrapText="1"/>
    </xf>
    <xf numFmtId="0" fontId="82" fillId="43" borderId="70" applyAlignment="1" pivotButton="0" quotePrefix="0" xfId="0">
      <alignment vertical="center" wrapText="1"/>
    </xf>
    <xf numFmtId="0" fontId="82" fillId="43" borderId="99" applyAlignment="1" pivotButton="0" quotePrefix="0" xfId="0">
      <alignment vertical="center" wrapText="1"/>
    </xf>
    <xf numFmtId="0" fontId="85" fillId="42" borderId="49" applyAlignment="1" pivotButton="0" quotePrefix="0" xfId="0">
      <alignment horizontal="center" vertical="center"/>
    </xf>
    <xf numFmtId="0" fontId="85" fillId="42" borderId="99" applyAlignment="1" pivotButton="0" quotePrefix="0" xfId="0">
      <alignment horizontal="center" vertical="center"/>
    </xf>
    <xf numFmtId="0" fontId="82" fillId="42" borderId="49" applyAlignment="1" pivotButton="0" quotePrefix="0" xfId="0">
      <alignment vertical="center" wrapText="1"/>
    </xf>
    <xf numFmtId="0" fontId="82" fillId="42" borderId="70" applyAlignment="1" pivotButton="0" quotePrefix="0" xfId="0">
      <alignment vertical="center" wrapText="1"/>
    </xf>
    <xf numFmtId="0" fontId="82" fillId="42" borderId="99" applyAlignment="1" pivotButton="0" quotePrefix="0" xfId="0">
      <alignment vertical="center" wrapText="1"/>
    </xf>
    <xf numFmtId="0" fontId="52" fillId="42" borderId="11" applyAlignment="1" pivotButton="0" quotePrefix="0" xfId="0">
      <alignment vertical="center"/>
    </xf>
    <xf numFmtId="0" fontId="85" fillId="42" borderId="96" applyAlignment="1" pivotButton="0" quotePrefix="0" xfId="0">
      <alignment horizontal="center" vertical="center"/>
    </xf>
    <xf numFmtId="0" fontId="141" fillId="42" borderId="71" applyAlignment="1" pivotButton="0" quotePrefix="0" xfId="0">
      <alignment horizontal="center" vertical="center"/>
    </xf>
    <xf numFmtId="0" fontId="141" fillId="42" borderId="68" applyAlignment="1" pivotButton="0" quotePrefix="0" xfId="0">
      <alignment horizontal="center" vertical="center"/>
    </xf>
    <xf numFmtId="0" fontId="85" fillId="42" borderId="100" applyAlignment="1" pivotButton="0" quotePrefix="0" xfId="0">
      <alignment horizontal="center" vertical="center"/>
    </xf>
    <xf numFmtId="0" fontId="82" fillId="42" borderId="96" applyAlignment="1" pivotButton="0" quotePrefix="0" xfId="0">
      <alignment vertical="center" wrapText="1"/>
    </xf>
    <xf numFmtId="0" fontId="82" fillId="42" borderId="71" applyAlignment="1" pivotButton="0" quotePrefix="0" xfId="0">
      <alignment vertical="center" wrapText="1"/>
    </xf>
    <xf numFmtId="0" fontId="82" fillId="42" borderId="100" applyAlignment="1" pivotButton="0" quotePrefix="0" xfId="0">
      <alignment vertical="center" wrapText="1"/>
    </xf>
    <xf numFmtId="0" fontId="141" fillId="47" borderId="66" applyAlignment="1" pivotButton="0" quotePrefix="0" xfId="0">
      <alignment horizontal="center" vertical="center"/>
    </xf>
    <xf numFmtId="0" fontId="141" fillId="2" borderId="70" applyAlignment="1" pivotButton="0" quotePrefix="0" xfId="0">
      <alignment horizontal="center" vertical="center"/>
    </xf>
    <xf numFmtId="0" fontId="141" fillId="37" borderId="71" applyAlignment="1" pivotButton="0" quotePrefix="0" xfId="0">
      <alignment horizontal="center" vertical="center"/>
    </xf>
    <xf numFmtId="0" fontId="141" fillId="4" borderId="71" applyAlignment="1" pivotButton="0" quotePrefix="0" xfId="0">
      <alignment horizontal="center" vertical="center"/>
    </xf>
    <xf numFmtId="0" fontId="0" fillId="0" borderId="0" applyAlignment="1" pivotButton="0" quotePrefix="0" xfId="0">
      <alignment horizontal="left" vertical="center"/>
    </xf>
    <xf numFmtId="0" fontId="141" fillId="44" borderId="90" applyAlignment="1" pivotButton="0" quotePrefix="0" xfId="0">
      <alignment horizontal="center" vertical="center"/>
    </xf>
    <xf numFmtId="0" fontId="141" fillId="2" borderId="71" applyAlignment="1" pivotButton="0" quotePrefix="0" xfId="0">
      <alignment horizontal="center" vertical="center"/>
    </xf>
    <xf numFmtId="0" fontId="141" fillId="36" borderId="70" applyAlignment="1" pivotButton="0" quotePrefix="0" xfId="0">
      <alignment horizontal="center" vertical="center"/>
    </xf>
    <xf numFmtId="0" fontId="141" fillId="36" borderId="71" applyAlignment="1" pivotButton="0" quotePrefix="0" xfId="0">
      <alignment horizontal="center" vertical="center"/>
    </xf>
    <xf numFmtId="0" fontId="12" fillId="36" borderId="0" applyAlignment="1" pivotButton="0" quotePrefix="0" xfId="2731">
      <alignment vertical="center"/>
    </xf>
    <xf numFmtId="0" fontId="28" fillId="0" borderId="0" applyAlignment="1" pivotButton="0" quotePrefix="0" xfId="0">
      <alignment vertical="center"/>
    </xf>
    <xf numFmtId="0" fontId="132" fillId="2" borderId="0" applyAlignment="1" pivotButton="0" quotePrefix="0" xfId="0">
      <alignment vertical="center"/>
    </xf>
    <xf numFmtId="0" fontId="132" fillId="4" borderId="0" applyAlignment="1" pivotButton="0" quotePrefix="0" xfId="0">
      <alignment vertical="center"/>
    </xf>
    <xf numFmtId="0" fontId="132" fillId="37" borderId="0" applyAlignment="1" pivotButton="0" quotePrefix="0" xfId="0">
      <alignment vertical="center"/>
    </xf>
    <xf numFmtId="0" fontId="132" fillId="45" borderId="0" applyAlignment="1" pivotButton="0" quotePrefix="0" xfId="0">
      <alignment vertical="center"/>
    </xf>
    <xf numFmtId="0" fontId="132" fillId="0" borderId="0" applyAlignment="1" pivotButton="0" quotePrefix="0" xfId="0">
      <alignment vertical="center" wrapText="1"/>
    </xf>
    <xf numFmtId="0" fontId="12" fillId="2" borderId="0" applyAlignment="1" pivotButton="0" quotePrefix="0" xfId="2732">
      <alignment vertical="center"/>
    </xf>
    <xf numFmtId="0" fontId="132" fillId="2" borderId="0" applyAlignment="1" pivotButton="0" quotePrefix="0" xfId="0">
      <alignment horizontal="left" vertical="center"/>
    </xf>
    <xf numFmtId="49" fontId="12" fillId="0" borderId="0" applyAlignment="1" pivotButton="0" quotePrefix="0" xfId="2732">
      <alignment vertical="center" wrapText="1"/>
    </xf>
    <xf numFmtId="0" fontId="12" fillId="2" borderId="0" applyAlignment="1" pivotButton="0" quotePrefix="0" xfId="2731">
      <alignment vertical="center"/>
    </xf>
    <xf numFmtId="0" fontId="19" fillId="0" borderId="0" applyAlignment="1" pivotButton="0" quotePrefix="0" xfId="815">
      <alignment horizontal="center"/>
    </xf>
    <xf numFmtId="0" fontId="76" fillId="36" borderId="0" applyAlignment="1" pivotButton="0" quotePrefix="0" xfId="2731">
      <alignment vertical="center"/>
    </xf>
    <xf numFmtId="0" fontId="0" fillId="48" borderId="0" pivotButton="0" quotePrefix="0" xfId="0"/>
    <xf numFmtId="0" fontId="4" fillId="0" borderId="1" applyAlignment="1" pivotButton="0" quotePrefix="0" xfId="0">
      <alignment horizontal="center" vertical="center"/>
    </xf>
    <xf numFmtId="0" fontId="0" fillId="0" borderId="1" applyAlignment="1" pivotButton="0" quotePrefix="0" xfId="0">
      <alignment horizontal="center" vertical="center"/>
    </xf>
    <xf numFmtId="0" fontId="0" fillId="0" borderId="0" pivotButton="0" quotePrefix="0" xfId="0"/>
    <xf numFmtId="0" fontId="5" fillId="49" borderId="3" pivotButton="0" quotePrefix="0" xfId="813"/>
    <xf numFmtId="0" fontId="0" fillId="49" borderId="0" pivotButton="0" quotePrefix="0" xfId="0"/>
    <xf numFmtId="0" fontId="4" fillId="50" borderId="0" applyAlignment="1" pivotButton="0" quotePrefix="0" xfId="0">
      <alignment vertical="center"/>
    </xf>
    <xf numFmtId="0" fontId="4" fillId="4" borderId="0" applyAlignment="1" pivotButton="0" quotePrefix="0" xfId="0">
      <alignment vertical="center"/>
    </xf>
    <xf numFmtId="0" fontId="4" fillId="0" borderId="1" applyAlignment="1" pivotButton="0" quotePrefix="0" xfId="0">
      <alignment horizontal="left" vertical="top"/>
    </xf>
    <xf numFmtId="0" fontId="4" fillId="0" borderId="0" applyAlignment="1" pivotButton="0" quotePrefix="0" xfId="0">
      <alignment vertical="center" wrapText="1"/>
    </xf>
    <xf numFmtId="0" fontId="8" fillId="51" borderId="1" applyAlignment="1" pivotButton="0" quotePrefix="0" xfId="0">
      <alignment horizontal="left" vertical="top"/>
    </xf>
    <xf numFmtId="49" fontId="8" fillId="51" borderId="1" applyAlignment="1" pivotButton="0" quotePrefix="0" xfId="0">
      <alignment horizontal="left" vertical="top"/>
    </xf>
    <xf numFmtId="0" fontId="4" fillId="51" borderId="1" applyAlignment="1" pivotButton="0" quotePrefix="0" xfId="0">
      <alignment vertical="center"/>
    </xf>
    <xf numFmtId="0" fontId="4" fillId="51" borderId="1" applyAlignment="1" pivotButton="0" quotePrefix="1" xfId="0">
      <alignment vertical="center"/>
    </xf>
    <xf numFmtId="0" fontId="4" fillId="51" borderId="0" applyAlignment="1" pivotButton="0" quotePrefix="0" xfId="0">
      <alignment vertical="center"/>
    </xf>
    <xf numFmtId="0" fontId="28" fillId="0" borderId="1" applyAlignment="1" pivotButton="0" quotePrefix="0" xfId="0">
      <alignment vertical="center"/>
    </xf>
    <xf numFmtId="0" fontId="4" fillId="0" borderId="1" applyAlignment="1" pivotButton="0" quotePrefix="0" xfId="1495">
      <alignment vertical="center" wrapText="1"/>
    </xf>
    <xf numFmtId="0" fontId="28" fillId="0" borderId="1" applyAlignment="1" pivotButton="0" quotePrefix="0" xfId="0">
      <alignment horizontal="left" vertical="center"/>
    </xf>
    <xf numFmtId="0" fontId="4" fillId="0" borderId="5" applyAlignment="1" pivotButton="0" quotePrefix="0" xfId="2">
      <alignment vertical="center"/>
    </xf>
    <xf numFmtId="0" fontId="4" fillId="0" borderId="5" applyAlignment="1" pivotButton="0" quotePrefix="0" xfId="0">
      <alignment vertical="center" wrapText="1"/>
    </xf>
    <xf numFmtId="0" fontId="4" fillId="0" borderId="5" applyAlignment="1" pivotButton="0" quotePrefix="0" xfId="1878">
      <alignment vertical="center" wrapText="1"/>
    </xf>
    <xf numFmtId="0" fontId="4" fillId="0" borderId="5" applyAlignment="1" pivotButton="0" quotePrefix="0" xfId="570">
      <alignment vertical="center" wrapText="1"/>
    </xf>
    <xf numFmtId="0" fontId="8" fillId="52" borderId="1" applyAlignment="1" pivotButton="0" quotePrefix="0" xfId="0">
      <alignment vertical="center"/>
    </xf>
    <xf numFmtId="0" fontId="4" fillId="52" borderId="1" applyAlignment="1" pivotButton="0" quotePrefix="0" xfId="0">
      <alignment vertical="center"/>
    </xf>
    <xf numFmtId="0" fontId="4" fillId="52" borderId="1" applyAlignment="1" pivotButton="0" quotePrefix="1" xfId="0">
      <alignment vertical="center"/>
    </xf>
    <xf numFmtId="0" fontId="4" fillId="52" borderId="1" applyAlignment="1" pivotButton="0" quotePrefix="0" xfId="0">
      <alignment horizontal="left" vertical="center"/>
    </xf>
    <xf numFmtId="0" fontId="0" fillId="52" borderId="0" pivotButton="0" quotePrefix="0" xfId="0"/>
    <xf numFmtId="0" fontId="12" fillId="53" borderId="0" applyAlignment="1" pivotButton="0" quotePrefix="0" xfId="0">
      <alignment vertical="center"/>
    </xf>
    <xf numFmtId="0" fontId="4" fillId="54" borderId="1" applyAlignment="1" pivotButton="0" quotePrefix="0" xfId="0">
      <alignment vertical="center"/>
    </xf>
    <xf numFmtId="0" fontId="12" fillId="0" borderId="0" applyAlignment="1" pivotButton="0" quotePrefix="0" xfId="815">
      <alignment horizontal="center"/>
    </xf>
    <xf numFmtId="0" fontId="12" fillId="0" borderId="0" pivotButton="0" quotePrefix="0" xfId="815"/>
    <xf numFmtId="0" fontId="17" fillId="0" borderId="0" applyAlignment="1" pivotButton="0" quotePrefix="0" xfId="815">
      <alignment horizontal="center"/>
    </xf>
    <xf numFmtId="0" fontId="52" fillId="0" borderId="70" applyAlignment="1" pivotButton="0" quotePrefix="0" xfId="0">
      <alignment horizontal="center" vertical="center" wrapText="1"/>
    </xf>
    <xf numFmtId="0" fontId="85" fillId="0" borderId="66" applyAlignment="1" pivotButton="0" quotePrefix="0" xfId="0">
      <alignment horizontal="center" vertical="center"/>
    </xf>
    <xf numFmtId="0" fontId="52" fillId="0" borderId="0" applyAlignment="1" pivotButton="0" quotePrefix="0" xfId="2731">
      <alignment vertical="center"/>
    </xf>
    <xf numFmtId="0" fontId="4" fillId="0" borderId="1" applyAlignment="1" pivotButton="0" quotePrefix="0" xfId="0">
      <alignment vertical="center"/>
    </xf>
    <xf numFmtId="164" fontId="5" fillId="0" borderId="0" applyProtection="1" pivotButton="0" quotePrefix="0" xfId="813">
      <protection locked="0" hidden="0"/>
    </xf>
    <xf numFmtId="164" fontId="5" fillId="0" borderId="0" applyAlignment="1" applyProtection="1" pivotButton="0" quotePrefix="0" xfId="813">
      <alignment horizontal="center" vertical="center"/>
      <protection locked="0" hidden="0"/>
    </xf>
    <xf numFmtId="164" fontId="5" fillId="4" borderId="6" applyAlignment="1" applyProtection="1" pivotButton="0" quotePrefix="0" xfId="813">
      <alignment vertical="top"/>
      <protection locked="0" hidden="0"/>
    </xf>
    <xf numFmtId="164" fontId="5" fillId="4" borderId="0" applyAlignment="1" applyProtection="1" pivotButton="0" quotePrefix="0" xfId="813">
      <alignment vertical="top"/>
      <protection locked="0" hidden="0"/>
    </xf>
    <xf numFmtId="0" fontId="4" fillId="55" borderId="1" applyAlignment="1" pivotButton="0" quotePrefix="0" xfId="0">
      <alignment vertical="center"/>
    </xf>
    <xf numFmtId="165" fontId="12" fillId="0" borderId="0" applyAlignment="1" pivotButton="0" quotePrefix="0" xfId="2731">
      <alignment horizontal="left" vertical="center"/>
    </xf>
    <xf numFmtId="165" fontId="12" fillId="36" borderId="0" applyAlignment="1" pivotButton="0" quotePrefix="0" xfId="2731">
      <alignment horizontal="left" vertical="center"/>
    </xf>
    <xf numFmtId="165" fontId="12" fillId="0" borderId="0" applyAlignment="1" pivotButton="0" quotePrefix="0" xfId="2732">
      <alignment horizontal="left" vertical="center"/>
    </xf>
    <xf numFmtId="166" fontId="132" fillId="0" borderId="0" applyAlignment="1" applyProtection="1" pivotButton="0" quotePrefix="0" xfId="0">
      <alignment vertical="center"/>
      <protection locked="0" hidden="0"/>
    </xf>
    <xf numFmtId="166" fontId="86" fillId="2" borderId="70" applyAlignment="1" pivotButton="0" quotePrefix="0" xfId="0">
      <alignment horizontal="center" vertical="center" wrapText="1"/>
    </xf>
    <xf numFmtId="166" fontId="86" fillId="0" borderId="70" applyAlignment="1" pivotButton="0" quotePrefix="0" xfId="0">
      <alignment horizontal="center" vertical="center" wrapText="1"/>
    </xf>
    <xf numFmtId="166" fontId="86" fillId="4" borderId="70" applyAlignment="1" pivotButton="0" quotePrefix="0" xfId="0">
      <alignment horizontal="center" vertical="center" wrapText="1"/>
    </xf>
    <xf numFmtId="166" fontId="130" fillId="0" borderId="70" applyAlignment="1" pivotButton="0" quotePrefix="0" xfId="0">
      <alignment horizontal="center" vertical="center" wrapText="1"/>
    </xf>
    <xf numFmtId="166" fontId="138" fillId="0" borderId="70" applyAlignment="1" pivotButton="0" quotePrefix="0" xfId="0">
      <alignment horizontal="center" vertical="center" wrapText="1"/>
    </xf>
    <xf numFmtId="166" fontId="139" fillId="4" borderId="70" applyAlignment="1" pivotButton="0" quotePrefix="0" xfId="0">
      <alignment horizontal="center" vertical="center" wrapText="1"/>
    </xf>
    <xf numFmtId="0" fontId="14" fillId="0" borderId="0" applyAlignment="1" pivotButton="0" quotePrefix="0" xfId="815">
      <alignment horizontal="center"/>
    </xf>
    <xf numFmtId="0" fontId="12" fillId="0" borderId="0" pivotButton="0" quotePrefix="0" xfId="815"/>
    <xf numFmtId="0" fontId="12" fillId="0" borderId="0" applyAlignment="1" pivotButton="0" quotePrefix="0" xfId="815">
      <alignment horizontal="center"/>
    </xf>
    <xf numFmtId="0" fontId="14" fillId="0" borderId="0" applyAlignment="1" pivotButton="0" quotePrefix="0" xfId="815">
      <alignment horizontal="center" wrapText="1"/>
    </xf>
    <xf numFmtId="0" fontId="15" fillId="0" borderId="0" applyAlignment="1" pivotButton="0" quotePrefix="0" xfId="815">
      <alignment horizontal="center"/>
    </xf>
    <xf numFmtId="0" fontId="17" fillId="0" borderId="0" applyAlignment="1" pivotButton="0" quotePrefix="0" xfId="815">
      <alignment horizontal="center"/>
    </xf>
    <xf numFmtId="0" fontId="18" fillId="0" borderId="0" applyAlignment="1" pivotButton="0" quotePrefix="0" xfId="815">
      <alignment horizontal="center" wrapText="1"/>
    </xf>
    <xf numFmtId="0" fontId="19" fillId="0" borderId="0" applyAlignment="1" pivotButton="0" quotePrefix="0" xfId="815">
      <alignment horizontal="center" wrapText="1"/>
    </xf>
    <xf numFmtId="0" fontId="20" fillId="0" borderId="0" applyAlignment="1" pivotButton="0" quotePrefix="0" xfId="815">
      <alignment horizontal="center"/>
    </xf>
    <xf numFmtId="0" fontId="21" fillId="0" borderId="0" applyAlignment="1" pivotButton="0" quotePrefix="0" xfId="815">
      <alignment horizontal="center"/>
    </xf>
    <xf numFmtId="0" fontId="22" fillId="0" borderId="19" applyAlignment="1" pivotButton="0" quotePrefix="0" xfId="815">
      <alignment horizontal="center"/>
    </xf>
    <xf numFmtId="0" fontId="0" fillId="0" borderId="101" pivotButton="0" quotePrefix="0" xfId="0"/>
    <xf numFmtId="0" fontId="0" fillId="0" borderId="38" pivotButton="0" quotePrefix="0" xfId="0"/>
    <xf numFmtId="0" fontId="22" fillId="0" borderId="11" applyAlignment="1" pivotButton="0" quotePrefix="0" xfId="815">
      <alignment horizontal="center"/>
    </xf>
    <xf numFmtId="0" fontId="0" fillId="0" borderId="26" pivotButton="0" quotePrefix="0" xfId="0"/>
    <xf numFmtId="15" fontId="22" fillId="0" borderId="1" applyAlignment="1" pivotButton="0" quotePrefix="0" xfId="815">
      <alignment horizontal="center"/>
    </xf>
    <xf numFmtId="0" fontId="0" fillId="0" borderId="9" pivotButton="0" quotePrefix="0" xfId="0"/>
    <xf numFmtId="0" fontId="22" fillId="0" borderId="1" applyAlignment="1" pivotButton="0" quotePrefix="0" xfId="815">
      <alignment horizontal="center"/>
    </xf>
    <xf numFmtId="0" fontId="0" fillId="0" borderId="8" pivotButton="0" quotePrefix="0" xfId="0"/>
    <xf numFmtId="0" fontId="12" fillId="0" borderId="1" applyAlignment="1" pivotButton="0" quotePrefix="0" xfId="815">
      <alignment horizontal="center"/>
    </xf>
    <xf numFmtId="14" fontId="23" fillId="0" borderId="11" applyAlignment="1" pivotButton="0" quotePrefix="0" xfId="815">
      <alignment horizontal="center"/>
    </xf>
    <xf numFmtId="0" fontId="23" fillId="0" borderId="11" applyAlignment="1" pivotButton="0" quotePrefix="0" xfId="815">
      <alignment horizontal="center"/>
    </xf>
    <xf numFmtId="0" fontId="0" fillId="0" borderId="22" pivotButton="0" quotePrefix="0" xfId="0"/>
    <xf numFmtId="0" fontId="81" fillId="0" borderId="11" applyAlignment="1" pivotButton="0" quotePrefix="0" xfId="815">
      <alignment horizontal="center"/>
    </xf>
    <xf numFmtId="0" fontId="15" fillId="0" borderId="0" applyAlignment="1" pivotButton="0" quotePrefix="0" xfId="815">
      <alignment horizontal="center" wrapText="1"/>
    </xf>
    <xf numFmtId="0" fontId="12" fillId="0" borderId="24" applyAlignment="1" pivotButton="0" quotePrefix="0" xfId="815">
      <alignment horizontal="center"/>
    </xf>
    <xf numFmtId="0" fontId="0" fillId="0" borderId="27" pivotButton="0" quotePrefix="0" xfId="0"/>
    <xf numFmtId="0" fontId="0" fillId="0" borderId="25" pivotButton="0" quotePrefix="0" xfId="0"/>
    <xf numFmtId="15" fontId="22" fillId="0" borderId="11" applyAlignment="1" pivotButton="0" quotePrefix="0" xfId="815">
      <alignment horizontal="center"/>
    </xf>
    <xf numFmtId="0" fontId="52" fillId="0" borderId="70" applyAlignment="1" pivotButton="0" quotePrefix="0" xfId="0">
      <alignment horizontal="center" vertical="center" wrapText="1"/>
    </xf>
    <xf numFmtId="0" fontId="0" fillId="0" borderId="112" pivotButton="0" quotePrefix="0" xfId="0"/>
    <xf numFmtId="0" fontId="85" fillId="0" borderId="108" applyAlignment="1" pivotButton="0" quotePrefix="0" xfId="0">
      <alignment horizontal="center"/>
    </xf>
    <xf numFmtId="0" fontId="0" fillId="0" borderId="109" pivotButton="0" quotePrefix="0" xfId="0"/>
    <xf numFmtId="0" fontId="0" fillId="0" borderId="55" pivotButton="0" quotePrefix="0" xfId="0"/>
    <xf numFmtId="0" fontId="52" fillId="0" borderId="113" applyAlignment="1" pivotButton="0" quotePrefix="0" xfId="0">
      <alignment horizontal="center" vertical="center" textRotation="90"/>
    </xf>
    <xf numFmtId="0" fontId="0" fillId="0" borderId="103" pivotButton="0" quotePrefix="0" xfId="0"/>
    <xf numFmtId="0" fontId="0" fillId="0" borderId="114" pivotButton="0" quotePrefix="0" xfId="0"/>
    <xf numFmtId="0" fontId="142" fillId="0" borderId="115" applyAlignment="1" pivotButton="0" quotePrefix="0" xfId="0">
      <alignment horizontal="center" vertical="center" textRotation="90"/>
    </xf>
    <xf numFmtId="0" fontId="0" fillId="0" borderId="67" pivotButton="0" quotePrefix="0" xfId="0"/>
    <xf numFmtId="0" fontId="0" fillId="0" borderId="107" pivotButton="0" quotePrefix="0" xfId="0"/>
    <xf numFmtId="0" fontId="52" fillId="41" borderId="106" applyAlignment="1" applyProtection="1" pivotButton="0" quotePrefix="0" xfId="0">
      <alignment horizontal="center" vertical="center"/>
      <protection locked="0" hidden="0"/>
    </xf>
    <xf numFmtId="0" fontId="52" fillId="46" borderId="106" applyAlignment="1" applyProtection="1" pivotButton="0" quotePrefix="0" xfId="0">
      <alignment horizontal="center" vertical="center"/>
      <protection locked="0" hidden="0"/>
    </xf>
    <xf numFmtId="0" fontId="52" fillId="0" borderId="106" applyAlignment="1" applyProtection="1" pivotButton="0" quotePrefix="0" xfId="0">
      <alignment horizontal="center" vertical="center"/>
      <protection locked="0" hidden="0"/>
    </xf>
    <xf numFmtId="0" fontId="85" fillId="0" borderId="66" applyAlignment="1" pivotButton="0" quotePrefix="0" xfId="0">
      <alignment horizontal="center" vertical="center"/>
    </xf>
    <xf numFmtId="0" fontId="85" fillId="0" borderId="57" applyAlignment="1" pivotButton="0" quotePrefix="0" xfId="0">
      <alignment horizontal="center" vertical="center"/>
    </xf>
    <xf numFmtId="0" fontId="0" fillId="0" borderId="68" pivotButton="0" quotePrefix="0" xfId="0"/>
    <xf numFmtId="0" fontId="52" fillId="38" borderId="110" applyAlignment="1" applyProtection="1" pivotButton="0" quotePrefix="0" xfId="0">
      <alignment horizontal="center" vertical="center"/>
      <protection locked="0" hidden="0"/>
    </xf>
    <xf numFmtId="0" fontId="0" fillId="0" borderId="111" pivotButton="0" quotePrefix="0" xfId="0"/>
    <xf numFmtId="0" fontId="52" fillId="0" borderId="102" applyAlignment="1" applyProtection="1" pivotButton="0" quotePrefix="0" xfId="0">
      <alignment horizontal="center" vertical="center"/>
      <protection locked="0" hidden="0"/>
    </xf>
    <xf numFmtId="0" fontId="0" fillId="0" borderId="104" pivotButton="0" quotePrefix="0" xfId="0"/>
    <xf numFmtId="0" fontId="52" fillId="43" borderId="110" applyAlignment="1" applyProtection="1" pivotButton="0" quotePrefix="0" xfId="0">
      <alignment horizontal="center" vertical="center"/>
      <protection locked="0" hidden="0"/>
    </xf>
    <xf numFmtId="0" fontId="52" fillId="38" borderId="105" applyAlignment="1" applyProtection="1" pivotButton="0" quotePrefix="0" xfId="0">
      <alignment horizontal="center" vertical="center"/>
      <protection locked="0" hidden="0"/>
    </xf>
    <xf numFmtId="0" fontId="0" fillId="0" borderId="65" pivotButton="0" quotePrefix="0" xfId="0"/>
    <xf numFmtId="0" fontId="52" fillId="38" borderId="102" applyAlignment="1" applyProtection="1" pivotButton="0" quotePrefix="0" xfId="0">
      <alignment horizontal="center" vertical="center"/>
      <protection locked="0" hidden="0"/>
    </xf>
    <xf numFmtId="0" fontId="52" fillId="0" borderId="105" applyAlignment="1" applyProtection="1" pivotButton="0" quotePrefix="0" xfId="0">
      <alignment horizontal="center" vertical="center"/>
      <protection locked="0" hidden="0"/>
    </xf>
    <xf numFmtId="0" fontId="52" fillId="43" borderId="105" applyAlignment="1" applyProtection="1" pivotButton="0" quotePrefix="0" xfId="0">
      <alignment horizontal="center" vertical="center"/>
      <protection locked="0" hidden="0"/>
    </xf>
    <xf numFmtId="0" fontId="124" fillId="0" borderId="116" applyAlignment="1" pivotButton="0" quotePrefix="0" xfId="2731">
      <alignment horizontal="center" vertical="center" wrapText="1"/>
    </xf>
    <xf numFmtId="0" fontId="0" fillId="0" borderId="87" pivotButton="0" quotePrefix="0" xfId="0"/>
    <xf numFmtId="0" fontId="128" fillId="0" borderId="117" applyAlignment="1" pivotButton="0" quotePrefix="0" xfId="2731">
      <alignment horizontal="center" wrapText="1"/>
    </xf>
    <xf numFmtId="0" fontId="0" fillId="0" borderId="118" pivotButton="0" quotePrefix="0" xfId="0"/>
    <xf numFmtId="0" fontId="0" fillId="0" borderId="58" pivotButton="0" quotePrefix="0" xfId="0"/>
    <xf numFmtId="0" fontId="52" fillId="0" borderId="0" applyAlignment="1" pivotButton="0" quotePrefix="0" xfId="2731">
      <alignment vertical="center"/>
    </xf>
    <xf numFmtId="0" fontId="0" fillId="0" borderId="37" pivotButton="0" quotePrefix="0" xfId="0"/>
    <xf numFmtId="167" fontId="52" fillId="0" borderId="119" applyAlignment="1" pivotButton="0" quotePrefix="0" xfId="2829">
      <alignment horizontal="center" vertical="center" wrapText="1"/>
    </xf>
    <xf numFmtId="0" fontId="0" fillId="0" borderId="120" pivotButton="0" quotePrefix="0" xfId="0"/>
    <xf numFmtId="0" fontId="52" fillId="0" borderId="121" applyAlignment="1" applyProtection="1" pivotButton="0" quotePrefix="0" xfId="2869">
      <alignment horizontal="center" vertical="center" shrinkToFit="1"/>
      <protection locked="1" hidden="1"/>
    </xf>
    <xf numFmtId="0" fontId="84" fillId="0" borderId="110" applyAlignment="1" pivotButton="0" quotePrefix="0" xfId="2731">
      <alignment horizontal="center" vertical="center" wrapText="1" shrinkToFit="1"/>
    </xf>
    <xf numFmtId="167" fontId="52" fillId="0" borderId="122" applyAlignment="1" pivotButton="0" quotePrefix="0" xfId="2829">
      <alignment horizontal="center" vertical="center" wrapText="1"/>
    </xf>
    <xf numFmtId="0" fontId="0" fillId="0" borderId="84" pivotButton="0" quotePrefix="0" xfId="0"/>
    <xf numFmtId="0" fontId="52" fillId="0" borderId="99" applyAlignment="1" pivotButton="0" quotePrefix="0" xfId="2731">
      <alignment vertical="center"/>
    </xf>
    <xf numFmtId="0" fontId="0" fillId="0" borderId="83" pivotButton="0" quotePrefix="0" xfId="0"/>
    <xf numFmtId="0" fontId="0" fillId="0" borderId="64" pivotButton="0" quotePrefix="0" xfId="0"/>
    <xf numFmtId="0" fontId="0" fillId="0" borderId="63" pivotButton="0" quotePrefix="0" xfId="0"/>
    <xf numFmtId="0" fontId="52" fillId="0" borderId="100" applyAlignment="1" pivotButton="0" quotePrefix="0" xfId="2731">
      <alignment horizontal="center" vertical="center"/>
    </xf>
    <xf numFmtId="164" fontId="5" fillId="0" borderId="0" applyProtection="1" pivotButton="0" quotePrefix="0" xfId="813">
      <protection locked="0" hidden="0"/>
    </xf>
    <xf numFmtId="164" fontId="5" fillId="0" borderId="0" applyAlignment="1" applyProtection="1" pivotButton="0" quotePrefix="0" xfId="813">
      <alignment horizontal="center" vertical="center"/>
      <protection locked="0" hidden="0"/>
    </xf>
    <xf numFmtId="164" fontId="5" fillId="4" borderId="6" applyAlignment="1" applyProtection="1" pivotButton="0" quotePrefix="0" xfId="813">
      <alignment vertical="top"/>
      <protection locked="0" hidden="0"/>
    </xf>
    <xf numFmtId="164" fontId="5" fillId="4" borderId="0" applyAlignment="1" applyProtection="1" pivotButton="0" quotePrefix="0" xfId="813">
      <alignment vertical="top"/>
      <protection locked="0" hidden="0"/>
    </xf>
    <xf numFmtId="165" fontId="12" fillId="0" borderId="0" applyAlignment="1" pivotButton="0" quotePrefix="0" xfId="2731">
      <alignment horizontal="left" vertical="center"/>
    </xf>
    <xf numFmtId="165" fontId="12" fillId="36" borderId="0" applyAlignment="1" pivotButton="0" quotePrefix="0" xfId="2731">
      <alignment horizontal="left" vertical="center"/>
    </xf>
    <xf numFmtId="165" fontId="12" fillId="0" borderId="0" applyAlignment="1" pivotButton="0" quotePrefix="0" xfId="2732">
      <alignment horizontal="left" vertical="center"/>
    </xf>
    <xf numFmtId="166" fontId="132" fillId="0" borderId="0" applyAlignment="1" applyProtection="1" pivotButton="0" quotePrefix="0" xfId="0">
      <alignment vertical="center"/>
      <protection locked="0" hidden="0"/>
    </xf>
    <xf numFmtId="167" fontId="52" fillId="0" borderId="119" applyAlignment="1" pivotButton="0" quotePrefix="0" xfId="2829">
      <alignment horizontal="center" vertical="center" wrapText="1"/>
    </xf>
    <xf numFmtId="167" fontId="52" fillId="0" borderId="122" applyAlignment="1" pivotButton="0" quotePrefix="0" xfId="2829">
      <alignment horizontal="center" vertical="center" wrapText="1"/>
    </xf>
    <xf numFmtId="166" fontId="86" fillId="2" borderId="70" applyAlignment="1" pivotButton="0" quotePrefix="0" xfId="0">
      <alignment horizontal="center" vertical="center" wrapText="1"/>
    </xf>
    <xf numFmtId="166" fontId="86" fillId="0" borderId="70" applyAlignment="1" pivotButton="0" quotePrefix="0" xfId="0">
      <alignment horizontal="center" vertical="center" wrapText="1"/>
    </xf>
    <xf numFmtId="166" fontId="86" fillId="4" borderId="70" applyAlignment="1" pivotButton="0" quotePrefix="0" xfId="0">
      <alignment horizontal="center" vertical="center" wrapText="1"/>
    </xf>
    <xf numFmtId="166" fontId="130" fillId="0" borderId="70" applyAlignment="1" pivotButton="0" quotePrefix="0" xfId="0">
      <alignment horizontal="center" vertical="center" wrapText="1"/>
    </xf>
    <xf numFmtId="166" fontId="138" fillId="0" borderId="70" applyAlignment="1" pivotButton="0" quotePrefix="0" xfId="0">
      <alignment horizontal="center" vertical="center" wrapText="1"/>
    </xf>
    <xf numFmtId="166" fontId="139" fillId="4" borderId="70" applyAlignment="1" pivotButton="0" quotePrefix="0" xfId="0">
      <alignment horizontal="center" vertical="center" wrapText="1"/>
    </xf>
  </cellXfs>
  <cellStyles count="2873">
    <cellStyle name="常规" xfId="0" builtinId="0"/>
    <cellStyle name="强调文字颜色 5 6 2 2" xfId="1"/>
    <cellStyle name="常规 39" xfId="2"/>
    <cellStyle name="常规 44" xfId="3"/>
    <cellStyle name="强调文字颜色 2 3 2" xfId="4"/>
    <cellStyle name="20% - 强调文字颜色 1 2" xfId="5"/>
    <cellStyle name="差_13-质量流量计（中标） 2 3" xfId="6"/>
    <cellStyle name="60% - 强调文字颜色 2 4 3" xfId="7"/>
    <cellStyle name="60% - 强调文字颜色 1 4 2 2" xfId="8"/>
    <cellStyle name="40% - 强调文字颜色 3 5 3" xfId="9"/>
    <cellStyle name="40% - 强调文字颜色 2 5 2 2" xfId="10"/>
    <cellStyle name="差_11S1101DL-01Y-03数据表_成品油-仪表数据表 4 2" xfId="11"/>
    <cellStyle name="20% - Accent4" xfId="12"/>
    <cellStyle name="差_08S1045-01Y-03气动调节阀_成品油-仪表数据表 2" xfId="13"/>
    <cellStyle name="好_6分析仪表_成品油-仪表数据表1 3 2 2" xfId="14"/>
    <cellStyle name="20% - 强调文字颜色 1 2 2 2" xfId="15"/>
    <cellStyle name="20% - 强调文字颜色 1 11" xfId="16"/>
    <cellStyle name="好_11S1004-84Y-03数据表_成品油-仪表数据表1 3 2 2" xfId="17"/>
    <cellStyle name="60% - 强调文字颜色 5 4 2" xfId="18"/>
    <cellStyle name="40% - 强调文字颜色 6 4 2" xfId="19"/>
    <cellStyle name="60% - 强调文字颜色 4 2 2 2" xfId="20"/>
    <cellStyle name="20% - 强调文字颜色 4 5" xfId="21"/>
    <cellStyle name="60% - 强调文字颜色 2 3" xfId="22"/>
    <cellStyle name="好_08S1045-01Y-03气动调节阀_成品油-仪表数据表1 3 2 2" xfId="23"/>
    <cellStyle name="40% - 强调文字颜色 1 8 3" xfId="24"/>
    <cellStyle name="40% - 强调文字颜色 3 9" xfId="25"/>
    <cellStyle name="20% - 强调文字颜色 4 4 2" xfId="26"/>
    <cellStyle name="强调文字颜色 1 2 3" xfId="27"/>
    <cellStyle name="好_11S1033-101YG-03 数据表_成品油-仪表数据表" xfId="28"/>
    <cellStyle name="差_13-质量流量计（中标）_成品油-仪表数据表1 3 2" xfId="29"/>
    <cellStyle name="40% - 强调文字颜色 3 10" xfId="30"/>
    <cellStyle name="60% - 强调文字颜色 2 2 2" xfId="31"/>
    <cellStyle name="标题 1 5 2" xfId="32"/>
    <cellStyle name="差_11S1033-101YG-03 数据表_成品油-仪表数据表1 2" xfId="33"/>
    <cellStyle name="差_11S1033-101YG-03 数据表 5" xfId="34"/>
    <cellStyle name="40% - 强调文字颜色 6 7 3" xfId="35"/>
    <cellStyle name="20% - 强调文字颜色 5 3 3" xfId="36"/>
    <cellStyle name="差 7" xfId="37"/>
    <cellStyle name="60% - 强调文字颜色 2 2 2 2" xfId="38"/>
    <cellStyle name="40% - 强调文字颜色 1 8 2" xfId="39"/>
    <cellStyle name="40% - 强调文字颜色 3 8" xfId="40"/>
    <cellStyle name="20% - 强调文字颜色 2 4 2" xfId="41"/>
    <cellStyle name="40% - 强调文字颜色 3 7 2 2" xfId="42"/>
    <cellStyle name="常规 31" xfId="43"/>
    <cellStyle name="常规 26" xfId="44"/>
    <cellStyle name="差_11S1101DL-01Y-03数据表_成品油-仪表数据表 4" xfId="45"/>
    <cellStyle name="40% - 强调文字颜色 3 3 3" xfId="46"/>
    <cellStyle name="好_11S2110-01Y-03仪表数据表_成品油-仪表数据表 3 2 2" xfId="47"/>
    <cellStyle name="40% - 强调文字颜色 4 2" xfId="48"/>
    <cellStyle name="好_10S1133-00Y-03仪表数据表_成品油-仪表数据表1 3 3" xfId="49"/>
    <cellStyle name="好_B-1016-1052(02)Y-03仪表数据表_成品油-仪表数据表 2 3" xfId="50"/>
    <cellStyle name="20% - 强调文字颜色 4 7 3" xfId="51"/>
    <cellStyle name="60% - 强调文字颜色 2 5 3" xfId="52"/>
    <cellStyle name="20% - 强调文字颜色 2 8 2 2" xfId="53"/>
    <cellStyle name="20% - 强调文字颜色 3 9 2" xfId="54"/>
    <cellStyle name="60% - 强调文字颜色 1 7 2" xfId="55"/>
    <cellStyle name="差_11S1004-86Y-03仪表数据表 2 2" xfId="56"/>
    <cellStyle name="注释 2 3" xfId="57"/>
    <cellStyle name="40% - 强调文字颜色 5 7" xfId="58"/>
    <cellStyle name="40% - 强调文字颜色 6 5" xfId="59"/>
    <cellStyle name="60% - 强调文字颜色 4 2 3" xfId="60"/>
    <cellStyle name="40% - 强调文字颜色 2 5 3" xfId="61"/>
    <cellStyle name="好_00Y-03仪表数据表 4 2" xfId="62"/>
    <cellStyle name="差_成品油-仪表数据表1 2 2 2" xfId="63"/>
    <cellStyle name="20% - 强调文字颜色 3 3" xfId="64"/>
    <cellStyle name="好_10S1133-00Y-03仪表数据表_成品油-仪表数据表1 3 2" xfId="65"/>
    <cellStyle name="好_B-1016-1052(02)Y-03仪表数据表_成品油-仪表数据表 2 2" xfId="66"/>
    <cellStyle name="20% - 强调文字颜色 4 7 2" xfId="67"/>
    <cellStyle name="好_11S1004-17Y-03数据表" xfId="68"/>
    <cellStyle name="60% - 强调文字颜色 2 5 2" xfId="69"/>
    <cellStyle name="差_10S1130-00Y-03仪表数据表1 2 3" xfId="70"/>
    <cellStyle name="好_11S1121-00Y-03仪表数据表 4 2" xfId="71"/>
    <cellStyle name="40% - 强调文字颜色 5 7 3" xfId="72"/>
    <cellStyle name="40% - 强调文字颜色 4 3 2" xfId="73"/>
    <cellStyle name="40% - 强调文字颜色 4 3 3" xfId="74"/>
    <cellStyle name="好_11S2110-01Y-03仪表数据表_成品油-仪表数据表 3 2" xfId="75"/>
    <cellStyle name="好_07-100磁翻板液位计 3 2 2" xfId="76"/>
    <cellStyle name="60% - 强调文字颜色 6 5 2" xfId="77"/>
    <cellStyle name="好_11S2110-01Y-03仪表数据表_成品油-仪表数据表 3 3" xfId="78"/>
    <cellStyle name="60% - 强调文字颜色 5 2 2 2" xfId="79"/>
    <cellStyle name="60% - 强调文字颜色 6 5 3" xfId="80"/>
    <cellStyle name="20% - 强调文字颜色 3 3 2" xfId="81"/>
    <cellStyle name="好_11S2110-01Y-03仪表数据表_成品油-仪表数据表 2 3" xfId="82"/>
    <cellStyle name="_Configuration" xfId="83"/>
    <cellStyle name="_ET_STYLE_NoName_00_" xfId="84"/>
    <cellStyle name="强调文字颜色 1 7 2" xfId="85"/>
    <cellStyle name="20% - 强调文字颜色 1 2 3" xfId="86"/>
    <cellStyle name="40% - 强调文字颜色 2 2" xfId="87"/>
    <cellStyle name="强调文字颜色 2 2 3" xfId="88"/>
    <cellStyle name="好_11S1004-17Y-03数据表 4 2" xfId="89"/>
    <cellStyle name="20% - Accent2" xfId="90"/>
    <cellStyle name="20% - 强调文字颜色 5 4 2" xfId="91"/>
    <cellStyle name="60% - 强调文字颜色 3 2 2" xfId="92"/>
    <cellStyle name="?鹎%U龡&amp;H鼼_x0008_V_x0011_._x0012__x0007__x0001__x0001_" xfId="93"/>
    <cellStyle name="20% - Accent3" xfId="94"/>
    <cellStyle name="60% - 强调文字颜色 3 2 3" xfId="95"/>
    <cellStyle name="差_08S1045-01Y-03气动调节阀_成品油-仪表数据表 3" xfId="96"/>
    <cellStyle name="20% - Accent5" xfId="97"/>
    <cellStyle name="差_11S1004-17Y-03数据表_成品油-仪表数据表 3 2 2" xfId="98"/>
    <cellStyle name="差_08S1045-01Y-03气动调节阀_成品油-仪表数据表 4" xfId="99"/>
    <cellStyle name="20% - Accent6" xfId="100"/>
    <cellStyle name="40% - 强调文字颜色 6 3 2 2" xfId="101"/>
    <cellStyle name="_BOM" xfId="102"/>
    <cellStyle name="强调文字颜色 2 2 2" xfId="103"/>
    <cellStyle name="20% - Accent1" xfId="104"/>
    <cellStyle name="20% - 强调文字颜色 1 10" xfId="105"/>
    <cellStyle name="60% - 强调文字颜色 1 9" xfId="106"/>
    <cellStyle name="20% - 强调文字颜色 1 2 2" xfId="107"/>
    <cellStyle name="好_B-1016-1052(02)Y-03仪表数据表_成品油-仪表数据表 4 2" xfId="108"/>
    <cellStyle name="20% - 强调文字颜色 4 9 2" xfId="109"/>
    <cellStyle name="40% - 强调文字颜色 2 3" xfId="110"/>
    <cellStyle name="差_11S1101DL-01Y-03数据表_成品油-仪表数据表1 3 2 2" xfId="111"/>
    <cellStyle name="20% - 强调文字颜色 1 2 4" xfId="112"/>
    <cellStyle name="40% - 强调文字颜色 4 10" xfId="113"/>
    <cellStyle name="60% - 强调文字颜色 2 7 2" xfId="114"/>
    <cellStyle name="强调文字颜色 2 2 2 2" xfId="115"/>
    <cellStyle name="20% - 强调文字颜色 1 3" xfId="116"/>
    <cellStyle name="20% - 强调文字颜色 1 3 2" xfId="117"/>
    <cellStyle name="差_10S1130-00Y-03仪表数据表1 4" xfId="118"/>
    <cellStyle name="20% - 强调文字颜色 1 3 2 2" xfId="119"/>
    <cellStyle name="40% - 强调文字颜色 5 9" xfId="120"/>
    <cellStyle name="20% - 强调文字颜色 1 3 3" xfId="121"/>
    <cellStyle name="好_11S1004-84Y-03数据表_成品油-仪表数据表" xfId="122"/>
    <cellStyle name="40% - 强调文字颜色 3 2" xfId="123"/>
    <cellStyle name="20% - 强调文字颜色 1 4" xfId="124"/>
    <cellStyle name="差_08S1045-01Y-03气动调节阀_成品油-仪表数据表1 3" xfId="125"/>
    <cellStyle name="20% - 强调文字颜色 1 4 2" xfId="126"/>
    <cellStyle name="差_1163-00YB-03数据表_成品油-仪表数据表1 2 2 2" xfId="127"/>
    <cellStyle name="20% - 强调文字颜色 1 5" xfId="128"/>
    <cellStyle name="20% - 强调文字颜色 1 5 2" xfId="129"/>
    <cellStyle name="20% - 强调文字颜色 5 5" xfId="130"/>
    <cellStyle name="20% - 强调文字颜色 1 5 2 2" xfId="131"/>
    <cellStyle name="60% - 强调文字颜色 3 3" xfId="132"/>
    <cellStyle name="20% - 强调文字颜色 1 5 3" xfId="133"/>
    <cellStyle name="千分位[0]_gg (2)" xfId="134"/>
    <cellStyle name="好 2 3" xfId="135"/>
    <cellStyle name="40% - 强调文字颜色 5 2" xfId="136"/>
    <cellStyle name="差_08S1045-01Y-03气动调节阀 2 2 2" xfId="137"/>
    <cellStyle name="20% - 强调文字颜色 1 6" xfId="138"/>
    <cellStyle name="20% - 强调文字颜色 1 7" xfId="139"/>
    <cellStyle name="60% - 强调文字颜色 4 4 2 2" xfId="140"/>
    <cellStyle name="差_11S1101DL-01Y-03数据表 2 3" xfId="141"/>
    <cellStyle name="20% - 强调文字颜色 1 7 2" xfId="142"/>
    <cellStyle name="差_4液位仪表2_成品油-仪表数据表 3" xfId="143"/>
    <cellStyle name="20% - 强调文字颜色 1 7 2 2" xfId="144"/>
    <cellStyle name="好_流量仪表 2 2 2" xfId="145"/>
    <cellStyle name="20% - 强调文字颜色 1 7 3" xfId="146"/>
    <cellStyle name="20% - 强调文字颜色 1 8" xfId="147"/>
    <cellStyle name="好_B-1016-1052(02)Y-03仪表数据表 4" xfId="148"/>
    <cellStyle name="差_11S1101DL-01Y-03数据表 3 3" xfId="149"/>
    <cellStyle name="20% - 强调文字颜色 1 8 2" xfId="150"/>
    <cellStyle name="好_B-1016-1052(02)Y-03仪表数据表 4 2" xfId="151"/>
    <cellStyle name="20% - 强调文字颜色 1 8 2 2" xfId="152"/>
    <cellStyle name="好_B-1016-1052(02)Y-03仪表数据表 5" xfId="153"/>
    <cellStyle name="20% - 强调文字颜色 1 8 3" xfId="154"/>
    <cellStyle name="40% - Accent1" xfId="155"/>
    <cellStyle name="20% - 强调文字颜色 1 9" xfId="156"/>
    <cellStyle name="20% - 强调文字颜色 1 9 2" xfId="157"/>
    <cellStyle name="差_13-质量流量计（中标）_成品油-仪表数据表1 3 3" xfId="158"/>
    <cellStyle name="差_08S1045-01Y-03气动调节阀_成品油-仪表数据表" xfId="159"/>
    <cellStyle name="20% - 强调文字颜色 2 10" xfId="160"/>
    <cellStyle name="40% - 强调文字颜色 3 11" xfId="161"/>
    <cellStyle name="输入 6 2" xfId="162"/>
    <cellStyle name="60% - 强调文字颜色 2 2 3" xfId="163"/>
    <cellStyle name="20% - 强调文字颜色 2 11" xfId="164"/>
    <cellStyle name="20% - 强调文字颜色 2 2" xfId="165"/>
    <cellStyle name="20% - 强调文字颜色 2 2 2" xfId="166"/>
    <cellStyle name="20% - 强调文字颜色 2 2 2 2" xfId="167"/>
    <cellStyle name="20% - 强调文字颜色 2 6" xfId="168"/>
    <cellStyle name="强调文字颜色 2 7 2" xfId="169"/>
    <cellStyle name="20% - 强调文字颜色 2 2 3" xfId="170"/>
    <cellStyle name="好_气动切断阀 3 2" xfId="171"/>
    <cellStyle name="好_11S1101DL-01Y-03数据表_成品油-仪表数据表1 3 2" xfId="172"/>
    <cellStyle name="20% - 强调文字颜色 2 2 4" xfId="173"/>
    <cellStyle name="60% - 强调文字颜色 3 7 2" xfId="174"/>
    <cellStyle name="20% - 强调文字颜色 2 3" xfId="175"/>
    <cellStyle name="60% - 强调文字颜色 3 2 2 2" xfId="176"/>
    <cellStyle name="常规 40" xfId="177"/>
    <cellStyle name="常规 35" xfId="178"/>
    <cellStyle name="差_00Y-03仪表数据表_成品油-仪表数据表 4" xfId="179"/>
    <cellStyle name="20% - 强调文字颜色 2 3 2" xfId="180"/>
    <cellStyle name="差_00Y-03仪表数据表_成品油-仪表数据表 4 2" xfId="181"/>
    <cellStyle name="20% - 强调文字颜色 2 3 2 2" xfId="182"/>
    <cellStyle name="常规 41" xfId="183"/>
    <cellStyle name="常规 36" xfId="184"/>
    <cellStyle name="20% - 强调文字颜色 2 3 3" xfId="185"/>
    <cellStyle name="40% - 强调文字颜色 1 10" xfId="186"/>
    <cellStyle name="20% - 强调文字颜色 2 4" xfId="187"/>
    <cellStyle name="40% - 强调文字颜色 3 7 2" xfId="188"/>
    <cellStyle name="20% - 强调文字颜色 2 5" xfId="189"/>
    <cellStyle name="40% - 强调文字颜色 3 7 3" xfId="190"/>
    <cellStyle name="千位[0]_laroux" xfId="191"/>
    <cellStyle name="差_CS01-D383-0301仪表数据表_成品油-仪表数据表1 3" xfId="192"/>
    <cellStyle name="20% - 强调文字颜色 2 5 2" xfId="193"/>
    <cellStyle name="好_11S1101DL-01Y-03数据表_成品油-仪表数据表 2 3" xfId="194"/>
    <cellStyle name="差_CS01-D383-0301仪表数据表_成品油-仪表数据表1 3 2" xfId="195"/>
    <cellStyle name="20% - 强调文字颜色 2 5 2 2" xfId="196"/>
    <cellStyle name="差_CS01-D383-0301仪表数据表_成品油-仪表数据表1 4" xfId="197"/>
    <cellStyle name="20% - 强调文字颜色 2 5 3" xfId="198"/>
    <cellStyle name="20% - 强调文字颜色 2 7" xfId="199"/>
    <cellStyle name="差_11S1101DL-01Y-03数据表_成品油-仪表数据表1 3" xfId="200"/>
    <cellStyle name="20% - 强调文字颜色 2 7 2" xfId="201"/>
    <cellStyle name="20% - 强调文字颜色 2 9" xfId="202"/>
    <cellStyle name="差_11S1101DL-01Y-03数据表_成品油-仪表数据表1 3 2" xfId="203"/>
    <cellStyle name="差_1163-00YB-03数据表_成品油-仪表数据表 3 3" xfId="204"/>
    <cellStyle name="20% - 强调文字颜色 2 7 2 2" xfId="205"/>
    <cellStyle name="20% - 强调文字颜色 2 9 2" xfId="206"/>
    <cellStyle name="好_B-1016-1052(02)Y-03仪表数据表_成品油-仪表数据表 4" xfId="207"/>
    <cellStyle name="20% - 强调文字颜色 4 9" xfId="208"/>
    <cellStyle name="60% - 强调文字颜色 2 7" xfId="209"/>
    <cellStyle name="好_流量仪表 3 2 2" xfId="210"/>
    <cellStyle name="差_11S1101DL-01Y-03数据表_成品油-仪表数据表1 4" xfId="211"/>
    <cellStyle name="20% - 强调文字颜色 2 7 3" xfId="212"/>
    <cellStyle name="样式 1" xfId="213"/>
    <cellStyle name="20% - 强调文字颜色 2 8" xfId="214"/>
    <cellStyle name="样式 1 2" xfId="215"/>
    <cellStyle name="20% - 强调文字颜色 2 8 2" xfId="216"/>
    <cellStyle name="20% - 强调文字颜色 3 9" xfId="217"/>
    <cellStyle name="标题 3 3 2 2" xfId="218"/>
    <cellStyle name="60% - 强调文字颜色 1 7" xfId="219"/>
    <cellStyle name="20% - 强调文字颜色 2 8 3" xfId="220"/>
    <cellStyle name="差_1142-01Y-03数据表_成品油-仪表数据表 4 2" xfId="221"/>
    <cellStyle name="60% - 强调文字颜色 1 8" xfId="222"/>
    <cellStyle name="40% - 强调文字颜色 2 4" xfId="223"/>
    <cellStyle name="20% - 强调文字颜色 3 10" xfId="224"/>
    <cellStyle name="40% - 强调文字颜色 4 11" xfId="225"/>
    <cellStyle name="20% - 强调文字颜色 3 11" xfId="226"/>
    <cellStyle name="40% - 强调文字颜色 2 5" xfId="227"/>
    <cellStyle name="常规 3 2 5" xfId="228"/>
    <cellStyle name="20% - 强调文字颜色 3 2" xfId="229"/>
    <cellStyle name="20% - 强调文字颜色 3 2 2" xfId="230"/>
    <cellStyle name="差_10S1130-00Y-03仪表数据表1_成品油-仪表数据表 3" xfId="231"/>
    <cellStyle name="20% - 强调文字颜色 3 2 2 2" xfId="232"/>
    <cellStyle name="强调文字颜色 3 7 2" xfId="233"/>
    <cellStyle name="20% - 强调文字颜色 3 2 3" xfId="234"/>
    <cellStyle name="20% - 强调文字颜色 3 2 4" xfId="235"/>
    <cellStyle name="60% - 强调文字颜色 4 7 2" xfId="236"/>
    <cellStyle name="差_10S1133-00Y-03仪表数据表_成品油-仪表数据表1 2 3" xfId="237"/>
    <cellStyle name="20% - 强调文字颜色 3 3 2 2" xfId="238"/>
    <cellStyle name="40% - 强调文字颜色 6 2" xfId="239"/>
    <cellStyle name="20% - 强调文字颜色 3 3 3" xfId="240"/>
    <cellStyle name="40% - 强调文字颜色 6 10" xfId="241"/>
    <cellStyle name="20% - 强调文字颜色 3 4" xfId="242"/>
    <cellStyle name="40% - 强调文字颜色 1 8 2 2" xfId="243"/>
    <cellStyle name="差_00Y-03仪表数据表_成品油-仪表数据表1 3" xfId="244"/>
    <cellStyle name="Heading 4" xfId="245"/>
    <cellStyle name="40% - 强调文字颜色 3 8 2" xfId="246"/>
    <cellStyle name="60% - 强调文字颜色 1 2" xfId="247"/>
    <cellStyle name="20% - 强调文字颜色 3 4 2" xfId="248"/>
    <cellStyle name="差_00Y-03仪表数据表_成品油-仪表数据表1 3 2" xfId="249"/>
    <cellStyle name="40% - 强调文字颜色 3 8 2 2" xfId="250"/>
    <cellStyle name="60% - 强调文字颜色 1 2 2" xfId="251"/>
    <cellStyle name="20% - 强调文字颜色 3 5" xfId="252"/>
    <cellStyle name="差_00Y-03仪表数据表_成品油-仪表数据表1 4" xfId="253"/>
    <cellStyle name="40% - 强调文字颜色 3 8 3" xfId="254"/>
    <cellStyle name="60% - 强调文字颜色 1 3" xfId="255"/>
    <cellStyle name="20% - 强调文字颜色 3 5 2" xfId="256"/>
    <cellStyle name="60% - 强调文字颜色 1 3 2" xfId="257"/>
    <cellStyle name="20% - 强调文字颜色 3 5 2 2" xfId="258"/>
    <cellStyle name="60% - 强调文字颜色 1 3 2 2" xfId="259"/>
    <cellStyle name="60% - 强调文字颜色 1 4 3" xfId="260"/>
    <cellStyle name="20% - 强调文字颜色 3 5 3" xfId="261"/>
    <cellStyle name="好_流量仪表 4 2" xfId="262"/>
    <cellStyle name="60% - 强调文字颜色 1 3 3" xfId="263"/>
    <cellStyle name="20% - 强调文字颜色 3 6" xfId="264"/>
    <cellStyle name="60% - 强调文字颜色 1 4" xfId="265"/>
    <cellStyle name="注释 5 2 2" xfId="266"/>
    <cellStyle name="20% - 强调文字颜色 3 7" xfId="267"/>
    <cellStyle name="60% - 强调文字颜色 1 5" xfId="268"/>
    <cellStyle name="差_成品油-仪表数据表1 4" xfId="269"/>
    <cellStyle name="20% - 强调文字颜色 3 7 2" xfId="270"/>
    <cellStyle name="好_4液位仪表2_成品油-仪表数据表" xfId="271"/>
    <cellStyle name="60% - 强调文字颜色 1 5 2" xfId="272"/>
    <cellStyle name="差_成品油-仪表数据表1 4 2" xfId="273"/>
    <cellStyle name="20% - 强调文字颜色 3 7 2 2" xfId="274"/>
    <cellStyle name="好_4液位仪表2_成品油-仪表数据表 2" xfId="275"/>
    <cellStyle name="60% - 强调文字颜色 1 5 2 2" xfId="276"/>
    <cellStyle name="60% - 强调文字颜色 3 4 3" xfId="277"/>
    <cellStyle name="差_成品油-仪表数据表1 5" xfId="278"/>
    <cellStyle name="20% - 强调文字颜色 3 7 3" xfId="279"/>
    <cellStyle name="60% - 强调文字颜色 1 5 3" xfId="280"/>
    <cellStyle name="20% - 强调文字颜色 3 8" xfId="281"/>
    <cellStyle name="60% - 强调文字颜色 1 6" xfId="282"/>
    <cellStyle name="20% - 强调文字颜色 3 8 2" xfId="283"/>
    <cellStyle name="60% - 强调文字颜色 1 6 2" xfId="284"/>
    <cellStyle name="Normal - Style1" xfId="285"/>
    <cellStyle name="20% - 强调文字颜色 3 8 2 2" xfId="286"/>
    <cellStyle name="40% - Accent4" xfId="287"/>
    <cellStyle name="好_成品油-仪表数据表1 4" xfId="288"/>
    <cellStyle name="60% - 强调文字颜色 1 6 2 2" xfId="289"/>
    <cellStyle name="60% - 强调文字颜色 4 4 3" xfId="290"/>
    <cellStyle name="20% - 强调文字颜色 3 8 3" xfId="291"/>
    <cellStyle name="60% - 强调文字颜色 1 6 3" xfId="292"/>
    <cellStyle name="20% - 强调文字颜色 4 10" xfId="293"/>
    <cellStyle name="20% - 强调文字颜色 6 5 2" xfId="294"/>
    <cellStyle name="强调文字颜色 3 3 3" xfId="295"/>
    <cellStyle name="40% - 强调文字颜色 5 2 2 2" xfId="296"/>
    <cellStyle name="常规 20" xfId="297"/>
    <cellStyle name="常规 15" xfId="298"/>
    <cellStyle name="60% - 强调文字颜色 4 3 2" xfId="299"/>
    <cellStyle name="20% - 强调文字颜色 4 11" xfId="300"/>
    <cellStyle name="20% - 强调文字颜色 6 5 3" xfId="301"/>
    <cellStyle name="检查单元格 2 2 2" xfId="302"/>
    <cellStyle name="常规 21" xfId="303"/>
    <cellStyle name="常规 16" xfId="304"/>
    <cellStyle name="60% - 强调文字颜色 4 3 3" xfId="305"/>
    <cellStyle name="20% - 强调文字颜色 4 2" xfId="306"/>
    <cellStyle name="20% - 强调文字颜色 4 2 2" xfId="307"/>
    <cellStyle name="60% - 强调文字颜色 4 8" xfId="308"/>
    <cellStyle name="20% - 强调文字颜色 4 2 2 2" xfId="309"/>
    <cellStyle name="40% - 强调文字颜色 6 11" xfId="310"/>
    <cellStyle name="强调文字颜色 4 7 2" xfId="311"/>
    <cellStyle name="20% - 强调文字颜色 4 2 3" xfId="312"/>
    <cellStyle name="60% - 强调文字颜色 4 9" xfId="313"/>
    <cellStyle name="好_07-100磁翻板液位计_成品油-仪表数据表1" xfId="314"/>
    <cellStyle name="20% - 强调文字颜色 4 2 4" xfId="315"/>
    <cellStyle name="60% - 强调文字颜色 5 7 2" xfId="316"/>
    <cellStyle name="差_08S1045-01Y-03气动调节阀_成品油-仪表数据表 2 2" xfId="317"/>
    <cellStyle name="20% - 强调文字颜色 4 3" xfId="318"/>
    <cellStyle name="差_08S1045-01Y-03气动调节阀_成品油-仪表数据表 2 2 2" xfId="319"/>
    <cellStyle name="20% - 强调文字颜色 4 3 2" xfId="320"/>
    <cellStyle name="好_流量仪表_成品油-仪表数据表1 3" xfId="321"/>
    <cellStyle name="20% - 强调文字颜色 4 3 2 2" xfId="322"/>
    <cellStyle name="好_流量仪表_成品油-仪表数据表1 2" xfId="323"/>
    <cellStyle name="20% - 强调文字颜色 4 3 3" xfId="324"/>
    <cellStyle name="差_08S1045-01Y-03气动调节阀_成品油-仪表数据表 2 3" xfId="325"/>
    <cellStyle name="20% - 强调文字颜色 4 4" xfId="326"/>
    <cellStyle name="40% - 强调文字颜色 3 9 2" xfId="327"/>
    <cellStyle name="60% - 强调文字颜色 2 2" xfId="328"/>
    <cellStyle name="20% - 强调文字颜色 4 5 2" xfId="329"/>
    <cellStyle name="注释 2" xfId="330"/>
    <cellStyle name="60% - 强调文字颜色 2 3 2" xfId="331"/>
    <cellStyle name="差_11S2110-01Y-03仪表数据表_成品油-仪表数据表1 3 3" xfId="332"/>
    <cellStyle name="20% - 强调文字颜色 4 5 2 2" xfId="333"/>
    <cellStyle name="注释 2 2" xfId="334"/>
    <cellStyle name="40% - 强调文字颜色 5 6" xfId="335"/>
    <cellStyle name="60% - 强调文字颜色 2 3 2 2" xfId="336"/>
    <cellStyle name="20% - 强调文字颜色 4 5 3" xfId="337"/>
    <cellStyle name="注释 3" xfId="338"/>
    <cellStyle name="输入 7 2" xfId="339"/>
    <cellStyle name="60% - 强调文字颜色 2 3 3" xfId="340"/>
    <cellStyle name="20% - 强调文字颜色 4 6" xfId="341"/>
    <cellStyle name="60% - 强调文字颜色 2 4" xfId="342"/>
    <cellStyle name="好_B-1016-1052(02)Y-03仪表数据表_成品油-仪表数据表 2" xfId="343"/>
    <cellStyle name="20% - 强调文字颜色 4 7" xfId="344"/>
    <cellStyle name="60% - 强调文字颜色 2 5" xfId="345"/>
    <cellStyle name="好_B-1016-1052(02)Y-03仪表数据表_成品油-仪表数据表 2 2 2" xfId="346"/>
    <cellStyle name="20% - 强调文字颜色 4 7 2 2" xfId="347"/>
    <cellStyle name="好_10S1133-00Y-03仪表数据表_成品油-仪表数据表1 3 2 2" xfId="348"/>
    <cellStyle name="20% - 强调文字颜色 5 2" xfId="349"/>
    <cellStyle name="好_11S1004-17Y-03数据表 2" xfId="350"/>
    <cellStyle name="60% - 强调文字颜色 2 5 2 2" xfId="351"/>
    <cellStyle name="好_B-1016-1052(02)Y-03仪表数据表_成品油-仪表数据表 3" xfId="352"/>
    <cellStyle name="20% - 强调文字颜色 4 8" xfId="353"/>
    <cellStyle name="60% - 强调文字颜色 2 6" xfId="354"/>
    <cellStyle name="好_B-1016-1052(02)Y-03仪表数据表_成品油-仪表数据表 3 2" xfId="355"/>
    <cellStyle name="20% - 强调文字颜色 4 8 2" xfId="356"/>
    <cellStyle name="常规 9 2" xfId="357"/>
    <cellStyle name="40% - 强调文字颜色 1 3" xfId="358"/>
    <cellStyle name="60% - 强调文字颜色 2 6 2" xfId="359"/>
    <cellStyle name="好_B-1016-1052(02)Y-03仪表数据表_成品油-仪表数据表 3 2 2" xfId="360"/>
    <cellStyle name="mystyle 3 3" xfId="361"/>
    <cellStyle name="20% - 强调文字颜色 4 8 2 2" xfId="362"/>
    <cellStyle name="注释 7" xfId="363"/>
    <cellStyle name="40% - 强调文字颜色 1 3 2" xfId="364"/>
    <cellStyle name="60% - 强调文字颜色 2 6 2 2" xfId="365"/>
    <cellStyle name="好_B-1016-1052(02)Y-03仪表数据表_成品油-仪表数据表 3 3" xfId="366"/>
    <cellStyle name="20% - 强调文字颜色 4 8 3" xfId="367"/>
    <cellStyle name="40% - 强调文字颜色 1 4" xfId="368"/>
    <cellStyle name="60% - 强调文字颜色 2 6 3" xfId="369"/>
    <cellStyle name="20% - 强调文字颜色 5 2 2" xfId="370"/>
    <cellStyle name="20% - 强调文字颜色 5 2 2 2" xfId="371"/>
    <cellStyle name="40% - 强调文字颜色 2 7" xfId="372"/>
    <cellStyle name="强调文字颜色 5 7 2" xfId="373"/>
    <cellStyle name="20% - 强调文字颜色 5 2 3" xfId="374"/>
    <cellStyle name="20% - 强调文字颜色 5 2 4" xfId="375"/>
    <cellStyle name="差_08S1045-01Y-03气动调节阀_成品油-仪表数据表 3 2" xfId="376"/>
    <cellStyle name="20% - 强调文字颜色 5 3" xfId="377"/>
    <cellStyle name="差_08S1045-01Y-03气动调节阀_成品油-仪表数据表 3 2 2" xfId="378"/>
    <cellStyle name="20% - 强调文字颜色 5 3 2" xfId="379"/>
    <cellStyle name="20% - 强调文字颜色 5 3 2 2" xfId="380"/>
    <cellStyle name="差_08S1045-01Y-03气动调节阀_成品油-仪表数据表 3 3" xfId="381"/>
    <cellStyle name="20% - 强调文字颜色 5 4" xfId="382"/>
    <cellStyle name="差_11S1121-00Y-03仪表数据表 5" xfId="383"/>
    <cellStyle name="60% - 强调文字颜色 3 2" xfId="384"/>
    <cellStyle name="20% - 强调文字颜色 5 5 2" xfId="385"/>
    <cellStyle name="60% - 强调文字颜色 3 3 2" xfId="386"/>
    <cellStyle name="20% - 强调文字颜色 5 5 2 2" xfId="387"/>
    <cellStyle name="60% - 强调文字颜色 3 3 2 2" xfId="388"/>
    <cellStyle name="20% - 强调文字颜色 5 5 3" xfId="389"/>
    <cellStyle name="60% - 强调文字颜色 3 3 3" xfId="390"/>
    <cellStyle name="20% - 强调文字颜色 5 6" xfId="391"/>
    <cellStyle name="60% - 强调文字颜色 3 4" xfId="392"/>
    <cellStyle name="20% - 强调文字颜色 5 7" xfId="393"/>
    <cellStyle name="好_11S1033-101YG-03 数据表 2 2" xfId="394"/>
    <cellStyle name="60% - 强调文字颜色 3 5" xfId="395"/>
    <cellStyle name="20% - 强调文字颜色 5 7 2" xfId="396"/>
    <cellStyle name="好_6分析仪表_成品油-仪表数据表1 3 3" xfId="397"/>
    <cellStyle name="好_11S1033-101YG-03 数据表 2 2 2" xfId="398"/>
    <cellStyle name="60% - 强调文字颜色 3 5 2" xfId="399"/>
    <cellStyle name="差_10S1130-00Y-03仪表数据表1_成品油-仪表数据表1 2 3" xfId="400"/>
    <cellStyle name="20% - 强调文字颜色 5 7 2 2" xfId="401"/>
    <cellStyle name="Valuta (0)_PERSONAL" xfId="402"/>
    <cellStyle name="60% - 强调文字颜色 3 5 2 2" xfId="403"/>
    <cellStyle name="20% - 强调文字颜色 5 7 3" xfId="404"/>
    <cellStyle name="60% - 强调文字颜色 3 5 3" xfId="405"/>
    <cellStyle name="20% - 强调文字颜色 5 8" xfId="406"/>
    <cellStyle name="好_11S1033-101YG-03 数据表 2 3" xfId="407"/>
    <cellStyle name="60% - 强调文字颜色 3 6" xfId="408"/>
    <cellStyle name="20% - 强调文字颜色 5 8 2" xfId="409"/>
    <cellStyle name="60% - 强调文字颜色 3 6 2" xfId="410"/>
    <cellStyle name="好_11S2110-01Y-03仪表数据表_成品油-仪表数据表" xfId="411"/>
    <cellStyle name="标题 2 5" xfId="412"/>
    <cellStyle name="20% - 强调文字颜色 5 8 2 2" xfId="413"/>
    <cellStyle name="60% - 强调文字颜色 3 6 2 2" xfId="414"/>
    <cellStyle name="20% - 强调文字颜色 5 8 3" xfId="415"/>
    <cellStyle name="60% - 强调文字颜色 3 6 3" xfId="416"/>
    <cellStyle name="20% - 强调文字颜色 5 9" xfId="417"/>
    <cellStyle name="差_6分析仪表_成品油-仪表数据表 4 2" xfId="418"/>
    <cellStyle name="60% - Accent1" xfId="419"/>
    <cellStyle name="60% - 强调文字颜色 3 7" xfId="420"/>
    <cellStyle name="好_6分析仪表 3" xfId="421"/>
    <cellStyle name="20% - 强调文字颜色 6 2" xfId="422"/>
    <cellStyle name="好_6分析仪表 3 2" xfId="423"/>
    <cellStyle name="20% - 强调文字颜色 6 2 2" xfId="424"/>
    <cellStyle name="40% - 强调文字颜色 4 4" xfId="425"/>
    <cellStyle name="好_6分析仪表 3 2 2" xfId="426"/>
    <cellStyle name="20% - 强调文字颜色 6 2 2 2" xfId="427"/>
    <cellStyle name="40% - 强调文字颜色 4 4 2" xfId="428"/>
    <cellStyle name="强调文字颜色 6 7 2" xfId="429"/>
    <cellStyle name="好_6分析仪表 3 3" xfId="430"/>
    <cellStyle name="差_11S2110-01Y-03仪表数据表_成品油-仪表数据表1 2 2" xfId="431"/>
    <cellStyle name="20% - 强调文字颜色 6 2 3" xfId="432"/>
    <cellStyle name="40% - 强调文字颜色 4 5" xfId="433"/>
    <cellStyle name="差_11S2110-01Y-03仪表数据表_成品油-仪表数据表1 2 3" xfId="434"/>
    <cellStyle name="20% - 强调文字颜色 6 2 4" xfId="435"/>
    <cellStyle name="40% - 强调文字颜色 4 6" xfId="436"/>
    <cellStyle name="好_6分析仪表 4" xfId="437"/>
    <cellStyle name="差_08S1045-01Y-03气动调节阀_成品油-仪表数据表 4 2" xfId="438"/>
    <cellStyle name="20% - 强调文字颜色 6 3" xfId="439"/>
    <cellStyle name="好_6分析仪表 4 2" xfId="440"/>
    <cellStyle name="20% - 强调文字颜色 6 3 2" xfId="441"/>
    <cellStyle name="40% - 强调文字颜色 5 4" xfId="442"/>
    <cellStyle name="20% - 强调文字颜色 6 3 2 2" xfId="443"/>
    <cellStyle name="40% - 强调文字颜色 5 4 2" xfId="444"/>
    <cellStyle name="差_11S2110-01Y-03仪表数据表_成品油-仪表数据表1 3 2" xfId="445"/>
    <cellStyle name="no dec" xfId="446"/>
    <cellStyle name="20% - 强调文字颜色 6 3 3" xfId="447"/>
    <cellStyle name="40% - 强调文字颜色 5 5" xfId="448"/>
    <cellStyle name="好_6分析仪表 5" xfId="449"/>
    <cellStyle name="20% - 强调文字颜色 6 4" xfId="450"/>
    <cellStyle name="60% - 强调文字颜色 4 2" xfId="451"/>
    <cellStyle name="适中 2 4" xfId="452"/>
    <cellStyle name="20% - 强调文字颜色 6 4 2" xfId="453"/>
    <cellStyle name="40% - 强调文字颜色 6 4" xfId="454"/>
    <cellStyle name="60% - 强调文字颜色 4 2 2" xfId="455"/>
    <cellStyle name="20% - 强调文字颜色 6 5" xfId="456"/>
    <cellStyle name="40% - 强调文字颜色 5 2 2" xfId="457"/>
    <cellStyle name="60% - 强调文字颜色 4 3" xfId="458"/>
    <cellStyle name="20% - 强调文字颜色 6 5 2 2" xfId="459"/>
    <cellStyle name="60% - 强调文字颜色 4 3 2 2" xfId="460"/>
    <cellStyle name="20% - 强调文字颜色 6 6" xfId="461"/>
    <cellStyle name="40% - 强调文字颜色 5 2 3" xfId="462"/>
    <cellStyle name="60% - 强调文字颜色 4 4" xfId="463"/>
    <cellStyle name="60% - 强调文字颜色 4 5" xfId="464"/>
    <cellStyle name="好_11S1033-101YG-03 数据表 3 2" xfId="465"/>
    <cellStyle name="40% - 强调文字颜色 5 2 4" xfId="466"/>
    <cellStyle name="20% - 强调文字颜色 6 7" xfId="467"/>
    <cellStyle name="60% - 强调文字颜色 4 5 2" xfId="468"/>
    <cellStyle name="好_11S1033-101YG-03 数据表 3 2 2" xfId="469"/>
    <cellStyle name="好_4液位仪表2_成品油-仪表数据表1 3 3" xfId="470"/>
    <cellStyle name="20% - 强调文字颜色 6 7 2" xfId="471"/>
    <cellStyle name="60% - 强调文字颜色 4 5 2 2" xfId="472"/>
    <cellStyle name="好_CS01-D383-0301仪表数据表_成品油-仪表数据表 2 3" xfId="473"/>
    <cellStyle name="输入 6" xfId="474"/>
    <cellStyle name="20% - 强调文字颜色 6 7 2 2" xfId="475"/>
    <cellStyle name="强调文字颜色 4 9" xfId="476"/>
    <cellStyle name="60% - 强调文字颜色 4 5 3" xfId="477"/>
    <cellStyle name="20% - 强调文字颜色 6 7 3" xfId="478"/>
    <cellStyle name="60% - 强调文字颜色 4 6" xfId="479"/>
    <cellStyle name="好_11S1033-101YG-03 数据表 3 3" xfId="480"/>
    <cellStyle name="20% - 强调文字颜色 6 8" xfId="481"/>
    <cellStyle name="标题 2 6 2 2" xfId="482"/>
    <cellStyle name="60% - 强调文字颜色 4 6 2" xfId="483"/>
    <cellStyle name="20% - 强调文字颜色 6 8 2" xfId="484"/>
    <cellStyle name="60% - 强调文字颜色 4 6 2 2" xfId="485"/>
    <cellStyle name="20% - 强调文字颜色 6 8 2 2" xfId="486"/>
    <cellStyle name="60% - 强调文字颜色 4 6 3" xfId="487"/>
    <cellStyle name="20% - 强调文字颜色 6 8 3" xfId="488"/>
    <cellStyle name="60% - 强调文字颜色 4 7" xfId="489"/>
    <cellStyle name="20% - 强调文字颜色 6 9" xfId="490"/>
    <cellStyle name="40% - Accent2" xfId="491"/>
    <cellStyle name="60% - 强调文字颜色 4 4 2" xfId="492"/>
    <cellStyle name="好_4液位仪表2_成品油-仪表数据表1 2 3" xfId="493"/>
    <cellStyle name="40% - Accent3" xfId="494"/>
    <cellStyle name="40% - Accent5" xfId="495"/>
    <cellStyle name="警告文本 2" xfId="496"/>
    <cellStyle name="40% - Accent6" xfId="497"/>
    <cellStyle name="警告文本 3" xfId="498"/>
    <cellStyle name="40% - 强调文字颜色 1 11" xfId="499"/>
    <cellStyle name="40% - 强调文字颜色 4 3 2 2" xfId="500"/>
    <cellStyle name="40% - 强调文字颜色 1 2" xfId="501"/>
    <cellStyle name="40% - 强调文字颜色 1 2 2" xfId="502"/>
    <cellStyle name="40% - 强调文字颜色 1 2 2 2" xfId="503"/>
    <cellStyle name="40% - 强调文字颜色 1 2 3" xfId="504"/>
    <cellStyle name="40% - 强调文字颜色 4 9 2" xfId="505"/>
    <cellStyle name="40% - 强调文字颜色 1 2 4" xfId="506"/>
    <cellStyle name="差_11S1033-101YG-03 数据表 2 2" xfId="507"/>
    <cellStyle name="40% - 强调文字颜色 1 3 2 2" xfId="508"/>
    <cellStyle name="注释 7 2" xfId="509"/>
    <cellStyle name="40% - 强调文字颜色 1 3 3" xfId="510"/>
    <cellStyle name="注释 8" xfId="511"/>
    <cellStyle name="40% - 强调文字颜色 1 4 2" xfId="512"/>
    <cellStyle name="40% - 强调文字颜色 1 5" xfId="513"/>
    <cellStyle name="40% - 强调文字颜色 1 5 2" xfId="514"/>
    <cellStyle name="40% - 强调文字颜色 1 5 2 2" xfId="515"/>
    <cellStyle name="40% - 强调文字颜色 2 3 2 2" xfId="516"/>
    <cellStyle name="40% - 强调文字颜色 1 5 3" xfId="517"/>
    <cellStyle name="40% - 强调文字颜色 1 6" xfId="518"/>
    <cellStyle name="40% - 强调文字颜色 1 7" xfId="519"/>
    <cellStyle name="40% - 强调文字颜色 2 8" xfId="520"/>
    <cellStyle name="40% - 强调文字颜色 1 7 2" xfId="521"/>
    <cellStyle name="40% - 强调文字颜色 2 8 2" xfId="522"/>
    <cellStyle name="标题 1 3" xfId="523"/>
    <cellStyle name="40% - 强调文字颜色 1 7 2 2" xfId="524"/>
    <cellStyle name="40% - 强调文字颜色 2 9" xfId="525"/>
    <cellStyle name="40% - 强调文字颜色 1 7 3" xfId="526"/>
    <cellStyle name="40% - 强调文字颜色 1 8" xfId="527"/>
    <cellStyle name="40% - 强调文字颜色 1 9" xfId="528"/>
    <cellStyle name="好_B-1016-1052(02)Y-03仪表数据表_成品油-仪表数据表1 2" xfId="529"/>
    <cellStyle name="40% - 强调文字颜色 4 8" xfId="530"/>
    <cellStyle name="40% - 强调文字颜色 1 9 2" xfId="531"/>
    <cellStyle name="好_13-质量流量计（中标）_成品油-仪表数据表 3" xfId="532"/>
    <cellStyle name="好_B-1016-1052(02)Y-03仪表数据表_成品油-仪表数据表1 2 2" xfId="533"/>
    <cellStyle name="40% - 强调文字颜色 2 2 2" xfId="534"/>
    <cellStyle name="40% - 强调文字颜色 2 2 2 2" xfId="535"/>
    <cellStyle name="好_11S1004-84Y-03数据表 2 3" xfId="536"/>
    <cellStyle name="40% - 强调文字颜色 2 2 3" xfId="537"/>
    <cellStyle name="40% - 强调文字颜色 2 2 4" xfId="538"/>
    <cellStyle name="40% - 强调文字颜色 2 3 2" xfId="539"/>
    <cellStyle name="40% - 强调文字颜色 2 3 3" xfId="540"/>
    <cellStyle name="40% - 强调文字颜色 2 4 2" xfId="541"/>
    <cellStyle name="40% - 强调文字颜色 2 5 2" xfId="542"/>
    <cellStyle name="40% - 强调文字颜色 2 6" xfId="543"/>
    <cellStyle name="40% - 强调文字颜色 2 7 2" xfId="544"/>
    <cellStyle name="40% - 强调文字颜色 5 5 3" xfId="545"/>
    <cellStyle name="標準 3 2" xfId="546"/>
    <cellStyle name="好_08S1045-01Y-03气动调节阀 3 2 2" xfId="547"/>
    <cellStyle name="好_11S1121-00Y-03仪表数据表 2 2" xfId="548"/>
    <cellStyle name="40% - 强调文字颜色 2 7 2 2" xfId="549"/>
    <cellStyle name="40% - 强调文字颜色 2 7 3" xfId="550"/>
    <cellStyle name="40% - 强调文字颜色 6 5 3" xfId="551"/>
    <cellStyle name="40% - 强调文字颜色 2 8 2 2" xfId="552"/>
    <cellStyle name="标题 1 3 2" xfId="553"/>
    <cellStyle name="40% - 强调文字颜色 2 8 3" xfId="554"/>
    <cellStyle name="标题 1 4" xfId="555"/>
    <cellStyle name="40% - 强调文字颜色 6 9" xfId="556"/>
    <cellStyle name="40% - 强调文字颜色 3 2 2" xfId="557"/>
    <cellStyle name="好_11S1004-84Y-03数据表_成品油-仪表数据表 2" xfId="558"/>
    <cellStyle name="40% - 强调文字颜色 6 9 2" xfId="559"/>
    <cellStyle name="40% - 强调文字颜色 3 2 2 2" xfId="560"/>
    <cellStyle name="好_11S1004-84Y-03数据表_成品油-仪表数据表 2 2" xfId="561"/>
    <cellStyle name="40% - 强调文字颜色 3 2 4" xfId="562"/>
    <cellStyle name="好_11S1004-84Y-03数据表_成品油-仪表数据表 4" xfId="563"/>
    <cellStyle name="40% - 强调文字颜色 3 2 3" xfId="564"/>
    <cellStyle name="好_11S1004-84Y-03数据表_成品油-仪表数据表 3" xfId="565"/>
    <cellStyle name="40% - 强调文字颜色 3 3" xfId="566"/>
    <cellStyle name="40% - 强调文字颜色 3 3 2" xfId="567"/>
    <cellStyle name="差_11S1101DL-01Y-03数据表_成品油-仪表数据表 3" xfId="568"/>
    <cellStyle name="常规 25" xfId="569"/>
    <cellStyle name="常规 30" xfId="570"/>
    <cellStyle name="40% - 强调文字颜色 4 2 4" xfId="571"/>
    <cellStyle name="40% - 强调文字颜色 3 3 2 2" xfId="572"/>
    <cellStyle name="差_11S1101DL-01Y-03数据表_成品油-仪表数据表 3 2" xfId="573"/>
    <cellStyle name="40% - 强调文字颜色 3 4" xfId="574"/>
    <cellStyle name="40% - 强调文字颜色 3 4 2" xfId="575"/>
    <cellStyle name="40% - 强调文字颜色 4 8 2 2" xfId="576"/>
    <cellStyle name="40% - 强调文字颜色 3 5" xfId="577"/>
    <cellStyle name="好_13-质量流量计（中标）_成品油-仪表数据表 3 2 2" xfId="578"/>
    <cellStyle name="40% - 强调文字颜色 3 5 2" xfId="579"/>
    <cellStyle name="40% - 强调文字颜色 6 2 4" xfId="580"/>
    <cellStyle name="40% - 强调文字颜色 3 5 2 2" xfId="581"/>
    <cellStyle name="差_13-质量流量计（中标）_成品油-仪表数据表 3 3" xfId="582"/>
    <cellStyle name="40% - 强调文字颜色 3 6" xfId="583"/>
    <cellStyle name="40% - 强调文字颜色 3 7" xfId="584"/>
    <cellStyle name="40% - 强调文字颜色 4 2 2" xfId="585"/>
    <cellStyle name="40% - 强调文字颜色 4 2 2 2" xfId="586"/>
    <cellStyle name="40% - 强调文字颜色 4 2 3" xfId="587"/>
    <cellStyle name="40% - 强调文字颜色 4 3" xfId="588"/>
    <cellStyle name="40% - 强调文字颜色 4 5 2" xfId="589"/>
    <cellStyle name="40% - 强调文字颜色 4 5 2 2" xfId="590"/>
    <cellStyle name="40% - 强调文字颜色 4 5 3" xfId="591"/>
    <cellStyle name="好_08S1045-01Y-03气动调节阀 2 2 2" xfId="592"/>
    <cellStyle name="40% - 强调文字颜色 4 7" xfId="593"/>
    <cellStyle name="40% - 强调文字颜色 4 7 2" xfId="594"/>
    <cellStyle name="40% - 强调文字颜色 4 7 2 2" xfId="595"/>
    <cellStyle name="40% - 强调文字颜色 4 7 3" xfId="596"/>
    <cellStyle name="40% - 强调文字颜色 4 8 2" xfId="597"/>
    <cellStyle name="差_气动切断阀_成品油-仪表数据表1 5" xfId="598"/>
    <cellStyle name="40% - 强调文字颜色 4 8 3" xfId="599"/>
    <cellStyle name="40% - 强调文字颜色 4 9" xfId="600"/>
    <cellStyle name="60% - 强调文字颜色 5 5 2 2" xfId="601"/>
    <cellStyle name="差_6分析仪表_成品油-仪表数据表1 2 3" xfId="602"/>
    <cellStyle name="40% - 强调文字颜色 5 3" xfId="603"/>
    <cellStyle name="好 2 4" xfId="604"/>
    <cellStyle name="60% - 强调文字颜色 5 3" xfId="605"/>
    <cellStyle name="40% - 强调文字颜色 5 3 2" xfId="606"/>
    <cellStyle name="60% - 强调文字颜色 5 3 2" xfId="607"/>
    <cellStyle name="差_气动切断阀_成品油-仪表数据表" xfId="608"/>
    <cellStyle name="40% - 强调文字颜色 5 3 2 2" xfId="609"/>
    <cellStyle name="强调文字颜色 4 3 3" xfId="610"/>
    <cellStyle name="60% - 强调文字颜色 5 4" xfId="611"/>
    <cellStyle name="40% - 强调文字颜色 5 3 3" xfId="612"/>
    <cellStyle name="40% - 强调文字颜色 5 5 2" xfId="613"/>
    <cellStyle name="40% - 强调文字颜色 5 5 2 2" xfId="614"/>
    <cellStyle name="强调文字颜色 6 3 3" xfId="615"/>
    <cellStyle name="40% - 强调文字颜色 5 7 2" xfId="616"/>
    <cellStyle name="40% - 强调文字颜色 5 7 2 2" xfId="617"/>
    <cellStyle name="Normal 2 4" xfId="618"/>
    <cellStyle name="40% - 强调文字颜色 5 8" xfId="619"/>
    <cellStyle name="注释 2 4" xfId="620"/>
    <cellStyle name="40% - 强调文字颜色 5 8 2" xfId="621"/>
    <cellStyle name="40% - 强调文字颜色 5 8 2 2" xfId="622"/>
    <cellStyle name="好_成品油-仪表数据表1" xfId="623"/>
    <cellStyle name="40% - 强调文字颜色 5 8 3" xfId="624"/>
    <cellStyle name="40% - 强调文字颜色 6 2 2" xfId="625"/>
    <cellStyle name="好_1142-01Y-03数据表_成品油-仪表数据表1 2 3" xfId="626"/>
    <cellStyle name="40% - 强调文字颜色 6 2 2 2" xfId="627"/>
    <cellStyle name="40% - 强调文字颜色 6 2 3" xfId="628"/>
    <cellStyle name="40% - 强调文字颜色 6 3" xfId="629"/>
    <cellStyle name="40% - 强调文字颜色 6 3 2" xfId="630"/>
    <cellStyle name="好_1142-01Y-03数据表_成品油-仪表数据表1 3 3" xfId="631"/>
    <cellStyle name="40% - 强调文字颜色 6 3 3" xfId="632"/>
    <cellStyle name="40% - 强调文字颜色 6 5 2" xfId="633"/>
    <cellStyle name="差_流量仪表 5" xfId="634"/>
    <cellStyle name="40% - 强调文字颜色 6 5 2 2" xfId="635"/>
    <cellStyle name="40% - 强调文字颜色 6 6" xfId="636"/>
    <cellStyle name="输入 7 2 2" xfId="637"/>
    <cellStyle name="注释 3 2" xfId="638"/>
    <cellStyle name="40% - 强调文字颜色 6 7" xfId="639"/>
    <cellStyle name="注释 3 3" xfId="640"/>
    <cellStyle name="40% - 强调文字颜色 6 7 2" xfId="641"/>
    <cellStyle name="差_11S1033-101YG-03 数据表 4" xfId="642"/>
    <cellStyle name="40% - 强调文字颜色 6 7 2 2" xfId="643"/>
    <cellStyle name="差_11S1033-101YG-03 数据表 4 2" xfId="644"/>
    <cellStyle name="差_气动切断阀_成品油-仪表数据表1" xfId="645"/>
    <cellStyle name="40% - 强调文字颜色 6 8" xfId="646"/>
    <cellStyle name="40% - 强调文字颜色 6 8 2" xfId="647"/>
    <cellStyle name="40% - 强调文字颜色 6 8 2 2" xfId="648"/>
    <cellStyle name="40% - 强调文字颜色 6 8 3" xfId="649"/>
    <cellStyle name="60% - 强调文字颜色 3 8" xfId="650"/>
    <cellStyle name="60% - Accent2" xfId="651"/>
    <cellStyle name="好_CS01-D383-0301仪表数据表 3 2" xfId="652"/>
    <cellStyle name="60% - 强调文字颜色 3 9" xfId="653"/>
    <cellStyle name="fs" xfId="654"/>
    <cellStyle name="60% - Accent3" xfId="655"/>
    <cellStyle name="好_CS01-D383-0301仪表数据表 3 3" xfId="656"/>
    <cellStyle name="60% - 强调文字颜色 5 6 2" xfId="657"/>
    <cellStyle name="60% - Accent4" xfId="658"/>
    <cellStyle name="差_08S1045-01Y-03气动调节阀" xfId="659"/>
    <cellStyle name="60% - 强调文字颜色 5 6 3" xfId="660"/>
    <cellStyle name="60% - Accent5" xfId="661"/>
    <cellStyle name="强调文字颜色 4 2" xfId="662"/>
    <cellStyle name="60% - Accent6" xfId="663"/>
    <cellStyle name="强调文字颜色 4 3" xfId="664"/>
    <cellStyle name="60% - 强调文字颜色 1 2 2 2" xfId="665"/>
    <cellStyle name="60% - 强调文字颜色 1 2 3" xfId="666"/>
    <cellStyle name="好_流量仪表 3 2" xfId="667"/>
    <cellStyle name="60% - 强调文字颜色 1 4 2" xfId="668"/>
    <cellStyle name="60% - 强调文字颜色 2 4 2" xfId="669"/>
    <cellStyle name="60% - 强调文字颜色 2 4 2 2" xfId="670"/>
    <cellStyle name="60% - 强调文字颜色 2 8" xfId="671"/>
    <cellStyle name="60% - 强调文字颜色 2 9" xfId="672"/>
    <cellStyle name="60% - 强调文字颜色 3 4 2" xfId="673"/>
    <cellStyle name="好_6分析仪表_成品油-仪表数据表1 2 3" xfId="674"/>
    <cellStyle name="60% - 强调文字颜色 3 4 2 2" xfId="675"/>
    <cellStyle name="60% - 强调文字颜色 5 2" xfId="676"/>
    <cellStyle name="60% - 强调文字颜色 5 2 2" xfId="677"/>
    <cellStyle name="60% - 强调文字颜色 5 2 3" xfId="678"/>
    <cellStyle name="60% - 强调文字颜色 5 7" xfId="679"/>
    <cellStyle name="60% - 强调文字颜色 5 3 2 2" xfId="680"/>
    <cellStyle name="差_4液位仪表2_成品油-仪表数据表1 3 3" xfId="681"/>
    <cellStyle name="差_气动切断阀_成品油-仪表数据表 2" xfId="682"/>
    <cellStyle name="60% - 强调文字颜色 5 3 3" xfId="683"/>
    <cellStyle name="检查单元格 3 2 2" xfId="684"/>
    <cellStyle name="60% - 强调文字颜色 5 4 2 2" xfId="685"/>
    <cellStyle name="60% - 强调文字颜色 5 4 3" xfId="686"/>
    <cellStyle name="60% - 强调文字颜色 5 5" xfId="687"/>
    <cellStyle name="好_11S1033-101YG-03 数据表 4 2" xfId="688"/>
    <cellStyle name="60% - 强调文字颜色 5 5 2" xfId="689"/>
    <cellStyle name="60% - 强调文字颜色 5 5 3" xfId="690"/>
    <cellStyle name="60% - 强调文字颜色 5 6" xfId="691"/>
    <cellStyle name="60% - 强调文字颜色 5 6 2 2" xfId="692"/>
    <cellStyle name="60% - 强调文字颜色 5 8" xfId="693"/>
    <cellStyle name="60% - 强调文字颜色 5 9" xfId="694"/>
    <cellStyle name="60% - 强调文字颜色 6 2" xfId="695"/>
    <cellStyle name="60% - 强调文字颜色 6 2 2" xfId="696"/>
    <cellStyle name="差_B-1016-1052(02)Y-03仪表数据表_成品油-仪表数据表" xfId="697"/>
    <cellStyle name="60% - 强调文字颜色 6 2 2 2" xfId="698"/>
    <cellStyle name="差_B-1016-1052(02)Y-03仪表数据表_成品油-仪表数据表 2" xfId="699"/>
    <cellStyle name="60% - 强调文字颜色 6 2 3" xfId="700"/>
    <cellStyle name="60% - 强调文字颜色 6 3" xfId="701"/>
    <cellStyle name="60% - 强调文字颜色 6 3 2" xfId="702"/>
    <cellStyle name="60% - 强调文字颜色 6 3 2 2" xfId="703"/>
    <cellStyle name="60% - 强调文字颜色 6 3 3" xfId="704"/>
    <cellStyle name="差_13-质量流量计（中标）_成品油-仪表数据表" xfId="705"/>
    <cellStyle name="检查单元格 4 2 2" xfId="706"/>
    <cellStyle name="60% - 强调文字颜色 6 4" xfId="707"/>
    <cellStyle name="60% - 强调文字颜色 6 4 2" xfId="708"/>
    <cellStyle name="60% - 强调文字颜色 6 4 2 2" xfId="709"/>
    <cellStyle name="60% - 强调文字颜色 6 4 3" xfId="710"/>
    <cellStyle name="60% - 强调文字颜色 6 5" xfId="711"/>
    <cellStyle name="60% - 强调文字颜色 6 5 2 2" xfId="712"/>
    <cellStyle name="强调文字颜色 5 2" xfId="713"/>
    <cellStyle name="60% - 强调文字颜色 6 6" xfId="714"/>
    <cellStyle name="好_气动切断阀_成品油-仪表数据表1 2" xfId="715"/>
    <cellStyle name="60% - 强调文字颜色 6 6 2" xfId="716"/>
    <cellStyle name="好_气动切断阀_成品油-仪表数据表1 2 2" xfId="717"/>
    <cellStyle name="60% - 强调文字颜色 6 6 2 2" xfId="718"/>
    <cellStyle name="好_气动切断阀_成品油-仪表数据表1 2 2 2" xfId="719"/>
    <cellStyle name="60% - 强调文字颜色 6 6 3" xfId="720"/>
    <cellStyle name="好_气动切断阀_成品油-仪表数据表1 2 3" xfId="721"/>
    <cellStyle name="60% - 强调文字颜色 6 7" xfId="722"/>
    <cellStyle name="好_气动切断阀_成品油-仪表数据表1 3" xfId="723"/>
    <cellStyle name="60% - 强调文字颜色 6 7 2" xfId="724"/>
    <cellStyle name="好_11S1121-00Y-03仪表数据表_成品油-仪表数据表1 5" xfId="725"/>
    <cellStyle name="好_气动切断阀_成品油-仪表数据表1 3 2" xfId="726"/>
    <cellStyle name="60% - 强调文字颜色 6 8" xfId="727"/>
    <cellStyle name="好_1163-00YB-03数据表 2 2 2" xfId="728"/>
    <cellStyle name="好_气动切断阀_成品油-仪表数据表1 4" xfId="729"/>
    <cellStyle name="60% - 强调文字颜色 6 9" xfId="730"/>
    <cellStyle name="好_气动切断阀_成品油-仪表数据表1 5" xfId="731"/>
    <cellStyle name="a1" xfId="732"/>
    <cellStyle name="Accent1" xfId="733"/>
    <cellStyle name="Accent2" xfId="734"/>
    <cellStyle name="Accent3" xfId="735"/>
    <cellStyle name="常规 10 8" xfId="736"/>
    <cellStyle name="强调文字颜色 6 4 2" xfId="737"/>
    <cellStyle name="Accent4" xfId="738"/>
    <cellStyle name="好_11S1121-00Y-03仪表数据表 2 2 2" xfId="739"/>
    <cellStyle name="强调文字颜色 6 4 3" xfId="740"/>
    <cellStyle name="Accent5" xfId="741"/>
    <cellStyle name="Accent6" xfId="742"/>
    <cellStyle name="Bad" xfId="743"/>
    <cellStyle name="Calculation" xfId="744"/>
    <cellStyle name="cdqc" xfId="745"/>
    <cellStyle name="差_11S1121-00Y-03仪表数据表_成品油-仪表数据表 2 2" xfId="746"/>
    <cellStyle name="Check Cell" xfId="747"/>
    <cellStyle name="汇总 6" xfId="748"/>
    <cellStyle name="Data Sht." xfId="749"/>
    <cellStyle name="Date" xfId="750"/>
    <cellStyle name="好_11S2110-01Y-03仪表数据表_成品油-仪表数据表1 3" xfId="751"/>
    <cellStyle name="Euro" xfId="752"/>
    <cellStyle name="Explanatory Text" xfId="753"/>
    <cellStyle name="标题 4 5 2 2" xfId="754"/>
    <cellStyle name="好_10S1130-00Y-03仪表数据表1_成品油-仪表数据表1 3 2" xfId="755"/>
    <cellStyle name="Fixed" xfId="756"/>
    <cellStyle name="差_00Y-03仪表数据表_成品油-仪表数据表 2 2" xfId="757"/>
    <cellStyle name="Followed Hyperlink" xfId="758"/>
    <cellStyle name="FORM" xfId="759"/>
    <cellStyle name="Good" xfId="760"/>
    <cellStyle name="差_CS01-D383-0301仪表数据表_成品油-仪表数据表 3" xfId="761"/>
    <cellStyle name="常规 10" xfId="762"/>
    <cellStyle name="Grey" xfId="763"/>
    <cellStyle name="Header1" xfId="764"/>
    <cellStyle name="强调文字颜色 5 2 2" xfId="765"/>
    <cellStyle name="Header2" xfId="766"/>
    <cellStyle name="强调文字颜色 5 2 3" xfId="767"/>
    <cellStyle name="Heading 1" xfId="768"/>
    <cellStyle name="差_11S1033-101YG-03 数据表 3 2 2" xfId="769"/>
    <cellStyle name="计算 9" xfId="770"/>
    <cellStyle name="Heading 2" xfId="771"/>
    <cellStyle name="Heading 3" xfId="772"/>
    <cellStyle name="差_00Y-03仪表数据表_成品油-仪表数据表1 2" xfId="773"/>
    <cellStyle name="差_11S2110-01Y-03仪表数据表 2 2 2" xfId="774"/>
    <cellStyle name="HEADING1" xfId="775"/>
    <cellStyle name="HEADING2" xfId="776"/>
    <cellStyle name="差_11S2110-01Y-03仪表数据表 3 2" xfId="777"/>
    <cellStyle name="ht" xfId="778"/>
    <cellStyle name="Hyperlink" xfId="779"/>
    <cellStyle name="INPUT" xfId="780"/>
    <cellStyle name="Input [yellow]" xfId="781"/>
    <cellStyle name="Input_04 IO Assignment" xfId="782"/>
    <cellStyle name="Linked Cell" xfId="783"/>
    <cellStyle name="计算 3 2 2" xfId="784"/>
    <cellStyle name="Milliers [0]_50002" xfId="785"/>
    <cellStyle name="差_11S1121-00Y-03仪表数据表 2 2 2" xfId="786"/>
    <cellStyle name="Milliers_50002" xfId="787"/>
    <cellStyle name="Monétaire [0]_50002" xfId="788"/>
    <cellStyle name="好_11S1033-101YG-03 数据表_成品油-仪表数据表1 2 2 2" xfId="789"/>
    <cellStyle name="Monétaire_50002" xfId="790"/>
    <cellStyle name="mystyle" xfId="791"/>
    <cellStyle name="mystyle 2" xfId="792"/>
    <cellStyle name="差_气动切断阀" xfId="793"/>
    <cellStyle name="mystyle 2 2" xfId="794"/>
    <cellStyle name="差_气动切断阀 2" xfId="795"/>
    <cellStyle name="mystyle 2 2 2" xfId="796"/>
    <cellStyle name="差_气动切断阀 2 2" xfId="797"/>
    <cellStyle name="mystyle 2 3" xfId="798"/>
    <cellStyle name="差_气动切断阀 3" xfId="799"/>
    <cellStyle name="mystyle 3" xfId="800"/>
    <cellStyle name="mystyle 3 2" xfId="801"/>
    <cellStyle name="mystyle 3 2 2" xfId="802"/>
    <cellStyle name="mystyle 4" xfId="803"/>
    <cellStyle name="mystyle 4 2" xfId="804"/>
    <cellStyle name="Neutral" xfId="805"/>
    <cellStyle name="Normal 2" xfId="806"/>
    <cellStyle name="好_07-100磁翻板液位计_成品油-仪表数据表1 2 2" xfId="807"/>
    <cellStyle name="Normal 2 2" xfId="808"/>
    <cellStyle name="好_07-100磁翻板液位计_成品油-仪表数据表1 2 2 2" xfId="809"/>
    <cellStyle name="Normal 2 2 2" xfId="810"/>
    <cellStyle name="Normal 2 3" xfId="811"/>
    <cellStyle name="Normal 2 3 2" xfId="812"/>
    <cellStyle name="Normal 4" xfId="813"/>
    <cellStyle name="输出 2" xfId="814"/>
    <cellStyle name="Normal_D200501-10221-YK02WR-0302_Rev00" xfId="815"/>
    <cellStyle name="Normale_Foglio1" xfId="816"/>
    <cellStyle name="差_11S1101DL-01Y-03数据表 2 2" xfId="817"/>
    <cellStyle name="Note" xfId="818"/>
    <cellStyle name="Output" xfId="819"/>
    <cellStyle name="差_11S1004-86Y-03仪表数据表_成品油-仪表数据表 4" xfId="820"/>
    <cellStyle name="Percent [2]" xfId="821"/>
    <cellStyle name="Percent 2" xfId="822"/>
    <cellStyle name="Print Titles" xfId="823"/>
    <cellStyle name="shade" xfId="824"/>
    <cellStyle name="shi" xfId="825"/>
    <cellStyle name="好_气动切断阀_成品油-仪表数据表 2 2 2" xfId="826"/>
    <cellStyle name="st" xfId="827"/>
    <cellStyle name="Standard_Tabelle1" xfId="828"/>
    <cellStyle name="Style 1" xfId="829"/>
    <cellStyle name="style1" xfId="830"/>
    <cellStyle name="差_1142-01Y-03数据表" xfId="831"/>
    <cellStyle name="style2" xfId="832"/>
    <cellStyle name="差_11S1121-00Y-03仪表数据表_成品油-仪表数据表" xfId="833"/>
    <cellStyle name="差_11S2110-01Y-03仪表数据表_成品油-仪表数据表1 3 2 2" xfId="834"/>
    <cellStyle name="style3" xfId="835"/>
    <cellStyle name="Times New Roman" xfId="836"/>
    <cellStyle name="好_07-100磁翻板液位计_成品油-仪表数据表 3" xfId="837"/>
    <cellStyle name="警告文本 2 2 2" xfId="838"/>
    <cellStyle name="Title" xfId="839"/>
    <cellStyle name="Total" xfId="840"/>
    <cellStyle name="Valuta_PERSONAL" xfId="841"/>
    <cellStyle name="标题 4 2 3" xfId="842"/>
    <cellStyle name="好_流量仪表_成品油-仪表数据表 2 2" xfId="843"/>
    <cellStyle name="wang" xfId="844"/>
    <cellStyle name="差_1163-00YB-03数据表 3" xfId="845"/>
    <cellStyle name="Warning Text" xfId="846"/>
    <cellStyle name="标题 1 2" xfId="847"/>
    <cellStyle name="标题 1 2 2" xfId="848"/>
    <cellStyle name="好_11S1101DL-01Y-03数据表 3" xfId="849"/>
    <cellStyle name="标题 1 2 2 2" xfId="850"/>
    <cellStyle name="好_11S1101DL-01Y-03数据表 3 2" xfId="851"/>
    <cellStyle name="标题 1 2 3" xfId="852"/>
    <cellStyle name="好_11S1033-101YG-03 数据表" xfId="853"/>
    <cellStyle name="好_11S1101DL-01Y-03数据表 4" xfId="854"/>
    <cellStyle name="标题 1 3 2 2" xfId="855"/>
    <cellStyle name="好_10S1133-00Y-03仪表数据表_成品油-仪表数据表 3" xfId="856"/>
    <cellStyle name="强调文字颜色 1 5" xfId="857"/>
    <cellStyle name="标题 1 4 2" xfId="858"/>
    <cellStyle name="好_1163-00YB-03数据表 5" xfId="859"/>
    <cellStyle name="标题 1 4 2 2" xfId="860"/>
    <cellStyle name="标题 1 4 3" xfId="861"/>
    <cellStyle name="标题 1 5" xfId="862"/>
    <cellStyle name="标题 1 5 2 2" xfId="863"/>
    <cellStyle name="解释性文本 2" xfId="864"/>
    <cellStyle name="标题 1 5 3" xfId="865"/>
    <cellStyle name="差_1163-00YB-03数据表 2 2 2" xfId="866"/>
    <cellStyle name="好_10S1130-00Y-03仪表数据表1_成品油-仪表数据表 2" xfId="867"/>
    <cellStyle name="标题 1 6" xfId="868"/>
    <cellStyle name="好_B-1016-1052(02)Y-03仪表数据表 2" xfId="869"/>
    <cellStyle name="标题 1 6 2" xfId="870"/>
    <cellStyle name="好_11S1004-17Y-03数据表_成品油-仪表数据表1 3" xfId="871"/>
    <cellStyle name="好_B-1016-1052(02)Y-03仪表数据表 2 2" xfId="872"/>
    <cellStyle name="标题 1 6 2 2" xfId="873"/>
    <cellStyle name="好_11S1004-17Y-03数据表_成品油-仪表数据表1 3 2" xfId="874"/>
    <cellStyle name="好_B-1016-1052(02)Y-03仪表数据表 2 2 2" xfId="875"/>
    <cellStyle name="标题 1 6 3" xfId="876"/>
    <cellStyle name="好_11S1004-17Y-03数据表_成品油-仪表数据表1 4" xfId="877"/>
    <cellStyle name="好_B-1016-1052(02)Y-03仪表数据表 2 3" xfId="878"/>
    <cellStyle name="标题 1 7" xfId="879"/>
    <cellStyle name="差_08S1045-01Y-03气动调节阀_成品油-仪表数据表1 2 2 2" xfId="880"/>
    <cellStyle name="差_11S1101DL-01Y-03数据表 3 2" xfId="881"/>
    <cellStyle name="好_B-1016-1052(02)Y-03仪表数据表 3" xfId="882"/>
    <cellStyle name="标题 10" xfId="883"/>
    <cellStyle name="标题 2 2" xfId="884"/>
    <cellStyle name="好_1163-00YB-03数据表_成品油-仪表数据表1 3" xfId="885"/>
    <cellStyle name="标题 2 2 2" xfId="886"/>
    <cellStyle name="好_1163-00YB-03数据表_成品油-仪表数据表1 3 2" xfId="887"/>
    <cellStyle name="标题 2 2 2 2" xfId="888"/>
    <cellStyle name="好_1163-00YB-03数据表_成品油-仪表数据表1 3 2 2" xfId="889"/>
    <cellStyle name="标题 2 2 3" xfId="890"/>
    <cellStyle name="好_1163-00YB-03数据表_成品油-仪表数据表1 3 3" xfId="891"/>
    <cellStyle name="标题 2 3" xfId="892"/>
    <cellStyle name="好_1163-00YB-03数据表_成品油-仪表数据表1 4" xfId="893"/>
    <cellStyle name="标题 2 3 2" xfId="894"/>
    <cellStyle name="好_1163-00YB-03数据表_成品油-仪表数据表1 4 2" xfId="895"/>
    <cellStyle name="标题 2 3 2 2" xfId="896"/>
    <cellStyle name="标题 2 4" xfId="897"/>
    <cellStyle name="好_1163-00YB-03数据表_成品油-仪表数据表1 5" xfId="898"/>
    <cellStyle name="标题 2 4 2" xfId="899"/>
    <cellStyle name="标题 2 4 2 2" xfId="900"/>
    <cellStyle name="好_11S1004-84Y-03数据表_成品油-仪表数据表 2 3" xfId="901"/>
    <cellStyle name="标题 2 4 3" xfId="902"/>
    <cellStyle name="好_07-100磁翻板液位计 2 2" xfId="903"/>
    <cellStyle name="标题 2 5 2" xfId="904"/>
    <cellStyle name="好_11S2110-01Y-03仪表数据表_成品油-仪表数据表 2" xfId="905"/>
    <cellStyle name="标题 2 5 2 2" xfId="906"/>
    <cellStyle name="差_11S1101DL-01Y-03数据表_成品油-仪表数据表 3 3" xfId="907"/>
    <cellStyle name="好_11S2110-01Y-03仪表数据表_成品油-仪表数据表 2 2" xfId="908"/>
    <cellStyle name="标题 2 5 3" xfId="909"/>
    <cellStyle name="差_1163-00YB-03数据表 3 2 2" xfId="910"/>
    <cellStyle name="好_07-100磁翻板液位计 3 2" xfId="911"/>
    <cellStyle name="好_11S2110-01Y-03仪表数据表_成品油-仪表数据表 3" xfId="912"/>
    <cellStyle name="标题 2 6" xfId="913"/>
    <cellStyle name="标题 2 6 2" xfId="914"/>
    <cellStyle name="标题 2 6 3" xfId="915"/>
    <cellStyle name="好_07-100磁翻板液位计 4 2" xfId="916"/>
    <cellStyle name="标题 2 7" xfId="917"/>
    <cellStyle name="差_11S1101DL-01Y-03数据表 4 2" xfId="918"/>
    <cellStyle name="标题 3 2" xfId="919"/>
    <cellStyle name="标题 3 2 2" xfId="920"/>
    <cellStyle name="好 5" xfId="921"/>
    <cellStyle name="标题 3 2 2 2" xfId="922"/>
    <cellStyle name="好 5 2" xfId="923"/>
    <cellStyle name="标题 3 2 3" xfId="924"/>
    <cellStyle name="好 6" xfId="925"/>
    <cellStyle name="标题 3 3" xfId="926"/>
    <cellStyle name="标题 3 3 2" xfId="927"/>
    <cellStyle name="标题 3 4" xfId="928"/>
    <cellStyle name="标题 3 4 2" xfId="929"/>
    <cellStyle name="标题 3 4 2 2" xfId="930"/>
    <cellStyle name="标题 3 4 3" xfId="931"/>
    <cellStyle name="标题 3 5" xfId="932"/>
    <cellStyle name="标题 3 5 2" xfId="933"/>
    <cellStyle name="标题 3 5 2 2" xfId="934"/>
    <cellStyle name="标题 3 5 3" xfId="935"/>
    <cellStyle name="标题 3 6" xfId="936"/>
    <cellStyle name="标题 3 6 2" xfId="937"/>
    <cellStyle name="标题 3 6 2 2" xfId="938"/>
    <cellStyle name="标题 3 6 3" xfId="939"/>
    <cellStyle name="标题 3 7" xfId="940"/>
    <cellStyle name="标题 4 2" xfId="941"/>
    <cellStyle name="标题 4 2 2" xfId="942"/>
    <cellStyle name="标题 4 2 2 2" xfId="943"/>
    <cellStyle name="标题 4 3" xfId="944"/>
    <cellStyle name="差_B-1016-1052(02)Y-03仪表数据表_成品油-仪表数据表1 2 2 2" xfId="945"/>
    <cellStyle name="标题 4 3 2" xfId="946"/>
    <cellStyle name="标题 4 3 2 2" xfId="947"/>
    <cellStyle name="标题 4 4" xfId="948"/>
    <cellStyle name="标题 4 4 2" xfId="949"/>
    <cellStyle name="标题 4 4 2 2" xfId="950"/>
    <cellStyle name="标题 4 4 3" xfId="951"/>
    <cellStyle name="差_11S1121-00Y-03仪表数据表_成品油-仪表数据表1 2" xfId="952"/>
    <cellStyle name="好_流量仪表_成品油-仪表数据表 4 2" xfId="953"/>
    <cellStyle name="标题 4 5" xfId="954"/>
    <cellStyle name="标题 4 5 2" xfId="955"/>
    <cellStyle name="好_10S1130-00Y-03仪表数据表1_成品油-仪表数据表1 3" xfId="956"/>
    <cellStyle name="标题 4 5 3" xfId="957"/>
    <cellStyle name="好_10S1130-00Y-03仪表数据表1_成品油-仪表数据表1 4" xfId="958"/>
    <cellStyle name="标题 4 6" xfId="959"/>
    <cellStyle name="标题 4 6 2" xfId="960"/>
    <cellStyle name="标题 4 6 2 2" xfId="961"/>
    <cellStyle name="标题 4 6 3" xfId="962"/>
    <cellStyle name="标题 4 7" xfId="963"/>
    <cellStyle name="标题 5" xfId="964"/>
    <cellStyle name="标题 5 2" xfId="965"/>
    <cellStyle name="标题 5 2 2" xfId="966"/>
    <cellStyle name="标题 5 3" xfId="967"/>
    <cellStyle name="标题 6" xfId="968"/>
    <cellStyle name="标题 6 2" xfId="969"/>
    <cellStyle name="标题 6 2 2" xfId="970"/>
    <cellStyle name="标题 7" xfId="971"/>
    <cellStyle name="差_10S1130-00Y-03仪表数据表1 3 2" xfId="972"/>
    <cellStyle name="标题 7 2" xfId="973"/>
    <cellStyle name="差_10S1130-00Y-03仪表数据表1 3 2 2" xfId="974"/>
    <cellStyle name="标题 7 2 2" xfId="975"/>
    <cellStyle name="标题 7 3" xfId="976"/>
    <cellStyle name="标题 8" xfId="977"/>
    <cellStyle name="差_10S1130-00Y-03仪表数据表1 3 3" xfId="978"/>
    <cellStyle name="标题 8 2" xfId="979"/>
    <cellStyle name="标题 8 2 2" xfId="980"/>
    <cellStyle name="标题 8 3" xfId="981"/>
    <cellStyle name="强调文字颜色 2 3 2 2" xfId="982"/>
    <cellStyle name="输入 2" xfId="983"/>
    <cellStyle name="标题 9" xfId="984"/>
    <cellStyle name="标题 9 2" xfId="985"/>
    <cellStyle name="常规 3 7" xfId="986"/>
    <cellStyle name="标题 9 2 2" xfId="987"/>
    <cellStyle name="好_07-100磁翻板液位计_成品油-仪表数据表1 2 3" xfId="988"/>
    <cellStyle name="标题 9 3" xfId="989"/>
    <cellStyle name="標準 2" xfId="990"/>
    <cellStyle name="標準_0HardSpec" xfId="991"/>
    <cellStyle name="差 2" xfId="992"/>
    <cellStyle name="解释性文本 5" xfId="993"/>
    <cellStyle name="差 2 2" xfId="994"/>
    <cellStyle name="解释性文本 5 2" xfId="995"/>
    <cellStyle name="差 2 2 2" xfId="996"/>
    <cellStyle name="解释性文本 5 2 2" xfId="997"/>
    <cellStyle name="差 2 3" xfId="998"/>
    <cellStyle name="解释性文本 5 3" xfId="999"/>
    <cellStyle name="差 2 4" xfId="1000"/>
    <cellStyle name="差 3" xfId="1001"/>
    <cellStyle name="解释性文本 6" xfId="1002"/>
    <cellStyle name="差 3 2" xfId="1003"/>
    <cellStyle name="差 3 2 2" xfId="1004"/>
    <cellStyle name="差 4" xfId="1005"/>
    <cellStyle name="差 4 2" xfId="1006"/>
    <cellStyle name="差 4 2 2" xfId="1007"/>
    <cellStyle name="差 4 3" xfId="1008"/>
    <cellStyle name="差 5" xfId="1009"/>
    <cellStyle name="差_11S1121-00Y-03仪表数据表 4 2" xfId="1010"/>
    <cellStyle name="好_00Y-03仪表数据表_成品油-仪表数据表" xfId="1011"/>
    <cellStyle name="差 5 2" xfId="1012"/>
    <cellStyle name="好_00Y-03仪表数据表_成品油-仪表数据表 2" xfId="1013"/>
    <cellStyle name="差 5 2 2" xfId="1014"/>
    <cellStyle name="好_00Y-03仪表数据表_成品油-仪表数据表 2 2" xfId="1015"/>
    <cellStyle name="差 5 3" xfId="1016"/>
    <cellStyle name="好_00Y-03仪表数据表_成品油-仪表数据表 3" xfId="1017"/>
    <cellStyle name="差 6" xfId="1018"/>
    <cellStyle name="好_CS01-D383-0301仪表数据表_成品油-仪表数据表 3 2 2" xfId="1019"/>
    <cellStyle name="差 6 2" xfId="1020"/>
    <cellStyle name="差 6 2 2" xfId="1021"/>
    <cellStyle name="差_11S1101DL-01Y-03数据表_成品油-仪表数据表" xfId="1022"/>
    <cellStyle name="差 6 3" xfId="1023"/>
    <cellStyle name="差 7 2" xfId="1024"/>
    <cellStyle name="差 7 2 2" xfId="1025"/>
    <cellStyle name="差 7 3" xfId="1026"/>
    <cellStyle name="差 8" xfId="1027"/>
    <cellStyle name="差_00Y-03仪表数据表" xfId="1028"/>
    <cellStyle name="差_00Y-03仪表数据表 2" xfId="1029"/>
    <cellStyle name="输出 3" xfId="1030"/>
    <cellStyle name="差_00Y-03仪表数据表 2 2" xfId="1031"/>
    <cellStyle name="输出 3 2" xfId="1032"/>
    <cellStyle name="差_00Y-03仪表数据表 2 2 2" xfId="1033"/>
    <cellStyle name="检查单元格 7" xfId="1034"/>
    <cellStyle name="输出 3 2 2" xfId="1035"/>
    <cellStyle name="差_00Y-03仪表数据表 2 3" xfId="1036"/>
    <cellStyle name="差_00Y-03仪表数据表 3" xfId="1037"/>
    <cellStyle name="好_10S1133-00Y-03仪表数据表_成品油-仪表数据表 3 2" xfId="1038"/>
    <cellStyle name="强调文字颜色 1 5 2" xfId="1039"/>
    <cellStyle name="输出 4" xfId="1040"/>
    <cellStyle name="差_00Y-03仪表数据表 3 2" xfId="1041"/>
    <cellStyle name="差_10S1133-00Y-03仪表数据表" xfId="1042"/>
    <cellStyle name="常规 3" xfId="1043"/>
    <cellStyle name="好_10S1133-00Y-03仪表数据表_成品油-仪表数据表 3 2 2" xfId="1044"/>
    <cellStyle name="强调文字颜色 1 5 2 2" xfId="1045"/>
    <cellStyle name="输出 4 2" xfId="1046"/>
    <cellStyle name="注释 10" xfId="1047"/>
    <cellStyle name="差_00Y-03仪表数据表 3 2 2" xfId="1048"/>
    <cellStyle name="差_10S1133-00Y-03仪表数据表 2" xfId="1049"/>
    <cellStyle name="常规 3 2" xfId="1050"/>
    <cellStyle name="输出 4 2 2" xfId="1051"/>
    <cellStyle name="差_00Y-03仪表数据表 3 3" xfId="1052"/>
    <cellStyle name="常规 4" xfId="1053"/>
    <cellStyle name="输出 4 3" xfId="1054"/>
    <cellStyle name="差_00Y-03仪表数据表 4" xfId="1055"/>
    <cellStyle name="好_10S1133-00Y-03仪表数据表_成品油-仪表数据表 3 3" xfId="1056"/>
    <cellStyle name="强调文字颜色 1 5 3" xfId="1057"/>
    <cellStyle name="输出 5" xfId="1058"/>
    <cellStyle name="差_00Y-03仪表数据表 4 2" xfId="1059"/>
    <cellStyle name="输出 5 2" xfId="1060"/>
    <cellStyle name="差_00Y-03仪表数据表 5" xfId="1061"/>
    <cellStyle name="输出 6" xfId="1062"/>
    <cellStyle name="差_00Y-03仪表数据表_成品油-仪表数据表" xfId="1063"/>
    <cellStyle name="差_00Y-03仪表数据表_成品油-仪表数据表 2" xfId="1064"/>
    <cellStyle name="常规 28" xfId="1065"/>
    <cellStyle name="常规 33" xfId="1066"/>
    <cellStyle name="差_00Y-03仪表数据表_成品油-仪表数据表 2 2 2" xfId="1067"/>
    <cellStyle name="适中 3" xfId="1068"/>
    <cellStyle name="差_00Y-03仪表数据表_成品油-仪表数据表 2 3" xfId="1069"/>
    <cellStyle name="差_00Y-03仪表数据表_成品油-仪表数据表 3" xfId="1070"/>
    <cellStyle name="常规 29" xfId="1071"/>
    <cellStyle name="常规 34" xfId="1072"/>
    <cellStyle name="差_00Y-03仪表数据表_成品油-仪表数据表 3 2" xfId="1073"/>
    <cellStyle name="差_00Y-03仪表数据表_成品油-仪表数据表 3 2 2" xfId="1074"/>
    <cellStyle name="差_气动切断阀_成品油-仪表数据表 4" xfId="1075"/>
    <cellStyle name="差_00Y-03仪表数据表_成品油-仪表数据表 3 3" xfId="1076"/>
    <cellStyle name="差_00Y-03仪表数据表_成品油-仪表数据表1" xfId="1077"/>
    <cellStyle name="差_11S2110-01Y-03仪表数据表 2 2" xfId="1078"/>
    <cellStyle name="差_00Y-03仪表数据表_成品油-仪表数据表1 2 2" xfId="1079"/>
    <cellStyle name="差_6分析仪表_成品油-仪表数据表1 3" xfId="1080"/>
    <cellStyle name="差_00Y-03仪表数据表_成品油-仪表数据表1 2 2 2" xfId="1081"/>
    <cellStyle name="差_6分析仪表_成品油-仪表数据表1 3 2" xfId="1082"/>
    <cellStyle name="差_00Y-03仪表数据表_成品油-仪表数据表1 2 3" xfId="1083"/>
    <cellStyle name="差_6分析仪表_成品油-仪表数据表1 4" xfId="1084"/>
    <cellStyle name="差_00Y-03仪表数据表_成品油-仪表数据表1 3 2 2" xfId="1085"/>
    <cellStyle name="好 7" xfId="1086"/>
    <cellStyle name="差_00Y-03仪表数据表_成品油-仪表数据表1 3 3" xfId="1087"/>
    <cellStyle name="差_00Y-03仪表数据表_成品油-仪表数据表1 4 2" xfId="1088"/>
    <cellStyle name="差_00Y-03仪表数据表_成品油-仪表数据表1 5" xfId="1089"/>
    <cellStyle name="差_07-100磁翻板液位计" xfId="1090"/>
    <cellStyle name="差_07-100磁翻板液位计 2" xfId="1091"/>
    <cellStyle name="好_07-100磁翻板液位计_成品油-仪表数据表 2 3" xfId="1092"/>
    <cellStyle name="差_07-100磁翻板液位计 2 2" xfId="1093"/>
    <cellStyle name="差_07-100磁翻板液位计 2 2 2" xfId="1094"/>
    <cellStyle name="差_07-100磁翻板液位计 2 3" xfId="1095"/>
    <cellStyle name="差_07-100磁翻板液位计 3" xfId="1096"/>
    <cellStyle name="差_07-100磁翻板液位计 3 2" xfId="1097"/>
    <cellStyle name="差_07-100磁翻板液位计 3 2 2" xfId="1098"/>
    <cellStyle name="差_07-100磁翻板液位计 3 3" xfId="1099"/>
    <cellStyle name="差_07-100磁翻板液位计 4" xfId="1100"/>
    <cellStyle name="差_1142-01Y-03数据表_成品油-仪表数据表1" xfId="1101"/>
    <cellStyle name="差_07-100磁翻板液位计 4 2" xfId="1102"/>
    <cellStyle name="差_1142-01Y-03数据表_成品油-仪表数据表1 2" xfId="1103"/>
    <cellStyle name="差_PGRP1-3A-0YCN-036-INT-IOL-DCS-0001-R00 DCS污水处理场IO清单R6" xfId="1104"/>
    <cellStyle name="差_07-100磁翻板液位计 5" xfId="1105"/>
    <cellStyle name="差_07-100磁翻板液位计_成品油-仪表数据表" xfId="1106"/>
    <cellStyle name="差_07-100磁翻板液位计_成品油-仪表数据表 2" xfId="1107"/>
    <cellStyle name="差_07-100磁翻板液位计_成品油-仪表数据表 2 2" xfId="1108"/>
    <cellStyle name="差_07-100磁翻板液位计_成品油-仪表数据表 2 2 2" xfId="1109"/>
    <cellStyle name="差_11S1004-86Y-03仪表数据表_成品油-仪表数据表1 3" xfId="1110"/>
    <cellStyle name="差_07-100磁翻板液位计_成品油-仪表数据表 2 3" xfId="1111"/>
    <cellStyle name="差_07-100磁翻板液位计_成品油-仪表数据表 3" xfId="1112"/>
    <cellStyle name="差_07-100磁翻板液位计_成品油-仪表数据表 3 2" xfId="1113"/>
    <cellStyle name="差_07-100磁翻板液位计_成品油-仪表数据表 3 2 2" xfId="1114"/>
    <cellStyle name="差_07-100磁翻板液位计_成品油-仪表数据表 3 3" xfId="1115"/>
    <cellStyle name="差_07-100磁翻板液位计_成品油-仪表数据表 4" xfId="1116"/>
    <cellStyle name="差_07-100磁翻板液位计_成品油-仪表数据表 4 2" xfId="1117"/>
    <cellStyle name="差_07-100磁翻板液位计_成品油-仪表数据表1" xfId="1118"/>
    <cellStyle name="差_07-100磁翻板液位计_成品油-仪表数据表1 2" xfId="1119"/>
    <cellStyle name="差_07-100磁翻板液位计_成品油-仪表数据表1 2 2" xfId="1120"/>
    <cellStyle name="差_07-100磁翻板液位计_成品油-仪表数据表1 2 2 2" xfId="1121"/>
    <cellStyle name="差_07-100磁翻板液位计_成品油-仪表数据表1 2 3" xfId="1122"/>
    <cellStyle name="差_07-100磁翻板液位计_成品油-仪表数据表1 3" xfId="1123"/>
    <cellStyle name="差_07-100磁翻板液位计_成品油-仪表数据表1 3 2" xfId="1124"/>
    <cellStyle name="差_07-100磁翻板液位计_成品油-仪表数据表1 3 2 2" xfId="1125"/>
    <cellStyle name="差_07-100磁翻板液位计_成品油-仪表数据表1 3 3" xfId="1126"/>
    <cellStyle name="差_07-100磁翻板液位计_成品油-仪表数据表1 4" xfId="1127"/>
    <cellStyle name="差_07-100磁翻板液位计_成品油-仪表数据表1 4 2" xfId="1128"/>
    <cellStyle name="好_流量仪表 4" xfId="1129"/>
    <cellStyle name="差_07-100磁翻板液位计_成品油-仪表数据表1 5" xfId="1130"/>
    <cellStyle name="差_08S1045-01Y-03气动调节阀 2" xfId="1131"/>
    <cellStyle name="差_08S1045-01Y-03气动调节阀 2 2" xfId="1132"/>
    <cellStyle name="差_08S1045-01Y-03气动调节阀 2 3" xfId="1133"/>
    <cellStyle name="差_08S1045-01Y-03气动调节阀 3" xfId="1134"/>
    <cellStyle name="好_CS01-D383-0301仪表数据表_成品油-仪表数据表" xfId="1135"/>
    <cellStyle name="差_08S1045-01Y-03气动调节阀 3 2" xfId="1136"/>
    <cellStyle name="好_CS01-D383-0301仪表数据表_成品油-仪表数据表 2" xfId="1137"/>
    <cellStyle name="差_08S1045-01Y-03气动调节阀 3 2 2" xfId="1138"/>
    <cellStyle name="好_CS01-D383-0301仪表数据表_成品油-仪表数据表 2 2" xfId="1139"/>
    <cellStyle name="输入 5" xfId="1140"/>
    <cellStyle name="差_08S1045-01Y-03气动调节阀 3 3" xfId="1141"/>
    <cellStyle name="好_CS01-D383-0301仪表数据表_成品油-仪表数据表 3" xfId="1142"/>
    <cellStyle name="差_08S1045-01Y-03气动调节阀 4" xfId="1143"/>
    <cellStyle name="差_08S1045-01Y-03气动调节阀 4 2" xfId="1144"/>
    <cellStyle name="差_08S1045-01Y-03气动调节阀 5" xfId="1145"/>
    <cellStyle name="差_08S1045-01Y-03气动调节阀_成品油-仪表数据表1" xfId="1146"/>
    <cellStyle name="差_08S1045-01Y-03气动调节阀_成品油-仪表数据表1 2" xfId="1147"/>
    <cellStyle name="差_08S1045-01Y-03气动调节阀_成品油-仪表数据表1 2 2" xfId="1148"/>
    <cellStyle name="差_11S1101DL-01Y-03数据表 3" xfId="1149"/>
    <cellStyle name="差_08S1045-01Y-03气动调节阀_成品油-仪表数据表1 2 3" xfId="1150"/>
    <cellStyle name="差_11S1101DL-01Y-03数据表 4" xfId="1151"/>
    <cellStyle name="差_08S1045-01Y-03气动调节阀_成品油-仪表数据表1 3 2" xfId="1152"/>
    <cellStyle name="差_08S1045-01Y-03气动调节阀_成品油-仪表数据表1 3 2 2" xfId="1153"/>
    <cellStyle name="警告文本 2 3" xfId="1154"/>
    <cellStyle name="差_08S1045-01Y-03气动调节阀_成品油-仪表数据表1 3 3" xfId="1155"/>
    <cellStyle name="差_08S1045-01Y-03气动调节阀_成品油-仪表数据表1 4" xfId="1156"/>
    <cellStyle name="差_08S1045-01Y-03气动调节阀_成品油-仪表数据表1 4 2" xfId="1157"/>
    <cellStyle name="差_08S1045-01Y-03气动调节阀_成品油-仪表数据表1 5" xfId="1158"/>
    <cellStyle name="强调文字颜色 4 5 2 2" xfId="1159"/>
    <cellStyle name="差_10S1130-00Y-03仪表数据表1" xfId="1160"/>
    <cellStyle name="好_气动切断阀_成品油-仪表数据表1 3 3" xfId="1161"/>
    <cellStyle name="差_10S1130-00Y-03仪表数据表1 2" xfId="1162"/>
    <cellStyle name="差_10S1130-00Y-03仪表数据表1 2 2" xfId="1163"/>
    <cellStyle name="差_10S1130-00Y-03仪表数据表1 2 2 2" xfId="1164"/>
    <cellStyle name="好_10S1130-00Y-03仪表数据表1 3" xfId="1165"/>
    <cellStyle name="差_10S1130-00Y-03仪表数据表1 3" xfId="1166"/>
    <cellStyle name="差_10S1130-00Y-03仪表数据表1 4 2" xfId="1167"/>
    <cellStyle name="差_10S1130-00Y-03仪表数据表1 5" xfId="1168"/>
    <cellStyle name="差_10S1130-00Y-03仪表数据表1_成品油-仪表数据表" xfId="1169"/>
    <cellStyle name="差_10S1130-00Y-03仪表数据表1_成品油-仪表数据表 2" xfId="1170"/>
    <cellStyle name="差_10S1130-00Y-03仪表数据表1_成品油-仪表数据表 2 2" xfId="1171"/>
    <cellStyle name="差_10S1130-00Y-03仪表数据表1_成品油-仪表数据表 2 2 2" xfId="1172"/>
    <cellStyle name="差_10S1130-00Y-03仪表数据表1_成品油-仪表数据表 2 3" xfId="1173"/>
    <cellStyle name="差_10S1130-00Y-03仪表数据表1_成品油-仪表数据表 3 2" xfId="1174"/>
    <cellStyle name="差_10S1130-00Y-03仪表数据表1_成品油-仪表数据表 3 2 2" xfId="1175"/>
    <cellStyle name="差_10S1130-00Y-03仪表数据表1_成品油-仪表数据表 3 3" xfId="1176"/>
    <cellStyle name="差_11S1004-84Y-03数据表 2 2 2" xfId="1177"/>
    <cellStyle name="差_10S1130-00Y-03仪表数据表1_成品油-仪表数据表 4" xfId="1178"/>
    <cellStyle name="差_10S1130-00Y-03仪表数据表1_成品油-仪表数据表 4 2" xfId="1179"/>
    <cellStyle name="差_10S1130-00Y-03仪表数据表1_成品油-仪表数据表1" xfId="1180"/>
    <cellStyle name="好_11S2110-01Y-03仪表数据表 4" xfId="1181"/>
    <cellStyle name="差_10S1130-00Y-03仪表数据表1_成品油-仪表数据表1 2" xfId="1182"/>
    <cellStyle name="好_08S1045-01Y-03气动调节阀_成品油-仪表数据表1 3 3" xfId="1183"/>
    <cellStyle name="好_11S2110-01Y-03仪表数据表 4 2" xfId="1184"/>
    <cellStyle name="差_10S1130-00Y-03仪表数据表1_成品油-仪表数据表1 2 2" xfId="1185"/>
    <cellStyle name="好_13-质量流量计（中标）_成品油-仪表数据表 4" xfId="1186"/>
    <cellStyle name="好_B-1016-1052(02)Y-03仪表数据表_成品油-仪表数据表1 2 3" xfId="1187"/>
    <cellStyle name="差_10S1130-00Y-03仪表数据表1_成品油-仪表数据表1 2 2 2" xfId="1188"/>
    <cellStyle name="好_13-质量流量计（中标）_成品油-仪表数据表 4 2" xfId="1189"/>
    <cellStyle name="差_10S1130-00Y-03仪表数据表1_成品油-仪表数据表1 3" xfId="1190"/>
    <cellStyle name="差_10S1130-00Y-03仪表数据表1_成品油-仪表数据表1 3 2" xfId="1191"/>
    <cellStyle name="好_B-1016-1052(02)Y-03仪表数据表_成品油-仪表数据表1 3 3" xfId="1192"/>
    <cellStyle name="差_10S1130-00Y-03仪表数据表1_成品油-仪表数据表1 3 2 2" xfId="1193"/>
    <cellStyle name="差_10S1130-00Y-03仪表数据表1_成品油-仪表数据表1 3 3" xfId="1194"/>
    <cellStyle name="差_10S1130-00Y-03仪表数据表1_成品油-仪表数据表1 4" xfId="1195"/>
    <cellStyle name="差_10S1130-00Y-03仪表数据表1_成品油-仪表数据表1 4 2" xfId="1196"/>
    <cellStyle name="差_10S1130-00Y-03仪表数据表1_成品油-仪表数据表1 5" xfId="1197"/>
    <cellStyle name="差_10S1133-00Y-03仪表数据表 2 2" xfId="1198"/>
    <cellStyle name="常规 3 2 2" xfId="1199"/>
    <cellStyle name="差_10S1133-00Y-03仪表数据表 2 2 2" xfId="1200"/>
    <cellStyle name="常规 3 2 2 2" xfId="1201"/>
    <cellStyle name="差_10S1133-00Y-03仪表数据表 2 3" xfId="1202"/>
    <cellStyle name="常规 3 2 3" xfId="1203"/>
    <cellStyle name="差_10S1133-00Y-03仪表数据表 3" xfId="1204"/>
    <cellStyle name="常规 3 3" xfId="1205"/>
    <cellStyle name="差_10S1133-00Y-03仪表数据表 3 2" xfId="1206"/>
    <cellStyle name="常规 3 3 2" xfId="1207"/>
    <cellStyle name="差_10S1133-00Y-03仪表数据表 3 2 2" xfId="1208"/>
    <cellStyle name="差_11S1101DL-01Y-03数据表_成品油-仪表数据表1 2 3" xfId="1209"/>
    <cellStyle name="好_CS01-D383-0301仪表数据表_成品油-仪表数据表1 4" xfId="1210"/>
    <cellStyle name="差_10S1133-00Y-03仪表数据表 3 3" xfId="1211"/>
    <cellStyle name="好_11S1004-84Y-03数据表 3 2 2" xfId="1212"/>
    <cellStyle name="差_10S1133-00Y-03仪表数据表 4" xfId="1213"/>
    <cellStyle name="常规 3 4" xfId="1214"/>
    <cellStyle name="差_10S1133-00Y-03仪表数据表 4 2" xfId="1215"/>
    <cellStyle name="常规 3 4 2" xfId="1216"/>
    <cellStyle name="差_10S1133-00Y-03仪表数据表 5" xfId="1217"/>
    <cellStyle name="差_11S1033-101YG-03 数据表_成品油-仪表数据表 2 2" xfId="1218"/>
    <cellStyle name="常规 3 5" xfId="1219"/>
    <cellStyle name="差_10S1133-00Y-03仪表数据表_成品油-仪表数据表" xfId="1220"/>
    <cellStyle name="好_00Y-03仪表数据表_成品油-仪表数据表 2 2 2" xfId="1221"/>
    <cellStyle name="差_10S1133-00Y-03仪表数据表_成品油-仪表数据表 2" xfId="1222"/>
    <cellStyle name="差_10S1133-00Y-03仪表数据表_成品油-仪表数据表 2 2" xfId="1223"/>
    <cellStyle name="差_11S1033-101YG-03 数据表_成品油-仪表数据表1 4" xfId="1224"/>
    <cellStyle name="差_10S1133-00Y-03仪表数据表_成品油-仪表数据表 2 2 2" xfId="1225"/>
    <cellStyle name="差_11S1033-101YG-03 数据表_成品油-仪表数据表1 4 2" xfId="1226"/>
    <cellStyle name="差_10S1133-00Y-03仪表数据表_成品油-仪表数据表 2 3" xfId="1227"/>
    <cellStyle name="差_11S1033-101YG-03 数据表_成品油-仪表数据表1 5" xfId="1228"/>
    <cellStyle name="差_10S1133-00Y-03仪表数据表_成品油-仪表数据表 3" xfId="1229"/>
    <cellStyle name="差_10S1133-00Y-03仪表数据表_成品油-仪表数据表 3 2" xfId="1230"/>
    <cellStyle name="差_10S1133-00Y-03仪表数据表_成品油-仪表数据表 3 2 2" xfId="1231"/>
    <cellStyle name="差_10S1133-00Y-03仪表数据表_成品油-仪表数据表 3 3" xfId="1232"/>
    <cellStyle name="差_10S1133-00Y-03仪表数据表_成品油-仪表数据表 4" xfId="1233"/>
    <cellStyle name="差_10S1133-00Y-03仪表数据表_成品油-仪表数据表 4 2" xfId="1234"/>
    <cellStyle name="差_10S1133-00Y-03仪表数据表_成品油-仪表数据表1" xfId="1235"/>
    <cellStyle name="差_10S1133-00Y-03仪表数据表_成品油-仪表数据表1 2" xfId="1236"/>
    <cellStyle name="差_10S1133-00Y-03仪表数据表_成品油-仪表数据表1 2 2" xfId="1237"/>
    <cellStyle name="差_10S1133-00Y-03仪表数据表_成品油-仪表数据表1 2 2 2" xfId="1238"/>
    <cellStyle name="差_10S1133-00Y-03仪表数据表_成品油-仪表数据表1 3" xfId="1239"/>
    <cellStyle name="好_成品油-仪表数据表1 3 2" xfId="1240"/>
    <cellStyle name="差_10S1133-00Y-03仪表数据表_成品油-仪表数据表1 3 2" xfId="1241"/>
    <cellStyle name="好_成品油-仪表数据表1 3 2 2" xfId="1242"/>
    <cellStyle name="差_10S1133-00Y-03仪表数据表_成品油-仪表数据表1 3 2 2" xfId="1243"/>
    <cellStyle name="差_10S1133-00Y-03仪表数据表_成品油-仪表数据表1 3 3" xfId="1244"/>
    <cellStyle name="差_10S1133-00Y-03仪表数据表_成品油-仪表数据表1 4" xfId="1245"/>
    <cellStyle name="好_成品油-仪表数据表1 3 3" xfId="1246"/>
    <cellStyle name="差_10S1133-00Y-03仪表数据表_成品油-仪表数据表1 4 2" xfId="1247"/>
    <cellStyle name="差_10S1133-00Y-03仪表数据表_成品油-仪表数据表1 5" xfId="1248"/>
    <cellStyle name="差_1142-01Y-03数据表 2" xfId="1249"/>
    <cellStyle name="差_1142-01Y-03数据表 2 2" xfId="1250"/>
    <cellStyle name="差_1142-01Y-03数据表 2 2 2" xfId="1251"/>
    <cellStyle name="差_1142-01Y-03数据表 2 3" xfId="1252"/>
    <cellStyle name="差_1142-01Y-03数据表 3" xfId="1253"/>
    <cellStyle name="差_1142-01Y-03数据表 3 2" xfId="1254"/>
    <cellStyle name="差_1142-01Y-03数据表 3 2 2" xfId="1255"/>
    <cellStyle name="差_1142-01Y-03数据表 3 3" xfId="1256"/>
    <cellStyle name="差_1142-01Y-03数据表 4" xfId="1257"/>
    <cellStyle name="差_1142-01Y-03数据表 4 2" xfId="1258"/>
    <cellStyle name="差_1142-01Y-03数据表 5" xfId="1259"/>
    <cellStyle name="差_1142-01Y-03数据表_成品油-仪表数据表" xfId="1260"/>
    <cellStyle name="差_1142-01Y-03数据表_成品油-仪表数据表 2" xfId="1261"/>
    <cellStyle name="差_1142-01Y-03数据表_成品油-仪表数据表 2 2" xfId="1262"/>
    <cellStyle name="差_1142-01Y-03数据表_成品油-仪表数据表 2 2 2" xfId="1263"/>
    <cellStyle name="差_1142-01Y-03数据表_成品油-仪表数据表 2 3" xfId="1264"/>
    <cellStyle name="差_1142-01Y-03数据表_成品油-仪表数据表 3" xfId="1265"/>
    <cellStyle name="差_1142-01Y-03数据表_成品油-仪表数据表 3 2" xfId="1266"/>
    <cellStyle name="差_1142-01Y-03数据表_成品油-仪表数据表 3 2 2" xfId="1267"/>
    <cellStyle name="好_成品油-仪表数据表" xfId="1268"/>
    <cellStyle name="差_1142-01Y-03数据表_成品油-仪表数据表 3 3" xfId="1269"/>
    <cellStyle name="差_1142-01Y-03数据表_成品油-仪表数据表 4" xfId="1270"/>
    <cellStyle name="好_11S1004-86Y-03仪表数据表_成品油-仪表数据表1 3 2 2" xfId="1271"/>
    <cellStyle name="差_1142-01Y-03数据表_成品油-仪表数据表1 2 2" xfId="1272"/>
    <cellStyle name="差_1142-01Y-03数据表_成品油-仪表数据表1 2 2 2" xfId="1273"/>
    <cellStyle name="差_1142-01Y-03数据表_成品油-仪表数据表1 2 3" xfId="1274"/>
    <cellStyle name="差_1142-01Y-03数据表_成品油-仪表数据表1 3" xfId="1275"/>
    <cellStyle name="差_1142-01Y-03数据表_成品油-仪表数据表1 3 2" xfId="1276"/>
    <cellStyle name="差_1142-01Y-03数据表_成品油-仪表数据表1 3 2 2" xfId="1277"/>
    <cellStyle name="输出 7" xfId="1278"/>
    <cellStyle name="差_1142-01Y-03数据表_成品油-仪表数据表1 3 3" xfId="1279"/>
    <cellStyle name="差_1142-01Y-03数据表_成品油-仪表数据表1 4" xfId="1280"/>
    <cellStyle name="差_11S1004-17Y-03数据表_成品油-仪表数据表 2 2" xfId="1281"/>
    <cellStyle name="差_1142-01Y-03数据表_成品油-仪表数据表1 4 2" xfId="1282"/>
    <cellStyle name="差_11S1004-17Y-03数据表_成品油-仪表数据表 2 2 2" xfId="1283"/>
    <cellStyle name="差_1142-01Y-03数据表_成品油-仪表数据表1 5" xfId="1284"/>
    <cellStyle name="差_11S1004-17Y-03数据表_成品油-仪表数据表 2 3" xfId="1285"/>
    <cellStyle name="差_1163-00YB-03数据表" xfId="1286"/>
    <cellStyle name="差_1163-00YB-03数据表 2" xfId="1287"/>
    <cellStyle name="差_1163-00YB-03数据表 2 2" xfId="1288"/>
    <cellStyle name="好_10S1130-00Y-03仪表数据表1_成品油-仪表数据表" xfId="1289"/>
    <cellStyle name="差_1163-00YB-03数据表 2 3" xfId="1290"/>
    <cellStyle name="差_1163-00YB-03数据表 3 2" xfId="1291"/>
    <cellStyle name="好_07-100磁翻板液位计 3" xfId="1292"/>
    <cellStyle name="差_1163-00YB-03数据表 3 3" xfId="1293"/>
    <cellStyle name="好_07-100磁翻板液位计 4" xfId="1294"/>
    <cellStyle name="差_1163-00YB-03数据表 4" xfId="1295"/>
    <cellStyle name="好_成品油-仪表数据表1 4 2" xfId="1296"/>
    <cellStyle name="差_1163-00YB-03数据表 4 2" xfId="1297"/>
    <cellStyle name="差_1163-00YB-03数据表 5" xfId="1298"/>
    <cellStyle name="差_1163-00YB-03数据表_成品油-仪表数据表" xfId="1299"/>
    <cellStyle name="差_1163-00YB-03数据表_成品油-仪表数据表 2" xfId="1300"/>
    <cellStyle name="好_CS01-D383-0301仪表数据表_成品油-仪表数据表1" xfId="1301"/>
    <cellStyle name="差_1163-00YB-03数据表_成品油-仪表数据表 2 2" xfId="1302"/>
    <cellStyle name="好_10S1133-00Y-03仪表数据表 3 3" xfId="1303"/>
    <cellStyle name="好_CS01-D383-0301仪表数据表_成品油-仪表数据表1 2" xfId="1304"/>
    <cellStyle name="差_1163-00YB-03数据表_成品油-仪表数据表 2 2 2" xfId="1305"/>
    <cellStyle name="好_CS01-D383-0301仪表数据表_成品油-仪表数据表1 2 2" xfId="1306"/>
    <cellStyle name="差_1163-00YB-03数据表_成品油-仪表数据表 2 3" xfId="1307"/>
    <cellStyle name="差_11S1101DL-01Y-03数据表_成品油-仪表数据表1 2 2" xfId="1308"/>
    <cellStyle name="好_CS01-D383-0301仪表数据表_成品油-仪表数据表1 3" xfId="1309"/>
    <cellStyle name="差_1163-00YB-03数据表_成品油-仪表数据表 3" xfId="1310"/>
    <cellStyle name="差_1163-00YB-03数据表_成品油-仪表数据表 3 2" xfId="1311"/>
    <cellStyle name="差_1163-00YB-03数据表_成品油-仪表数据表 3 2 2" xfId="1312"/>
    <cellStyle name="强调文字颜色 1 6 3" xfId="1313"/>
    <cellStyle name="差_1163-00YB-03数据表_成品油-仪表数据表 4" xfId="1314"/>
    <cellStyle name="好_11S1101DL-01Y-03数据表_成品油-仪表数据表1" xfId="1315"/>
    <cellStyle name="好_气动切断阀" xfId="1316"/>
    <cellStyle name="差_1163-00YB-03数据表_成品油-仪表数据表 4 2" xfId="1317"/>
    <cellStyle name="好_11S1101DL-01Y-03数据表_成品油-仪表数据表1 2" xfId="1318"/>
    <cellStyle name="好_气动切断阀 2" xfId="1319"/>
    <cellStyle name="差_1163-00YB-03数据表_成品油-仪表数据表1" xfId="1320"/>
    <cellStyle name="差_1163-00YB-03数据表_成品油-仪表数据表1 2" xfId="1321"/>
    <cellStyle name="差_1163-00YB-03数据表_成品油-仪表数据表1 2 2" xfId="1322"/>
    <cellStyle name="差_1163-00YB-03数据表_成品油-仪表数据表1 2 3" xfId="1323"/>
    <cellStyle name="差_1163-00YB-03数据表_成品油-仪表数据表1 3" xfId="1324"/>
    <cellStyle name="差_1163-00YB-03数据表_成品油-仪表数据表1 3 2" xfId="1325"/>
    <cellStyle name="差_1163-00YB-03数据表_成品油-仪表数据表1 3 2 2" xfId="1326"/>
    <cellStyle name="输入 4" xfId="1327"/>
    <cellStyle name="差_1163-00YB-03数据表_成品油-仪表数据表1 3 3" xfId="1328"/>
    <cellStyle name="差_1163-00YB-03数据表_成品油-仪表数据表1 4" xfId="1329"/>
    <cellStyle name="差_1163-00YB-03数据表_成品油-仪表数据表1 4 2" xfId="1330"/>
    <cellStyle name="好_00Y-03仪表数据表_成品油-仪表数据表 4" xfId="1331"/>
    <cellStyle name="差_1163-00YB-03数据表_成品油-仪表数据表1 5" xfId="1332"/>
    <cellStyle name="差_11S1004-17Y-03数据表" xfId="1333"/>
    <cellStyle name="差_11S1004-17Y-03数据表 2" xfId="1334"/>
    <cellStyle name="差_11S1004-17Y-03数据表 2 2" xfId="1335"/>
    <cellStyle name="差_11S1004-17Y-03数据表 2 2 2" xfId="1336"/>
    <cellStyle name="差_11S1004-17Y-03数据表 2 3" xfId="1337"/>
    <cellStyle name="计算 6 2" xfId="1338"/>
    <cellStyle name="差_11S1004-17Y-03数据表 3" xfId="1339"/>
    <cellStyle name="差_11S1004-17Y-03数据表 3 2" xfId="1340"/>
    <cellStyle name="差_11S1004-17Y-03数据表 3 2 2" xfId="1341"/>
    <cellStyle name="差_11S1004-17Y-03数据表 3 3" xfId="1342"/>
    <cellStyle name="计算 7 2" xfId="1343"/>
    <cellStyle name="差_11S1004-17Y-03数据表 4" xfId="1344"/>
    <cellStyle name="差_11S1004-17Y-03数据表 4 2" xfId="1345"/>
    <cellStyle name="好_00Y-03仪表数据表_成品油-仪表数据表1 2 3" xfId="1346"/>
    <cellStyle name="差_11S1004-17Y-03数据表 5" xfId="1347"/>
    <cellStyle name="差_11S1004-17Y-03数据表_成品油-仪表数据表" xfId="1348"/>
    <cellStyle name="差_11S1004-17Y-03数据表_成品油-仪表数据表 2" xfId="1349"/>
    <cellStyle name="差_11S1004-17Y-03数据表_成品油-仪表数据表 3" xfId="1350"/>
    <cellStyle name="差_11S1004-17Y-03数据表_成品油-仪表数据表 3 2" xfId="1351"/>
    <cellStyle name="差_11S1004-17Y-03数据表_成品油-仪表数据表 3 3" xfId="1352"/>
    <cellStyle name="差_11S1004-17Y-03数据表_成品油-仪表数据表 4" xfId="1353"/>
    <cellStyle name="差_11S1004-17Y-03数据表_成品油-仪表数据表 4 2" xfId="1354"/>
    <cellStyle name="差_11S1004-17Y-03数据表_成品油-仪表数据表1" xfId="1355"/>
    <cellStyle name="差_11S1004-17Y-03数据表_成品油-仪表数据表1 2" xfId="1356"/>
    <cellStyle name="差_11S1004-17Y-03数据表_成品油-仪表数据表1 2 2" xfId="1357"/>
    <cellStyle name="好_4液位仪表2_成品油-仪表数据表1" xfId="1358"/>
    <cellStyle name="差_11S1004-17Y-03数据表_成品油-仪表数据表1 2 2 2" xfId="1359"/>
    <cellStyle name="好_4液位仪表2_成品油-仪表数据表1 2" xfId="1360"/>
    <cellStyle name="差_11S1004-17Y-03数据表_成品油-仪表数据表1 2 3" xfId="1361"/>
    <cellStyle name="差_11S1004-17Y-03数据表_成品油-仪表数据表1 3" xfId="1362"/>
    <cellStyle name="差_11S1004-17Y-03数据表_成品油-仪表数据表1 3 2" xfId="1363"/>
    <cellStyle name="差_11S1004-17Y-03数据表_成品油-仪表数据表1 3 2 2" xfId="1364"/>
    <cellStyle name="差_11S1004-17Y-03数据表_成品油-仪表数据表1 3 3" xfId="1365"/>
    <cellStyle name="好_08S1045-01Y-03气动调节阀_成品油-仪表数据表1 2 2" xfId="1366"/>
    <cellStyle name="差_11S1004-17Y-03数据表_成品油-仪表数据表1 4" xfId="1367"/>
    <cellStyle name="差_11S1004-17Y-03数据表_成品油-仪表数据表1 4 2" xfId="1368"/>
    <cellStyle name="差_11S1004-17Y-03数据表_成品油-仪表数据表1 5" xfId="1369"/>
    <cellStyle name="差_11S1004-84Y-03数据表" xfId="1370"/>
    <cellStyle name="差_11S1004-84Y-03数据表 2" xfId="1371"/>
    <cellStyle name="差_11S1004-84Y-03数据表 2 2" xfId="1372"/>
    <cellStyle name="差_11S1004-84Y-03数据表 2 3" xfId="1373"/>
    <cellStyle name="差_11S1004-84Y-03数据表 3" xfId="1374"/>
    <cellStyle name="差_流量仪表_成品油-仪表数据表1" xfId="1375"/>
    <cellStyle name="差_11S1004-84Y-03数据表 3 2" xfId="1376"/>
    <cellStyle name="差_流量仪表_成品油-仪表数据表1 2" xfId="1377"/>
    <cellStyle name="差_11S1004-84Y-03数据表 3 2 2" xfId="1378"/>
    <cellStyle name="差_流量仪表_成品油-仪表数据表1 2 2" xfId="1379"/>
    <cellStyle name="汇总 5 3" xfId="1380"/>
    <cellStyle name="差_11S1004-84Y-03数据表 3 3" xfId="1381"/>
    <cellStyle name="差_流量仪表_成品油-仪表数据表1 3" xfId="1382"/>
    <cellStyle name="强调文字颜色 1 3 2 2" xfId="1383"/>
    <cellStyle name="差_11S1004-84Y-03数据表 4" xfId="1384"/>
    <cellStyle name="差_11S1004-84Y-03数据表 4 2" xfId="1385"/>
    <cellStyle name="差_11S1004-84Y-03数据表 5" xfId="1386"/>
    <cellStyle name="差_11S1004-84Y-03数据表_成品油-仪表数据表" xfId="1387"/>
    <cellStyle name="好_00Y-03仪表数据表_成品油-仪表数据表 3 3" xfId="1388"/>
    <cellStyle name="差_11S1004-84Y-03数据表_成品油-仪表数据表 2" xfId="1389"/>
    <cellStyle name="差_11S1004-84Y-03数据表_成品油-仪表数据表 2 2" xfId="1390"/>
    <cellStyle name="差_11S1004-84Y-03数据表_成品油-仪表数据表 2 2 2" xfId="1391"/>
    <cellStyle name="差_11S1004-84Y-03数据表_成品油-仪表数据表 2 3" xfId="1392"/>
    <cellStyle name="差_11S1004-84Y-03数据表_成品油-仪表数据表 3" xfId="1393"/>
    <cellStyle name="差_11S1121-00Y-03仪表数据表 3 2 2" xfId="1394"/>
    <cellStyle name="差_11S1004-84Y-03数据表_成品油-仪表数据表 3 2" xfId="1395"/>
    <cellStyle name="差_11S1004-84Y-03数据表_成品油-仪表数据表 3 2 2" xfId="1396"/>
    <cellStyle name="差_11S1004-84Y-03数据表_成品油-仪表数据表 3 3" xfId="1397"/>
    <cellStyle name="差_11S1004-84Y-03数据表_成品油-仪表数据表 4" xfId="1398"/>
    <cellStyle name="差_11S1004-84Y-03数据表_成品油-仪表数据表 4 2" xfId="1399"/>
    <cellStyle name="差_11S1004-84Y-03数据表_成品油-仪表数据表1" xfId="1400"/>
    <cellStyle name="差_11S1004-84Y-03数据表_成品油-仪表数据表1 2" xfId="1401"/>
    <cellStyle name="差_11S1004-84Y-03数据表_成品油-仪表数据表1 2 2" xfId="1402"/>
    <cellStyle name="差_11S1004-84Y-03数据表_成品油-仪表数据表1 2 2 2" xfId="1403"/>
    <cellStyle name="差_11S1004-84Y-03数据表_成品油-仪表数据表1 2 3" xfId="1404"/>
    <cellStyle name="好_10S1133-00Y-03仪表数据表 3 2" xfId="1405"/>
    <cellStyle name="差_11S1004-84Y-03数据表_成品油-仪表数据表1 3" xfId="1406"/>
    <cellStyle name="差_11S1004-84Y-03数据表_成品油-仪表数据表1 3 2" xfId="1407"/>
    <cellStyle name="差_13-质量流量计（中标）_成品油-仪表数据表1 5" xfId="1408"/>
    <cellStyle name="差_11S1004-84Y-03数据表_成品油-仪表数据表1 3 2 2" xfId="1409"/>
    <cellStyle name="好_10S1133-00Y-03仪表数据表_成品油-仪表数据表 2 3" xfId="1410"/>
    <cellStyle name="好_11S1033-101YG-03 数据表_成品油-仪表数据表1 5" xfId="1411"/>
    <cellStyle name="强调文字颜色 1 4 3" xfId="1412"/>
    <cellStyle name="差_11S1004-84Y-03数据表_成品油-仪表数据表1 3 3" xfId="1413"/>
    <cellStyle name="好_10S1133-00Y-03仪表数据表 4 2" xfId="1414"/>
    <cellStyle name="差_11S1004-84Y-03数据表_成品油-仪表数据表1 4" xfId="1415"/>
    <cellStyle name="差_11S1004-84Y-03数据表_成品油-仪表数据表1 4 2" xfId="1416"/>
    <cellStyle name="差_11S1004-84Y-03数据表_成品油-仪表数据表1 5" xfId="1417"/>
    <cellStyle name="差_11S1004-86Y-03仪表数据表" xfId="1418"/>
    <cellStyle name="差_11S1004-86Y-03仪表数据表 2" xfId="1419"/>
    <cellStyle name="差_11S1004-86Y-03仪表数据表 2 2 2" xfId="1420"/>
    <cellStyle name="链接单元格 2" xfId="1421"/>
    <cellStyle name="差_11S1004-86Y-03仪表数据表 2 3" xfId="1422"/>
    <cellStyle name="好_10S1130-00Y-03仪表数据表1_成品油-仪表数据表 2 2 2" xfId="1423"/>
    <cellStyle name="差_11S1004-86Y-03仪表数据表 3" xfId="1424"/>
    <cellStyle name="差_11S1004-86Y-03仪表数据表 3 2" xfId="1425"/>
    <cellStyle name="差_11S1004-86Y-03仪表数据表 3 2 2" xfId="1426"/>
    <cellStyle name="差_11S1004-86Y-03仪表数据表 3 3" xfId="1427"/>
    <cellStyle name="差_11S1004-86Y-03仪表数据表 4" xfId="1428"/>
    <cellStyle name="差_11S1004-86Y-03仪表数据表 4 2" xfId="1429"/>
    <cellStyle name="差_11S1004-86Y-03仪表数据表 5" xfId="1430"/>
    <cellStyle name="差_11S1004-86Y-03仪表数据表_成品油-仪表数据表" xfId="1431"/>
    <cellStyle name="差_11S1033-101YG-03 数据表_成品油-仪表数据表 3 2" xfId="1432"/>
    <cellStyle name="差_11S1004-86Y-03仪表数据表_成品油-仪表数据表 2" xfId="1433"/>
    <cellStyle name="差_11S1033-101YG-03 数据表_成品油-仪表数据表 3 2 2" xfId="1434"/>
    <cellStyle name="常规 7 4" xfId="1435"/>
    <cellStyle name="差_11S1004-86Y-03仪表数据表_成品油-仪表数据表 2 2" xfId="1436"/>
    <cellStyle name="差_11S1004-86Y-03仪表数据表_成品油-仪表数据表 2 2 2" xfId="1437"/>
    <cellStyle name="差_11S1004-86Y-03仪表数据表_成品油-仪表数据表 2 3" xfId="1438"/>
    <cellStyle name="差_11S1004-86Y-03仪表数据表_成品油-仪表数据表 3" xfId="1439"/>
    <cellStyle name="差_11S1004-86Y-03仪表数据表_成品油-仪表数据表 3 2" xfId="1440"/>
    <cellStyle name="差_11S1004-86Y-03仪表数据表_成品油-仪表数据表 3 2 2" xfId="1441"/>
    <cellStyle name="差_11S1004-86Y-03仪表数据表_成品油-仪表数据表 3 3" xfId="1442"/>
    <cellStyle name="好_6分析仪表_成品油-仪表数据表1 2" xfId="1443"/>
    <cellStyle name="差_11S1004-86Y-03仪表数据表_成品油-仪表数据表 4 2" xfId="1444"/>
    <cellStyle name="差_11S1004-86Y-03仪表数据表_成品油-仪表数据表1" xfId="1445"/>
    <cellStyle name="差_11S1004-86Y-03仪表数据表_成品油-仪表数据表1 2" xfId="1446"/>
    <cellStyle name="差_11S1004-86Y-03仪表数据表_成品油-仪表数据表1 2 2" xfId="1447"/>
    <cellStyle name="差_11S1004-86Y-03仪表数据表_成品油-仪表数据表1 2 2 2" xfId="1448"/>
    <cellStyle name="差_11S1004-86Y-03仪表数据表_成品油-仪表数据表1 2 3" xfId="1449"/>
    <cellStyle name="差_11S1004-86Y-03仪表数据表_成品油-仪表数据表1 3 2" xfId="1450"/>
    <cellStyle name="差_11S1004-86Y-03仪表数据表_成品油-仪表数据表1 3 2 2" xfId="1451"/>
    <cellStyle name="差_11S1004-86Y-03仪表数据表_成品油-仪表数据表1 3 3" xfId="1452"/>
    <cellStyle name="差_6分析仪表_成品油-仪表数据表 3 2 2" xfId="1453"/>
    <cellStyle name="差_11S1004-86Y-03仪表数据表_成品油-仪表数据表1 4" xfId="1454"/>
    <cellStyle name="差_11S1004-86Y-03仪表数据表_成品油-仪表数据表1 4 2" xfId="1455"/>
    <cellStyle name="差_11S1004-86Y-03仪表数据表_成品油-仪表数据表1 5" xfId="1456"/>
    <cellStyle name="差_11S1033-101YG-03 数据表" xfId="1457"/>
    <cellStyle name="差_4液位仪表2_成品油-仪表数据表 4" xfId="1458"/>
    <cellStyle name="差_11S1033-101YG-03 数据表 2" xfId="1459"/>
    <cellStyle name="差_4液位仪表2_成品油-仪表数据表 4 2" xfId="1460"/>
    <cellStyle name="差_11S1033-101YG-03 数据表 2 2 2" xfId="1461"/>
    <cellStyle name="差_11S1033-101YG-03 数据表 2 3" xfId="1462"/>
    <cellStyle name="差_11S1033-101YG-03 数据表 3" xfId="1463"/>
    <cellStyle name="差_11S1033-101YG-03 数据表 3 2" xfId="1464"/>
    <cellStyle name="注释 9" xfId="1465"/>
    <cellStyle name="差_11S1033-101YG-03 数据表 3 3" xfId="1466"/>
    <cellStyle name="差_11S1033-101YG-03 数据表_成品油-仪表数据表" xfId="1467"/>
    <cellStyle name="差_11S1033-101YG-03 数据表_成品油-仪表数据表 2" xfId="1468"/>
    <cellStyle name="差_11S1033-101YG-03 数据表_成品油-仪表数据表 2 2 2" xfId="1469"/>
    <cellStyle name="差_11S1033-101YG-03 数据表_成品油-仪表数据表 2 3" xfId="1470"/>
    <cellStyle name="常规 3 6" xfId="1471"/>
    <cellStyle name="差_11S1033-101YG-03 数据表_成品油-仪表数据表 3" xfId="1472"/>
    <cellStyle name="差_11S1033-101YG-03 数据表_成品油-仪表数据表 3 3" xfId="1473"/>
    <cellStyle name="好_1142-01Y-03数据表_成品油-仪表数据表1 2 2 2" xfId="1474"/>
    <cellStyle name="差_11S1033-101YG-03 数据表_成品油-仪表数据表 4" xfId="1475"/>
    <cellStyle name="好_11S1004-84Y-03数据表 4 2" xfId="1476"/>
    <cellStyle name="差_11S1033-101YG-03 数据表_成品油-仪表数据表 4 2" xfId="1477"/>
    <cellStyle name="常规 5 5" xfId="1478"/>
    <cellStyle name="差_11S1033-101YG-03 数据表_成品油-仪表数据表1" xfId="1479"/>
    <cellStyle name="差_11S1033-101YG-03 数据表_成品油-仪表数据表1 2 2" xfId="1480"/>
    <cellStyle name="差_11S1033-101YG-03 数据表_成品油-仪表数据表1 2 2 2" xfId="1481"/>
    <cellStyle name="差_11S1033-101YG-03 数据表_成品油-仪表数据表1 2 3" xfId="1482"/>
    <cellStyle name="差_11S1033-101YG-03 数据表_成品油-仪表数据表1 3" xfId="1483"/>
    <cellStyle name="差_11S1033-101YG-03 数据表_成品油-仪表数据表1 3 2" xfId="1484"/>
    <cellStyle name="差_11S1033-101YG-03 数据表_成品油-仪表数据表1 3 2 2" xfId="1485"/>
    <cellStyle name="差_11S1033-101YG-03 数据表_成品油-仪表数据表1 3 3" xfId="1486"/>
    <cellStyle name="差_4液位仪表2 3 2 2" xfId="1487"/>
    <cellStyle name="差_11S1101DL-01Y-03数据表" xfId="1488"/>
    <cellStyle name="差_11S1101DL-01Y-03数据表 2" xfId="1489"/>
    <cellStyle name="差_11S1101DL-01Y-03数据表 2 2 2" xfId="1490"/>
    <cellStyle name="差_11S1101DL-01Y-03数据表 3 2 2" xfId="1491"/>
    <cellStyle name="好_B-1016-1052(02)Y-03仪表数据表 3 2" xfId="1492"/>
    <cellStyle name="差_11S1101DL-01Y-03数据表 5" xfId="1493"/>
    <cellStyle name="差_11S1101DL-01Y-03数据表_成品油-仪表数据表 2" xfId="1494"/>
    <cellStyle name="常规 19" xfId="1495"/>
    <cellStyle name="常规 24" xfId="1496"/>
    <cellStyle name="差_11S1101DL-01Y-03数据表_成品油-仪表数据表 2 2" xfId="1497"/>
    <cellStyle name="好_1142-01Y-03数据表 3" xfId="1498"/>
    <cellStyle name="差_11S1101DL-01Y-03数据表_成品油-仪表数据表 2 2 2" xfId="1499"/>
    <cellStyle name="好_1142-01Y-03数据表 3 2" xfId="1500"/>
    <cellStyle name="差_11S1101DL-01Y-03数据表_成品油-仪表数据表 2 3" xfId="1501"/>
    <cellStyle name="好_1142-01Y-03数据表 4" xfId="1502"/>
    <cellStyle name="好_1142-01Y-03数据表_成品油-仪表数据表 2" xfId="1503"/>
    <cellStyle name="差_11S1101DL-01Y-03数据表_成品油-仪表数据表 3 2 2" xfId="1504"/>
    <cellStyle name="差_11S1101DL-01Y-03数据表_成品油-仪表数据表1" xfId="1505"/>
    <cellStyle name="差_11S1101DL-01Y-03数据表_成品油-仪表数据表1 2" xfId="1506"/>
    <cellStyle name="差_11S1101DL-01Y-03数据表_成品油-仪表数据表1 2 2 2" xfId="1507"/>
    <cellStyle name="好_CS01-D383-0301仪表数据表_成品油-仪表数据表1 3 2" xfId="1508"/>
    <cellStyle name="差_11S1101DL-01Y-03数据表_成品油-仪表数据表1 3 3" xfId="1509"/>
    <cellStyle name="差_11S1101DL-01Y-03数据表_成品油-仪表数据表1 4 2" xfId="1510"/>
    <cellStyle name="好_11S1101DL-01Y-03数据表_成品油-仪表数据表1 3" xfId="1511"/>
    <cellStyle name="好_气动切断阀 3" xfId="1512"/>
    <cellStyle name="差_11S1101DL-01Y-03数据表_成品油-仪表数据表1 5" xfId="1513"/>
    <cellStyle name="差_11S1121-00Y-03仪表数据表" xfId="1514"/>
    <cellStyle name="差_11S1121-00Y-03仪表数据表 2" xfId="1515"/>
    <cellStyle name="好_07-100磁翻板液位计_成品油-仪表数据表1 4" xfId="1516"/>
    <cellStyle name="差_11S1121-00Y-03仪表数据表 2 2" xfId="1517"/>
    <cellStyle name="好_07-100磁翻板液位计_成品油-仪表数据表1 4 2" xfId="1518"/>
    <cellStyle name="差_11S1121-00Y-03仪表数据表 2 3" xfId="1519"/>
    <cellStyle name="好_13-质量流量计（中标）_成品油-仪表数据表 2 2 2" xfId="1520"/>
    <cellStyle name="差_11S1121-00Y-03仪表数据表 3" xfId="1521"/>
    <cellStyle name="好_07-100磁翻板液位计_成品油-仪表数据表1 5" xfId="1522"/>
    <cellStyle name="差_11S1121-00Y-03仪表数据表 3 2" xfId="1523"/>
    <cellStyle name="差_11S1121-00Y-03仪表数据表 3 3" xfId="1524"/>
    <cellStyle name="差_11S1121-00Y-03仪表数据表 4" xfId="1525"/>
    <cellStyle name="差_11S1121-00Y-03仪表数据表_成品油-仪表数据表 2" xfId="1526"/>
    <cellStyle name="差_气动切断阀_成品油-仪表数据表1 2 3" xfId="1527"/>
    <cellStyle name="差_11S1121-00Y-03仪表数据表_成品油-仪表数据表 2 2 2" xfId="1528"/>
    <cellStyle name="差_11S1121-00Y-03仪表数据表_成品油-仪表数据表 2 3" xfId="1529"/>
    <cellStyle name="差_11S1121-00Y-03仪表数据表_成品油-仪表数据表 3" xfId="1530"/>
    <cellStyle name="千分位_gg (2)" xfId="1531"/>
    <cellStyle name="差_11S1121-00Y-03仪表数据表_成品油-仪表数据表 3 2" xfId="1532"/>
    <cellStyle name="差_11S1121-00Y-03仪表数据表_成品油-仪表数据表 3 2 2" xfId="1533"/>
    <cellStyle name="差_11S1121-00Y-03仪表数据表_成品油-仪表数据表 3 3" xfId="1534"/>
    <cellStyle name="差_11S1121-00Y-03仪表数据表_成品油-仪表数据表 4" xfId="1535"/>
    <cellStyle name="差_11S1121-00Y-03仪表数据表_成品油-仪表数据表 4 2" xfId="1536"/>
    <cellStyle name="差_流量仪表_成品油-仪表数据表" xfId="1537"/>
    <cellStyle name="差_11S1121-00Y-03仪表数据表_成品油-仪表数据表1" xfId="1538"/>
    <cellStyle name="好_流量仪表_成品油-仪表数据表 4" xfId="1539"/>
    <cellStyle name="差_11S1121-00Y-03仪表数据表_成品油-仪表数据表1 2 2" xfId="1540"/>
    <cellStyle name="差_11S1121-00Y-03仪表数据表_成品油-仪表数据表1 2 2 2" xfId="1541"/>
    <cellStyle name="差_11S1121-00Y-03仪表数据表_成品油-仪表数据表1 2 3" xfId="1542"/>
    <cellStyle name="差_11S1121-00Y-03仪表数据表_成品油-仪表数据表1 3" xfId="1543"/>
    <cellStyle name="差_11S1121-00Y-03仪表数据表_成品油-仪表数据表1 3 2" xfId="1544"/>
    <cellStyle name="差_11S1121-00Y-03仪表数据表_成品油-仪表数据表1 3 2 2" xfId="1545"/>
    <cellStyle name="差_11S1121-00Y-03仪表数据表_成品油-仪表数据表1 3 3" xfId="1546"/>
    <cellStyle name="差_11S1121-00Y-03仪表数据表_成品油-仪表数据表1 4" xfId="1547"/>
    <cellStyle name="差_11S1121-00Y-03仪表数据表_成品油-仪表数据表1 4 2" xfId="1548"/>
    <cellStyle name="差_11S1121-00Y-03仪表数据表_成品油-仪表数据表1 5" xfId="1549"/>
    <cellStyle name="差_11S2110-01Y-03仪表数据表" xfId="1550"/>
    <cellStyle name="差_11S2110-01Y-03仪表数据表 2" xfId="1551"/>
    <cellStyle name="差_11S2110-01Y-03仪表数据表 2 3" xfId="1552"/>
    <cellStyle name="差_11S2110-01Y-03仪表数据表 3" xfId="1553"/>
    <cellStyle name="差_11S2110-01Y-03仪表数据表 3 2 2" xfId="1554"/>
    <cellStyle name="差_气动切断阀_成品油-仪表数据表1 4" xfId="1555"/>
    <cellStyle name="差_11S2110-01Y-03仪表数据表 3 3" xfId="1556"/>
    <cellStyle name="差_11S2110-01Y-03仪表数据表 4" xfId="1557"/>
    <cellStyle name="差_11S2110-01Y-03仪表数据表 4 2" xfId="1558"/>
    <cellStyle name="差_11S2110-01Y-03仪表数据表 5" xfId="1559"/>
    <cellStyle name="差_11S2110-01Y-03仪表数据表_成品油-仪表数据表" xfId="1560"/>
    <cellStyle name="差_11S2110-01Y-03仪表数据表_成品油-仪表数据表 2" xfId="1561"/>
    <cellStyle name="差_11S2110-01Y-03仪表数据表_成品油-仪表数据表 2 2" xfId="1562"/>
    <cellStyle name="差_11S2110-01Y-03仪表数据表_成品油-仪表数据表 2 2 2" xfId="1563"/>
    <cellStyle name="强调文字颜色 4 5 3" xfId="1564"/>
    <cellStyle name="差_11S2110-01Y-03仪表数据表_成品油-仪表数据表 2 3" xfId="1565"/>
    <cellStyle name="差_11S2110-01Y-03仪表数据表_成品油-仪表数据表 3" xfId="1566"/>
    <cellStyle name="好_11S1004-84Y-03数据表_成品油-仪表数据表 4 2" xfId="1567"/>
    <cellStyle name="差_11S2110-01Y-03仪表数据表_成品油-仪表数据表 3 2" xfId="1568"/>
    <cellStyle name="差_11S2110-01Y-03仪表数据表_成品油-仪表数据表 3 2 2" xfId="1569"/>
    <cellStyle name="强调文字颜色 5 5 3" xfId="1570"/>
    <cellStyle name="差_11S2110-01Y-03仪表数据表_成品油-仪表数据表 3 3" xfId="1571"/>
    <cellStyle name="差_11S2110-01Y-03仪表数据表_成品油-仪表数据表 4" xfId="1572"/>
    <cellStyle name="差_11S2110-01Y-03仪表数据表_成品油-仪表数据表 4 2" xfId="1573"/>
    <cellStyle name="好_11S1121-00Y-03仪表数据表 2 3" xfId="1574"/>
    <cellStyle name="差_11S2110-01Y-03仪表数据表_成品油-仪表数据表1" xfId="1575"/>
    <cellStyle name="差_11S2110-01Y-03仪表数据表_成品油-仪表数据表1 2" xfId="1576"/>
    <cellStyle name="强调文字颜色 6 7" xfId="1577"/>
    <cellStyle name="差_11S2110-01Y-03仪表数据表_成品油-仪表数据表1 2 2 2" xfId="1578"/>
    <cellStyle name="差_11S2110-01Y-03仪表数据表_成品油-仪表数据表1 3" xfId="1579"/>
    <cellStyle name="强调文字颜色 6 8" xfId="1580"/>
    <cellStyle name="差_11S2110-01Y-03仪表数据表_成品油-仪表数据表1 4" xfId="1581"/>
    <cellStyle name="强调文字颜色 6 9" xfId="1582"/>
    <cellStyle name="差_11S2110-01Y-03仪表数据表_成品油-仪表数据表1 4 2" xfId="1583"/>
    <cellStyle name="差_11S2110-01Y-03仪表数据表_成品油-仪表数据表1 5" xfId="1584"/>
    <cellStyle name="差_13-质量流量计（中标）" xfId="1585"/>
    <cellStyle name="差_13-质量流量计（中标） 2" xfId="1586"/>
    <cellStyle name="差_13-质量流量计（中标） 2 2" xfId="1587"/>
    <cellStyle name="差_13-质量流量计（中标） 2 2 2" xfId="1588"/>
    <cellStyle name="差_13-质量流量计（中标） 3" xfId="1589"/>
    <cellStyle name="差_13-质量流量计（中标） 3 2" xfId="1590"/>
    <cellStyle name="差_13-质量流量计（中标） 3 2 2" xfId="1591"/>
    <cellStyle name="强调文字颜色 6 3" xfId="1592"/>
    <cellStyle name="差_13-质量流量计（中标） 3 3" xfId="1593"/>
    <cellStyle name="适中 2 2 2" xfId="1594"/>
    <cellStyle name="差_13-质量流量计（中标） 4" xfId="1595"/>
    <cellStyle name="差_13-质量流量计（中标） 4 2" xfId="1596"/>
    <cellStyle name="差_13-质量流量计（中标） 5" xfId="1597"/>
    <cellStyle name="差_13-质量流量计（中标）_成品油-仪表数据表 2" xfId="1598"/>
    <cellStyle name="差_13-质量流量计（中标）_成品油-仪表数据表 2 2" xfId="1599"/>
    <cellStyle name="差_13-质量流量计（中标）_成品油-仪表数据表 2 2 2" xfId="1600"/>
    <cellStyle name="差_13-质量流量计（中标）_成品油-仪表数据表 2 3" xfId="1601"/>
    <cellStyle name="差_13-质量流量计（中标）_成品油-仪表数据表 3" xfId="1602"/>
    <cellStyle name="差_13-质量流量计（中标）_成品油-仪表数据表 3 2" xfId="1603"/>
    <cellStyle name="差_13-质量流量计（中标）_成品油-仪表数据表 3 2 2" xfId="1604"/>
    <cellStyle name="好_10S1130-00Y-03仪表数据表1" xfId="1605"/>
    <cellStyle name="差_13-质量流量计（中标）_成品油-仪表数据表 4" xfId="1606"/>
    <cellStyle name="好_11S1033-101YG-03 数据表_成品油-仪表数据表1 3 2" xfId="1607"/>
    <cellStyle name="差_13-质量流量计（中标）_成品油-仪表数据表 4 2" xfId="1608"/>
    <cellStyle name="好_11S1033-101YG-03 数据表_成品油-仪表数据表1 3 2 2" xfId="1609"/>
    <cellStyle name="差_13-质量流量计（中标）_成品油-仪表数据表1" xfId="1610"/>
    <cellStyle name="差_13-质量流量计（中标）_成品油-仪表数据表1 2" xfId="1611"/>
    <cellStyle name="差_13-质量流量计（中标）_成品油-仪表数据表1 2 2" xfId="1612"/>
    <cellStyle name="差_13-质量流量计（中标）_成品油-仪表数据表1 2 2 2" xfId="1613"/>
    <cellStyle name="差_13-质量流量计（中标）_成品油-仪表数据表1 2 3" xfId="1614"/>
    <cellStyle name="好_11S1004-86Y-03仪表数据表_成品油-仪表数据表1 4 2" xfId="1615"/>
    <cellStyle name="差_13-质量流量计（中标）_成品油-仪表数据表1 3" xfId="1616"/>
    <cellStyle name="差_13-质量流量计（中标）_成品油-仪表数据表1 3 2 2" xfId="1617"/>
    <cellStyle name="好_11S1033-101YG-03 数据表_成品油-仪表数据表 2" xfId="1618"/>
    <cellStyle name="差_13-质量流量计（中标）_成品油-仪表数据表1 4" xfId="1619"/>
    <cellStyle name="差_13-质量流量计（中标）_成品油-仪表数据表1 4 2" xfId="1620"/>
    <cellStyle name="强调文字颜色 1 3 3" xfId="1621"/>
    <cellStyle name="差_4液位仪表2" xfId="1622"/>
    <cellStyle name="差_4液位仪表2 2" xfId="1623"/>
    <cellStyle name="输出 6 3" xfId="1624"/>
    <cellStyle name="差_4液位仪表2 2 2" xfId="1625"/>
    <cellStyle name="差_4液位仪表2 2 2 2" xfId="1626"/>
    <cellStyle name="好_6分析仪表_成品油-仪表数据表 3 3" xfId="1627"/>
    <cellStyle name="差_4液位仪表2 2 3" xfId="1628"/>
    <cellStyle name="差_4液位仪表2 3" xfId="1629"/>
    <cellStyle name="差_4液位仪表2 3 2" xfId="1630"/>
    <cellStyle name="差_4液位仪表2 3 3" xfId="1631"/>
    <cellStyle name="差_4液位仪表2 4" xfId="1632"/>
    <cellStyle name="差_4液位仪表2 4 2" xfId="1633"/>
    <cellStyle name="差_4液位仪表2 5" xfId="1634"/>
    <cellStyle name="差_4液位仪表2_成品油-仪表数据表" xfId="1635"/>
    <cellStyle name="差_4液位仪表2_成品油-仪表数据表 2" xfId="1636"/>
    <cellStyle name="差_4液位仪表2_成品油-仪表数据表 2 2" xfId="1637"/>
    <cellStyle name="差_流量仪表 3" xfId="1638"/>
    <cellStyle name="差_4液位仪表2_成品油-仪表数据表 2 2 2" xfId="1639"/>
    <cellStyle name="差_流量仪表 3 2" xfId="1640"/>
    <cellStyle name="差_4液位仪表2_成品油-仪表数据表 2 3" xfId="1641"/>
    <cellStyle name="差_流量仪表 4" xfId="1642"/>
    <cellStyle name="差_4液位仪表2_成品油-仪表数据表 3 2" xfId="1643"/>
    <cellStyle name="差_4液位仪表2_成品油-仪表数据表 3 2 2" xfId="1644"/>
    <cellStyle name="差_4液位仪表2_成品油-仪表数据表 3 3" xfId="1645"/>
    <cellStyle name="差_4液位仪表2_成品油-仪表数据表1" xfId="1646"/>
    <cellStyle name="好_00Y-03仪表数据表_成品油-仪表数据表1 3" xfId="1647"/>
    <cellStyle name="差_4液位仪表2_成品油-仪表数据表1 2" xfId="1648"/>
    <cellStyle name="好_00Y-03仪表数据表_成品油-仪表数据表1 3 2" xfId="1649"/>
    <cellStyle name="差_4液位仪表2_成品油-仪表数据表1 2 2" xfId="1650"/>
    <cellStyle name="好_00Y-03仪表数据表_成品油-仪表数据表1 3 2 2" xfId="1651"/>
    <cellStyle name="差_4液位仪表2_成品油-仪表数据表1 2 2 2" xfId="1652"/>
    <cellStyle name="差_4液位仪表2_成品油-仪表数据表1 2 3" xfId="1653"/>
    <cellStyle name="差_4液位仪表2_成品油-仪表数据表1 3" xfId="1654"/>
    <cellStyle name="好_00Y-03仪表数据表_成品油-仪表数据表1 3 3" xfId="1655"/>
    <cellStyle name="差_4液位仪表2_成品油-仪表数据表1 3 2" xfId="1656"/>
    <cellStyle name="差_4液位仪表2_成品油-仪表数据表1 3 2 2" xfId="1657"/>
    <cellStyle name="差_4液位仪表2_成品油-仪表数据表1 4" xfId="1658"/>
    <cellStyle name="差_4液位仪表2_成品油-仪表数据表1 4 2" xfId="1659"/>
    <cellStyle name="差_4液位仪表2_成品油-仪表数据表1 5" xfId="1660"/>
    <cellStyle name="差_6分析仪表" xfId="1661"/>
    <cellStyle name="差_6分析仪表 2" xfId="1662"/>
    <cellStyle name="好_08S1045-01Y-03气动调节阀" xfId="1663"/>
    <cellStyle name="差_6分析仪表 2 2" xfId="1664"/>
    <cellStyle name="好_08S1045-01Y-03气动调节阀 2" xfId="1665"/>
    <cellStyle name="差_6分析仪表 2 2 2" xfId="1666"/>
    <cellStyle name="好_08S1045-01Y-03气动调节阀 2 2" xfId="1667"/>
    <cellStyle name="差_6分析仪表 2 3" xfId="1668"/>
    <cellStyle name="好_08S1045-01Y-03气动调节阀 3" xfId="1669"/>
    <cellStyle name="好_11S1121-00Y-03仪表数据表" xfId="1670"/>
    <cellStyle name="好_11S1121-00Y-03仪表数据表_成品油-仪表数据表1 3 2" xfId="1671"/>
    <cellStyle name="差_6分析仪表 3" xfId="1672"/>
    <cellStyle name="差_6分析仪表 3 2" xfId="1673"/>
    <cellStyle name="差_6分析仪表 3 2 2" xfId="1674"/>
    <cellStyle name="好_00Y-03仪表数据表 2 3" xfId="1675"/>
    <cellStyle name="差_6分析仪表 3 3" xfId="1676"/>
    <cellStyle name="好_11S1121-00Y-03仪表数据表_成品油-仪表数据表1 4 2" xfId="1677"/>
    <cellStyle name="差_6分析仪表 4" xfId="1678"/>
    <cellStyle name="差_6分析仪表 4 2" xfId="1679"/>
    <cellStyle name="好_11S1004-86Y-03仪表数据表_成品油-仪表数据表1" xfId="1680"/>
    <cellStyle name="差_6分析仪表 5" xfId="1681"/>
    <cellStyle name="差_6分析仪表_成品油-仪表数据表" xfId="1682"/>
    <cellStyle name="差_6分析仪表_成品油-仪表数据表 2" xfId="1683"/>
    <cellStyle name="好_10S1133-00Y-03仪表数据表 2 3" xfId="1684"/>
    <cellStyle name="差_6分析仪表_成品油-仪表数据表 2 2" xfId="1685"/>
    <cellStyle name="差_6分析仪表_成品油-仪表数据表 2 2 2" xfId="1686"/>
    <cellStyle name="检查单元格 3 3" xfId="1687"/>
    <cellStyle name="差_6分析仪表_成品油-仪表数据表 2 3" xfId="1688"/>
    <cellStyle name="差_6分析仪表_成品油-仪表数据表 3" xfId="1689"/>
    <cellStyle name="差_6分析仪表_成品油-仪表数据表 3 2" xfId="1690"/>
    <cellStyle name="差_6分析仪表_成品油-仪表数据表 3 3" xfId="1691"/>
    <cellStyle name="好_CS01-D383-0301仪表数据表 2 2" xfId="1692"/>
    <cellStyle name="差_6分析仪表_成品油-仪表数据表 4" xfId="1693"/>
    <cellStyle name="差_6分析仪表_成品油-仪表数据表1" xfId="1694"/>
    <cellStyle name="强调文字颜色 4 2 3" xfId="1695"/>
    <cellStyle name="差_6分析仪表_成品油-仪表数据表1 2" xfId="1696"/>
    <cellStyle name="差_6分析仪表_成品油-仪表数据表1 2 2" xfId="1697"/>
    <cellStyle name="差_6分析仪表_成品油-仪表数据表1 2 2 2" xfId="1698"/>
    <cellStyle name="差_6分析仪表_成品油-仪表数据表1 3 2 2" xfId="1699"/>
    <cellStyle name="差_6分析仪表_成品油-仪表数据表1 3 3" xfId="1700"/>
    <cellStyle name="差_6分析仪表_成品油-仪表数据表1 4 2" xfId="1701"/>
    <cellStyle name="差_6分析仪表_成品油-仪表数据表1 5" xfId="1702"/>
    <cellStyle name="差_B-1016-1052(02)Y-03仪表数据表" xfId="1703"/>
    <cellStyle name="差_B-1016-1052(02)Y-03仪表数据表 2" xfId="1704"/>
    <cellStyle name="差_B-1016-1052(02)Y-03仪表数据表 2 2" xfId="1705"/>
    <cellStyle name="计算 10" xfId="1706"/>
    <cellStyle name="差_B-1016-1052(02)Y-03仪表数据表 2 2 2" xfId="1707"/>
    <cellStyle name="差_B-1016-1052(02)Y-03仪表数据表 2 3" xfId="1708"/>
    <cellStyle name="差_B-1016-1052(02)Y-03仪表数据表 3" xfId="1709"/>
    <cellStyle name="链接单元格 5 2 2" xfId="1710"/>
    <cellStyle name="差_B-1016-1052(02)Y-03仪表数据表 3 2" xfId="1711"/>
    <cellStyle name="差_B-1016-1052(02)Y-03仪表数据表 3 2 2" xfId="1712"/>
    <cellStyle name="差_B-1016-1052(02)Y-03仪表数据表 3 3" xfId="1713"/>
    <cellStyle name="好_00Y-03仪表数据表 2" xfId="1714"/>
    <cellStyle name="差_B-1016-1052(02)Y-03仪表数据表 4" xfId="1715"/>
    <cellStyle name="差_B-1016-1052(02)Y-03仪表数据表 4 2" xfId="1716"/>
    <cellStyle name="差_B-1016-1052(02)Y-03仪表数据表 5" xfId="1717"/>
    <cellStyle name="差_B-1016-1052(02)Y-03仪表数据表_成品油-仪表数据表 2 2" xfId="1718"/>
    <cellStyle name="差_B-1016-1052(02)Y-03仪表数据表_成品油-仪表数据表 2 2 2" xfId="1719"/>
    <cellStyle name="差_B-1016-1052(02)Y-03仪表数据表_成品油-仪表数据表 2 3" xfId="1720"/>
    <cellStyle name="差_B-1016-1052(02)Y-03仪表数据表_成品油-仪表数据表 3" xfId="1721"/>
    <cellStyle name="输出 10" xfId="1722"/>
    <cellStyle name="差_B-1016-1052(02)Y-03仪表数据表_成品油-仪表数据表 3 2" xfId="1723"/>
    <cellStyle name="差_B-1016-1052(02)Y-03仪表数据表_成品油-仪表数据表 3 2 2" xfId="1724"/>
    <cellStyle name="差_B-1016-1052(02)Y-03仪表数据表_成品油-仪表数据表 3 3" xfId="1725"/>
    <cellStyle name="差_B-1016-1052(02)Y-03仪表数据表_成品油-仪表数据表 4" xfId="1726"/>
    <cellStyle name="差_B-1016-1052(02)Y-03仪表数据表_成品油-仪表数据表 4 2" xfId="1727"/>
    <cellStyle name="差_B-1016-1052(02)Y-03仪表数据表_成品油-仪表数据表1" xfId="1728"/>
    <cellStyle name="差_B-1016-1052(02)Y-03仪表数据表_成品油-仪表数据表1 2" xfId="1729"/>
    <cellStyle name="差_B-1016-1052(02)Y-03仪表数据表_成品油-仪表数据表1 2 2" xfId="1730"/>
    <cellStyle name="差_B-1016-1052(02)Y-03仪表数据表_成品油-仪表数据表1 2 3" xfId="1731"/>
    <cellStyle name="差_B-1016-1052(02)Y-03仪表数据表_成品油-仪表数据表1 3" xfId="1732"/>
    <cellStyle name="差_B-1016-1052(02)Y-03仪表数据表_成品油-仪表数据表1 3 2" xfId="1733"/>
    <cellStyle name="差_B-1016-1052(02)Y-03仪表数据表_成品油-仪表数据表1 3 2 2" xfId="1734"/>
    <cellStyle name="差_流量仪表_成品油-仪表数据表 3 3" xfId="1735"/>
    <cellStyle name="差_B-1016-1052(02)Y-03仪表数据表_成品油-仪表数据表1 3 3" xfId="1736"/>
    <cellStyle name="差_B-1016-1052(02)Y-03仪表数据表_成品油-仪表数据表1 4" xfId="1737"/>
    <cellStyle name="差_B-1016-1052(02)Y-03仪表数据表_成品油-仪表数据表1 4 2" xfId="1738"/>
    <cellStyle name="差_B-1016-1052(02)Y-03仪表数据表_成品油-仪表数据表1 5" xfId="1739"/>
    <cellStyle name="差_CS01-D383-0301仪表数据表" xfId="1740"/>
    <cellStyle name="差_CS01-D383-0301仪表数据表 2" xfId="1741"/>
    <cellStyle name="差_CS01-D383-0301仪表数据表 2 2" xfId="1742"/>
    <cellStyle name="差_CS01-D383-0301仪表数据表 2 2 2" xfId="1743"/>
    <cellStyle name="差_CS01-D383-0301仪表数据表 2 3" xfId="1744"/>
    <cellStyle name="差_流量仪表_成品油-仪表数据表 2 2" xfId="1745"/>
    <cellStyle name="差_CS01-D383-0301仪表数据表 3" xfId="1746"/>
    <cellStyle name="差_CS01-D383-0301仪表数据表 3 2" xfId="1747"/>
    <cellStyle name="差_CS01-D383-0301仪表数据表 3 2 2" xfId="1748"/>
    <cellStyle name="差_CS01-D383-0301仪表数据表 3 3" xfId="1749"/>
    <cellStyle name="差_流量仪表_成品油-仪表数据表 3 2" xfId="1750"/>
    <cellStyle name="差_CS01-D383-0301仪表数据表 4" xfId="1751"/>
    <cellStyle name="差_CS01-D383-0301仪表数据表 4 2" xfId="1752"/>
    <cellStyle name="差_CS01-D383-0301仪表数据表 5" xfId="1753"/>
    <cellStyle name="差_CS01-D383-0301仪表数据表_成品油-仪表数据表" xfId="1754"/>
    <cellStyle name="好_11S1004-17Y-03数据表_成品油-仪表数据表1 5" xfId="1755"/>
    <cellStyle name="差_CS01-D383-0301仪表数据表_成品油-仪表数据表 2" xfId="1756"/>
    <cellStyle name="差_CS01-D383-0301仪表数据表_成品油-仪表数据表 2 2" xfId="1757"/>
    <cellStyle name="差_CS01-D383-0301仪表数据表_成品油-仪表数据表 2 2 2" xfId="1758"/>
    <cellStyle name="差_CS01-D383-0301仪表数据表_成品油-仪表数据表 2 3" xfId="1759"/>
    <cellStyle name="差_CS01-D383-0301仪表数据表_成品油-仪表数据表 3 2" xfId="1760"/>
    <cellStyle name="常规 10 2" xfId="1761"/>
    <cellStyle name="差_CS01-D383-0301仪表数据表_成品油-仪表数据表 3 2 2" xfId="1762"/>
    <cellStyle name="差_CS01-D383-0301仪表数据表_成品油-仪表数据表 3 3" xfId="1763"/>
    <cellStyle name="常规 10 3" xfId="1764"/>
    <cellStyle name="差_CS01-D383-0301仪表数据表_成品油-仪表数据表 4" xfId="1765"/>
    <cellStyle name="常规 11" xfId="1766"/>
    <cellStyle name="好_08S1045-01Y-03气动调节阀_成品油-仪表数据表 3 2 2" xfId="1767"/>
    <cellStyle name="差_CS01-D383-0301仪表数据表_成品油-仪表数据表 4 2" xfId="1768"/>
    <cellStyle name="差_CS01-D383-0301仪表数据表_成品油-仪表数据表1" xfId="1769"/>
    <cellStyle name="好_4液位仪表2 2 2" xfId="1770"/>
    <cellStyle name="差_CS01-D383-0301仪表数据表_成品油-仪表数据表1 2" xfId="1771"/>
    <cellStyle name="好_4液位仪表2 2 2 2" xfId="1772"/>
    <cellStyle name="差_CS01-D383-0301仪表数据表_成品油-仪表数据表1 2 2" xfId="1773"/>
    <cellStyle name="差_CS01-D383-0301仪表数据表_成品油-仪表数据表1 2 2 2" xfId="1774"/>
    <cellStyle name="差_CS01-D383-0301仪表数据表_成品油-仪表数据表1 2 3" xfId="1775"/>
    <cellStyle name="差_CS01-D383-0301仪表数据表_成品油-仪表数据表1 3 2 2" xfId="1776"/>
    <cellStyle name="差_CS01-D383-0301仪表数据表_成品油-仪表数据表1 3 3" xfId="1777"/>
    <cellStyle name="差_CS01-D383-0301仪表数据表_成品油-仪表数据表1 4 2" xfId="1778"/>
    <cellStyle name="好_11S1101DL-01Y-03数据表_成品油-仪表数据表 3 3" xfId="1779"/>
    <cellStyle name="差_CS01-D383-0301仪表数据表_成品油-仪表数据表1 5" xfId="1780"/>
    <cellStyle name="差_I_O清册" xfId="1781"/>
    <cellStyle name="差_成品油-仪表数据表" xfId="1782"/>
    <cellStyle name="输入 2 2" xfId="1783"/>
    <cellStyle name="差_成品油-仪表数据表 2" xfId="1784"/>
    <cellStyle name="输入 2 2 2" xfId="1785"/>
    <cellStyle name="差_成品油-仪表数据表 2 2" xfId="1786"/>
    <cellStyle name="差_成品油-仪表数据表 2 2 2" xfId="1787"/>
    <cellStyle name="差_成品油-仪表数据表 2 3" xfId="1788"/>
    <cellStyle name="差_成品油-仪表数据表 3" xfId="1789"/>
    <cellStyle name="输出 6 2 2" xfId="1790"/>
    <cellStyle name="差_成品油-仪表数据表 3 2" xfId="1791"/>
    <cellStyle name="好_6分析仪表_成品油-仪表数据表1 4" xfId="1792"/>
    <cellStyle name="差_成品油-仪表数据表 3 2 2" xfId="1793"/>
    <cellStyle name="好_11S1101DL-01Y-03数据表_成品油-仪表数据表" xfId="1794"/>
    <cellStyle name="好_6分析仪表_成品油-仪表数据表1 4 2" xfId="1795"/>
    <cellStyle name="差_成品油-仪表数据表 3 3" xfId="1796"/>
    <cellStyle name="好_6分析仪表_成品油-仪表数据表1 5" xfId="1797"/>
    <cellStyle name="差_成品油-仪表数据表 4" xfId="1798"/>
    <cellStyle name="差_成品油-仪表数据表 4 2" xfId="1799"/>
    <cellStyle name="好_4液位仪表2_成品油-仪表数据表1 4" xfId="1800"/>
    <cellStyle name="差_成品油-仪表数据表1" xfId="1801"/>
    <cellStyle name="差_成品油-仪表数据表1 2" xfId="1802"/>
    <cellStyle name="差_成品油-仪表数据表1 2 2" xfId="1803"/>
    <cellStyle name="好_00Y-03仪表数据表 4" xfId="1804"/>
    <cellStyle name="差_成品油-仪表数据表1 2 3" xfId="1805"/>
    <cellStyle name="好_00Y-03仪表数据表 5" xfId="1806"/>
    <cellStyle name="好_1163-00YB-03数据表_成品油-仪表数据表 3 2 2" xfId="1807"/>
    <cellStyle name="差_成品油-仪表数据表1 3" xfId="1808"/>
    <cellStyle name="差_成品油-仪表数据表1 3 2" xfId="1809"/>
    <cellStyle name="差_成品油-仪表数据表1 3 2 2" xfId="1810"/>
    <cellStyle name="差_成品油-仪表数据表1 3 3" xfId="1811"/>
    <cellStyle name="差_流量仪表" xfId="1812"/>
    <cellStyle name="差_流量仪表 2" xfId="1813"/>
    <cellStyle name="差_流量仪表 2 2" xfId="1814"/>
    <cellStyle name="差_流量仪表 2 2 2" xfId="1815"/>
    <cellStyle name="差_流量仪表 2 3" xfId="1816"/>
    <cellStyle name="差_流量仪表 3 2 2" xfId="1817"/>
    <cellStyle name="差_流量仪表 3 3" xfId="1818"/>
    <cellStyle name="差_流量仪表 4 2" xfId="1819"/>
    <cellStyle name="差_流量仪表_成品油-仪表数据表 2" xfId="1820"/>
    <cellStyle name="差_流量仪表_成品油-仪表数据表 2 2 2" xfId="1821"/>
    <cellStyle name="差_流量仪表_成品油-仪表数据表 2 3" xfId="1822"/>
    <cellStyle name="差_流量仪表_成品油-仪表数据表 3" xfId="1823"/>
    <cellStyle name="差_流量仪表_成品油-仪表数据表 3 2 2" xfId="1824"/>
    <cellStyle name="差_流量仪表_成品油-仪表数据表 4" xfId="1825"/>
    <cellStyle name="差_流量仪表_成品油-仪表数据表 4 2" xfId="1826"/>
    <cellStyle name="差_流量仪表_成品油-仪表数据表1 2 2 2" xfId="1827"/>
    <cellStyle name="差_流量仪表_成品油-仪表数据表1 2 3" xfId="1828"/>
    <cellStyle name="差_流量仪表_成品油-仪表数据表1 3 2" xfId="1829"/>
    <cellStyle name="汇总 6 3" xfId="1830"/>
    <cellStyle name="差_流量仪表_成品油-仪表数据表1 3 2 2" xfId="1831"/>
    <cellStyle name="差_流量仪表_成品油-仪表数据表1 3 3" xfId="1832"/>
    <cellStyle name="差_流量仪表_成品油-仪表数据表1 4" xfId="1833"/>
    <cellStyle name="差_流量仪表_成品油-仪表数据表1 4 2" xfId="1834"/>
    <cellStyle name="汇总 7 3" xfId="1835"/>
    <cellStyle name="差_流量仪表_成品油-仪表数据表1 5" xfId="1836"/>
    <cellStyle name="差_气动切断阀 2 2 2" xfId="1837"/>
    <cellStyle name="差_气动切断阀 2 3" xfId="1838"/>
    <cellStyle name="差_气动切断阀 3 2" xfId="1839"/>
    <cellStyle name="差_气动切断阀 3 2 2" xfId="1840"/>
    <cellStyle name="差_气动切断阀 3 3" xfId="1841"/>
    <cellStyle name="差_气动切断阀 4" xfId="1842"/>
    <cellStyle name="差_气动切断阀 4 2" xfId="1843"/>
    <cellStyle name="差_气动切断阀 5" xfId="1844"/>
    <cellStyle name="差_气动切断阀_成品油-仪表数据表 2 2" xfId="1845"/>
    <cellStyle name="差_气动切断阀_成品油-仪表数据表 2 2 2" xfId="1846"/>
    <cellStyle name="差_气动切断阀_成品油-仪表数据表 2 3" xfId="1847"/>
    <cellStyle name="差_气动切断阀_成品油-仪表数据表 3" xfId="1848"/>
    <cellStyle name="差_气动切断阀_成品油-仪表数据表 3 2" xfId="1849"/>
    <cellStyle name="差_气动切断阀_成品油-仪表数据表 3 2 2" xfId="1850"/>
    <cellStyle name="差_气动切断阀_成品油-仪表数据表 3 3" xfId="1851"/>
    <cellStyle name="差_气动切断阀_成品油-仪表数据表 4 2" xfId="1852"/>
    <cellStyle name="差_气动切断阀_成品油-仪表数据表1 2" xfId="1853"/>
    <cellStyle name="差_气动切断阀_成品油-仪表数据表1 2 2" xfId="1854"/>
    <cellStyle name="差_气动切断阀_成品油-仪表数据表1 2 2 2" xfId="1855"/>
    <cellStyle name="差_气动切断阀_成品油-仪表数据表1 3" xfId="1856"/>
    <cellStyle name="差_气动切断阀_成品油-仪表数据表1 3 2" xfId="1857"/>
    <cellStyle name="差_气动切断阀_成品油-仪表数据表1 3 2 2" xfId="1858"/>
    <cellStyle name="差_气动切断阀_成品油-仪表数据表1 3 3" xfId="1859"/>
    <cellStyle name="差_气动切断阀_成品油-仪表数据表1 4 2" xfId="1860"/>
    <cellStyle name="常规 10 3 2" xfId="1861"/>
    <cellStyle name="常规 10 4" xfId="1862"/>
    <cellStyle name="好_11S1004-17Y-03数据表_成品油-仪表数据表 3 2" xfId="1863"/>
    <cellStyle name="常规 12" xfId="1864"/>
    <cellStyle name="好 4 2" xfId="1865"/>
    <cellStyle name="常规 12 2" xfId="1866"/>
    <cellStyle name="好 4 2 2" xfId="1867"/>
    <cellStyle name="好_1163-00YB-03数据表" xfId="1868"/>
    <cellStyle name="常规 13" xfId="1869"/>
    <cellStyle name="好 4 3" xfId="1870"/>
    <cellStyle name="常规 14" xfId="1871"/>
    <cellStyle name="常规 17" xfId="1872"/>
    <cellStyle name="常规 22" xfId="1873"/>
    <cellStyle name="注释 4 2" xfId="1874"/>
    <cellStyle name="常规 17 2" xfId="1875"/>
    <cellStyle name="注释 4 2 2" xfId="1876"/>
    <cellStyle name="常规 18" xfId="1877"/>
    <cellStyle name="常规 23" xfId="1878"/>
    <cellStyle name="注释 4 3" xfId="1879"/>
    <cellStyle name="常规 2" xfId="1880"/>
    <cellStyle name="常规 2 2" xfId="1881"/>
    <cellStyle name="常规 2 2 2" xfId="1882"/>
    <cellStyle name="常规 2 3" xfId="1883"/>
    <cellStyle name="常规 2 4" xfId="1884"/>
    <cellStyle name="常规 2 5" xfId="1885"/>
    <cellStyle name="常规 27" xfId="1886"/>
    <cellStyle name="常规 32" xfId="1887"/>
    <cellStyle name="常规 3 2 3 2" xfId="1888"/>
    <cellStyle name="常规 3 2 4" xfId="1889"/>
    <cellStyle name="常规 37" xfId="1890"/>
    <cellStyle name="常规 42" xfId="1891"/>
    <cellStyle name="好_11S1101DL-01Y-03数据表_成品油-仪表数据表1 4 2" xfId="1892"/>
    <cellStyle name="好_气动切断阀 4 2" xfId="1893"/>
    <cellStyle name="常规 38" xfId="1894"/>
    <cellStyle name="常规 43" xfId="1895"/>
    <cellStyle name="常规 4 2" xfId="1896"/>
    <cellStyle name="常规 4 2 2" xfId="1897"/>
    <cellStyle name="常规 4 4" xfId="1898"/>
    <cellStyle name="好_1163-00YB-03数据表_成品油-仪表数据表 2 3" xfId="1899"/>
    <cellStyle name="常规 4 3" xfId="1900"/>
    <cellStyle name="好_1163-00YB-03数据表_成品油-仪表数据表 2 2" xfId="1901"/>
    <cellStyle name="常规 45" xfId="1902"/>
    <cellStyle name="常规 50" xfId="1903"/>
    <cellStyle name="常规 46" xfId="1904"/>
    <cellStyle name="常规 47" xfId="1905"/>
    <cellStyle name="常规 48" xfId="1906"/>
    <cellStyle name="常规 49" xfId="1907"/>
    <cellStyle name="常规 5" xfId="1908"/>
    <cellStyle name="常规 5 2" xfId="1909"/>
    <cellStyle name="常规 5 2 2" xfId="1910"/>
    <cellStyle name="常规 5 2 3" xfId="1911"/>
    <cellStyle name="常规 5 3" xfId="1912"/>
    <cellStyle name="好_1163-00YB-03数据表_成品油-仪表数据表 3 2" xfId="1913"/>
    <cellStyle name="常规 5 4" xfId="1914"/>
    <cellStyle name="好_1163-00YB-03数据表_成品油-仪表数据表 2 2 2" xfId="1915"/>
    <cellStyle name="好_1163-00YB-03数据表_成品油-仪表数据表 3 3" xfId="1916"/>
    <cellStyle name="常规 6" xfId="1917"/>
    <cellStyle name="常规 6 2" xfId="1918"/>
    <cellStyle name="常规 6 2 2" xfId="1919"/>
    <cellStyle name="常规 6 2 3" xfId="1920"/>
    <cellStyle name="常规 6 3" xfId="1921"/>
    <cellStyle name="好_1163-00YB-03数据表_成品油-仪表数据表 4 2" xfId="1922"/>
    <cellStyle name="常规 6 4" xfId="1923"/>
    <cellStyle name="常规 7" xfId="1924"/>
    <cellStyle name="常规 7 2" xfId="1925"/>
    <cellStyle name="常规 7 2 2" xfId="1926"/>
    <cellStyle name="常规 7 3" xfId="1927"/>
    <cellStyle name="常规 8" xfId="1928"/>
    <cellStyle name="常规 8 2" xfId="1929"/>
    <cellStyle name="常规 8 2 2" xfId="1930"/>
    <cellStyle name="常规 8 3" xfId="1931"/>
    <cellStyle name="常规 9" xfId="1932"/>
    <cellStyle name="好 2" xfId="1933"/>
    <cellStyle name="好 2 2" xfId="1934"/>
    <cellStyle name="好 2 2 2" xfId="1935"/>
    <cellStyle name="好_11S1004-17Y-03数据表 5" xfId="1936"/>
    <cellStyle name="好 3" xfId="1937"/>
    <cellStyle name="好 3 2" xfId="1938"/>
    <cellStyle name="好 3 2 2" xfId="1939"/>
    <cellStyle name="好 4" xfId="1940"/>
    <cellStyle name="好 5 2 2" xfId="1941"/>
    <cellStyle name="好 5 3" xfId="1942"/>
    <cellStyle name="好 6 2" xfId="1943"/>
    <cellStyle name="好 6 2 2" xfId="1944"/>
    <cellStyle name="好 6 3" xfId="1945"/>
    <cellStyle name="好 7 2" xfId="1946"/>
    <cellStyle name="好 7 2 2" xfId="1947"/>
    <cellStyle name="好 7 3" xfId="1948"/>
    <cellStyle name="好 8" xfId="1949"/>
    <cellStyle name="好_00Y-03仪表数据表" xfId="1950"/>
    <cellStyle name="好_00Y-03仪表数据表 2 2" xfId="1951"/>
    <cellStyle name="好_00Y-03仪表数据表 2 2 2" xfId="1952"/>
    <cellStyle name="好_00Y-03仪表数据表 3" xfId="1953"/>
    <cellStyle name="好_00Y-03仪表数据表 3 2" xfId="1954"/>
    <cellStyle name="好_00Y-03仪表数据表 3 2 2" xfId="1955"/>
    <cellStyle name="好_00Y-03仪表数据表 3 3" xfId="1956"/>
    <cellStyle name="好_00Y-03仪表数据表_成品油-仪表数据表 2 3" xfId="1957"/>
    <cellStyle name="好_00Y-03仪表数据表_成品油-仪表数据表 3 2" xfId="1958"/>
    <cellStyle name="好_00Y-03仪表数据表_成品油-仪表数据表 3 2 2" xfId="1959"/>
    <cellStyle name="好_00Y-03仪表数据表_成品油-仪表数据表 4 2" xfId="1960"/>
    <cellStyle name="好_00Y-03仪表数据表_成品油-仪表数据表1" xfId="1961"/>
    <cellStyle name="好_11S1004-86Y-03仪表数据表 3 3" xfId="1962"/>
    <cellStyle name="好_00Y-03仪表数据表_成品油-仪表数据表1 2" xfId="1963"/>
    <cellStyle name="好_00Y-03仪表数据表_成品油-仪表数据表1 2 2" xfId="1964"/>
    <cellStyle name="好_00Y-03仪表数据表_成品油-仪表数据表1 2 2 2" xfId="1965"/>
    <cellStyle name="好_00Y-03仪表数据表_成品油-仪表数据表1 4" xfId="1966"/>
    <cellStyle name="好_00Y-03仪表数据表_成品油-仪表数据表1 4 2" xfId="1967"/>
    <cellStyle name="好_00Y-03仪表数据表_成品油-仪表数据表1 5" xfId="1968"/>
    <cellStyle name="好_07-100磁翻板液位计" xfId="1969"/>
    <cellStyle name="好_11S1033-101YG-03 数据表_成品油-仪表数据表 3 2" xfId="1970"/>
    <cellStyle name="好_07-100磁翻板液位计 2" xfId="1971"/>
    <cellStyle name="好_11S1033-101YG-03 数据表_成品油-仪表数据表 3 2 2" xfId="1972"/>
    <cellStyle name="好_07-100磁翻板液位计 2 2 2" xfId="1973"/>
    <cellStyle name="好_11S1004-84Y-03数据表_成品油-仪表数据表 3 3" xfId="1974"/>
    <cellStyle name="好_07-100磁翻板液位计 2 3" xfId="1975"/>
    <cellStyle name="好_07-100磁翻板液位计 3 3" xfId="1976"/>
    <cellStyle name="好_11S2110-01Y-03仪表数据表_成品油-仪表数据表 4" xfId="1977"/>
    <cellStyle name="好_07-100磁翻板液位计 5" xfId="1978"/>
    <cellStyle name="好_07-100磁翻板液位计_成品油-仪表数据表" xfId="1979"/>
    <cellStyle name="汇总 2 2" xfId="1980"/>
    <cellStyle name="好_07-100磁翻板液位计_成品油-仪表数据表 2" xfId="1981"/>
    <cellStyle name="汇总 2 2 2" xfId="1982"/>
    <cellStyle name="好_07-100磁翻板液位计_成品油-仪表数据表 2 2" xfId="1983"/>
    <cellStyle name="汇总 8" xfId="1984"/>
    <cellStyle name="好_07-100磁翻板液位计_成品油-仪表数据表 2 2 2" xfId="1985"/>
    <cellStyle name="好_07-100磁翻板液位计_成品油-仪表数据表 3 2" xfId="1986"/>
    <cellStyle name="好_07-100磁翻板液位计_成品油-仪表数据表 3 2 2" xfId="1987"/>
    <cellStyle name="好_11S1121-00Y-03仪表数据表_成品油-仪表数据表 3" xfId="1988"/>
    <cellStyle name="好_07-100磁翻板液位计_成品油-仪表数据表 3 3" xfId="1989"/>
    <cellStyle name="好_07-100磁翻板液位计_成品油-仪表数据表 4" xfId="1990"/>
    <cellStyle name="好_07-100磁翻板液位计_成品油-仪表数据表 4 2" xfId="1991"/>
    <cellStyle name="好_07-100磁翻板液位计_成品油-仪表数据表1 2" xfId="1992"/>
    <cellStyle name="好_07-100磁翻板液位计_成品油-仪表数据表1 3" xfId="1993"/>
    <cellStyle name="好_07-100磁翻板液位计_成品油-仪表数据表1 3 2" xfId="1994"/>
    <cellStyle name="好_07-100磁翻板液位计_成品油-仪表数据表1 3 2 2" xfId="1995"/>
    <cellStyle name="好_07-100磁翻板液位计_成品油-仪表数据表1 3 3" xfId="1996"/>
    <cellStyle name="好_08S1045-01Y-03气动调节阀 2 3" xfId="1997"/>
    <cellStyle name="好_08S1045-01Y-03气动调节阀 3 2" xfId="1998"/>
    <cellStyle name="好_11S1121-00Y-03仪表数据表 2" xfId="1999"/>
    <cellStyle name="好_11S1121-00Y-03仪表数据表_成品油-仪表数据表1 3 2 2" xfId="2000"/>
    <cellStyle name="好_08S1045-01Y-03气动调节阀 3 3" xfId="2001"/>
    <cellStyle name="好_11S1121-00Y-03仪表数据表 3" xfId="2002"/>
    <cellStyle name="好_08S1045-01Y-03气动调节阀 4" xfId="2003"/>
    <cellStyle name="好_11S1121-00Y-03仪表数据表_成品油-仪表数据表1 3 3" xfId="2004"/>
    <cellStyle name="好_08S1045-01Y-03气动调节阀 4 2" xfId="2005"/>
    <cellStyle name="好_08S1045-01Y-03气动调节阀 5" xfId="2006"/>
    <cellStyle name="好_08S1045-01Y-03气动调节阀_成品油-仪表数据表" xfId="2007"/>
    <cellStyle name="好_08S1045-01Y-03气动调节阀_成品油-仪表数据表 2" xfId="2008"/>
    <cellStyle name="好_08S1045-01Y-03气动调节阀_成品油-仪表数据表 2 2" xfId="2009"/>
    <cellStyle name="好_08S1045-01Y-03气动调节阀_成品油-仪表数据表 2 2 2" xfId="2010"/>
    <cellStyle name="好_08S1045-01Y-03气动调节阀_成品油-仪表数据表 2 3" xfId="2011"/>
    <cellStyle name="好_08S1045-01Y-03气动调节阀_成品油-仪表数据表 3" xfId="2012"/>
    <cellStyle name="好_08S1045-01Y-03气动调节阀_成品油-仪表数据表 3 2" xfId="2013"/>
    <cellStyle name="好_08S1045-01Y-03气动调节阀_成品油-仪表数据表 3 3" xfId="2014"/>
    <cellStyle name="好_08S1045-01Y-03气动调节阀_成品油-仪表数据表 4" xfId="2015"/>
    <cellStyle name="好_08S1045-01Y-03气动调节阀_成品油-仪表数据表 4 2" xfId="2016"/>
    <cellStyle name="好_08S1045-01Y-03气动调节阀_成品油-仪表数据表1" xfId="2017"/>
    <cellStyle name="好_08S1045-01Y-03气动调节阀_成品油-仪表数据表1 2" xfId="2018"/>
    <cellStyle name="好_08S1045-01Y-03气动调节阀_成品油-仪表数据表1 2 2 2" xfId="2019"/>
    <cellStyle name="好_08S1045-01Y-03气动调节阀_成品油-仪表数据表1 2 3" xfId="2020"/>
    <cellStyle name="好_11S2110-01Y-03仪表数据表 3 2" xfId="2021"/>
    <cellStyle name="好_08S1045-01Y-03气动调节阀_成品油-仪表数据表1 3" xfId="2022"/>
    <cellStyle name="好_08S1045-01Y-03气动调节阀_成品油-仪表数据表1 3 2" xfId="2023"/>
    <cellStyle name="好_08S1045-01Y-03气动调节阀_成品油-仪表数据表1 4" xfId="2024"/>
    <cellStyle name="好_08S1045-01Y-03气动调节阀_成品油-仪表数据表1 4 2" xfId="2025"/>
    <cellStyle name="好_08S1045-01Y-03气动调节阀_成品油-仪表数据表1 5" xfId="2026"/>
    <cellStyle name="强调文字颜色 3 3 2" xfId="2027"/>
    <cellStyle name="好_10S1130-00Y-03仪表数据表1 2" xfId="2028"/>
    <cellStyle name="好_10S1130-00Y-03仪表数据表1 2 2" xfId="2029"/>
    <cellStyle name="好_10S1130-00Y-03仪表数据表1 2 2 2" xfId="2030"/>
    <cellStyle name="好_10S1130-00Y-03仪表数据表1 2 3" xfId="2031"/>
    <cellStyle name="好_10S1130-00Y-03仪表数据表1 3 2" xfId="2032"/>
    <cellStyle name="好_10S1130-00Y-03仪表数据表1 3 2 2" xfId="2033"/>
    <cellStyle name="好_10S1130-00Y-03仪表数据表1 3 3" xfId="2034"/>
    <cellStyle name="好_10S1130-00Y-03仪表数据表1 4" xfId="2035"/>
    <cellStyle name="好_10S1130-00Y-03仪表数据表1 4 2" xfId="2036"/>
    <cellStyle name="好_10S1130-00Y-03仪表数据表1 5" xfId="2037"/>
    <cellStyle name="好_10S1130-00Y-03仪表数据表1_成品油-仪表数据表 2 2" xfId="2038"/>
    <cellStyle name="好_10S1130-00Y-03仪表数据表1_成品油-仪表数据表 2 3" xfId="2039"/>
    <cellStyle name="好_10S1130-00Y-03仪表数据表1_成品油-仪表数据表 3" xfId="2040"/>
    <cellStyle name="好_10S1130-00Y-03仪表数据表1_成品油-仪表数据表 3 2" xfId="2041"/>
    <cellStyle name="好_10S1130-00Y-03仪表数据表1_成品油-仪表数据表 3 2 2" xfId="2042"/>
    <cellStyle name="好_10S1130-00Y-03仪表数据表1_成品油-仪表数据表 3 3" xfId="2043"/>
    <cellStyle name="好_10S1130-00Y-03仪表数据表1_成品油-仪表数据表 4" xfId="2044"/>
    <cellStyle name="好_10S1130-00Y-03仪表数据表1_成品油-仪表数据表 4 2" xfId="2045"/>
    <cellStyle name="好_10S1130-00Y-03仪表数据表1_成品油-仪表数据表1" xfId="2046"/>
    <cellStyle name="好_10S1130-00Y-03仪表数据表1_成品油-仪表数据表1 2" xfId="2047"/>
    <cellStyle name="好_10S1130-00Y-03仪表数据表1_成品油-仪表数据表1 2 2" xfId="2048"/>
    <cellStyle name="好_10S1130-00Y-03仪表数据表1_成品油-仪表数据表1 2 2 2" xfId="2049"/>
    <cellStyle name="好_10S1130-00Y-03仪表数据表1_成品油-仪表数据表1 2 3" xfId="2050"/>
    <cellStyle name="好_10S1130-00Y-03仪表数据表1_成品油-仪表数据表1 3 2 2" xfId="2051"/>
    <cellStyle name="好_10S1130-00Y-03仪表数据表1_成品油-仪表数据表1 3 3" xfId="2052"/>
    <cellStyle name="好_10S1130-00Y-03仪表数据表1_成品油-仪表数据表1 4 2" xfId="2053"/>
    <cellStyle name="好_10S1130-00Y-03仪表数据表1_成品油-仪表数据表1 5" xfId="2054"/>
    <cellStyle name="好_10S1133-00Y-03仪表数据表" xfId="2055"/>
    <cellStyle name="好_10S1133-00Y-03仪表数据表 2" xfId="2056"/>
    <cellStyle name="好_10S1133-00Y-03仪表数据表 2 2" xfId="2057"/>
    <cellStyle name="好_10S1133-00Y-03仪表数据表 2 2 2" xfId="2058"/>
    <cellStyle name="好_10S1133-00Y-03仪表数据表 3" xfId="2059"/>
    <cellStyle name="好_10S1133-00Y-03仪表数据表 3 2 2" xfId="2060"/>
    <cellStyle name="好_10S1133-00Y-03仪表数据表 4" xfId="2061"/>
    <cellStyle name="好_10S1133-00Y-03仪表数据表 5" xfId="2062"/>
    <cellStyle name="好_10S1133-00Y-03仪表数据表_成品油-仪表数据表" xfId="2063"/>
    <cellStyle name="好_10S1133-00Y-03仪表数据表_成品油-仪表数据表 2" xfId="2064"/>
    <cellStyle name="强调文字颜色 1 4" xfId="2065"/>
    <cellStyle name="好_10S1133-00Y-03仪表数据表_成品油-仪表数据表 2 2" xfId="2066"/>
    <cellStyle name="好_11S1033-101YG-03 数据表_成品油-仪表数据表1 4" xfId="2067"/>
    <cellStyle name="强调文字颜色 1 4 2" xfId="2068"/>
    <cellStyle name="好_10S1133-00Y-03仪表数据表_成品油-仪表数据表 2 2 2" xfId="2069"/>
    <cellStyle name="好_11S1033-101YG-03 数据表_成品油-仪表数据表1 4 2" xfId="2070"/>
    <cellStyle name="强调文字颜色 1 4 2 2" xfId="2071"/>
    <cellStyle name="好_10S1133-00Y-03仪表数据表_成品油-仪表数据表 4" xfId="2072"/>
    <cellStyle name="强调文字颜色 1 6" xfId="2073"/>
    <cellStyle name="好_10S1133-00Y-03仪表数据表_成品油-仪表数据表 4 2" xfId="2074"/>
    <cellStyle name="强调文字颜色 1 6 2" xfId="2075"/>
    <cellStyle name="好_10S1133-00Y-03仪表数据表_成品油-仪表数据表1" xfId="2076"/>
    <cellStyle name="好_成品油-仪表数据表 2" xfId="2077"/>
    <cellStyle name="好_10S1133-00Y-03仪表数据表_成品油-仪表数据表1 2" xfId="2078"/>
    <cellStyle name="好_成品油-仪表数据表 2 2" xfId="2079"/>
    <cellStyle name="好_10S1133-00Y-03仪表数据表_成品油-仪表数据表1 2 2" xfId="2080"/>
    <cellStyle name="好_成品油-仪表数据表 2 2 2" xfId="2081"/>
    <cellStyle name="好_10S1133-00Y-03仪表数据表_成品油-仪表数据表1 2 2 2" xfId="2082"/>
    <cellStyle name="好_10S1133-00Y-03仪表数据表_成品油-仪表数据表1 2 3" xfId="2083"/>
    <cellStyle name="好_10S1133-00Y-03仪表数据表_成品油-仪表数据表1 3" xfId="2084"/>
    <cellStyle name="好_成品油-仪表数据表 2 3" xfId="2085"/>
    <cellStyle name="好_10S1133-00Y-03仪表数据表_成品油-仪表数据表1 4" xfId="2086"/>
    <cellStyle name="好_1142-01Y-03数据表 2 2" xfId="2087"/>
    <cellStyle name="好_10S1133-00Y-03仪表数据表_成品油-仪表数据表1 4 2" xfId="2088"/>
    <cellStyle name="好_1142-01Y-03数据表 2 2 2" xfId="2089"/>
    <cellStyle name="好_10S1133-00Y-03仪表数据表_成品油-仪表数据表1 5" xfId="2090"/>
    <cellStyle name="好_1142-01Y-03数据表 2 3" xfId="2091"/>
    <cellStyle name="好_1142-01Y-03数据表" xfId="2092"/>
    <cellStyle name="好_1142-01Y-03数据表 2" xfId="2093"/>
    <cellStyle name="好_1142-01Y-03数据表 3 2 2" xfId="2094"/>
    <cellStyle name="好_1142-01Y-03数据表 3 3" xfId="2095"/>
    <cellStyle name="好_1142-01Y-03数据表 4 2" xfId="2096"/>
    <cellStyle name="好_1142-01Y-03数据表_成品油-仪表数据表 2 2" xfId="2097"/>
    <cellStyle name="好_1142-01Y-03数据表 5" xfId="2098"/>
    <cellStyle name="好_1142-01Y-03数据表_成品油-仪表数据表 3" xfId="2099"/>
    <cellStyle name="好_1142-01Y-03数据表_成品油-仪表数据表" xfId="2100"/>
    <cellStyle name="好_1142-01Y-03数据表_成品油-仪表数据表 2 2 2" xfId="2101"/>
    <cellStyle name="好_1142-01Y-03数据表_成品油-仪表数据表 2 3" xfId="2102"/>
    <cellStyle name="好_1142-01Y-03数据表_成品油-仪表数据表 3 2" xfId="2103"/>
    <cellStyle name="好_1142-01Y-03数据表_成品油-仪表数据表 3 2 2" xfId="2104"/>
    <cellStyle name="好_1142-01Y-03数据表_成品油-仪表数据表 3 3" xfId="2105"/>
    <cellStyle name="好_1142-01Y-03数据表_成品油-仪表数据表 4" xfId="2106"/>
    <cellStyle name="适中 6 2" xfId="2107"/>
    <cellStyle name="好_1142-01Y-03数据表_成品油-仪表数据表 4 2" xfId="2108"/>
    <cellStyle name="适中 6 2 2" xfId="2109"/>
    <cellStyle name="好_1142-01Y-03数据表_成品油-仪表数据表1" xfId="2110"/>
    <cellStyle name="好_11S1004-86Y-03仪表数据表_成品油-仪表数据表 2 2" xfId="2111"/>
    <cellStyle name="好_1142-01Y-03数据表_成品油-仪表数据表1 2" xfId="2112"/>
    <cellStyle name="好_11S1004-86Y-03仪表数据表_成品油-仪表数据表 2 2 2" xfId="2113"/>
    <cellStyle name="好_1142-01Y-03数据表_成品油-仪表数据表1 2 2" xfId="2114"/>
    <cellStyle name="好_1142-01Y-03数据表_成品油-仪表数据表1 3" xfId="2115"/>
    <cellStyle name="好_1142-01Y-03数据表_成品油-仪表数据表1 3 2" xfId="2116"/>
    <cellStyle name="好_1142-01Y-03数据表_成品油-仪表数据表1 3 2 2" xfId="2117"/>
    <cellStyle name="好_1142-01Y-03数据表_成品油-仪表数据表1 4" xfId="2118"/>
    <cellStyle name="好_1142-01Y-03数据表_成品油-仪表数据表1 4 2" xfId="2119"/>
    <cellStyle name="好_1142-01Y-03数据表_成品油-仪表数据表1 5" xfId="2120"/>
    <cellStyle name="好_1163-00YB-03数据表 2" xfId="2121"/>
    <cellStyle name="好_1163-00YB-03数据表 2 2" xfId="2122"/>
    <cellStyle name="设计院表格" xfId="2123"/>
    <cellStyle name="好_1163-00YB-03数据表 2 3" xfId="2124"/>
    <cellStyle name="好_1163-00YB-03数据表 3" xfId="2125"/>
    <cellStyle name="好_1163-00YB-03数据表 3 2" xfId="2126"/>
    <cellStyle name="好_1163-00YB-03数据表 3 2 2" xfId="2127"/>
    <cellStyle name="好_1163-00YB-03数据表 3 3" xfId="2128"/>
    <cellStyle name="好_1163-00YB-03数据表 4" xfId="2129"/>
    <cellStyle name="好_1163-00YB-03数据表 4 2" xfId="2130"/>
    <cellStyle name="好_1163-00YB-03数据表_成品油-仪表数据表" xfId="2131"/>
    <cellStyle name="好_1163-00YB-03数据表_成品油-仪表数据表 2" xfId="2132"/>
    <cellStyle name="好_1163-00YB-03数据表_成品油-仪表数据表 3" xfId="2133"/>
    <cellStyle name="好_1163-00YB-03数据表_成品油-仪表数据表 4" xfId="2134"/>
    <cellStyle name="好_1163-00YB-03数据表_成品油-仪表数据表1" xfId="2135"/>
    <cellStyle name="好_11S1121-00Y-03仪表数据表_成品油-仪表数据表 2 2 2" xfId="2136"/>
    <cellStyle name="好_1163-00YB-03数据表_成品油-仪表数据表1 2" xfId="2137"/>
    <cellStyle name="好_1163-00YB-03数据表_成品油-仪表数据表1 2 2" xfId="2138"/>
    <cellStyle name="好_1163-00YB-03数据表_成品油-仪表数据表1 2 2 2" xfId="2139"/>
    <cellStyle name="好_1163-00YB-03数据表_成品油-仪表数据表1 2 3" xfId="2140"/>
    <cellStyle name="好_11S1004-17Y-03数据表 2 2" xfId="2141"/>
    <cellStyle name="好_11S1004-17Y-03数据表 2 2 2" xfId="2142"/>
    <cellStyle name="好_11S1004-17Y-03数据表 2 3" xfId="2143"/>
    <cellStyle name="好_11S1004-17Y-03数据表 3" xfId="2144"/>
    <cellStyle name="好_11S1004-17Y-03数据表 3 2" xfId="2145"/>
    <cellStyle name="好_11S1004-17Y-03数据表 3 2 2" xfId="2146"/>
    <cellStyle name="好_11S1004-17Y-03数据表 3 3" xfId="2147"/>
    <cellStyle name="好_11S1004-17Y-03数据表 4" xfId="2148"/>
    <cellStyle name="好_11S1004-17Y-03数据表_成品油-仪表数据表" xfId="2149"/>
    <cellStyle name="强调文字颜色 5 4 2" xfId="2150"/>
    <cellStyle name="好_11S1004-17Y-03数据表_成品油-仪表数据表 2" xfId="2151"/>
    <cellStyle name="强调文字颜色 5 4 2 2" xfId="2152"/>
    <cellStyle name="好_11S1004-17Y-03数据表_成品油-仪表数据表 2 2" xfId="2153"/>
    <cellStyle name="好_11S1004-17Y-03数据表_成品油-仪表数据表 2 2 2" xfId="2154"/>
    <cellStyle name="好_13-质量流量计（中标） 4" xfId="2155"/>
    <cellStyle name="好_11S1004-17Y-03数据表_成品油-仪表数据表 2 3" xfId="2156"/>
    <cellStyle name="汇总 3 2 2" xfId="2157"/>
    <cellStyle name="好_11S1004-17Y-03数据表_成品油-仪表数据表 3" xfId="2158"/>
    <cellStyle name="好_11S1004-17Y-03数据表_成品油-仪表数据表 3 2 2" xfId="2159"/>
    <cellStyle name="好_11S1004-17Y-03数据表_成品油-仪表数据表 3 3" xfId="2160"/>
    <cellStyle name="好_11S1004-17Y-03数据表_成品油-仪表数据表 4" xfId="2161"/>
    <cellStyle name="链接单元格 3 2" xfId="2162"/>
    <cellStyle name="好_11S1004-17Y-03数据表_成品油-仪表数据表 4 2" xfId="2163"/>
    <cellStyle name="好_11S1121-00Y-03仪表数据表_成品油-仪表数据表" xfId="2164"/>
    <cellStyle name="链接单元格 3 2 2" xfId="2165"/>
    <cellStyle name="好_11S1004-17Y-03数据表_成品油-仪表数据表1" xfId="2166"/>
    <cellStyle name="好_11S1004-17Y-03数据表_成品油-仪表数据表1 2" xfId="2167"/>
    <cellStyle name="好_11S1004-17Y-03数据表_成品油-仪表数据表1 2 2" xfId="2168"/>
    <cellStyle name="好_11S1004-17Y-03数据表_成品油-仪表数据表1 2 2 2" xfId="2169"/>
    <cellStyle name="好_11S1004-17Y-03数据表_成品油-仪表数据表1 2 3" xfId="2170"/>
    <cellStyle name="计算 6 2 2" xfId="2171"/>
    <cellStyle name="好_11S1004-17Y-03数据表_成品油-仪表数据表1 3 2 2" xfId="2172"/>
    <cellStyle name="好_11S1004-17Y-03数据表_成品油-仪表数据表1 3 3" xfId="2173"/>
    <cellStyle name="好_11S1004-17Y-03数据表_成品油-仪表数据表1 4 2" xfId="2174"/>
    <cellStyle name="好_11S1004-84Y-03数据表" xfId="2175"/>
    <cellStyle name="好_11S1004-84Y-03数据表 2" xfId="2176"/>
    <cellStyle name="好_11S1004-84Y-03数据表 2 2" xfId="2177"/>
    <cellStyle name="好_11S1004-84Y-03数据表 2 2 2" xfId="2178"/>
    <cellStyle name="好_11S1004-84Y-03数据表 3" xfId="2179"/>
    <cellStyle name="好_11S1004-84Y-03数据表 3 2" xfId="2180"/>
    <cellStyle name="好_11S1004-84Y-03数据表 3 3" xfId="2181"/>
    <cellStyle name="好_11S1004-84Y-03数据表 4" xfId="2182"/>
    <cellStyle name="好_11S1004-84Y-03数据表 5" xfId="2183"/>
    <cellStyle name="好_11S1004-84Y-03数据表_成品油-仪表数据表 2 2 2" xfId="2184"/>
    <cellStyle name="好_11S1004-84Y-03数据表_成品油-仪表数据表 3 2" xfId="2185"/>
    <cellStyle name="好_11S1004-84Y-03数据表_成品油-仪表数据表 3 2 2" xfId="2186"/>
    <cellStyle name="好_11S1004-84Y-03数据表_成品油-仪表数据表1" xfId="2187"/>
    <cellStyle name="好_11S1004-84Y-03数据表_成品油-仪表数据表1 2" xfId="2188"/>
    <cellStyle name="好_11S1004-84Y-03数据表_成品油-仪表数据表1 2 2" xfId="2189"/>
    <cellStyle name="好_11S1004-84Y-03数据表_成品油-仪表数据表1 2 2 2" xfId="2190"/>
    <cellStyle name="好_11S1004-84Y-03数据表_成品油-仪表数据表1 2 3" xfId="2191"/>
    <cellStyle name="好_11S1004-84Y-03数据表_成品油-仪表数据表1 3" xfId="2192"/>
    <cellStyle name="好_11S1004-84Y-03数据表_成品油-仪表数据表1 3 2" xfId="2193"/>
    <cellStyle name="好_11S1004-84Y-03数据表_成品油-仪表数据表1 3 3" xfId="2194"/>
    <cellStyle name="好_11S1004-84Y-03数据表_成品油-仪表数据表1 4" xfId="2195"/>
    <cellStyle name="好_11S1004-84Y-03数据表_成品油-仪表数据表1 4 2" xfId="2196"/>
    <cellStyle name="好_11S1004-84Y-03数据表_成品油-仪表数据表1 5" xfId="2197"/>
    <cellStyle name="好_11S1004-86Y-03仪表数据表" xfId="2198"/>
    <cellStyle name="好_11S1004-86Y-03仪表数据表 2" xfId="2199"/>
    <cellStyle name="好_11S1004-86Y-03仪表数据表 2 2" xfId="2200"/>
    <cellStyle name="好_11S1004-86Y-03仪表数据表 2 2 2" xfId="2201"/>
    <cellStyle name="好_11S1004-86Y-03仪表数据表 2 3" xfId="2202"/>
    <cellStyle name="好_11S1004-86Y-03仪表数据表 3" xfId="2203"/>
    <cellStyle name="好_11S1004-86Y-03仪表数据表 3 2" xfId="2204"/>
    <cellStyle name="好_11S1004-86Y-03仪表数据表 3 2 2" xfId="2205"/>
    <cellStyle name="好_11S1004-86Y-03仪表数据表 4" xfId="2206"/>
    <cellStyle name="好_11S1004-86Y-03仪表数据表 4 2" xfId="2207"/>
    <cellStyle name="好_流量仪表_成品油-仪表数据表" xfId="2208"/>
    <cellStyle name="好_11S1004-86Y-03仪表数据表 5" xfId="2209"/>
    <cellStyle name="好_11S1004-86Y-03仪表数据表_成品油-仪表数据表" xfId="2210"/>
    <cellStyle name="好_11S1004-86Y-03仪表数据表_成品油-仪表数据表 2" xfId="2211"/>
    <cellStyle name="好_11S1004-86Y-03仪表数据表_成品油-仪表数据表 2 3" xfId="2212"/>
    <cellStyle name="好_B-1016-1052(02)Y-03仪表数据表_成品油-仪表数据表1 4 2" xfId="2213"/>
    <cellStyle name="好_11S1004-86Y-03仪表数据表_成品油-仪表数据表 3" xfId="2214"/>
    <cellStyle name="好_11S1004-86Y-03仪表数据表_成品油-仪表数据表 3 2" xfId="2215"/>
    <cellStyle name="好_11S1004-86Y-03仪表数据表_成品油-仪表数据表 3 2 2" xfId="2216"/>
    <cellStyle name="好_11S1004-86Y-03仪表数据表_成品油-仪表数据表 3 3" xfId="2217"/>
    <cellStyle name="好_11S1004-86Y-03仪表数据表_成品油-仪表数据表 4" xfId="2218"/>
    <cellStyle name="好_11S1004-86Y-03仪表数据表_成品油-仪表数据表 4 2" xfId="2219"/>
    <cellStyle name="好_11S1004-86Y-03仪表数据表_成品油-仪表数据表1 2" xfId="2220"/>
    <cellStyle name="好_11S1004-86Y-03仪表数据表_成品油-仪表数据表1 2 2" xfId="2221"/>
    <cellStyle name="好_11S1004-86Y-03仪表数据表_成品油-仪表数据表1 2 2 2" xfId="2222"/>
    <cellStyle name="好_11S1004-86Y-03仪表数据表_成品油-仪表数据表1 2 3" xfId="2223"/>
    <cellStyle name="好_11S1004-86Y-03仪表数据表_成品油-仪表数据表1 3" xfId="2224"/>
    <cellStyle name="好_11S1004-86Y-03仪表数据表_成品油-仪表数据表1 3 2" xfId="2225"/>
    <cellStyle name="好_11S1004-86Y-03仪表数据表_成品油-仪表数据表1 3 3" xfId="2226"/>
    <cellStyle name="好_11S1004-86Y-03仪表数据表_成品油-仪表数据表1 4" xfId="2227"/>
    <cellStyle name="好_11S1004-86Y-03仪表数据表_成品油-仪表数据表1 5" xfId="2228"/>
    <cellStyle name="好_11S1033-101YG-03 数据表 2" xfId="2229"/>
    <cellStyle name="好_11S1101DL-01Y-03数据表 4 2" xfId="2230"/>
    <cellStyle name="好_11S1033-101YG-03 数据表 3" xfId="2231"/>
    <cellStyle name="好_11S1033-101YG-03 数据表 4" xfId="2232"/>
    <cellStyle name="好_11S1033-101YG-03 数据表 5" xfId="2233"/>
    <cellStyle name="好_11S1033-101YG-03 数据表_成品油-仪表数据表 2 2" xfId="2234"/>
    <cellStyle name="好_11S1033-101YG-03 数据表_成品油-仪表数据表 2 2 2" xfId="2235"/>
    <cellStyle name="好_11S1033-101YG-03 数据表_成品油-仪表数据表 2 3" xfId="2236"/>
    <cellStyle name="好_11S1033-101YG-03 数据表_成品油-仪表数据表 3" xfId="2237"/>
    <cellStyle name="好_11S1033-101YG-03 数据表_成品油-仪表数据表 3 3" xfId="2238"/>
    <cellStyle name="好_11S1033-101YG-03 数据表_成品油-仪表数据表 4" xfId="2239"/>
    <cellStyle name="好_11S1033-101YG-03 数据表_成品油-仪表数据表 4 2" xfId="2240"/>
    <cellStyle name="好_11S1033-101YG-03 数据表_成品油-仪表数据表1" xfId="2241"/>
    <cellStyle name="好_11S1033-101YG-03 数据表_成品油-仪表数据表1 2" xfId="2242"/>
    <cellStyle name="好_11S1033-101YG-03 数据表_成品油-仪表数据表1 2 2" xfId="2243"/>
    <cellStyle name="好_11S1033-101YG-03 数据表_成品油-仪表数据表1 2 3" xfId="2244"/>
    <cellStyle name="好_11S1033-101YG-03 数据表_成品油-仪表数据表1 3" xfId="2245"/>
    <cellStyle name="好_11S1033-101YG-03 数据表_成品油-仪表数据表1 3 3" xfId="2246"/>
    <cellStyle name="好_11S1101DL-01Y-03数据表" xfId="2247"/>
    <cellStyle name="强调文字颜色 3 2 3" xfId="2248"/>
    <cellStyle name="好_11S1101DL-01Y-03数据表 2" xfId="2249"/>
    <cellStyle name="好_11S1101DL-01Y-03数据表 2 2" xfId="2250"/>
    <cellStyle name="好_11S1101DL-01Y-03数据表 2 2 2" xfId="2251"/>
    <cellStyle name="好_11S1101DL-01Y-03数据表 2 3" xfId="2252"/>
    <cellStyle name="计算 2 2 2" xfId="2253"/>
    <cellStyle name="好_11S1101DL-01Y-03数据表 3 2 2" xfId="2254"/>
    <cellStyle name="好_11S1101DL-01Y-03数据表 3 3" xfId="2255"/>
    <cellStyle name="好_11S1101DL-01Y-03数据表 5" xfId="2256"/>
    <cellStyle name="好_11S1101DL-01Y-03数据表_成品油-仪表数据表 2" xfId="2257"/>
    <cellStyle name="好_11S1101DL-01Y-03数据表_成品油-仪表数据表 2 2" xfId="2258"/>
    <cellStyle name="好_11S1101DL-01Y-03数据表_成品油-仪表数据表 2 2 2" xfId="2259"/>
    <cellStyle name="好_11S1101DL-01Y-03数据表_成品油-仪表数据表 3" xfId="2260"/>
    <cellStyle name="好_11S1101DL-01Y-03数据表_成品油-仪表数据表 3 2" xfId="2261"/>
    <cellStyle name="好_11S1101DL-01Y-03数据表_成品油-仪表数据表 3 2 2" xfId="2262"/>
    <cellStyle name="好_11S1101DL-01Y-03数据表_成品油-仪表数据表 4" xfId="2263"/>
    <cellStyle name="好_11S1101DL-01Y-03数据表_成品油-仪表数据表 4 2" xfId="2264"/>
    <cellStyle name="好_11S1101DL-01Y-03数据表_成品油-仪表数据表1 2 2" xfId="2265"/>
    <cellStyle name="好_气动切断阀 2 2" xfId="2266"/>
    <cellStyle name="强调文字颜色 2 6 3" xfId="2267"/>
    <cellStyle name="好_11S1101DL-01Y-03数据表_成品油-仪表数据表1 2 2 2" xfId="2268"/>
    <cellStyle name="好_气动切断阀 2 2 2" xfId="2269"/>
    <cellStyle name="好_11S1101DL-01Y-03数据表_成品油-仪表数据表1 2 3" xfId="2270"/>
    <cellStyle name="好_气动切断阀 2 3" xfId="2271"/>
    <cellStyle name="好_11S1101DL-01Y-03数据表_成品油-仪表数据表1 3 2 2" xfId="2272"/>
    <cellStyle name="好_气动切断阀 3 2 2" xfId="2273"/>
    <cellStyle name="好_11S1101DL-01Y-03数据表_成品油-仪表数据表1 3 3" xfId="2274"/>
    <cellStyle name="好_气动切断阀 3 3" xfId="2275"/>
    <cellStyle name="好_11S1101DL-01Y-03数据表_成品油-仪表数据表1 4" xfId="2276"/>
    <cellStyle name="好_气动切断阀 4" xfId="2277"/>
    <cellStyle name="好_11S1101DL-01Y-03数据表_成品油-仪表数据表1 5" xfId="2278"/>
    <cellStyle name="好_气动切断阀 5" xfId="2279"/>
    <cellStyle name="强调文字颜色 4 6 2" xfId="2280"/>
    <cellStyle name="好_11S1121-00Y-03仪表数据表 3 2" xfId="2281"/>
    <cellStyle name="好_11S1121-00Y-03仪表数据表 3 2 2" xfId="2282"/>
    <cellStyle name="好_11S1121-00Y-03仪表数据表 3 3" xfId="2283"/>
    <cellStyle name="好_11S1121-00Y-03仪表数据表 4" xfId="2284"/>
    <cellStyle name="好_11S1121-00Y-03仪表数据表 5" xfId="2285"/>
    <cellStyle name="好_11S1121-00Y-03仪表数据表_成品油-仪表数据表 2" xfId="2286"/>
    <cellStyle name="解释性文本 2 3" xfId="2287"/>
    <cellStyle name="好_11S1121-00Y-03仪表数据表_成品油-仪表数据表 2 2" xfId="2288"/>
    <cellStyle name="好_11S1121-00Y-03仪表数据表_成品油-仪表数据表 2 3" xfId="2289"/>
    <cellStyle name="好_11S1121-00Y-03仪表数据表_成品油-仪表数据表 3 2" xfId="2290"/>
    <cellStyle name="好_11S1121-00Y-03仪表数据表_成品油-仪表数据表 3 2 2" xfId="2291"/>
    <cellStyle name="好_11S1121-00Y-03仪表数据表_成品油-仪表数据表 3 3" xfId="2292"/>
    <cellStyle name="好_11S1121-00Y-03仪表数据表_成品油-仪表数据表 4" xfId="2293"/>
    <cellStyle name="好_11S1121-00Y-03仪表数据表_成品油-仪表数据表 4 2" xfId="2294"/>
    <cellStyle name="好_11S1121-00Y-03仪表数据表_成品油-仪表数据表1" xfId="2295"/>
    <cellStyle name="好_11S1121-00Y-03仪表数据表_成品油-仪表数据表1 2" xfId="2296"/>
    <cellStyle name="好_11S1121-00Y-03仪表数据表_成品油-仪表数据表1 2 2" xfId="2297"/>
    <cellStyle name="好_11S1121-00Y-03仪表数据表_成品油-仪表数据表1 2 2 2" xfId="2298"/>
    <cellStyle name="好_11S1121-00Y-03仪表数据表_成品油-仪表数据表1 2 3" xfId="2299"/>
    <cellStyle name="好_11S1121-00Y-03仪表数据表_成品油-仪表数据表1 3" xfId="2300"/>
    <cellStyle name="好_11S1121-00Y-03仪表数据表_成品油-仪表数据表1 4" xfId="2301"/>
    <cellStyle name="好_11S2110-01Y-03仪表数据表" xfId="2302"/>
    <cellStyle name="好_13-质量流量计（中标） 2 2 2" xfId="2303"/>
    <cellStyle name="好_11S2110-01Y-03仪表数据表 2" xfId="2304"/>
    <cellStyle name="好_11S2110-01Y-03仪表数据表 2 2" xfId="2305"/>
    <cellStyle name="好_11S2110-01Y-03仪表数据表 2 2 2" xfId="2306"/>
    <cellStyle name="好_11S2110-01Y-03仪表数据表 2 3" xfId="2307"/>
    <cellStyle name="好_11S2110-01Y-03仪表数据表 3" xfId="2308"/>
    <cellStyle name="好_11S2110-01Y-03仪表数据表 3 2 2" xfId="2309"/>
    <cellStyle name="好_11S2110-01Y-03仪表数据表 3 3" xfId="2310"/>
    <cellStyle name="好_11S2110-01Y-03仪表数据表 5" xfId="2311"/>
    <cellStyle name="好_11S2110-01Y-03仪表数据表_成品油-仪表数据表 2 2 2" xfId="2312"/>
    <cellStyle name="好_11S2110-01Y-03仪表数据表_成品油-仪表数据表1 5" xfId="2313"/>
    <cellStyle name="好_11S2110-01Y-03仪表数据表_成品油-仪表数据表 4 2" xfId="2314"/>
    <cellStyle name="好_11S2110-01Y-03仪表数据表_成品油-仪表数据表1" xfId="2315"/>
    <cellStyle name="计算 5 2" xfId="2316"/>
    <cellStyle name="好_11S2110-01Y-03仪表数据表_成品油-仪表数据表1 2" xfId="2317"/>
    <cellStyle name="计算 5 2 2" xfId="2318"/>
    <cellStyle name="好_11S2110-01Y-03仪表数据表_成品油-仪表数据表1 2 2" xfId="2319"/>
    <cellStyle name="好_11S2110-01Y-03仪表数据表_成品油-仪表数据表1 2 2 2" xfId="2320"/>
    <cellStyle name="好_11S2110-01Y-03仪表数据表_成品油-仪表数据表1 2 3" xfId="2321"/>
    <cellStyle name="好_11S2110-01Y-03仪表数据表_成品油-仪表数据表1 3 2" xfId="2322"/>
    <cellStyle name="好_11S2110-01Y-03仪表数据表_成品油-仪表数据表1 3 2 2" xfId="2323"/>
    <cellStyle name="好_11S2110-01Y-03仪表数据表_成品油-仪表数据表1 3 3" xfId="2324"/>
    <cellStyle name="好_11S2110-01Y-03仪表数据表_成品油-仪表数据表1 4" xfId="2325"/>
    <cellStyle name="好_11S2110-01Y-03仪表数据表_成品油-仪表数据表1 4 2" xfId="2326"/>
    <cellStyle name="好_13-质量流量计（中标）" xfId="2327"/>
    <cellStyle name="好_13-质量流量计（中标） 2" xfId="2328"/>
    <cellStyle name="好_13-质量流量计（中标） 2 2" xfId="2329"/>
    <cellStyle name="好_13-质量流量计（中标） 2 3" xfId="2330"/>
    <cellStyle name="好_13-质量流量计（中标） 3" xfId="2331"/>
    <cellStyle name="好_13-质量流量计（中标） 3 2" xfId="2332"/>
    <cellStyle name="好_13-质量流量计（中标） 3 2 2" xfId="2333"/>
    <cellStyle name="好_13-质量流量计（中标） 3 3" xfId="2334"/>
    <cellStyle name="好_13-质量流量计（中标） 4 2" xfId="2335"/>
    <cellStyle name="好_13-质量流量计（中标） 5" xfId="2336"/>
    <cellStyle name="好_13-质量流量计（中标）_成品油-仪表数据表" xfId="2337"/>
    <cellStyle name="好_13-质量流量计（中标）_成品油-仪表数据表 2" xfId="2338"/>
    <cellStyle name="好_13-质量流量计（中标）_成品油-仪表数据表 2 2" xfId="2339"/>
    <cellStyle name="好_13-质量流量计（中标）_成品油-仪表数据表 2 3" xfId="2340"/>
    <cellStyle name="好_13-质量流量计（中标）_成品油-仪表数据表 3 2" xfId="2341"/>
    <cellStyle name="好_B-1016-1052(02)Y-03仪表数据表_成品油-仪表数据表1 2 2 2" xfId="2342"/>
    <cellStyle name="好_13-质量流量计（中标）_成品油-仪表数据表 3 3" xfId="2343"/>
    <cellStyle name="好_13-质量流量计（中标）_成品油-仪表数据表1" xfId="2344"/>
    <cellStyle name="好_13-质量流量计（中标）_成品油-仪表数据表1 2" xfId="2345"/>
    <cellStyle name="好_13-质量流量计（中标）_成品油-仪表数据表1 2 2" xfId="2346"/>
    <cellStyle name="好_13-质量流量计（中标）_成品油-仪表数据表1 2 2 2" xfId="2347"/>
    <cellStyle name="好_13-质量流量计（中标）_成品油-仪表数据表1 2 3" xfId="2348"/>
    <cellStyle name="好_13-质量流量计（中标）_成品油-仪表数据表1 3" xfId="2349"/>
    <cellStyle name="好_13-质量流量计（中标）_成品油-仪表数据表1 3 2" xfId="2350"/>
    <cellStyle name="好_13-质量流量计（中标）_成品油-仪表数据表1 3 2 2" xfId="2351"/>
    <cellStyle name="好_13-质量流量计（中标）_成品油-仪表数据表1 3 3" xfId="2352"/>
    <cellStyle name="好_13-质量流量计（中标）_成品油-仪表数据表1 4" xfId="2353"/>
    <cellStyle name="好_13-质量流量计（中标）_成品油-仪表数据表1 4 2" xfId="2354"/>
    <cellStyle name="好_13-质量流量计（中标）_成品油-仪表数据表1 5" xfId="2355"/>
    <cellStyle name="好_4液位仪表2" xfId="2356"/>
    <cellStyle name="好_4液位仪表2 2" xfId="2357"/>
    <cellStyle name="好_4液位仪表2 2 3" xfId="2358"/>
    <cellStyle name="好_4液位仪表2 3" xfId="2359"/>
    <cellStyle name="好_4液位仪表2 3 2" xfId="2360"/>
    <cellStyle name="好_4液位仪表2 3 2 2" xfId="2361"/>
    <cellStyle name="好_4液位仪表2 3 3" xfId="2362"/>
    <cellStyle name="好_4液位仪表2 4" xfId="2363"/>
    <cellStyle name="强调文字颜色 6 2 2" xfId="2364"/>
    <cellStyle name="好_4液位仪表2 4 2" xfId="2365"/>
    <cellStyle name="强调文字颜色 6 2 2 2" xfId="2366"/>
    <cellStyle name="好_4液位仪表2 5" xfId="2367"/>
    <cellStyle name="强调文字颜色 6 2 3" xfId="2368"/>
    <cellStyle name="好_4液位仪表2_成品油-仪表数据表 2 2" xfId="2369"/>
    <cellStyle name="好_4液位仪表2_成品油-仪表数据表 2 2 2" xfId="2370"/>
    <cellStyle name="好_4液位仪表2_成品油-仪表数据表 2 3" xfId="2371"/>
    <cellStyle name="好_4液位仪表2_成品油-仪表数据表 3" xfId="2372"/>
    <cellStyle name="好_4液位仪表2_成品油-仪表数据表 3 2" xfId="2373"/>
    <cellStyle name="千位_laroux" xfId="2374"/>
    <cellStyle name="好_4液位仪表2_成品油-仪表数据表 3 2 2" xfId="2375"/>
    <cellStyle name="好_4液位仪表2_成品油-仪表数据表 3 3" xfId="2376"/>
    <cellStyle name="好_4液位仪表2_成品油-仪表数据表 4" xfId="2377"/>
    <cellStyle name="好_4液位仪表2_成品油-仪表数据表 4 2" xfId="2378"/>
    <cellStyle name="好_4液位仪表2_成品油-仪表数据表1 2 2" xfId="2379"/>
    <cellStyle name="好_4液位仪表2_成品油-仪表数据表1 2 2 2" xfId="2380"/>
    <cellStyle name="好_4液位仪表2_成品油-仪表数据表1 3" xfId="2381"/>
    <cellStyle name="好_4液位仪表2_成品油-仪表数据表1 3 2" xfId="2382"/>
    <cellStyle name="好_4液位仪表2_成品油-仪表数据表1 3 2 2" xfId="2383"/>
    <cellStyle name="好_流量仪表 3" xfId="2384"/>
    <cellStyle name="好_4液位仪表2_成品油-仪表数据表1 4 2" xfId="2385"/>
    <cellStyle name="好_4液位仪表2_成品油-仪表数据表1 5" xfId="2386"/>
    <cellStyle name="好_6分析仪表" xfId="2387"/>
    <cellStyle name="好_6分析仪表 2" xfId="2388"/>
    <cellStyle name="好_6分析仪表 2 2" xfId="2389"/>
    <cellStyle name="好_6分析仪表 2 2 2" xfId="2390"/>
    <cellStyle name="好_6分析仪表 2 3" xfId="2391"/>
    <cellStyle name="强调文字颜色 6 6 2" xfId="2392"/>
    <cellStyle name="好_6分析仪表_成品油-仪表数据表" xfId="2393"/>
    <cellStyle name="好_6分析仪表_成品油-仪表数据表 2" xfId="2394"/>
    <cellStyle name="好_6分析仪表_成品油-仪表数据表 2 2" xfId="2395"/>
    <cellStyle name="好_6分析仪表_成品油-仪表数据表 2 2 2" xfId="2396"/>
    <cellStyle name="好_6分析仪表_成品油-仪表数据表 2 3" xfId="2397"/>
    <cellStyle name="好_6分析仪表_成品油-仪表数据表 3" xfId="2398"/>
    <cellStyle name="好_6分析仪表_成品油-仪表数据表 3 2" xfId="2399"/>
    <cellStyle name="好_6分析仪表_成品油-仪表数据表 3 2 2" xfId="2400"/>
    <cellStyle name="好_6分析仪表_成品油-仪表数据表 4" xfId="2401"/>
    <cellStyle name="好_6分析仪表_成品油-仪表数据表 4 2" xfId="2402"/>
    <cellStyle name="好_6分析仪表_成品油-仪表数据表1" xfId="2403"/>
    <cellStyle name="好_6分析仪表_成品油-仪表数据表1 2 2" xfId="2404"/>
    <cellStyle name="好_6分析仪表_成品油-仪表数据表1 2 2 2" xfId="2405"/>
    <cellStyle name="好_6分析仪表_成品油-仪表数据表1 3" xfId="2406"/>
    <cellStyle name="好_6分析仪表_成品油-仪表数据表1 3 2" xfId="2407"/>
    <cellStyle name="好_B-1016-1052(02)Y-03仪表数据表" xfId="2408"/>
    <cellStyle name="好_B-1016-1052(02)Y-03仪表数据表 3 2 2" xfId="2409"/>
    <cellStyle name="好_B-1016-1052(02)Y-03仪表数据表 3 3" xfId="2410"/>
    <cellStyle name="好_B-1016-1052(02)Y-03仪表数据表_成品油-仪表数据表" xfId="2411"/>
    <cellStyle name="注释 5 3" xfId="2412"/>
    <cellStyle name="好_B-1016-1052(02)Y-03仪表数据表_成品油-仪表数据表1" xfId="2413"/>
    <cellStyle name="好_B-1016-1052(02)Y-03仪表数据表_成品油-仪表数据表1 3" xfId="2414"/>
    <cellStyle name="好_B-1016-1052(02)Y-03仪表数据表_成品油-仪表数据表1 3 2" xfId="2415"/>
    <cellStyle name="好_B-1016-1052(02)Y-03仪表数据表_成品油-仪表数据表1 3 2 2" xfId="2416"/>
    <cellStyle name="好_B-1016-1052(02)Y-03仪表数据表_成品油-仪表数据表1 4" xfId="2417"/>
    <cellStyle name="好_B-1016-1052(02)Y-03仪表数据表_成品油-仪表数据表1 5" xfId="2418"/>
    <cellStyle name="好_CS01-D383-0301仪表数据表" xfId="2419"/>
    <cellStyle name="好_CS01-D383-0301仪表数据表 2" xfId="2420"/>
    <cellStyle name="好_CS01-D383-0301仪表数据表 2 2 2" xfId="2421"/>
    <cellStyle name="好_CS01-D383-0301仪表数据表 2 3" xfId="2422"/>
    <cellStyle name="好_CS01-D383-0301仪表数据表 3" xfId="2423"/>
    <cellStyle name="好_CS01-D383-0301仪表数据表 3 2 2" xfId="2424"/>
    <cellStyle name="好_CS01-D383-0301仪表数据表 4" xfId="2425"/>
    <cellStyle name="好_CS01-D383-0301仪表数据表 4 2" xfId="2426"/>
    <cellStyle name="好_CS01-D383-0301仪表数据表 5" xfId="2427"/>
    <cellStyle name="好_CS01-D383-0301仪表数据表_成品油-仪表数据表 2 2 2" xfId="2428"/>
    <cellStyle name="输入 5 2" xfId="2429"/>
    <cellStyle name="好_CS01-D383-0301仪表数据表_成品油-仪表数据表 3 2" xfId="2430"/>
    <cellStyle name="好_CS01-D383-0301仪表数据表_成品油-仪表数据表 3 3" xfId="2431"/>
    <cellStyle name="好_CS01-D383-0301仪表数据表_成品油-仪表数据表 4" xfId="2432"/>
    <cellStyle name="好_CS01-D383-0301仪表数据表_成品油-仪表数据表 4 2" xfId="2433"/>
    <cellStyle name="好_CS01-D383-0301仪表数据表_成品油-仪表数据表1 2 2 2" xfId="2434"/>
    <cellStyle name="好_CS01-D383-0301仪表数据表_成品油-仪表数据表1 2 3" xfId="2435"/>
    <cellStyle name="好_CS01-D383-0301仪表数据表_成品油-仪表数据表1 3 2 2" xfId="2436"/>
    <cellStyle name="好_CS01-D383-0301仪表数据表_成品油-仪表数据表1 3 3" xfId="2437"/>
    <cellStyle name="好_CS01-D383-0301仪表数据表_成品油-仪表数据表1 4 2" xfId="2438"/>
    <cellStyle name="好_CS01-D383-0301仪表数据表_成品油-仪表数据表1 5" xfId="2439"/>
    <cellStyle name="强调文字颜色 4 4 2" xfId="2440"/>
    <cellStyle name="好_I_O清册" xfId="2441"/>
    <cellStyle name="好_PGRP1-3A-0YCN-036-INT-IOL-DCS-0001-R00 DCS污水处理场IO清单R6" xfId="2442"/>
    <cellStyle name="好_成品油-仪表数据表 3" xfId="2443"/>
    <cellStyle name="好_成品油-仪表数据表 3 2" xfId="2444"/>
    <cellStyle name="好_成品油-仪表数据表 3 2 2" xfId="2445"/>
    <cellStyle name="好_成品油-仪表数据表 3 3" xfId="2446"/>
    <cellStyle name="好_成品油-仪表数据表 4" xfId="2447"/>
    <cellStyle name="好_成品油-仪表数据表 4 2" xfId="2448"/>
    <cellStyle name="好_成品油-仪表数据表1 2" xfId="2449"/>
    <cellStyle name="适中 4 3" xfId="2450"/>
    <cellStyle name="好_成品油-仪表数据表1 2 2" xfId="2451"/>
    <cellStyle name="好_成品油-仪表数据表1 2 2 2" xfId="2452"/>
    <cellStyle name="汇总 4" xfId="2453"/>
    <cellStyle name="好_成品油-仪表数据表1 2 3" xfId="2454"/>
    <cellStyle name="好_成品油-仪表数据表1 3" xfId="2455"/>
    <cellStyle name="好_成品油-仪表数据表1 5" xfId="2456"/>
    <cellStyle name="好_流量仪表" xfId="2457"/>
    <cellStyle name="好_流量仪表 2" xfId="2458"/>
    <cellStyle name="好_流量仪表 2 2" xfId="2459"/>
    <cellStyle name="好_流量仪表 2 3" xfId="2460"/>
    <cellStyle name="好_流量仪表 3 3" xfId="2461"/>
    <cellStyle name="输入 4 2 2" xfId="2462"/>
    <cellStyle name="好_流量仪表 5" xfId="2463"/>
    <cellStyle name="好_流量仪表_成品油-仪表数据表 2" xfId="2464"/>
    <cellStyle name="好_流量仪表_成品油-仪表数据表 2 2 2" xfId="2465"/>
    <cellStyle name="好_流量仪表_成品油-仪表数据表 2 3" xfId="2466"/>
    <cellStyle name="好_流量仪表_成品油-仪表数据表 3" xfId="2467"/>
    <cellStyle name="好_流量仪表_成品油-仪表数据表 3 2" xfId="2468"/>
    <cellStyle name="好_流量仪表_成品油-仪表数据表 3 2 2" xfId="2469"/>
    <cellStyle name="好_流量仪表_成品油-仪表数据表 3 3" xfId="2470"/>
    <cellStyle name="好_流量仪表_成品油-仪表数据表1" xfId="2471"/>
    <cellStyle name="强调文字颜色 4 8" xfId="2472"/>
    <cellStyle name="好_流量仪表_成品油-仪表数据表1 2 2" xfId="2473"/>
    <cellStyle name="好_流量仪表_成品油-仪表数据表1 2 2 2" xfId="2474"/>
    <cellStyle name="好_流量仪表_成品油-仪表数据表1 2 3" xfId="2475"/>
    <cellStyle name="好_流量仪表_成品油-仪表数据表1 3 2" xfId="2476"/>
    <cellStyle name="好_流量仪表_成品油-仪表数据表1 3 2 2" xfId="2477"/>
    <cellStyle name="好_流量仪表_成品油-仪表数据表1 3 3" xfId="2478"/>
    <cellStyle name="好_流量仪表_成品油-仪表数据表1 4" xfId="2479"/>
    <cellStyle name="好_流量仪表_成品油-仪表数据表1 4 2" xfId="2480"/>
    <cellStyle name="好_流量仪表_成品油-仪表数据表1 5" xfId="2481"/>
    <cellStyle name="好_气动切断阀_成品油-仪表数据表" xfId="2482"/>
    <cellStyle name="好_气动切断阀_成品油-仪表数据表 2" xfId="2483"/>
    <cellStyle name="好_气动切断阀_成品油-仪表数据表 2 2" xfId="2484"/>
    <cellStyle name="好_气动切断阀_成品油-仪表数据表 2 3" xfId="2485"/>
    <cellStyle name="好_气动切断阀_成品油-仪表数据表 3" xfId="2486"/>
    <cellStyle name="好_气动切断阀_成品油-仪表数据表 3 2" xfId="2487"/>
    <cellStyle name="好_气动切断阀_成品油-仪表数据表 3 2 2" xfId="2488"/>
    <cellStyle name="好_气动切断阀_成品油-仪表数据表 3 3" xfId="2489"/>
    <cellStyle name="好_气动切断阀_成品油-仪表数据表 4" xfId="2490"/>
    <cellStyle name="好_气动切断阀_成品油-仪表数据表 4 2" xfId="2491"/>
    <cellStyle name="好_气动切断阀_成品油-仪表数据表1" xfId="2492"/>
    <cellStyle name="好_气动切断阀_成品油-仪表数据表1 3 2 2" xfId="2493"/>
    <cellStyle name="好_气动切断阀_成品油-仪表数据表1 4 2" xfId="2494"/>
    <cellStyle name="桁区切り_betbomkeisanJGC" xfId="2495"/>
    <cellStyle name="强调文字颜色 6 5 3" xfId="2496"/>
    <cellStyle name="汇总 2" xfId="2497"/>
    <cellStyle name="汇总 2 3" xfId="2498"/>
    <cellStyle name="汇总 2 4" xfId="2499"/>
    <cellStyle name="汇总 3" xfId="2500"/>
    <cellStyle name="汇总 3 2" xfId="2501"/>
    <cellStyle name="汇总 4 2" xfId="2502"/>
    <cellStyle name="汇总 4 2 2" xfId="2503"/>
    <cellStyle name="汇总 5" xfId="2504"/>
    <cellStyle name="汇总 5 2" xfId="2505"/>
    <cellStyle name="汇总 5 2 2" xfId="2506"/>
    <cellStyle name="汇总 6 2" xfId="2507"/>
    <cellStyle name="汇总 6 2 2" xfId="2508"/>
    <cellStyle name="汇总 7" xfId="2509"/>
    <cellStyle name="汇总 7 2" xfId="2510"/>
    <cellStyle name="汇总 7 2 2" xfId="2511"/>
    <cellStyle name="计算 2" xfId="2512"/>
    <cellStyle name="计算 2 2" xfId="2513"/>
    <cellStyle name="计算 2 3" xfId="2514"/>
    <cellStyle name="计算 2 4" xfId="2515"/>
    <cellStyle name="计算 3" xfId="2516"/>
    <cellStyle name="计算 3 2" xfId="2517"/>
    <cellStyle name="计算 4" xfId="2518"/>
    <cellStyle name="计算 4 2" xfId="2519"/>
    <cellStyle name="计算 4 2 2" xfId="2520"/>
    <cellStyle name="计算 4 3" xfId="2521"/>
    <cellStyle name="计算 5" xfId="2522"/>
    <cellStyle name="计算 5 3" xfId="2523"/>
    <cellStyle name="计算 6" xfId="2524"/>
    <cellStyle name="计算 6 3" xfId="2525"/>
    <cellStyle name="计算 7" xfId="2526"/>
    <cellStyle name="计算 7 2 2" xfId="2527"/>
    <cellStyle name="计算 7 3" xfId="2528"/>
    <cellStyle name="计算 8" xfId="2529"/>
    <cellStyle name="计算 8 2" xfId="2530"/>
    <cellStyle name="检查单元格 2" xfId="2531"/>
    <cellStyle name="检查单元格 2 2" xfId="2532"/>
    <cellStyle name="检查单元格 2 3" xfId="2533"/>
    <cellStyle name="检查单元格 3" xfId="2534"/>
    <cellStyle name="检查单元格 3 2" xfId="2535"/>
    <cellStyle name="检查单元格 4" xfId="2536"/>
    <cellStyle name="检查单元格 4 2" xfId="2537"/>
    <cellStyle name="检查单元格 4 3" xfId="2538"/>
    <cellStyle name="检查单元格 5" xfId="2539"/>
    <cellStyle name="检查单元格 5 2" xfId="2540"/>
    <cellStyle name="检查单元格 5 2 2" xfId="2541"/>
    <cellStyle name="检查单元格 5 3" xfId="2542"/>
    <cellStyle name="检查单元格 6" xfId="2543"/>
    <cellStyle name="检查单元格 6 2" xfId="2544"/>
    <cellStyle name="检查单元格 6 2 2" xfId="2545"/>
    <cellStyle name="检查单元格 6 3" xfId="2546"/>
    <cellStyle name="检查单元格 7 2" xfId="2547"/>
    <cellStyle name="检查单元格 8" xfId="2548"/>
    <cellStyle name="检查单元格 9" xfId="2549"/>
    <cellStyle name="解释性文本 2 2" xfId="2550"/>
    <cellStyle name="解释性文本 2 2 2" xfId="2551"/>
    <cellStyle name="解释性文本 3" xfId="2552"/>
    <cellStyle name="解释性文本 3 2" xfId="2553"/>
    <cellStyle name="解释性文本 3 2 2" xfId="2554"/>
    <cellStyle name="解释性文本 4" xfId="2555"/>
    <cellStyle name="解释性文本 4 2" xfId="2556"/>
    <cellStyle name="解释性文本 4 2 2" xfId="2557"/>
    <cellStyle name="解释性文本 4 3" xfId="2558"/>
    <cellStyle name="警告文本 2 2" xfId="2559"/>
    <cellStyle name="警告文本 3 2" xfId="2560"/>
    <cellStyle name="警告文本 3 2 2" xfId="2561"/>
    <cellStyle name="警告文本 4" xfId="2562"/>
    <cellStyle name="警告文本 4 2" xfId="2563"/>
    <cellStyle name="警告文本 4 2 2" xfId="2564"/>
    <cellStyle name="警告文本 4 3" xfId="2565"/>
    <cellStyle name="警告文本 5" xfId="2566"/>
    <cellStyle name="警告文本 5 2" xfId="2567"/>
    <cellStyle name="警告文本 5 2 2" xfId="2568"/>
    <cellStyle name="警告文本 5 3" xfId="2569"/>
    <cellStyle name="警告文本 6" xfId="2570"/>
    <cellStyle name="链接单元格 2 2" xfId="2571"/>
    <cellStyle name="链接单元格 2 2 2" xfId="2572"/>
    <cellStyle name="链接单元格 2 3" xfId="2573"/>
    <cellStyle name="链接单元格 3" xfId="2574"/>
    <cellStyle name="链接单元格 4" xfId="2575"/>
    <cellStyle name="链接单元格 4 2" xfId="2576"/>
    <cellStyle name="链接单元格 4 2 2" xfId="2577"/>
    <cellStyle name="链接单元格 4 3" xfId="2578"/>
    <cellStyle name="链接单元格 5" xfId="2579"/>
    <cellStyle name="链接单元格 5 2" xfId="2580"/>
    <cellStyle name="链接单元格 5 3" xfId="2581"/>
    <cellStyle name="链接单元格 6" xfId="2582"/>
    <cellStyle name="普通_ 请购 (2)" xfId="2583"/>
    <cellStyle name="强调文字颜色 1 2" xfId="2584"/>
    <cellStyle name="强调文字颜色 1 2 2" xfId="2585"/>
    <cellStyle name="强调文字颜色 1 2 2 2" xfId="2586"/>
    <cellStyle name="强调文字颜色 1 3" xfId="2587"/>
    <cellStyle name="强调文字颜色 1 3 2" xfId="2588"/>
    <cellStyle name="强调文字颜色 1 6 2 2" xfId="2589"/>
    <cellStyle name="强调文字颜色 1 7" xfId="2590"/>
    <cellStyle name="强调文字颜色 1 8" xfId="2591"/>
    <cellStyle name="强调文字颜色 1 9" xfId="2592"/>
    <cellStyle name="强调文字颜色 2 2" xfId="2593"/>
    <cellStyle name="强调文字颜色 2 3" xfId="2594"/>
    <cellStyle name="强调文字颜色 2 3 3" xfId="2595"/>
    <cellStyle name="强调文字颜色 2 4" xfId="2596"/>
    <cellStyle name="强调文字颜色 2 4 2" xfId="2597"/>
    <cellStyle name="强调文字颜色 2 4 2 2" xfId="2598"/>
    <cellStyle name="强调文字颜色 2 4 3" xfId="2599"/>
    <cellStyle name="强调文字颜色 2 5" xfId="2600"/>
    <cellStyle name="强调文字颜色 2 5 2" xfId="2601"/>
    <cellStyle name="强调文字颜色 2 5 2 2" xfId="2602"/>
    <cellStyle name="强调文字颜色 2 5 3" xfId="2603"/>
    <cellStyle name="强调文字颜色 2 6" xfId="2604"/>
    <cellStyle name="强调文字颜色 2 6 2" xfId="2605"/>
    <cellStyle name="强调文字颜色 2 6 2 2" xfId="2606"/>
    <cellStyle name="强调文字颜色 2 7" xfId="2607"/>
    <cellStyle name="强调文字颜色 2 8" xfId="2608"/>
    <cellStyle name="强调文字颜色 2 9" xfId="2609"/>
    <cellStyle name="适中 5 2 2" xfId="2610"/>
    <cellStyle name="强调文字颜色 3 2" xfId="2611"/>
    <cellStyle name="强调文字颜色 3 2 2" xfId="2612"/>
    <cellStyle name="强调文字颜色 3 2 2 2" xfId="2613"/>
    <cellStyle name="强调文字颜色 3 3" xfId="2614"/>
    <cellStyle name="强调文字颜色 3 3 2 2" xfId="2615"/>
    <cellStyle name="强调文字颜色 3 4" xfId="2616"/>
    <cellStyle name="强调文字颜色 3 4 2" xfId="2617"/>
    <cellStyle name="强调文字颜色 3 4 2 2" xfId="2618"/>
    <cellStyle name="强调文字颜色 3 4 3" xfId="2619"/>
    <cellStyle name="强调文字颜色 3 5" xfId="2620"/>
    <cellStyle name="强调文字颜色 3 5 2" xfId="2621"/>
    <cellStyle name="强调文字颜色 3 5 2 2" xfId="2622"/>
    <cellStyle name="强调文字颜色 3 5 3" xfId="2623"/>
    <cellStyle name="强调文字颜色 3 6" xfId="2624"/>
    <cellStyle name="强调文字颜色 3 6 2" xfId="2625"/>
    <cellStyle name="强调文字颜色 3 6 2 2" xfId="2626"/>
    <cellStyle name="强调文字颜色 3 6 3" xfId="2627"/>
    <cellStyle name="强调文字颜色 3 7" xfId="2628"/>
    <cellStyle name="强调文字颜色 3 8" xfId="2629"/>
    <cellStyle name="强调文字颜色 3 9" xfId="2630"/>
    <cellStyle name="强调文字颜色 4 2 2" xfId="2631"/>
    <cellStyle name="强调文字颜色 4 2 2 2" xfId="2632"/>
    <cellStyle name="强调文字颜色 4 3 2" xfId="2633"/>
    <cellStyle name="强调文字颜色 4 3 2 2" xfId="2634"/>
    <cellStyle name="强调文字颜色 4 4" xfId="2635"/>
    <cellStyle name="强调文字颜色 4 4 2 2" xfId="2636"/>
    <cellStyle name="强调文字颜色 4 4 3" xfId="2637"/>
    <cellStyle name="强调文字颜色 4 5" xfId="2638"/>
    <cellStyle name="强调文字颜色 4 5 2" xfId="2639"/>
    <cellStyle name="强调文字颜色 4 6" xfId="2640"/>
    <cellStyle name="强调文字颜色 4 6 2 2" xfId="2641"/>
    <cellStyle name="强调文字颜色 4 6 3" xfId="2642"/>
    <cellStyle name="强调文字颜色 4 7" xfId="2643"/>
    <cellStyle name="强调文字颜色 5 2 2 2" xfId="2644"/>
    <cellStyle name="强调文字颜色 5 3" xfId="2645"/>
    <cellStyle name="强调文字颜色 5 3 2" xfId="2646"/>
    <cellStyle name="强调文字颜色 5 3 2 2" xfId="2647"/>
    <cellStyle name="强调文字颜色 5 3 3" xfId="2648"/>
    <cellStyle name="强调文字颜色 5 4" xfId="2649"/>
    <cellStyle name="强调文字颜色 5 4 3" xfId="2650"/>
    <cellStyle name="强调文字颜色 5 5" xfId="2651"/>
    <cellStyle name="强调文字颜色 5 5 2" xfId="2652"/>
    <cellStyle name="强调文字颜色 5 5 2 2" xfId="2653"/>
    <cellStyle name="强调文字颜色 5 6" xfId="2654"/>
    <cellStyle name="强调文字颜色 5 6 2" xfId="2655"/>
    <cellStyle name="强调文字颜色 5 6 3" xfId="2656"/>
    <cellStyle name="强调文字颜色 5 7" xfId="2657"/>
    <cellStyle name="强调文字颜色 5 8" xfId="2658"/>
    <cellStyle name="强调文字颜色 5 9" xfId="2659"/>
    <cellStyle name="强调文字颜色 6 2" xfId="2660"/>
    <cellStyle name="强调文字颜色 6 3 2" xfId="2661"/>
    <cellStyle name="强调文字颜色 6 3 2 2" xfId="2662"/>
    <cellStyle name="强调文字颜色 6 4" xfId="2663"/>
    <cellStyle name="强调文字颜色 6 4 2 2" xfId="2664"/>
    <cellStyle name="强调文字颜色 6 5" xfId="2665"/>
    <cellStyle name="强调文字颜色 6 5 2" xfId="2666"/>
    <cellStyle name="强调文字颜色 6 5 2 2" xfId="2667"/>
    <cellStyle name="强调文字颜色 6 6" xfId="2668"/>
    <cellStyle name="强调文字颜色 6 6 2 2" xfId="2669"/>
    <cellStyle name="强调文字颜色 6 6 3" xfId="2670"/>
    <cellStyle name="适中 2" xfId="2671"/>
    <cellStyle name="适中 2 2" xfId="2672"/>
    <cellStyle name="适中 2 3" xfId="2673"/>
    <cellStyle name="适中 3 2" xfId="2674"/>
    <cellStyle name="适中 3 2 2" xfId="2675"/>
    <cellStyle name="适中 4" xfId="2676"/>
    <cellStyle name="适中 4 2" xfId="2677"/>
    <cellStyle name="适中 4 2 2" xfId="2678"/>
    <cellStyle name="适中 5" xfId="2679"/>
    <cellStyle name="适中 5 2" xfId="2680"/>
    <cellStyle name="适中 5 3" xfId="2681"/>
    <cellStyle name="适中 6" xfId="2682"/>
    <cellStyle name="适中 6 3" xfId="2683"/>
    <cellStyle name="适中 7" xfId="2684"/>
    <cellStyle name="适中 7 2" xfId="2685"/>
    <cellStyle name="适中 7 2 2" xfId="2686"/>
    <cellStyle name="适中 7 3" xfId="2687"/>
    <cellStyle name="适中 8" xfId="2688"/>
    <cellStyle name="输出 2 2" xfId="2689"/>
    <cellStyle name="输出 2 2 2" xfId="2690"/>
    <cellStyle name="输出 2 3" xfId="2691"/>
    <cellStyle name="输出 2 4" xfId="2692"/>
    <cellStyle name="输出 5 2 2" xfId="2693"/>
    <cellStyle name="输出 5 3" xfId="2694"/>
    <cellStyle name="输出 6 2" xfId="2695"/>
    <cellStyle name="输出 7 2" xfId="2696"/>
    <cellStyle name="输出 7 2 2" xfId="2697"/>
    <cellStyle name="输出 7 3" xfId="2698"/>
    <cellStyle name="输出 8" xfId="2699"/>
    <cellStyle name="输出 8 2" xfId="2700"/>
    <cellStyle name="输出 9" xfId="2701"/>
    <cellStyle name="输入 2 3" xfId="2702"/>
    <cellStyle name="输入 2 4" xfId="2703"/>
    <cellStyle name="输入 3" xfId="2704"/>
    <cellStyle name="输入 3 2" xfId="2705"/>
    <cellStyle name="输入 3 2 2" xfId="2706"/>
    <cellStyle name="输入 4 2" xfId="2707"/>
    <cellStyle name="输入 4 3" xfId="2708"/>
    <cellStyle name="输入 5 2 2" xfId="2709"/>
    <cellStyle name="输入 6 3" xfId="2710"/>
    <cellStyle name="输入 5 3" xfId="2711"/>
    <cellStyle name="输入 6 2 2" xfId="2712"/>
    <cellStyle name="输入 7" xfId="2713"/>
    <cellStyle name="输入 7 3" xfId="2714"/>
    <cellStyle name="注释 4" xfId="2715"/>
    <cellStyle name="输入 8" xfId="2716"/>
    <cellStyle name="通貨_PDQT-306-055" xfId="2717"/>
    <cellStyle name="一般_CableSpec" xfId="2718"/>
    <cellStyle name="注释 2 2 2" xfId="2719"/>
    <cellStyle name="注释 3 2 2" xfId="2720"/>
    <cellStyle name="注释 5" xfId="2721"/>
    <cellStyle name="注释 5 2" xfId="2722"/>
    <cellStyle name="注释 6" xfId="2723"/>
    <cellStyle name="注释 6 2" xfId="2724"/>
    <cellStyle name="注释 6 2 2" xfId="2725"/>
    <cellStyle name="注释 6 3" xfId="2726"/>
    <cellStyle name="注释 7 2 2" xfId="2727"/>
    <cellStyle name="注释 7 3" xfId="2728"/>
    <cellStyle name="注释 8 2" xfId="2729"/>
    <cellStyle name="표준_HardSpecE_Rev_0" xfId="2730"/>
    <cellStyle name="常规_T07042-800EA03_Rev 0(20080630) 仪表索引" xfId="2731"/>
    <cellStyle name="Normal_liste instrum 000" xfId="2732"/>
    <cellStyle name="Normal_liste instrum 100 2" xfId="2733"/>
    <cellStyle name="#,##0" xfId="2734"/>
    <cellStyle name="??&amp;O?&amp;H?_x0008__x000f__x0007_?_x0007__x0001__x0001_" xfId="2735"/>
    <cellStyle name="??&amp;O?&amp;H?_x0008_??_x0007__x0001__x0001_" xfId="2736"/>
    <cellStyle name="?曹%U?&amp;H?_x0008_?s_x000a__x0007__x0001__x0001_" xfId="2737"/>
    <cellStyle name="_DIRECT-CONT" xfId="2738"/>
    <cellStyle name="_인산증설최종" xfId="2739"/>
    <cellStyle name="¤@?e_TEST-1 " xfId="2740"/>
    <cellStyle name="W_STDFOR" xfId="2741"/>
    <cellStyle name="0.0" xfId="2742"/>
    <cellStyle name="0.00" xfId="2743"/>
    <cellStyle name="A¨­￠￢￠O [0]_INQUIRY ￠?￥i¨u¡AAⓒ￢Aⓒª " xfId="2744"/>
    <cellStyle name="A¨­￠￢￠O_INQUIRY ￠?￥i¨u¡AAⓒ￢Aⓒª " xfId="2745"/>
    <cellStyle name="AeE­ [0]_INQUIRY ¿μ¾÷AßAø " xfId="2746"/>
    <cellStyle name="AeE­_INQUIRY ¿μ¾÷AßAø " xfId="2747"/>
    <cellStyle name="AeE¡ⓒ [0]_INQUIRY ￠?￥i¨u¡AAⓒ￢Aⓒª " xfId="2748"/>
    <cellStyle name="AeE¡ⓒ_INQUIRY ￠?￥i¨u¡AAⓒ￢Aⓒª " xfId="2749"/>
    <cellStyle name="ALIGNMENT" xfId="2750"/>
    <cellStyle name="AÞ¸¶ [0]_°ßAu≫eAa" xfId="2751"/>
    <cellStyle name="AÞ¸¶_INQUIRY ¿μ¾÷AßAø " xfId="2752"/>
    <cellStyle name="Bleu" xfId="2753"/>
    <cellStyle name="C¡IA¨ª_¡ic¨u¡A¨￢I¨￢¡Æ AN¡Æe " xfId="2754"/>
    <cellStyle name="C￥AØ_¿μ¾÷CoE² " xfId="2755"/>
    <cellStyle name="Calc Currency (0)" xfId="2756"/>
    <cellStyle name="category" xfId="2757"/>
    <cellStyle name="Cmma_을지 (2)_갑지 (2)_집계표 (2)_집계표 (3)_견적서 (2)" xfId="2758"/>
    <cellStyle name="Comma" xfId="2759"/>
    <cellStyle name="Comma [0]" xfId="2760"/>
    <cellStyle name="Comma_ SG&amp;A Bridge " xfId="2761"/>
    <cellStyle name="Comma0" xfId="2762"/>
    <cellStyle name="Copied" xfId="2763"/>
    <cellStyle name="Currency" xfId="2764"/>
    <cellStyle name="Currency [0]" xfId="2765"/>
    <cellStyle name="Currency_ SG&amp;A Bridge " xfId="2766"/>
    <cellStyle name="Currency0" xfId="2767"/>
    <cellStyle name="Entered" xfId="2768"/>
    <cellStyle name="entête" xfId="2769"/>
    <cellStyle name="Entree" xfId="2770"/>
    <cellStyle name="Euro 2" xfId="2771"/>
    <cellStyle name="F2" xfId="2772"/>
    <cellStyle name="F3" xfId="2773"/>
    <cellStyle name="F4" xfId="2774"/>
    <cellStyle name="F5" xfId="2775"/>
    <cellStyle name="F6" xfId="2776"/>
    <cellStyle name="F7" xfId="2777"/>
    <cellStyle name="F8" xfId="2778"/>
    <cellStyle name="FORM 2" xfId="2779"/>
    <cellStyle name="Grey 2" xfId="2780"/>
    <cellStyle name="Grey 3" xfId="2781"/>
    <cellStyle name="HEADER" xfId="2782"/>
    <cellStyle name="Header1 2" xfId="2783"/>
    <cellStyle name="Header2 2" xfId="2784"/>
    <cellStyle name="Ignace" xfId="2785"/>
    <cellStyle name="Input [yellow] 2" xfId="2786"/>
    <cellStyle name="Input [yellow] 3" xfId="2787"/>
    <cellStyle name="M" xfId="2788"/>
    <cellStyle name="Model" xfId="2789"/>
    <cellStyle name="Normal" xfId="2790"/>
    <cellStyle name="Normal 3" xfId="2791"/>
    <cellStyle name="Normal_ SG&amp;A Bridge " xfId="2792"/>
    <cellStyle name="Percent" xfId="2793"/>
    <cellStyle name="Percent [2] 2" xfId="2794"/>
    <cellStyle name="Percent_0520-아스팔트" xfId="2795"/>
    <cellStyle name="RevList" xfId="2796"/>
    <cellStyle name="Rouge" xfId="2797"/>
    <cellStyle name="RowLevel_0" xfId="2798"/>
    <cellStyle name="subhead" xfId="2799"/>
    <cellStyle name="Subtotal" xfId="2800"/>
    <cellStyle name="Vert" xfId="2801"/>
    <cellStyle name="ハイパーリンク" xfId="2802"/>
    <cellStyle name="表示済みのハイパーリンク" xfId="2803"/>
    <cellStyle name="고정소숫점" xfId="2804"/>
    <cellStyle name="고정출력1" xfId="2805"/>
    <cellStyle name="고정출력2" xfId="2806"/>
    <cellStyle name="날짜" xfId="2807"/>
    <cellStyle name="달러" xfId="2808"/>
    <cellStyle name="뒤에 오는 하이퍼링크_실행예산" xfId="2809"/>
    <cellStyle name="똿뗦먛귟 [0.00]_PRODUCT DETAIL Q1" xfId="2810"/>
    <cellStyle name="똿뗦먛귟_PRODUCT DETAIL Q1" xfId="2811"/>
    <cellStyle name="믅됞 [0.00]_PRODUCT DETAIL Q1" xfId="2812"/>
    <cellStyle name="믅됞_PRODUCT DETAIL Q1" xfId="2813"/>
    <cellStyle name="분수" xfId="2814"/>
    <cellStyle name="뷭?_밾몧뽋먑 " xfId="2815"/>
    <cellStyle name="숫자(R)" xfId="2816"/>
    <cellStyle name="안건회계법인" xfId="2817"/>
    <cellStyle name="자리수" xfId="2818"/>
    <cellStyle name="자리수0" xfId="2819"/>
    <cellStyle name="지정되지 않음" xfId="2820"/>
    <cellStyle name="콤마 [0]_  종  합  " xfId="2821"/>
    <cellStyle name="콤마_  종  합  " xfId="2822"/>
    <cellStyle name="통화 [0] usd" xfId="2823"/>
    <cellStyle name="퍼센트" xfId="2824"/>
    <cellStyle name="합산" xfId="2825"/>
    <cellStyle name="화폐기호" xfId="2826"/>
    <cellStyle name="화폐기호0" xfId="2827"/>
    <cellStyle name="常规_T08025-XXXEA04-02_Rev 0(20080830) Thermowell(FW_0790-8550-DS-1611B)" xfId="2828"/>
    <cellStyle name="常规_Standsrd form_1" xfId="2829"/>
    <cellStyle name="Normal_liste instrum 100" xfId="2830"/>
    <cellStyle name="常规_20060614" xfId="2831"/>
    <cellStyle name="常规_T07042-800EA03_Rev 0(20080630) 仪表索引 2" xfId="2832"/>
    <cellStyle name="常规_T07042-800EA03_Rev 0(20080630) 仪表索引 2 2" xfId="2833"/>
    <cellStyle name="常规_T07042-800EA03_Rev 0(20080630) 仪表索引 3" xfId="2834"/>
    <cellStyle name="Cyan" xfId="2835"/>
    <cellStyle name="wang 2" xfId="2836"/>
    <cellStyle name="常规 11 2" xfId="2837"/>
    <cellStyle name="常规 11 2 2" xfId="2838"/>
    <cellStyle name="常规 11 3" xfId="2839"/>
    <cellStyle name="常规 11 3 2" xfId="2840"/>
    <cellStyle name="常规 11 4" xfId="2841"/>
    <cellStyle name="常规 11 4 2" xfId="2842"/>
    <cellStyle name="常规 11 5" xfId="2843"/>
    <cellStyle name="常规 2 2 12" xfId="2844"/>
    <cellStyle name="常规 2 2 12 2" xfId="2845"/>
    <cellStyle name="常规 2 2 12 2 2" xfId="2846"/>
    <cellStyle name="常规 2 2 12 2 2 2" xfId="2847"/>
    <cellStyle name="常规 2 2 12 2 2 2 2" xfId="2848"/>
    <cellStyle name="常规 2 2 12 2 2 3" xfId="2849"/>
    <cellStyle name="常规 2 2 12 2 2 3 2" xfId="2850"/>
    <cellStyle name="常规 2 2 12 2 2 4" xfId="2851"/>
    <cellStyle name="常规 2 2 12 2 2 4 2" xfId="2852"/>
    <cellStyle name="常规 2 2 12 2 2 5" xfId="2853"/>
    <cellStyle name="常规 2 2 12 2 3" xfId="2854"/>
    <cellStyle name="常规 2 2 12 2 3 2" xfId="2855"/>
    <cellStyle name="常规 2 2 12 2 4" xfId="2856"/>
    <cellStyle name="常规 2 2 12 2 4 2" xfId="2857"/>
    <cellStyle name="常规 2 2 12 2 5" xfId="2858"/>
    <cellStyle name="常规 2 2 12 2 5 2" xfId="2859"/>
    <cellStyle name="常规 2 2 12 2 6" xfId="2860"/>
    <cellStyle name="常规 2 2 12 3" xfId="2861"/>
    <cellStyle name="常规 2 2 12 3 2" xfId="2862"/>
    <cellStyle name="常规 2 2 12 4" xfId="2863"/>
    <cellStyle name="常规 2 2 12 4 2" xfId="2864"/>
    <cellStyle name="常规 2 2 12 5" xfId="2865"/>
    <cellStyle name="常规 2 2 12 5 2" xfId="2866"/>
    <cellStyle name="常规 2 2 12 6" xfId="2867"/>
    <cellStyle name="常规 2_设备表" xfId="2868"/>
    <cellStyle name="常规_Book3" xfId="2869"/>
    <cellStyle name="超链接 2" xfId="2870"/>
    <cellStyle name="常规_T06048-44-450EA03" xfId="2871"/>
    <cellStyle name="常规_仪表索引_2008.02.18 2" xfId="2872"/>
  </cellStyles>
  <dxfs count="467">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fgColor indexed="64"/>
          <bgColor indexed="22"/>
        </patternFill>
      </fill>
    </dxf>
    <dxf>
      <fill>
        <patternFill patternType="solid">
          <bgColor theme="9" tint="0.5999633777886288"/>
        </patternFill>
      </fill>
    </dxf>
    <dxf>
      <fill>
        <patternFill patternType="solid">
          <bgColor theme="9"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99145481734672"/>
        </patternFill>
      </fill>
    </dxf>
    <dxf>
      <fill>
        <patternFill patternType="solid">
          <bgColor theme="9" tint="0.5999633777886288"/>
        </patternFill>
      </fill>
    </dxf>
    <dxf>
      <fill>
        <patternFill patternType="solid">
          <bgColor theme="9" tint="0.3999145481734672"/>
        </patternFill>
      </fill>
    </dxf>
    <dxf>
      <font>
        <color rgb="FF9C0006"/>
      </font>
      <fill>
        <patternFill patternType="solid">
          <bgColor rgb="FFFFC7CE"/>
        </patternFill>
      </fill>
    </dxf>
    <dxf>
      <font>
        <color rgb="FF9C0006"/>
      </font>
      <fill>
        <patternFill patternType="solid">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0"/>
        </patternFill>
      </fill>
    </dxf>
    <dxf>
      <fill>
        <patternFill patternType="solid">
          <bgColor theme="0"/>
        </patternFill>
      </fill>
    </dxf>
    <dxf>
      <fill>
        <patternFill patternType="solid">
          <bgColor theme="9" tint="0.5999633777886288"/>
        </patternFill>
      </fill>
    </dxf>
    <dxf>
      <fill>
        <patternFill patternType="solid">
          <bgColor theme="9" tint="0.3999145481734672"/>
        </patternFill>
      </fill>
    </dxf>
    <dxf>
      <fill>
        <patternFill patternType="solid">
          <bgColor theme="5" tint="0.3999145481734672"/>
        </patternFill>
      </fill>
    </dxf>
    <dxf>
      <fill>
        <patternFill patternType="solid">
          <bgColor theme="5" tint="0.399914548173467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9" tint="0.5999633777886288"/>
        </patternFill>
      </fill>
    </dxf>
    <dxf>
      <fill>
        <patternFill patternType="solid">
          <bgColor theme="9" tint="0.399914548173467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3" tint="0.3999145481734672"/>
        </patternFill>
      </fill>
    </dxf>
  </dxfs>
  <tableStyles count="2" defaultTableStyle="TableStyleMedium9" defaultPivotStyle="PivotStyleLight16">
    <tableStyle name="数据透视表样式 1" table="0" count="0"/>
    <tableStyle name="数据透视表样式 2" table="0" count="1">
      <tableStyleElement type="firstColumnStripe" dxfId="466"/>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externalLink" Target="/xl/externalLinks/externalLink1.xml" Id="rId12"/><Relationship Type="http://schemas.openxmlformats.org/officeDocument/2006/relationships/externalLink" Target="/xl/externalLinks/externalLink2.xml" Id="rId13"/><Relationship Type="http://schemas.openxmlformats.org/officeDocument/2006/relationships/externalLink" Target="/xl/externalLinks/externalLink3.xml" Id="rId14"/><Relationship Type="http://schemas.openxmlformats.org/officeDocument/2006/relationships/externalLink" Target="/xl/externalLinks/externalLink4.xml" Id="rId15"/><Relationship Type="http://schemas.openxmlformats.org/officeDocument/2006/relationships/externalLink" Target="/xl/externalLinks/externalLink5.xml" Id="rId16"/><Relationship Type="http://schemas.openxmlformats.org/officeDocument/2006/relationships/externalLink" Target="/xl/externalLinks/externalLink6.xml" Id="rId17"/><Relationship Type="http://schemas.openxmlformats.org/officeDocument/2006/relationships/externalLink" Target="/xl/externalLinks/externalLink7.xml" Id="rId18"/><Relationship Type="http://schemas.openxmlformats.org/officeDocument/2006/relationships/externalLink" Target="/xl/externalLinks/externalLink8.xml" Id="rId19"/><Relationship Type="http://schemas.openxmlformats.org/officeDocument/2006/relationships/externalLink" Target="/xl/externalLinks/externalLink9.xml" Id="rId20"/><Relationship Type="http://schemas.openxmlformats.org/officeDocument/2006/relationships/externalLink" Target="/xl/externalLinks/externalLink10.xml" Id="rId21"/><Relationship Type="http://schemas.openxmlformats.org/officeDocument/2006/relationships/externalLink" Target="/xl/externalLinks/externalLink11.xml" Id="rId22"/><Relationship Type="http://schemas.openxmlformats.org/officeDocument/2006/relationships/externalLink" Target="/xl/externalLinks/externalLink12.xml" Id="rId23"/><Relationship Type="http://schemas.openxmlformats.org/officeDocument/2006/relationships/externalLink" Target="/xl/externalLinks/externalLink13.xml" Id="rId24"/><Relationship Type="http://schemas.openxmlformats.org/officeDocument/2006/relationships/externalLink" Target="/xl/externalLinks/externalLink14.xml" Id="rId25"/><Relationship Type="http://schemas.openxmlformats.org/officeDocument/2006/relationships/externalLink" Target="/xl/externalLinks/externalLink15.xml" Id="rId26"/><Relationship Type="http://schemas.openxmlformats.org/officeDocument/2006/relationships/externalLink" Target="/xl/externalLinks/externalLink16.xml" Id="rId27"/><Relationship Type="http://schemas.openxmlformats.org/officeDocument/2006/relationships/externalLink" Target="/xl/externalLinks/externalLink17.xml" Id="rId28"/><Relationship Type="http://schemas.openxmlformats.org/officeDocument/2006/relationships/externalLink" Target="/xl/externalLinks/externalLink18.xml" Id="rId29"/><Relationship Type="http://schemas.openxmlformats.org/officeDocument/2006/relationships/externalLink" Target="/xl/externalLinks/externalLink19.xml" Id="rId30"/><Relationship Type="http://schemas.openxmlformats.org/officeDocument/2006/relationships/externalLink" Target="/xl/externalLinks/externalLink20.xml" Id="rId31"/><Relationship Type="http://schemas.openxmlformats.org/officeDocument/2006/relationships/externalLink" Target="/xl/externalLinks/externalLink21.xml" Id="rId32"/><Relationship Type="http://schemas.openxmlformats.org/officeDocument/2006/relationships/externalLink" Target="/xl/externalLinks/externalLink22.xml" Id="rId33"/><Relationship Type="http://schemas.openxmlformats.org/officeDocument/2006/relationships/externalLink" Target="/xl/externalLinks/externalLink23.xml" Id="rId34"/><Relationship Type="http://schemas.openxmlformats.org/officeDocument/2006/relationships/externalLink" Target="/xl/externalLinks/externalLink24.xml" Id="rId35"/><Relationship Type="http://schemas.openxmlformats.org/officeDocument/2006/relationships/externalLink" Target="/xl/externalLinks/externalLink25.xml" Id="rId36"/><Relationship Type="http://schemas.openxmlformats.org/officeDocument/2006/relationships/externalLink" Target="/xl/externalLinks/externalLink26.xml" Id="rId37"/><Relationship Type="http://schemas.openxmlformats.org/officeDocument/2006/relationships/externalLink" Target="/xl/externalLinks/externalLink27.xml" Id="rId38"/><Relationship Type="http://schemas.openxmlformats.org/officeDocument/2006/relationships/externalLink" Target="/xl/externalLinks/externalLink28.xml" Id="rId39"/><Relationship Type="http://schemas.openxmlformats.org/officeDocument/2006/relationships/externalLink" Target="/xl/externalLinks/externalLink29.xml" Id="rId40"/><Relationship Type="http://schemas.openxmlformats.org/officeDocument/2006/relationships/externalLink" Target="/xl/externalLinks/externalLink30.xml" Id="rId41"/><Relationship Type="http://schemas.openxmlformats.org/officeDocument/2006/relationships/externalLink" Target="/xl/externalLinks/externalLink31.xml" Id="rId42"/><Relationship Type="http://schemas.openxmlformats.org/officeDocument/2006/relationships/externalLink" Target="/xl/externalLinks/externalLink32.xml" Id="rId43"/><Relationship Type="http://schemas.openxmlformats.org/officeDocument/2006/relationships/externalLink" Target="/xl/externalLinks/externalLink33.xml" Id="rId44"/><Relationship Type="http://schemas.openxmlformats.org/officeDocument/2006/relationships/externalLink" Target="/xl/externalLinks/externalLink34.xml" Id="rId45"/><Relationship Type="http://schemas.openxmlformats.org/officeDocument/2006/relationships/externalLink" Target="/xl/externalLinks/externalLink35.xml" Id="rId46"/><Relationship Type="http://schemas.openxmlformats.org/officeDocument/2006/relationships/externalLink" Target="/xl/externalLinks/externalLink36.xml" Id="rId47"/><Relationship Type="http://schemas.openxmlformats.org/officeDocument/2006/relationships/externalLink" Target="/xl/externalLinks/externalLink37.xml" Id="rId48"/><Relationship Type="http://schemas.openxmlformats.org/officeDocument/2006/relationships/externalLink" Target="/xl/externalLinks/externalLink38.xml" Id="rId49"/><Relationship Type="http://schemas.openxmlformats.org/officeDocument/2006/relationships/externalLink" Target="/xl/externalLinks/externalLink39.xml" Id="rId50"/><Relationship Type="http://schemas.openxmlformats.org/officeDocument/2006/relationships/externalLink" Target="/xl/externalLinks/externalLink40.xml" Id="rId51"/><Relationship Type="http://schemas.openxmlformats.org/officeDocument/2006/relationships/externalLink" Target="/xl/externalLinks/externalLink41.xml" Id="rId52"/><Relationship Type="http://schemas.openxmlformats.org/officeDocument/2006/relationships/styles" Target="styles.xml" Id="rId53"/><Relationship Type="http://schemas.openxmlformats.org/officeDocument/2006/relationships/theme" Target="theme/theme1.xml" Id="rId54"/></Relationships>
</file>

<file path=xl/comments/comment1.xml><?xml version="1.0" encoding="utf-8"?>
<comments xmlns="http://schemas.openxmlformats.org/spreadsheetml/2006/main">
  <authors>
    <author>a</author>
    <author>ycn</author>
  </authors>
  <commentList>
    <comment ref="C1" authorId="0" shapeId="0">
      <text>
        <t>a:
原则上是主项号，可根据设计资料填写更具体的单元号以便后面维护</t>
      </text>
    </comment>
    <comment ref="D1" authorId="0" shapeId="0">
      <text>
        <t xml:space="preserve">a:
带“-”
</t>
      </text>
    </comment>
    <comment ref="E1" authorId="0" shapeId="0">
      <text>
        <t xml:space="preserve">a:
带“-”
</t>
      </text>
    </comment>
    <comment ref="G1" authorId="0" shapeId="0">
      <text>
        <t>a:
要求中文语注释</t>
      </text>
    </comment>
    <comment ref="J1" authorId="0" shapeId="0">
      <text>
        <t>a:
量程下限
四位有效数字</t>
      </text>
    </comment>
    <comment ref="K1" authorId="0" shapeId="0">
      <text>
        <t>a:
量程上限
四位有效数字</t>
      </text>
    </comment>
    <comment ref="L1" authorId="0" shapeId="0">
      <text>
        <t>a:
控制站号</t>
      </text>
    </comment>
    <comment ref="M1" authorId="0" shapeId="0">
      <text>
        <t xml:space="preserve">a:
节点号：
只需填写第一个后面的公式自动生成
注意：模拟量和数字量
</t>
      </text>
    </comment>
    <comment ref="N1" authorId="0" shapeId="0">
      <text>
        <t>a:
卡件号：
只需填写第一个后面的公式自动生成
注意：模拟量和数字量</t>
      </text>
    </comment>
    <comment ref="O1" authorId="0" shapeId="0">
      <text>
        <t>a:
通道号：
只需填写第一个后面的公式自动生成
注意：模拟量和数字量</t>
      </text>
    </comment>
    <comment ref="P1" authorId="0" shapeId="0">
      <text>
        <t xml:space="preserve">a:
本项目卡件类型五种：
AAI143-H
AAI543-H
ADV151-P
ADV551-P
AAP135-S
</t>
      </text>
    </comment>
    <comment ref="Q1" authorId="0" shapeId="0">
      <text>
        <t>a:
信号类型：
AI
AO
DI
DO</t>
      </text>
    </comment>
    <comment ref="R1" authorId="0" shapeId="0">
      <text>
        <t>a:
冗余/非冗余</t>
      </text>
    </comment>
    <comment ref="S1" authorId="0" shapeId="0">
      <text>
        <t>a:
本项目信号如下：
4-20mA
Pt100(最终进卡件仍是4-20mA，但是需要标记Pt100)
SI
SO</t>
      </text>
    </comment>
    <comment ref="U1" authorId="1" shapeId="0">
      <text>
        <t>ycn:
正反作用
正：D
反：R</t>
      </text>
    </comment>
    <comment ref="V1" authorId="0" shapeId="0">
      <text>
        <t>a:
YGET生成DR号</t>
      </text>
    </comment>
    <comment ref="X1" authorId="0" shapeId="0">
      <text>
        <t xml:space="preserve">a:
化工装置去掉“-”
</t>
      </text>
    </comment>
    <comment ref="Y1" authorId="0" shapeId="0">
      <text>
        <t>a:
参考种子项目典型回路类型</t>
      </text>
    </comment>
    <comment ref="Z1" authorId="0" shapeId="0">
      <text>
        <t>a:
%Z地址
公式自动生成</t>
      </text>
    </comment>
    <comment ref="AA1" authorId="0" shapeId="0">
      <text>
        <t>a:
含有公式自动生成
不带“-”</t>
      </text>
    </comment>
    <comment ref="AB1" authorId="0" shapeId="0">
      <text>
        <t>a:
YGET使用
带“-”</t>
      </text>
    </comment>
    <comment ref="AC1" authorId="0" shapeId="0">
      <text>
        <t>a:
YGET使用
字符&lt;=24</t>
      </text>
    </comment>
    <comment ref="AD1" authorId="0" shapeId="0">
      <text>
        <t>a:
量程下限
四位有效数字</t>
      </text>
    </comment>
    <comment ref="AE1" authorId="0" shapeId="0">
      <text>
        <t>a:
量程上限
四位有效数字</t>
      </text>
    </comment>
    <comment ref="AF1" authorId="0" shapeId="0">
      <text>
        <t>a:
单位</t>
      </text>
    </comment>
    <comment ref="AG1" authorId="0" shapeId="0">
      <text>
        <t>a:
设计资料中高高报警值
VLOOKUP时请使用AJ列</t>
      </text>
    </comment>
    <comment ref="AH1" authorId="0" shapeId="0">
      <text>
        <t>a:
设计资料中高报警值
VLOOKUP时请使用AJ列</t>
      </text>
    </comment>
    <comment ref="AI1" authorId="0" shapeId="0">
      <text>
        <t>a:
设计资料中低报警值
VLOOKUP时请使用AJ列</t>
      </text>
    </comment>
    <comment ref="AJ1" authorId="0" shapeId="0">
      <text>
        <t>a:
设计资料中低低报警值
VLOOKUP时请使用AJ列</t>
      </text>
    </comment>
    <comment ref="AN1" authorId="0" shapeId="0">
      <text>
        <t>a:
信号源
填写DCS</t>
      </text>
    </comment>
    <comment ref="AO1" authorId="0" shapeId="0">
      <text>
        <t>a:
系统机柜名称</t>
      </text>
    </comment>
    <comment ref="AP1" authorId="0" shapeId="0">
      <text>
        <t>a:
防雷栅
Y/N</t>
      </text>
    </comment>
    <comment ref="AQ1" authorId="0" shapeId="0">
      <text>
        <t>a:
防雷栅细节：
项目统一填写如下：
'AI Surge protective device
AI防雷栅</t>
      </text>
    </comment>
    <comment ref="AR1" authorId="0" shapeId="0">
      <text>
        <t>a:
安全栅
Y/N</t>
      </text>
    </comment>
    <comment ref="AS1" authorId="0" shapeId="0">
      <text>
        <t xml:space="preserve">a:
安全栅细节
本项目安全栅型号如下：
AI 4-20mA:MTL4541
AI TC:MTL4573
AI RTD:MTL4573
PI :MTL4532
AO :MTL4546Y
DI :MTL4511
DO :MTL4521
</t>
      </text>
    </comment>
    <comment ref="AT1" authorId="0" shapeId="0">
      <text>
        <t>a:
信号位置：
site
MCC
机柜报警
其他（按照设计资料填写）</t>
      </text>
    </comment>
    <comment ref="AU1" authorId="0" shapeId="0">
      <text>
        <t>a:
信号供电等信息
（参考设计资料填写）</t>
      </text>
    </comment>
    <comment ref="AV1" authorId="0" shapeId="0">
      <text>
        <t>a:
！！！该列为本项目硬件设计的Master列含有公式，位号要严格按照设计资料进行VLOOKUP,不允许自行修改。</t>
      </text>
    </comment>
    <comment ref="AW1" authorId="0" shapeId="0">
      <text>
        <t>a:
横河卡件线制
2W
4W</t>
      </text>
    </comment>
    <comment ref="AX1" authorId="0" shapeId="0">
      <text>
        <t>a:
现场接线箱名称
（参考设计资料）</t>
      </text>
    </comment>
    <comment ref="AY1" authorId="0" shapeId="0">
      <text>
        <t>a:
现场接线箱电缆名称
（参考设计资料）</t>
      </text>
    </comment>
    <comment ref="AZ1" authorId="0" shapeId="0">
      <text>
        <t>a:
电缆型号，芯数，截面积</t>
      </text>
    </comment>
    <comment ref="BA1" authorId="0" shapeId="0">
      <text>
        <t>a:
电缆芯号</t>
      </text>
    </comment>
    <comment ref="BB1" authorId="0" shapeId="0">
      <text>
        <t>a:
电缆根号</t>
      </text>
    </comment>
    <comment ref="BC1" authorId="0" shapeId="0">
      <text>
        <t>a:
辅助机柜名称</t>
      </text>
    </comment>
    <comment ref="BD1" authorId="0" shapeId="0">
      <text>
        <t>a:
防雷栅组号
SPD001…SPD099
注：
MCC&lt;100米不配防雷栅，&gt;100米需要配防雷栅</t>
      </text>
    </comment>
    <comment ref="BE1" authorId="0" shapeId="0">
      <text>
        <t>a:
防雷栅号
AI/AO 1~16
DI/DO 1~32</t>
      </text>
    </comment>
    <comment ref="BF1" authorId="0" shapeId="0">
      <text>
        <t>a:
防雷栅输入侧接线1</t>
      </text>
    </comment>
    <comment ref="BG1" authorId="0" shapeId="0">
      <text>
        <t>a:
防雷栅输入侧接线2</t>
      </text>
    </comment>
    <comment ref="BH1" authorId="0" shapeId="0">
      <text>
        <t>a:
防雷栅输入侧接线3</t>
      </text>
    </comment>
    <comment ref="BI1" authorId="0" shapeId="0">
      <text>
        <t>a:
防雷栅输出侧接线1</t>
      </text>
    </comment>
    <comment ref="BJ1" authorId="0" shapeId="0">
      <text>
        <t>a:
防雷栅输出侧接线2</t>
      </text>
    </comment>
    <comment ref="BK1" authorId="0" shapeId="0">
      <text>
        <t>a:
防雷栅输出侧接线3</t>
      </text>
    </comment>
    <comment ref="BL1" authorId="0" shapeId="0">
      <text>
        <t xml:space="preserve">a:
MCC有关的AI\AO需要过隔离器
填写如下：
AI:SC01,SC02
AO:按照AI最后号顺延
</t>
      </text>
    </comment>
    <comment ref="BM1" authorId="0" shapeId="0">
      <text>
        <t>a:
隔离器输入侧接线1</t>
      </text>
    </comment>
    <comment ref="BN1" authorId="0" shapeId="0">
      <text>
        <t>a:
隔离器输入侧接线2</t>
      </text>
    </comment>
    <comment ref="BO1" authorId="0" shapeId="0">
      <text>
        <t>a:
隔离器输出侧接线1</t>
      </text>
    </comment>
    <comment ref="BP1" authorId="0" shapeId="0">
      <text>
        <t>a:
隔离器输出侧接线2</t>
      </text>
    </comment>
    <comment ref="BQ1" authorId="0" shapeId="0">
      <text>
        <t xml:space="preserve">a:
MCC有关的DO需要过大功率继电器的
填写如下：
RL01
RL02...
</t>
      </text>
    </comment>
    <comment ref="BR1" authorId="0" shapeId="0">
      <text>
        <t>a:
大功率继电器输入侧接线1</t>
      </text>
    </comment>
    <comment ref="BS1" authorId="0" shapeId="0">
      <text>
        <t>a:
大功率继电器输入侧接线2</t>
      </text>
    </comment>
    <comment ref="BT1" authorId="0" shapeId="0">
      <text>
        <t>a:
大功率继电器输出侧接线1</t>
      </text>
    </comment>
    <comment ref="BU1" authorId="0" shapeId="0">
      <text>
        <t>a:
大功率继电器输出侧接线2</t>
      </text>
    </comment>
    <comment ref="BV1" authorId="0" shapeId="0">
      <text>
        <t>a:
端子板编号
TPA01...
TPD01...
TPB01...</t>
      </text>
    </comment>
    <comment ref="BW1" authorId="0" shapeId="0">
      <text>
        <t xml:space="preserve">a:
端子板型号
MTL安全栅底板如下：
AI:CPY-C3-RAI141
AO:CPY-C3-AAI543-H
DI:CPY-C3-ADV151-M(1~16)
   CPY-C3-ADV151-S(17~32)
DO:CPY-C3-ADV551L-M(1~16)
   CPY-C3-ADV551L-S(17~32)
横河端子板如下：
AI/AO/PI:A1BA4D-05
DI:A1BD5D-05(现场信号)
   ARM15A-000(MCC信号)
DO:UM-2KS50/32R/CO/F/J/CS1216
</t>
      </text>
    </comment>
    <comment ref="BX1" authorId="0" shapeId="0">
      <text>
        <t>a:
端子板输入侧接线1</t>
      </text>
    </comment>
    <comment ref="BY1" authorId="0" shapeId="0">
      <text>
        <t>a:
端子板输入侧接线2</t>
      </text>
    </comment>
    <comment ref="BZ1" authorId="0" shapeId="0">
      <text>
        <t>a:
端子板输入侧接线3</t>
      </text>
    </comment>
    <comment ref="CA1" authorId="0" shapeId="0">
      <text>
        <t xml:space="preserve">a:
设计资料信号类型
</t>
      </text>
    </comment>
    <comment ref="CB1" authorId="0" shapeId="0">
      <text>
        <t>a:
横河版本号</t>
      </text>
    </comment>
    <comment ref="CC1" authorId="0" shapeId="0">
      <text>
        <t>a:
横河版本注释</t>
      </text>
    </comment>
    <comment ref="CD1" authorId="0" shapeId="0">
      <text>
        <t>a:
备注</t>
      </text>
    </comment>
  </commentList>
</comments>
</file>

<file path=xl/comments/comment2.xml><?xml version="1.0" encoding="utf-8"?>
<comments xmlns="http://schemas.openxmlformats.org/spreadsheetml/2006/main">
  <authors>
    <author>a</author>
  </authors>
  <commentList>
    <comment ref="C1" authorId="0" shapeId="0">
      <text>
        <t>a:
原则上是主项号，可根据设计资料填写更具体的单元号以便后面维护</t>
      </text>
    </comment>
    <comment ref="D1" authorId="0" shapeId="0">
      <text>
        <t xml:space="preserve">a:
化工装置去掉“-”
</t>
      </text>
    </comment>
    <comment ref="E1" authorId="0" shapeId="0">
      <text>
        <t>a:
要求中文语注释</t>
      </text>
    </comment>
    <comment ref="F1" authorId="0" shapeId="0">
      <text>
        <t>a:
控制站号</t>
      </text>
    </comment>
    <comment ref="G1" authorId="0" shapeId="0">
      <text>
        <t xml:space="preserve">a:
节点号：
只需填写第一个后面的公式自动生成
注意：模拟量和数字量
</t>
      </text>
    </comment>
    <comment ref="H1" authorId="0" shapeId="0">
      <text>
        <t>a:
卡件号：
只需填写第一个后面的公式自动生成
注意：模拟量和数字量</t>
      </text>
    </comment>
    <comment ref="I1" authorId="0" shapeId="0">
      <text>
        <t>a:
通道号：
只需填写第一个后面的公式自动生成
注意：模拟量和数字量</t>
      </text>
    </comment>
    <comment ref="J1" authorId="0" shapeId="0">
      <text>
        <t xml:space="preserve">a:
本项目卡件类型五种：
AAI143-H
AAI543-H
ADV151-P
ADV551-P
AAP135-S
</t>
      </text>
    </comment>
    <comment ref="K1" authorId="0" shapeId="0">
      <text>
        <t>a:
信号类型：
AI
AO
DI
DO</t>
      </text>
    </comment>
    <comment ref="L1" authorId="0" shapeId="0">
      <text>
        <t>a:
横河卡件线制
2W
4W</t>
      </text>
    </comment>
    <comment ref="N1" authorId="0" shapeId="0">
      <text>
        <t>a:
冗余/非冗余</t>
      </text>
    </comment>
    <comment ref="O1" authorId="0" shapeId="0">
      <text>
        <t>a:
YGET生成DR号</t>
      </text>
    </comment>
    <comment ref="Q1" authorId="0" shapeId="0">
      <text>
        <t xml:space="preserve">a:
化工装置去掉“-”
</t>
      </text>
    </comment>
    <comment ref="R1" authorId="0" shapeId="0">
      <text>
        <t>a:
参考种子项目典型回路类型</t>
      </text>
    </comment>
    <comment ref="S1" authorId="0" shapeId="0">
      <text>
        <t>a:
%Z地址
公式自动生成</t>
      </text>
    </comment>
    <comment ref="T1" authorId="0" shapeId="0">
      <text>
        <t>a:
含有公式自动生成</t>
      </text>
    </comment>
    <comment ref="U1" authorId="0" shapeId="0">
      <text>
        <t>a:
YGET使用</t>
      </text>
    </comment>
    <comment ref="V1" authorId="0" shapeId="0">
      <text>
        <t>a:
YGET使用
注意前12，后12</t>
      </text>
    </comment>
    <comment ref="X1" authorId="0" shapeId="0">
      <text>
        <t>a:
信号源
填写DCS</t>
      </text>
    </comment>
    <comment ref="Y1" authorId="0" shapeId="0">
      <text>
        <t>a:
系统机柜名称</t>
      </text>
    </comment>
    <comment ref="Z1" authorId="0" shapeId="0">
      <text>
        <t>a:
防雷栅
Y/N</t>
      </text>
    </comment>
    <comment ref="AA1" authorId="0" shapeId="0">
      <text>
        <t>a:
防雷栅细节：
项目统一填写如下：
'AI Surge protective device
AI防雷栅</t>
      </text>
    </comment>
    <comment ref="AB1" authorId="0" shapeId="0">
      <text>
        <t>a:
安全栅
Y/N</t>
      </text>
    </comment>
    <comment ref="AC1" authorId="0" shapeId="0">
      <text>
        <t xml:space="preserve">a:
安全栅细节
本项目安全栅型号如下：
AI 4-20mA:MTL4541
AI TC:MTL4573
AI RTD:MTL4573
PI :MTL4532
AO :MTL4546Y
DI :MTL4511
DO :MTL4521
</t>
      </text>
    </comment>
    <comment ref="AD1" authorId="0" shapeId="0">
      <text>
        <t>a:
FC-direct output--YGET填写“1”
FO-reverse output--YGET填写“2”</t>
      </text>
    </comment>
    <comment ref="AE1" authorId="0" shapeId="0">
      <text>
        <t xml:space="preserve">a:
正作用YGET填小写direct 
反作用YGET填小写reverse 
</t>
      </text>
    </comment>
    <comment ref="AF1" authorId="0" shapeId="0">
      <text>
        <t>a:
信号位置：
site
MCC
机柜报警
其他（按照设计资料填写）</t>
      </text>
    </comment>
    <comment ref="AG1" authorId="0" shapeId="0">
      <text>
        <t>a:
信号供电等信息
（参考设计资料填写）</t>
      </text>
    </comment>
    <comment ref="AH1" authorId="0" shapeId="0">
      <text>
        <t>a:
！！！该列为本项目硬件设计的Master列含有公式，位号要严格按照设计资料进行VLOOKUP,不允许自行修改。</t>
      </text>
    </comment>
    <comment ref="AI1" authorId="0" shapeId="0">
      <text>
        <t>a:
横河卡件线制
2W
4W</t>
      </text>
    </comment>
    <comment ref="AJ1" authorId="0" shapeId="0">
      <text>
        <t>a:
现场接线箱名称
（参考设计资料）</t>
      </text>
    </comment>
    <comment ref="AK1" authorId="0" shapeId="0">
      <text>
        <t>a:
现场接线箱电缆名称
（参考设计资料）</t>
      </text>
    </comment>
    <comment ref="AL1" authorId="0" shapeId="0">
      <text>
        <t>a:
电缆型号，芯数，截面积</t>
      </text>
    </comment>
    <comment ref="AM1" authorId="0" shapeId="0">
      <text>
        <t>a:
电缆芯号</t>
      </text>
    </comment>
    <comment ref="AN1" authorId="0" shapeId="0">
      <text>
        <t>a:
电缆根号</t>
      </text>
    </comment>
    <comment ref="AO1" authorId="0" shapeId="0">
      <text>
        <t>a:
辅助机柜名称</t>
      </text>
    </comment>
    <comment ref="AP1" authorId="0" shapeId="0">
      <text>
        <t>a:
防雷栅组号
SPD001…SPD099
注：
MCC&lt;100米不配防雷栅，&gt;100米需要配防雷栅</t>
      </text>
    </comment>
    <comment ref="AQ1" authorId="0" shapeId="0">
      <text>
        <t>a:
防雷栅号
AI/AO 1~16
DI/DO 1~32</t>
      </text>
    </comment>
    <comment ref="AR1" authorId="0" shapeId="0">
      <text>
        <t>a:
防雷栅输入侧接线1</t>
      </text>
    </comment>
    <comment ref="AS1" authorId="0" shapeId="0">
      <text>
        <t>a:
防雷栅输入侧接线2</t>
      </text>
    </comment>
    <comment ref="AT1" authorId="0" shapeId="0">
      <text>
        <t>a:
防雷栅输入侧接线3</t>
      </text>
    </comment>
    <comment ref="AU1" authorId="0" shapeId="0">
      <text>
        <t>a:
防雷栅输出侧接线1</t>
      </text>
    </comment>
    <comment ref="AV1" authorId="0" shapeId="0">
      <text>
        <t>a:
防雷栅输出侧接线2</t>
      </text>
    </comment>
    <comment ref="AW1" authorId="0" shapeId="0">
      <text>
        <t>a:
防雷栅输出侧接线3</t>
      </text>
    </comment>
    <comment ref="AX1" authorId="0" shapeId="0">
      <text>
        <t xml:space="preserve">a:
MCC有关的AI\AO需要过隔离器
填写如下：
AI:SC01,SC02
AO:按照AI最后号顺延
</t>
      </text>
    </comment>
    <comment ref="AY1" authorId="0" shapeId="0">
      <text>
        <t>a:
隔离器输入侧接线1</t>
      </text>
    </comment>
    <comment ref="AZ1" authorId="0" shapeId="0">
      <text>
        <t>a:
隔离器输入侧接线2</t>
      </text>
    </comment>
    <comment ref="BA1" authorId="0" shapeId="0">
      <text>
        <t>a:
隔离器输出侧接线1</t>
      </text>
    </comment>
    <comment ref="BB1" authorId="0" shapeId="0">
      <text>
        <t>a:
隔离器输出侧接线2</t>
      </text>
    </comment>
    <comment ref="BC1" authorId="0" shapeId="0">
      <text>
        <t xml:space="preserve">a:
MCC有关的DO需要过大功率继电器的
填写如下：
RL01
RL02...
</t>
      </text>
    </comment>
    <comment ref="BD1" authorId="0" shapeId="0">
      <text>
        <t>a:
大功率继电器输入侧接线1</t>
      </text>
    </comment>
    <comment ref="BE1" authorId="0" shapeId="0">
      <text>
        <t>a:
大功率继电器输入侧接线2</t>
      </text>
    </comment>
    <comment ref="BF1" authorId="0" shapeId="0">
      <text>
        <t>a:
大功率继电器输出侧接线1</t>
      </text>
    </comment>
    <comment ref="BG1" authorId="0" shapeId="0">
      <text>
        <t>a:
大功率继电器输出侧接线2</t>
      </text>
    </comment>
    <comment ref="BH1" authorId="0" shapeId="0">
      <text>
        <t>a:
端子板编号
TPA01...
TPD01...
TPB01...</t>
      </text>
    </comment>
    <comment ref="BI1" authorId="0" shapeId="0">
      <text>
        <t xml:space="preserve">a:
端子板型号
MTL安全栅底板如下：
AI:CPY-C3-RAI141
AO:CPY-C3-AAI543-H
DI:CPY-C3-ADV151-M(1~16)
   CPY-C3-ADV151-S(17~32)
DO:CPY-C3-ADV551L-M(1~16)
   CPY-C3-ADV551L-S(17~32)
横河端子板如下：
AI/AO/PI:A1BA4D-05
DI:A1BD5D-05(现场信号)
   ARM15A-000(MCC信号)
DO:UM-2KS50/32R/CO/F/J/CS1216
</t>
      </text>
    </comment>
    <comment ref="BJ1" authorId="0" shapeId="0">
      <text>
        <t>a:
端子板输入侧接线1</t>
      </text>
    </comment>
    <comment ref="BK1" authorId="0" shapeId="0">
      <text>
        <t>a:
端子板输入侧接线2</t>
      </text>
    </comment>
    <comment ref="BL1" authorId="0" shapeId="0">
      <text>
        <t>a:
端子板输入侧接线3</t>
      </text>
    </comment>
    <comment ref="BM1" authorId="0" shapeId="0">
      <text>
        <t xml:space="preserve">a:
设计资料信号类型
</t>
      </text>
    </comment>
    <comment ref="BN1" authorId="0" shapeId="0">
      <text>
        <t>a:
横河版本号</t>
      </text>
    </comment>
    <comment ref="BO1" authorId="0" shapeId="0">
      <text>
        <t>a:
横河版本注释</t>
      </text>
    </comment>
    <comment ref="BP1" authorId="0" shapeId="0">
      <text>
        <t>a:
备注</t>
      </text>
    </comment>
  </commentList>
</comments>
</file>

<file path=xl/comments/comment3.xml><?xml version="1.0" encoding="utf-8"?>
<comments xmlns="http://schemas.openxmlformats.org/spreadsheetml/2006/main">
  <authors>
    <author>a</author>
  </authors>
  <commentList>
    <comment ref="A1" authorId="0" shapeId="0">
      <text>
        <t xml:space="preserve">a:
带“-”
</t>
      </text>
    </comment>
    <comment ref="B1" authorId="0" shapeId="0">
      <text>
        <t>a:
要求中文语注释</t>
      </text>
    </comment>
    <comment ref="C1" authorId="0" shapeId="0">
      <text>
        <t>a:
YGET使用
字符&lt;=24</t>
      </text>
    </comment>
  </commentList>
</comments>
</file>

<file path=xl/comments/comment4.xml><?xml version="1.0" encoding="utf-8"?>
<comments xmlns="http://schemas.openxmlformats.org/spreadsheetml/2006/main">
  <authors>
    <author>a</author>
  </authors>
  <commentList>
    <comment ref="B1" authorId="0" shapeId="0">
      <text>
        <t xml:space="preserve">a:
带“-”
</t>
      </text>
    </comment>
    <comment ref="F1" authorId="0" shapeId="0">
      <text>
        <t>a:
YGET使用
带“-”</t>
      </text>
    </comment>
    <comment ref="S1" authorId="0" shapeId="0">
      <text>
        <t>a:
现场接线箱电缆名称
（参考设计资料）</t>
      </text>
    </comment>
    <comment ref="T1" authorId="0" shapeId="0">
      <text>
        <t>a:
现场接线箱名称
（参考设计资料）</t>
      </text>
    </comment>
  </commentList>
</comments>
</file>

<file path=xl/externalLinks/_rels/externalLink1.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HDLAN\HDEC30\CACHE\0INV\HEC\SHIP-SCH.XLS" TargetMode="External" Id="rId1"/></Relationships>
</file>

<file path=xl/externalLinks/_rels/externalLink10.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8337;&#47564;JOB\GENERAL\BASE\D202ELE0.XLS" TargetMode="External" Id="rId1"/></Relationships>
</file>

<file path=xl/externalLinks/_rels/externalLink11.xml.rels><Relationships xmlns="http://schemas.openxmlformats.org/package/2006/relationships"><Relationship Type="http://schemas.openxmlformats.org/officeDocument/2006/relationships/externalLinkPath" Target="file:///A:\&#48149;&#49688;&#44221;\&#44204;&#51201;\&#44552;&#54840;\&#44552;&#54840;\&#44277;&#49324;&#44288;&#47532;\&#51652;&#54665;&#54788;&#51109;\KCI&#49849;&#50517;&#44277;&#49324;\My%20Documents\JOB\DR-4\&#49892;&#54665;&#50696;&#49328;\&#53664;&#44148;&#44277;&#49324;.SIL" TargetMode="External" Id="rId1"/></Relationships>
</file>

<file path=xl/externalLinks/_rels/externalLink12.xml.rels><Relationships xmlns="http://schemas.openxmlformats.org/package/2006/relationships"><Relationship Type="http://schemas.openxmlformats.org/officeDocument/2006/relationships/externalLinkPath" Target="file:///N:\FONCTION\PING.XLA" TargetMode="External" Id="rId1"/></Relationships>
</file>

<file path=xl/externalLinks/_rels/externalLink13.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4204;&#51201;\&#49340;&#49457;&#47932;&#49328;\adnoc\Steel.xls" TargetMode="External" Id="rId1"/></Relationships>
</file>

<file path=xl/externalLinks/_rels/externalLink14.xml.rels><Relationships xmlns="http://schemas.openxmlformats.org/package/2006/relationships"><Relationship Type="http://schemas.openxmlformats.org/officeDocument/2006/relationships/externalLinkPath" Target="file:///\\&#51060;&#48512;&#51109;\C\My%20Documents\&#44277;&#49324;&#49436;&#47448;\SCH\&#49444;&#44228;&#54016;\A00-14(NALCO%20Korea)\&#44053;&#51116;&#54840;\&#49340;&#49457;\&#44148;&#52629;\SE6380\TOP1\MISS_&#49688;\ORIGINAL\&#49688;_01.XLS" TargetMode="External" Id="rId1"/></Relationships>
</file>

<file path=xl/externalLinks/_rels/externalLink15.xml.rels><Relationships xmlns="http://schemas.openxmlformats.org/package/2006/relationships"><Relationship Type="http://schemas.openxmlformats.org/officeDocument/2006/relationships/externalLinkPath" Target="file:///P:\DQYX\INDEX\INDX-C0.XLS" TargetMode="External" Id="rId1"/></Relationships>
</file>

<file path=xl/externalLinks/_rels/externalLink16.xml.rels><Relationships xmlns="http://schemas.openxmlformats.org/package/2006/relationships"><Relationship Type="http://schemas.openxmlformats.org/officeDocument/2006/relationships/externalLinkPath" Target="file:///\\YOUNG\&#44592;&#44228;&#44277;&#47924;\SHJ\&#48513;&#54620;&#50896;&#51204;\SIHANG\CP-M1\LINER-6.XLS" TargetMode="External" Id="rId1"/></Relationships>
</file>

<file path=xl/externalLinks/_rels/externalLink17.xml.rels><Relationships xmlns="http://schemas.openxmlformats.org/package/2006/relationships"><Relationship Type="http://schemas.openxmlformats.org/officeDocument/2006/relationships/externalLinkPath" Target="file:///\\&#40644;&#26223;&#24935;\requisition\Projects\1065\Instruments\Document\SPECIFICATION\543_MASSFLW\FD%20Data%20sheets\FT%20%20-31035.xls" TargetMode="External" Id="rId1"/></Relationships>
</file>

<file path=xl/externalLinks/_rels/externalLink18.xml.rels><Relationships xmlns="http://schemas.openxmlformats.org/package/2006/relationships"><Relationship Type="http://schemas.openxmlformats.org/officeDocument/2006/relationships/externalLinkPath" Target="file:///\\&#40644;&#26223;&#24935;\requisition\Projects\1065\Instruments\Document\SPECIFICATION\536_Annubar\SPEC\Spec\FD%20Data%20sheet\FE%20%20-95089.xls" TargetMode="External" Id="rId1"/></Relationships>
</file>

<file path=xl/externalLinks/_rels/externalLink19.xml.rels><Relationships xmlns="http://schemas.openxmlformats.org/package/2006/relationships"><Relationship Type="http://schemas.openxmlformats.org/officeDocument/2006/relationships/externalLinkPath" Target="/&#24037;&#31243;&#26412;&#37096;/YSPP1/YSPP1/YSS-YSPP1-PJC5(HARDWARE).xls" TargetMode="External" Id="rId1"/></Relationships>
</file>

<file path=xl/externalLinks/_rels/externalLink2.xml.rels><Relationships xmlns="http://schemas.openxmlformats.org/package/2006/relationships"><Relationship Type="http://schemas.openxmlformats.org/officeDocument/2006/relationships/externalLinkPath" Target="file:///\\&#37101;&#24314;&#23725;\DDD\PROGETTI\427COO\PROCESS\BLOCCHI.XLS" TargetMode="External" Id="rId1"/></Relationships>
</file>

<file path=xl/externalLinks/_rels/externalLink20.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Bpa\BM\POWERBM.xls" TargetMode="External" Id="rId1"/></Relationships>
</file>

<file path=xl/externalLinks/_rels/externalLink21.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4277;&#50976;\&#53664;&#44148;inquiry\My%20Documents\MLNG-TIGA\&#44036;&#51217;&#48708;\&#44036;&#51217;%20TOTAL%20REV0.xls" TargetMode="External" Id="rId1"/></Relationships>
</file>

<file path=xl/externalLinks/_rels/externalLink22.xml.rels><Relationships xmlns="http://schemas.openxmlformats.org/package/2006/relationships"><Relationship Type="http://schemas.openxmlformats.org/officeDocument/2006/relationships/externalLinkPath" Target="file:///\\LWRRCASPER\9&#50900;\Mg\3&#52789;&#50629;&#47924;\&#52636;&#44552;&#45236;&#50669;\8&#50900;&#51221;&#49328;\99&#45380;\97plan\97plan87pFIN.xls" TargetMode="External" Id="rId1"/></Relationships>
</file>

<file path=xl/externalLinks/_rels/externalLink23.xml.rels><Relationships xmlns="http://schemas.openxmlformats.org/package/2006/relationships"><Relationship Type="http://schemas.openxmlformats.org/officeDocument/2006/relationships/externalLinkPath" Target="/&#24037;&#31243;&#26412;&#37096;/SSMC%20BPA/2_System_Design/A_Hardware_Design/3_Hardware_Spec/Hardware%20Specification_For%20Approval/1.DCS%20hardware%20specification/00110_E.xls" TargetMode="External" Id="rId1"/></Relationships>
</file>

<file path=xl/externalLinks/_rels/externalLink24.xml.rels><Relationships xmlns="http://schemas.openxmlformats.org/package/2006/relationships"><Relationship Type="http://schemas.openxmlformats.org/officeDocument/2006/relationships/externalLinkPath" Target="file:///\\Ec0fmx9101\SI_Stf_SRV\Tools\OA\0003_Flight_&#33853;&#21512;2\&#20181;&#27096;&#26360;\Phase6_&#20181;&#27096;_FLIGHT&#25913;&#36896;2\2_WS\To_AIM\2HardSpec.xls" TargetMode="External" Id="rId1"/></Relationships>
</file>

<file path=xl/externalLinks/_rels/externalLink25.xml.rels><Relationships xmlns="http://schemas.openxmlformats.org/package/2006/relationships"><Relationship Type="http://schemas.openxmlformats.org/officeDocument/2006/relationships/externalLinkPath" Target="file:///\\YOUNG\&#44592;&#44228;&#44277;&#47924;\SHJ\&#48513;&#54620;&#50896;&#51204;\SIHANG\CP-M1\BOP56-B.XLS" TargetMode="External" Id="rId1"/></Relationships>
</file>

<file path=xl/externalLinks/_rels/externalLink26.xml.rels><Relationships xmlns="http://schemas.openxmlformats.org/package/2006/relationships"><Relationship Type="http://schemas.openxmlformats.org/officeDocument/2006/relationships/externalLinkPath" Target="file:///\\Z8j7j0\hc2\HOFFICE\TMP\~TMP2494.$$$\pump.xls" TargetMode="External" Id="rId1"/></Relationships>
</file>

<file path=xl/externalLinks/_rels/externalLink27.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99Work\&#44204;&#51201;\9905\abp\ELECabp2.XLS" TargetMode="External" Id="rId1"/></Relationships>
</file>

<file path=xl/externalLinks/_rels/externalLink28.xml.rels><Relationships xmlns="http://schemas.openxmlformats.org/package/2006/relationships"><Relationship Type="http://schemas.microsoft.com/office/2006/relationships/xlExternalLinkPath/xlPathMissing" Target="&#44277;&#49324;&#48708;%20&#45236;&#50669;%20(&#44032;)" TargetMode="External" Id="rId1"/></Relationships>
</file>

<file path=xl/externalLinks/_rels/externalLink29.xml.rels><Relationships xmlns="http://schemas.openxmlformats.org/package/2006/relationships"><Relationship Type="http://schemas.openxmlformats.org/officeDocument/2006/relationships/externalLinkPath" Target="file:///A:\&#48149;&#49688;&#44221;\&#44204;&#51201;\&#44552;&#54840;\&#44552;&#54840;\&#44277;&#49324;&#44288;&#47532;\&#51652;&#54665;&#54788;&#51109;\KCI&#49849;&#50517;&#44277;&#49324;\My%20Documents\JOB\FORM\&#46020;&#44553;&#49892;&#54665;.XLS" TargetMode="External" Id="rId1"/></Relationships>
</file>

<file path=xl/externalLinks/_rels/externalLink3.xml.rels><Relationships xmlns="http://schemas.openxmlformats.org/package/2006/relationships"><Relationship Type="http://schemas.openxmlformats.org/officeDocument/2006/relationships/externalLinkPath" Target="file:///\\&#51060;&#48512;&#51109;&#45784;\C\My%20Documents\&#44277;&#49324;&#49436;&#47448;\SCH\BID-97\BID\QT003-SSY-&#52384;&#44264;3.xls" TargetMode="External" Id="rId1"/></Relationships>
</file>

<file path=xl/externalLinks/_rels/externalLink30.xml.rels><Relationships xmlns="http://schemas.openxmlformats.org/package/2006/relationships"><Relationship Type="http://schemas.openxmlformats.org/officeDocument/2006/relationships/externalLinkPath" Target="file:///\\zfs409-egd002\DREP%20Project\DOCUME~1\40100307\LOCALS~1\Temp\Hwspec\ZHJQ\Hwspec\HardSpecE_R3.xls" TargetMode="External" Id="rId1"/></Relationships>
</file>

<file path=xl/externalLinks/_rels/externalLink31.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My%20Documents\Estimation%20Information\&#47932;&#47049;&#49328;&#52636;%20&#48143;%20&#44204;&#51201;&#51088;&#47308;\BQ%20Calc%20Sheet(Pipe).xls" TargetMode="External" Id="rId1"/></Relationships>
</file>

<file path=xl/externalLinks/_rels/externalLink32.xml.rels><Relationships xmlns="http://schemas.openxmlformats.org/package/2006/relationships"><Relationship Type="http://schemas.openxmlformats.org/officeDocument/2006/relationships/externalLinkPath" Target="/&#24037;&#31243;&#26412;&#37096;/TJproject/1.common/BOM/Configuration.xls" TargetMode="External" Id="rId1"/></Relationships>
</file>

<file path=xl/externalLinks/_rels/externalLink33.xml.rels><Relationships xmlns="http://schemas.openxmlformats.org/package/2006/relationships"><Relationship Type="http://schemas.openxmlformats.org/officeDocument/2006/relationships/externalLinkPath" Target="file:///\\Cpc402-sic934\New%20Folder\DOCUME~1\40203167\LOCALS~1\Temp\HardSpecE_R3.xls" TargetMode="External" Id="rId1"/></Relationships>
</file>

<file path=xl/externalLinks/_rels/externalLink34.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WINDOWS\Temporary%20Internet%20Files\Content.IE5\KF8FORU5\&#44204;&#51201;&#49436;\LG\&#48177;&#45224;&#49888;\&#49324;&#52636;%20STM'(RACK).xls" TargetMode="External" Id="rId1"/></Relationships>
</file>

<file path=xl/externalLinks/_rels/externalLink35.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BPA\SUMM.xls" TargetMode="External" Id="rId1"/></Relationships>
</file>

<file path=xl/externalLinks/_rels/externalLink36.xml.rels><Relationships xmlns="http://schemas.openxmlformats.org/package/2006/relationships"><Relationship Type="http://schemas.openxmlformats.org/officeDocument/2006/relationships/externalLinkPath" Target="file:///\\Bremmt\datadrv\My%20Documents\KHW\HYUNDAI\HDO\DCU&amp;HCR\Qutation_S.xls" TargetMode="External" Id="rId1"/></Relationships>
</file>

<file path=xl/externalLinks/_rels/externalLink37.xml.rels><Relationships xmlns="http://schemas.openxmlformats.org/package/2006/relationships"><Relationship Type="http://schemas.openxmlformats.org/officeDocument/2006/relationships/externalLinkPath" Target="file:///\\&#52628;&#46041;&#54984;\&#52628;&#46041;&#54984;\&#52628;&#46041;&#54984;\&#49437;&#50976;&#54868;&#54617;\DEBOTTLE\&#49892;&#54665;&#50696;&#49328;\SPC&#49892;&#54665;(&#48376;&#49324;&#44160;&#53664;).xls" TargetMode="External" Id="rId1"/></Relationships>
</file>

<file path=xl/externalLinks/_rels/externalLink38.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4277;&#50976;\abc.xls" TargetMode="External" Id="rId1"/></Relationships>
</file>

<file path=xl/externalLinks/_rels/externalLink39.xml.rels><Relationships xmlns="http://schemas.openxmlformats.org/package/2006/relationships"><Relationship Type="http://schemas.openxmlformats.org/officeDocument/2006/relationships/externalLinkPath" Target="file:///\\LWRRCASPER\99&#45380;\97plan\97plan87pFIN.xls" TargetMode="External" Id="rId1"/></Relationships>
</file>

<file path=xl/externalLinks/_rels/externalLink4.xml.rels><Relationships xmlns="http://schemas.openxmlformats.org/package/2006/relationships"><Relationship Type="http://schemas.openxmlformats.org/officeDocument/2006/relationships/externalLinkPath" Target="file:///N:\FONCTION\TRIS.xla" TargetMode="External" Id="rId1"/></Relationships>
</file>

<file path=xl/externalLinks/_rels/externalLink40.xml.rels><Relationships xmlns="http://schemas.openxmlformats.org/package/2006/relationships"><Relationship Type="http://schemas.openxmlformats.org/officeDocument/2006/relationships/externalLinkPath" Target="file:///A:\k1\k2\k3\k3&#47928;&#49436;\C.XLS" TargetMode="External" Id="rId1"/></Relationships>
</file>

<file path=xl/externalLinks/_rels/externalLink41.xml.rels><Relationships xmlns="http://schemas.openxmlformats.org/package/2006/relationships"><Relationship Type="http://schemas.openxmlformats.org/officeDocument/2006/relationships/externalLinkPath" Target="/&#22825;&#27941;&#28196;&#21270;PP&#35013;&#32622;/&#36755;&#20837;&#36164;&#26009;/&#20202;&#34920;&#32034;&#24341;&#34920;/T18028-1820-EA03.20190822.xlsx" TargetMode="External" Id="rId1"/></Relationships>
</file>

<file path=xl/externalLinks/_rels/externalLink5.xml.rels><Relationships xmlns="http://schemas.openxmlformats.org/package/2006/relationships"><Relationship Type="http://schemas.openxmlformats.org/officeDocument/2006/relationships/externalLinkPath" Target="file:///\\zfs409-egd002\DREP%20Project\DOCUME~1\40203167\LOCALS~1\Temp\HardSpecE_R3.xls" TargetMode="External" Id="rId1"/></Relationships>
</file>

<file path=xl/externalLinks/_rels/externalLink6.xml.rels><Relationships xmlns="http://schemas.openxmlformats.org/package/2006/relationships"><Relationship Type="http://schemas.openxmlformats.org/officeDocument/2006/relationships/externalLinkPath" Target="file:///\\H3813\my%20documents\&#44277;&#50976;\abc.xls" TargetMode="External" Id="rId1"/></Relationships>
</file>

<file path=xl/externalLinks/_rels/externalLink7.xml.rels><Relationships xmlns="http://schemas.openxmlformats.org/package/2006/relationships"><Relationship Type="http://schemas.openxmlformats.org/officeDocument/2006/relationships/externalLinkPath" Target="/&#24037;&#31243;&#26412;&#37096;/DOCUME~1/40203167/LOCALS~1/Temp/HardSpecE_R3.xls" TargetMode="External" Id="rId1"/></Relationships>
</file>

<file path=xl/externalLinks/_rels/externalLink8.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4204;&#51201;\&#49340;&#49457;&#47932;&#49328;\adnoc\Part1.xls" TargetMode="External" Id="rId1"/></Relationships>
</file>

<file path=xl/externalLinks/_rels/externalLink9.xml.rels><Relationships xmlns="http://schemas.openxmlformats.org/package/2006/relationships"><Relationship Type="http://schemas.openxmlformats.org/officeDocument/2006/relationships/externalLinkPath" Target="file:///\\&#26472;&#20113;&#28458;\t12003-&#23425;&#27874;&#20013;&#37329;&#30707;&#21270;&#26377;&#38480;&#20844;&#21496;&#33459;&#28867;&#39033;&#30446;&#28966;&#27668;&#21270;&#24037;&#31243;$\&#44204;&#51201;\&#49340;&#49457;&#47932;&#49328;\adnoc\Part2.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M-EQPT-Z"/>
    </sheetNames>
    <sheetDataSet>
      <sheetData sheetId="0"/>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EG. CONDITION"/>
      <sheetName val="견적 조건"/>
      <sheetName val="Table"/>
      <sheetName val="TEMP POWER(X)"/>
      <sheetName val="BQ"/>
      <sheetName val="Pivot"/>
      <sheetName val="SUMMARY"/>
    </sheetNames>
    <sheetDataSet>
      <sheetData sheetId="0" refreshError="1"/>
      <sheetData sheetId="1" refreshError="1"/>
      <sheetData sheetId="2" refreshError="1"/>
      <sheetData sheetId="3"/>
      <sheetData sheetId="4"/>
      <sheetData sheetId="5" refreshError="1"/>
      <sheetData sheetId="6"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실행내역"/>
      <sheetName val="현장관리비"/>
    </sheetNames>
    <sheetDataSet>
      <sheetData sheetId="0" refreshError="1">
        <row r="4">
          <cell r="B4" t="str">
            <v>YDR-4 PROJECT 토목 및 건축공사</v>
          </cell>
        </row>
        <row r="6">
          <cell r="A6">
            <v>1</v>
          </cell>
          <cell r="B6" t="str">
            <v>WARE HOUSE CANOPY</v>
          </cell>
          <cell r="D6" t="str">
            <v>L/S</v>
          </cell>
          <cell r="E6">
            <v>1</v>
          </cell>
          <cell r="G6">
            <v>137496592</v>
          </cell>
          <cell r="H6">
            <v>1</v>
          </cell>
          <cell r="J6">
            <v>137496592</v>
          </cell>
          <cell r="K6">
            <v>0</v>
          </cell>
          <cell r="L6">
            <v>0</v>
          </cell>
          <cell r="M6">
            <v>78735732</v>
          </cell>
          <cell r="N6">
            <v>58760860</v>
          </cell>
        </row>
        <row r="7">
          <cell r="A7">
            <v>2</v>
          </cell>
          <cell r="B7" t="str">
            <v>CHEMICAL HOUSE</v>
          </cell>
          <cell r="D7" t="str">
            <v>L/S</v>
          </cell>
          <cell r="E7">
            <v>1</v>
          </cell>
          <cell r="G7">
            <v>42815667</v>
          </cell>
          <cell r="H7">
            <v>1</v>
          </cell>
          <cell r="J7">
            <v>42815667</v>
          </cell>
          <cell r="K7">
            <v>0</v>
          </cell>
          <cell r="L7">
            <v>0</v>
          </cell>
          <cell r="M7">
            <v>20805200</v>
          </cell>
          <cell r="N7">
            <v>22010467</v>
          </cell>
        </row>
        <row r="8">
          <cell r="A8">
            <v>3</v>
          </cell>
          <cell r="B8" t="str">
            <v>EMERGENCY GENERATOR BLDG</v>
          </cell>
          <cell r="D8" t="str">
            <v>L/S</v>
          </cell>
          <cell r="E8">
            <v>1</v>
          </cell>
          <cell r="G8">
            <v>44079308</v>
          </cell>
          <cell r="H8">
            <v>1</v>
          </cell>
          <cell r="J8">
            <v>44079308</v>
          </cell>
          <cell r="K8">
            <v>0</v>
          </cell>
          <cell r="L8">
            <v>0</v>
          </cell>
          <cell r="M8">
            <v>25786528</v>
          </cell>
          <cell r="N8">
            <v>18292780</v>
          </cell>
        </row>
        <row r="9">
          <cell r="A9">
            <v>4</v>
          </cell>
          <cell r="B9" t="str">
            <v>#300 POLY. STR.</v>
          </cell>
          <cell r="D9" t="str">
            <v>L/S</v>
          </cell>
          <cell r="E9">
            <v>1</v>
          </cell>
          <cell r="G9">
            <v>235875165</v>
          </cell>
          <cell r="H9">
            <v>1</v>
          </cell>
          <cell r="J9">
            <v>235875165</v>
          </cell>
          <cell r="K9">
            <v>0</v>
          </cell>
          <cell r="L9">
            <v>0</v>
          </cell>
          <cell r="M9">
            <v>113888335</v>
          </cell>
          <cell r="N9">
            <v>121986830</v>
          </cell>
        </row>
        <row r="10">
          <cell r="A10">
            <v>5</v>
          </cell>
          <cell r="B10" t="str">
            <v>#500 SOLVENT RECOVERY</v>
          </cell>
          <cell r="D10" t="str">
            <v>L/S</v>
          </cell>
          <cell r="E10">
            <v>1</v>
          </cell>
          <cell r="G10">
            <v>246944994</v>
          </cell>
          <cell r="H10">
            <v>1</v>
          </cell>
          <cell r="J10">
            <v>246944994</v>
          </cell>
          <cell r="K10">
            <v>0</v>
          </cell>
          <cell r="L10">
            <v>0</v>
          </cell>
          <cell r="M10">
            <v>112085484</v>
          </cell>
          <cell r="N10">
            <v>134859510</v>
          </cell>
        </row>
        <row r="11">
          <cell r="A11">
            <v>6</v>
          </cell>
          <cell r="B11" t="str">
            <v>HOMOGENIZING STR. #400</v>
          </cell>
          <cell r="D11" t="str">
            <v>L/S</v>
          </cell>
          <cell r="E11">
            <v>1</v>
          </cell>
          <cell r="G11">
            <v>59717021</v>
          </cell>
          <cell r="H11">
            <v>1</v>
          </cell>
          <cell r="J11">
            <v>59717021</v>
          </cell>
          <cell r="K11">
            <v>0</v>
          </cell>
          <cell r="L11">
            <v>0</v>
          </cell>
          <cell r="M11">
            <v>32022959</v>
          </cell>
          <cell r="N11">
            <v>27694062</v>
          </cell>
        </row>
        <row r="12">
          <cell r="A12">
            <v>7</v>
          </cell>
          <cell r="B12" t="str">
            <v>SHOWER ROOM</v>
          </cell>
          <cell r="D12" t="str">
            <v>L/S</v>
          </cell>
          <cell r="E12">
            <v>1</v>
          </cell>
          <cell r="G12">
            <v>64195748</v>
          </cell>
          <cell r="H12">
            <v>1</v>
          </cell>
          <cell r="J12">
            <v>64195748</v>
          </cell>
          <cell r="K12">
            <v>0</v>
          </cell>
          <cell r="L12">
            <v>0</v>
          </cell>
          <cell r="M12">
            <v>30366603</v>
          </cell>
          <cell r="N12">
            <v>33829145</v>
          </cell>
        </row>
        <row r="13">
          <cell r="A13">
            <v>8</v>
          </cell>
          <cell r="B13" t="str">
            <v>PIPE RACK</v>
          </cell>
          <cell r="D13" t="str">
            <v>L/S</v>
          </cell>
          <cell r="E13">
            <v>1</v>
          </cell>
          <cell r="G13">
            <v>21536857</v>
          </cell>
          <cell r="H13">
            <v>1</v>
          </cell>
          <cell r="J13">
            <v>21536857</v>
          </cell>
          <cell r="K13">
            <v>0</v>
          </cell>
          <cell r="L13">
            <v>0</v>
          </cell>
          <cell r="M13">
            <v>10470450</v>
          </cell>
          <cell r="N13">
            <v>11066407</v>
          </cell>
        </row>
        <row r="14">
          <cell r="A14">
            <v>9</v>
          </cell>
          <cell r="B14" t="str">
            <v>STRAINER HOUSE</v>
          </cell>
          <cell r="D14" t="str">
            <v>L/S</v>
          </cell>
          <cell r="E14">
            <v>1</v>
          </cell>
          <cell r="G14">
            <v>11795596</v>
          </cell>
          <cell r="H14">
            <v>1</v>
          </cell>
          <cell r="J14">
            <v>11795596</v>
          </cell>
          <cell r="K14">
            <v>0</v>
          </cell>
          <cell r="L14">
            <v>0</v>
          </cell>
          <cell r="M14">
            <v>5993600</v>
          </cell>
          <cell r="N14">
            <v>5801996</v>
          </cell>
        </row>
        <row r="15">
          <cell r="A15">
            <v>10</v>
          </cell>
          <cell r="B15" t="str">
            <v>OIL SEPARATION (NEAR SHOWER ROOM)</v>
          </cell>
          <cell r="D15" t="str">
            <v>L/S</v>
          </cell>
          <cell r="E15">
            <v>1</v>
          </cell>
          <cell r="G15">
            <v>4224596</v>
          </cell>
          <cell r="H15">
            <v>1</v>
          </cell>
          <cell r="J15">
            <v>4224596</v>
          </cell>
          <cell r="K15">
            <v>0</v>
          </cell>
          <cell r="L15">
            <v>0</v>
          </cell>
          <cell r="M15">
            <v>1665347</v>
          </cell>
          <cell r="N15">
            <v>2559249</v>
          </cell>
        </row>
        <row r="16">
          <cell r="A16">
            <v>11</v>
          </cell>
          <cell r="B16" t="str">
            <v>PAVING</v>
          </cell>
          <cell r="D16" t="str">
            <v>L/S</v>
          </cell>
          <cell r="E16">
            <v>1</v>
          </cell>
          <cell r="G16">
            <v>10541043</v>
          </cell>
          <cell r="H16">
            <v>1</v>
          </cell>
          <cell r="J16">
            <v>10541043</v>
          </cell>
          <cell r="K16">
            <v>0</v>
          </cell>
          <cell r="L16">
            <v>0</v>
          </cell>
          <cell r="M16">
            <v>5060803</v>
          </cell>
          <cell r="N16">
            <v>5480240</v>
          </cell>
        </row>
        <row r="17">
          <cell r="A17">
            <v>12</v>
          </cell>
          <cell r="B17" t="str">
            <v>FINISHING HOUSE (내부 STR. 제외)</v>
          </cell>
          <cell r="D17" t="str">
            <v>L/S</v>
          </cell>
          <cell r="E17">
            <v>1</v>
          </cell>
          <cell r="G17">
            <v>542413755</v>
          </cell>
          <cell r="H17">
            <v>1</v>
          </cell>
          <cell r="J17">
            <v>542413755</v>
          </cell>
          <cell r="K17">
            <v>0</v>
          </cell>
          <cell r="L17">
            <v>0</v>
          </cell>
          <cell r="M17">
            <v>337561641</v>
          </cell>
          <cell r="N17">
            <v>204852114</v>
          </cell>
        </row>
        <row r="18">
          <cell r="A18">
            <v>13</v>
          </cell>
          <cell r="B18" t="str">
            <v>냉난방/위생설비공사</v>
          </cell>
          <cell r="D18" t="str">
            <v>L/S</v>
          </cell>
          <cell r="E18">
            <v>1</v>
          </cell>
          <cell r="G18">
            <v>15869950</v>
          </cell>
          <cell r="H18">
            <v>1</v>
          </cell>
          <cell r="J18">
            <v>15869950</v>
          </cell>
          <cell r="K18">
            <v>0</v>
          </cell>
          <cell r="L18">
            <v>0</v>
          </cell>
          <cell r="M18">
            <v>9494950</v>
          </cell>
          <cell r="N18">
            <v>6375000</v>
          </cell>
        </row>
        <row r="19">
          <cell r="A19">
            <v>14</v>
          </cell>
          <cell r="B19" t="str">
            <v>TEMPORARY WORK</v>
          </cell>
          <cell r="D19" t="str">
            <v>L/S</v>
          </cell>
          <cell r="E19">
            <v>1</v>
          </cell>
          <cell r="G19">
            <v>57293708</v>
          </cell>
          <cell r="H19">
            <v>1</v>
          </cell>
          <cell r="J19">
            <v>57293708</v>
          </cell>
          <cell r="K19">
            <v>0</v>
          </cell>
          <cell r="L19">
            <v>0</v>
          </cell>
          <cell r="M19">
            <v>38000000</v>
          </cell>
          <cell r="N19">
            <v>19293708</v>
          </cell>
        </row>
        <row r="21">
          <cell r="B21" t="str">
            <v>T O T A L</v>
          </cell>
          <cell r="G21">
            <v>1494800000</v>
          </cell>
          <cell r="J21">
            <v>1494800000</v>
          </cell>
          <cell r="K21">
            <v>0</v>
          </cell>
          <cell r="L21">
            <v>0</v>
          </cell>
          <cell r="M21">
            <v>821937632</v>
          </cell>
          <cell r="N21">
            <v>672862368</v>
          </cell>
        </row>
        <row r="34">
          <cell r="A34">
            <v>1</v>
          </cell>
          <cell r="B34" t="str">
            <v>WARE HOUSE CANOPY</v>
          </cell>
        </row>
        <row r="36">
          <cell r="A36" t="str">
            <v xml:space="preserve">  1)</v>
          </cell>
          <cell r="B36" t="str">
            <v>가설공사</v>
          </cell>
        </row>
        <row r="37">
          <cell r="B37" t="str">
            <v>먹메김</v>
          </cell>
          <cell r="D37" t="str">
            <v>M2</v>
          </cell>
          <cell r="E37">
            <v>290</v>
          </cell>
          <cell r="F37">
            <v>1080</v>
          </cell>
          <cell r="G37">
            <v>313200</v>
          </cell>
          <cell r="H37">
            <v>290</v>
          </cell>
          <cell r="I37">
            <v>1080</v>
          </cell>
          <cell r="J37">
            <v>313200</v>
          </cell>
          <cell r="M37">
            <v>0</v>
          </cell>
          <cell r="N37">
            <v>313200</v>
          </cell>
        </row>
        <row r="38">
          <cell r="B38" t="str">
            <v>규준틀</v>
          </cell>
          <cell r="D38" t="str">
            <v>M2</v>
          </cell>
          <cell r="E38">
            <v>290</v>
          </cell>
          <cell r="F38">
            <v>1550</v>
          </cell>
          <cell r="G38">
            <v>449500</v>
          </cell>
          <cell r="H38">
            <v>290</v>
          </cell>
          <cell r="I38">
            <v>1550</v>
          </cell>
          <cell r="J38">
            <v>449500</v>
          </cell>
          <cell r="M38">
            <v>101500</v>
          </cell>
          <cell r="N38">
            <v>348000</v>
          </cell>
        </row>
        <row r="39">
          <cell r="B39" t="str">
            <v>현장정리</v>
          </cell>
          <cell r="D39" t="str">
            <v>M2</v>
          </cell>
          <cell r="E39">
            <v>878</v>
          </cell>
          <cell r="F39">
            <v>2000</v>
          </cell>
          <cell r="G39">
            <v>1756000</v>
          </cell>
          <cell r="H39">
            <v>878</v>
          </cell>
          <cell r="I39">
            <v>2000</v>
          </cell>
          <cell r="J39">
            <v>1756000</v>
          </cell>
          <cell r="M39">
            <v>0</v>
          </cell>
          <cell r="N39">
            <v>1756000</v>
          </cell>
        </row>
        <row r="41">
          <cell r="B41" t="str">
            <v>SUB-TOTAL</v>
          </cell>
          <cell r="G41">
            <v>2518700</v>
          </cell>
          <cell r="J41">
            <v>2518700</v>
          </cell>
          <cell r="M41">
            <v>101500</v>
          </cell>
          <cell r="N41">
            <v>2417200</v>
          </cell>
        </row>
        <row r="43">
          <cell r="A43" t="str">
            <v xml:space="preserve">  2)</v>
          </cell>
          <cell r="B43" t="str">
            <v>토공사</v>
          </cell>
        </row>
        <row r="44">
          <cell r="B44" t="str">
            <v>터파기</v>
          </cell>
          <cell r="D44" t="str">
            <v>M3</v>
          </cell>
          <cell r="E44">
            <v>377.9</v>
          </cell>
          <cell r="F44">
            <v>2760</v>
          </cell>
          <cell r="G44">
            <v>1043004</v>
          </cell>
          <cell r="H44">
            <v>377.9</v>
          </cell>
          <cell r="I44">
            <v>2760</v>
          </cell>
          <cell r="J44">
            <v>1043004</v>
          </cell>
          <cell r="M44">
            <v>854054</v>
          </cell>
          <cell r="N44">
            <v>188950</v>
          </cell>
        </row>
        <row r="45">
          <cell r="B45" t="str">
            <v>잔토처리</v>
          </cell>
          <cell r="D45" t="str">
            <v>M3</v>
          </cell>
          <cell r="E45">
            <v>95.3</v>
          </cell>
          <cell r="F45">
            <v>5500</v>
          </cell>
          <cell r="G45">
            <v>524150</v>
          </cell>
          <cell r="H45">
            <v>95.3</v>
          </cell>
          <cell r="I45">
            <v>5500</v>
          </cell>
          <cell r="J45">
            <v>524150</v>
          </cell>
          <cell r="M45">
            <v>524150</v>
          </cell>
          <cell r="N45">
            <v>0</v>
          </cell>
        </row>
        <row r="46">
          <cell r="B46" t="str">
            <v>되메우기</v>
          </cell>
          <cell r="D46" t="str">
            <v>M3</v>
          </cell>
          <cell r="E46">
            <v>304.8</v>
          </cell>
          <cell r="F46">
            <v>6500</v>
          </cell>
          <cell r="G46">
            <v>1981200</v>
          </cell>
          <cell r="H46">
            <v>304.8</v>
          </cell>
          <cell r="I46">
            <v>6500</v>
          </cell>
          <cell r="J46">
            <v>1981200</v>
          </cell>
          <cell r="M46">
            <v>1524000</v>
          </cell>
          <cell r="N46">
            <v>457200</v>
          </cell>
        </row>
        <row r="48">
          <cell r="B48" t="str">
            <v>SUB-TOTAL</v>
          </cell>
          <cell r="G48">
            <v>3548354</v>
          </cell>
          <cell r="J48">
            <v>3548354</v>
          </cell>
          <cell r="M48">
            <v>2902204</v>
          </cell>
          <cell r="N48">
            <v>646150</v>
          </cell>
        </row>
        <row r="50">
          <cell r="A50" t="str">
            <v xml:space="preserve">  3)</v>
          </cell>
          <cell r="B50" t="str">
            <v>지정공사</v>
          </cell>
        </row>
        <row r="51">
          <cell r="B51" t="str">
            <v>잡석지정</v>
          </cell>
          <cell r="D51" t="str">
            <v>M3</v>
          </cell>
          <cell r="E51">
            <v>5.5</v>
          </cell>
          <cell r="F51">
            <v>16500</v>
          </cell>
          <cell r="G51">
            <v>90750</v>
          </cell>
          <cell r="H51">
            <v>5.5</v>
          </cell>
          <cell r="I51">
            <v>16500</v>
          </cell>
          <cell r="J51">
            <v>90750</v>
          </cell>
          <cell r="M51">
            <v>66000</v>
          </cell>
          <cell r="N51">
            <v>24750</v>
          </cell>
        </row>
        <row r="53">
          <cell r="B53" t="str">
            <v>SUB-TOTAL</v>
          </cell>
          <cell r="G53">
            <v>90750</v>
          </cell>
          <cell r="J53">
            <v>90750</v>
          </cell>
          <cell r="M53">
            <v>66000</v>
          </cell>
          <cell r="N53">
            <v>24750</v>
          </cell>
        </row>
        <row r="55">
          <cell r="A55" t="str">
            <v xml:space="preserve">  4)</v>
          </cell>
          <cell r="B55" t="str">
            <v>거푸집공사</v>
          </cell>
          <cell r="O55" t="str">
            <v xml:space="preserve"> 소운반,</v>
          </cell>
        </row>
        <row r="56">
          <cell r="B56" t="str">
            <v>거푸집</v>
          </cell>
          <cell r="C56" t="str">
            <v>4회</v>
          </cell>
          <cell r="D56" t="str">
            <v>M2</v>
          </cell>
          <cell r="E56">
            <v>245.8</v>
          </cell>
          <cell r="F56">
            <v>21360</v>
          </cell>
          <cell r="G56">
            <v>5250288</v>
          </cell>
          <cell r="H56">
            <v>245.8</v>
          </cell>
          <cell r="I56">
            <v>21360</v>
          </cell>
          <cell r="J56">
            <v>5250288</v>
          </cell>
          <cell r="M56">
            <v>1514128</v>
          </cell>
          <cell r="N56">
            <v>3736160</v>
          </cell>
          <cell r="O56" t="str">
            <v xml:space="preserve"> 정리비</v>
          </cell>
        </row>
        <row r="57">
          <cell r="O57" t="str">
            <v xml:space="preserve"> 포  함</v>
          </cell>
        </row>
        <row r="58">
          <cell r="B58" t="str">
            <v>SUB-TOTAL</v>
          </cell>
          <cell r="G58">
            <v>5250288</v>
          </cell>
          <cell r="J58">
            <v>5250288</v>
          </cell>
          <cell r="M58">
            <v>1514128</v>
          </cell>
          <cell r="N58">
            <v>3736160</v>
          </cell>
        </row>
        <row r="60">
          <cell r="A60" t="str">
            <v xml:space="preserve">  5)</v>
          </cell>
          <cell r="B60" t="str">
            <v>CON'C 공사</v>
          </cell>
        </row>
        <row r="61">
          <cell r="B61" t="str">
            <v>CON'C</v>
          </cell>
          <cell r="C61" t="str">
            <v>FC=210KG/㎠</v>
          </cell>
          <cell r="D61" t="str">
            <v>M3</v>
          </cell>
          <cell r="E61">
            <v>61.3</v>
          </cell>
          <cell r="F61">
            <v>59770</v>
          </cell>
          <cell r="G61">
            <v>3663901</v>
          </cell>
          <cell r="H61">
            <v>61.3</v>
          </cell>
          <cell r="I61">
            <v>59770</v>
          </cell>
          <cell r="J61">
            <v>3663901</v>
          </cell>
          <cell r="M61">
            <v>3663901</v>
          </cell>
          <cell r="N61">
            <v>0</v>
          </cell>
        </row>
        <row r="62">
          <cell r="B62" t="str">
            <v>밑창 CON'C</v>
          </cell>
          <cell r="C62" t="str">
            <v>FC=135KG/㎠</v>
          </cell>
          <cell r="D62" t="str">
            <v>M3</v>
          </cell>
          <cell r="E62">
            <v>4.5999999999999996</v>
          </cell>
          <cell r="F62">
            <v>50950</v>
          </cell>
          <cell r="G62">
            <v>234370</v>
          </cell>
          <cell r="H62">
            <v>4.5999999999999996</v>
          </cell>
          <cell r="I62">
            <v>50950</v>
          </cell>
          <cell r="J62">
            <v>234370</v>
          </cell>
          <cell r="M62">
            <v>234370</v>
          </cell>
          <cell r="N62">
            <v>0</v>
          </cell>
        </row>
        <row r="63">
          <cell r="B63" t="str">
            <v>콘크리트 치기</v>
          </cell>
          <cell r="D63" t="str">
            <v>M3</v>
          </cell>
          <cell r="E63">
            <v>65.900000000000006</v>
          </cell>
          <cell r="F63">
            <v>11400</v>
          </cell>
          <cell r="G63">
            <v>751260</v>
          </cell>
          <cell r="H63">
            <v>65.900000000000006</v>
          </cell>
          <cell r="I63">
            <v>11400</v>
          </cell>
          <cell r="J63">
            <v>751260</v>
          </cell>
          <cell r="M63">
            <v>118620</v>
          </cell>
          <cell r="N63">
            <v>632640</v>
          </cell>
        </row>
        <row r="64">
          <cell r="B64" t="str">
            <v>GROUT</v>
          </cell>
          <cell r="D64" t="str">
            <v>M3</v>
          </cell>
          <cell r="E64">
            <v>0.7</v>
          </cell>
          <cell r="F64">
            <v>1130800</v>
          </cell>
          <cell r="G64">
            <v>791560</v>
          </cell>
          <cell r="H64">
            <v>0.7</v>
          </cell>
          <cell r="I64">
            <v>1130800</v>
          </cell>
          <cell r="J64">
            <v>791560</v>
          </cell>
          <cell r="M64">
            <v>469000</v>
          </cell>
          <cell r="N64">
            <v>322560</v>
          </cell>
        </row>
        <row r="66">
          <cell r="B66" t="str">
            <v>SUB-TOTAL</v>
          </cell>
          <cell r="G66">
            <v>5441091</v>
          </cell>
          <cell r="J66">
            <v>5441091</v>
          </cell>
          <cell r="M66">
            <v>4485891</v>
          </cell>
          <cell r="N66">
            <v>955200</v>
          </cell>
        </row>
        <row r="68">
          <cell r="A68" t="str">
            <v xml:space="preserve">  6)</v>
          </cell>
          <cell r="B68" t="str">
            <v>철근공사</v>
          </cell>
          <cell r="C68" t="str">
            <v>D10</v>
          </cell>
          <cell r="D68" t="str">
            <v>TON</v>
          </cell>
          <cell r="E68">
            <v>0.91</v>
          </cell>
          <cell r="F68">
            <v>310000</v>
          </cell>
          <cell r="G68">
            <v>282100</v>
          </cell>
          <cell r="H68">
            <v>0.91</v>
          </cell>
          <cell r="I68">
            <v>310000</v>
          </cell>
          <cell r="J68">
            <v>282100</v>
          </cell>
          <cell r="M68">
            <v>282100</v>
          </cell>
          <cell r="N68">
            <v>0</v>
          </cell>
        </row>
        <row r="69">
          <cell r="C69" t="str">
            <v>D19</v>
          </cell>
          <cell r="D69" t="str">
            <v>TON</v>
          </cell>
          <cell r="E69">
            <v>1.45</v>
          </cell>
          <cell r="F69">
            <v>310000</v>
          </cell>
          <cell r="G69">
            <v>449500</v>
          </cell>
          <cell r="H69">
            <v>1.45</v>
          </cell>
          <cell r="I69">
            <v>310000</v>
          </cell>
          <cell r="J69">
            <v>449500</v>
          </cell>
          <cell r="M69">
            <v>449500</v>
          </cell>
          <cell r="N69">
            <v>0</v>
          </cell>
        </row>
        <row r="70">
          <cell r="B70" t="str">
            <v>RE-BAR</v>
          </cell>
          <cell r="C70" t="str">
            <v>FORMING</v>
          </cell>
          <cell r="D70" t="str">
            <v>TON</v>
          </cell>
          <cell r="E70">
            <v>2.36</v>
          </cell>
          <cell r="F70">
            <v>227000</v>
          </cell>
          <cell r="G70">
            <v>535720</v>
          </cell>
          <cell r="H70">
            <v>2.36</v>
          </cell>
          <cell r="I70">
            <v>227000</v>
          </cell>
          <cell r="J70">
            <v>535720</v>
          </cell>
          <cell r="M70">
            <v>28320</v>
          </cell>
          <cell r="N70">
            <v>507400</v>
          </cell>
        </row>
        <row r="72">
          <cell r="B72" t="str">
            <v>SUB-TOTAL</v>
          </cell>
          <cell r="G72">
            <v>1267320</v>
          </cell>
          <cell r="J72">
            <v>1267320</v>
          </cell>
          <cell r="M72">
            <v>759920</v>
          </cell>
          <cell r="N72">
            <v>507400</v>
          </cell>
        </row>
        <row r="74">
          <cell r="A74" t="str">
            <v xml:space="preserve">  7)</v>
          </cell>
          <cell r="B74" t="str">
            <v>지붕공사</v>
          </cell>
        </row>
        <row r="75">
          <cell r="B75" t="str">
            <v>APM W-255</v>
          </cell>
          <cell r="C75" t="str">
            <v>0.7T</v>
          </cell>
          <cell r="D75" t="str">
            <v>M2</v>
          </cell>
          <cell r="E75">
            <v>830</v>
          </cell>
          <cell r="F75">
            <v>56160</v>
          </cell>
          <cell r="G75">
            <v>46612800</v>
          </cell>
          <cell r="H75">
            <v>830</v>
          </cell>
          <cell r="I75">
            <v>56160</v>
          </cell>
          <cell r="J75">
            <v>46612800</v>
          </cell>
          <cell r="M75">
            <v>30178800</v>
          </cell>
          <cell r="N75">
            <v>16434000</v>
          </cell>
        </row>
        <row r="76">
          <cell r="B76" t="str">
            <v>GUTTER W/GUT.HOLDER      300*250*0.7T</v>
          </cell>
          <cell r="D76" t="str">
            <v>M</v>
          </cell>
          <cell r="E76">
            <v>46</v>
          </cell>
          <cell r="F76">
            <v>32960</v>
          </cell>
          <cell r="G76">
            <v>1516160</v>
          </cell>
          <cell r="H76">
            <v>46</v>
          </cell>
          <cell r="I76">
            <v>32960</v>
          </cell>
          <cell r="J76">
            <v>1516160</v>
          </cell>
          <cell r="M76">
            <v>936560</v>
          </cell>
          <cell r="N76">
            <v>579600</v>
          </cell>
        </row>
        <row r="77">
          <cell r="B77" t="str">
            <v>STEEL PIPE</v>
          </cell>
          <cell r="C77" t="str">
            <v>φ150</v>
          </cell>
          <cell r="D77" t="str">
            <v>M</v>
          </cell>
          <cell r="E77">
            <v>28</v>
          </cell>
          <cell r="F77">
            <v>54200</v>
          </cell>
          <cell r="G77">
            <v>1517600</v>
          </cell>
          <cell r="H77">
            <v>28</v>
          </cell>
          <cell r="I77">
            <v>54200</v>
          </cell>
          <cell r="J77">
            <v>1517600</v>
          </cell>
          <cell r="M77">
            <v>537600</v>
          </cell>
          <cell r="N77">
            <v>980000</v>
          </cell>
        </row>
        <row r="78">
          <cell r="B78" t="str">
            <v>ROOF DRAIN</v>
          </cell>
          <cell r="C78" t="str">
            <v>φ150</v>
          </cell>
          <cell r="D78" t="str">
            <v>EA</v>
          </cell>
          <cell r="E78">
            <v>4</v>
          </cell>
          <cell r="F78">
            <v>16800</v>
          </cell>
          <cell r="G78">
            <v>67200</v>
          </cell>
          <cell r="H78">
            <v>4</v>
          </cell>
          <cell r="I78">
            <v>16800</v>
          </cell>
          <cell r="J78">
            <v>67200</v>
          </cell>
          <cell r="M78">
            <v>14400</v>
          </cell>
          <cell r="N78">
            <v>52800</v>
          </cell>
        </row>
        <row r="79">
          <cell r="B79" t="str">
            <v>APM V-115</v>
          </cell>
          <cell r="D79" t="str">
            <v>M2</v>
          </cell>
          <cell r="E79">
            <v>126</v>
          </cell>
          <cell r="F79">
            <v>37160</v>
          </cell>
          <cell r="G79">
            <v>4682160</v>
          </cell>
          <cell r="H79">
            <v>126</v>
          </cell>
          <cell r="I79">
            <v>37160</v>
          </cell>
          <cell r="J79">
            <v>4682160</v>
          </cell>
          <cell r="M79">
            <v>3472560</v>
          </cell>
          <cell r="N79">
            <v>1209600</v>
          </cell>
        </row>
        <row r="81">
          <cell r="B81" t="str">
            <v>SUB-TOTAL</v>
          </cell>
          <cell r="G81">
            <v>54395920</v>
          </cell>
          <cell r="J81">
            <v>54395920</v>
          </cell>
          <cell r="M81">
            <v>35139920</v>
          </cell>
          <cell r="N81">
            <v>19256000</v>
          </cell>
        </row>
        <row r="83">
          <cell r="A83" t="str">
            <v xml:space="preserve">  8)</v>
          </cell>
          <cell r="B83" t="str">
            <v>도장공사</v>
          </cell>
        </row>
        <row r="84">
          <cell r="B84" t="str">
            <v>광명단</v>
          </cell>
          <cell r="C84" t="str">
            <v>2회</v>
          </cell>
          <cell r="D84" t="str">
            <v>M2</v>
          </cell>
          <cell r="E84">
            <v>1080</v>
          </cell>
          <cell r="F84">
            <v>4000</v>
          </cell>
          <cell r="G84">
            <v>4320000</v>
          </cell>
          <cell r="H84">
            <v>1080</v>
          </cell>
          <cell r="I84">
            <v>4000</v>
          </cell>
          <cell r="J84">
            <v>4320000</v>
          </cell>
          <cell r="M84">
            <v>1620000</v>
          </cell>
          <cell r="N84">
            <v>2700000</v>
          </cell>
        </row>
        <row r="85">
          <cell r="B85" t="str">
            <v>유성페인트</v>
          </cell>
          <cell r="C85" t="str">
            <v>2회(중도)</v>
          </cell>
          <cell r="D85" t="str">
            <v>M2</v>
          </cell>
          <cell r="E85">
            <v>1080</v>
          </cell>
          <cell r="F85">
            <v>4000</v>
          </cell>
          <cell r="G85">
            <v>4320000</v>
          </cell>
          <cell r="H85">
            <v>1080</v>
          </cell>
          <cell r="I85">
            <v>4000</v>
          </cell>
          <cell r="J85">
            <v>4320000</v>
          </cell>
          <cell r="M85">
            <v>1620000</v>
          </cell>
          <cell r="N85">
            <v>2700000</v>
          </cell>
        </row>
        <row r="86">
          <cell r="B86" t="str">
            <v>유성페인트</v>
          </cell>
          <cell r="C86" t="str">
            <v>2회(하도)</v>
          </cell>
          <cell r="D86" t="str">
            <v>M2</v>
          </cell>
          <cell r="E86">
            <v>1080</v>
          </cell>
          <cell r="F86">
            <v>4000</v>
          </cell>
          <cell r="G86">
            <v>4320000</v>
          </cell>
          <cell r="H86">
            <v>1080</v>
          </cell>
          <cell r="I86">
            <v>4000</v>
          </cell>
          <cell r="J86">
            <v>4320000</v>
          </cell>
          <cell r="M86">
            <v>1620000</v>
          </cell>
          <cell r="N86">
            <v>2700000</v>
          </cell>
        </row>
        <row r="88">
          <cell r="B88" t="str">
            <v>SUB-TOTAL</v>
          </cell>
          <cell r="G88">
            <v>12960000</v>
          </cell>
          <cell r="J88">
            <v>12960000</v>
          </cell>
          <cell r="M88">
            <v>4860000</v>
          </cell>
          <cell r="N88">
            <v>8100000</v>
          </cell>
        </row>
        <row r="90">
          <cell r="A90" t="str">
            <v xml:space="preserve">  9)</v>
          </cell>
          <cell r="B90" t="str">
            <v>철골공사</v>
          </cell>
        </row>
        <row r="91">
          <cell r="B91" t="str">
            <v>H-300*300*10*15</v>
          </cell>
          <cell r="D91" t="str">
            <v>TON</v>
          </cell>
          <cell r="E91">
            <v>6.9</v>
          </cell>
          <cell r="F91">
            <v>400000</v>
          </cell>
          <cell r="G91">
            <v>2760000</v>
          </cell>
          <cell r="H91">
            <v>6.9</v>
          </cell>
          <cell r="I91">
            <v>400000</v>
          </cell>
          <cell r="J91">
            <v>2760000</v>
          </cell>
          <cell r="M91">
            <v>2760000</v>
          </cell>
          <cell r="N91">
            <v>0</v>
          </cell>
        </row>
        <row r="92">
          <cell r="B92" t="str">
            <v>H-200*100*5.5*8</v>
          </cell>
          <cell r="D92" t="str">
            <v>TON</v>
          </cell>
          <cell r="E92">
            <v>3.3</v>
          </cell>
          <cell r="F92">
            <v>400000</v>
          </cell>
          <cell r="G92">
            <v>1320000</v>
          </cell>
          <cell r="H92">
            <v>3.3</v>
          </cell>
          <cell r="I92">
            <v>400000</v>
          </cell>
          <cell r="J92">
            <v>1320000</v>
          </cell>
          <cell r="M92">
            <v>1320000</v>
          </cell>
          <cell r="N92">
            <v>0</v>
          </cell>
        </row>
        <row r="93">
          <cell r="B93" t="str">
            <v>CT-170*250*9*14</v>
          </cell>
          <cell r="D93" t="str">
            <v>TON</v>
          </cell>
          <cell r="E93">
            <v>5.4</v>
          </cell>
          <cell r="F93">
            <v>419000</v>
          </cell>
          <cell r="G93">
            <v>2262600</v>
          </cell>
          <cell r="H93">
            <v>5.4</v>
          </cell>
          <cell r="I93">
            <v>419000</v>
          </cell>
          <cell r="J93">
            <v>2262600</v>
          </cell>
          <cell r="M93">
            <v>2262600</v>
          </cell>
          <cell r="N93">
            <v>0</v>
          </cell>
        </row>
        <row r="94">
          <cell r="B94" t="str">
            <v>CT-150*150*6.5*9</v>
          </cell>
          <cell r="D94" t="str">
            <v>TON</v>
          </cell>
          <cell r="E94">
            <v>1.7</v>
          </cell>
          <cell r="F94">
            <v>420000</v>
          </cell>
          <cell r="G94">
            <v>714000</v>
          </cell>
          <cell r="H94">
            <v>1.7</v>
          </cell>
          <cell r="I94">
            <v>420000</v>
          </cell>
          <cell r="J94">
            <v>714000</v>
          </cell>
          <cell r="M94">
            <v>714000</v>
          </cell>
          <cell r="N94">
            <v>0</v>
          </cell>
        </row>
        <row r="95">
          <cell r="B95" t="str">
            <v>CT-75*100*6*9</v>
          </cell>
          <cell r="D95" t="str">
            <v>TON</v>
          </cell>
          <cell r="E95">
            <v>1.51</v>
          </cell>
          <cell r="F95">
            <v>420000</v>
          </cell>
          <cell r="G95">
            <v>634200</v>
          </cell>
          <cell r="H95">
            <v>1.51</v>
          </cell>
          <cell r="I95">
            <v>420000</v>
          </cell>
          <cell r="J95">
            <v>634200</v>
          </cell>
          <cell r="M95">
            <v>634200</v>
          </cell>
          <cell r="N95">
            <v>0</v>
          </cell>
        </row>
        <row r="96">
          <cell r="B96" t="str">
            <v>CT-122*175*7*11</v>
          </cell>
          <cell r="D96" t="str">
            <v>TON</v>
          </cell>
          <cell r="E96">
            <v>5</v>
          </cell>
          <cell r="F96">
            <v>420000</v>
          </cell>
          <cell r="G96">
            <v>2100000</v>
          </cell>
          <cell r="H96">
            <v>5</v>
          </cell>
          <cell r="I96">
            <v>420000</v>
          </cell>
          <cell r="J96">
            <v>2100000</v>
          </cell>
          <cell r="M96">
            <v>2100000</v>
          </cell>
          <cell r="N96">
            <v>0</v>
          </cell>
        </row>
        <row r="97">
          <cell r="B97" t="str">
            <v>CT-97*150*6*9</v>
          </cell>
          <cell r="D97" t="str">
            <v>TON</v>
          </cell>
          <cell r="E97">
            <v>3.8</v>
          </cell>
          <cell r="F97">
            <v>420000</v>
          </cell>
          <cell r="G97">
            <v>1596000</v>
          </cell>
          <cell r="H97">
            <v>3.8</v>
          </cell>
          <cell r="I97">
            <v>420000</v>
          </cell>
          <cell r="J97">
            <v>1596000</v>
          </cell>
          <cell r="M97">
            <v>1596000</v>
          </cell>
          <cell r="N97">
            <v>0</v>
          </cell>
        </row>
        <row r="98">
          <cell r="B98" t="str">
            <v>L-75*75*6</v>
          </cell>
          <cell r="D98" t="str">
            <v>TON</v>
          </cell>
          <cell r="E98">
            <v>1.5</v>
          </cell>
          <cell r="F98">
            <v>360000</v>
          </cell>
          <cell r="G98">
            <v>540000</v>
          </cell>
          <cell r="H98">
            <v>1.5</v>
          </cell>
          <cell r="I98">
            <v>360000</v>
          </cell>
          <cell r="J98">
            <v>540000</v>
          </cell>
          <cell r="M98">
            <v>540000</v>
          </cell>
          <cell r="N98">
            <v>0</v>
          </cell>
        </row>
        <row r="99">
          <cell r="B99" t="str">
            <v>L-90*90*7</v>
          </cell>
          <cell r="D99" t="str">
            <v>TON</v>
          </cell>
          <cell r="E99">
            <v>2.6</v>
          </cell>
          <cell r="F99">
            <v>360000</v>
          </cell>
          <cell r="G99">
            <v>936000</v>
          </cell>
          <cell r="H99">
            <v>2.6</v>
          </cell>
          <cell r="I99">
            <v>360000</v>
          </cell>
          <cell r="J99">
            <v>936000</v>
          </cell>
          <cell r="M99">
            <v>936000</v>
          </cell>
          <cell r="N99">
            <v>0</v>
          </cell>
        </row>
        <row r="100">
          <cell r="B100" t="str">
            <v>C-150*50*20*3.2</v>
          </cell>
          <cell r="D100" t="str">
            <v>TON</v>
          </cell>
          <cell r="E100">
            <v>4.2</v>
          </cell>
          <cell r="F100">
            <v>400000</v>
          </cell>
          <cell r="G100">
            <v>1680000</v>
          </cell>
          <cell r="H100">
            <v>4.2</v>
          </cell>
          <cell r="I100">
            <v>400000</v>
          </cell>
          <cell r="J100">
            <v>1680000</v>
          </cell>
          <cell r="M100">
            <v>1680000</v>
          </cell>
          <cell r="N100">
            <v>0</v>
          </cell>
        </row>
        <row r="101">
          <cell r="B101" t="str">
            <v>BASE PLATE</v>
          </cell>
          <cell r="D101" t="str">
            <v>TON</v>
          </cell>
          <cell r="E101">
            <v>0.18</v>
          </cell>
          <cell r="F101">
            <v>380000</v>
          </cell>
          <cell r="G101">
            <v>68400</v>
          </cell>
          <cell r="H101">
            <v>0.18</v>
          </cell>
          <cell r="I101">
            <v>380000</v>
          </cell>
          <cell r="J101">
            <v>68400</v>
          </cell>
          <cell r="M101">
            <v>68400</v>
          </cell>
          <cell r="N101">
            <v>0</v>
          </cell>
        </row>
        <row r="102">
          <cell r="B102" t="str">
            <v>STEEL FORMING</v>
          </cell>
          <cell r="D102" t="str">
            <v>TON</v>
          </cell>
          <cell r="E102">
            <v>36.08</v>
          </cell>
          <cell r="F102">
            <v>430000</v>
          </cell>
          <cell r="G102">
            <v>15514400</v>
          </cell>
          <cell r="H102">
            <v>36.08</v>
          </cell>
          <cell r="I102">
            <v>430000</v>
          </cell>
          <cell r="J102">
            <v>15514400</v>
          </cell>
          <cell r="M102">
            <v>1082400</v>
          </cell>
          <cell r="N102">
            <v>14432000</v>
          </cell>
        </row>
        <row r="103">
          <cell r="B103" t="str">
            <v>STEEL ERECTION</v>
          </cell>
          <cell r="D103" t="str">
            <v>TON</v>
          </cell>
          <cell r="E103">
            <v>36.08</v>
          </cell>
          <cell r="F103">
            <v>140000</v>
          </cell>
          <cell r="G103">
            <v>5051200</v>
          </cell>
          <cell r="H103">
            <v>36.08</v>
          </cell>
          <cell r="I103">
            <v>140000</v>
          </cell>
          <cell r="J103">
            <v>5051200</v>
          </cell>
          <cell r="M103">
            <v>1443200</v>
          </cell>
          <cell r="N103">
            <v>3608000</v>
          </cell>
        </row>
        <row r="104">
          <cell r="B104" t="str">
            <v>H.T.B</v>
          </cell>
          <cell r="D104" t="str">
            <v>NOS</v>
          </cell>
          <cell r="E104">
            <v>2061.15</v>
          </cell>
          <cell r="F104">
            <v>460</v>
          </cell>
          <cell r="G104">
            <v>948129</v>
          </cell>
          <cell r="H104">
            <v>2061.15</v>
          </cell>
          <cell r="I104">
            <v>460</v>
          </cell>
          <cell r="J104">
            <v>948129</v>
          </cell>
          <cell r="M104">
            <v>948129</v>
          </cell>
          <cell r="N104">
            <v>0</v>
          </cell>
        </row>
        <row r="105">
          <cell r="B105" t="str">
            <v>COMMON BOLT</v>
          </cell>
          <cell r="D105" t="str">
            <v>NOS</v>
          </cell>
          <cell r="E105">
            <v>294</v>
          </cell>
          <cell r="F105">
            <v>460</v>
          </cell>
          <cell r="G105">
            <v>135240</v>
          </cell>
          <cell r="H105">
            <v>294</v>
          </cell>
          <cell r="I105">
            <v>460</v>
          </cell>
          <cell r="J105">
            <v>135240</v>
          </cell>
          <cell r="M105">
            <v>135240</v>
          </cell>
          <cell r="N105">
            <v>0</v>
          </cell>
        </row>
        <row r="107">
          <cell r="B107" t="str">
            <v>SUB-TOTAL</v>
          </cell>
          <cell r="G107">
            <v>36260169</v>
          </cell>
          <cell r="J107">
            <v>36260169</v>
          </cell>
          <cell r="M107">
            <v>18220169</v>
          </cell>
          <cell r="N107">
            <v>18040000</v>
          </cell>
        </row>
        <row r="109">
          <cell r="A109" t="str">
            <v xml:space="preserve"> 10)</v>
          </cell>
          <cell r="B109" t="str">
            <v>부대공사</v>
          </cell>
        </row>
        <row r="110">
          <cell r="B110" t="str">
            <v>ASCON 포장복구</v>
          </cell>
          <cell r="D110" t="str">
            <v>개소</v>
          </cell>
          <cell r="E110">
            <v>8</v>
          </cell>
          <cell r="F110">
            <v>100000</v>
          </cell>
          <cell r="G110">
            <v>800000</v>
          </cell>
          <cell r="H110">
            <v>8</v>
          </cell>
          <cell r="I110">
            <v>100000</v>
          </cell>
          <cell r="J110">
            <v>800000</v>
          </cell>
          <cell r="M110">
            <v>640000</v>
          </cell>
          <cell r="N110">
            <v>160000</v>
          </cell>
        </row>
        <row r="111">
          <cell r="B111" t="str">
            <v>흄관 EXTENSION</v>
          </cell>
          <cell r="D111" t="str">
            <v>M</v>
          </cell>
          <cell r="E111">
            <v>10</v>
          </cell>
          <cell r="F111">
            <v>40000</v>
          </cell>
          <cell r="G111">
            <v>400000</v>
          </cell>
          <cell r="H111">
            <v>10</v>
          </cell>
          <cell r="I111">
            <v>40000</v>
          </cell>
          <cell r="J111">
            <v>400000</v>
          </cell>
          <cell r="M111">
            <v>350000</v>
          </cell>
          <cell r="N111">
            <v>50000</v>
          </cell>
        </row>
        <row r="112">
          <cell r="B112" t="str">
            <v>TRENCH EXTENSION</v>
          </cell>
          <cell r="C112" t="str">
            <v>φ300</v>
          </cell>
          <cell r="D112" t="str">
            <v>M</v>
          </cell>
          <cell r="E112">
            <v>60</v>
          </cell>
          <cell r="F112">
            <v>235000</v>
          </cell>
          <cell r="G112">
            <v>14100000</v>
          </cell>
          <cell r="H112">
            <v>60</v>
          </cell>
          <cell r="I112">
            <v>235000</v>
          </cell>
          <cell r="J112">
            <v>14100000</v>
          </cell>
          <cell r="M112">
            <v>9600000</v>
          </cell>
          <cell r="N112">
            <v>4500000</v>
          </cell>
          <cell r="O112" t="str">
            <v xml:space="preserve"> GR'T포함</v>
          </cell>
        </row>
        <row r="113">
          <cell r="B113" t="str">
            <v>ANCHOR BOLT</v>
          </cell>
          <cell r="C113" t="str">
            <v>M24*700L</v>
          </cell>
          <cell r="D113" t="str">
            <v>SET</v>
          </cell>
          <cell r="E113">
            <v>32</v>
          </cell>
          <cell r="F113">
            <v>9500</v>
          </cell>
          <cell r="G113">
            <v>304000</v>
          </cell>
          <cell r="H113">
            <v>32</v>
          </cell>
          <cell r="I113">
            <v>9500</v>
          </cell>
          <cell r="J113">
            <v>304000</v>
          </cell>
          <cell r="M113">
            <v>48000</v>
          </cell>
          <cell r="N113">
            <v>256000</v>
          </cell>
        </row>
        <row r="114">
          <cell r="B114" t="str">
            <v>PILE 두부보강 및 속채움</v>
          </cell>
          <cell r="D114" t="str">
            <v>NOS</v>
          </cell>
          <cell r="E114">
            <v>16</v>
          </cell>
          <cell r="F114">
            <v>10000</v>
          </cell>
          <cell r="G114">
            <v>160000</v>
          </cell>
          <cell r="H114">
            <v>16</v>
          </cell>
          <cell r="I114">
            <v>10000</v>
          </cell>
          <cell r="J114">
            <v>160000</v>
          </cell>
          <cell r="M114">
            <v>48000</v>
          </cell>
          <cell r="N114">
            <v>112000</v>
          </cell>
        </row>
        <row r="116">
          <cell r="B116" t="str">
            <v>SUB-TOTAL</v>
          </cell>
          <cell r="G116">
            <v>15764000</v>
          </cell>
          <cell r="J116">
            <v>15764000</v>
          </cell>
          <cell r="M116">
            <v>10686000</v>
          </cell>
          <cell r="N116">
            <v>5078000</v>
          </cell>
        </row>
        <row r="118">
          <cell r="B118" t="str">
            <v>T O T A L</v>
          </cell>
          <cell r="G118">
            <v>137496592</v>
          </cell>
          <cell r="J118">
            <v>137496592</v>
          </cell>
          <cell r="M118">
            <v>78735732</v>
          </cell>
          <cell r="N118">
            <v>58760860</v>
          </cell>
        </row>
        <row r="124">
          <cell r="A124" t="str">
            <v xml:space="preserve">  2.</v>
          </cell>
          <cell r="B124" t="str">
            <v>CHEMICAL HOUSE</v>
          </cell>
        </row>
        <row r="126">
          <cell r="A126" t="str">
            <v xml:space="preserve">  1)</v>
          </cell>
          <cell r="B126" t="str">
            <v>가설공사</v>
          </cell>
        </row>
        <row r="127">
          <cell r="B127" t="str">
            <v>규준틀</v>
          </cell>
          <cell r="D127" t="str">
            <v>M2</v>
          </cell>
          <cell r="E127">
            <v>105</v>
          </cell>
          <cell r="F127">
            <v>1550</v>
          </cell>
          <cell r="G127">
            <v>162750</v>
          </cell>
          <cell r="H127">
            <v>105</v>
          </cell>
          <cell r="I127">
            <v>1550</v>
          </cell>
          <cell r="J127">
            <v>162750</v>
          </cell>
          <cell r="M127">
            <v>36750</v>
          </cell>
          <cell r="N127">
            <v>126000</v>
          </cell>
        </row>
        <row r="128">
          <cell r="B128" t="str">
            <v>외부비계</v>
          </cell>
          <cell r="D128" t="str">
            <v>M2</v>
          </cell>
          <cell r="E128">
            <v>269.04000000000002</v>
          </cell>
          <cell r="F128">
            <v>5100</v>
          </cell>
          <cell r="G128">
            <v>1372104</v>
          </cell>
          <cell r="H128">
            <v>269.04000000000002</v>
          </cell>
          <cell r="I128">
            <v>5100</v>
          </cell>
          <cell r="J128">
            <v>1372104</v>
          </cell>
          <cell r="M128">
            <v>242136</v>
          </cell>
          <cell r="N128">
            <v>1129968</v>
          </cell>
        </row>
        <row r="129">
          <cell r="B129" t="str">
            <v>내부비계</v>
          </cell>
          <cell r="D129" t="str">
            <v>M2</v>
          </cell>
          <cell r="E129">
            <v>105</v>
          </cell>
          <cell r="F129">
            <v>4360</v>
          </cell>
          <cell r="G129">
            <v>457800</v>
          </cell>
          <cell r="H129">
            <v>105</v>
          </cell>
          <cell r="I129">
            <v>4360</v>
          </cell>
          <cell r="J129">
            <v>457800</v>
          </cell>
          <cell r="M129">
            <v>89250</v>
          </cell>
          <cell r="N129">
            <v>368550</v>
          </cell>
        </row>
        <row r="130">
          <cell r="B130" t="str">
            <v>현장정리</v>
          </cell>
          <cell r="D130" t="str">
            <v>M2</v>
          </cell>
          <cell r="E130">
            <v>105</v>
          </cell>
          <cell r="F130">
            <v>2000</v>
          </cell>
          <cell r="G130">
            <v>210000</v>
          </cell>
          <cell r="H130">
            <v>105</v>
          </cell>
          <cell r="I130">
            <v>2000</v>
          </cell>
          <cell r="J130">
            <v>210000</v>
          </cell>
          <cell r="M130">
            <v>0</v>
          </cell>
          <cell r="N130">
            <v>210000</v>
          </cell>
        </row>
        <row r="131">
          <cell r="B131" t="str">
            <v>먹메김</v>
          </cell>
          <cell r="D131" t="str">
            <v>M2</v>
          </cell>
          <cell r="E131">
            <v>105</v>
          </cell>
          <cell r="F131">
            <v>1080</v>
          </cell>
          <cell r="G131">
            <v>113400</v>
          </cell>
          <cell r="H131">
            <v>105</v>
          </cell>
          <cell r="I131">
            <v>1080</v>
          </cell>
          <cell r="J131">
            <v>113400</v>
          </cell>
          <cell r="M131">
            <v>0</v>
          </cell>
          <cell r="N131">
            <v>113400</v>
          </cell>
        </row>
        <row r="132">
          <cell r="B132" t="str">
            <v>콘크리트 양생</v>
          </cell>
          <cell r="D132" t="str">
            <v>M2</v>
          </cell>
          <cell r="E132">
            <v>105</v>
          </cell>
          <cell r="F132">
            <v>360</v>
          </cell>
          <cell r="G132">
            <v>37800</v>
          </cell>
          <cell r="H132">
            <v>105</v>
          </cell>
          <cell r="I132">
            <v>360</v>
          </cell>
          <cell r="J132">
            <v>37800</v>
          </cell>
          <cell r="M132">
            <v>0</v>
          </cell>
          <cell r="N132">
            <v>37800</v>
          </cell>
        </row>
        <row r="134">
          <cell r="B134" t="str">
            <v>SUB-TOTAL</v>
          </cell>
          <cell r="G134">
            <v>2353854</v>
          </cell>
          <cell r="J134">
            <v>2353854</v>
          </cell>
          <cell r="M134">
            <v>368136</v>
          </cell>
          <cell r="N134">
            <v>1985718</v>
          </cell>
        </row>
        <row r="136">
          <cell r="A136" t="str">
            <v xml:space="preserve">  2)</v>
          </cell>
          <cell r="B136" t="str">
            <v>토공사</v>
          </cell>
        </row>
        <row r="137">
          <cell r="B137" t="str">
            <v>터파기</v>
          </cell>
          <cell r="D137" t="str">
            <v>M3</v>
          </cell>
          <cell r="E137">
            <v>86.36</v>
          </cell>
          <cell r="F137">
            <v>2760</v>
          </cell>
          <cell r="G137">
            <v>238353</v>
          </cell>
          <cell r="H137">
            <v>86.36</v>
          </cell>
          <cell r="I137">
            <v>2760</v>
          </cell>
          <cell r="J137">
            <v>238353</v>
          </cell>
          <cell r="M137">
            <v>195173</v>
          </cell>
          <cell r="N137">
            <v>43180</v>
          </cell>
        </row>
        <row r="138">
          <cell r="B138" t="str">
            <v>잔토처리</v>
          </cell>
          <cell r="D138" t="str">
            <v>M3</v>
          </cell>
          <cell r="E138">
            <v>46.7</v>
          </cell>
          <cell r="F138">
            <v>5500</v>
          </cell>
          <cell r="G138">
            <v>256850</v>
          </cell>
          <cell r="H138">
            <v>46.7</v>
          </cell>
          <cell r="I138">
            <v>5500</v>
          </cell>
          <cell r="J138">
            <v>256850</v>
          </cell>
          <cell r="M138">
            <v>256850</v>
          </cell>
          <cell r="N138">
            <v>0</v>
          </cell>
        </row>
        <row r="139">
          <cell r="B139" t="str">
            <v>되메우기</v>
          </cell>
          <cell r="D139" t="str">
            <v>M3</v>
          </cell>
          <cell r="E139">
            <v>50.5</v>
          </cell>
          <cell r="F139">
            <v>6500</v>
          </cell>
          <cell r="G139">
            <v>328250</v>
          </cell>
          <cell r="H139">
            <v>50.5</v>
          </cell>
          <cell r="I139">
            <v>6500</v>
          </cell>
          <cell r="J139">
            <v>328250</v>
          </cell>
          <cell r="M139">
            <v>252500</v>
          </cell>
          <cell r="N139">
            <v>75750</v>
          </cell>
        </row>
        <row r="141">
          <cell r="B141" t="str">
            <v>SUB-TOTAL</v>
          </cell>
          <cell r="G141">
            <v>823453</v>
          </cell>
          <cell r="J141">
            <v>823453</v>
          </cell>
          <cell r="M141">
            <v>704523</v>
          </cell>
          <cell r="N141">
            <v>118930</v>
          </cell>
        </row>
        <row r="143">
          <cell r="A143" t="str">
            <v xml:space="preserve">  3)</v>
          </cell>
          <cell r="B143" t="str">
            <v>지정공사</v>
          </cell>
        </row>
        <row r="144">
          <cell r="B144" t="str">
            <v>잡석지정</v>
          </cell>
          <cell r="D144" t="str">
            <v>M3</v>
          </cell>
          <cell r="E144">
            <v>23.65</v>
          </cell>
          <cell r="F144">
            <v>13500</v>
          </cell>
          <cell r="G144">
            <v>319275</v>
          </cell>
          <cell r="H144">
            <v>23.65</v>
          </cell>
          <cell r="I144">
            <v>13500</v>
          </cell>
          <cell r="J144">
            <v>319275</v>
          </cell>
          <cell r="M144">
            <v>212850</v>
          </cell>
          <cell r="N144">
            <v>106425</v>
          </cell>
        </row>
        <row r="146">
          <cell r="B146" t="str">
            <v>SUB-TOTAL</v>
          </cell>
          <cell r="G146">
            <v>319275</v>
          </cell>
          <cell r="J146">
            <v>319275</v>
          </cell>
          <cell r="M146">
            <v>212850</v>
          </cell>
          <cell r="N146">
            <v>106425</v>
          </cell>
        </row>
        <row r="148">
          <cell r="A148" t="str">
            <v xml:space="preserve">  4)</v>
          </cell>
          <cell r="B148" t="str">
            <v>거푸집 공사</v>
          </cell>
          <cell r="O148" t="str">
            <v xml:space="preserve"> 소운반,</v>
          </cell>
        </row>
        <row r="149">
          <cell r="B149" t="str">
            <v>거푸집</v>
          </cell>
          <cell r="C149" t="str">
            <v>4회</v>
          </cell>
          <cell r="D149" t="str">
            <v>M2</v>
          </cell>
          <cell r="E149">
            <v>346.5</v>
          </cell>
          <cell r="F149">
            <v>21360</v>
          </cell>
          <cell r="G149">
            <v>7401240</v>
          </cell>
          <cell r="H149">
            <v>346.5</v>
          </cell>
          <cell r="I149">
            <v>21360</v>
          </cell>
          <cell r="J149">
            <v>7401240</v>
          </cell>
          <cell r="M149">
            <v>2134440</v>
          </cell>
          <cell r="N149">
            <v>5266800</v>
          </cell>
          <cell r="O149" t="str">
            <v xml:space="preserve"> 정리비</v>
          </cell>
        </row>
        <row r="150">
          <cell r="O150" t="str">
            <v xml:space="preserve"> 포  함</v>
          </cell>
        </row>
        <row r="151">
          <cell r="B151" t="str">
            <v>SUB-TOTAL</v>
          </cell>
          <cell r="G151">
            <v>7401240</v>
          </cell>
          <cell r="J151">
            <v>7401240</v>
          </cell>
          <cell r="M151">
            <v>2134440</v>
          </cell>
          <cell r="N151">
            <v>5266800</v>
          </cell>
        </row>
        <row r="153">
          <cell r="A153" t="str">
            <v xml:space="preserve">  5)</v>
          </cell>
          <cell r="B153" t="str">
            <v>철근 CON'C 공사</v>
          </cell>
        </row>
        <row r="154">
          <cell r="B154" t="str">
            <v>콘크리트</v>
          </cell>
          <cell r="C154" t="str">
            <v>FC=210KG/㎠</v>
          </cell>
          <cell r="D154" t="str">
            <v>M3</v>
          </cell>
          <cell r="E154">
            <v>88.27</v>
          </cell>
          <cell r="F154">
            <v>59770</v>
          </cell>
          <cell r="G154">
            <v>5275897</v>
          </cell>
          <cell r="H154">
            <v>88.27</v>
          </cell>
          <cell r="I154">
            <v>59770</v>
          </cell>
          <cell r="J154">
            <v>5275897</v>
          </cell>
          <cell r="M154">
            <v>5275897</v>
          </cell>
          <cell r="N154">
            <v>0</v>
          </cell>
        </row>
        <row r="155">
          <cell r="B155" t="str">
            <v>콘크리트</v>
          </cell>
          <cell r="C155" t="str">
            <v>FC=135KG/㎠</v>
          </cell>
          <cell r="D155" t="str">
            <v>M3</v>
          </cell>
          <cell r="E155">
            <v>8.17</v>
          </cell>
          <cell r="F155">
            <v>50950</v>
          </cell>
          <cell r="G155">
            <v>416261</v>
          </cell>
          <cell r="H155">
            <v>8.17</v>
          </cell>
          <cell r="I155">
            <v>50950</v>
          </cell>
          <cell r="J155">
            <v>416261</v>
          </cell>
          <cell r="M155">
            <v>416261</v>
          </cell>
          <cell r="N155">
            <v>0</v>
          </cell>
        </row>
        <row r="156">
          <cell r="B156" t="str">
            <v>콘크리트 치기</v>
          </cell>
          <cell r="D156" t="str">
            <v>M3</v>
          </cell>
          <cell r="E156">
            <v>94.63</v>
          </cell>
          <cell r="F156">
            <v>11400</v>
          </cell>
          <cell r="G156">
            <v>1078782</v>
          </cell>
          <cell r="H156">
            <v>94.63</v>
          </cell>
          <cell r="I156">
            <v>11400</v>
          </cell>
          <cell r="J156">
            <v>1078782</v>
          </cell>
          <cell r="M156">
            <v>170334</v>
          </cell>
          <cell r="N156">
            <v>908448</v>
          </cell>
        </row>
        <row r="158">
          <cell r="B158" t="str">
            <v>SUB-TOTAL</v>
          </cell>
          <cell r="G158">
            <v>6770940</v>
          </cell>
          <cell r="J158">
            <v>6770940</v>
          </cell>
          <cell r="M158">
            <v>5862492</v>
          </cell>
          <cell r="N158">
            <v>908448</v>
          </cell>
        </row>
        <row r="160">
          <cell r="A160" t="str">
            <v xml:space="preserve">  6)</v>
          </cell>
          <cell r="B160" t="str">
            <v>철근공사</v>
          </cell>
          <cell r="C160" t="str">
            <v>D19</v>
          </cell>
          <cell r="D160" t="str">
            <v>TON</v>
          </cell>
          <cell r="E160">
            <v>0.83</v>
          </cell>
          <cell r="F160">
            <v>310000</v>
          </cell>
          <cell r="G160">
            <v>257300</v>
          </cell>
          <cell r="H160">
            <v>0.83</v>
          </cell>
          <cell r="I160">
            <v>310000</v>
          </cell>
          <cell r="J160">
            <v>257300</v>
          </cell>
          <cell r="M160">
            <v>257300</v>
          </cell>
          <cell r="N160">
            <v>0</v>
          </cell>
        </row>
        <row r="161">
          <cell r="C161" t="str">
            <v>D16</v>
          </cell>
          <cell r="D161" t="str">
            <v>TON</v>
          </cell>
          <cell r="E161">
            <v>2.99</v>
          </cell>
          <cell r="F161">
            <v>310000</v>
          </cell>
          <cell r="G161">
            <v>926900</v>
          </cell>
          <cell r="H161">
            <v>2.99</v>
          </cell>
          <cell r="I161">
            <v>310000</v>
          </cell>
          <cell r="J161">
            <v>926900</v>
          </cell>
          <cell r="M161">
            <v>926900</v>
          </cell>
          <cell r="N161">
            <v>0</v>
          </cell>
        </row>
        <row r="162">
          <cell r="C162" t="str">
            <v>D13</v>
          </cell>
          <cell r="D162" t="str">
            <v>TON</v>
          </cell>
          <cell r="E162">
            <v>1.43</v>
          </cell>
          <cell r="F162">
            <v>310000</v>
          </cell>
          <cell r="G162">
            <v>443300</v>
          </cell>
          <cell r="H162">
            <v>1.43</v>
          </cell>
          <cell r="I162">
            <v>310000</v>
          </cell>
          <cell r="J162">
            <v>443300</v>
          </cell>
          <cell r="M162">
            <v>443300</v>
          </cell>
          <cell r="N162">
            <v>0</v>
          </cell>
        </row>
        <row r="163">
          <cell r="B163" t="str">
            <v>RE-BAR FORMING</v>
          </cell>
          <cell r="D163" t="str">
            <v>TON</v>
          </cell>
          <cell r="E163">
            <v>5.1100000000000003</v>
          </cell>
          <cell r="F163">
            <v>227000</v>
          </cell>
          <cell r="G163">
            <v>1159970</v>
          </cell>
          <cell r="H163">
            <v>5.1100000000000003</v>
          </cell>
          <cell r="I163">
            <v>227000</v>
          </cell>
          <cell r="J163">
            <v>1159970</v>
          </cell>
          <cell r="M163">
            <v>61320</v>
          </cell>
          <cell r="N163">
            <v>1098650</v>
          </cell>
        </row>
        <row r="164">
          <cell r="B164" t="str">
            <v>CHIPPING</v>
          </cell>
          <cell r="D164" t="str">
            <v>M2</v>
          </cell>
          <cell r="E164">
            <v>9.3000000000000007</v>
          </cell>
          <cell r="F164">
            <v>60000</v>
          </cell>
          <cell r="G164">
            <v>558000</v>
          </cell>
          <cell r="H164">
            <v>9.3000000000000007</v>
          </cell>
          <cell r="I164">
            <v>60000</v>
          </cell>
          <cell r="J164">
            <v>558000</v>
          </cell>
          <cell r="M164">
            <v>0</v>
          </cell>
          <cell r="N164">
            <v>558000</v>
          </cell>
        </row>
        <row r="165">
          <cell r="B165" t="str">
            <v>CON'C DRILLING</v>
          </cell>
          <cell r="D165" t="str">
            <v>NOS</v>
          </cell>
          <cell r="E165">
            <v>72</v>
          </cell>
          <cell r="F165">
            <v>18000</v>
          </cell>
          <cell r="G165">
            <v>1296000</v>
          </cell>
          <cell r="H165">
            <v>72</v>
          </cell>
          <cell r="I165">
            <v>18000</v>
          </cell>
          <cell r="J165">
            <v>1296000</v>
          </cell>
          <cell r="M165">
            <v>72000</v>
          </cell>
          <cell r="N165">
            <v>1224000</v>
          </cell>
        </row>
        <row r="166">
          <cell r="B166" t="str">
            <v>W.W.F</v>
          </cell>
          <cell r="C166" t="str">
            <v>#6*150*150</v>
          </cell>
          <cell r="D166" t="str">
            <v>M2</v>
          </cell>
          <cell r="E166">
            <v>97.5</v>
          </cell>
          <cell r="F166">
            <v>1800</v>
          </cell>
          <cell r="G166">
            <v>175500</v>
          </cell>
          <cell r="H166">
            <v>97.5</v>
          </cell>
          <cell r="I166">
            <v>1800</v>
          </cell>
          <cell r="J166">
            <v>175500</v>
          </cell>
          <cell r="M166">
            <v>117000</v>
          </cell>
          <cell r="N166">
            <v>58500</v>
          </cell>
        </row>
        <row r="168">
          <cell r="B168" t="str">
            <v>SUB-TOTAL</v>
          </cell>
          <cell r="G168">
            <v>4816970</v>
          </cell>
          <cell r="J168">
            <v>4816970</v>
          </cell>
          <cell r="M168">
            <v>1877820</v>
          </cell>
          <cell r="N168">
            <v>2939150</v>
          </cell>
        </row>
        <row r="170">
          <cell r="A170" t="str">
            <v xml:space="preserve">  7)</v>
          </cell>
          <cell r="B170" t="str">
            <v>방수공사</v>
          </cell>
        </row>
        <row r="171">
          <cell r="B171" t="str">
            <v>액체방수</v>
          </cell>
          <cell r="C171" t="str">
            <v>2회</v>
          </cell>
          <cell r="D171" t="str">
            <v>M2</v>
          </cell>
          <cell r="E171">
            <v>16.7</v>
          </cell>
          <cell r="F171">
            <v>9590</v>
          </cell>
          <cell r="G171">
            <v>160153</v>
          </cell>
          <cell r="H171">
            <v>16.7</v>
          </cell>
          <cell r="I171">
            <v>9590</v>
          </cell>
          <cell r="J171">
            <v>160153</v>
          </cell>
          <cell r="M171">
            <v>18203</v>
          </cell>
          <cell r="N171">
            <v>141950</v>
          </cell>
        </row>
        <row r="172">
          <cell r="B172" t="str">
            <v>P.E FILM</v>
          </cell>
          <cell r="C172" t="str">
            <v>T=0.08</v>
          </cell>
          <cell r="D172" t="str">
            <v>M2</v>
          </cell>
          <cell r="E172">
            <v>105</v>
          </cell>
          <cell r="F172">
            <v>372</v>
          </cell>
          <cell r="G172">
            <v>39060</v>
          </cell>
          <cell r="H172">
            <v>105</v>
          </cell>
          <cell r="I172">
            <v>372</v>
          </cell>
          <cell r="J172">
            <v>39060</v>
          </cell>
          <cell r="M172">
            <v>7560</v>
          </cell>
          <cell r="N172">
            <v>31500</v>
          </cell>
        </row>
        <row r="174">
          <cell r="B174" t="str">
            <v>SUB-TOTAL</v>
          </cell>
          <cell r="G174">
            <v>199213</v>
          </cell>
          <cell r="J174">
            <v>199213</v>
          </cell>
          <cell r="M174">
            <v>25763</v>
          </cell>
          <cell r="N174">
            <v>173450</v>
          </cell>
        </row>
        <row r="176">
          <cell r="A176" t="str">
            <v xml:space="preserve">  8)</v>
          </cell>
          <cell r="B176" t="str">
            <v>도장공사</v>
          </cell>
        </row>
        <row r="177">
          <cell r="B177" t="str">
            <v>유성페인트</v>
          </cell>
          <cell r="C177" t="str">
            <v>2회</v>
          </cell>
          <cell r="D177" t="str">
            <v>M2</v>
          </cell>
          <cell r="E177">
            <v>12</v>
          </cell>
          <cell r="F177">
            <v>5000</v>
          </cell>
          <cell r="G177">
            <v>60000</v>
          </cell>
          <cell r="H177">
            <v>12</v>
          </cell>
          <cell r="I177">
            <v>5000</v>
          </cell>
          <cell r="J177">
            <v>60000</v>
          </cell>
          <cell r="M177">
            <v>18000</v>
          </cell>
          <cell r="N177">
            <v>42000</v>
          </cell>
        </row>
        <row r="178">
          <cell r="B178" t="str">
            <v>수성페인트</v>
          </cell>
          <cell r="C178" t="str">
            <v>3회</v>
          </cell>
          <cell r="D178" t="str">
            <v>M2</v>
          </cell>
          <cell r="E178">
            <v>716.8</v>
          </cell>
          <cell r="F178">
            <v>5000</v>
          </cell>
          <cell r="G178">
            <v>3584000</v>
          </cell>
          <cell r="H178">
            <v>716.8</v>
          </cell>
          <cell r="I178">
            <v>5000</v>
          </cell>
          <cell r="J178">
            <v>3584000</v>
          </cell>
          <cell r="M178">
            <v>1075200</v>
          </cell>
          <cell r="N178">
            <v>2508800</v>
          </cell>
        </row>
        <row r="180">
          <cell r="B180" t="str">
            <v>SUB-TOTAL</v>
          </cell>
          <cell r="G180">
            <v>3644000</v>
          </cell>
          <cell r="J180">
            <v>3644000</v>
          </cell>
          <cell r="M180">
            <v>1093200</v>
          </cell>
          <cell r="N180">
            <v>2550800</v>
          </cell>
        </row>
        <row r="182">
          <cell r="A182" t="str">
            <v xml:space="preserve">  9)</v>
          </cell>
          <cell r="B182" t="str">
            <v>잡철물 공사</v>
          </cell>
        </row>
        <row r="183">
          <cell r="B183" t="str">
            <v>피뢰침</v>
          </cell>
          <cell r="D183" t="str">
            <v>NOS</v>
          </cell>
          <cell r="E183">
            <v>1</v>
          </cell>
          <cell r="F183">
            <v>1400000</v>
          </cell>
          <cell r="G183">
            <v>1400000</v>
          </cell>
          <cell r="H183">
            <v>1</v>
          </cell>
          <cell r="I183">
            <v>1400000</v>
          </cell>
          <cell r="J183">
            <v>1400000</v>
          </cell>
          <cell r="M183">
            <v>1100000</v>
          </cell>
          <cell r="N183">
            <v>300000</v>
          </cell>
        </row>
        <row r="184">
          <cell r="B184" t="str">
            <v>COPPER WIRE MESH #10</v>
          </cell>
          <cell r="D184" t="str">
            <v>M2</v>
          </cell>
          <cell r="E184">
            <v>2</v>
          </cell>
          <cell r="F184">
            <v>1100</v>
          </cell>
          <cell r="G184">
            <v>2200</v>
          </cell>
          <cell r="H184">
            <v>2</v>
          </cell>
          <cell r="I184">
            <v>1100</v>
          </cell>
          <cell r="J184">
            <v>2200</v>
          </cell>
          <cell r="M184">
            <v>1000</v>
          </cell>
          <cell r="N184">
            <v>1200</v>
          </cell>
        </row>
        <row r="185">
          <cell r="B185" t="str">
            <v>골철판</v>
          </cell>
          <cell r="D185" t="str">
            <v>M2</v>
          </cell>
          <cell r="E185">
            <v>17.010000000000002</v>
          </cell>
          <cell r="F185">
            <v>34600</v>
          </cell>
          <cell r="G185">
            <v>588546</v>
          </cell>
          <cell r="H185">
            <v>17.010000000000002</v>
          </cell>
          <cell r="I185">
            <v>34600</v>
          </cell>
          <cell r="J185">
            <v>588546</v>
          </cell>
          <cell r="M185">
            <v>374220</v>
          </cell>
          <cell r="N185">
            <v>214326</v>
          </cell>
        </row>
        <row r="186">
          <cell r="B186" t="str">
            <v>앵커바</v>
          </cell>
          <cell r="D186" t="str">
            <v>NOS</v>
          </cell>
          <cell r="E186">
            <v>7</v>
          </cell>
          <cell r="F186">
            <v>4350</v>
          </cell>
          <cell r="G186">
            <v>30450</v>
          </cell>
          <cell r="H186">
            <v>7</v>
          </cell>
          <cell r="I186">
            <v>4350</v>
          </cell>
          <cell r="J186">
            <v>30450</v>
          </cell>
          <cell r="M186">
            <v>9450</v>
          </cell>
          <cell r="N186">
            <v>21000</v>
          </cell>
        </row>
        <row r="188">
          <cell r="B188" t="str">
            <v>SUB-TOTAL</v>
          </cell>
          <cell r="G188">
            <v>2021196</v>
          </cell>
          <cell r="J188">
            <v>2021196</v>
          </cell>
          <cell r="M188">
            <v>1484670</v>
          </cell>
          <cell r="N188">
            <v>536526</v>
          </cell>
        </row>
        <row r="190">
          <cell r="A190" t="str">
            <v xml:space="preserve"> 10)</v>
          </cell>
          <cell r="B190" t="str">
            <v>죠인트 공사</v>
          </cell>
        </row>
        <row r="191">
          <cell r="B191" t="str">
            <v>CAULKING</v>
          </cell>
          <cell r="C191" t="str">
            <v>T=12</v>
          </cell>
          <cell r="D191" t="str">
            <v>M</v>
          </cell>
          <cell r="E191">
            <v>42</v>
          </cell>
          <cell r="F191">
            <v>24300</v>
          </cell>
          <cell r="G191">
            <v>1020600</v>
          </cell>
          <cell r="H191">
            <v>42</v>
          </cell>
          <cell r="I191">
            <v>24300</v>
          </cell>
          <cell r="J191">
            <v>1020600</v>
          </cell>
          <cell r="M191">
            <v>516600</v>
          </cell>
          <cell r="N191">
            <v>504000</v>
          </cell>
        </row>
        <row r="193">
          <cell r="B193" t="str">
            <v>SUB-TOTAL</v>
          </cell>
          <cell r="G193">
            <v>1020600</v>
          </cell>
          <cell r="J193">
            <v>1020600</v>
          </cell>
          <cell r="M193">
            <v>516600</v>
          </cell>
          <cell r="N193">
            <v>504000</v>
          </cell>
        </row>
        <row r="195">
          <cell r="A195" t="str">
            <v xml:space="preserve"> 11)</v>
          </cell>
          <cell r="B195" t="str">
            <v>미장공사</v>
          </cell>
        </row>
        <row r="196">
          <cell r="B196" t="str">
            <v>STEEL TROWEL FINISH</v>
          </cell>
          <cell r="D196" t="str">
            <v>M2</v>
          </cell>
          <cell r="E196">
            <v>108.6</v>
          </cell>
          <cell r="F196">
            <v>1500</v>
          </cell>
          <cell r="G196">
            <v>162900</v>
          </cell>
          <cell r="H196">
            <v>108.6</v>
          </cell>
          <cell r="I196">
            <v>1500</v>
          </cell>
          <cell r="J196">
            <v>162900</v>
          </cell>
          <cell r="M196">
            <v>0</v>
          </cell>
          <cell r="N196">
            <v>162900</v>
          </cell>
        </row>
        <row r="197">
          <cell r="B197" t="str">
            <v>콘크리트 면처리</v>
          </cell>
          <cell r="D197" t="str">
            <v>M2</v>
          </cell>
          <cell r="E197">
            <v>240</v>
          </cell>
          <cell r="F197">
            <v>1720</v>
          </cell>
          <cell r="G197">
            <v>412800</v>
          </cell>
          <cell r="H197">
            <v>240</v>
          </cell>
          <cell r="I197">
            <v>1720</v>
          </cell>
          <cell r="J197">
            <v>412800</v>
          </cell>
          <cell r="M197">
            <v>0</v>
          </cell>
          <cell r="N197">
            <v>412800</v>
          </cell>
        </row>
        <row r="199">
          <cell r="B199" t="str">
            <v>SUB-TOTAL</v>
          </cell>
          <cell r="G199">
            <v>575700</v>
          </cell>
          <cell r="J199">
            <v>575700</v>
          </cell>
          <cell r="M199">
            <v>0</v>
          </cell>
          <cell r="N199">
            <v>575700</v>
          </cell>
        </row>
        <row r="201">
          <cell r="A201" t="str">
            <v xml:space="preserve"> 12)</v>
          </cell>
          <cell r="B201" t="str">
            <v>철골공사</v>
          </cell>
        </row>
        <row r="202">
          <cell r="B202" t="str">
            <v>C-100*50*20*2.3</v>
          </cell>
          <cell r="D202" t="str">
            <v>TON</v>
          </cell>
          <cell r="E202">
            <v>0.81</v>
          </cell>
          <cell r="F202">
            <v>400000</v>
          </cell>
          <cell r="G202">
            <v>324000</v>
          </cell>
          <cell r="H202">
            <v>0.81</v>
          </cell>
          <cell r="I202">
            <v>400000</v>
          </cell>
          <cell r="J202">
            <v>324000</v>
          </cell>
          <cell r="M202">
            <v>324000</v>
          </cell>
          <cell r="N202">
            <v>0</v>
          </cell>
        </row>
        <row r="203">
          <cell r="B203" t="str">
            <v>CT-122*175*7*11</v>
          </cell>
          <cell r="D203" t="str">
            <v>TON</v>
          </cell>
          <cell r="E203">
            <v>5.6</v>
          </cell>
          <cell r="F203">
            <v>419000</v>
          </cell>
          <cell r="G203">
            <v>2346400</v>
          </cell>
          <cell r="H203">
            <v>5.6</v>
          </cell>
          <cell r="I203">
            <v>419000</v>
          </cell>
          <cell r="J203">
            <v>2346400</v>
          </cell>
          <cell r="M203">
            <v>2346400</v>
          </cell>
          <cell r="N203">
            <v>0</v>
          </cell>
        </row>
        <row r="204">
          <cell r="B204" t="str">
            <v>L-75*75*6</v>
          </cell>
          <cell r="D204" t="str">
            <v>TON</v>
          </cell>
          <cell r="E204">
            <v>1.54</v>
          </cell>
          <cell r="F204">
            <v>360000</v>
          </cell>
          <cell r="G204">
            <v>554400</v>
          </cell>
          <cell r="H204">
            <v>1.54</v>
          </cell>
          <cell r="I204">
            <v>360000</v>
          </cell>
          <cell r="J204">
            <v>554400</v>
          </cell>
          <cell r="M204">
            <v>554400</v>
          </cell>
          <cell r="N204">
            <v>0</v>
          </cell>
        </row>
        <row r="205">
          <cell r="B205" t="str">
            <v>STEEL PLATE</v>
          </cell>
          <cell r="D205" t="str">
            <v>TON</v>
          </cell>
          <cell r="E205">
            <v>0.84</v>
          </cell>
          <cell r="F205">
            <v>380000</v>
          </cell>
          <cell r="G205">
            <v>319200</v>
          </cell>
          <cell r="H205">
            <v>0.84</v>
          </cell>
          <cell r="I205">
            <v>380000</v>
          </cell>
          <cell r="J205">
            <v>319200</v>
          </cell>
          <cell r="M205">
            <v>319200</v>
          </cell>
          <cell r="N205">
            <v>0</v>
          </cell>
        </row>
        <row r="206">
          <cell r="B206" t="str">
            <v>STEEL FORMING</v>
          </cell>
          <cell r="D206" t="str">
            <v>TON</v>
          </cell>
          <cell r="E206">
            <v>7.95</v>
          </cell>
          <cell r="F206">
            <v>430000</v>
          </cell>
          <cell r="G206">
            <v>3418500</v>
          </cell>
          <cell r="H206">
            <v>7.95</v>
          </cell>
          <cell r="I206">
            <v>430000</v>
          </cell>
          <cell r="J206">
            <v>3418500</v>
          </cell>
          <cell r="M206">
            <v>238500</v>
          </cell>
          <cell r="N206">
            <v>3180000</v>
          </cell>
        </row>
        <row r="207">
          <cell r="B207" t="str">
            <v>STEEL ERECTION</v>
          </cell>
          <cell r="D207" t="str">
            <v>TON</v>
          </cell>
          <cell r="E207">
            <v>7.95</v>
          </cell>
          <cell r="F207">
            <v>140000</v>
          </cell>
          <cell r="G207">
            <v>1113000</v>
          </cell>
          <cell r="H207">
            <v>7.95</v>
          </cell>
          <cell r="I207">
            <v>140000</v>
          </cell>
          <cell r="J207">
            <v>1113000</v>
          </cell>
          <cell r="M207">
            <v>318000</v>
          </cell>
          <cell r="N207">
            <v>795000</v>
          </cell>
        </row>
        <row r="208">
          <cell r="B208" t="str">
            <v>H.T.B</v>
          </cell>
          <cell r="D208" t="str">
            <v>NOS</v>
          </cell>
          <cell r="E208">
            <v>464</v>
          </cell>
          <cell r="F208">
            <v>460</v>
          </cell>
          <cell r="G208">
            <v>213440</v>
          </cell>
          <cell r="H208">
            <v>464</v>
          </cell>
          <cell r="I208">
            <v>460</v>
          </cell>
          <cell r="J208">
            <v>213440</v>
          </cell>
          <cell r="M208">
            <v>213440</v>
          </cell>
          <cell r="N208">
            <v>0</v>
          </cell>
        </row>
        <row r="209">
          <cell r="B209" t="str">
            <v>COMMON BOLT</v>
          </cell>
          <cell r="D209" t="str">
            <v>NOS</v>
          </cell>
          <cell r="E209">
            <v>57</v>
          </cell>
          <cell r="F209">
            <v>460</v>
          </cell>
          <cell r="G209">
            <v>26220</v>
          </cell>
          <cell r="H209">
            <v>57</v>
          </cell>
          <cell r="I209">
            <v>460</v>
          </cell>
          <cell r="J209">
            <v>26220</v>
          </cell>
          <cell r="M209">
            <v>26220</v>
          </cell>
          <cell r="N209">
            <v>0</v>
          </cell>
        </row>
        <row r="211">
          <cell r="B211" t="str">
            <v>SUB-TOTAL</v>
          </cell>
          <cell r="G211">
            <v>8315160</v>
          </cell>
          <cell r="J211">
            <v>8315160</v>
          </cell>
          <cell r="M211">
            <v>4340160</v>
          </cell>
          <cell r="N211">
            <v>3975000</v>
          </cell>
        </row>
        <row r="213">
          <cell r="A213" t="str">
            <v xml:space="preserve"> 13)</v>
          </cell>
          <cell r="B213" t="str">
            <v>창호공사</v>
          </cell>
        </row>
        <row r="214">
          <cell r="B214" t="str">
            <v>STEEL HANGER DOOR</v>
          </cell>
          <cell r="C214" t="str">
            <v>2*2.4</v>
          </cell>
          <cell r="D214" t="str">
            <v>NOS</v>
          </cell>
          <cell r="E214">
            <v>1</v>
          </cell>
          <cell r="F214">
            <v>1150700</v>
          </cell>
          <cell r="G214">
            <v>1150700</v>
          </cell>
          <cell r="H214">
            <v>1</v>
          </cell>
          <cell r="I214">
            <v>1150700</v>
          </cell>
          <cell r="J214">
            <v>1150700</v>
          </cell>
          <cell r="M214">
            <v>513700</v>
          </cell>
          <cell r="N214">
            <v>637000</v>
          </cell>
        </row>
        <row r="215">
          <cell r="B215" t="str">
            <v>ST'L WINDOW</v>
          </cell>
          <cell r="C215" t="str">
            <v>1.2*1.2</v>
          </cell>
          <cell r="D215" t="str">
            <v>NOS</v>
          </cell>
          <cell r="E215">
            <v>1</v>
          </cell>
          <cell r="F215">
            <v>80000</v>
          </cell>
          <cell r="G215">
            <v>80000</v>
          </cell>
          <cell r="H215">
            <v>1</v>
          </cell>
          <cell r="I215">
            <v>80000</v>
          </cell>
          <cell r="J215">
            <v>80000</v>
          </cell>
          <cell r="M215">
            <v>50000</v>
          </cell>
          <cell r="N215">
            <v>30000</v>
          </cell>
        </row>
        <row r="216">
          <cell r="B216" t="str">
            <v>ST'L LOUVER</v>
          </cell>
          <cell r="C216" t="str">
            <v>3.2*0.45H</v>
          </cell>
          <cell r="D216" t="str">
            <v>EA</v>
          </cell>
          <cell r="E216">
            <v>2</v>
          </cell>
          <cell r="F216">
            <v>100000</v>
          </cell>
          <cell r="G216">
            <v>200000</v>
          </cell>
          <cell r="H216">
            <v>2</v>
          </cell>
          <cell r="I216">
            <v>100000</v>
          </cell>
          <cell r="J216">
            <v>200000</v>
          </cell>
          <cell r="M216">
            <v>140000</v>
          </cell>
          <cell r="N216">
            <v>60000</v>
          </cell>
        </row>
        <row r="218">
          <cell r="B218" t="str">
            <v>SUB-TOTAL</v>
          </cell>
          <cell r="G218">
            <v>1430700</v>
          </cell>
          <cell r="J218">
            <v>1430700</v>
          </cell>
          <cell r="M218">
            <v>703700</v>
          </cell>
          <cell r="N218">
            <v>727000</v>
          </cell>
        </row>
        <row r="220">
          <cell r="A220" t="str">
            <v xml:space="preserve"> 14)</v>
          </cell>
          <cell r="B220" t="str">
            <v>지붕공사</v>
          </cell>
        </row>
        <row r="221">
          <cell r="B221" t="str">
            <v>골 스레트</v>
          </cell>
          <cell r="D221" t="str">
            <v>M2</v>
          </cell>
          <cell r="E221">
            <v>120</v>
          </cell>
          <cell r="F221">
            <v>14670</v>
          </cell>
          <cell r="G221">
            <v>1760400</v>
          </cell>
          <cell r="H221">
            <v>120</v>
          </cell>
          <cell r="I221">
            <v>14670</v>
          </cell>
          <cell r="J221">
            <v>1760400</v>
          </cell>
          <cell r="M221">
            <v>800400</v>
          </cell>
          <cell r="N221">
            <v>960000</v>
          </cell>
        </row>
        <row r="222">
          <cell r="B222" t="str">
            <v>GUTTER(A.P.M)</v>
          </cell>
          <cell r="C222" t="str">
            <v>0.7T*250W*180</v>
          </cell>
          <cell r="D222" t="str">
            <v>M</v>
          </cell>
          <cell r="E222">
            <v>21</v>
          </cell>
          <cell r="F222">
            <v>32960</v>
          </cell>
          <cell r="G222">
            <v>692160</v>
          </cell>
          <cell r="H222">
            <v>21</v>
          </cell>
          <cell r="I222">
            <v>32960</v>
          </cell>
          <cell r="J222">
            <v>692160</v>
          </cell>
          <cell r="M222">
            <v>427560</v>
          </cell>
          <cell r="N222">
            <v>264600</v>
          </cell>
        </row>
        <row r="223">
          <cell r="B223" t="str">
            <v>ROOF DRAIN(ST'L)</v>
          </cell>
          <cell r="C223" t="str">
            <v>φ100</v>
          </cell>
          <cell r="D223" t="str">
            <v>NOS</v>
          </cell>
          <cell r="E223">
            <v>4</v>
          </cell>
          <cell r="F223">
            <v>16200</v>
          </cell>
          <cell r="G223">
            <v>64800</v>
          </cell>
          <cell r="H223">
            <v>4</v>
          </cell>
          <cell r="I223">
            <v>16200</v>
          </cell>
          <cell r="J223">
            <v>64800</v>
          </cell>
          <cell r="M223">
            <v>12000</v>
          </cell>
          <cell r="N223">
            <v>52800</v>
          </cell>
        </row>
        <row r="224">
          <cell r="B224" t="str">
            <v>ST'L PIPE</v>
          </cell>
          <cell r="C224" t="str">
            <v>φ100</v>
          </cell>
          <cell r="D224" t="str">
            <v>M</v>
          </cell>
          <cell r="E224">
            <v>16</v>
          </cell>
          <cell r="F224">
            <v>31200</v>
          </cell>
          <cell r="G224">
            <v>499200</v>
          </cell>
          <cell r="H224">
            <v>16</v>
          </cell>
          <cell r="I224">
            <v>31200</v>
          </cell>
          <cell r="J224">
            <v>499200</v>
          </cell>
          <cell r="M224">
            <v>179200</v>
          </cell>
          <cell r="N224">
            <v>320000</v>
          </cell>
        </row>
        <row r="225">
          <cell r="B225" t="str">
            <v>SPLASH BLOCK</v>
          </cell>
          <cell r="C225" t="str">
            <v>0.3*0.2*0.5</v>
          </cell>
          <cell r="D225" t="str">
            <v>EA</v>
          </cell>
          <cell r="E225">
            <v>4</v>
          </cell>
          <cell r="F225">
            <v>13000</v>
          </cell>
          <cell r="G225">
            <v>52000</v>
          </cell>
          <cell r="H225">
            <v>4</v>
          </cell>
          <cell r="I225">
            <v>13000</v>
          </cell>
          <cell r="J225">
            <v>52000</v>
          </cell>
          <cell r="M225">
            <v>40000</v>
          </cell>
          <cell r="N225">
            <v>12000</v>
          </cell>
        </row>
        <row r="227">
          <cell r="B227" t="str">
            <v>SUB-TOTAL</v>
          </cell>
          <cell r="G227">
            <v>3068560</v>
          </cell>
          <cell r="J227">
            <v>3068560</v>
          </cell>
          <cell r="M227">
            <v>1459160</v>
          </cell>
          <cell r="N227">
            <v>1609400</v>
          </cell>
        </row>
        <row r="229">
          <cell r="A229" t="str">
            <v xml:space="preserve"> 15)</v>
          </cell>
          <cell r="B229" t="str">
            <v>유리공사</v>
          </cell>
        </row>
        <row r="230">
          <cell r="B230" t="str">
            <v>망입유리</v>
          </cell>
          <cell r="C230" t="str">
            <v>7MM</v>
          </cell>
          <cell r="D230" t="str">
            <v>M2</v>
          </cell>
          <cell r="E230">
            <v>1.44</v>
          </cell>
          <cell r="F230">
            <v>15000</v>
          </cell>
          <cell r="G230">
            <v>21600</v>
          </cell>
          <cell r="H230">
            <v>1.44</v>
          </cell>
          <cell r="I230">
            <v>15000</v>
          </cell>
          <cell r="J230">
            <v>21600</v>
          </cell>
          <cell r="M230">
            <v>21600</v>
          </cell>
          <cell r="N230">
            <v>0</v>
          </cell>
        </row>
        <row r="231">
          <cell r="B231" t="str">
            <v>유리끼우기, 닦기</v>
          </cell>
          <cell r="D231" t="str">
            <v>M2</v>
          </cell>
          <cell r="E231">
            <v>1.44</v>
          </cell>
          <cell r="F231">
            <v>23060</v>
          </cell>
          <cell r="G231">
            <v>33206</v>
          </cell>
          <cell r="H231">
            <v>1.44</v>
          </cell>
          <cell r="I231">
            <v>23060</v>
          </cell>
          <cell r="J231">
            <v>33206</v>
          </cell>
          <cell r="M231">
            <v>86</v>
          </cell>
          <cell r="N231">
            <v>33120</v>
          </cell>
        </row>
        <row r="233">
          <cell r="B233" t="str">
            <v>SUB-TOTAL</v>
          </cell>
          <cell r="G233">
            <v>54806</v>
          </cell>
          <cell r="J233">
            <v>54806</v>
          </cell>
          <cell r="M233">
            <v>21686</v>
          </cell>
          <cell r="N233">
            <v>33120</v>
          </cell>
        </row>
        <row r="235">
          <cell r="B235" t="str">
            <v>T O T A L</v>
          </cell>
          <cell r="G235">
            <v>42815667</v>
          </cell>
          <cell r="J235">
            <v>42815667</v>
          </cell>
          <cell r="M235">
            <v>20805200</v>
          </cell>
          <cell r="N235">
            <v>22010467</v>
          </cell>
        </row>
        <row r="244">
          <cell r="A244" t="str">
            <v xml:space="preserve">  3.</v>
          </cell>
          <cell r="B244" t="str">
            <v>EMERGENCY GENERATOR BLDG</v>
          </cell>
        </row>
        <row r="246">
          <cell r="A246" t="str">
            <v xml:space="preserve">  1)</v>
          </cell>
          <cell r="B246" t="str">
            <v>가설공사</v>
          </cell>
        </row>
        <row r="247">
          <cell r="B247" t="str">
            <v>규준틀</v>
          </cell>
          <cell r="D247" t="str">
            <v>M2</v>
          </cell>
          <cell r="E247">
            <v>59.37</v>
          </cell>
          <cell r="F247">
            <v>1550</v>
          </cell>
          <cell r="G247">
            <v>92023</v>
          </cell>
          <cell r="H247">
            <v>59.37</v>
          </cell>
          <cell r="I247">
            <v>1550</v>
          </cell>
          <cell r="J247">
            <v>92023</v>
          </cell>
          <cell r="M247">
            <v>20779</v>
          </cell>
          <cell r="N247">
            <v>71244</v>
          </cell>
        </row>
        <row r="248">
          <cell r="B248" t="str">
            <v>현장정리</v>
          </cell>
          <cell r="D248" t="str">
            <v>M2</v>
          </cell>
          <cell r="E248">
            <v>59.37</v>
          </cell>
          <cell r="F248">
            <v>2000</v>
          </cell>
          <cell r="G248">
            <v>118740</v>
          </cell>
          <cell r="H248">
            <v>59.37</v>
          </cell>
          <cell r="I248">
            <v>2000</v>
          </cell>
          <cell r="J248">
            <v>118740</v>
          </cell>
          <cell r="M248">
            <v>0</v>
          </cell>
          <cell r="N248">
            <v>118740</v>
          </cell>
        </row>
        <row r="249">
          <cell r="B249" t="str">
            <v>콘크리트 양생</v>
          </cell>
          <cell r="D249" t="str">
            <v>M2</v>
          </cell>
          <cell r="E249">
            <v>59.37</v>
          </cell>
          <cell r="F249">
            <v>300</v>
          </cell>
          <cell r="G249">
            <v>17811</v>
          </cell>
          <cell r="H249">
            <v>59.37</v>
          </cell>
          <cell r="I249">
            <v>300</v>
          </cell>
          <cell r="J249">
            <v>17811</v>
          </cell>
          <cell r="M249">
            <v>0</v>
          </cell>
          <cell r="N249">
            <v>17811</v>
          </cell>
        </row>
        <row r="250">
          <cell r="B250" t="str">
            <v>먹메김</v>
          </cell>
          <cell r="D250" t="str">
            <v>M2</v>
          </cell>
          <cell r="E250">
            <v>59.37</v>
          </cell>
          <cell r="F250">
            <v>1080</v>
          </cell>
          <cell r="G250">
            <v>64119</v>
          </cell>
          <cell r="H250">
            <v>59.37</v>
          </cell>
          <cell r="I250">
            <v>1080</v>
          </cell>
          <cell r="J250">
            <v>64119</v>
          </cell>
          <cell r="M250">
            <v>0</v>
          </cell>
          <cell r="N250">
            <v>64119</v>
          </cell>
        </row>
        <row r="252">
          <cell r="B252" t="str">
            <v>SUB-TOTAL</v>
          </cell>
          <cell r="G252">
            <v>292693</v>
          </cell>
          <cell r="J252">
            <v>292693</v>
          </cell>
          <cell r="M252">
            <v>20779</v>
          </cell>
          <cell r="N252">
            <v>271914</v>
          </cell>
        </row>
        <row r="254">
          <cell r="A254" t="str">
            <v xml:space="preserve">  2)</v>
          </cell>
          <cell r="B254" t="str">
            <v>토공사</v>
          </cell>
        </row>
        <row r="255">
          <cell r="B255" t="str">
            <v>터파기</v>
          </cell>
          <cell r="D255" t="str">
            <v>M3</v>
          </cell>
          <cell r="E255">
            <v>150.80000000000001</v>
          </cell>
          <cell r="F255">
            <v>2760</v>
          </cell>
          <cell r="G255">
            <v>416208</v>
          </cell>
          <cell r="H255">
            <v>150.80000000000001</v>
          </cell>
          <cell r="I255">
            <v>2760</v>
          </cell>
          <cell r="J255">
            <v>416208</v>
          </cell>
          <cell r="M255">
            <v>340808</v>
          </cell>
          <cell r="N255">
            <v>75400</v>
          </cell>
        </row>
        <row r="256">
          <cell r="B256" t="str">
            <v>잔토처리</v>
          </cell>
          <cell r="D256" t="str">
            <v>M3</v>
          </cell>
          <cell r="E256">
            <v>24.64</v>
          </cell>
          <cell r="F256">
            <v>5500</v>
          </cell>
          <cell r="G256">
            <v>135520</v>
          </cell>
          <cell r="H256">
            <v>24.64</v>
          </cell>
          <cell r="I256">
            <v>5500</v>
          </cell>
          <cell r="J256">
            <v>135520</v>
          </cell>
          <cell r="M256">
            <v>135520</v>
          </cell>
          <cell r="N256">
            <v>0</v>
          </cell>
        </row>
        <row r="257">
          <cell r="B257" t="str">
            <v>되메우기</v>
          </cell>
          <cell r="D257" t="str">
            <v>M3</v>
          </cell>
          <cell r="E257">
            <v>121.8</v>
          </cell>
          <cell r="F257">
            <v>6500</v>
          </cell>
          <cell r="G257">
            <v>791700</v>
          </cell>
          <cell r="H257">
            <v>121.8</v>
          </cell>
          <cell r="I257">
            <v>6500</v>
          </cell>
          <cell r="J257">
            <v>791700</v>
          </cell>
          <cell r="M257">
            <v>609000</v>
          </cell>
          <cell r="N257">
            <v>182700</v>
          </cell>
        </row>
        <row r="259">
          <cell r="B259" t="str">
            <v>SUB-TOTAL</v>
          </cell>
          <cell r="G259">
            <v>1343428</v>
          </cell>
          <cell r="J259">
            <v>1343428</v>
          </cell>
          <cell r="M259">
            <v>1085328</v>
          </cell>
          <cell r="N259">
            <v>258100</v>
          </cell>
        </row>
        <row r="261">
          <cell r="A261" t="str">
            <v xml:space="preserve">  3)</v>
          </cell>
          <cell r="B261" t="str">
            <v>지정공사</v>
          </cell>
        </row>
        <row r="262">
          <cell r="B262" t="str">
            <v>잡석지정</v>
          </cell>
          <cell r="D262" t="str">
            <v>M3</v>
          </cell>
          <cell r="E262">
            <v>12</v>
          </cell>
          <cell r="F262">
            <v>16500</v>
          </cell>
          <cell r="G262">
            <v>198000</v>
          </cell>
          <cell r="H262">
            <v>12</v>
          </cell>
          <cell r="I262">
            <v>16500</v>
          </cell>
          <cell r="J262">
            <v>198000</v>
          </cell>
          <cell r="M262">
            <v>144000</v>
          </cell>
          <cell r="N262">
            <v>54000</v>
          </cell>
        </row>
        <row r="263">
          <cell r="B263" t="str">
            <v>PILE 두부보강 및 속채움</v>
          </cell>
          <cell r="D263" t="str">
            <v>NOS</v>
          </cell>
          <cell r="E263">
            <v>6</v>
          </cell>
          <cell r="F263">
            <v>10000</v>
          </cell>
          <cell r="G263">
            <v>60000</v>
          </cell>
          <cell r="H263">
            <v>6</v>
          </cell>
          <cell r="I263">
            <v>10000</v>
          </cell>
          <cell r="J263">
            <v>60000</v>
          </cell>
          <cell r="M263">
            <v>18000</v>
          </cell>
          <cell r="N263">
            <v>42000</v>
          </cell>
        </row>
        <row r="265">
          <cell r="B265" t="str">
            <v>SUB-TOTAL</v>
          </cell>
          <cell r="G265">
            <v>258000</v>
          </cell>
          <cell r="J265">
            <v>258000</v>
          </cell>
          <cell r="M265">
            <v>162000</v>
          </cell>
          <cell r="N265">
            <v>96000</v>
          </cell>
        </row>
        <row r="267">
          <cell r="A267" t="str">
            <v xml:space="preserve">  4)</v>
          </cell>
          <cell r="B267" t="str">
            <v>거푸집 공사</v>
          </cell>
          <cell r="O267" t="str">
            <v xml:space="preserve"> 소운반,</v>
          </cell>
        </row>
        <row r="268">
          <cell r="B268" t="str">
            <v>거푸집</v>
          </cell>
          <cell r="C268" t="str">
            <v>4회</v>
          </cell>
          <cell r="D268" t="str">
            <v>M2</v>
          </cell>
          <cell r="E268">
            <v>95.8</v>
          </cell>
          <cell r="F268">
            <v>21360</v>
          </cell>
          <cell r="G268">
            <v>2046288</v>
          </cell>
          <cell r="H268">
            <v>95.8</v>
          </cell>
          <cell r="I268">
            <v>21360</v>
          </cell>
          <cell r="J268">
            <v>2046288</v>
          </cell>
          <cell r="M268">
            <v>590128</v>
          </cell>
          <cell r="N268">
            <v>1456160</v>
          </cell>
          <cell r="O268" t="str">
            <v xml:space="preserve"> 정리비</v>
          </cell>
        </row>
        <row r="269">
          <cell r="O269" t="str">
            <v xml:space="preserve"> 포  함</v>
          </cell>
        </row>
        <row r="270">
          <cell r="B270" t="str">
            <v>SUB-TOTAL</v>
          </cell>
          <cell r="G270">
            <v>2046288</v>
          </cell>
          <cell r="J270">
            <v>2046288</v>
          </cell>
          <cell r="M270">
            <v>590128</v>
          </cell>
          <cell r="N270">
            <v>1456160</v>
          </cell>
        </row>
        <row r="272">
          <cell r="A272" t="str">
            <v xml:space="preserve">  5)</v>
          </cell>
          <cell r="B272" t="str">
            <v>콘크리트 공사</v>
          </cell>
        </row>
        <row r="273">
          <cell r="B273" t="str">
            <v>CON'C</v>
          </cell>
          <cell r="C273" t="str">
            <v>FC=210KG/㎠</v>
          </cell>
          <cell r="D273" t="str">
            <v>M3</v>
          </cell>
          <cell r="E273">
            <v>5.46</v>
          </cell>
          <cell r="F273">
            <v>50950</v>
          </cell>
          <cell r="G273">
            <v>278187</v>
          </cell>
          <cell r="H273">
            <v>5.46</v>
          </cell>
          <cell r="I273">
            <v>50950</v>
          </cell>
          <cell r="J273">
            <v>278187</v>
          </cell>
          <cell r="M273">
            <v>278187</v>
          </cell>
          <cell r="N273">
            <v>0</v>
          </cell>
        </row>
        <row r="274">
          <cell r="B274" t="str">
            <v>CON'C</v>
          </cell>
          <cell r="C274" t="str">
            <v>FC=135KG/㎠</v>
          </cell>
          <cell r="D274" t="str">
            <v>M3</v>
          </cell>
          <cell r="E274">
            <v>36.729999999999997</v>
          </cell>
          <cell r="F274">
            <v>59770</v>
          </cell>
          <cell r="G274">
            <v>2195352</v>
          </cell>
          <cell r="H274">
            <v>36.729999999999997</v>
          </cell>
          <cell r="I274">
            <v>59770</v>
          </cell>
          <cell r="J274">
            <v>2195352</v>
          </cell>
          <cell r="M274">
            <v>2195352</v>
          </cell>
          <cell r="N274">
            <v>0</v>
          </cell>
        </row>
        <row r="275">
          <cell r="B275" t="str">
            <v>콘크리트 치기</v>
          </cell>
          <cell r="D275" t="str">
            <v>M3</v>
          </cell>
          <cell r="E275">
            <v>40.96</v>
          </cell>
          <cell r="F275">
            <v>11400</v>
          </cell>
          <cell r="G275">
            <v>466944</v>
          </cell>
          <cell r="H275">
            <v>40.96</v>
          </cell>
          <cell r="I275">
            <v>11400</v>
          </cell>
          <cell r="J275">
            <v>466944</v>
          </cell>
          <cell r="M275">
            <v>73728</v>
          </cell>
          <cell r="N275">
            <v>393216</v>
          </cell>
        </row>
        <row r="276">
          <cell r="B276" t="str">
            <v>모래</v>
          </cell>
          <cell r="D276" t="str">
            <v>M3</v>
          </cell>
          <cell r="E276">
            <v>1.8</v>
          </cell>
          <cell r="F276">
            <v>27000</v>
          </cell>
          <cell r="G276">
            <v>48600</v>
          </cell>
          <cell r="H276">
            <v>1.8</v>
          </cell>
          <cell r="I276">
            <v>27000</v>
          </cell>
          <cell r="J276">
            <v>48600</v>
          </cell>
          <cell r="M276">
            <v>39600</v>
          </cell>
          <cell r="N276">
            <v>9000</v>
          </cell>
        </row>
        <row r="277">
          <cell r="B277" t="str">
            <v>GROUT</v>
          </cell>
          <cell r="D277" t="str">
            <v>M3</v>
          </cell>
          <cell r="E277">
            <v>0.31</v>
          </cell>
          <cell r="F277">
            <v>1130800</v>
          </cell>
          <cell r="G277">
            <v>350548</v>
          </cell>
          <cell r="H277">
            <v>0.31</v>
          </cell>
          <cell r="I277">
            <v>1130800</v>
          </cell>
          <cell r="J277">
            <v>350548</v>
          </cell>
          <cell r="M277">
            <v>207700</v>
          </cell>
          <cell r="N277">
            <v>142848</v>
          </cell>
        </row>
        <row r="279">
          <cell r="B279" t="str">
            <v>SUB-TOTAL</v>
          </cell>
          <cell r="G279">
            <v>3339631</v>
          </cell>
          <cell r="J279">
            <v>3339631</v>
          </cell>
          <cell r="M279">
            <v>2794567</v>
          </cell>
          <cell r="N279">
            <v>545064</v>
          </cell>
        </row>
        <row r="281">
          <cell r="A281" t="str">
            <v xml:space="preserve">  6)</v>
          </cell>
          <cell r="B281" t="str">
            <v>철근공사</v>
          </cell>
          <cell r="C281" t="str">
            <v>D10</v>
          </cell>
          <cell r="D281" t="str">
            <v>TON</v>
          </cell>
          <cell r="E281">
            <v>7.0000000000000007E-2</v>
          </cell>
          <cell r="F281">
            <v>310000</v>
          </cell>
          <cell r="G281">
            <v>21700</v>
          </cell>
          <cell r="H281">
            <v>7.0000000000000007E-2</v>
          </cell>
          <cell r="I281">
            <v>310000</v>
          </cell>
          <cell r="J281">
            <v>21700</v>
          </cell>
          <cell r="M281">
            <v>21700</v>
          </cell>
          <cell r="N281">
            <v>0</v>
          </cell>
        </row>
        <row r="282">
          <cell r="C282" t="str">
            <v>D19</v>
          </cell>
          <cell r="D282" t="str">
            <v>TON</v>
          </cell>
          <cell r="E282">
            <v>0.09</v>
          </cell>
          <cell r="F282">
            <v>310000</v>
          </cell>
          <cell r="G282">
            <v>27900</v>
          </cell>
          <cell r="H282">
            <v>0.09</v>
          </cell>
          <cell r="I282">
            <v>310000</v>
          </cell>
          <cell r="J282">
            <v>27900</v>
          </cell>
          <cell r="M282">
            <v>27900</v>
          </cell>
          <cell r="N282">
            <v>0</v>
          </cell>
        </row>
        <row r="283">
          <cell r="B283" t="str">
            <v>RE-BAR FORMING</v>
          </cell>
          <cell r="D283" t="str">
            <v>TON</v>
          </cell>
          <cell r="E283">
            <v>0.16</v>
          </cell>
          <cell r="F283">
            <v>227000</v>
          </cell>
          <cell r="G283">
            <v>36320</v>
          </cell>
          <cell r="H283">
            <v>0.16</v>
          </cell>
          <cell r="I283">
            <v>227000</v>
          </cell>
          <cell r="J283">
            <v>36320</v>
          </cell>
          <cell r="M283">
            <v>1920</v>
          </cell>
          <cell r="N283">
            <v>34400</v>
          </cell>
        </row>
        <row r="284">
          <cell r="B284" t="str">
            <v>와이어 메쉬</v>
          </cell>
          <cell r="D284" t="str">
            <v>M2</v>
          </cell>
          <cell r="E284">
            <v>59.37</v>
          </cell>
          <cell r="F284">
            <v>1800</v>
          </cell>
          <cell r="G284">
            <v>106866</v>
          </cell>
          <cell r="H284">
            <v>59.37</v>
          </cell>
          <cell r="I284">
            <v>1800</v>
          </cell>
          <cell r="J284">
            <v>106866</v>
          </cell>
          <cell r="M284">
            <v>71244</v>
          </cell>
          <cell r="N284">
            <v>35622</v>
          </cell>
        </row>
        <row r="286">
          <cell r="B286" t="str">
            <v>SUB-TOTAL</v>
          </cell>
          <cell r="G286">
            <v>192786</v>
          </cell>
          <cell r="J286">
            <v>192786</v>
          </cell>
          <cell r="M286">
            <v>122764</v>
          </cell>
          <cell r="N286">
            <v>70022</v>
          </cell>
        </row>
        <row r="288">
          <cell r="A288" t="str">
            <v xml:space="preserve">  7)</v>
          </cell>
          <cell r="B288" t="str">
            <v>방수공사</v>
          </cell>
        </row>
        <row r="289">
          <cell r="B289" t="str">
            <v>액체방수</v>
          </cell>
          <cell r="C289" t="str">
            <v>2회</v>
          </cell>
          <cell r="D289" t="str">
            <v>M2</v>
          </cell>
          <cell r="E289">
            <v>12.4</v>
          </cell>
          <cell r="F289">
            <v>9590</v>
          </cell>
          <cell r="G289">
            <v>118916</v>
          </cell>
          <cell r="H289">
            <v>12.4</v>
          </cell>
          <cell r="I289">
            <v>9590</v>
          </cell>
          <cell r="J289">
            <v>118916</v>
          </cell>
          <cell r="M289">
            <v>13516</v>
          </cell>
          <cell r="N289">
            <v>105400</v>
          </cell>
        </row>
        <row r="290">
          <cell r="B290" t="str">
            <v>P.E FILM</v>
          </cell>
          <cell r="C290" t="str">
            <v>T=0.08</v>
          </cell>
          <cell r="D290" t="str">
            <v>M2</v>
          </cell>
          <cell r="E290">
            <v>66</v>
          </cell>
          <cell r="F290">
            <v>372</v>
          </cell>
          <cell r="G290">
            <v>24552</v>
          </cell>
          <cell r="H290">
            <v>66</v>
          </cell>
          <cell r="I290">
            <v>372</v>
          </cell>
          <cell r="J290">
            <v>24552</v>
          </cell>
          <cell r="M290">
            <v>4752</v>
          </cell>
          <cell r="N290">
            <v>19800</v>
          </cell>
        </row>
        <row r="292">
          <cell r="B292" t="str">
            <v>SUB-TOTAL</v>
          </cell>
          <cell r="G292">
            <v>143468</v>
          </cell>
          <cell r="J292">
            <v>143468</v>
          </cell>
          <cell r="M292">
            <v>18268</v>
          </cell>
          <cell r="N292">
            <v>125200</v>
          </cell>
        </row>
        <row r="294">
          <cell r="A294" t="str">
            <v xml:space="preserve">  8)</v>
          </cell>
          <cell r="B294" t="str">
            <v>도장공사</v>
          </cell>
        </row>
        <row r="295">
          <cell r="B295" t="str">
            <v>수성페인트 &amp; HARDNER</v>
          </cell>
          <cell r="C295" t="str">
            <v>3회</v>
          </cell>
          <cell r="D295" t="str">
            <v>M2</v>
          </cell>
          <cell r="E295">
            <v>541.5</v>
          </cell>
          <cell r="F295">
            <v>5200</v>
          </cell>
          <cell r="G295">
            <v>2815800</v>
          </cell>
          <cell r="H295">
            <v>541.5</v>
          </cell>
          <cell r="I295">
            <v>5200</v>
          </cell>
          <cell r="J295">
            <v>2815800</v>
          </cell>
          <cell r="M295">
            <v>1083000</v>
          </cell>
          <cell r="N295">
            <v>1732800</v>
          </cell>
        </row>
        <row r="296">
          <cell r="B296" t="str">
            <v>광명단</v>
          </cell>
          <cell r="C296" t="str">
            <v>2회</v>
          </cell>
          <cell r="D296" t="str">
            <v>M2</v>
          </cell>
          <cell r="E296">
            <v>268.8</v>
          </cell>
          <cell r="F296">
            <v>4000</v>
          </cell>
          <cell r="G296">
            <v>1075200</v>
          </cell>
          <cell r="H296">
            <v>268.8</v>
          </cell>
          <cell r="I296">
            <v>4000</v>
          </cell>
          <cell r="J296">
            <v>1075200</v>
          </cell>
          <cell r="M296">
            <v>403200</v>
          </cell>
          <cell r="N296">
            <v>672000</v>
          </cell>
        </row>
        <row r="297">
          <cell r="B297" t="str">
            <v>유성페인트</v>
          </cell>
          <cell r="C297" t="str">
            <v>2회(중도)</v>
          </cell>
          <cell r="D297" t="str">
            <v>M2</v>
          </cell>
          <cell r="E297">
            <v>268.8</v>
          </cell>
          <cell r="F297">
            <v>4000</v>
          </cell>
          <cell r="G297">
            <v>1075200</v>
          </cell>
          <cell r="H297">
            <v>268.8</v>
          </cell>
          <cell r="I297">
            <v>4000</v>
          </cell>
          <cell r="J297">
            <v>1075200</v>
          </cell>
          <cell r="M297">
            <v>403200</v>
          </cell>
          <cell r="N297">
            <v>672000</v>
          </cell>
        </row>
        <row r="298">
          <cell r="B298" t="str">
            <v>유성페인트</v>
          </cell>
          <cell r="C298" t="str">
            <v>2회(상도)</v>
          </cell>
          <cell r="D298" t="str">
            <v>M2</v>
          </cell>
          <cell r="E298">
            <v>268.8</v>
          </cell>
          <cell r="F298">
            <v>4000</v>
          </cell>
          <cell r="G298">
            <v>1075200</v>
          </cell>
          <cell r="H298">
            <v>268.8</v>
          </cell>
          <cell r="I298">
            <v>4000</v>
          </cell>
          <cell r="J298">
            <v>1075200</v>
          </cell>
          <cell r="M298">
            <v>403200</v>
          </cell>
          <cell r="N298">
            <v>672000</v>
          </cell>
        </row>
        <row r="300">
          <cell r="B300" t="str">
            <v>SUB-TOTAL</v>
          </cell>
          <cell r="G300">
            <v>6041400</v>
          </cell>
          <cell r="J300">
            <v>6041400</v>
          </cell>
          <cell r="M300">
            <v>2292600</v>
          </cell>
          <cell r="N300">
            <v>3748800</v>
          </cell>
        </row>
        <row r="302">
          <cell r="A302" t="str">
            <v xml:space="preserve">  9)</v>
          </cell>
          <cell r="B302" t="str">
            <v>철골공사</v>
          </cell>
        </row>
        <row r="303">
          <cell r="B303" t="str">
            <v>H-250*250*9*14</v>
          </cell>
          <cell r="D303" t="str">
            <v>TON</v>
          </cell>
          <cell r="E303">
            <v>1.8</v>
          </cell>
          <cell r="F303">
            <v>400000</v>
          </cell>
          <cell r="G303">
            <v>720000</v>
          </cell>
          <cell r="H303">
            <v>1.8</v>
          </cell>
          <cell r="I303">
            <v>400000</v>
          </cell>
          <cell r="J303">
            <v>720000</v>
          </cell>
          <cell r="M303">
            <v>720000</v>
          </cell>
          <cell r="N303">
            <v>0</v>
          </cell>
        </row>
        <row r="304">
          <cell r="B304" t="str">
            <v>H-244*175*7*11</v>
          </cell>
          <cell r="D304" t="str">
            <v>TON</v>
          </cell>
          <cell r="E304">
            <v>1.2</v>
          </cell>
          <cell r="F304">
            <v>400000</v>
          </cell>
          <cell r="G304">
            <v>480000</v>
          </cell>
          <cell r="H304">
            <v>1.2</v>
          </cell>
          <cell r="I304">
            <v>400000</v>
          </cell>
          <cell r="J304">
            <v>480000</v>
          </cell>
          <cell r="M304">
            <v>480000</v>
          </cell>
          <cell r="N304">
            <v>0</v>
          </cell>
        </row>
        <row r="305">
          <cell r="B305" t="str">
            <v>H-200*100*5.5*8</v>
          </cell>
          <cell r="D305" t="str">
            <v>TON</v>
          </cell>
          <cell r="E305">
            <v>0.3</v>
          </cell>
          <cell r="F305">
            <v>400000</v>
          </cell>
          <cell r="G305">
            <v>120000</v>
          </cell>
          <cell r="H305">
            <v>0.3</v>
          </cell>
          <cell r="I305">
            <v>400000</v>
          </cell>
          <cell r="J305">
            <v>120000</v>
          </cell>
          <cell r="M305">
            <v>120000</v>
          </cell>
          <cell r="N305">
            <v>0</v>
          </cell>
        </row>
        <row r="306">
          <cell r="B306" t="str">
            <v>H-294*200*8*12</v>
          </cell>
          <cell r="D306" t="str">
            <v>TON</v>
          </cell>
          <cell r="E306">
            <v>1.1000000000000001</v>
          </cell>
          <cell r="F306">
            <v>400000</v>
          </cell>
          <cell r="G306">
            <v>440000</v>
          </cell>
          <cell r="H306">
            <v>1.1000000000000001</v>
          </cell>
          <cell r="I306">
            <v>400000</v>
          </cell>
          <cell r="J306">
            <v>440000</v>
          </cell>
          <cell r="M306">
            <v>440000</v>
          </cell>
          <cell r="N306">
            <v>0</v>
          </cell>
        </row>
        <row r="307">
          <cell r="B307" t="str">
            <v>C-150*75*25*3.2</v>
          </cell>
          <cell r="D307" t="str">
            <v>TON</v>
          </cell>
          <cell r="E307">
            <v>1.21</v>
          </cell>
          <cell r="F307">
            <v>400000</v>
          </cell>
          <cell r="G307">
            <v>484000</v>
          </cell>
          <cell r="H307">
            <v>1.21</v>
          </cell>
          <cell r="I307">
            <v>400000</v>
          </cell>
          <cell r="J307">
            <v>484000</v>
          </cell>
          <cell r="M307">
            <v>484000</v>
          </cell>
          <cell r="N307">
            <v>0</v>
          </cell>
        </row>
        <row r="308">
          <cell r="B308" t="str">
            <v>C-100*50*20*3.2</v>
          </cell>
          <cell r="D308" t="str">
            <v>TON</v>
          </cell>
          <cell r="E308">
            <v>0.5</v>
          </cell>
          <cell r="F308">
            <v>400000</v>
          </cell>
          <cell r="G308">
            <v>200000</v>
          </cell>
          <cell r="H308">
            <v>0.5</v>
          </cell>
          <cell r="I308">
            <v>400000</v>
          </cell>
          <cell r="J308">
            <v>200000</v>
          </cell>
          <cell r="M308">
            <v>200000</v>
          </cell>
          <cell r="N308">
            <v>0</v>
          </cell>
        </row>
        <row r="309">
          <cell r="B309" t="str">
            <v>L-75*75*6</v>
          </cell>
          <cell r="D309" t="str">
            <v>TON</v>
          </cell>
          <cell r="E309">
            <v>0.12</v>
          </cell>
          <cell r="F309">
            <v>360000</v>
          </cell>
          <cell r="G309">
            <v>43200</v>
          </cell>
          <cell r="H309">
            <v>0.12</v>
          </cell>
          <cell r="I309">
            <v>360000</v>
          </cell>
          <cell r="J309">
            <v>43200</v>
          </cell>
          <cell r="M309">
            <v>43200</v>
          </cell>
          <cell r="N309">
            <v>0</v>
          </cell>
        </row>
        <row r="310">
          <cell r="B310" t="str">
            <v>I-300*150*8*13</v>
          </cell>
          <cell r="D310" t="str">
            <v>TON</v>
          </cell>
          <cell r="E310">
            <v>0.44</v>
          </cell>
          <cell r="F310">
            <v>800000</v>
          </cell>
          <cell r="G310">
            <v>352000</v>
          </cell>
          <cell r="H310">
            <v>0.44</v>
          </cell>
          <cell r="I310">
            <v>800000</v>
          </cell>
          <cell r="J310">
            <v>352000</v>
          </cell>
          <cell r="M310">
            <v>352000</v>
          </cell>
          <cell r="N310">
            <v>0</v>
          </cell>
        </row>
        <row r="311">
          <cell r="B311" t="str">
            <v>STEEL PLATE</v>
          </cell>
          <cell r="D311" t="str">
            <v>TON</v>
          </cell>
          <cell r="E311">
            <v>0.71</v>
          </cell>
          <cell r="F311">
            <v>380000</v>
          </cell>
          <cell r="G311">
            <v>269800</v>
          </cell>
          <cell r="H311">
            <v>0.71</v>
          </cell>
          <cell r="I311">
            <v>380000</v>
          </cell>
          <cell r="J311">
            <v>269800</v>
          </cell>
          <cell r="M311">
            <v>269800</v>
          </cell>
          <cell r="N311">
            <v>0</v>
          </cell>
        </row>
        <row r="312">
          <cell r="B312" t="str">
            <v>BASE PLATE</v>
          </cell>
          <cell r="D312" t="str">
            <v>TON</v>
          </cell>
          <cell r="E312">
            <v>0.09</v>
          </cell>
          <cell r="F312">
            <v>380000</v>
          </cell>
          <cell r="G312">
            <v>34200</v>
          </cell>
          <cell r="H312">
            <v>0.09</v>
          </cell>
          <cell r="I312">
            <v>380000</v>
          </cell>
          <cell r="J312">
            <v>34200</v>
          </cell>
          <cell r="M312">
            <v>34200</v>
          </cell>
          <cell r="N312">
            <v>0</v>
          </cell>
        </row>
        <row r="313">
          <cell r="B313" t="str">
            <v>STEEL FORMING</v>
          </cell>
          <cell r="D313" t="str">
            <v>TON</v>
          </cell>
          <cell r="E313">
            <v>7.51</v>
          </cell>
          <cell r="F313">
            <v>430000</v>
          </cell>
          <cell r="G313">
            <v>3229300</v>
          </cell>
          <cell r="H313">
            <v>7.51</v>
          </cell>
          <cell r="I313">
            <v>430000</v>
          </cell>
          <cell r="J313">
            <v>3229300</v>
          </cell>
          <cell r="M313">
            <v>225300</v>
          </cell>
          <cell r="N313">
            <v>3004000</v>
          </cell>
        </row>
        <row r="314">
          <cell r="B314" t="str">
            <v>STEEL ERECTION</v>
          </cell>
          <cell r="D314" t="str">
            <v>TON</v>
          </cell>
          <cell r="E314">
            <v>7.51</v>
          </cell>
          <cell r="F314">
            <v>140000</v>
          </cell>
          <cell r="G314">
            <v>1051400</v>
          </cell>
          <cell r="H314">
            <v>7.51</v>
          </cell>
          <cell r="I314">
            <v>140000</v>
          </cell>
          <cell r="J314">
            <v>1051400</v>
          </cell>
          <cell r="M314">
            <v>300400</v>
          </cell>
          <cell r="N314">
            <v>751000</v>
          </cell>
        </row>
        <row r="315">
          <cell r="B315" t="str">
            <v>H.T.B</v>
          </cell>
          <cell r="D315" t="str">
            <v>TON</v>
          </cell>
          <cell r="E315">
            <v>322</v>
          </cell>
          <cell r="F315">
            <v>460</v>
          </cell>
          <cell r="G315">
            <v>148120</v>
          </cell>
          <cell r="H315">
            <v>322</v>
          </cell>
          <cell r="I315">
            <v>460</v>
          </cell>
          <cell r="J315">
            <v>148120</v>
          </cell>
          <cell r="M315">
            <v>148120</v>
          </cell>
          <cell r="N315">
            <v>0</v>
          </cell>
        </row>
        <row r="316">
          <cell r="B316" t="str">
            <v>COMMON BOLT</v>
          </cell>
          <cell r="D316" t="str">
            <v>TON</v>
          </cell>
          <cell r="E316">
            <v>120</v>
          </cell>
          <cell r="F316">
            <v>460</v>
          </cell>
          <cell r="G316">
            <v>55200</v>
          </cell>
          <cell r="H316">
            <v>120</v>
          </cell>
          <cell r="I316">
            <v>460</v>
          </cell>
          <cell r="J316">
            <v>55200</v>
          </cell>
          <cell r="M316">
            <v>55200</v>
          </cell>
          <cell r="N316">
            <v>0</v>
          </cell>
        </row>
        <row r="317">
          <cell r="B317" t="str">
            <v>ANCHOR BOLT</v>
          </cell>
          <cell r="C317" t="str">
            <v>M22</v>
          </cell>
          <cell r="D317" t="str">
            <v>SET</v>
          </cell>
          <cell r="E317">
            <v>24</v>
          </cell>
          <cell r="F317">
            <v>9500</v>
          </cell>
          <cell r="G317">
            <v>228000</v>
          </cell>
          <cell r="H317">
            <v>24</v>
          </cell>
          <cell r="I317">
            <v>9500</v>
          </cell>
          <cell r="J317">
            <v>228000</v>
          </cell>
          <cell r="M317">
            <v>36000</v>
          </cell>
          <cell r="N317">
            <v>192000</v>
          </cell>
        </row>
        <row r="319">
          <cell r="B319" t="str">
            <v>SUB-TOTAL</v>
          </cell>
          <cell r="G319">
            <v>7855220</v>
          </cell>
          <cell r="J319">
            <v>7855220</v>
          </cell>
          <cell r="M319">
            <v>3908220</v>
          </cell>
          <cell r="N319">
            <v>3947000</v>
          </cell>
        </row>
        <row r="321">
          <cell r="A321" t="str">
            <v xml:space="preserve"> 10)</v>
          </cell>
          <cell r="B321" t="str">
            <v>창호공사</v>
          </cell>
        </row>
        <row r="322">
          <cell r="B322" t="str">
            <v>방화문</v>
          </cell>
          <cell r="C322" t="str">
            <v>2.4*3.1</v>
          </cell>
          <cell r="D322" t="str">
            <v>M2</v>
          </cell>
          <cell r="E322">
            <v>7.44</v>
          </cell>
          <cell r="F322">
            <v>1029000</v>
          </cell>
          <cell r="G322">
            <v>7655760</v>
          </cell>
          <cell r="H322">
            <v>7.44</v>
          </cell>
          <cell r="I322">
            <v>1029000</v>
          </cell>
          <cell r="J322">
            <v>7655760</v>
          </cell>
          <cell r="M322">
            <v>4754160</v>
          </cell>
          <cell r="N322">
            <v>2901600</v>
          </cell>
        </row>
        <row r="323">
          <cell r="B323" t="str">
            <v>실리콘 코킹</v>
          </cell>
          <cell r="D323" t="str">
            <v>M</v>
          </cell>
          <cell r="E323">
            <v>23.9</v>
          </cell>
          <cell r="F323">
            <v>3680</v>
          </cell>
          <cell r="G323">
            <v>87952</v>
          </cell>
          <cell r="H323">
            <v>23.9</v>
          </cell>
          <cell r="I323">
            <v>3680</v>
          </cell>
          <cell r="J323">
            <v>87952</v>
          </cell>
          <cell r="M323">
            <v>23422</v>
          </cell>
          <cell r="N323">
            <v>64530</v>
          </cell>
        </row>
        <row r="325">
          <cell r="B325" t="str">
            <v>SUB-TOTAL</v>
          </cell>
          <cell r="G325">
            <v>7743712</v>
          </cell>
          <cell r="J325">
            <v>7743712</v>
          </cell>
          <cell r="M325">
            <v>4777582</v>
          </cell>
          <cell r="N325">
            <v>2966130</v>
          </cell>
        </row>
        <row r="327">
          <cell r="A327" t="str">
            <v xml:space="preserve"> 11)</v>
          </cell>
          <cell r="B327" t="str">
            <v>지붕공사</v>
          </cell>
        </row>
        <row r="328">
          <cell r="B328" t="str">
            <v>ARCHILIGHT</v>
          </cell>
          <cell r="C328" t="str">
            <v>T=6</v>
          </cell>
          <cell r="D328" t="str">
            <v>M2</v>
          </cell>
          <cell r="E328">
            <v>17.760000000000002</v>
          </cell>
          <cell r="F328">
            <v>52950</v>
          </cell>
          <cell r="G328">
            <v>940392</v>
          </cell>
          <cell r="H328">
            <v>17.760000000000002</v>
          </cell>
          <cell r="I328">
            <v>52950</v>
          </cell>
          <cell r="J328">
            <v>940392</v>
          </cell>
          <cell r="M328">
            <v>727272</v>
          </cell>
          <cell r="N328">
            <v>213120</v>
          </cell>
        </row>
        <row r="329">
          <cell r="B329" t="str">
            <v>ROOF DRAIN(ST'L)</v>
          </cell>
          <cell r="C329" t="str">
            <v>φ75</v>
          </cell>
          <cell r="D329" t="str">
            <v>NOS</v>
          </cell>
          <cell r="E329">
            <v>4</v>
          </cell>
          <cell r="F329">
            <v>16000</v>
          </cell>
          <cell r="G329">
            <v>64000</v>
          </cell>
          <cell r="H329">
            <v>4</v>
          </cell>
          <cell r="I329">
            <v>16000</v>
          </cell>
          <cell r="J329">
            <v>64000</v>
          </cell>
          <cell r="M329">
            <v>12000</v>
          </cell>
          <cell r="N329">
            <v>52000</v>
          </cell>
        </row>
        <row r="330">
          <cell r="B330" t="str">
            <v>GUTTER W/GUT.HOLDER   200*200*0.7T</v>
          </cell>
          <cell r="D330" t="str">
            <v>M</v>
          </cell>
          <cell r="E330">
            <v>20</v>
          </cell>
          <cell r="F330">
            <v>32960</v>
          </cell>
          <cell r="G330">
            <v>659200</v>
          </cell>
          <cell r="H330">
            <v>20</v>
          </cell>
          <cell r="I330">
            <v>32960</v>
          </cell>
          <cell r="J330">
            <v>659200</v>
          </cell>
          <cell r="M330">
            <v>407200</v>
          </cell>
          <cell r="N330">
            <v>252000</v>
          </cell>
        </row>
        <row r="331">
          <cell r="B331" t="str">
            <v>스틸 파이프</v>
          </cell>
          <cell r="C331" t="str">
            <v>φ75</v>
          </cell>
          <cell r="D331" t="str">
            <v>M</v>
          </cell>
          <cell r="E331">
            <v>18</v>
          </cell>
          <cell r="F331">
            <v>125700</v>
          </cell>
          <cell r="G331">
            <v>2262600</v>
          </cell>
          <cell r="H331">
            <v>18</v>
          </cell>
          <cell r="I331">
            <v>125700</v>
          </cell>
          <cell r="J331">
            <v>2262600</v>
          </cell>
          <cell r="M331">
            <v>1902600</v>
          </cell>
          <cell r="N331">
            <v>360000</v>
          </cell>
        </row>
        <row r="332">
          <cell r="B332" t="str">
            <v>무동력 FAN</v>
          </cell>
          <cell r="C332" t="str">
            <v>φ450</v>
          </cell>
          <cell r="D332" t="str">
            <v>NOS</v>
          </cell>
          <cell r="E332">
            <v>1</v>
          </cell>
          <cell r="F332">
            <v>240000</v>
          </cell>
          <cell r="G332">
            <v>240000</v>
          </cell>
          <cell r="H332">
            <v>1</v>
          </cell>
          <cell r="I332">
            <v>240000</v>
          </cell>
          <cell r="J332">
            <v>240000</v>
          </cell>
          <cell r="M332">
            <v>180000</v>
          </cell>
          <cell r="N332">
            <v>60000</v>
          </cell>
        </row>
        <row r="333">
          <cell r="B333" t="str">
            <v>SPLASH BLOCK</v>
          </cell>
          <cell r="C333" t="str">
            <v>300*200*500</v>
          </cell>
          <cell r="D333" t="str">
            <v>NOS</v>
          </cell>
          <cell r="E333">
            <v>4</v>
          </cell>
          <cell r="F333">
            <v>13000</v>
          </cell>
          <cell r="G333">
            <v>52000</v>
          </cell>
          <cell r="H333">
            <v>4</v>
          </cell>
          <cell r="I333">
            <v>13000</v>
          </cell>
          <cell r="J333">
            <v>52000</v>
          </cell>
          <cell r="M333">
            <v>40000</v>
          </cell>
          <cell r="N333">
            <v>12000</v>
          </cell>
        </row>
        <row r="334">
          <cell r="B334" t="str">
            <v>AL. LOUVER</v>
          </cell>
          <cell r="D334" t="str">
            <v>M2</v>
          </cell>
          <cell r="E334">
            <v>5.49</v>
          </cell>
          <cell r="F334">
            <v>141000</v>
          </cell>
          <cell r="G334">
            <v>774090</v>
          </cell>
          <cell r="H334">
            <v>5.49</v>
          </cell>
          <cell r="I334">
            <v>141000</v>
          </cell>
          <cell r="J334">
            <v>774090</v>
          </cell>
          <cell r="M334">
            <v>538020</v>
          </cell>
          <cell r="N334">
            <v>236070</v>
          </cell>
        </row>
        <row r="335">
          <cell r="B335" t="str">
            <v>APM V-225</v>
          </cell>
          <cell r="C335">
            <v>0.75</v>
          </cell>
          <cell r="D335" t="str">
            <v>M2</v>
          </cell>
          <cell r="E335">
            <v>72</v>
          </cell>
          <cell r="F335">
            <v>56160</v>
          </cell>
          <cell r="G335">
            <v>4043520</v>
          </cell>
          <cell r="H335">
            <v>72</v>
          </cell>
          <cell r="I335">
            <v>56160</v>
          </cell>
          <cell r="J335">
            <v>4043520</v>
          </cell>
          <cell r="M335">
            <v>2617920</v>
          </cell>
          <cell r="N335">
            <v>1425600</v>
          </cell>
        </row>
        <row r="336">
          <cell r="B336" t="str">
            <v>APM V-115</v>
          </cell>
          <cell r="C336">
            <v>0.75</v>
          </cell>
          <cell r="D336" t="str">
            <v>M2</v>
          </cell>
          <cell r="E336">
            <v>118</v>
          </cell>
          <cell r="F336">
            <v>37160</v>
          </cell>
          <cell r="G336">
            <v>4384880</v>
          </cell>
          <cell r="H336">
            <v>118</v>
          </cell>
          <cell r="I336">
            <v>37160</v>
          </cell>
          <cell r="J336">
            <v>4384880</v>
          </cell>
          <cell r="M336">
            <v>3252080</v>
          </cell>
          <cell r="N336">
            <v>1132800</v>
          </cell>
        </row>
        <row r="338">
          <cell r="B338" t="str">
            <v>SUB-TOTAL</v>
          </cell>
          <cell r="G338">
            <v>13420682</v>
          </cell>
          <cell r="J338">
            <v>13420682</v>
          </cell>
          <cell r="M338">
            <v>9677092</v>
          </cell>
          <cell r="N338">
            <v>3743590</v>
          </cell>
        </row>
        <row r="340">
          <cell r="A340" t="str">
            <v xml:space="preserve"> 12)</v>
          </cell>
          <cell r="B340" t="str">
            <v>조적공사</v>
          </cell>
        </row>
        <row r="341">
          <cell r="B341" t="str">
            <v>6" BLOCK 쌓기</v>
          </cell>
          <cell r="C341" t="str">
            <v>보강쌓기</v>
          </cell>
          <cell r="D341" t="str">
            <v>M2</v>
          </cell>
          <cell r="E341">
            <v>28</v>
          </cell>
          <cell r="F341">
            <v>35500</v>
          </cell>
          <cell r="G341">
            <v>994000</v>
          </cell>
          <cell r="H341">
            <v>28</v>
          </cell>
          <cell r="I341">
            <v>35500</v>
          </cell>
          <cell r="J341">
            <v>994000</v>
          </cell>
          <cell r="M341">
            <v>294000</v>
          </cell>
          <cell r="N341">
            <v>700000</v>
          </cell>
        </row>
        <row r="342">
          <cell r="B342" t="str">
            <v>몰탈 바르기</v>
          </cell>
          <cell r="C342" t="str">
            <v>THK18</v>
          </cell>
          <cell r="D342" t="str">
            <v>M2</v>
          </cell>
          <cell r="E342">
            <v>48</v>
          </cell>
          <cell r="F342">
            <v>8500</v>
          </cell>
          <cell r="G342">
            <v>408000</v>
          </cell>
          <cell r="H342">
            <v>48</v>
          </cell>
          <cell r="I342">
            <v>8500</v>
          </cell>
          <cell r="J342">
            <v>408000</v>
          </cell>
          <cell r="M342">
            <v>43200</v>
          </cell>
          <cell r="N342">
            <v>364800</v>
          </cell>
        </row>
        <row r="344">
          <cell r="B344" t="str">
            <v>SUB-TOTAL</v>
          </cell>
          <cell r="G344">
            <v>1402000</v>
          </cell>
          <cell r="J344">
            <v>1402000</v>
          </cell>
          <cell r="M344">
            <v>337200</v>
          </cell>
          <cell r="N344">
            <v>1064800</v>
          </cell>
        </row>
        <row r="346">
          <cell r="B346" t="str">
            <v>T O T A L</v>
          </cell>
          <cell r="G346">
            <v>44079308</v>
          </cell>
          <cell r="J346">
            <v>44079308</v>
          </cell>
          <cell r="M346">
            <v>25786528</v>
          </cell>
          <cell r="N346">
            <v>18292780</v>
          </cell>
        </row>
        <row r="364">
          <cell r="A364" t="str">
            <v xml:space="preserve">  4.</v>
          </cell>
          <cell r="B364" t="str">
            <v>#300 PLOY. STR.</v>
          </cell>
        </row>
        <row r="366">
          <cell r="A366" t="str">
            <v xml:space="preserve">  1)</v>
          </cell>
          <cell r="B366" t="str">
            <v>토공사</v>
          </cell>
        </row>
        <row r="367">
          <cell r="B367" t="str">
            <v>터파기</v>
          </cell>
          <cell r="D367" t="str">
            <v>M3</v>
          </cell>
          <cell r="E367">
            <v>473</v>
          </cell>
          <cell r="F367">
            <v>0</v>
          </cell>
          <cell r="G367">
            <v>0</v>
          </cell>
          <cell r="H367">
            <v>473</v>
          </cell>
          <cell r="I367">
            <v>0</v>
          </cell>
          <cell r="J367">
            <v>0</v>
          </cell>
          <cell r="M367">
            <v>0</v>
          </cell>
          <cell r="N367">
            <v>0</v>
          </cell>
          <cell r="O367" t="str">
            <v xml:space="preserve"> 제외</v>
          </cell>
        </row>
        <row r="368">
          <cell r="B368" t="str">
            <v>잔토처리</v>
          </cell>
          <cell r="D368" t="str">
            <v>M3</v>
          </cell>
          <cell r="E368">
            <v>96</v>
          </cell>
          <cell r="F368">
            <v>0</v>
          </cell>
          <cell r="G368">
            <v>0</v>
          </cell>
          <cell r="H368">
            <v>96</v>
          </cell>
          <cell r="I368">
            <v>0</v>
          </cell>
          <cell r="J368">
            <v>0</v>
          </cell>
          <cell r="M368">
            <v>0</v>
          </cell>
          <cell r="N368">
            <v>0</v>
          </cell>
          <cell r="O368" t="str">
            <v xml:space="preserve"> 제외</v>
          </cell>
        </row>
        <row r="369">
          <cell r="B369" t="str">
            <v>되메우기</v>
          </cell>
          <cell r="D369" t="str">
            <v>M3</v>
          </cell>
          <cell r="E369">
            <v>399</v>
          </cell>
          <cell r="F369">
            <v>5700</v>
          </cell>
          <cell r="G369">
            <v>2274300</v>
          </cell>
          <cell r="H369">
            <v>399</v>
          </cell>
          <cell r="I369">
            <v>5700</v>
          </cell>
          <cell r="J369">
            <v>2274300</v>
          </cell>
          <cell r="M369">
            <v>1675800</v>
          </cell>
          <cell r="N369">
            <v>598500</v>
          </cell>
        </row>
        <row r="371">
          <cell r="B371" t="str">
            <v>SUB-TOTAL</v>
          </cell>
          <cell r="G371">
            <v>2274300</v>
          </cell>
          <cell r="J371">
            <v>2274300</v>
          </cell>
          <cell r="M371">
            <v>1675800</v>
          </cell>
          <cell r="N371">
            <v>598500</v>
          </cell>
        </row>
        <row r="373">
          <cell r="A373" t="str">
            <v xml:space="preserve">  2)</v>
          </cell>
          <cell r="B373" t="str">
            <v>콘크리트 공사</v>
          </cell>
        </row>
        <row r="374">
          <cell r="B374" t="str">
            <v>CON'C</v>
          </cell>
          <cell r="C374" t="str">
            <v>FC=135KG/㎠</v>
          </cell>
          <cell r="D374" t="str">
            <v>M3</v>
          </cell>
          <cell r="E374">
            <v>7.7</v>
          </cell>
          <cell r="F374">
            <v>50900</v>
          </cell>
          <cell r="G374">
            <v>391930</v>
          </cell>
          <cell r="H374">
            <v>7.7</v>
          </cell>
          <cell r="I374">
            <v>50900</v>
          </cell>
          <cell r="J374">
            <v>391930</v>
          </cell>
          <cell r="M374">
            <v>391930</v>
          </cell>
          <cell r="N374">
            <v>0</v>
          </cell>
        </row>
        <row r="375">
          <cell r="C375" t="str">
            <v>FC=210KG/㎠</v>
          </cell>
          <cell r="D375" t="str">
            <v>M3</v>
          </cell>
          <cell r="E375">
            <v>100.1</v>
          </cell>
          <cell r="F375">
            <v>59770</v>
          </cell>
          <cell r="G375">
            <v>5982977</v>
          </cell>
          <cell r="H375">
            <v>100.1</v>
          </cell>
          <cell r="I375">
            <v>59770</v>
          </cell>
          <cell r="J375">
            <v>5982977</v>
          </cell>
          <cell r="M375">
            <v>5982977</v>
          </cell>
          <cell r="N375">
            <v>0</v>
          </cell>
        </row>
        <row r="376">
          <cell r="B376" t="str">
            <v>콘크리트 치기</v>
          </cell>
          <cell r="D376" t="str">
            <v>M3</v>
          </cell>
          <cell r="E376">
            <v>104.7</v>
          </cell>
          <cell r="F376">
            <v>11400</v>
          </cell>
          <cell r="G376">
            <v>1193580</v>
          </cell>
          <cell r="H376">
            <v>104.7</v>
          </cell>
          <cell r="I376">
            <v>11400</v>
          </cell>
          <cell r="J376">
            <v>1193580</v>
          </cell>
          <cell r="M376">
            <v>188460</v>
          </cell>
          <cell r="N376">
            <v>1005120</v>
          </cell>
        </row>
        <row r="377">
          <cell r="B377" t="str">
            <v>GROUT</v>
          </cell>
          <cell r="D377" t="str">
            <v>M3</v>
          </cell>
          <cell r="E377">
            <v>2.5</v>
          </cell>
          <cell r="F377">
            <v>1130800</v>
          </cell>
          <cell r="G377">
            <v>2827000</v>
          </cell>
          <cell r="H377">
            <v>2.5</v>
          </cell>
          <cell r="I377">
            <v>1130800</v>
          </cell>
          <cell r="J377">
            <v>2827000</v>
          </cell>
          <cell r="M377">
            <v>1675000</v>
          </cell>
          <cell r="N377">
            <v>1152000</v>
          </cell>
        </row>
        <row r="379">
          <cell r="B379" t="str">
            <v>SUB-TOTAL</v>
          </cell>
          <cell r="G379">
            <v>10395487</v>
          </cell>
          <cell r="J379">
            <v>10395487</v>
          </cell>
          <cell r="M379">
            <v>8238367</v>
          </cell>
          <cell r="N379">
            <v>2157120</v>
          </cell>
        </row>
        <row r="381">
          <cell r="A381" t="str">
            <v xml:space="preserve">  3)</v>
          </cell>
          <cell r="B381" t="str">
            <v>거푸집공사</v>
          </cell>
          <cell r="O381" t="str">
            <v xml:space="preserve"> 소운반,</v>
          </cell>
        </row>
        <row r="382">
          <cell r="B382" t="str">
            <v>거푸집</v>
          </cell>
          <cell r="C382" t="str">
            <v>4회</v>
          </cell>
          <cell r="D382" t="str">
            <v>M3</v>
          </cell>
          <cell r="E382">
            <v>221.8</v>
          </cell>
          <cell r="F382">
            <v>21360</v>
          </cell>
          <cell r="G382">
            <v>4737648</v>
          </cell>
          <cell r="H382">
            <v>221.8</v>
          </cell>
          <cell r="I382">
            <v>21360</v>
          </cell>
          <cell r="J382">
            <v>4737648</v>
          </cell>
          <cell r="M382">
            <v>1366288</v>
          </cell>
          <cell r="N382">
            <v>3371360</v>
          </cell>
          <cell r="O382" t="str">
            <v xml:space="preserve"> 정리비</v>
          </cell>
        </row>
        <row r="383">
          <cell r="O383" t="str">
            <v xml:space="preserve"> 포  함</v>
          </cell>
        </row>
        <row r="384">
          <cell r="B384" t="str">
            <v>SUB-TOTAL</v>
          </cell>
          <cell r="G384">
            <v>4737648</v>
          </cell>
          <cell r="J384">
            <v>4737648</v>
          </cell>
          <cell r="M384">
            <v>1366288</v>
          </cell>
          <cell r="N384">
            <v>3371360</v>
          </cell>
        </row>
        <row r="386">
          <cell r="A386" t="str">
            <v xml:space="preserve">  4)</v>
          </cell>
          <cell r="B386" t="str">
            <v>철근공사</v>
          </cell>
          <cell r="C386" t="str">
            <v>D10</v>
          </cell>
          <cell r="D386" t="str">
            <v>TON</v>
          </cell>
          <cell r="E386">
            <v>0.35</v>
          </cell>
          <cell r="F386">
            <v>310000</v>
          </cell>
          <cell r="G386">
            <v>108500</v>
          </cell>
          <cell r="H386">
            <v>0.35</v>
          </cell>
          <cell r="I386">
            <v>310000</v>
          </cell>
          <cell r="J386">
            <v>108500</v>
          </cell>
          <cell r="M386">
            <v>108500</v>
          </cell>
          <cell r="N386">
            <v>0</v>
          </cell>
        </row>
        <row r="387">
          <cell r="C387" t="str">
            <v>D16</v>
          </cell>
          <cell r="D387" t="str">
            <v>TON</v>
          </cell>
          <cell r="E387">
            <v>0.52</v>
          </cell>
          <cell r="F387">
            <v>310000</v>
          </cell>
          <cell r="G387">
            <v>161200</v>
          </cell>
          <cell r="H387">
            <v>0.52</v>
          </cell>
          <cell r="I387">
            <v>310000</v>
          </cell>
          <cell r="J387">
            <v>161200</v>
          </cell>
          <cell r="M387">
            <v>161200</v>
          </cell>
          <cell r="N387">
            <v>0</v>
          </cell>
        </row>
        <row r="388">
          <cell r="C388" t="str">
            <v>D19</v>
          </cell>
          <cell r="D388" t="str">
            <v>TON</v>
          </cell>
          <cell r="E388">
            <v>4.42</v>
          </cell>
          <cell r="F388">
            <v>310000</v>
          </cell>
          <cell r="G388">
            <v>1370200</v>
          </cell>
          <cell r="H388">
            <v>4.42</v>
          </cell>
          <cell r="I388">
            <v>310000</v>
          </cell>
          <cell r="J388">
            <v>1370200</v>
          </cell>
          <cell r="M388">
            <v>1370200</v>
          </cell>
          <cell r="N388">
            <v>0</v>
          </cell>
        </row>
        <row r="389">
          <cell r="C389" t="str">
            <v>D22</v>
          </cell>
          <cell r="D389" t="str">
            <v>TON</v>
          </cell>
          <cell r="E389">
            <v>0</v>
          </cell>
          <cell r="F389">
            <v>310000</v>
          </cell>
          <cell r="G389">
            <v>0</v>
          </cell>
          <cell r="H389">
            <v>0</v>
          </cell>
          <cell r="I389">
            <v>310000</v>
          </cell>
          <cell r="J389">
            <v>0</v>
          </cell>
          <cell r="M389">
            <v>0</v>
          </cell>
          <cell r="N389">
            <v>0</v>
          </cell>
        </row>
        <row r="390">
          <cell r="B390" t="str">
            <v>RE-BAR FORMING</v>
          </cell>
          <cell r="D390" t="str">
            <v>TON</v>
          </cell>
          <cell r="E390">
            <v>5.29</v>
          </cell>
          <cell r="F390">
            <v>227000</v>
          </cell>
          <cell r="G390">
            <v>1200830</v>
          </cell>
          <cell r="H390">
            <v>5.29</v>
          </cell>
          <cell r="I390">
            <v>227000</v>
          </cell>
          <cell r="J390">
            <v>1200830</v>
          </cell>
          <cell r="M390">
            <v>63480</v>
          </cell>
          <cell r="N390">
            <v>1137350</v>
          </cell>
        </row>
        <row r="392">
          <cell r="B392" t="str">
            <v>SUB-TOTAL</v>
          </cell>
          <cell r="G392">
            <v>2840730</v>
          </cell>
          <cell r="J392">
            <v>2840730</v>
          </cell>
          <cell r="M392">
            <v>1703380</v>
          </cell>
          <cell r="N392">
            <v>1137350</v>
          </cell>
        </row>
        <row r="394">
          <cell r="A394" t="str">
            <v xml:space="preserve">  5)</v>
          </cell>
          <cell r="B394" t="str">
            <v>철골공사</v>
          </cell>
        </row>
        <row r="395">
          <cell r="B395" t="str">
            <v>H-250*250*9*14</v>
          </cell>
          <cell r="D395" t="str">
            <v>TON</v>
          </cell>
          <cell r="E395">
            <v>7.9</v>
          </cell>
          <cell r="F395">
            <v>400000</v>
          </cell>
          <cell r="G395">
            <v>3160000</v>
          </cell>
          <cell r="H395">
            <v>7.9</v>
          </cell>
          <cell r="I395">
            <v>400000</v>
          </cell>
          <cell r="J395">
            <v>3160000</v>
          </cell>
          <cell r="M395">
            <v>3160000</v>
          </cell>
          <cell r="N395">
            <v>0</v>
          </cell>
        </row>
        <row r="396">
          <cell r="B396" t="str">
            <v>H-300*300*10*15</v>
          </cell>
          <cell r="D396" t="str">
            <v>TON</v>
          </cell>
          <cell r="E396">
            <v>36.659999999999997</v>
          </cell>
          <cell r="F396">
            <v>400000</v>
          </cell>
          <cell r="G396">
            <v>14664000</v>
          </cell>
          <cell r="H396">
            <v>36.659999999999997</v>
          </cell>
          <cell r="I396">
            <v>400000</v>
          </cell>
          <cell r="J396">
            <v>14664000</v>
          </cell>
          <cell r="M396">
            <v>14664000</v>
          </cell>
          <cell r="N396">
            <v>0</v>
          </cell>
        </row>
        <row r="397">
          <cell r="B397" t="str">
            <v>H-200*100*5.5*8</v>
          </cell>
          <cell r="D397" t="str">
            <v>TON</v>
          </cell>
          <cell r="E397">
            <v>2.38</v>
          </cell>
          <cell r="F397">
            <v>400000</v>
          </cell>
          <cell r="G397">
            <v>952000</v>
          </cell>
          <cell r="H397">
            <v>2.38</v>
          </cell>
          <cell r="I397">
            <v>400000</v>
          </cell>
          <cell r="J397">
            <v>952000</v>
          </cell>
          <cell r="M397">
            <v>952000</v>
          </cell>
          <cell r="N397">
            <v>0</v>
          </cell>
        </row>
        <row r="398">
          <cell r="B398" t="str">
            <v>H-194*150*6*9</v>
          </cell>
          <cell r="D398" t="str">
            <v>TON</v>
          </cell>
          <cell r="E398">
            <v>8.9600000000000009</v>
          </cell>
          <cell r="F398">
            <v>400000</v>
          </cell>
          <cell r="G398">
            <v>3584000</v>
          </cell>
          <cell r="H398">
            <v>8.9600000000000009</v>
          </cell>
          <cell r="I398">
            <v>400000</v>
          </cell>
          <cell r="J398">
            <v>3584000</v>
          </cell>
          <cell r="M398">
            <v>3584000</v>
          </cell>
          <cell r="N398">
            <v>0</v>
          </cell>
        </row>
        <row r="399">
          <cell r="B399" t="str">
            <v>H-244*175*7*11</v>
          </cell>
          <cell r="D399" t="str">
            <v>TON</v>
          </cell>
          <cell r="E399">
            <v>2.64</v>
          </cell>
          <cell r="F399">
            <v>400000</v>
          </cell>
          <cell r="G399">
            <v>1056000</v>
          </cell>
          <cell r="H399">
            <v>2.64</v>
          </cell>
          <cell r="I399">
            <v>400000</v>
          </cell>
          <cell r="J399">
            <v>1056000</v>
          </cell>
          <cell r="M399">
            <v>1056000</v>
          </cell>
          <cell r="N399">
            <v>0</v>
          </cell>
        </row>
        <row r="400">
          <cell r="B400" t="str">
            <v>H-294*200*8*12</v>
          </cell>
          <cell r="D400" t="str">
            <v>TON</v>
          </cell>
          <cell r="E400">
            <v>14.65</v>
          </cell>
          <cell r="F400">
            <v>400000</v>
          </cell>
          <cell r="G400">
            <v>5860000</v>
          </cell>
          <cell r="H400">
            <v>14.65</v>
          </cell>
          <cell r="I400">
            <v>400000</v>
          </cell>
          <cell r="J400">
            <v>5860000</v>
          </cell>
          <cell r="M400">
            <v>5860000</v>
          </cell>
          <cell r="N400">
            <v>0</v>
          </cell>
        </row>
        <row r="401">
          <cell r="B401" t="str">
            <v>H-390*300*10*16</v>
          </cell>
          <cell r="D401" t="str">
            <v>TON</v>
          </cell>
          <cell r="E401">
            <v>21.75</v>
          </cell>
          <cell r="F401">
            <v>400000</v>
          </cell>
          <cell r="G401">
            <v>8700000</v>
          </cell>
          <cell r="H401">
            <v>21.75</v>
          </cell>
          <cell r="I401">
            <v>400000</v>
          </cell>
          <cell r="J401">
            <v>8700000</v>
          </cell>
          <cell r="M401">
            <v>8700000</v>
          </cell>
          <cell r="N401">
            <v>0</v>
          </cell>
        </row>
        <row r="402">
          <cell r="B402" t="str">
            <v>H-250*125*6*9</v>
          </cell>
          <cell r="D402" t="str">
            <v>TON</v>
          </cell>
          <cell r="E402">
            <v>0.1</v>
          </cell>
          <cell r="F402">
            <v>400000</v>
          </cell>
          <cell r="G402">
            <v>40000</v>
          </cell>
          <cell r="H402">
            <v>0.1</v>
          </cell>
          <cell r="I402">
            <v>400000</v>
          </cell>
          <cell r="J402">
            <v>40000</v>
          </cell>
          <cell r="M402">
            <v>40000</v>
          </cell>
          <cell r="N402">
            <v>0</v>
          </cell>
        </row>
        <row r="403">
          <cell r="B403" t="str">
            <v>I-400*150*12.5*25</v>
          </cell>
          <cell r="D403" t="str">
            <v>TON</v>
          </cell>
          <cell r="E403">
            <v>2.46</v>
          </cell>
          <cell r="F403">
            <v>780000</v>
          </cell>
          <cell r="G403">
            <v>1918800</v>
          </cell>
          <cell r="H403">
            <v>2.46</v>
          </cell>
          <cell r="I403">
            <v>780000</v>
          </cell>
          <cell r="J403">
            <v>1918800</v>
          </cell>
          <cell r="M403">
            <v>1918800</v>
          </cell>
          <cell r="N403">
            <v>0</v>
          </cell>
        </row>
        <row r="404">
          <cell r="B404" t="str">
            <v>ㄷ-200*90*8*13.5</v>
          </cell>
          <cell r="D404" t="str">
            <v>TON</v>
          </cell>
          <cell r="E404">
            <v>2.0499999999999998</v>
          </cell>
          <cell r="F404">
            <v>430000</v>
          </cell>
          <cell r="G404">
            <v>881500</v>
          </cell>
          <cell r="H404">
            <v>2.0499999999999998</v>
          </cell>
          <cell r="I404">
            <v>430000</v>
          </cell>
          <cell r="J404">
            <v>881500</v>
          </cell>
          <cell r="M404">
            <v>881500</v>
          </cell>
          <cell r="N404">
            <v>0</v>
          </cell>
        </row>
        <row r="405">
          <cell r="B405" t="str">
            <v>L-75*75*6</v>
          </cell>
          <cell r="D405" t="str">
            <v>TON</v>
          </cell>
          <cell r="E405">
            <v>14.91</v>
          </cell>
          <cell r="F405">
            <v>360000</v>
          </cell>
          <cell r="G405">
            <v>5367600</v>
          </cell>
          <cell r="H405">
            <v>14.91</v>
          </cell>
          <cell r="I405">
            <v>360000</v>
          </cell>
          <cell r="J405">
            <v>5367600</v>
          </cell>
          <cell r="M405">
            <v>5367600</v>
          </cell>
          <cell r="N405">
            <v>0</v>
          </cell>
        </row>
        <row r="406">
          <cell r="B406" t="str">
            <v>STEEL PLATE</v>
          </cell>
          <cell r="D406" t="str">
            <v>TON</v>
          </cell>
          <cell r="E406">
            <v>11.13</v>
          </cell>
          <cell r="F406">
            <v>380000</v>
          </cell>
          <cell r="G406">
            <v>4229400</v>
          </cell>
          <cell r="H406">
            <v>11.13</v>
          </cell>
          <cell r="I406">
            <v>380000</v>
          </cell>
          <cell r="J406">
            <v>4229400</v>
          </cell>
          <cell r="M406">
            <v>4229400</v>
          </cell>
          <cell r="N406">
            <v>0</v>
          </cell>
        </row>
        <row r="407">
          <cell r="B407" t="str">
            <v>CHK'D PLATE</v>
          </cell>
          <cell r="D407" t="str">
            <v>TON</v>
          </cell>
          <cell r="E407">
            <v>25.76</v>
          </cell>
          <cell r="F407">
            <v>400000</v>
          </cell>
          <cell r="G407">
            <v>10304000</v>
          </cell>
          <cell r="H407">
            <v>25.76</v>
          </cell>
          <cell r="I407">
            <v>400000</v>
          </cell>
          <cell r="J407">
            <v>10304000</v>
          </cell>
          <cell r="M407">
            <v>10304000</v>
          </cell>
          <cell r="N407">
            <v>0</v>
          </cell>
        </row>
        <row r="408">
          <cell r="B408" t="str">
            <v>ST'L HANDRAIL</v>
          </cell>
          <cell r="D408" t="str">
            <v>TON</v>
          </cell>
          <cell r="E408">
            <v>5.28</v>
          </cell>
          <cell r="F408">
            <v>500000</v>
          </cell>
          <cell r="G408">
            <v>2640000</v>
          </cell>
          <cell r="H408">
            <v>5.28</v>
          </cell>
          <cell r="I408">
            <v>500000</v>
          </cell>
          <cell r="J408">
            <v>2640000</v>
          </cell>
          <cell r="M408">
            <v>2640000</v>
          </cell>
          <cell r="N408">
            <v>0</v>
          </cell>
        </row>
        <row r="409">
          <cell r="B409" t="str">
            <v>STEEL FORMING</v>
          </cell>
          <cell r="D409" t="str">
            <v>TON</v>
          </cell>
          <cell r="E409">
            <v>150.88</v>
          </cell>
          <cell r="F409">
            <v>430000</v>
          </cell>
          <cell r="G409">
            <v>64878400</v>
          </cell>
          <cell r="H409">
            <v>150.88</v>
          </cell>
          <cell r="I409">
            <v>430000</v>
          </cell>
          <cell r="J409">
            <v>64878400</v>
          </cell>
          <cell r="M409">
            <v>4526400</v>
          </cell>
          <cell r="N409">
            <v>60352000</v>
          </cell>
        </row>
        <row r="410">
          <cell r="B410" t="str">
            <v>STEEL ERECTION</v>
          </cell>
          <cell r="D410" t="str">
            <v>TON</v>
          </cell>
          <cell r="E410">
            <v>150.88</v>
          </cell>
          <cell r="F410">
            <v>140000</v>
          </cell>
          <cell r="G410">
            <v>21123200</v>
          </cell>
          <cell r="H410">
            <v>150.88</v>
          </cell>
          <cell r="I410">
            <v>140000</v>
          </cell>
          <cell r="J410">
            <v>21123200</v>
          </cell>
          <cell r="M410">
            <v>6035200</v>
          </cell>
          <cell r="N410">
            <v>15088000</v>
          </cell>
        </row>
        <row r="411">
          <cell r="B411" t="str">
            <v>ANC. BOLT</v>
          </cell>
          <cell r="C411" t="str">
            <v>M22*700L</v>
          </cell>
          <cell r="D411" t="str">
            <v>EA</v>
          </cell>
          <cell r="E411">
            <v>41</v>
          </cell>
          <cell r="F411">
            <v>9500</v>
          </cell>
          <cell r="G411">
            <v>389500</v>
          </cell>
          <cell r="H411">
            <v>41</v>
          </cell>
          <cell r="I411">
            <v>9500</v>
          </cell>
          <cell r="J411">
            <v>389500</v>
          </cell>
          <cell r="M411">
            <v>61500</v>
          </cell>
          <cell r="N411">
            <v>328000</v>
          </cell>
        </row>
        <row r="412">
          <cell r="C412" t="str">
            <v>M24*700L</v>
          </cell>
          <cell r="D412" t="str">
            <v>EA</v>
          </cell>
          <cell r="E412">
            <v>45</v>
          </cell>
          <cell r="F412">
            <v>10000</v>
          </cell>
          <cell r="G412">
            <v>450000</v>
          </cell>
          <cell r="H412">
            <v>45</v>
          </cell>
          <cell r="I412">
            <v>10000</v>
          </cell>
          <cell r="J412">
            <v>450000</v>
          </cell>
          <cell r="M412">
            <v>90000</v>
          </cell>
          <cell r="N412">
            <v>360000</v>
          </cell>
        </row>
        <row r="413">
          <cell r="B413" t="str">
            <v>H.T.B</v>
          </cell>
          <cell r="C413" t="str">
            <v>M20</v>
          </cell>
          <cell r="D413" t="str">
            <v>EA</v>
          </cell>
          <cell r="E413">
            <v>7980</v>
          </cell>
          <cell r="F413">
            <v>470</v>
          </cell>
          <cell r="G413">
            <v>3750600</v>
          </cell>
          <cell r="H413">
            <v>7980</v>
          </cell>
          <cell r="I413">
            <v>470</v>
          </cell>
          <cell r="J413">
            <v>3750600</v>
          </cell>
          <cell r="M413">
            <v>3750600</v>
          </cell>
          <cell r="N413">
            <v>0</v>
          </cell>
        </row>
        <row r="415">
          <cell r="B415" t="str">
            <v>SUB-TOTAL</v>
          </cell>
          <cell r="G415">
            <v>153949000</v>
          </cell>
          <cell r="J415">
            <v>153949000</v>
          </cell>
          <cell r="M415">
            <v>77821000</v>
          </cell>
          <cell r="N415">
            <v>76128000</v>
          </cell>
        </row>
        <row r="417">
          <cell r="A417" t="str">
            <v xml:space="preserve">  6)</v>
          </cell>
          <cell r="B417" t="str">
            <v>도장공사</v>
          </cell>
        </row>
        <row r="418">
          <cell r="B418" t="str">
            <v>광명단</v>
          </cell>
          <cell r="C418" t="str">
            <v>2회</v>
          </cell>
          <cell r="D418" t="str">
            <v>M2</v>
          </cell>
          <cell r="E418">
            <v>5089</v>
          </cell>
          <cell r="F418">
            <v>4000</v>
          </cell>
          <cell r="G418">
            <v>20356000</v>
          </cell>
          <cell r="H418">
            <v>5089</v>
          </cell>
          <cell r="I418">
            <v>4000</v>
          </cell>
          <cell r="J418">
            <v>20356000</v>
          </cell>
          <cell r="M418">
            <v>7633500</v>
          </cell>
          <cell r="N418">
            <v>12722500</v>
          </cell>
        </row>
        <row r="419">
          <cell r="B419" t="str">
            <v>유성페인트</v>
          </cell>
          <cell r="C419" t="str">
            <v>2회(중도)</v>
          </cell>
          <cell r="D419" t="str">
            <v>M2</v>
          </cell>
          <cell r="E419">
            <v>5089</v>
          </cell>
          <cell r="F419">
            <v>4000</v>
          </cell>
          <cell r="G419">
            <v>20356000</v>
          </cell>
          <cell r="H419">
            <v>5089</v>
          </cell>
          <cell r="I419">
            <v>4000</v>
          </cell>
          <cell r="J419">
            <v>20356000</v>
          </cell>
          <cell r="M419">
            <v>7633500</v>
          </cell>
          <cell r="N419">
            <v>12722500</v>
          </cell>
        </row>
        <row r="420">
          <cell r="B420" t="str">
            <v>유성페인트</v>
          </cell>
          <cell r="C420" t="str">
            <v>2회(하도)</v>
          </cell>
          <cell r="D420" t="str">
            <v>M2</v>
          </cell>
          <cell r="E420">
            <v>5089</v>
          </cell>
          <cell r="F420">
            <v>4000</v>
          </cell>
          <cell r="G420">
            <v>20356000</v>
          </cell>
          <cell r="H420">
            <v>5089</v>
          </cell>
          <cell r="I420">
            <v>4000</v>
          </cell>
          <cell r="J420">
            <v>20356000</v>
          </cell>
          <cell r="M420">
            <v>7633500</v>
          </cell>
          <cell r="N420">
            <v>12722500</v>
          </cell>
        </row>
        <row r="422">
          <cell r="B422" t="str">
            <v>SUB-TOTAL</v>
          </cell>
          <cell r="G422">
            <v>61068000</v>
          </cell>
          <cell r="J422">
            <v>61068000</v>
          </cell>
          <cell r="M422">
            <v>22900500</v>
          </cell>
          <cell r="N422">
            <v>38167500</v>
          </cell>
        </row>
        <row r="424">
          <cell r="A424" t="str">
            <v xml:space="preserve">  7)</v>
          </cell>
          <cell r="B424" t="str">
            <v>지정공사</v>
          </cell>
        </row>
        <row r="425">
          <cell r="B425" t="str">
            <v>PILE 두부보강 및 속채움</v>
          </cell>
          <cell r="D425" t="str">
            <v>NOS</v>
          </cell>
          <cell r="E425">
            <v>61</v>
          </cell>
          <cell r="F425">
            <v>10000</v>
          </cell>
          <cell r="G425">
            <v>610000</v>
          </cell>
          <cell r="H425">
            <v>61</v>
          </cell>
          <cell r="I425">
            <v>10000</v>
          </cell>
          <cell r="J425">
            <v>610000</v>
          </cell>
          <cell r="M425">
            <v>183000</v>
          </cell>
          <cell r="N425">
            <v>427000</v>
          </cell>
        </row>
        <row r="427">
          <cell r="B427" t="str">
            <v>SUB-TOTAL</v>
          </cell>
          <cell r="G427">
            <v>610000</v>
          </cell>
          <cell r="J427">
            <v>610000</v>
          </cell>
          <cell r="M427">
            <v>183000</v>
          </cell>
          <cell r="N427">
            <v>427000</v>
          </cell>
        </row>
        <row r="429">
          <cell r="B429" t="str">
            <v>T O T A L</v>
          </cell>
          <cell r="G429">
            <v>235875165</v>
          </cell>
          <cell r="J429">
            <v>235875165</v>
          </cell>
          <cell r="M429">
            <v>113888335</v>
          </cell>
          <cell r="N429">
            <v>121986830</v>
          </cell>
        </row>
        <row r="454">
          <cell r="A454" t="str">
            <v xml:space="preserve">  5.</v>
          </cell>
          <cell r="B454" t="str">
            <v>#500 SOLVENT RECOVERY</v>
          </cell>
        </row>
        <row r="456">
          <cell r="A456" t="str">
            <v xml:space="preserve">  1)</v>
          </cell>
          <cell r="B456" t="str">
            <v>토공사</v>
          </cell>
        </row>
        <row r="457">
          <cell r="B457" t="str">
            <v>터파기</v>
          </cell>
          <cell r="D457" t="str">
            <v>M3</v>
          </cell>
          <cell r="E457">
            <v>344</v>
          </cell>
          <cell r="F457">
            <v>0</v>
          </cell>
          <cell r="G457">
            <v>0</v>
          </cell>
          <cell r="H457">
            <v>344</v>
          </cell>
          <cell r="I457">
            <v>0</v>
          </cell>
          <cell r="J457">
            <v>0</v>
          </cell>
          <cell r="M457">
            <v>0</v>
          </cell>
          <cell r="N457">
            <v>0</v>
          </cell>
          <cell r="O457" t="str">
            <v xml:space="preserve"> 제외</v>
          </cell>
        </row>
        <row r="458">
          <cell r="B458" t="str">
            <v>잔토처리</v>
          </cell>
          <cell r="D458" t="str">
            <v>M3</v>
          </cell>
          <cell r="E458">
            <v>78</v>
          </cell>
          <cell r="F458">
            <v>0</v>
          </cell>
          <cell r="G458">
            <v>0</v>
          </cell>
          <cell r="H458">
            <v>78</v>
          </cell>
          <cell r="I458">
            <v>0</v>
          </cell>
          <cell r="J458">
            <v>0</v>
          </cell>
          <cell r="M458">
            <v>0</v>
          </cell>
          <cell r="N458">
            <v>0</v>
          </cell>
          <cell r="O458" t="str">
            <v xml:space="preserve"> 제외</v>
          </cell>
        </row>
        <row r="459">
          <cell r="B459" t="str">
            <v>되메우기</v>
          </cell>
          <cell r="D459" t="str">
            <v>M3</v>
          </cell>
          <cell r="E459">
            <v>284</v>
          </cell>
          <cell r="F459">
            <v>5700</v>
          </cell>
          <cell r="G459">
            <v>1618800</v>
          </cell>
          <cell r="H459">
            <v>284</v>
          </cell>
          <cell r="I459">
            <v>5700</v>
          </cell>
          <cell r="J459">
            <v>1618800</v>
          </cell>
          <cell r="M459">
            <v>1192800</v>
          </cell>
          <cell r="N459">
            <v>426000</v>
          </cell>
        </row>
        <row r="461">
          <cell r="B461" t="str">
            <v>SUB-TOTAL</v>
          </cell>
          <cell r="G461">
            <v>1618800</v>
          </cell>
          <cell r="J461">
            <v>1618800</v>
          </cell>
          <cell r="M461">
            <v>1192800</v>
          </cell>
          <cell r="N461">
            <v>426000</v>
          </cell>
        </row>
        <row r="463">
          <cell r="A463" t="str">
            <v xml:space="preserve">  2)</v>
          </cell>
          <cell r="B463" t="str">
            <v>콘크리트 공사</v>
          </cell>
        </row>
        <row r="464">
          <cell r="B464" t="str">
            <v>CON'C</v>
          </cell>
          <cell r="C464" t="str">
            <v>FC=135KG/㎠</v>
          </cell>
          <cell r="E464">
            <v>5.9</v>
          </cell>
          <cell r="F464">
            <v>50950</v>
          </cell>
          <cell r="G464">
            <v>300605</v>
          </cell>
          <cell r="H464">
            <v>5.9</v>
          </cell>
          <cell r="I464">
            <v>50950</v>
          </cell>
          <cell r="J464">
            <v>300605</v>
          </cell>
          <cell r="M464">
            <v>300605</v>
          </cell>
          <cell r="N464">
            <v>0</v>
          </cell>
        </row>
        <row r="465">
          <cell r="C465" t="str">
            <v>FC=210KG/㎠</v>
          </cell>
          <cell r="E465">
            <v>83.43</v>
          </cell>
          <cell r="F465">
            <v>59770</v>
          </cell>
          <cell r="G465">
            <v>4986611</v>
          </cell>
          <cell r="H465">
            <v>83.43</v>
          </cell>
          <cell r="I465">
            <v>59770</v>
          </cell>
          <cell r="J465">
            <v>4986611</v>
          </cell>
          <cell r="M465">
            <v>4986611</v>
          </cell>
          <cell r="N465">
            <v>0</v>
          </cell>
        </row>
        <row r="466">
          <cell r="B466" t="str">
            <v>콘크리트 치기</v>
          </cell>
          <cell r="E466">
            <v>86.7</v>
          </cell>
          <cell r="F466">
            <v>11400</v>
          </cell>
          <cell r="G466">
            <v>988380</v>
          </cell>
          <cell r="H466">
            <v>86.7</v>
          </cell>
          <cell r="I466">
            <v>11400</v>
          </cell>
          <cell r="J466">
            <v>988380</v>
          </cell>
          <cell r="M466">
            <v>156060</v>
          </cell>
          <cell r="N466">
            <v>832320</v>
          </cell>
        </row>
        <row r="467">
          <cell r="B467" t="str">
            <v>GROUT</v>
          </cell>
          <cell r="E467">
            <v>2.1</v>
          </cell>
          <cell r="F467">
            <v>1130800</v>
          </cell>
          <cell r="G467">
            <v>2374680</v>
          </cell>
          <cell r="H467">
            <v>2.1</v>
          </cell>
          <cell r="I467">
            <v>1130800</v>
          </cell>
          <cell r="J467">
            <v>2374680</v>
          </cell>
          <cell r="M467">
            <v>1407000</v>
          </cell>
          <cell r="N467">
            <v>967680</v>
          </cell>
        </row>
        <row r="469">
          <cell r="B469" t="str">
            <v>SUB-TOTAL</v>
          </cell>
          <cell r="G469">
            <v>8650276</v>
          </cell>
          <cell r="J469">
            <v>8650276</v>
          </cell>
          <cell r="M469">
            <v>6850276</v>
          </cell>
          <cell r="N469">
            <v>1800000</v>
          </cell>
        </row>
        <row r="471">
          <cell r="A471" t="str">
            <v xml:space="preserve">  3)</v>
          </cell>
          <cell r="B471" t="str">
            <v>거푸집 공사</v>
          </cell>
          <cell r="O471" t="str">
            <v xml:space="preserve"> 소운반,</v>
          </cell>
        </row>
        <row r="472">
          <cell r="B472" t="str">
            <v>거푸집</v>
          </cell>
          <cell r="C472" t="str">
            <v>4회</v>
          </cell>
          <cell r="D472" t="str">
            <v>M2</v>
          </cell>
          <cell r="E472">
            <v>159.30000000000001</v>
          </cell>
          <cell r="F472">
            <v>21360</v>
          </cell>
          <cell r="G472">
            <v>3402648</v>
          </cell>
          <cell r="H472">
            <v>159.30000000000001</v>
          </cell>
          <cell r="I472">
            <v>21360</v>
          </cell>
          <cell r="J472">
            <v>3402648</v>
          </cell>
          <cell r="M472">
            <v>981288</v>
          </cell>
          <cell r="N472">
            <v>2421360</v>
          </cell>
          <cell r="O472" t="str">
            <v xml:space="preserve"> 정리비</v>
          </cell>
        </row>
        <row r="473">
          <cell r="O473" t="str">
            <v xml:space="preserve"> 포  함</v>
          </cell>
        </row>
        <row r="474">
          <cell r="B474" t="str">
            <v>SUB-TOTAL</v>
          </cell>
          <cell r="G474">
            <v>3402648</v>
          </cell>
          <cell r="J474">
            <v>3402648</v>
          </cell>
          <cell r="M474">
            <v>981288</v>
          </cell>
          <cell r="N474">
            <v>2421360</v>
          </cell>
        </row>
        <row r="476">
          <cell r="A476" t="str">
            <v xml:space="preserve">  4)</v>
          </cell>
          <cell r="B476" t="str">
            <v>철근공사</v>
          </cell>
          <cell r="C476" t="str">
            <v>D10</v>
          </cell>
          <cell r="D476" t="str">
            <v>TON</v>
          </cell>
          <cell r="E476">
            <v>0.22</v>
          </cell>
          <cell r="F476">
            <v>310000</v>
          </cell>
          <cell r="G476">
            <v>68200</v>
          </cell>
          <cell r="H476">
            <v>0.22</v>
          </cell>
          <cell r="I476">
            <v>310000</v>
          </cell>
          <cell r="J476">
            <v>68200</v>
          </cell>
          <cell r="M476">
            <v>68200</v>
          </cell>
          <cell r="N476">
            <v>0</v>
          </cell>
        </row>
        <row r="477">
          <cell r="C477" t="str">
            <v>D16</v>
          </cell>
          <cell r="D477" t="str">
            <v>TON</v>
          </cell>
          <cell r="E477">
            <v>1.1299999999999999</v>
          </cell>
          <cell r="F477">
            <v>310000</v>
          </cell>
          <cell r="G477">
            <v>350300</v>
          </cell>
          <cell r="H477">
            <v>1.1299999999999999</v>
          </cell>
          <cell r="I477">
            <v>310000</v>
          </cell>
          <cell r="J477">
            <v>350300</v>
          </cell>
          <cell r="M477">
            <v>350300</v>
          </cell>
          <cell r="N477">
            <v>0</v>
          </cell>
        </row>
        <row r="478">
          <cell r="C478" t="str">
            <v>D19</v>
          </cell>
          <cell r="D478" t="str">
            <v>TON</v>
          </cell>
          <cell r="E478">
            <v>0.93</v>
          </cell>
          <cell r="F478">
            <v>310000</v>
          </cell>
          <cell r="G478">
            <v>288300</v>
          </cell>
          <cell r="H478">
            <v>0.93</v>
          </cell>
          <cell r="I478">
            <v>310000</v>
          </cell>
          <cell r="J478">
            <v>288300</v>
          </cell>
          <cell r="M478">
            <v>288300</v>
          </cell>
          <cell r="N478">
            <v>0</v>
          </cell>
        </row>
        <row r="479">
          <cell r="C479" t="str">
            <v>D22</v>
          </cell>
          <cell r="D479" t="str">
            <v>TON</v>
          </cell>
          <cell r="E479">
            <v>1.63</v>
          </cell>
          <cell r="F479">
            <v>310000</v>
          </cell>
          <cell r="G479">
            <v>505300</v>
          </cell>
          <cell r="H479">
            <v>1.63</v>
          </cell>
          <cell r="I479">
            <v>310000</v>
          </cell>
          <cell r="J479">
            <v>505300</v>
          </cell>
          <cell r="M479">
            <v>505300</v>
          </cell>
          <cell r="N479">
            <v>0</v>
          </cell>
        </row>
        <row r="480">
          <cell r="B480" t="str">
            <v>RE-BAR</v>
          </cell>
          <cell r="C480" t="str">
            <v>FORMING</v>
          </cell>
          <cell r="D480" t="str">
            <v>TON</v>
          </cell>
          <cell r="E480">
            <v>3.91</v>
          </cell>
          <cell r="F480">
            <v>227000</v>
          </cell>
          <cell r="G480">
            <v>887570</v>
          </cell>
          <cell r="H480">
            <v>3.91</v>
          </cell>
          <cell r="I480">
            <v>227000</v>
          </cell>
          <cell r="J480">
            <v>887570</v>
          </cell>
          <cell r="M480">
            <v>46920</v>
          </cell>
          <cell r="N480">
            <v>840650</v>
          </cell>
        </row>
        <row r="482">
          <cell r="B482" t="str">
            <v>SUB-TOTAL</v>
          </cell>
          <cell r="G482">
            <v>2099670</v>
          </cell>
          <cell r="J482">
            <v>2099670</v>
          </cell>
          <cell r="M482">
            <v>1259020</v>
          </cell>
          <cell r="N482">
            <v>840650</v>
          </cell>
        </row>
        <row r="484">
          <cell r="A484" t="str">
            <v xml:space="preserve">  5)</v>
          </cell>
          <cell r="B484" t="str">
            <v>철골공사</v>
          </cell>
        </row>
        <row r="485">
          <cell r="B485" t="str">
            <v>H-150*150*7*10</v>
          </cell>
          <cell r="D485" t="str">
            <v>TON</v>
          </cell>
          <cell r="E485">
            <v>2.4</v>
          </cell>
          <cell r="F485">
            <v>400000</v>
          </cell>
          <cell r="G485">
            <v>960000</v>
          </cell>
          <cell r="H485">
            <v>2.4</v>
          </cell>
          <cell r="I485">
            <v>400000</v>
          </cell>
          <cell r="J485">
            <v>960000</v>
          </cell>
          <cell r="M485">
            <v>960000</v>
          </cell>
          <cell r="N485">
            <v>0</v>
          </cell>
        </row>
        <row r="486">
          <cell r="B486" t="str">
            <v>H-200*200*8*12</v>
          </cell>
          <cell r="D486" t="str">
            <v>TON</v>
          </cell>
          <cell r="E486">
            <v>0.15</v>
          </cell>
          <cell r="F486">
            <v>400000</v>
          </cell>
          <cell r="G486">
            <v>60000</v>
          </cell>
          <cell r="H486">
            <v>0.15</v>
          </cell>
          <cell r="I486">
            <v>400000</v>
          </cell>
          <cell r="J486">
            <v>60000</v>
          </cell>
          <cell r="M486">
            <v>60000</v>
          </cell>
          <cell r="N486">
            <v>0</v>
          </cell>
        </row>
        <row r="487">
          <cell r="B487" t="str">
            <v>H-250*250*9*14</v>
          </cell>
          <cell r="D487" t="str">
            <v>TON</v>
          </cell>
          <cell r="E487">
            <v>6.46</v>
          </cell>
          <cell r="F487">
            <v>400000</v>
          </cell>
          <cell r="G487">
            <v>2584000</v>
          </cell>
          <cell r="H487">
            <v>6.46</v>
          </cell>
          <cell r="I487">
            <v>400000</v>
          </cell>
          <cell r="J487">
            <v>2584000</v>
          </cell>
          <cell r="M487">
            <v>2584000</v>
          </cell>
          <cell r="N487">
            <v>0</v>
          </cell>
        </row>
        <row r="488">
          <cell r="B488" t="str">
            <v>H-300*300*10*15</v>
          </cell>
          <cell r="D488" t="str">
            <v>TON</v>
          </cell>
          <cell r="E488">
            <v>29.1</v>
          </cell>
          <cell r="F488">
            <v>400000</v>
          </cell>
          <cell r="G488">
            <v>11640000</v>
          </cell>
          <cell r="H488">
            <v>29.1</v>
          </cell>
          <cell r="I488">
            <v>400000</v>
          </cell>
          <cell r="J488">
            <v>11640000</v>
          </cell>
          <cell r="M488">
            <v>11640000</v>
          </cell>
          <cell r="N488">
            <v>0</v>
          </cell>
        </row>
        <row r="489">
          <cell r="B489" t="str">
            <v>H-200*100*5.5*8</v>
          </cell>
          <cell r="D489" t="str">
            <v>TON</v>
          </cell>
          <cell r="E489">
            <v>1.78</v>
          </cell>
          <cell r="F489">
            <v>400000</v>
          </cell>
          <cell r="G489">
            <v>712000</v>
          </cell>
          <cell r="H489">
            <v>1.78</v>
          </cell>
          <cell r="I489">
            <v>400000</v>
          </cell>
          <cell r="J489">
            <v>712000</v>
          </cell>
          <cell r="M489">
            <v>712000</v>
          </cell>
          <cell r="N489">
            <v>0</v>
          </cell>
        </row>
        <row r="490">
          <cell r="B490" t="str">
            <v>H-194*150*6*9</v>
          </cell>
          <cell r="D490" t="str">
            <v>TON</v>
          </cell>
          <cell r="E490">
            <v>6.25</v>
          </cell>
          <cell r="F490">
            <v>400000</v>
          </cell>
          <cell r="G490">
            <v>2500000</v>
          </cell>
          <cell r="H490">
            <v>6.25</v>
          </cell>
          <cell r="I490">
            <v>400000</v>
          </cell>
          <cell r="J490">
            <v>2500000</v>
          </cell>
          <cell r="M490">
            <v>2500000</v>
          </cell>
          <cell r="N490">
            <v>0</v>
          </cell>
        </row>
        <row r="491">
          <cell r="B491" t="str">
            <v>H-244*175*7*11</v>
          </cell>
          <cell r="D491" t="str">
            <v>TON</v>
          </cell>
          <cell r="E491">
            <v>10.66</v>
          </cell>
          <cell r="F491">
            <v>400000</v>
          </cell>
          <cell r="G491">
            <v>4264000</v>
          </cell>
          <cell r="H491">
            <v>10.66</v>
          </cell>
          <cell r="I491">
            <v>400000</v>
          </cell>
          <cell r="J491">
            <v>4264000</v>
          </cell>
          <cell r="M491">
            <v>4264000</v>
          </cell>
          <cell r="N491">
            <v>0</v>
          </cell>
        </row>
        <row r="492">
          <cell r="B492" t="str">
            <v>H-294*200*8*12</v>
          </cell>
          <cell r="D492" t="str">
            <v>TON</v>
          </cell>
          <cell r="E492">
            <v>12.34</v>
          </cell>
          <cell r="F492">
            <v>400000</v>
          </cell>
          <cell r="G492">
            <v>4936000</v>
          </cell>
          <cell r="H492">
            <v>12.34</v>
          </cell>
          <cell r="I492">
            <v>400000</v>
          </cell>
          <cell r="J492">
            <v>4936000</v>
          </cell>
          <cell r="M492">
            <v>4936000</v>
          </cell>
          <cell r="N492">
            <v>0</v>
          </cell>
        </row>
        <row r="493">
          <cell r="B493" t="str">
            <v>H-350*250*9*14</v>
          </cell>
          <cell r="D493" t="str">
            <v>TON</v>
          </cell>
          <cell r="E493">
            <v>3.37</v>
          </cell>
          <cell r="F493">
            <v>400000</v>
          </cell>
          <cell r="G493">
            <v>1348000</v>
          </cell>
          <cell r="H493">
            <v>3.37</v>
          </cell>
          <cell r="I493">
            <v>400000</v>
          </cell>
          <cell r="J493">
            <v>1348000</v>
          </cell>
          <cell r="M493">
            <v>1348000</v>
          </cell>
          <cell r="N493">
            <v>0</v>
          </cell>
        </row>
        <row r="494">
          <cell r="B494" t="str">
            <v>H-390*300*10*16</v>
          </cell>
          <cell r="D494" t="str">
            <v>TON</v>
          </cell>
          <cell r="E494">
            <v>18.440000000000001</v>
          </cell>
          <cell r="F494">
            <v>400000</v>
          </cell>
          <cell r="G494">
            <v>7376000</v>
          </cell>
          <cell r="H494">
            <v>18.440000000000001</v>
          </cell>
          <cell r="I494">
            <v>400000</v>
          </cell>
          <cell r="J494">
            <v>7376000</v>
          </cell>
          <cell r="M494">
            <v>7376000</v>
          </cell>
          <cell r="N494">
            <v>0</v>
          </cell>
        </row>
        <row r="495">
          <cell r="B495" t="str">
            <v>H-488*300*11*18</v>
          </cell>
          <cell r="D495" t="str">
            <v>TON</v>
          </cell>
          <cell r="E495">
            <v>5.68</v>
          </cell>
          <cell r="F495">
            <v>400000</v>
          </cell>
          <cell r="G495">
            <v>2272000</v>
          </cell>
          <cell r="H495">
            <v>5.68</v>
          </cell>
          <cell r="I495">
            <v>400000</v>
          </cell>
          <cell r="J495">
            <v>2272000</v>
          </cell>
          <cell r="M495">
            <v>2272000</v>
          </cell>
          <cell r="N495">
            <v>0</v>
          </cell>
        </row>
        <row r="496">
          <cell r="B496" t="str">
            <v>I-250*125*7.5*12.5</v>
          </cell>
          <cell r="D496" t="str">
            <v>TON</v>
          </cell>
          <cell r="E496">
            <v>0.65</v>
          </cell>
          <cell r="F496">
            <v>470000</v>
          </cell>
          <cell r="G496">
            <v>305500</v>
          </cell>
          <cell r="H496">
            <v>0.65</v>
          </cell>
          <cell r="I496">
            <v>470000</v>
          </cell>
          <cell r="J496">
            <v>305500</v>
          </cell>
          <cell r="M496">
            <v>305500</v>
          </cell>
          <cell r="N496">
            <v>0</v>
          </cell>
        </row>
        <row r="497">
          <cell r="B497" t="str">
            <v>I-350*150*12*24</v>
          </cell>
          <cell r="D497" t="str">
            <v>TON</v>
          </cell>
          <cell r="E497">
            <v>0.73</v>
          </cell>
          <cell r="F497">
            <v>800000</v>
          </cell>
          <cell r="G497">
            <v>584000</v>
          </cell>
          <cell r="H497">
            <v>0.73</v>
          </cell>
          <cell r="I497">
            <v>800000</v>
          </cell>
          <cell r="J497">
            <v>584000</v>
          </cell>
          <cell r="M497">
            <v>584000</v>
          </cell>
          <cell r="N497">
            <v>0</v>
          </cell>
        </row>
        <row r="498">
          <cell r="B498" t="str">
            <v>I-400*150*12.5*25</v>
          </cell>
          <cell r="D498" t="str">
            <v>TON</v>
          </cell>
          <cell r="E498">
            <v>2.66</v>
          </cell>
          <cell r="F498">
            <v>780000</v>
          </cell>
          <cell r="G498">
            <v>2074800</v>
          </cell>
          <cell r="H498">
            <v>2.66</v>
          </cell>
          <cell r="I498">
            <v>780000</v>
          </cell>
          <cell r="J498">
            <v>2074800</v>
          </cell>
          <cell r="M498">
            <v>2074800</v>
          </cell>
          <cell r="N498">
            <v>0</v>
          </cell>
        </row>
        <row r="499">
          <cell r="B499" t="str">
            <v>ㄷ-200*90*8*13.5</v>
          </cell>
          <cell r="D499" t="str">
            <v>TON</v>
          </cell>
          <cell r="E499">
            <v>2.65</v>
          </cell>
          <cell r="F499">
            <v>430000</v>
          </cell>
          <cell r="G499">
            <v>1139500</v>
          </cell>
          <cell r="H499">
            <v>2.65</v>
          </cell>
          <cell r="I499">
            <v>430000</v>
          </cell>
          <cell r="J499">
            <v>1139500</v>
          </cell>
          <cell r="M499">
            <v>1139500</v>
          </cell>
          <cell r="N499">
            <v>0</v>
          </cell>
        </row>
        <row r="500">
          <cell r="B500" t="str">
            <v>L-75*75*6</v>
          </cell>
          <cell r="D500" t="str">
            <v>TON</v>
          </cell>
          <cell r="E500">
            <v>6.08</v>
          </cell>
          <cell r="F500">
            <v>360000</v>
          </cell>
          <cell r="G500">
            <v>2188800</v>
          </cell>
          <cell r="H500">
            <v>6.08</v>
          </cell>
          <cell r="I500">
            <v>360000</v>
          </cell>
          <cell r="J500">
            <v>2188800</v>
          </cell>
          <cell r="M500">
            <v>2188800</v>
          </cell>
          <cell r="N500">
            <v>0</v>
          </cell>
        </row>
        <row r="501">
          <cell r="B501" t="str">
            <v>L-90*90*9</v>
          </cell>
          <cell r="D501" t="str">
            <v>TON</v>
          </cell>
          <cell r="E501">
            <v>0.28999999999999998</v>
          </cell>
          <cell r="F501">
            <v>360000</v>
          </cell>
          <cell r="G501">
            <v>104400</v>
          </cell>
          <cell r="H501">
            <v>0.28999999999999998</v>
          </cell>
          <cell r="I501">
            <v>360000</v>
          </cell>
          <cell r="J501">
            <v>104400</v>
          </cell>
          <cell r="M501">
            <v>104400</v>
          </cell>
          <cell r="N501">
            <v>0</v>
          </cell>
        </row>
        <row r="502">
          <cell r="B502" t="str">
            <v>STEEL PLATE</v>
          </cell>
          <cell r="D502" t="str">
            <v>TON</v>
          </cell>
          <cell r="E502">
            <v>13.65</v>
          </cell>
          <cell r="F502">
            <v>380000</v>
          </cell>
          <cell r="G502">
            <v>5187000</v>
          </cell>
          <cell r="H502">
            <v>13.65</v>
          </cell>
          <cell r="I502">
            <v>380000</v>
          </cell>
          <cell r="J502">
            <v>5187000</v>
          </cell>
          <cell r="M502">
            <v>5187000</v>
          </cell>
          <cell r="N502">
            <v>0</v>
          </cell>
        </row>
        <row r="503">
          <cell r="B503" t="str">
            <v>CHK'D PLATE</v>
          </cell>
          <cell r="D503" t="str">
            <v>TON</v>
          </cell>
          <cell r="E503">
            <v>18.88</v>
          </cell>
          <cell r="F503">
            <v>400000</v>
          </cell>
          <cell r="G503">
            <v>7552000</v>
          </cell>
          <cell r="H503">
            <v>18.88</v>
          </cell>
          <cell r="I503">
            <v>400000</v>
          </cell>
          <cell r="J503">
            <v>7552000</v>
          </cell>
          <cell r="M503">
            <v>7552000</v>
          </cell>
          <cell r="N503">
            <v>0</v>
          </cell>
        </row>
        <row r="504">
          <cell r="B504" t="str">
            <v>HANDRAIL</v>
          </cell>
          <cell r="D504" t="str">
            <v>TON</v>
          </cell>
          <cell r="E504">
            <v>4.2300000000000004</v>
          </cell>
          <cell r="F504">
            <v>500000</v>
          </cell>
          <cell r="G504">
            <v>2115000</v>
          </cell>
          <cell r="H504">
            <v>4.2300000000000004</v>
          </cell>
          <cell r="I504">
            <v>500000</v>
          </cell>
          <cell r="J504">
            <v>2115000</v>
          </cell>
          <cell r="M504">
            <v>2115000</v>
          </cell>
          <cell r="N504">
            <v>0</v>
          </cell>
        </row>
        <row r="505">
          <cell r="B505" t="str">
            <v>STEEL FORMING</v>
          </cell>
          <cell r="D505" t="str">
            <v>TON</v>
          </cell>
          <cell r="E505">
            <v>172.48</v>
          </cell>
          <cell r="F505">
            <v>430000</v>
          </cell>
          <cell r="G505">
            <v>74166400</v>
          </cell>
          <cell r="H505">
            <v>172.48</v>
          </cell>
          <cell r="I505">
            <v>430000</v>
          </cell>
          <cell r="J505">
            <v>74166400</v>
          </cell>
          <cell r="M505">
            <v>5174400</v>
          </cell>
          <cell r="N505">
            <v>68992000</v>
          </cell>
        </row>
        <row r="506">
          <cell r="B506" t="str">
            <v>STEEL ERECTION</v>
          </cell>
          <cell r="D506" t="str">
            <v>TON</v>
          </cell>
          <cell r="E506">
            <v>172.48</v>
          </cell>
          <cell r="F506">
            <v>140000</v>
          </cell>
          <cell r="G506">
            <v>24147200</v>
          </cell>
          <cell r="H506">
            <v>172.48</v>
          </cell>
          <cell r="I506">
            <v>140000</v>
          </cell>
          <cell r="J506">
            <v>24147200</v>
          </cell>
          <cell r="M506">
            <v>6899200</v>
          </cell>
          <cell r="N506">
            <v>17248000</v>
          </cell>
        </row>
        <row r="507">
          <cell r="B507" t="str">
            <v>H.T.B</v>
          </cell>
          <cell r="D507" t="str">
            <v>TON</v>
          </cell>
          <cell r="E507">
            <v>8900</v>
          </cell>
          <cell r="F507">
            <v>470</v>
          </cell>
          <cell r="G507">
            <v>4183000</v>
          </cell>
          <cell r="H507">
            <v>8900</v>
          </cell>
          <cell r="I507">
            <v>470</v>
          </cell>
          <cell r="J507">
            <v>4183000</v>
          </cell>
          <cell r="M507">
            <v>4183000</v>
          </cell>
          <cell r="N507">
            <v>0</v>
          </cell>
        </row>
        <row r="508">
          <cell r="B508" t="str">
            <v>ANC. BOLT</v>
          </cell>
          <cell r="C508" t="str">
            <v>M22*700L</v>
          </cell>
          <cell r="D508" t="str">
            <v>EA</v>
          </cell>
          <cell r="E508">
            <v>12</v>
          </cell>
          <cell r="F508">
            <v>9500</v>
          </cell>
          <cell r="G508">
            <v>114000</v>
          </cell>
          <cell r="H508">
            <v>12</v>
          </cell>
          <cell r="I508">
            <v>9500</v>
          </cell>
          <cell r="J508">
            <v>114000</v>
          </cell>
          <cell r="M508">
            <v>18000</v>
          </cell>
          <cell r="N508">
            <v>96000</v>
          </cell>
        </row>
        <row r="509">
          <cell r="B509" t="str">
            <v>ANC. BOLT</v>
          </cell>
          <cell r="C509" t="str">
            <v>M24*700L</v>
          </cell>
          <cell r="D509" t="str">
            <v>EA</v>
          </cell>
          <cell r="E509">
            <v>45</v>
          </cell>
          <cell r="F509">
            <v>10000</v>
          </cell>
          <cell r="G509">
            <v>450000</v>
          </cell>
          <cell r="H509">
            <v>45</v>
          </cell>
          <cell r="I509">
            <v>10000</v>
          </cell>
          <cell r="J509">
            <v>450000</v>
          </cell>
          <cell r="M509">
            <v>90000</v>
          </cell>
          <cell r="N509">
            <v>360000</v>
          </cell>
        </row>
        <row r="511">
          <cell r="B511" t="str">
            <v>SUB-TOTAL</v>
          </cell>
          <cell r="G511">
            <v>162963600</v>
          </cell>
          <cell r="J511">
            <v>162963600</v>
          </cell>
          <cell r="M511">
            <v>76267600</v>
          </cell>
          <cell r="N511">
            <v>86696000</v>
          </cell>
        </row>
        <row r="513">
          <cell r="A513" t="str">
            <v xml:space="preserve">  6)</v>
          </cell>
          <cell r="B513" t="str">
            <v>도장공사</v>
          </cell>
        </row>
        <row r="514">
          <cell r="B514" t="str">
            <v>광명단</v>
          </cell>
          <cell r="C514" t="str">
            <v>2회</v>
          </cell>
          <cell r="D514" t="str">
            <v>M2</v>
          </cell>
          <cell r="E514">
            <v>5635</v>
          </cell>
          <cell r="F514">
            <v>4000</v>
          </cell>
          <cell r="G514">
            <v>22540000</v>
          </cell>
          <cell r="H514">
            <v>5635</v>
          </cell>
          <cell r="I514">
            <v>4000</v>
          </cell>
          <cell r="J514">
            <v>22540000</v>
          </cell>
          <cell r="M514">
            <v>8452500</v>
          </cell>
          <cell r="N514">
            <v>14087500</v>
          </cell>
        </row>
        <row r="515">
          <cell r="B515" t="str">
            <v>유성페인트</v>
          </cell>
          <cell r="C515" t="str">
            <v>2회(중도)</v>
          </cell>
          <cell r="D515" t="str">
            <v>M2</v>
          </cell>
          <cell r="E515">
            <v>5635</v>
          </cell>
          <cell r="F515">
            <v>4000</v>
          </cell>
          <cell r="G515">
            <v>22540000</v>
          </cell>
          <cell r="H515">
            <v>5635</v>
          </cell>
          <cell r="I515">
            <v>4000</v>
          </cell>
          <cell r="J515">
            <v>22540000</v>
          </cell>
          <cell r="M515">
            <v>8452500</v>
          </cell>
          <cell r="N515">
            <v>14087500</v>
          </cell>
        </row>
        <row r="516">
          <cell r="B516" t="str">
            <v>유성페인트</v>
          </cell>
          <cell r="C516" t="str">
            <v>2회(하도)</v>
          </cell>
          <cell r="D516" t="str">
            <v>M2</v>
          </cell>
          <cell r="E516">
            <v>5635</v>
          </cell>
          <cell r="F516">
            <v>4000</v>
          </cell>
          <cell r="G516">
            <v>22540000</v>
          </cell>
          <cell r="H516">
            <v>5635</v>
          </cell>
          <cell r="I516">
            <v>4000</v>
          </cell>
          <cell r="J516">
            <v>22540000</v>
          </cell>
          <cell r="M516">
            <v>8452500</v>
          </cell>
          <cell r="N516">
            <v>14087500</v>
          </cell>
        </row>
        <row r="518">
          <cell r="B518" t="str">
            <v>SUB-TOTAL</v>
          </cell>
          <cell r="G518">
            <v>67620000</v>
          </cell>
          <cell r="J518">
            <v>67620000</v>
          </cell>
          <cell r="M518">
            <v>25357500</v>
          </cell>
          <cell r="N518">
            <v>42262500</v>
          </cell>
        </row>
        <row r="520">
          <cell r="A520" t="str">
            <v xml:space="preserve">  7)</v>
          </cell>
          <cell r="B520" t="str">
            <v>지정공사</v>
          </cell>
        </row>
        <row r="521">
          <cell r="B521" t="str">
            <v>PILE 두부보강 및 속채움</v>
          </cell>
          <cell r="D521" t="str">
            <v>NOS</v>
          </cell>
          <cell r="E521">
            <v>59</v>
          </cell>
          <cell r="F521">
            <v>10000</v>
          </cell>
          <cell r="G521">
            <v>590000</v>
          </cell>
          <cell r="H521">
            <v>59</v>
          </cell>
          <cell r="I521">
            <v>10000</v>
          </cell>
          <cell r="J521">
            <v>590000</v>
          </cell>
          <cell r="M521">
            <v>177000</v>
          </cell>
          <cell r="N521">
            <v>413000</v>
          </cell>
        </row>
        <row r="522">
          <cell r="M522">
            <v>0</v>
          </cell>
          <cell r="N522">
            <v>0</v>
          </cell>
        </row>
        <row r="523">
          <cell r="B523" t="str">
            <v>SUB-TOTAL</v>
          </cell>
          <cell r="G523">
            <v>590000</v>
          </cell>
          <cell r="J523">
            <v>590000</v>
          </cell>
          <cell r="M523">
            <v>177000</v>
          </cell>
          <cell r="N523">
            <v>413000</v>
          </cell>
        </row>
        <row r="525">
          <cell r="B525" t="str">
            <v>T O T A L</v>
          </cell>
          <cell r="G525">
            <v>246944994</v>
          </cell>
          <cell r="J525">
            <v>246944994</v>
          </cell>
          <cell r="M525">
            <v>112085484</v>
          </cell>
          <cell r="N525">
            <v>134859510</v>
          </cell>
        </row>
        <row r="544">
          <cell r="A544" t="str">
            <v xml:space="preserve">  6.</v>
          </cell>
          <cell r="B544" t="str">
            <v>HOMOGENIZING STR. #400</v>
          </cell>
        </row>
        <row r="546">
          <cell r="A546" t="str">
            <v xml:space="preserve">  1)</v>
          </cell>
          <cell r="B546" t="str">
            <v>가설공사</v>
          </cell>
        </row>
        <row r="547">
          <cell r="B547" t="str">
            <v>먹메김</v>
          </cell>
          <cell r="D547" t="str">
            <v>M2</v>
          </cell>
          <cell r="E547">
            <v>33.5</v>
          </cell>
          <cell r="F547">
            <v>1080</v>
          </cell>
          <cell r="G547">
            <v>36180</v>
          </cell>
          <cell r="H547">
            <v>33.5</v>
          </cell>
          <cell r="I547">
            <v>1080</v>
          </cell>
          <cell r="J547">
            <v>36180</v>
          </cell>
          <cell r="M547">
            <v>0</v>
          </cell>
          <cell r="N547">
            <v>36180</v>
          </cell>
        </row>
        <row r="549">
          <cell r="B549" t="str">
            <v>SUB-TOTAL</v>
          </cell>
          <cell r="G549">
            <v>36180</v>
          </cell>
          <cell r="J549">
            <v>36180</v>
          </cell>
          <cell r="M549">
            <v>0</v>
          </cell>
          <cell r="N549">
            <v>36180</v>
          </cell>
        </row>
        <row r="551">
          <cell r="A551" t="str">
            <v xml:space="preserve">  2)</v>
          </cell>
          <cell r="B551" t="str">
            <v>토공사</v>
          </cell>
        </row>
        <row r="552">
          <cell r="B552" t="str">
            <v>터파기</v>
          </cell>
          <cell r="D552" t="str">
            <v>M3</v>
          </cell>
          <cell r="E552">
            <v>310.05</v>
          </cell>
          <cell r="F552">
            <v>0</v>
          </cell>
          <cell r="G552">
            <v>0</v>
          </cell>
          <cell r="H552">
            <v>310.05</v>
          </cell>
          <cell r="I552">
            <v>0</v>
          </cell>
          <cell r="J552">
            <v>0</v>
          </cell>
          <cell r="M552">
            <v>0</v>
          </cell>
          <cell r="N552">
            <v>0</v>
          </cell>
          <cell r="O552" t="str">
            <v xml:space="preserve"> 제외</v>
          </cell>
        </row>
        <row r="553">
          <cell r="B553" t="str">
            <v>잔토처리</v>
          </cell>
          <cell r="D553" t="str">
            <v>M3</v>
          </cell>
          <cell r="E553">
            <v>90.85</v>
          </cell>
          <cell r="F553">
            <v>0</v>
          </cell>
          <cell r="G553">
            <v>0</v>
          </cell>
          <cell r="H553">
            <v>90.85</v>
          </cell>
          <cell r="I553">
            <v>0</v>
          </cell>
          <cell r="J553">
            <v>0</v>
          </cell>
          <cell r="M553">
            <v>0</v>
          </cell>
          <cell r="N553">
            <v>0</v>
          </cell>
          <cell r="O553" t="str">
            <v xml:space="preserve"> 제외</v>
          </cell>
        </row>
        <row r="554">
          <cell r="B554" t="str">
            <v>되메우기</v>
          </cell>
          <cell r="D554" t="str">
            <v>M3</v>
          </cell>
          <cell r="E554">
            <v>400.9</v>
          </cell>
          <cell r="F554">
            <v>5700</v>
          </cell>
          <cell r="G554">
            <v>2285130</v>
          </cell>
          <cell r="H554">
            <v>400.9</v>
          </cell>
          <cell r="I554">
            <v>5700</v>
          </cell>
          <cell r="J554">
            <v>2285130</v>
          </cell>
          <cell r="M554">
            <v>1683780</v>
          </cell>
          <cell r="N554">
            <v>601350</v>
          </cell>
        </row>
        <row r="556">
          <cell r="B556" t="str">
            <v>SUB-TOTAL</v>
          </cell>
          <cell r="G556">
            <v>2285130</v>
          </cell>
          <cell r="J556">
            <v>2285130</v>
          </cell>
          <cell r="M556">
            <v>1683780</v>
          </cell>
          <cell r="N556">
            <v>601350</v>
          </cell>
        </row>
        <row r="558">
          <cell r="A558" t="str">
            <v xml:space="preserve">  3)</v>
          </cell>
          <cell r="B558" t="str">
            <v>지정공사</v>
          </cell>
        </row>
        <row r="559">
          <cell r="B559" t="str">
            <v>PC PILE</v>
          </cell>
          <cell r="C559" t="str">
            <v>φ350 L=15M</v>
          </cell>
          <cell r="D559" t="str">
            <v>NOS</v>
          </cell>
          <cell r="E559">
            <v>64</v>
          </cell>
          <cell r="F559">
            <v>0</v>
          </cell>
          <cell r="G559">
            <v>0</v>
          </cell>
          <cell r="H559">
            <v>64</v>
          </cell>
          <cell r="I559">
            <v>0</v>
          </cell>
          <cell r="J559">
            <v>0</v>
          </cell>
          <cell r="M559">
            <v>0</v>
          </cell>
          <cell r="N559">
            <v>0</v>
          </cell>
          <cell r="O559" t="str">
            <v xml:space="preserve"> 제외</v>
          </cell>
        </row>
        <row r="560">
          <cell r="B560" t="str">
            <v>PILE 두부보강 및 속채움</v>
          </cell>
          <cell r="D560" t="str">
            <v>NOS</v>
          </cell>
          <cell r="E560">
            <v>64</v>
          </cell>
          <cell r="F560">
            <v>10000</v>
          </cell>
          <cell r="G560">
            <v>640000</v>
          </cell>
          <cell r="H560">
            <v>64</v>
          </cell>
          <cell r="I560">
            <v>10000</v>
          </cell>
          <cell r="J560">
            <v>640000</v>
          </cell>
          <cell r="M560">
            <v>192000</v>
          </cell>
          <cell r="N560">
            <v>448000</v>
          </cell>
        </row>
        <row r="562">
          <cell r="B562" t="str">
            <v>SUB-TOTAL</v>
          </cell>
          <cell r="G562">
            <v>640000</v>
          </cell>
          <cell r="J562">
            <v>640000</v>
          </cell>
          <cell r="M562">
            <v>192000</v>
          </cell>
          <cell r="N562">
            <v>448000</v>
          </cell>
        </row>
        <row r="564">
          <cell r="A564" t="str">
            <v xml:space="preserve">  4)</v>
          </cell>
          <cell r="B564" t="str">
            <v>철근공사</v>
          </cell>
        </row>
        <row r="565">
          <cell r="B565" t="str">
            <v>RE-BAR</v>
          </cell>
          <cell r="C565" t="str">
            <v>D10</v>
          </cell>
          <cell r="D565" t="str">
            <v>TON</v>
          </cell>
          <cell r="E565">
            <v>0.25</v>
          </cell>
          <cell r="F565">
            <v>310000</v>
          </cell>
          <cell r="G565">
            <v>77500</v>
          </cell>
          <cell r="H565">
            <v>0.25</v>
          </cell>
          <cell r="I565">
            <v>310000</v>
          </cell>
          <cell r="J565">
            <v>77500</v>
          </cell>
          <cell r="M565">
            <v>77500</v>
          </cell>
          <cell r="N565">
            <v>0</v>
          </cell>
        </row>
        <row r="566">
          <cell r="C566" t="str">
            <v>D13</v>
          </cell>
          <cell r="D566" t="str">
            <v>TON</v>
          </cell>
          <cell r="E566">
            <v>1.19</v>
          </cell>
          <cell r="F566">
            <v>310000</v>
          </cell>
          <cell r="G566">
            <v>368900</v>
          </cell>
          <cell r="H566">
            <v>1.19</v>
          </cell>
          <cell r="I566">
            <v>310000</v>
          </cell>
          <cell r="J566">
            <v>368900</v>
          </cell>
          <cell r="M566">
            <v>368900</v>
          </cell>
          <cell r="N566">
            <v>0</v>
          </cell>
        </row>
        <row r="567">
          <cell r="C567" t="str">
            <v>D16</v>
          </cell>
          <cell r="D567" t="str">
            <v>TON</v>
          </cell>
          <cell r="E567">
            <v>3.97</v>
          </cell>
          <cell r="F567">
            <v>310000</v>
          </cell>
          <cell r="G567">
            <v>1230700</v>
          </cell>
          <cell r="H567">
            <v>3.97</v>
          </cell>
          <cell r="I567">
            <v>310000</v>
          </cell>
          <cell r="J567">
            <v>1230700</v>
          </cell>
          <cell r="M567">
            <v>1230700</v>
          </cell>
          <cell r="N567">
            <v>0</v>
          </cell>
        </row>
        <row r="568">
          <cell r="C568" t="str">
            <v>D19</v>
          </cell>
          <cell r="D568" t="str">
            <v>TON</v>
          </cell>
          <cell r="E568">
            <v>7.75</v>
          </cell>
          <cell r="F568">
            <v>310000</v>
          </cell>
          <cell r="G568">
            <v>2402500</v>
          </cell>
          <cell r="H568">
            <v>7.75</v>
          </cell>
          <cell r="I568">
            <v>310000</v>
          </cell>
          <cell r="J568">
            <v>2402500</v>
          </cell>
          <cell r="M568">
            <v>2402500</v>
          </cell>
          <cell r="N568">
            <v>0</v>
          </cell>
        </row>
        <row r="569">
          <cell r="C569" t="str">
            <v>D22</v>
          </cell>
          <cell r="D569" t="str">
            <v>TON</v>
          </cell>
          <cell r="E569">
            <v>0.91</v>
          </cell>
          <cell r="F569">
            <v>310000</v>
          </cell>
          <cell r="G569">
            <v>282100</v>
          </cell>
          <cell r="H569">
            <v>0.91</v>
          </cell>
          <cell r="I569">
            <v>310000</v>
          </cell>
          <cell r="J569">
            <v>282100</v>
          </cell>
          <cell r="M569">
            <v>282100</v>
          </cell>
          <cell r="N569">
            <v>0</v>
          </cell>
        </row>
        <row r="570">
          <cell r="B570" t="str">
            <v>RE-FORMING</v>
          </cell>
          <cell r="D570" t="str">
            <v>TON</v>
          </cell>
          <cell r="E570">
            <v>13.66</v>
          </cell>
          <cell r="F570">
            <v>227000</v>
          </cell>
          <cell r="G570">
            <v>3100820</v>
          </cell>
          <cell r="H570">
            <v>13.66</v>
          </cell>
          <cell r="I570">
            <v>227000</v>
          </cell>
          <cell r="J570">
            <v>3100820</v>
          </cell>
          <cell r="M570">
            <v>163920</v>
          </cell>
          <cell r="N570">
            <v>2936900</v>
          </cell>
        </row>
        <row r="572">
          <cell r="B572" t="str">
            <v>SUB-TOTAL</v>
          </cell>
          <cell r="G572">
            <v>7462520</v>
          </cell>
          <cell r="J572">
            <v>7462520</v>
          </cell>
          <cell r="M572">
            <v>4525620</v>
          </cell>
          <cell r="N572">
            <v>2936900</v>
          </cell>
        </row>
        <row r="574">
          <cell r="A574" t="str">
            <v xml:space="preserve">  5)</v>
          </cell>
          <cell r="B574" t="str">
            <v>콘크리트공사</v>
          </cell>
        </row>
        <row r="575">
          <cell r="B575" t="str">
            <v>CON'C</v>
          </cell>
          <cell r="C575" t="str">
            <v>FC=135KG/㎠</v>
          </cell>
          <cell r="D575" t="str">
            <v>M3</v>
          </cell>
          <cell r="E575">
            <v>13.94</v>
          </cell>
          <cell r="F575">
            <v>50950</v>
          </cell>
          <cell r="G575">
            <v>710243</v>
          </cell>
          <cell r="H575">
            <v>13.94</v>
          </cell>
          <cell r="I575">
            <v>50950</v>
          </cell>
          <cell r="J575">
            <v>710243</v>
          </cell>
          <cell r="M575">
            <v>710243</v>
          </cell>
          <cell r="N575">
            <v>0</v>
          </cell>
        </row>
        <row r="576">
          <cell r="B576" t="str">
            <v xml:space="preserve">  </v>
          </cell>
          <cell r="C576" t="str">
            <v>FC=210KG/㎠</v>
          </cell>
          <cell r="D576" t="str">
            <v>M3</v>
          </cell>
          <cell r="E576">
            <v>148.97</v>
          </cell>
          <cell r="F576">
            <v>59770</v>
          </cell>
          <cell r="G576">
            <v>8903936</v>
          </cell>
          <cell r="H576">
            <v>148.97</v>
          </cell>
          <cell r="I576">
            <v>59770</v>
          </cell>
          <cell r="J576">
            <v>8903936</v>
          </cell>
          <cell r="M576">
            <v>8903936</v>
          </cell>
          <cell r="N576">
            <v>0</v>
          </cell>
        </row>
        <row r="577">
          <cell r="B577" t="str">
            <v>콘크리트 치기</v>
          </cell>
          <cell r="D577" t="str">
            <v>M3</v>
          </cell>
          <cell r="E577">
            <v>162.91</v>
          </cell>
          <cell r="F577">
            <v>11400</v>
          </cell>
          <cell r="G577">
            <v>1857174</v>
          </cell>
          <cell r="H577">
            <v>162.91</v>
          </cell>
          <cell r="I577">
            <v>11400</v>
          </cell>
          <cell r="J577">
            <v>1857174</v>
          </cell>
          <cell r="M577">
            <v>293238</v>
          </cell>
          <cell r="N577">
            <v>1563936</v>
          </cell>
        </row>
        <row r="578">
          <cell r="B578" t="str">
            <v>GROUT</v>
          </cell>
          <cell r="C578" t="str">
            <v>T=30</v>
          </cell>
          <cell r="D578" t="str">
            <v>M3</v>
          </cell>
          <cell r="E578">
            <v>0.56999999999999995</v>
          </cell>
          <cell r="F578">
            <v>1130800</v>
          </cell>
          <cell r="G578">
            <v>644556</v>
          </cell>
          <cell r="H578">
            <v>0.56999999999999995</v>
          </cell>
          <cell r="I578">
            <v>1130800</v>
          </cell>
          <cell r="J578">
            <v>644556</v>
          </cell>
          <cell r="M578">
            <v>381900</v>
          </cell>
          <cell r="N578">
            <v>262656</v>
          </cell>
        </row>
        <row r="579">
          <cell r="B579" t="str">
            <v>GROUT</v>
          </cell>
          <cell r="C579" t="str">
            <v>T=50</v>
          </cell>
          <cell r="F579">
            <v>0</v>
          </cell>
          <cell r="G579">
            <v>0</v>
          </cell>
          <cell r="I579">
            <v>0</v>
          </cell>
          <cell r="J579">
            <v>0</v>
          </cell>
          <cell r="M579">
            <v>0</v>
          </cell>
          <cell r="N579">
            <v>0</v>
          </cell>
        </row>
        <row r="581">
          <cell r="B581" t="str">
            <v>SUB-TOTAL</v>
          </cell>
          <cell r="G581">
            <v>12115909</v>
          </cell>
          <cell r="J581">
            <v>12115909</v>
          </cell>
          <cell r="M581">
            <v>10289317</v>
          </cell>
          <cell r="N581">
            <v>1826592</v>
          </cell>
        </row>
        <row r="583">
          <cell r="A583" t="str">
            <v xml:space="preserve">  6)</v>
          </cell>
          <cell r="B583" t="str">
            <v>거푸집 공사</v>
          </cell>
          <cell r="O583" t="str">
            <v xml:space="preserve"> 소운반,</v>
          </cell>
        </row>
        <row r="584">
          <cell r="B584" t="str">
            <v>거푸집</v>
          </cell>
          <cell r="C584" t="str">
            <v>4회</v>
          </cell>
          <cell r="D584" t="str">
            <v>M2</v>
          </cell>
          <cell r="E584">
            <v>554.20000000000005</v>
          </cell>
          <cell r="F584">
            <v>21360</v>
          </cell>
          <cell r="G584">
            <v>11837712</v>
          </cell>
          <cell r="H584">
            <v>554.20000000000005</v>
          </cell>
          <cell r="I584">
            <v>21360</v>
          </cell>
          <cell r="J584">
            <v>11837712</v>
          </cell>
          <cell r="M584">
            <v>3413872</v>
          </cell>
          <cell r="N584">
            <v>8423840</v>
          </cell>
          <cell r="O584" t="str">
            <v xml:space="preserve"> 정리비</v>
          </cell>
        </row>
        <row r="585">
          <cell r="O585" t="str">
            <v xml:space="preserve"> 포  함</v>
          </cell>
        </row>
        <row r="586">
          <cell r="B586" t="str">
            <v>SUB-TOTAL</v>
          </cell>
          <cell r="G586">
            <v>11837712</v>
          </cell>
          <cell r="J586">
            <v>11837712</v>
          </cell>
          <cell r="M586">
            <v>3413872</v>
          </cell>
          <cell r="N586">
            <v>8423840</v>
          </cell>
        </row>
        <row r="588">
          <cell r="A588" t="str">
            <v xml:space="preserve">  7)</v>
          </cell>
          <cell r="B588" t="str">
            <v>철골공사</v>
          </cell>
        </row>
        <row r="589">
          <cell r="B589" t="str">
            <v>H-194*150*6*9</v>
          </cell>
          <cell r="D589" t="str">
            <v>TON</v>
          </cell>
          <cell r="E589">
            <v>4.54</v>
          </cell>
          <cell r="F589">
            <v>400000</v>
          </cell>
          <cell r="G589">
            <v>1816000</v>
          </cell>
          <cell r="H589">
            <v>4.54</v>
          </cell>
          <cell r="I589">
            <v>400000</v>
          </cell>
          <cell r="J589">
            <v>1816000</v>
          </cell>
          <cell r="M589">
            <v>1816000</v>
          </cell>
          <cell r="N589">
            <v>0</v>
          </cell>
        </row>
        <row r="590">
          <cell r="B590" t="str">
            <v>H-200*100*5.5*8</v>
          </cell>
          <cell r="D590" t="str">
            <v>TON</v>
          </cell>
          <cell r="E590">
            <v>0.09</v>
          </cell>
          <cell r="F590">
            <v>400000</v>
          </cell>
          <cell r="G590">
            <v>36000</v>
          </cell>
          <cell r="H590">
            <v>0.09</v>
          </cell>
          <cell r="I590">
            <v>400000</v>
          </cell>
          <cell r="J590">
            <v>36000</v>
          </cell>
          <cell r="M590">
            <v>36000</v>
          </cell>
          <cell r="N590">
            <v>0</v>
          </cell>
        </row>
        <row r="591">
          <cell r="B591" t="str">
            <v>H-250*125*6*9</v>
          </cell>
          <cell r="D591" t="str">
            <v>TON</v>
          </cell>
          <cell r="E591">
            <v>0.7</v>
          </cell>
          <cell r="F591">
            <v>400000</v>
          </cell>
          <cell r="G591">
            <v>280000</v>
          </cell>
          <cell r="H591">
            <v>0.7</v>
          </cell>
          <cell r="I591">
            <v>400000</v>
          </cell>
          <cell r="J591">
            <v>280000</v>
          </cell>
          <cell r="M591">
            <v>280000</v>
          </cell>
          <cell r="N591">
            <v>0</v>
          </cell>
        </row>
        <row r="592">
          <cell r="B592" t="str">
            <v>ㄷ-125*65*6*8</v>
          </cell>
          <cell r="D592" t="str">
            <v>TON</v>
          </cell>
          <cell r="E592">
            <v>1.44</v>
          </cell>
          <cell r="F592">
            <v>385000</v>
          </cell>
          <cell r="G592">
            <v>554400</v>
          </cell>
          <cell r="H592">
            <v>1.44</v>
          </cell>
          <cell r="I592">
            <v>385000</v>
          </cell>
          <cell r="J592">
            <v>554400</v>
          </cell>
          <cell r="M592">
            <v>554400</v>
          </cell>
          <cell r="N592">
            <v>0</v>
          </cell>
        </row>
        <row r="593">
          <cell r="B593" t="str">
            <v>ㄷ-200*90*8*13.5</v>
          </cell>
          <cell r="D593" t="str">
            <v>TON</v>
          </cell>
          <cell r="E593">
            <v>2.0099999999999998</v>
          </cell>
          <cell r="F593">
            <v>430000</v>
          </cell>
          <cell r="G593">
            <v>864300</v>
          </cell>
          <cell r="H593">
            <v>2.0099999999999998</v>
          </cell>
          <cell r="I593">
            <v>430000</v>
          </cell>
          <cell r="J593">
            <v>864300</v>
          </cell>
          <cell r="M593">
            <v>864300</v>
          </cell>
          <cell r="N593">
            <v>0</v>
          </cell>
        </row>
        <row r="594">
          <cell r="B594" t="str">
            <v>ㄷ-150*75*6.5*10</v>
          </cell>
          <cell r="D594" t="str">
            <v>TON</v>
          </cell>
          <cell r="E594">
            <v>0.33</v>
          </cell>
          <cell r="F594">
            <v>390000</v>
          </cell>
          <cell r="G594">
            <v>128700</v>
          </cell>
          <cell r="H594">
            <v>0.33</v>
          </cell>
          <cell r="I594">
            <v>390000</v>
          </cell>
          <cell r="J594">
            <v>128700</v>
          </cell>
          <cell r="M594">
            <v>128700</v>
          </cell>
          <cell r="N594">
            <v>0</v>
          </cell>
        </row>
        <row r="595">
          <cell r="B595" t="str">
            <v>ㄷ-100*50*5*7.5</v>
          </cell>
          <cell r="D595" t="str">
            <v>TON</v>
          </cell>
          <cell r="E595">
            <v>0.05</v>
          </cell>
          <cell r="F595">
            <v>385000</v>
          </cell>
          <cell r="G595">
            <v>19250</v>
          </cell>
          <cell r="H595">
            <v>0.05</v>
          </cell>
          <cell r="I595">
            <v>385000</v>
          </cell>
          <cell r="J595">
            <v>19250</v>
          </cell>
          <cell r="M595">
            <v>19250</v>
          </cell>
          <cell r="N595">
            <v>0</v>
          </cell>
        </row>
        <row r="596">
          <cell r="B596" t="str">
            <v>L-50*50*6</v>
          </cell>
          <cell r="D596" t="str">
            <v>TON</v>
          </cell>
          <cell r="E596">
            <v>0.78</v>
          </cell>
          <cell r="F596">
            <v>360000</v>
          </cell>
          <cell r="G596">
            <v>280800</v>
          </cell>
          <cell r="H596">
            <v>0.78</v>
          </cell>
          <cell r="I596">
            <v>360000</v>
          </cell>
          <cell r="J596">
            <v>280800</v>
          </cell>
          <cell r="M596">
            <v>280800</v>
          </cell>
          <cell r="N596">
            <v>0</v>
          </cell>
        </row>
        <row r="597">
          <cell r="B597" t="str">
            <v>L-65*65*6</v>
          </cell>
          <cell r="D597" t="str">
            <v>TON</v>
          </cell>
          <cell r="E597">
            <v>0.24</v>
          </cell>
          <cell r="F597">
            <v>360000</v>
          </cell>
          <cell r="G597">
            <v>86400</v>
          </cell>
          <cell r="H597">
            <v>0.24</v>
          </cell>
          <cell r="I597">
            <v>360000</v>
          </cell>
          <cell r="J597">
            <v>86400</v>
          </cell>
          <cell r="M597">
            <v>86400</v>
          </cell>
          <cell r="N597">
            <v>0</v>
          </cell>
        </row>
        <row r="598">
          <cell r="B598" t="str">
            <v>L-75*75*6</v>
          </cell>
          <cell r="D598" t="str">
            <v>TON</v>
          </cell>
          <cell r="E598">
            <v>0.35</v>
          </cell>
          <cell r="F598">
            <v>360000</v>
          </cell>
          <cell r="G598">
            <v>126000</v>
          </cell>
          <cell r="H598">
            <v>0.35</v>
          </cell>
          <cell r="I598">
            <v>360000</v>
          </cell>
          <cell r="J598">
            <v>126000</v>
          </cell>
          <cell r="M598">
            <v>126000</v>
          </cell>
          <cell r="N598">
            <v>0</v>
          </cell>
        </row>
        <row r="599">
          <cell r="B599" t="str">
            <v>STEEL PLATE</v>
          </cell>
          <cell r="D599" t="str">
            <v>TON</v>
          </cell>
          <cell r="E599">
            <v>1.05</v>
          </cell>
          <cell r="F599">
            <v>380000</v>
          </cell>
          <cell r="G599">
            <v>399000</v>
          </cell>
          <cell r="H599">
            <v>1.05</v>
          </cell>
          <cell r="I599">
            <v>380000</v>
          </cell>
          <cell r="J599">
            <v>399000</v>
          </cell>
          <cell r="M599">
            <v>399000</v>
          </cell>
          <cell r="N599">
            <v>0</v>
          </cell>
        </row>
        <row r="600">
          <cell r="B600" t="str">
            <v>CHK'D PLATE</v>
          </cell>
          <cell r="D600" t="str">
            <v>TON</v>
          </cell>
          <cell r="E600">
            <v>4.3</v>
          </cell>
          <cell r="F600">
            <v>400000</v>
          </cell>
          <cell r="G600">
            <v>1720000</v>
          </cell>
          <cell r="H600">
            <v>4.3</v>
          </cell>
          <cell r="I600">
            <v>400000</v>
          </cell>
          <cell r="J600">
            <v>1720000</v>
          </cell>
          <cell r="M600">
            <v>1720000</v>
          </cell>
          <cell r="N600">
            <v>0</v>
          </cell>
        </row>
        <row r="601">
          <cell r="B601" t="str">
            <v>HANDRAIL</v>
          </cell>
          <cell r="D601" t="str">
            <v>TON</v>
          </cell>
          <cell r="E601">
            <v>1.95</v>
          </cell>
          <cell r="F601">
            <v>500000</v>
          </cell>
          <cell r="G601">
            <v>975000</v>
          </cell>
          <cell r="H601">
            <v>1.95</v>
          </cell>
          <cell r="I601">
            <v>500000</v>
          </cell>
          <cell r="J601">
            <v>975000</v>
          </cell>
          <cell r="M601">
            <v>975000</v>
          </cell>
          <cell r="N601">
            <v>0</v>
          </cell>
        </row>
        <row r="602">
          <cell r="B602" t="str">
            <v>STEEL LADDER</v>
          </cell>
          <cell r="D602" t="str">
            <v>TON</v>
          </cell>
          <cell r="E602">
            <v>0.02</v>
          </cell>
          <cell r="F602">
            <v>500000</v>
          </cell>
          <cell r="G602">
            <v>10000</v>
          </cell>
          <cell r="H602">
            <v>0.02</v>
          </cell>
          <cell r="I602">
            <v>500000</v>
          </cell>
          <cell r="J602">
            <v>10000</v>
          </cell>
          <cell r="M602">
            <v>10000</v>
          </cell>
          <cell r="N602">
            <v>0</v>
          </cell>
        </row>
        <row r="603">
          <cell r="B603" t="str">
            <v>H.T.B</v>
          </cell>
          <cell r="D603" t="str">
            <v>EA</v>
          </cell>
          <cell r="E603">
            <v>1150</v>
          </cell>
          <cell r="F603">
            <v>470</v>
          </cell>
          <cell r="G603">
            <v>540500</v>
          </cell>
          <cell r="H603">
            <v>1150</v>
          </cell>
          <cell r="I603">
            <v>470</v>
          </cell>
          <cell r="J603">
            <v>540500</v>
          </cell>
          <cell r="M603">
            <v>540500</v>
          </cell>
          <cell r="N603">
            <v>0</v>
          </cell>
        </row>
        <row r="604">
          <cell r="B604" t="str">
            <v>STEEL FORMING</v>
          </cell>
          <cell r="D604" t="str">
            <v>TON</v>
          </cell>
          <cell r="E604">
            <v>16.690000000000001</v>
          </cell>
          <cell r="F604">
            <v>430000</v>
          </cell>
          <cell r="G604">
            <v>7176700</v>
          </cell>
          <cell r="H604">
            <v>16.690000000000001</v>
          </cell>
          <cell r="I604">
            <v>430000</v>
          </cell>
          <cell r="J604">
            <v>7176700</v>
          </cell>
          <cell r="M604">
            <v>500700</v>
          </cell>
          <cell r="N604">
            <v>6676000</v>
          </cell>
        </row>
        <row r="605">
          <cell r="B605" t="str">
            <v>STEEL ERECTION</v>
          </cell>
          <cell r="D605" t="str">
            <v>TON</v>
          </cell>
          <cell r="E605">
            <v>16.690000000000001</v>
          </cell>
          <cell r="F605">
            <v>140000</v>
          </cell>
          <cell r="G605">
            <v>2336600</v>
          </cell>
          <cell r="H605">
            <v>16.690000000000001</v>
          </cell>
          <cell r="I605">
            <v>140000</v>
          </cell>
          <cell r="J605">
            <v>2336600</v>
          </cell>
          <cell r="M605">
            <v>667600</v>
          </cell>
          <cell r="N605">
            <v>1669000</v>
          </cell>
        </row>
        <row r="606">
          <cell r="B606" t="str">
            <v>ANCHOR BOLT</v>
          </cell>
          <cell r="D606" t="str">
            <v>NOS</v>
          </cell>
          <cell r="E606">
            <v>40</v>
          </cell>
          <cell r="F606">
            <v>9500</v>
          </cell>
          <cell r="G606">
            <v>380000</v>
          </cell>
          <cell r="H606">
            <v>40</v>
          </cell>
          <cell r="I606">
            <v>9500</v>
          </cell>
          <cell r="J606">
            <v>380000</v>
          </cell>
          <cell r="M606">
            <v>60000</v>
          </cell>
          <cell r="N606">
            <v>320000</v>
          </cell>
        </row>
        <row r="608">
          <cell r="B608" t="str">
            <v>SUB-TOTAL</v>
          </cell>
          <cell r="G608">
            <v>17729650</v>
          </cell>
          <cell r="J608">
            <v>17729650</v>
          </cell>
          <cell r="M608">
            <v>9064650</v>
          </cell>
          <cell r="N608">
            <v>8665000</v>
          </cell>
        </row>
        <row r="610">
          <cell r="A610" t="str">
            <v xml:space="preserve">  8)</v>
          </cell>
          <cell r="B610" t="str">
            <v>도장공사</v>
          </cell>
        </row>
        <row r="611">
          <cell r="B611" t="str">
            <v>광명단</v>
          </cell>
          <cell r="C611" t="str">
            <v>2회</v>
          </cell>
          <cell r="D611" t="str">
            <v>M2</v>
          </cell>
          <cell r="E611">
            <v>634.16</v>
          </cell>
          <cell r="F611">
            <v>4000</v>
          </cell>
          <cell r="G611">
            <v>2536640</v>
          </cell>
          <cell r="H611">
            <v>634.16</v>
          </cell>
          <cell r="I611">
            <v>4000</v>
          </cell>
          <cell r="J611">
            <v>2536640</v>
          </cell>
          <cell r="M611">
            <v>951240</v>
          </cell>
          <cell r="N611">
            <v>1585400</v>
          </cell>
        </row>
        <row r="612">
          <cell r="B612" t="str">
            <v>유성페인트</v>
          </cell>
          <cell r="C612" t="str">
            <v>2회(중도)</v>
          </cell>
          <cell r="D612" t="str">
            <v>M2</v>
          </cell>
          <cell r="E612">
            <v>634.16</v>
          </cell>
          <cell r="F612">
            <v>4000</v>
          </cell>
          <cell r="G612">
            <v>2536640</v>
          </cell>
          <cell r="H612">
            <v>634.16</v>
          </cell>
          <cell r="I612">
            <v>4000</v>
          </cell>
          <cell r="J612">
            <v>2536640</v>
          </cell>
          <cell r="M612">
            <v>951240</v>
          </cell>
          <cell r="N612">
            <v>1585400</v>
          </cell>
        </row>
        <row r="613">
          <cell r="B613" t="str">
            <v>유성페인트</v>
          </cell>
          <cell r="C613" t="str">
            <v>2회(하도)</v>
          </cell>
          <cell r="D613" t="str">
            <v>M2</v>
          </cell>
          <cell r="E613">
            <v>634.16</v>
          </cell>
          <cell r="F613">
            <v>4000</v>
          </cell>
          <cell r="G613">
            <v>2536640</v>
          </cell>
          <cell r="H613">
            <v>634.16</v>
          </cell>
          <cell r="I613">
            <v>4000</v>
          </cell>
          <cell r="J613">
            <v>2536640</v>
          </cell>
          <cell r="M613">
            <v>951240</v>
          </cell>
          <cell r="N613">
            <v>1585400</v>
          </cell>
        </row>
        <row r="615">
          <cell r="B615" t="str">
            <v>SUB-TOTAL</v>
          </cell>
          <cell r="G615">
            <v>7609920</v>
          </cell>
          <cell r="J615">
            <v>7609920</v>
          </cell>
          <cell r="M615">
            <v>2853720</v>
          </cell>
          <cell r="N615">
            <v>4756200</v>
          </cell>
        </row>
        <row r="617">
          <cell r="B617" t="str">
            <v>T O T A L</v>
          </cell>
          <cell r="G617">
            <v>59717021</v>
          </cell>
          <cell r="J617">
            <v>59717021</v>
          </cell>
          <cell r="M617">
            <v>32022959</v>
          </cell>
          <cell r="N617">
            <v>27694062</v>
          </cell>
        </row>
        <row r="634">
          <cell r="A634" t="str">
            <v xml:space="preserve">  7.</v>
          </cell>
          <cell r="B634" t="str">
            <v>SHOWER ROOM</v>
          </cell>
        </row>
        <row r="636">
          <cell r="A636" t="str">
            <v xml:space="preserve">  1)</v>
          </cell>
          <cell r="B636" t="str">
            <v>가설공사</v>
          </cell>
        </row>
        <row r="637">
          <cell r="B637" t="str">
            <v>규준틀</v>
          </cell>
          <cell r="D637" t="str">
            <v>M2</v>
          </cell>
          <cell r="E637">
            <v>35.4</v>
          </cell>
          <cell r="F637">
            <v>1550</v>
          </cell>
          <cell r="G637">
            <v>54870</v>
          </cell>
          <cell r="H637">
            <v>35.4</v>
          </cell>
          <cell r="I637">
            <v>1550</v>
          </cell>
          <cell r="J637">
            <v>54870</v>
          </cell>
          <cell r="M637">
            <v>12390</v>
          </cell>
          <cell r="N637">
            <v>42480</v>
          </cell>
        </row>
        <row r="638">
          <cell r="B638" t="str">
            <v>외부비계</v>
          </cell>
          <cell r="D638" t="str">
            <v>M2</v>
          </cell>
          <cell r="E638">
            <v>91.4</v>
          </cell>
          <cell r="F638">
            <v>5840</v>
          </cell>
          <cell r="G638">
            <v>533776</v>
          </cell>
          <cell r="H638">
            <v>91.4</v>
          </cell>
          <cell r="I638">
            <v>5840</v>
          </cell>
          <cell r="J638">
            <v>533776</v>
          </cell>
          <cell r="M638">
            <v>82260</v>
          </cell>
          <cell r="N638">
            <v>451516</v>
          </cell>
        </row>
        <row r="639">
          <cell r="B639" t="str">
            <v>내부비계</v>
          </cell>
          <cell r="D639" t="str">
            <v>M2</v>
          </cell>
          <cell r="E639">
            <v>70.8</v>
          </cell>
          <cell r="F639">
            <v>5360</v>
          </cell>
          <cell r="G639">
            <v>379488</v>
          </cell>
          <cell r="H639">
            <v>70.8</v>
          </cell>
          <cell r="I639">
            <v>5360</v>
          </cell>
          <cell r="J639">
            <v>379488</v>
          </cell>
          <cell r="M639">
            <v>60180</v>
          </cell>
          <cell r="N639">
            <v>319308</v>
          </cell>
        </row>
        <row r="640">
          <cell r="B640" t="str">
            <v>비계다리</v>
          </cell>
          <cell r="D640" t="str">
            <v>M2</v>
          </cell>
          <cell r="E640">
            <v>20.2</v>
          </cell>
          <cell r="F640">
            <v>50000</v>
          </cell>
          <cell r="G640">
            <v>1010000</v>
          </cell>
          <cell r="H640">
            <v>20.2</v>
          </cell>
          <cell r="I640">
            <v>50000</v>
          </cell>
          <cell r="J640">
            <v>1010000</v>
          </cell>
          <cell r="M640">
            <v>404000</v>
          </cell>
          <cell r="N640">
            <v>606000</v>
          </cell>
        </row>
        <row r="641">
          <cell r="B641" t="str">
            <v>동바리</v>
          </cell>
          <cell r="D641" t="str">
            <v>공/M3</v>
          </cell>
          <cell r="E641">
            <v>184</v>
          </cell>
          <cell r="F641">
            <v>3610</v>
          </cell>
          <cell r="G641">
            <v>664240</v>
          </cell>
          <cell r="H641">
            <v>184</v>
          </cell>
          <cell r="I641">
            <v>3610</v>
          </cell>
          <cell r="J641">
            <v>664240</v>
          </cell>
          <cell r="M641">
            <v>167440</v>
          </cell>
          <cell r="N641">
            <v>496800</v>
          </cell>
        </row>
        <row r="642">
          <cell r="B642" t="str">
            <v>현장정리</v>
          </cell>
          <cell r="D642" t="str">
            <v>M2</v>
          </cell>
          <cell r="E642">
            <v>70.8</v>
          </cell>
          <cell r="F642">
            <v>2000</v>
          </cell>
          <cell r="G642">
            <v>141600</v>
          </cell>
          <cell r="H642">
            <v>70.8</v>
          </cell>
          <cell r="I642">
            <v>2000</v>
          </cell>
          <cell r="J642">
            <v>141600</v>
          </cell>
          <cell r="M642">
            <v>0</v>
          </cell>
          <cell r="N642">
            <v>141600</v>
          </cell>
        </row>
        <row r="643">
          <cell r="B643" t="str">
            <v>타일양생</v>
          </cell>
          <cell r="D643" t="str">
            <v>M2</v>
          </cell>
          <cell r="E643">
            <v>22.1</v>
          </cell>
          <cell r="F643">
            <v>350</v>
          </cell>
          <cell r="G643">
            <v>7735</v>
          </cell>
          <cell r="H643">
            <v>22.1</v>
          </cell>
          <cell r="I643">
            <v>350</v>
          </cell>
          <cell r="J643">
            <v>7735</v>
          </cell>
          <cell r="M643">
            <v>1105</v>
          </cell>
          <cell r="N643">
            <v>6630</v>
          </cell>
        </row>
        <row r="644">
          <cell r="B644" t="str">
            <v>콘크리트 양생</v>
          </cell>
          <cell r="D644" t="str">
            <v>M2</v>
          </cell>
          <cell r="E644">
            <v>106.2</v>
          </cell>
          <cell r="F644">
            <v>300</v>
          </cell>
          <cell r="G644">
            <v>31860</v>
          </cell>
          <cell r="H644">
            <v>106.2</v>
          </cell>
          <cell r="I644">
            <v>300</v>
          </cell>
          <cell r="J644">
            <v>31860</v>
          </cell>
          <cell r="M644">
            <v>0</v>
          </cell>
          <cell r="N644">
            <v>31860</v>
          </cell>
        </row>
        <row r="645">
          <cell r="B645" t="str">
            <v>먹메김</v>
          </cell>
          <cell r="D645" t="str">
            <v>M2</v>
          </cell>
          <cell r="E645">
            <v>35.4</v>
          </cell>
          <cell r="F645">
            <v>1080</v>
          </cell>
          <cell r="G645">
            <v>38232</v>
          </cell>
          <cell r="H645">
            <v>35.4</v>
          </cell>
          <cell r="I645">
            <v>1080</v>
          </cell>
          <cell r="J645">
            <v>38232</v>
          </cell>
          <cell r="M645">
            <v>0</v>
          </cell>
          <cell r="N645">
            <v>38232</v>
          </cell>
        </row>
        <row r="647">
          <cell r="B647" t="str">
            <v>SUB-TOTAL</v>
          </cell>
          <cell r="G647">
            <v>2861801</v>
          </cell>
          <cell r="J647">
            <v>2861801</v>
          </cell>
          <cell r="M647">
            <v>727375</v>
          </cell>
          <cell r="N647">
            <v>2134426</v>
          </cell>
        </row>
        <row r="649">
          <cell r="A649" t="str">
            <v xml:space="preserve">  2)</v>
          </cell>
          <cell r="B649" t="str">
            <v>토공사</v>
          </cell>
        </row>
        <row r="650">
          <cell r="B650" t="str">
            <v>터파기</v>
          </cell>
          <cell r="C650" t="str">
            <v>HAND</v>
          </cell>
          <cell r="D650" t="str">
            <v>M3</v>
          </cell>
          <cell r="E650">
            <v>30.55</v>
          </cell>
          <cell r="F650">
            <v>16500</v>
          </cell>
          <cell r="G650">
            <v>504075</v>
          </cell>
          <cell r="H650">
            <v>30.55</v>
          </cell>
          <cell r="I650">
            <v>16500</v>
          </cell>
          <cell r="J650">
            <v>504075</v>
          </cell>
          <cell r="M650">
            <v>0</v>
          </cell>
          <cell r="N650">
            <v>504075</v>
          </cell>
        </row>
        <row r="651">
          <cell r="B651" t="str">
            <v>잔토처리</v>
          </cell>
          <cell r="C651" t="str">
            <v>HAND</v>
          </cell>
          <cell r="D651" t="str">
            <v>M3</v>
          </cell>
          <cell r="E651">
            <v>17.41</v>
          </cell>
          <cell r="F651">
            <v>11350</v>
          </cell>
          <cell r="G651">
            <v>197603</v>
          </cell>
          <cell r="H651">
            <v>17.41</v>
          </cell>
          <cell r="I651">
            <v>11350</v>
          </cell>
          <cell r="J651">
            <v>197603</v>
          </cell>
          <cell r="M651">
            <v>95755</v>
          </cell>
          <cell r="N651">
            <v>101848</v>
          </cell>
        </row>
        <row r="652">
          <cell r="B652" t="str">
            <v>되메우기</v>
          </cell>
          <cell r="C652" t="str">
            <v>HAND</v>
          </cell>
          <cell r="D652" t="str">
            <v>M3</v>
          </cell>
          <cell r="E652">
            <v>13.14</v>
          </cell>
          <cell r="F652">
            <v>11800</v>
          </cell>
          <cell r="G652">
            <v>155052</v>
          </cell>
          <cell r="H652">
            <v>13.14</v>
          </cell>
          <cell r="I652">
            <v>11800</v>
          </cell>
          <cell r="J652">
            <v>155052</v>
          </cell>
          <cell r="M652">
            <v>0</v>
          </cell>
          <cell r="N652">
            <v>155052</v>
          </cell>
        </row>
        <row r="654">
          <cell r="B654" t="str">
            <v>SUB-TOTAL</v>
          </cell>
          <cell r="G654">
            <v>856730</v>
          </cell>
          <cell r="J654">
            <v>856730</v>
          </cell>
          <cell r="M654">
            <v>95755</v>
          </cell>
          <cell r="N654">
            <v>760975</v>
          </cell>
        </row>
        <row r="656">
          <cell r="A656" t="str">
            <v xml:space="preserve">  3)</v>
          </cell>
          <cell r="B656" t="str">
            <v>철근공사</v>
          </cell>
        </row>
        <row r="657">
          <cell r="B657" t="str">
            <v>RE-BAR</v>
          </cell>
          <cell r="C657" t="str">
            <v>D10</v>
          </cell>
          <cell r="D657" t="str">
            <v>TON</v>
          </cell>
          <cell r="E657">
            <v>0.38</v>
          </cell>
          <cell r="F657">
            <v>310000</v>
          </cell>
          <cell r="G657">
            <v>117800</v>
          </cell>
          <cell r="H657">
            <v>0.38</v>
          </cell>
          <cell r="I657">
            <v>310000</v>
          </cell>
          <cell r="J657">
            <v>117800</v>
          </cell>
          <cell r="M657">
            <v>117800</v>
          </cell>
          <cell r="N657">
            <v>0</v>
          </cell>
        </row>
        <row r="658">
          <cell r="C658" t="str">
            <v>D13</v>
          </cell>
          <cell r="D658" t="str">
            <v>TON</v>
          </cell>
          <cell r="E658">
            <v>1.2</v>
          </cell>
          <cell r="F658">
            <v>310000</v>
          </cell>
          <cell r="G658">
            <v>372000</v>
          </cell>
          <cell r="H658">
            <v>1.2</v>
          </cell>
          <cell r="I658">
            <v>310000</v>
          </cell>
          <cell r="J658">
            <v>372000</v>
          </cell>
          <cell r="M658">
            <v>372000</v>
          </cell>
          <cell r="N658">
            <v>0</v>
          </cell>
        </row>
        <row r="659">
          <cell r="C659" t="str">
            <v>D16</v>
          </cell>
          <cell r="D659" t="str">
            <v>TON</v>
          </cell>
          <cell r="E659">
            <v>0.76</v>
          </cell>
          <cell r="F659">
            <v>310000</v>
          </cell>
          <cell r="G659">
            <v>235600</v>
          </cell>
          <cell r="H659">
            <v>0.76</v>
          </cell>
          <cell r="I659">
            <v>310000</v>
          </cell>
          <cell r="J659">
            <v>235600</v>
          </cell>
          <cell r="M659">
            <v>235600</v>
          </cell>
          <cell r="N659">
            <v>0</v>
          </cell>
        </row>
        <row r="660">
          <cell r="C660" t="str">
            <v>D19</v>
          </cell>
          <cell r="D660" t="str">
            <v>TON</v>
          </cell>
          <cell r="E660">
            <v>0.35</v>
          </cell>
          <cell r="F660">
            <v>310000</v>
          </cell>
          <cell r="G660">
            <v>108500</v>
          </cell>
          <cell r="H660">
            <v>0.35</v>
          </cell>
          <cell r="I660">
            <v>310000</v>
          </cell>
          <cell r="J660">
            <v>108500</v>
          </cell>
          <cell r="M660">
            <v>108500</v>
          </cell>
          <cell r="N660">
            <v>0</v>
          </cell>
        </row>
        <row r="661">
          <cell r="B661" t="str">
            <v>RE-BAR FORMING</v>
          </cell>
          <cell r="D661" t="str">
            <v>TON</v>
          </cell>
          <cell r="E661">
            <v>2.61</v>
          </cell>
          <cell r="F661">
            <v>227000</v>
          </cell>
          <cell r="G661">
            <v>592470</v>
          </cell>
          <cell r="H661">
            <v>2.61</v>
          </cell>
          <cell r="I661">
            <v>227000</v>
          </cell>
          <cell r="J661">
            <v>592470</v>
          </cell>
          <cell r="M661">
            <v>31320</v>
          </cell>
          <cell r="N661">
            <v>561150</v>
          </cell>
        </row>
        <row r="663">
          <cell r="B663" t="str">
            <v>SUB-TOTAL</v>
          </cell>
          <cell r="G663">
            <v>1426370</v>
          </cell>
          <cell r="J663">
            <v>1426370</v>
          </cell>
          <cell r="M663">
            <v>865220</v>
          </cell>
          <cell r="N663">
            <v>561150</v>
          </cell>
        </row>
        <row r="665">
          <cell r="A665" t="str">
            <v xml:space="preserve">  4)</v>
          </cell>
          <cell r="B665" t="str">
            <v>거푸집 공사</v>
          </cell>
        </row>
        <row r="666">
          <cell r="B666" t="str">
            <v>거푸집</v>
          </cell>
          <cell r="C666" t="str">
            <v>3회</v>
          </cell>
          <cell r="D666" t="str">
            <v>M2</v>
          </cell>
          <cell r="E666">
            <v>114.55</v>
          </cell>
          <cell r="F666">
            <v>21360</v>
          </cell>
          <cell r="G666">
            <v>2446788</v>
          </cell>
          <cell r="H666">
            <v>114.55</v>
          </cell>
          <cell r="I666">
            <v>21360</v>
          </cell>
          <cell r="J666">
            <v>2446788</v>
          </cell>
          <cell r="M666">
            <v>705628</v>
          </cell>
          <cell r="N666">
            <v>1741160</v>
          </cell>
        </row>
        <row r="668">
          <cell r="B668" t="str">
            <v>SUB-TOTAL</v>
          </cell>
          <cell r="G668">
            <v>2446788</v>
          </cell>
          <cell r="J668">
            <v>2446788</v>
          </cell>
          <cell r="M668">
            <v>705628</v>
          </cell>
          <cell r="N668">
            <v>1741160</v>
          </cell>
        </row>
        <row r="670">
          <cell r="A670" t="str">
            <v xml:space="preserve">  5)</v>
          </cell>
          <cell r="B670" t="str">
            <v>콘크리트 공사</v>
          </cell>
        </row>
        <row r="671">
          <cell r="B671" t="str">
            <v>콘크리트</v>
          </cell>
          <cell r="C671" t="str">
            <v>FC=135KG/㎠</v>
          </cell>
          <cell r="D671" t="str">
            <v>M3</v>
          </cell>
          <cell r="E671">
            <v>3.47</v>
          </cell>
          <cell r="F671">
            <v>50950</v>
          </cell>
          <cell r="G671">
            <v>176796</v>
          </cell>
          <cell r="H671">
            <v>3.47</v>
          </cell>
          <cell r="I671">
            <v>50950</v>
          </cell>
          <cell r="J671">
            <v>176796</v>
          </cell>
          <cell r="M671">
            <v>176796</v>
          </cell>
          <cell r="N671">
            <v>0</v>
          </cell>
        </row>
        <row r="672">
          <cell r="B672" t="str">
            <v>콘크리트</v>
          </cell>
          <cell r="C672" t="str">
            <v>FC=210KG/㎠</v>
          </cell>
          <cell r="D672" t="str">
            <v>M3</v>
          </cell>
          <cell r="E672">
            <v>39.15</v>
          </cell>
          <cell r="F672">
            <v>59770</v>
          </cell>
          <cell r="G672">
            <v>2339995</v>
          </cell>
          <cell r="H672">
            <v>39.15</v>
          </cell>
          <cell r="I672">
            <v>59770</v>
          </cell>
          <cell r="J672">
            <v>2339995</v>
          </cell>
          <cell r="M672">
            <v>2339995</v>
          </cell>
          <cell r="N672">
            <v>0</v>
          </cell>
        </row>
        <row r="673">
          <cell r="B673" t="str">
            <v>콘크리트 치기</v>
          </cell>
          <cell r="D673" t="str">
            <v>M3</v>
          </cell>
          <cell r="E673">
            <v>42.62</v>
          </cell>
          <cell r="F673">
            <v>29600</v>
          </cell>
          <cell r="G673">
            <v>1261552</v>
          </cell>
          <cell r="H673">
            <v>42.62</v>
          </cell>
          <cell r="I673">
            <v>29600</v>
          </cell>
          <cell r="J673">
            <v>1261552</v>
          </cell>
          <cell r="M673">
            <v>852400</v>
          </cell>
          <cell r="N673">
            <v>409152</v>
          </cell>
        </row>
        <row r="675">
          <cell r="B675" t="str">
            <v>SUB-TOTAL</v>
          </cell>
          <cell r="G675">
            <v>3778343</v>
          </cell>
          <cell r="J675">
            <v>3778343</v>
          </cell>
          <cell r="M675">
            <v>3369191</v>
          </cell>
          <cell r="N675">
            <v>409152</v>
          </cell>
        </row>
        <row r="677">
          <cell r="A677" t="str">
            <v xml:space="preserve">  6)</v>
          </cell>
          <cell r="B677" t="str">
            <v>JOINT 공사</v>
          </cell>
        </row>
        <row r="678">
          <cell r="B678" t="str">
            <v>EXP.JT(W/JOINT FILLER)</v>
          </cell>
          <cell r="C678" t="str">
            <v>T=20</v>
          </cell>
          <cell r="D678" t="str">
            <v>M</v>
          </cell>
          <cell r="E678">
            <v>11.35</v>
          </cell>
          <cell r="F678">
            <v>6130</v>
          </cell>
          <cell r="G678">
            <v>69575</v>
          </cell>
          <cell r="H678">
            <v>11.35</v>
          </cell>
          <cell r="I678">
            <v>6130</v>
          </cell>
          <cell r="J678">
            <v>69575</v>
          </cell>
          <cell r="M678">
            <v>35752</v>
          </cell>
          <cell r="N678">
            <v>33823</v>
          </cell>
        </row>
        <row r="679">
          <cell r="C679" t="str">
            <v>T=12</v>
          </cell>
          <cell r="D679" t="str">
            <v>M</v>
          </cell>
          <cell r="E679">
            <v>34</v>
          </cell>
          <cell r="F679">
            <v>5280</v>
          </cell>
          <cell r="G679">
            <v>179520</v>
          </cell>
          <cell r="H679">
            <v>34</v>
          </cell>
          <cell r="I679">
            <v>5280</v>
          </cell>
          <cell r="J679">
            <v>179520</v>
          </cell>
          <cell r="M679">
            <v>78200</v>
          </cell>
          <cell r="N679">
            <v>101320</v>
          </cell>
        </row>
        <row r="681">
          <cell r="B681" t="str">
            <v>SUB-TOTAL</v>
          </cell>
          <cell r="G681">
            <v>249095</v>
          </cell>
          <cell r="J681">
            <v>249095</v>
          </cell>
          <cell r="M681">
            <v>113952</v>
          </cell>
          <cell r="N681">
            <v>135143</v>
          </cell>
        </row>
        <row r="683">
          <cell r="A683" t="str">
            <v xml:space="preserve">  7)</v>
          </cell>
          <cell r="B683" t="str">
            <v>잡철물 공사</v>
          </cell>
        </row>
        <row r="684">
          <cell r="B684" t="str">
            <v>FLASHING(COLOR SHT 0.7T)</v>
          </cell>
          <cell r="D684" t="str">
            <v>M2</v>
          </cell>
          <cell r="E684">
            <v>3.09</v>
          </cell>
          <cell r="F684">
            <v>37160</v>
          </cell>
          <cell r="G684">
            <v>114824</v>
          </cell>
          <cell r="H684">
            <v>3.09</v>
          </cell>
          <cell r="I684">
            <v>37160</v>
          </cell>
          <cell r="J684">
            <v>114824</v>
          </cell>
          <cell r="M684">
            <v>85160</v>
          </cell>
          <cell r="N684">
            <v>29664</v>
          </cell>
        </row>
        <row r="686">
          <cell r="B686" t="str">
            <v>SUB-TOTAL</v>
          </cell>
          <cell r="G686">
            <v>114824</v>
          </cell>
          <cell r="J686">
            <v>114824</v>
          </cell>
          <cell r="M686">
            <v>85160</v>
          </cell>
          <cell r="N686">
            <v>29664</v>
          </cell>
        </row>
        <row r="688">
          <cell r="A688" t="str">
            <v xml:space="preserve">  8)</v>
          </cell>
          <cell r="B688" t="str">
            <v>조적공사</v>
          </cell>
        </row>
        <row r="689">
          <cell r="B689" t="str">
            <v>CEMENT BLOCK</v>
          </cell>
          <cell r="C689" t="str">
            <v>0.5B</v>
          </cell>
          <cell r="D689" t="str">
            <v>M2</v>
          </cell>
          <cell r="E689">
            <v>85.38</v>
          </cell>
          <cell r="F689">
            <v>14260</v>
          </cell>
          <cell r="G689">
            <v>1217518</v>
          </cell>
          <cell r="H689">
            <v>85.38</v>
          </cell>
          <cell r="I689">
            <v>14260</v>
          </cell>
          <cell r="J689">
            <v>1217518</v>
          </cell>
          <cell r="M689">
            <v>418362</v>
          </cell>
          <cell r="N689">
            <v>799156</v>
          </cell>
        </row>
        <row r="690">
          <cell r="B690" t="str">
            <v>CEMENT BLOCK</v>
          </cell>
          <cell r="C690" t="str">
            <v>1.0B</v>
          </cell>
          <cell r="D690" t="str">
            <v>M2</v>
          </cell>
          <cell r="E690">
            <v>116.13</v>
          </cell>
          <cell r="F690">
            <v>27900</v>
          </cell>
          <cell r="G690">
            <v>3240027</v>
          </cell>
          <cell r="H690">
            <v>116.13</v>
          </cell>
          <cell r="I690">
            <v>27900</v>
          </cell>
          <cell r="J690">
            <v>3240027</v>
          </cell>
          <cell r="M690">
            <v>1080009</v>
          </cell>
          <cell r="N690">
            <v>2160018</v>
          </cell>
        </row>
        <row r="692">
          <cell r="B692" t="str">
            <v>SUB-TOTAL</v>
          </cell>
          <cell r="G692">
            <v>4457545</v>
          </cell>
          <cell r="J692">
            <v>4457545</v>
          </cell>
          <cell r="M692">
            <v>1498371</v>
          </cell>
          <cell r="N692">
            <v>2959174</v>
          </cell>
        </row>
        <row r="694">
          <cell r="A694" t="str">
            <v xml:space="preserve">  9)</v>
          </cell>
          <cell r="B694" t="str">
            <v>방수공사</v>
          </cell>
        </row>
        <row r="695">
          <cell r="B695" t="str">
            <v>시트방수</v>
          </cell>
          <cell r="C695" t="str">
            <v>T=3</v>
          </cell>
          <cell r="D695" t="str">
            <v>M2</v>
          </cell>
          <cell r="E695">
            <v>43.79</v>
          </cell>
          <cell r="F695">
            <v>17900</v>
          </cell>
          <cell r="G695">
            <v>783841</v>
          </cell>
          <cell r="H695">
            <v>43.79</v>
          </cell>
          <cell r="I695">
            <v>17900</v>
          </cell>
          <cell r="J695">
            <v>783841</v>
          </cell>
          <cell r="M695">
            <v>437900</v>
          </cell>
          <cell r="N695">
            <v>345941</v>
          </cell>
        </row>
        <row r="696">
          <cell r="B696" t="str">
            <v>액체방수</v>
          </cell>
          <cell r="C696" t="str">
            <v>3회</v>
          </cell>
          <cell r="D696" t="str">
            <v>M2</v>
          </cell>
          <cell r="E696">
            <v>54.64</v>
          </cell>
          <cell r="F696">
            <v>9590</v>
          </cell>
          <cell r="G696">
            <v>523997</v>
          </cell>
          <cell r="H696">
            <v>54.64</v>
          </cell>
          <cell r="I696">
            <v>9590</v>
          </cell>
          <cell r="J696">
            <v>523997</v>
          </cell>
          <cell r="M696">
            <v>59557</v>
          </cell>
          <cell r="N696">
            <v>464440</v>
          </cell>
        </row>
        <row r="697">
          <cell r="B697" t="str">
            <v>PE FILM</v>
          </cell>
          <cell r="C697" t="str">
            <v>0.08T</v>
          </cell>
          <cell r="D697" t="str">
            <v>M2</v>
          </cell>
          <cell r="E697">
            <v>38</v>
          </cell>
          <cell r="F697">
            <v>372</v>
          </cell>
          <cell r="G697">
            <v>14136</v>
          </cell>
          <cell r="H697">
            <v>38</v>
          </cell>
          <cell r="I697">
            <v>372</v>
          </cell>
          <cell r="J697">
            <v>14136</v>
          </cell>
          <cell r="M697">
            <v>2736</v>
          </cell>
          <cell r="N697">
            <v>11400</v>
          </cell>
        </row>
        <row r="699">
          <cell r="B699" t="str">
            <v>SUB-TOTAL</v>
          </cell>
          <cell r="G699">
            <v>1321974</v>
          </cell>
          <cell r="J699">
            <v>1321974</v>
          </cell>
          <cell r="M699">
            <v>500193</v>
          </cell>
          <cell r="N699">
            <v>821781</v>
          </cell>
        </row>
        <row r="701">
          <cell r="A701" t="str">
            <v xml:space="preserve"> 10)</v>
          </cell>
          <cell r="B701" t="str">
            <v>TILE 공사</v>
          </cell>
        </row>
        <row r="702">
          <cell r="B702" t="str">
            <v>CERAMIC TILE</v>
          </cell>
          <cell r="C702" t="str">
            <v>200*200</v>
          </cell>
          <cell r="D702" t="str">
            <v>M2</v>
          </cell>
          <cell r="E702">
            <v>22</v>
          </cell>
          <cell r="F702">
            <v>40000</v>
          </cell>
          <cell r="G702">
            <v>880000</v>
          </cell>
          <cell r="H702">
            <v>22</v>
          </cell>
          <cell r="I702">
            <v>40000</v>
          </cell>
          <cell r="J702">
            <v>880000</v>
          </cell>
          <cell r="M702">
            <v>330000</v>
          </cell>
          <cell r="N702">
            <v>550000</v>
          </cell>
        </row>
        <row r="703">
          <cell r="B703" t="str">
            <v>CERAMIC TILE</v>
          </cell>
          <cell r="C703" t="str">
            <v>200*250</v>
          </cell>
          <cell r="D703" t="str">
            <v>M2</v>
          </cell>
          <cell r="E703">
            <v>49.26</v>
          </cell>
          <cell r="F703">
            <v>40000</v>
          </cell>
          <cell r="G703">
            <v>1970400</v>
          </cell>
          <cell r="H703">
            <v>49.26</v>
          </cell>
          <cell r="I703">
            <v>40000</v>
          </cell>
          <cell r="J703">
            <v>1970400</v>
          </cell>
          <cell r="M703">
            <v>738900</v>
          </cell>
          <cell r="N703">
            <v>1231500</v>
          </cell>
        </row>
        <row r="704">
          <cell r="B704" t="str">
            <v>DELUXE TILE</v>
          </cell>
          <cell r="C704" t="str">
            <v>T=3</v>
          </cell>
          <cell r="D704" t="str">
            <v>M2</v>
          </cell>
          <cell r="E704">
            <v>34.200000000000003</v>
          </cell>
          <cell r="F704">
            <v>7600</v>
          </cell>
          <cell r="G704">
            <v>259920</v>
          </cell>
          <cell r="H704">
            <v>34.200000000000003</v>
          </cell>
          <cell r="I704">
            <v>7600</v>
          </cell>
          <cell r="J704">
            <v>259920</v>
          </cell>
          <cell r="M704">
            <v>102600</v>
          </cell>
          <cell r="N704">
            <v>157320</v>
          </cell>
        </row>
        <row r="706">
          <cell r="B706" t="str">
            <v>SUB-TOTAL</v>
          </cell>
          <cell r="G706">
            <v>3110320</v>
          </cell>
          <cell r="J706">
            <v>3110320</v>
          </cell>
          <cell r="M706">
            <v>1171500</v>
          </cell>
          <cell r="N706">
            <v>1938820</v>
          </cell>
        </row>
        <row r="708">
          <cell r="A708" t="str">
            <v xml:space="preserve"> 11)</v>
          </cell>
          <cell r="B708" t="str">
            <v>지붕,벽체공사</v>
          </cell>
        </row>
        <row r="709">
          <cell r="B709" t="str">
            <v>FLOOR DRAIN</v>
          </cell>
          <cell r="C709" t="str">
            <v>50A</v>
          </cell>
          <cell r="D709" t="str">
            <v>EA</v>
          </cell>
          <cell r="E709">
            <v>2</v>
          </cell>
          <cell r="F709">
            <v>7000</v>
          </cell>
          <cell r="G709">
            <v>14000</v>
          </cell>
          <cell r="H709">
            <v>2</v>
          </cell>
          <cell r="I709">
            <v>7000</v>
          </cell>
          <cell r="J709">
            <v>14000</v>
          </cell>
          <cell r="M709">
            <v>2000</v>
          </cell>
          <cell r="N709">
            <v>12000</v>
          </cell>
        </row>
        <row r="710">
          <cell r="B710" t="str">
            <v>ROOF DRAIN(ST'L)</v>
          </cell>
          <cell r="C710" t="str">
            <v>100A</v>
          </cell>
          <cell r="D710" t="str">
            <v>EA</v>
          </cell>
          <cell r="E710">
            <v>1</v>
          </cell>
          <cell r="F710">
            <v>16200</v>
          </cell>
          <cell r="G710">
            <v>16200</v>
          </cell>
          <cell r="H710">
            <v>1</v>
          </cell>
          <cell r="I710">
            <v>16200</v>
          </cell>
          <cell r="J710">
            <v>16200</v>
          </cell>
          <cell r="M710">
            <v>3000</v>
          </cell>
          <cell r="N710">
            <v>13200</v>
          </cell>
        </row>
        <row r="711">
          <cell r="B711" t="str">
            <v>선홈통(ST'L)</v>
          </cell>
          <cell r="C711" t="str">
            <v>100A</v>
          </cell>
          <cell r="D711" t="str">
            <v>M</v>
          </cell>
          <cell r="E711">
            <v>5.7</v>
          </cell>
          <cell r="F711">
            <v>31200</v>
          </cell>
          <cell r="G711">
            <v>177840</v>
          </cell>
          <cell r="H711">
            <v>5.7</v>
          </cell>
          <cell r="I711">
            <v>31200</v>
          </cell>
          <cell r="J711">
            <v>177840</v>
          </cell>
          <cell r="M711">
            <v>63840</v>
          </cell>
          <cell r="N711">
            <v>114000</v>
          </cell>
        </row>
        <row r="712">
          <cell r="B712" t="str">
            <v>장식홈통 1.2T*250*250</v>
          </cell>
          <cell r="D712" t="str">
            <v>EA</v>
          </cell>
          <cell r="E712">
            <v>1</v>
          </cell>
          <cell r="F712">
            <v>23000</v>
          </cell>
          <cell r="G712">
            <v>23000</v>
          </cell>
          <cell r="H712">
            <v>1</v>
          </cell>
          <cell r="I712">
            <v>23000</v>
          </cell>
          <cell r="J712">
            <v>23000</v>
          </cell>
          <cell r="M712">
            <v>18000</v>
          </cell>
          <cell r="N712">
            <v>5000</v>
          </cell>
        </row>
        <row r="714">
          <cell r="B714" t="str">
            <v>SUB-TOTAL</v>
          </cell>
          <cell r="G714">
            <v>231040</v>
          </cell>
          <cell r="J714">
            <v>231040</v>
          </cell>
          <cell r="M714">
            <v>86840</v>
          </cell>
          <cell r="N714">
            <v>144200</v>
          </cell>
        </row>
        <row r="716">
          <cell r="A716" t="str">
            <v xml:space="preserve"> 12)</v>
          </cell>
          <cell r="B716" t="str">
            <v>PARTITION 공사</v>
          </cell>
        </row>
        <row r="717">
          <cell r="B717" t="str">
            <v>PTN. T=50</v>
          </cell>
          <cell r="D717" t="str">
            <v>M2</v>
          </cell>
          <cell r="E717">
            <v>8.3000000000000007</v>
          </cell>
          <cell r="F717">
            <v>35000</v>
          </cell>
          <cell r="G717">
            <v>290500</v>
          </cell>
          <cell r="H717">
            <v>8.3000000000000007</v>
          </cell>
          <cell r="I717">
            <v>35000</v>
          </cell>
          <cell r="J717">
            <v>290500</v>
          </cell>
          <cell r="M717">
            <v>207500</v>
          </cell>
          <cell r="N717">
            <v>83000</v>
          </cell>
        </row>
        <row r="718">
          <cell r="B718" t="str">
            <v>GYP.BD.T=12 W/METAL</v>
          </cell>
          <cell r="D718" t="str">
            <v>M2</v>
          </cell>
          <cell r="E718">
            <v>18.2</v>
          </cell>
          <cell r="F718">
            <v>39000</v>
          </cell>
          <cell r="G718">
            <v>709800</v>
          </cell>
          <cell r="H718">
            <v>18.2</v>
          </cell>
          <cell r="I718">
            <v>39000</v>
          </cell>
          <cell r="J718">
            <v>709800</v>
          </cell>
          <cell r="M718">
            <v>491400</v>
          </cell>
          <cell r="N718">
            <v>218400</v>
          </cell>
        </row>
        <row r="719">
          <cell r="B719" t="str">
            <v>STYROFOAM</v>
          </cell>
          <cell r="C719" t="str">
            <v>T=50</v>
          </cell>
          <cell r="D719" t="str">
            <v>M2</v>
          </cell>
          <cell r="E719">
            <v>116.1</v>
          </cell>
          <cell r="F719">
            <v>3800</v>
          </cell>
          <cell r="G719">
            <v>441180</v>
          </cell>
          <cell r="H719">
            <v>116.1</v>
          </cell>
          <cell r="I719">
            <v>3800</v>
          </cell>
          <cell r="J719">
            <v>441180</v>
          </cell>
          <cell r="M719">
            <v>336690</v>
          </cell>
          <cell r="N719">
            <v>104490</v>
          </cell>
        </row>
        <row r="720">
          <cell r="B720" t="str">
            <v>STYROFOAM(비중0.03)</v>
          </cell>
          <cell r="C720" t="str">
            <v>T=60</v>
          </cell>
          <cell r="D720" t="str">
            <v>M2</v>
          </cell>
          <cell r="E720">
            <v>68.400000000000006</v>
          </cell>
          <cell r="F720">
            <v>4400</v>
          </cell>
          <cell r="G720">
            <v>300960</v>
          </cell>
          <cell r="H720">
            <v>68.400000000000006</v>
          </cell>
          <cell r="I720">
            <v>4400</v>
          </cell>
          <cell r="J720">
            <v>300960</v>
          </cell>
          <cell r="M720">
            <v>239400</v>
          </cell>
          <cell r="N720">
            <v>61560</v>
          </cell>
        </row>
        <row r="722">
          <cell r="B722" t="str">
            <v>SUB-TOTAL</v>
          </cell>
          <cell r="G722">
            <v>1742440</v>
          </cell>
          <cell r="J722">
            <v>1742440</v>
          </cell>
          <cell r="M722">
            <v>1274990</v>
          </cell>
          <cell r="N722">
            <v>467450</v>
          </cell>
        </row>
        <row r="724">
          <cell r="A724" t="str">
            <v xml:space="preserve"> 13)</v>
          </cell>
          <cell r="B724" t="str">
            <v>천정공사</v>
          </cell>
        </row>
        <row r="725">
          <cell r="B725" t="str">
            <v>NEW ASCALTEX T=6 W/</v>
          </cell>
          <cell r="D725" t="str">
            <v>M2</v>
          </cell>
          <cell r="E725">
            <v>46.32</v>
          </cell>
          <cell r="F725">
            <v>9000</v>
          </cell>
          <cell r="G725">
            <v>416880</v>
          </cell>
          <cell r="H725">
            <v>46.32</v>
          </cell>
          <cell r="I725">
            <v>9000</v>
          </cell>
          <cell r="J725">
            <v>416880</v>
          </cell>
          <cell r="M725">
            <v>277920</v>
          </cell>
          <cell r="N725">
            <v>138960</v>
          </cell>
        </row>
        <row r="726">
          <cell r="B726" t="str">
            <v>CEILING FRAME</v>
          </cell>
          <cell r="D726" t="str">
            <v>M2</v>
          </cell>
          <cell r="E726">
            <v>46.32</v>
          </cell>
          <cell r="F726">
            <v>22700</v>
          </cell>
          <cell r="G726">
            <v>1051464</v>
          </cell>
          <cell r="H726">
            <v>46.32</v>
          </cell>
          <cell r="I726">
            <v>22700</v>
          </cell>
          <cell r="J726">
            <v>1051464</v>
          </cell>
          <cell r="M726">
            <v>125064</v>
          </cell>
          <cell r="N726">
            <v>926400</v>
          </cell>
        </row>
        <row r="727">
          <cell r="B727" t="str">
            <v>PVC BOARD</v>
          </cell>
          <cell r="D727" t="str">
            <v>M2</v>
          </cell>
          <cell r="E727">
            <v>22.1</v>
          </cell>
          <cell r="F727">
            <v>27000</v>
          </cell>
          <cell r="G727">
            <v>596700</v>
          </cell>
          <cell r="H727">
            <v>22.1</v>
          </cell>
          <cell r="I727">
            <v>27000</v>
          </cell>
          <cell r="J727">
            <v>596700</v>
          </cell>
          <cell r="M727">
            <v>442000</v>
          </cell>
          <cell r="N727">
            <v>154700</v>
          </cell>
        </row>
        <row r="728">
          <cell r="B728" t="str">
            <v>AL. MOULDING</v>
          </cell>
          <cell r="D728" t="str">
            <v>M</v>
          </cell>
          <cell r="E728">
            <v>56.8</v>
          </cell>
          <cell r="F728">
            <v>2900</v>
          </cell>
          <cell r="G728">
            <v>164720</v>
          </cell>
          <cell r="H728">
            <v>56.8</v>
          </cell>
          <cell r="I728">
            <v>2900</v>
          </cell>
          <cell r="J728">
            <v>164720</v>
          </cell>
          <cell r="M728">
            <v>51120</v>
          </cell>
          <cell r="N728">
            <v>113600</v>
          </cell>
        </row>
        <row r="730">
          <cell r="B730" t="str">
            <v>SUB-TOTAL</v>
          </cell>
          <cell r="G730">
            <v>2229764</v>
          </cell>
          <cell r="J730">
            <v>2229764</v>
          </cell>
          <cell r="M730">
            <v>896104</v>
          </cell>
          <cell r="N730">
            <v>1333660</v>
          </cell>
        </row>
        <row r="732">
          <cell r="A732" t="str">
            <v xml:space="preserve"> 14)</v>
          </cell>
          <cell r="B732" t="str">
            <v>수장공사</v>
          </cell>
        </row>
        <row r="733">
          <cell r="B733" t="str">
            <v>CURTAIN BOX</v>
          </cell>
          <cell r="C733" t="str">
            <v>0.1*0.15</v>
          </cell>
          <cell r="D733" t="str">
            <v>M</v>
          </cell>
          <cell r="E733">
            <v>2.8</v>
          </cell>
          <cell r="F733">
            <v>32000</v>
          </cell>
          <cell r="G733">
            <v>89600</v>
          </cell>
          <cell r="H733">
            <v>2.8</v>
          </cell>
          <cell r="I733">
            <v>32000</v>
          </cell>
          <cell r="J733">
            <v>89600</v>
          </cell>
          <cell r="M733">
            <v>70000</v>
          </cell>
          <cell r="N733">
            <v>19600</v>
          </cell>
        </row>
        <row r="734">
          <cell r="B734" t="str">
            <v>SUS FRAME         0.9*2.1*0.5*1.6T</v>
          </cell>
          <cell r="D734" t="str">
            <v>NOS</v>
          </cell>
          <cell r="E734">
            <v>3</v>
          </cell>
          <cell r="F734">
            <v>250000</v>
          </cell>
          <cell r="G734">
            <v>750000</v>
          </cell>
          <cell r="H734">
            <v>3</v>
          </cell>
          <cell r="I734">
            <v>250000</v>
          </cell>
          <cell r="J734">
            <v>750000</v>
          </cell>
          <cell r="M734">
            <v>450000</v>
          </cell>
          <cell r="N734">
            <v>300000</v>
          </cell>
        </row>
        <row r="735">
          <cell r="B735" t="str">
            <v>RUX STRONG</v>
          </cell>
          <cell r="D735" t="str">
            <v>M2</v>
          </cell>
          <cell r="E735">
            <v>12.1</v>
          </cell>
          <cell r="F735">
            <v>18000</v>
          </cell>
          <cell r="G735">
            <v>217800</v>
          </cell>
          <cell r="H735">
            <v>12.1</v>
          </cell>
          <cell r="I735">
            <v>18000</v>
          </cell>
          <cell r="J735">
            <v>217800</v>
          </cell>
          <cell r="M735">
            <v>181500</v>
          </cell>
          <cell r="N735">
            <v>36300</v>
          </cell>
        </row>
        <row r="736">
          <cell r="B736" t="str">
            <v>PVC BASE</v>
          </cell>
          <cell r="D736" t="str">
            <v>M</v>
          </cell>
          <cell r="E736">
            <v>39</v>
          </cell>
          <cell r="F736">
            <v>1700</v>
          </cell>
          <cell r="G736">
            <v>66300</v>
          </cell>
          <cell r="H736">
            <v>39</v>
          </cell>
          <cell r="I736">
            <v>1700</v>
          </cell>
          <cell r="J736">
            <v>66300</v>
          </cell>
          <cell r="M736">
            <v>27300</v>
          </cell>
          <cell r="N736">
            <v>39000</v>
          </cell>
        </row>
        <row r="738">
          <cell r="B738" t="str">
            <v>SUB-TOTAL</v>
          </cell>
          <cell r="G738">
            <v>1123700</v>
          </cell>
          <cell r="J738">
            <v>1123700</v>
          </cell>
          <cell r="M738">
            <v>728800</v>
          </cell>
          <cell r="N738">
            <v>394900</v>
          </cell>
        </row>
        <row r="740">
          <cell r="A740" t="str">
            <v xml:space="preserve"> 15)</v>
          </cell>
          <cell r="B740" t="str">
            <v>미장공사</v>
          </cell>
        </row>
        <row r="741">
          <cell r="B741" t="str">
            <v>STEEL TROWEL FINISH</v>
          </cell>
          <cell r="D741" t="str">
            <v>M2</v>
          </cell>
          <cell r="E741">
            <v>5.3</v>
          </cell>
          <cell r="F741">
            <v>1500</v>
          </cell>
          <cell r="G741">
            <v>7950</v>
          </cell>
          <cell r="H741">
            <v>5.3</v>
          </cell>
          <cell r="I741">
            <v>1500</v>
          </cell>
          <cell r="J741">
            <v>7950</v>
          </cell>
          <cell r="M741">
            <v>0</v>
          </cell>
          <cell r="N741">
            <v>7950</v>
          </cell>
        </row>
        <row r="742">
          <cell r="B742" t="str">
            <v>바닥미장</v>
          </cell>
          <cell r="C742" t="str">
            <v>T=30</v>
          </cell>
          <cell r="D742" t="str">
            <v>M2</v>
          </cell>
          <cell r="E742">
            <v>102.6</v>
          </cell>
          <cell r="F742">
            <v>5800</v>
          </cell>
          <cell r="G742">
            <v>595080</v>
          </cell>
          <cell r="H742">
            <v>102.6</v>
          </cell>
          <cell r="I742">
            <v>5800</v>
          </cell>
          <cell r="J742">
            <v>595080</v>
          </cell>
          <cell r="M742">
            <v>92340</v>
          </cell>
          <cell r="N742">
            <v>502740</v>
          </cell>
        </row>
        <row r="743">
          <cell r="B743" t="str">
            <v>외부미장</v>
          </cell>
          <cell r="C743" t="str">
            <v>T=24</v>
          </cell>
          <cell r="D743" t="str">
            <v>M2</v>
          </cell>
          <cell r="E743">
            <v>46.15</v>
          </cell>
          <cell r="F743">
            <v>8500</v>
          </cell>
          <cell r="G743">
            <v>392275</v>
          </cell>
          <cell r="H743">
            <v>46.15</v>
          </cell>
          <cell r="I743">
            <v>8500</v>
          </cell>
          <cell r="J743">
            <v>392275</v>
          </cell>
          <cell r="M743">
            <v>41535</v>
          </cell>
          <cell r="N743">
            <v>350740</v>
          </cell>
        </row>
        <row r="744">
          <cell r="B744" t="str">
            <v>내부미장</v>
          </cell>
          <cell r="C744" t="str">
            <v>T=18</v>
          </cell>
          <cell r="D744" t="str">
            <v>M2</v>
          </cell>
          <cell r="E744">
            <v>260.45</v>
          </cell>
          <cell r="F744">
            <v>8500</v>
          </cell>
          <cell r="G744">
            <v>2213825</v>
          </cell>
          <cell r="H744">
            <v>260.45</v>
          </cell>
          <cell r="I744">
            <v>8500</v>
          </cell>
          <cell r="J744">
            <v>2213825</v>
          </cell>
          <cell r="M744">
            <v>234405</v>
          </cell>
          <cell r="N744">
            <v>1979420</v>
          </cell>
        </row>
        <row r="746">
          <cell r="B746" t="str">
            <v>SUB-TOTAL</v>
          </cell>
          <cell r="G746">
            <v>3209130</v>
          </cell>
          <cell r="J746">
            <v>3209130</v>
          </cell>
          <cell r="M746">
            <v>368280</v>
          </cell>
          <cell r="N746">
            <v>2840850</v>
          </cell>
        </row>
        <row r="748">
          <cell r="A748" t="str">
            <v xml:space="preserve"> 16)</v>
          </cell>
          <cell r="B748" t="str">
            <v>창호공사</v>
          </cell>
        </row>
        <row r="749">
          <cell r="B749" t="str">
            <v>WOOD DOOR</v>
          </cell>
          <cell r="D749" t="str">
            <v>M2</v>
          </cell>
          <cell r="E749">
            <v>1.68</v>
          </cell>
          <cell r="F749">
            <v>230000</v>
          </cell>
          <cell r="G749">
            <v>386400</v>
          </cell>
          <cell r="H749">
            <v>1.68</v>
          </cell>
          <cell r="I749">
            <v>230000</v>
          </cell>
          <cell r="J749">
            <v>386400</v>
          </cell>
          <cell r="M749">
            <v>218400</v>
          </cell>
          <cell r="N749">
            <v>168000</v>
          </cell>
        </row>
        <row r="750">
          <cell r="B750" t="str">
            <v>STEEL DOOR</v>
          </cell>
          <cell r="D750" t="str">
            <v>M2</v>
          </cell>
          <cell r="E750">
            <v>9.8699999999999992</v>
          </cell>
          <cell r="F750">
            <v>114000</v>
          </cell>
          <cell r="G750">
            <v>1125180</v>
          </cell>
          <cell r="H750">
            <v>9.8699999999999992</v>
          </cell>
          <cell r="I750">
            <v>114000</v>
          </cell>
          <cell r="J750">
            <v>1125180</v>
          </cell>
          <cell r="M750">
            <v>730380</v>
          </cell>
          <cell r="N750">
            <v>394800</v>
          </cell>
        </row>
        <row r="751">
          <cell r="B751" t="str">
            <v>PVC DOOR</v>
          </cell>
          <cell r="D751" t="str">
            <v>M2</v>
          </cell>
          <cell r="E751">
            <v>3.15</v>
          </cell>
          <cell r="F751">
            <v>114000</v>
          </cell>
          <cell r="G751">
            <v>359100</v>
          </cell>
          <cell r="H751">
            <v>3.15</v>
          </cell>
          <cell r="I751">
            <v>114000</v>
          </cell>
          <cell r="J751">
            <v>359100</v>
          </cell>
          <cell r="M751">
            <v>233100</v>
          </cell>
          <cell r="N751">
            <v>126000</v>
          </cell>
        </row>
        <row r="752">
          <cell r="B752" t="str">
            <v>PVC WINDOW</v>
          </cell>
          <cell r="D752" t="str">
            <v>M2</v>
          </cell>
          <cell r="E752">
            <v>5.04</v>
          </cell>
          <cell r="F752">
            <v>1705000</v>
          </cell>
          <cell r="G752">
            <v>8593200</v>
          </cell>
          <cell r="H752">
            <v>5.04</v>
          </cell>
          <cell r="I752">
            <v>1705000</v>
          </cell>
          <cell r="J752">
            <v>8593200</v>
          </cell>
          <cell r="M752">
            <v>8510040</v>
          </cell>
          <cell r="N752">
            <v>83160</v>
          </cell>
        </row>
        <row r="754">
          <cell r="B754" t="str">
            <v>SUB-TOTAL</v>
          </cell>
          <cell r="G754">
            <v>10463880</v>
          </cell>
          <cell r="J754">
            <v>10463880</v>
          </cell>
          <cell r="M754">
            <v>9691920</v>
          </cell>
          <cell r="N754">
            <v>771960</v>
          </cell>
        </row>
        <row r="756">
          <cell r="A756" t="str">
            <v xml:space="preserve"> 17)</v>
          </cell>
          <cell r="B756" t="str">
            <v>유리공사</v>
          </cell>
        </row>
        <row r="757">
          <cell r="B757" t="str">
            <v>복층유리</v>
          </cell>
          <cell r="C757" t="str">
            <v>T=12</v>
          </cell>
          <cell r="D757" t="str">
            <v>M2</v>
          </cell>
          <cell r="E757">
            <v>5.04</v>
          </cell>
          <cell r="F757">
            <v>28460</v>
          </cell>
          <cell r="G757">
            <v>143438</v>
          </cell>
          <cell r="H757">
            <v>5.04</v>
          </cell>
          <cell r="I757">
            <v>28460</v>
          </cell>
          <cell r="J757">
            <v>143438</v>
          </cell>
          <cell r="M757">
            <v>67838</v>
          </cell>
          <cell r="N757">
            <v>75600</v>
          </cell>
        </row>
        <row r="758">
          <cell r="B758" t="str">
            <v>불투명유리</v>
          </cell>
          <cell r="C758" t="str">
            <v>T=5</v>
          </cell>
          <cell r="D758" t="str">
            <v>M2</v>
          </cell>
          <cell r="E758">
            <v>1.58</v>
          </cell>
          <cell r="F758">
            <v>17700</v>
          </cell>
          <cell r="G758">
            <v>27966</v>
          </cell>
          <cell r="H758">
            <v>1.58</v>
          </cell>
          <cell r="I758">
            <v>17700</v>
          </cell>
          <cell r="J758">
            <v>27966</v>
          </cell>
          <cell r="M758">
            <v>10586</v>
          </cell>
          <cell r="N758">
            <v>17380</v>
          </cell>
        </row>
        <row r="760">
          <cell r="B760" t="str">
            <v>SUB-TOTAL</v>
          </cell>
          <cell r="G760">
            <v>171404</v>
          </cell>
          <cell r="J760">
            <v>171404</v>
          </cell>
          <cell r="M760">
            <v>78424</v>
          </cell>
          <cell r="N760">
            <v>92980</v>
          </cell>
        </row>
        <row r="762">
          <cell r="A762" t="str">
            <v xml:space="preserve"> 18)</v>
          </cell>
          <cell r="B762" t="str">
            <v>도장공사</v>
          </cell>
        </row>
        <row r="763">
          <cell r="B763" t="str">
            <v>수성페인트</v>
          </cell>
          <cell r="C763" t="str">
            <v>3회</v>
          </cell>
          <cell r="D763" t="str">
            <v>M2</v>
          </cell>
          <cell r="E763">
            <v>746.3</v>
          </cell>
          <cell r="F763">
            <v>5500</v>
          </cell>
          <cell r="G763">
            <v>4104650</v>
          </cell>
          <cell r="H763">
            <v>746.3</v>
          </cell>
          <cell r="I763">
            <v>5500</v>
          </cell>
          <cell r="J763">
            <v>4104650</v>
          </cell>
          <cell r="M763">
            <v>1119450</v>
          </cell>
          <cell r="N763">
            <v>2985200</v>
          </cell>
        </row>
        <row r="764">
          <cell r="B764" t="str">
            <v>유성페인트</v>
          </cell>
          <cell r="C764" t="str">
            <v>3회</v>
          </cell>
          <cell r="D764" t="str">
            <v>M2</v>
          </cell>
          <cell r="E764">
            <v>24.7</v>
          </cell>
          <cell r="F764">
            <v>5500</v>
          </cell>
          <cell r="G764">
            <v>135850</v>
          </cell>
          <cell r="H764">
            <v>24.7</v>
          </cell>
          <cell r="I764">
            <v>5500</v>
          </cell>
          <cell r="J764">
            <v>135850</v>
          </cell>
          <cell r="M764">
            <v>37050</v>
          </cell>
          <cell r="N764">
            <v>98800</v>
          </cell>
        </row>
        <row r="765">
          <cell r="B765" t="str">
            <v>클리어락카</v>
          </cell>
          <cell r="C765" t="str">
            <v>3회</v>
          </cell>
          <cell r="D765" t="str">
            <v>M2</v>
          </cell>
          <cell r="E765">
            <v>4.2</v>
          </cell>
          <cell r="F765">
            <v>4000</v>
          </cell>
          <cell r="G765">
            <v>16800</v>
          </cell>
          <cell r="H765">
            <v>4.2</v>
          </cell>
          <cell r="I765">
            <v>4000</v>
          </cell>
          <cell r="J765">
            <v>16800</v>
          </cell>
          <cell r="M765">
            <v>6300</v>
          </cell>
          <cell r="N765">
            <v>10500</v>
          </cell>
        </row>
        <row r="767">
          <cell r="B767" t="str">
            <v>SUB-TOTAL</v>
          </cell>
          <cell r="G767">
            <v>4257300</v>
          </cell>
          <cell r="J767">
            <v>4257300</v>
          </cell>
          <cell r="M767">
            <v>1162800</v>
          </cell>
          <cell r="N767">
            <v>3094500</v>
          </cell>
        </row>
        <row r="769">
          <cell r="A769" t="str">
            <v xml:space="preserve"> 19)</v>
          </cell>
          <cell r="B769" t="str">
            <v>부대공사</v>
          </cell>
        </row>
        <row r="770">
          <cell r="B770" t="str">
            <v>FRP정화조철거 및 신설</v>
          </cell>
          <cell r="C770" t="str">
            <v>2인용</v>
          </cell>
          <cell r="D770" t="str">
            <v>개소</v>
          </cell>
          <cell r="E770">
            <v>1</v>
          </cell>
          <cell r="F770">
            <v>1500000</v>
          </cell>
          <cell r="G770">
            <v>1500000</v>
          </cell>
          <cell r="H770">
            <v>1</v>
          </cell>
          <cell r="I770">
            <v>1500000</v>
          </cell>
          <cell r="J770">
            <v>1500000</v>
          </cell>
          <cell r="M770">
            <v>500000</v>
          </cell>
          <cell r="N770">
            <v>1000000</v>
          </cell>
        </row>
        <row r="771">
          <cell r="B771" t="str">
            <v>주변시설 철거</v>
          </cell>
          <cell r="C771" t="str">
            <v>HAND</v>
          </cell>
          <cell r="D771" t="str">
            <v>식</v>
          </cell>
          <cell r="E771">
            <v>1</v>
          </cell>
          <cell r="F771">
            <v>13000000</v>
          </cell>
          <cell r="G771">
            <v>13000000</v>
          </cell>
          <cell r="H771">
            <v>1</v>
          </cell>
          <cell r="I771">
            <v>13000000</v>
          </cell>
          <cell r="J771">
            <v>13000000</v>
          </cell>
          <cell r="M771">
            <v>3000000</v>
          </cell>
          <cell r="N771">
            <v>10000000</v>
          </cell>
        </row>
        <row r="773">
          <cell r="B773" t="str">
            <v>SUB-TOTAL</v>
          </cell>
          <cell r="G773">
            <v>14500000</v>
          </cell>
          <cell r="J773">
            <v>14500000</v>
          </cell>
          <cell r="M773">
            <v>3500000</v>
          </cell>
          <cell r="N773">
            <v>11000000</v>
          </cell>
        </row>
        <row r="775">
          <cell r="A775" t="str">
            <v xml:space="preserve"> 20)</v>
          </cell>
          <cell r="B775" t="str">
            <v>W. W. F.</v>
          </cell>
          <cell r="C775" t="str">
            <v>#8</v>
          </cell>
          <cell r="D775" t="str">
            <v>M2</v>
          </cell>
          <cell r="E775">
            <v>37</v>
          </cell>
          <cell r="F775">
            <v>1400</v>
          </cell>
          <cell r="G775">
            <v>51800</v>
          </cell>
          <cell r="H775">
            <v>37</v>
          </cell>
          <cell r="I775">
            <v>1400</v>
          </cell>
          <cell r="J775">
            <v>51800</v>
          </cell>
          <cell r="M775">
            <v>29600</v>
          </cell>
          <cell r="N775">
            <v>22200</v>
          </cell>
        </row>
        <row r="777">
          <cell r="A777" t="str">
            <v xml:space="preserve"> 21)</v>
          </cell>
          <cell r="B777" t="str">
            <v>PROTECTION CON'C</v>
          </cell>
          <cell r="C777" t="str">
            <v>TH'K=60</v>
          </cell>
          <cell r="D777" t="str">
            <v>M2</v>
          </cell>
          <cell r="E777">
            <v>35</v>
          </cell>
          <cell r="F777">
            <v>16900</v>
          </cell>
          <cell r="G777">
            <v>591500</v>
          </cell>
          <cell r="H777">
            <v>35</v>
          </cell>
          <cell r="I777">
            <v>16900</v>
          </cell>
          <cell r="J777">
            <v>591500</v>
          </cell>
          <cell r="M777">
            <v>416500</v>
          </cell>
          <cell r="N777">
            <v>175000</v>
          </cell>
        </row>
        <row r="779">
          <cell r="A779" t="str">
            <v xml:space="preserve"> 22)</v>
          </cell>
          <cell r="B779" t="str">
            <v>기존건물 철거 및 위생기구설치</v>
          </cell>
          <cell r="D779" t="str">
            <v>LOT</v>
          </cell>
          <cell r="E779">
            <v>1</v>
          </cell>
          <cell r="F779">
            <v>5000000</v>
          </cell>
          <cell r="G779">
            <v>5000000</v>
          </cell>
          <cell r="H779">
            <v>1</v>
          </cell>
          <cell r="I779">
            <v>5000000</v>
          </cell>
          <cell r="J779">
            <v>5000000</v>
          </cell>
          <cell r="M779">
            <v>3000000</v>
          </cell>
          <cell r="N779">
            <v>2000000</v>
          </cell>
        </row>
        <row r="781">
          <cell r="B781" t="str">
            <v>T O T A L</v>
          </cell>
          <cell r="G781">
            <v>64195748</v>
          </cell>
          <cell r="J781">
            <v>64195748</v>
          </cell>
          <cell r="M781">
            <v>30366603</v>
          </cell>
          <cell r="N781">
            <v>33829145</v>
          </cell>
        </row>
        <row r="784">
          <cell r="A784" t="str">
            <v xml:space="preserve">  8.</v>
          </cell>
          <cell r="B784" t="str">
            <v>PIPE RACK</v>
          </cell>
        </row>
        <row r="786">
          <cell r="A786" t="str">
            <v xml:space="preserve">  1)</v>
          </cell>
          <cell r="B786" t="str">
            <v>토공사</v>
          </cell>
        </row>
        <row r="787">
          <cell r="B787" t="str">
            <v>터파기</v>
          </cell>
          <cell r="D787" t="str">
            <v>M3</v>
          </cell>
          <cell r="E787">
            <v>70.7</v>
          </cell>
          <cell r="F787">
            <v>2760</v>
          </cell>
          <cell r="G787">
            <v>195132</v>
          </cell>
          <cell r="H787">
            <v>70.7</v>
          </cell>
          <cell r="I787">
            <v>2760</v>
          </cell>
          <cell r="J787">
            <v>195132</v>
          </cell>
          <cell r="M787">
            <v>159782</v>
          </cell>
          <cell r="N787">
            <v>35350</v>
          </cell>
        </row>
        <row r="788">
          <cell r="B788" t="str">
            <v>잔토처리</v>
          </cell>
          <cell r="D788" t="str">
            <v>M3</v>
          </cell>
          <cell r="E788">
            <v>13.93</v>
          </cell>
          <cell r="F788">
            <v>5500</v>
          </cell>
          <cell r="G788">
            <v>76615</v>
          </cell>
          <cell r="H788">
            <v>13.93</v>
          </cell>
          <cell r="I788">
            <v>5500</v>
          </cell>
          <cell r="J788">
            <v>76615</v>
          </cell>
          <cell r="M788">
            <v>76615</v>
          </cell>
          <cell r="N788">
            <v>0</v>
          </cell>
        </row>
        <row r="789">
          <cell r="B789" t="str">
            <v>되메우기</v>
          </cell>
          <cell r="D789" t="str">
            <v>M3</v>
          </cell>
          <cell r="E789">
            <v>56.77</v>
          </cell>
          <cell r="F789">
            <v>6500</v>
          </cell>
          <cell r="G789">
            <v>369005</v>
          </cell>
          <cell r="H789">
            <v>56.77</v>
          </cell>
          <cell r="I789">
            <v>6500</v>
          </cell>
          <cell r="J789">
            <v>369005</v>
          </cell>
          <cell r="M789">
            <v>283850</v>
          </cell>
          <cell r="N789">
            <v>85155</v>
          </cell>
        </row>
        <row r="791">
          <cell r="B791" t="str">
            <v>SUB-TOTAL</v>
          </cell>
          <cell r="G791">
            <v>640752</v>
          </cell>
          <cell r="J791">
            <v>640752</v>
          </cell>
          <cell r="M791">
            <v>520247</v>
          </cell>
          <cell r="N791">
            <v>120505</v>
          </cell>
        </row>
        <row r="793">
          <cell r="A793" t="str">
            <v xml:space="preserve">  2)</v>
          </cell>
          <cell r="B793" t="str">
            <v>지정공사</v>
          </cell>
        </row>
        <row r="794">
          <cell r="B794" t="str">
            <v>PC PILE         350A,L=15M</v>
          </cell>
          <cell r="D794" t="str">
            <v>NOS</v>
          </cell>
          <cell r="E794">
            <v>8</v>
          </cell>
          <cell r="F794">
            <v>0</v>
          </cell>
          <cell r="G794">
            <v>0</v>
          </cell>
          <cell r="H794">
            <v>8</v>
          </cell>
          <cell r="I794">
            <v>0</v>
          </cell>
          <cell r="J794">
            <v>0</v>
          </cell>
          <cell r="M794">
            <v>0</v>
          </cell>
          <cell r="N794">
            <v>0</v>
          </cell>
          <cell r="O794" t="str">
            <v xml:space="preserve"> 제외</v>
          </cell>
        </row>
        <row r="795">
          <cell r="B795" t="str">
            <v>PILE두부보강 및 속채움</v>
          </cell>
          <cell r="D795" t="str">
            <v>NOS</v>
          </cell>
          <cell r="E795">
            <v>8</v>
          </cell>
          <cell r="F795">
            <v>10000</v>
          </cell>
          <cell r="G795">
            <v>80000</v>
          </cell>
          <cell r="H795">
            <v>8</v>
          </cell>
          <cell r="I795">
            <v>10000</v>
          </cell>
          <cell r="J795">
            <v>80000</v>
          </cell>
          <cell r="M795">
            <v>24000</v>
          </cell>
          <cell r="N795">
            <v>56000</v>
          </cell>
        </row>
        <row r="797">
          <cell r="B797" t="str">
            <v>SUB-TOTAL</v>
          </cell>
          <cell r="G797">
            <v>80000</v>
          </cell>
          <cell r="J797">
            <v>80000</v>
          </cell>
          <cell r="M797">
            <v>24000</v>
          </cell>
          <cell r="N797">
            <v>56000</v>
          </cell>
        </row>
        <row r="799">
          <cell r="A799" t="str">
            <v xml:space="preserve">  3)</v>
          </cell>
          <cell r="B799" t="str">
            <v>철근공사</v>
          </cell>
        </row>
        <row r="800">
          <cell r="B800" t="str">
            <v>RE-BAR</v>
          </cell>
          <cell r="C800" t="str">
            <v>D10</v>
          </cell>
          <cell r="D800" t="str">
            <v>TON</v>
          </cell>
          <cell r="E800">
            <v>0.27</v>
          </cell>
          <cell r="F800">
            <v>310000</v>
          </cell>
          <cell r="G800">
            <v>83700</v>
          </cell>
          <cell r="H800">
            <v>0.27</v>
          </cell>
          <cell r="I800">
            <v>310000</v>
          </cell>
          <cell r="J800">
            <v>83700</v>
          </cell>
          <cell r="M800">
            <v>83700</v>
          </cell>
          <cell r="N800">
            <v>0</v>
          </cell>
        </row>
        <row r="801">
          <cell r="C801" t="str">
            <v>D16</v>
          </cell>
          <cell r="D801" t="str">
            <v>TON</v>
          </cell>
          <cell r="E801">
            <v>0.17</v>
          </cell>
          <cell r="F801">
            <v>310000</v>
          </cell>
          <cell r="G801">
            <v>52700</v>
          </cell>
          <cell r="H801">
            <v>0.17</v>
          </cell>
          <cell r="I801">
            <v>310000</v>
          </cell>
          <cell r="J801">
            <v>52700</v>
          </cell>
          <cell r="M801">
            <v>52700</v>
          </cell>
          <cell r="N801">
            <v>0</v>
          </cell>
        </row>
        <row r="802">
          <cell r="C802" t="str">
            <v>D19</v>
          </cell>
          <cell r="D802" t="str">
            <v>TON</v>
          </cell>
          <cell r="E802">
            <v>0.95</v>
          </cell>
          <cell r="F802">
            <v>310000</v>
          </cell>
          <cell r="G802">
            <v>294500</v>
          </cell>
          <cell r="H802">
            <v>0.95</v>
          </cell>
          <cell r="I802">
            <v>310000</v>
          </cell>
          <cell r="J802">
            <v>294500</v>
          </cell>
          <cell r="M802">
            <v>294500</v>
          </cell>
          <cell r="N802">
            <v>0</v>
          </cell>
        </row>
        <row r="803">
          <cell r="B803" t="str">
            <v>RE-BAR FORMING</v>
          </cell>
          <cell r="D803" t="str">
            <v>TON</v>
          </cell>
          <cell r="E803">
            <v>1.35</v>
          </cell>
          <cell r="F803">
            <v>227000</v>
          </cell>
          <cell r="G803">
            <v>306450</v>
          </cell>
          <cell r="H803">
            <v>1.35</v>
          </cell>
          <cell r="I803">
            <v>227000</v>
          </cell>
          <cell r="J803">
            <v>306450</v>
          </cell>
          <cell r="M803">
            <v>16200</v>
          </cell>
          <cell r="N803">
            <v>290250</v>
          </cell>
        </row>
        <row r="805">
          <cell r="B805" t="str">
            <v>SUB-TOTAL</v>
          </cell>
          <cell r="G805">
            <v>737350</v>
          </cell>
          <cell r="J805">
            <v>737350</v>
          </cell>
          <cell r="M805">
            <v>447100</v>
          </cell>
          <cell r="N805">
            <v>290250</v>
          </cell>
        </row>
        <row r="807">
          <cell r="A807" t="str">
            <v xml:space="preserve">  4)</v>
          </cell>
          <cell r="B807" t="str">
            <v>거푸집공사</v>
          </cell>
          <cell r="O807" t="str">
            <v xml:space="preserve"> 소운반,</v>
          </cell>
        </row>
        <row r="808">
          <cell r="B808" t="str">
            <v>거푸집</v>
          </cell>
          <cell r="C808" t="str">
            <v>4회</v>
          </cell>
          <cell r="D808" t="str">
            <v>M2</v>
          </cell>
          <cell r="E808">
            <v>127.9</v>
          </cell>
          <cell r="F808">
            <v>21360</v>
          </cell>
          <cell r="G808">
            <v>2731944</v>
          </cell>
          <cell r="H808">
            <v>127.9</v>
          </cell>
          <cell r="I808">
            <v>21360</v>
          </cell>
          <cell r="J808">
            <v>2731944</v>
          </cell>
          <cell r="M808">
            <v>787864</v>
          </cell>
          <cell r="N808">
            <v>1944080</v>
          </cell>
          <cell r="O808" t="str">
            <v xml:space="preserve"> 정리비</v>
          </cell>
        </row>
        <row r="809">
          <cell r="O809" t="str">
            <v xml:space="preserve"> 포  함</v>
          </cell>
        </row>
        <row r="810">
          <cell r="B810" t="str">
            <v>SUB-TOTAL</v>
          </cell>
          <cell r="G810">
            <v>2731944</v>
          </cell>
          <cell r="J810">
            <v>2731944</v>
          </cell>
          <cell r="M810">
            <v>787864</v>
          </cell>
          <cell r="N810">
            <v>1944080</v>
          </cell>
        </row>
        <row r="812">
          <cell r="A812" t="str">
            <v xml:space="preserve">  5)</v>
          </cell>
          <cell r="B812" t="str">
            <v>콘크리트 공사</v>
          </cell>
        </row>
        <row r="813">
          <cell r="B813" t="str">
            <v>콘크리트</v>
          </cell>
          <cell r="C813" t="str">
            <v>FC=135KG/㎠</v>
          </cell>
          <cell r="D813" t="str">
            <v>M3</v>
          </cell>
          <cell r="E813">
            <v>1.45</v>
          </cell>
          <cell r="F813">
            <v>50950</v>
          </cell>
          <cell r="G813">
            <v>73877</v>
          </cell>
          <cell r="H813">
            <v>1.45</v>
          </cell>
          <cell r="I813">
            <v>50950</v>
          </cell>
          <cell r="J813">
            <v>73877</v>
          </cell>
          <cell r="M813">
            <v>73877</v>
          </cell>
          <cell r="N813">
            <v>0</v>
          </cell>
        </row>
        <row r="814">
          <cell r="B814" t="str">
            <v>콘크리트</v>
          </cell>
          <cell r="C814" t="str">
            <v>FC=210KG/㎠</v>
          </cell>
          <cell r="D814" t="str">
            <v>M3</v>
          </cell>
          <cell r="E814">
            <v>15.97</v>
          </cell>
          <cell r="F814">
            <v>59770</v>
          </cell>
          <cell r="G814">
            <v>954526</v>
          </cell>
          <cell r="H814">
            <v>15.97</v>
          </cell>
          <cell r="I814">
            <v>59770</v>
          </cell>
          <cell r="J814">
            <v>954526</v>
          </cell>
          <cell r="M814">
            <v>954526</v>
          </cell>
          <cell r="N814">
            <v>0</v>
          </cell>
        </row>
        <row r="815">
          <cell r="B815" t="str">
            <v>콘크리트 치기</v>
          </cell>
          <cell r="D815" t="str">
            <v>M3</v>
          </cell>
          <cell r="E815">
            <v>17.420000000000002</v>
          </cell>
          <cell r="F815">
            <v>11400</v>
          </cell>
          <cell r="G815">
            <v>198588</v>
          </cell>
          <cell r="H815">
            <v>17.420000000000002</v>
          </cell>
          <cell r="I815">
            <v>11400</v>
          </cell>
          <cell r="J815">
            <v>198588</v>
          </cell>
          <cell r="M815">
            <v>31356</v>
          </cell>
          <cell r="N815">
            <v>167232</v>
          </cell>
        </row>
        <row r="816">
          <cell r="B816" t="str">
            <v>GROUT</v>
          </cell>
          <cell r="D816" t="str">
            <v>M3</v>
          </cell>
          <cell r="E816">
            <v>0.05</v>
          </cell>
          <cell r="F816">
            <v>1130800</v>
          </cell>
          <cell r="G816">
            <v>56540</v>
          </cell>
          <cell r="H816">
            <v>0.05</v>
          </cell>
          <cell r="I816">
            <v>1130800</v>
          </cell>
          <cell r="J816">
            <v>56540</v>
          </cell>
          <cell r="M816">
            <v>33500</v>
          </cell>
          <cell r="N816">
            <v>23040</v>
          </cell>
        </row>
        <row r="818">
          <cell r="B818" t="str">
            <v>SUB-TOTAL</v>
          </cell>
          <cell r="G818">
            <v>1283531</v>
          </cell>
          <cell r="J818">
            <v>1283531</v>
          </cell>
          <cell r="M818">
            <v>1093259</v>
          </cell>
          <cell r="N818">
            <v>190272</v>
          </cell>
        </row>
        <row r="820">
          <cell r="A820" t="str">
            <v xml:space="preserve">  6)</v>
          </cell>
          <cell r="B820" t="str">
            <v>철골공사</v>
          </cell>
        </row>
        <row r="821">
          <cell r="B821" t="str">
            <v>H-194*150*6*9</v>
          </cell>
          <cell r="D821" t="str">
            <v>TON</v>
          </cell>
          <cell r="E821">
            <v>2.85</v>
          </cell>
          <cell r="F821">
            <v>400000</v>
          </cell>
          <cell r="G821">
            <v>1140000</v>
          </cell>
          <cell r="H821">
            <v>2.85</v>
          </cell>
          <cell r="I821">
            <v>400000</v>
          </cell>
          <cell r="J821">
            <v>1140000</v>
          </cell>
          <cell r="M821">
            <v>1140000</v>
          </cell>
          <cell r="N821">
            <v>0</v>
          </cell>
        </row>
        <row r="822">
          <cell r="B822" t="str">
            <v>H-244*175*7*11</v>
          </cell>
          <cell r="D822" t="str">
            <v>TON</v>
          </cell>
          <cell r="E822">
            <v>3.82</v>
          </cell>
          <cell r="F822">
            <v>400000</v>
          </cell>
          <cell r="G822">
            <v>1528000</v>
          </cell>
          <cell r="H822">
            <v>3.82</v>
          </cell>
          <cell r="I822">
            <v>400000</v>
          </cell>
          <cell r="J822">
            <v>1528000</v>
          </cell>
          <cell r="M822">
            <v>1528000</v>
          </cell>
          <cell r="N822">
            <v>0</v>
          </cell>
        </row>
        <row r="823">
          <cell r="B823" t="str">
            <v>H-250*125*6*9</v>
          </cell>
          <cell r="D823" t="str">
            <v>TON</v>
          </cell>
          <cell r="E823">
            <v>1.05</v>
          </cell>
          <cell r="F823">
            <v>400000</v>
          </cell>
          <cell r="G823">
            <v>420000</v>
          </cell>
          <cell r="H823">
            <v>1.05</v>
          </cell>
          <cell r="I823">
            <v>400000</v>
          </cell>
          <cell r="J823">
            <v>420000</v>
          </cell>
          <cell r="M823">
            <v>420000</v>
          </cell>
          <cell r="N823">
            <v>0</v>
          </cell>
        </row>
        <row r="824">
          <cell r="B824" t="str">
            <v>H-350*175*7*11</v>
          </cell>
          <cell r="D824" t="str">
            <v>TON</v>
          </cell>
          <cell r="E824">
            <v>0.8</v>
          </cell>
          <cell r="F824">
            <v>400000</v>
          </cell>
          <cell r="G824">
            <v>320000</v>
          </cell>
          <cell r="H824">
            <v>0.8</v>
          </cell>
          <cell r="I824">
            <v>400000</v>
          </cell>
          <cell r="J824">
            <v>320000</v>
          </cell>
          <cell r="M824">
            <v>320000</v>
          </cell>
          <cell r="N824">
            <v>0</v>
          </cell>
        </row>
        <row r="825">
          <cell r="B825" t="str">
            <v>ㄷ-150*75*6.5*10</v>
          </cell>
          <cell r="D825" t="str">
            <v>TON</v>
          </cell>
          <cell r="E825">
            <v>0.21</v>
          </cell>
          <cell r="F825">
            <v>390000</v>
          </cell>
          <cell r="G825">
            <v>81900</v>
          </cell>
          <cell r="H825">
            <v>0.21</v>
          </cell>
          <cell r="I825">
            <v>390000</v>
          </cell>
          <cell r="J825">
            <v>81900</v>
          </cell>
          <cell r="M825">
            <v>81900</v>
          </cell>
          <cell r="N825">
            <v>0</v>
          </cell>
        </row>
        <row r="826">
          <cell r="B826" t="str">
            <v>ㄷ-100*50*5*7.5</v>
          </cell>
          <cell r="D826" t="str">
            <v>TON</v>
          </cell>
          <cell r="E826">
            <v>0.18</v>
          </cell>
          <cell r="F826">
            <v>385000</v>
          </cell>
          <cell r="G826">
            <v>69300</v>
          </cell>
          <cell r="H826">
            <v>0.18</v>
          </cell>
          <cell r="I826">
            <v>385000</v>
          </cell>
          <cell r="J826">
            <v>69300</v>
          </cell>
          <cell r="M826">
            <v>69300</v>
          </cell>
          <cell r="N826">
            <v>0</v>
          </cell>
        </row>
        <row r="827">
          <cell r="B827" t="str">
            <v>ㄴ-50*50*6</v>
          </cell>
          <cell r="D827" t="str">
            <v>TON</v>
          </cell>
          <cell r="E827">
            <v>0.33</v>
          </cell>
          <cell r="F827">
            <v>360000</v>
          </cell>
          <cell r="G827">
            <v>118800</v>
          </cell>
          <cell r="H827">
            <v>0.33</v>
          </cell>
          <cell r="I827">
            <v>360000</v>
          </cell>
          <cell r="J827">
            <v>118800</v>
          </cell>
          <cell r="M827">
            <v>118800</v>
          </cell>
          <cell r="N827">
            <v>0</v>
          </cell>
        </row>
        <row r="828">
          <cell r="B828" t="str">
            <v>ㄴ-75*75*6</v>
          </cell>
          <cell r="D828" t="str">
            <v>TON</v>
          </cell>
          <cell r="E828">
            <v>0.25</v>
          </cell>
          <cell r="F828">
            <v>360000</v>
          </cell>
          <cell r="G828">
            <v>90000</v>
          </cell>
          <cell r="H828">
            <v>0.25</v>
          </cell>
          <cell r="I828">
            <v>360000</v>
          </cell>
          <cell r="J828">
            <v>90000</v>
          </cell>
          <cell r="M828">
            <v>90000</v>
          </cell>
          <cell r="N828">
            <v>0</v>
          </cell>
        </row>
        <row r="829">
          <cell r="B829" t="str">
            <v>STEEL PLATE</v>
          </cell>
          <cell r="D829" t="str">
            <v>TON</v>
          </cell>
          <cell r="E829">
            <v>0.95</v>
          </cell>
          <cell r="F829">
            <v>380000</v>
          </cell>
          <cell r="G829">
            <v>361000</v>
          </cell>
          <cell r="H829">
            <v>0.95</v>
          </cell>
          <cell r="I829">
            <v>380000</v>
          </cell>
          <cell r="J829">
            <v>361000</v>
          </cell>
          <cell r="M829">
            <v>361000</v>
          </cell>
          <cell r="N829">
            <v>0</v>
          </cell>
        </row>
        <row r="830">
          <cell r="B830" t="str">
            <v>CHK'D PLATE</v>
          </cell>
          <cell r="C830" t="str">
            <v>4.5T</v>
          </cell>
          <cell r="D830" t="str">
            <v>TON</v>
          </cell>
          <cell r="E830">
            <v>1.04</v>
          </cell>
          <cell r="F830">
            <v>400000</v>
          </cell>
          <cell r="G830">
            <v>416000</v>
          </cell>
          <cell r="H830">
            <v>1.04</v>
          </cell>
          <cell r="I830">
            <v>400000</v>
          </cell>
          <cell r="J830">
            <v>416000</v>
          </cell>
          <cell r="M830">
            <v>416000</v>
          </cell>
          <cell r="N830">
            <v>0</v>
          </cell>
        </row>
        <row r="831">
          <cell r="B831" t="str">
            <v>HAND RAIL</v>
          </cell>
          <cell r="D831" t="str">
            <v>TON</v>
          </cell>
          <cell r="E831">
            <v>0.3</v>
          </cell>
          <cell r="F831">
            <v>500000</v>
          </cell>
          <cell r="G831">
            <v>150000</v>
          </cell>
          <cell r="H831">
            <v>0.3</v>
          </cell>
          <cell r="I831">
            <v>500000</v>
          </cell>
          <cell r="J831">
            <v>150000</v>
          </cell>
          <cell r="M831">
            <v>150000</v>
          </cell>
          <cell r="N831">
            <v>0</v>
          </cell>
        </row>
        <row r="832">
          <cell r="B832" t="str">
            <v>STEEL LADDER</v>
          </cell>
          <cell r="D832" t="str">
            <v>TON</v>
          </cell>
          <cell r="E832">
            <v>0.24</v>
          </cell>
          <cell r="F832">
            <v>500000</v>
          </cell>
          <cell r="G832">
            <v>120000</v>
          </cell>
          <cell r="H832">
            <v>0.24</v>
          </cell>
          <cell r="I832">
            <v>500000</v>
          </cell>
          <cell r="J832">
            <v>120000</v>
          </cell>
          <cell r="M832">
            <v>120000</v>
          </cell>
          <cell r="N832">
            <v>0</v>
          </cell>
        </row>
        <row r="833">
          <cell r="B833" t="str">
            <v>STEEL FORMING</v>
          </cell>
          <cell r="D833" t="str">
            <v>TON</v>
          </cell>
          <cell r="E833">
            <v>11.23</v>
          </cell>
          <cell r="F833">
            <v>430000</v>
          </cell>
          <cell r="G833">
            <v>4828900</v>
          </cell>
          <cell r="H833">
            <v>11.23</v>
          </cell>
          <cell r="I833">
            <v>430000</v>
          </cell>
          <cell r="J833">
            <v>4828900</v>
          </cell>
          <cell r="M833">
            <v>336900</v>
          </cell>
          <cell r="N833">
            <v>4492000</v>
          </cell>
        </row>
        <row r="834">
          <cell r="B834" t="str">
            <v>STEEL ERECTION</v>
          </cell>
          <cell r="D834" t="str">
            <v>TON</v>
          </cell>
          <cell r="E834">
            <v>11.23</v>
          </cell>
          <cell r="F834">
            <v>140000</v>
          </cell>
          <cell r="G834">
            <v>1572200</v>
          </cell>
          <cell r="H834">
            <v>11.23</v>
          </cell>
          <cell r="I834">
            <v>140000</v>
          </cell>
          <cell r="J834">
            <v>1572200</v>
          </cell>
          <cell r="M834">
            <v>449200</v>
          </cell>
          <cell r="N834">
            <v>1123000</v>
          </cell>
        </row>
        <row r="835">
          <cell r="B835" t="str">
            <v>H.T.B.</v>
          </cell>
          <cell r="C835" t="str">
            <v>M20</v>
          </cell>
          <cell r="D835" t="str">
            <v>EA</v>
          </cell>
          <cell r="E835">
            <v>610</v>
          </cell>
          <cell r="F835">
            <v>470</v>
          </cell>
          <cell r="G835">
            <v>286700</v>
          </cell>
          <cell r="H835">
            <v>610</v>
          </cell>
          <cell r="I835">
            <v>470</v>
          </cell>
          <cell r="J835">
            <v>286700</v>
          </cell>
          <cell r="M835">
            <v>286700</v>
          </cell>
          <cell r="N835">
            <v>0</v>
          </cell>
        </row>
        <row r="837">
          <cell r="B837" t="str">
            <v>SUB-TOTAL</v>
          </cell>
          <cell r="G837">
            <v>11502800</v>
          </cell>
          <cell r="J837">
            <v>11502800</v>
          </cell>
          <cell r="M837">
            <v>5887800</v>
          </cell>
          <cell r="N837">
            <v>5615000</v>
          </cell>
        </row>
        <row r="839">
          <cell r="A839" t="str">
            <v xml:space="preserve">  7)</v>
          </cell>
          <cell r="B839" t="str">
            <v>도장공사</v>
          </cell>
        </row>
        <row r="840">
          <cell r="B840" t="str">
            <v>광명단</v>
          </cell>
          <cell r="C840" t="str">
            <v>2회</v>
          </cell>
          <cell r="D840" t="str">
            <v>M2</v>
          </cell>
          <cell r="E840">
            <v>380.04</v>
          </cell>
          <cell r="F840">
            <v>4000</v>
          </cell>
          <cell r="G840">
            <v>1520160</v>
          </cell>
          <cell r="H840">
            <v>380.04</v>
          </cell>
          <cell r="I840">
            <v>4000</v>
          </cell>
          <cell r="J840">
            <v>1520160</v>
          </cell>
          <cell r="M840">
            <v>570060</v>
          </cell>
          <cell r="N840">
            <v>950100</v>
          </cell>
        </row>
        <row r="841">
          <cell r="B841" t="str">
            <v>유성페인트</v>
          </cell>
          <cell r="C841" t="str">
            <v>2회(중도)</v>
          </cell>
          <cell r="D841" t="str">
            <v>M2</v>
          </cell>
          <cell r="E841">
            <v>380.04</v>
          </cell>
          <cell r="F841">
            <v>4000</v>
          </cell>
          <cell r="G841">
            <v>1520160</v>
          </cell>
          <cell r="H841">
            <v>380.04</v>
          </cell>
          <cell r="I841">
            <v>4000</v>
          </cell>
          <cell r="J841">
            <v>1520160</v>
          </cell>
          <cell r="M841">
            <v>570060</v>
          </cell>
          <cell r="N841">
            <v>950100</v>
          </cell>
        </row>
        <row r="842">
          <cell r="B842" t="str">
            <v>유성페인트</v>
          </cell>
          <cell r="C842" t="str">
            <v>2회(상도)</v>
          </cell>
          <cell r="D842" t="str">
            <v>M2</v>
          </cell>
          <cell r="E842">
            <v>380.04</v>
          </cell>
          <cell r="F842">
            <v>4000</v>
          </cell>
          <cell r="G842">
            <v>1520160</v>
          </cell>
          <cell r="H842">
            <v>380.04</v>
          </cell>
          <cell r="I842">
            <v>4000</v>
          </cell>
          <cell r="J842">
            <v>1520160</v>
          </cell>
          <cell r="M842">
            <v>570060</v>
          </cell>
          <cell r="N842">
            <v>950100</v>
          </cell>
        </row>
        <row r="844">
          <cell r="B844" t="str">
            <v>SUB-TOTAL</v>
          </cell>
          <cell r="G844">
            <v>4560480</v>
          </cell>
          <cell r="J844">
            <v>4560480</v>
          </cell>
          <cell r="M844">
            <v>1710180</v>
          </cell>
          <cell r="N844">
            <v>2850300</v>
          </cell>
        </row>
        <row r="846">
          <cell r="B846" t="str">
            <v>T O T A L</v>
          </cell>
          <cell r="G846">
            <v>21536857</v>
          </cell>
          <cell r="J846">
            <v>21536857</v>
          </cell>
          <cell r="M846">
            <v>10470450</v>
          </cell>
          <cell r="N846">
            <v>11066407</v>
          </cell>
        </row>
        <row r="874">
          <cell r="A874" t="str">
            <v xml:space="preserve">  9.</v>
          </cell>
          <cell r="B874" t="str">
            <v>STRAINER HOUSE</v>
          </cell>
        </row>
        <row r="876">
          <cell r="A876" t="str">
            <v xml:space="preserve">  1)</v>
          </cell>
          <cell r="B876" t="str">
            <v>가설공사</v>
          </cell>
        </row>
        <row r="877">
          <cell r="B877" t="str">
            <v>먹메김</v>
          </cell>
          <cell r="D877" t="str">
            <v>M2</v>
          </cell>
          <cell r="E877">
            <v>20</v>
          </cell>
          <cell r="F877">
            <v>1080</v>
          </cell>
          <cell r="G877">
            <v>21600</v>
          </cell>
          <cell r="H877">
            <v>20</v>
          </cell>
          <cell r="I877">
            <v>1080</v>
          </cell>
          <cell r="J877">
            <v>21600</v>
          </cell>
          <cell r="M877">
            <v>0</v>
          </cell>
          <cell r="N877">
            <v>21600</v>
          </cell>
        </row>
        <row r="878">
          <cell r="B878" t="str">
            <v>규준틀</v>
          </cell>
          <cell r="D878" t="str">
            <v>M2</v>
          </cell>
          <cell r="E878">
            <v>20</v>
          </cell>
          <cell r="F878">
            <v>1550</v>
          </cell>
          <cell r="G878">
            <v>31000</v>
          </cell>
          <cell r="H878">
            <v>20</v>
          </cell>
          <cell r="I878">
            <v>1550</v>
          </cell>
          <cell r="J878">
            <v>31000</v>
          </cell>
          <cell r="M878">
            <v>7000</v>
          </cell>
          <cell r="N878">
            <v>24000</v>
          </cell>
        </row>
        <row r="880">
          <cell r="B880" t="str">
            <v>SUB-TOTAL</v>
          </cell>
          <cell r="G880">
            <v>52600</v>
          </cell>
          <cell r="J880">
            <v>52600</v>
          </cell>
          <cell r="M880">
            <v>7000</v>
          </cell>
          <cell r="N880">
            <v>45600</v>
          </cell>
        </row>
        <row r="882">
          <cell r="A882" t="str">
            <v xml:space="preserve">  2)</v>
          </cell>
          <cell r="B882" t="str">
            <v>토공사</v>
          </cell>
        </row>
        <row r="883">
          <cell r="B883" t="str">
            <v>터파기</v>
          </cell>
          <cell r="D883" t="str">
            <v>M3</v>
          </cell>
          <cell r="E883">
            <v>26.44</v>
          </cell>
          <cell r="F883">
            <v>2760</v>
          </cell>
          <cell r="G883">
            <v>72974</v>
          </cell>
          <cell r="H883">
            <v>26.44</v>
          </cell>
          <cell r="I883">
            <v>2760</v>
          </cell>
          <cell r="J883">
            <v>72974</v>
          </cell>
          <cell r="M883">
            <v>59754</v>
          </cell>
          <cell r="N883">
            <v>13220</v>
          </cell>
        </row>
        <row r="884">
          <cell r="B884" t="str">
            <v>잔토처리</v>
          </cell>
          <cell r="D884" t="str">
            <v>M3</v>
          </cell>
          <cell r="E884">
            <v>6.14</v>
          </cell>
          <cell r="F884">
            <v>5500</v>
          </cell>
          <cell r="G884">
            <v>33770</v>
          </cell>
          <cell r="H884">
            <v>6.14</v>
          </cell>
          <cell r="I884">
            <v>5500</v>
          </cell>
          <cell r="J884">
            <v>33770</v>
          </cell>
          <cell r="M884">
            <v>33770</v>
          </cell>
          <cell r="N884">
            <v>0</v>
          </cell>
        </row>
        <row r="885">
          <cell r="B885" t="str">
            <v>되메우기</v>
          </cell>
          <cell r="D885" t="str">
            <v>M3</v>
          </cell>
          <cell r="E885">
            <v>20.3</v>
          </cell>
          <cell r="F885">
            <v>6500</v>
          </cell>
          <cell r="G885">
            <v>131950</v>
          </cell>
          <cell r="H885">
            <v>20.3</v>
          </cell>
          <cell r="I885">
            <v>6500</v>
          </cell>
          <cell r="J885">
            <v>131950</v>
          </cell>
          <cell r="M885">
            <v>101500</v>
          </cell>
          <cell r="N885">
            <v>30450</v>
          </cell>
        </row>
        <row r="886">
          <cell r="M886">
            <v>0</v>
          </cell>
          <cell r="N886">
            <v>0</v>
          </cell>
        </row>
        <row r="887">
          <cell r="B887" t="str">
            <v>SUB-TOTAL</v>
          </cell>
          <cell r="G887">
            <v>238694</v>
          </cell>
          <cell r="J887">
            <v>238694</v>
          </cell>
          <cell r="M887">
            <v>195024</v>
          </cell>
          <cell r="N887">
            <v>43670</v>
          </cell>
        </row>
        <row r="889">
          <cell r="A889" t="str">
            <v xml:space="preserve">  3)</v>
          </cell>
          <cell r="B889" t="str">
            <v>지정공사</v>
          </cell>
        </row>
        <row r="890">
          <cell r="B890" t="str">
            <v>PC PILE      350A, L=15M</v>
          </cell>
          <cell r="D890" t="str">
            <v>NOS</v>
          </cell>
          <cell r="E890">
            <v>4</v>
          </cell>
          <cell r="F890">
            <v>0</v>
          </cell>
          <cell r="G890">
            <v>0</v>
          </cell>
          <cell r="H890">
            <v>4</v>
          </cell>
          <cell r="I890">
            <v>0</v>
          </cell>
          <cell r="J890">
            <v>0</v>
          </cell>
          <cell r="M890">
            <v>0</v>
          </cell>
          <cell r="N890">
            <v>0</v>
          </cell>
          <cell r="O890" t="str">
            <v xml:space="preserve"> 제외</v>
          </cell>
        </row>
        <row r="891">
          <cell r="B891" t="str">
            <v>PILE 두부보강 및 속채움</v>
          </cell>
          <cell r="D891" t="str">
            <v>NOS</v>
          </cell>
          <cell r="E891">
            <v>4</v>
          </cell>
          <cell r="F891">
            <v>10000</v>
          </cell>
          <cell r="G891">
            <v>40000</v>
          </cell>
          <cell r="H891">
            <v>4</v>
          </cell>
          <cell r="I891">
            <v>10000</v>
          </cell>
          <cell r="J891">
            <v>40000</v>
          </cell>
          <cell r="M891">
            <v>12000</v>
          </cell>
          <cell r="N891">
            <v>28000</v>
          </cell>
        </row>
        <row r="893">
          <cell r="B893" t="str">
            <v>SUB-TOTAL</v>
          </cell>
          <cell r="G893">
            <v>40000</v>
          </cell>
          <cell r="J893">
            <v>40000</v>
          </cell>
          <cell r="M893">
            <v>12000</v>
          </cell>
          <cell r="N893">
            <v>28000</v>
          </cell>
        </row>
        <row r="895">
          <cell r="A895" t="str">
            <v xml:space="preserve">  4)</v>
          </cell>
          <cell r="B895" t="str">
            <v>철근공사</v>
          </cell>
        </row>
        <row r="896">
          <cell r="B896" t="str">
            <v>RE-BAR</v>
          </cell>
          <cell r="C896" t="str">
            <v>D10</v>
          </cell>
          <cell r="D896" t="str">
            <v>TON</v>
          </cell>
          <cell r="E896">
            <v>0.11</v>
          </cell>
          <cell r="F896">
            <v>310000</v>
          </cell>
          <cell r="G896">
            <v>34100</v>
          </cell>
          <cell r="H896">
            <v>0.11</v>
          </cell>
          <cell r="I896">
            <v>310000</v>
          </cell>
          <cell r="J896">
            <v>34100</v>
          </cell>
          <cell r="M896">
            <v>34100</v>
          </cell>
          <cell r="N896">
            <v>0</v>
          </cell>
        </row>
        <row r="897">
          <cell r="C897" t="str">
            <v>D16</v>
          </cell>
          <cell r="D897" t="str">
            <v>TON</v>
          </cell>
          <cell r="E897">
            <v>0.28999999999999998</v>
          </cell>
          <cell r="F897">
            <v>310000</v>
          </cell>
          <cell r="G897">
            <v>89900</v>
          </cell>
          <cell r="H897">
            <v>0.28999999999999998</v>
          </cell>
          <cell r="I897">
            <v>310000</v>
          </cell>
          <cell r="J897">
            <v>89900</v>
          </cell>
          <cell r="M897">
            <v>89900</v>
          </cell>
          <cell r="N897">
            <v>0</v>
          </cell>
        </row>
        <row r="898">
          <cell r="C898" t="str">
            <v>D19</v>
          </cell>
          <cell r="D898" t="str">
            <v>TON</v>
          </cell>
          <cell r="E898">
            <v>0.09</v>
          </cell>
          <cell r="F898">
            <v>310000</v>
          </cell>
          <cell r="G898">
            <v>27900</v>
          </cell>
          <cell r="H898">
            <v>0.09</v>
          </cell>
          <cell r="I898">
            <v>310000</v>
          </cell>
          <cell r="J898">
            <v>27900</v>
          </cell>
          <cell r="M898">
            <v>27900</v>
          </cell>
          <cell r="N898">
            <v>0</v>
          </cell>
        </row>
        <row r="899">
          <cell r="B899" t="str">
            <v>RE-BAR FORMING</v>
          </cell>
          <cell r="D899" t="str">
            <v>TON</v>
          </cell>
          <cell r="E899">
            <v>0.47</v>
          </cell>
          <cell r="F899">
            <v>227000</v>
          </cell>
          <cell r="G899">
            <v>106690</v>
          </cell>
          <cell r="H899">
            <v>0.47</v>
          </cell>
          <cell r="I899">
            <v>227000</v>
          </cell>
          <cell r="J899">
            <v>106690</v>
          </cell>
          <cell r="M899">
            <v>5640</v>
          </cell>
          <cell r="N899">
            <v>101050</v>
          </cell>
        </row>
        <row r="901">
          <cell r="B901" t="str">
            <v>SUB-TOTAL</v>
          </cell>
          <cell r="G901">
            <v>258590</v>
          </cell>
          <cell r="J901">
            <v>258590</v>
          </cell>
          <cell r="M901">
            <v>157540</v>
          </cell>
          <cell r="N901">
            <v>101050</v>
          </cell>
        </row>
        <row r="903">
          <cell r="A903" t="str">
            <v xml:space="preserve">  5)</v>
          </cell>
          <cell r="B903" t="str">
            <v>거푸집 공사</v>
          </cell>
          <cell r="O903" t="str">
            <v xml:space="preserve"> 소운반,</v>
          </cell>
        </row>
        <row r="904">
          <cell r="B904" t="str">
            <v>거푸집</v>
          </cell>
          <cell r="C904" t="str">
            <v>4회</v>
          </cell>
          <cell r="D904" t="str">
            <v>M2</v>
          </cell>
          <cell r="E904">
            <v>32.5</v>
          </cell>
          <cell r="F904">
            <v>21360</v>
          </cell>
          <cell r="G904">
            <v>694200</v>
          </cell>
          <cell r="H904">
            <v>32.5</v>
          </cell>
          <cell r="I904">
            <v>21360</v>
          </cell>
          <cell r="J904">
            <v>694200</v>
          </cell>
          <cell r="M904">
            <v>200200</v>
          </cell>
          <cell r="N904">
            <v>494000</v>
          </cell>
          <cell r="O904" t="str">
            <v xml:space="preserve"> 정리비</v>
          </cell>
        </row>
        <row r="905">
          <cell r="O905" t="str">
            <v xml:space="preserve"> 포  함</v>
          </cell>
        </row>
        <row r="906">
          <cell r="B906" t="str">
            <v>SUB-TOTAL</v>
          </cell>
          <cell r="G906">
            <v>694200</v>
          </cell>
          <cell r="J906">
            <v>694200</v>
          </cell>
          <cell r="M906">
            <v>200200</v>
          </cell>
          <cell r="N906">
            <v>494000</v>
          </cell>
        </row>
        <row r="908">
          <cell r="A908" t="str">
            <v xml:space="preserve">  6)</v>
          </cell>
          <cell r="B908" t="str">
            <v>콘크리트 공사</v>
          </cell>
        </row>
        <row r="909">
          <cell r="B909" t="str">
            <v>콘크리트</v>
          </cell>
          <cell r="C909" t="str">
            <v>FC=135KG/㎠</v>
          </cell>
          <cell r="D909" t="str">
            <v>M3</v>
          </cell>
          <cell r="E909">
            <v>0.64</v>
          </cell>
          <cell r="F909">
            <v>50950</v>
          </cell>
          <cell r="G909">
            <v>32608</v>
          </cell>
          <cell r="H909">
            <v>0.64</v>
          </cell>
          <cell r="I909">
            <v>50950</v>
          </cell>
          <cell r="J909">
            <v>32608</v>
          </cell>
          <cell r="M909">
            <v>32608</v>
          </cell>
          <cell r="N909">
            <v>0</v>
          </cell>
        </row>
        <row r="910">
          <cell r="B910" t="str">
            <v>콘크리트</v>
          </cell>
          <cell r="C910" t="str">
            <v>FC=210KG/㎠</v>
          </cell>
          <cell r="D910" t="str">
            <v>M3</v>
          </cell>
          <cell r="E910">
            <v>5.26</v>
          </cell>
          <cell r="F910">
            <v>59770</v>
          </cell>
          <cell r="G910">
            <v>314390</v>
          </cell>
          <cell r="H910">
            <v>5.26</v>
          </cell>
          <cell r="I910">
            <v>59770</v>
          </cell>
          <cell r="J910">
            <v>314390</v>
          </cell>
          <cell r="M910">
            <v>314390</v>
          </cell>
          <cell r="N910">
            <v>0</v>
          </cell>
        </row>
        <row r="911">
          <cell r="B911" t="str">
            <v>콘크리트 치기</v>
          </cell>
          <cell r="D911" t="str">
            <v>M3</v>
          </cell>
          <cell r="E911">
            <v>5.9</v>
          </cell>
          <cell r="F911">
            <v>11400</v>
          </cell>
          <cell r="G911">
            <v>67260</v>
          </cell>
          <cell r="H911">
            <v>5.9</v>
          </cell>
          <cell r="I911">
            <v>11400</v>
          </cell>
          <cell r="J911">
            <v>67260</v>
          </cell>
          <cell r="M911">
            <v>10620</v>
          </cell>
          <cell r="N911">
            <v>56640</v>
          </cell>
        </row>
        <row r="912">
          <cell r="B912" t="str">
            <v>GROUT</v>
          </cell>
          <cell r="D912" t="str">
            <v>M3</v>
          </cell>
          <cell r="E912">
            <v>0.02</v>
          </cell>
          <cell r="F912">
            <v>1130800</v>
          </cell>
          <cell r="G912">
            <v>22616</v>
          </cell>
          <cell r="H912">
            <v>0.02</v>
          </cell>
          <cell r="I912">
            <v>1130800</v>
          </cell>
          <cell r="J912">
            <v>22616</v>
          </cell>
          <cell r="M912">
            <v>13400</v>
          </cell>
          <cell r="N912">
            <v>9216</v>
          </cell>
        </row>
        <row r="914">
          <cell r="B914" t="str">
            <v>SUB-TOTAL</v>
          </cell>
          <cell r="G914">
            <v>436874</v>
          </cell>
          <cell r="J914">
            <v>436874</v>
          </cell>
          <cell r="M914">
            <v>371018</v>
          </cell>
          <cell r="N914">
            <v>65856</v>
          </cell>
        </row>
        <row r="916">
          <cell r="A916" t="str">
            <v xml:space="preserve">  7)</v>
          </cell>
          <cell r="B916" t="str">
            <v>철골공사</v>
          </cell>
        </row>
        <row r="917">
          <cell r="B917" t="str">
            <v>H-200*200*8*12</v>
          </cell>
          <cell r="D917" t="str">
            <v>TON</v>
          </cell>
          <cell r="E917">
            <v>1.23</v>
          </cell>
          <cell r="F917">
            <v>400000</v>
          </cell>
          <cell r="G917">
            <v>492000</v>
          </cell>
          <cell r="H917">
            <v>1.23</v>
          </cell>
          <cell r="I917">
            <v>400000</v>
          </cell>
          <cell r="J917">
            <v>492000</v>
          </cell>
          <cell r="M917">
            <v>492000</v>
          </cell>
          <cell r="N917">
            <v>0</v>
          </cell>
        </row>
        <row r="918">
          <cell r="B918" t="str">
            <v>H-194*150*6*9</v>
          </cell>
          <cell r="D918" t="str">
            <v>TON</v>
          </cell>
          <cell r="E918">
            <v>2</v>
          </cell>
          <cell r="F918">
            <v>400000</v>
          </cell>
          <cell r="G918">
            <v>800000</v>
          </cell>
          <cell r="H918">
            <v>2</v>
          </cell>
          <cell r="I918">
            <v>400000</v>
          </cell>
          <cell r="J918">
            <v>800000</v>
          </cell>
          <cell r="M918">
            <v>800000</v>
          </cell>
          <cell r="N918">
            <v>0</v>
          </cell>
        </row>
        <row r="919">
          <cell r="B919" t="str">
            <v>H-244*175*7*11</v>
          </cell>
          <cell r="D919" t="str">
            <v>TON</v>
          </cell>
          <cell r="E919">
            <v>0.06</v>
          </cell>
          <cell r="F919">
            <v>400000</v>
          </cell>
          <cell r="G919">
            <v>24000</v>
          </cell>
          <cell r="H919">
            <v>0.06</v>
          </cell>
          <cell r="I919">
            <v>400000</v>
          </cell>
          <cell r="J919">
            <v>24000</v>
          </cell>
          <cell r="M919">
            <v>24000</v>
          </cell>
          <cell r="N919">
            <v>0</v>
          </cell>
        </row>
        <row r="920">
          <cell r="B920" t="str">
            <v>ㄷ-200*90*8*13.5</v>
          </cell>
          <cell r="D920" t="str">
            <v>TON</v>
          </cell>
          <cell r="E920">
            <v>0.34</v>
          </cell>
          <cell r="F920">
            <v>430000</v>
          </cell>
          <cell r="G920">
            <v>146200</v>
          </cell>
          <cell r="H920">
            <v>0.34</v>
          </cell>
          <cell r="I920">
            <v>430000</v>
          </cell>
          <cell r="J920">
            <v>146200</v>
          </cell>
          <cell r="M920">
            <v>146200</v>
          </cell>
          <cell r="N920">
            <v>0</v>
          </cell>
        </row>
        <row r="921">
          <cell r="B921" t="str">
            <v>ㄷ-125*65*6*8</v>
          </cell>
          <cell r="D921" t="str">
            <v>TON</v>
          </cell>
          <cell r="E921">
            <v>0.48</v>
          </cell>
          <cell r="F921">
            <v>385000</v>
          </cell>
          <cell r="G921">
            <v>184800</v>
          </cell>
          <cell r="H921">
            <v>0.48</v>
          </cell>
          <cell r="I921">
            <v>385000</v>
          </cell>
          <cell r="J921">
            <v>184800</v>
          </cell>
          <cell r="M921">
            <v>184800</v>
          </cell>
          <cell r="N921">
            <v>0</v>
          </cell>
        </row>
        <row r="922">
          <cell r="B922" t="str">
            <v>ㄴ-65*65*6</v>
          </cell>
          <cell r="D922" t="str">
            <v>TON</v>
          </cell>
          <cell r="E922">
            <v>0.25</v>
          </cell>
          <cell r="F922">
            <v>360000</v>
          </cell>
          <cell r="G922">
            <v>90000</v>
          </cell>
          <cell r="H922">
            <v>0.25</v>
          </cell>
          <cell r="I922">
            <v>360000</v>
          </cell>
          <cell r="J922">
            <v>90000</v>
          </cell>
          <cell r="M922">
            <v>90000</v>
          </cell>
          <cell r="N922">
            <v>0</v>
          </cell>
        </row>
        <row r="923">
          <cell r="B923" t="str">
            <v>ㄴ-50*50*6</v>
          </cell>
          <cell r="D923" t="str">
            <v>TON</v>
          </cell>
          <cell r="E923">
            <v>0.19</v>
          </cell>
          <cell r="F923">
            <v>360000</v>
          </cell>
          <cell r="G923">
            <v>68400</v>
          </cell>
          <cell r="H923">
            <v>0.19</v>
          </cell>
          <cell r="I923">
            <v>360000</v>
          </cell>
          <cell r="J923">
            <v>68400</v>
          </cell>
          <cell r="M923">
            <v>68400</v>
          </cell>
          <cell r="N923">
            <v>0</v>
          </cell>
        </row>
        <row r="924">
          <cell r="B924" t="str">
            <v>ㄴ-40*40*5</v>
          </cell>
          <cell r="D924" t="str">
            <v>TON</v>
          </cell>
          <cell r="E924">
            <v>0.02</v>
          </cell>
          <cell r="F924">
            <v>360000</v>
          </cell>
          <cell r="G924">
            <v>7200</v>
          </cell>
          <cell r="H924">
            <v>0.02</v>
          </cell>
          <cell r="I924">
            <v>360000</v>
          </cell>
          <cell r="J924">
            <v>7200</v>
          </cell>
          <cell r="M924">
            <v>7200</v>
          </cell>
          <cell r="N924">
            <v>0</v>
          </cell>
        </row>
        <row r="925">
          <cell r="B925" t="str">
            <v>I-200*100*7*10</v>
          </cell>
          <cell r="D925" t="str">
            <v>TON</v>
          </cell>
          <cell r="E925">
            <v>0.11</v>
          </cell>
          <cell r="F925">
            <v>470000</v>
          </cell>
          <cell r="G925">
            <v>51700</v>
          </cell>
          <cell r="H925">
            <v>0.11</v>
          </cell>
          <cell r="I925">
            <v>470000</v>
          </cell>
          <cell r="J925">
            <v>51700</v>
          </cell>
          <cell r="M925">
            <v>51700</v>
          </cell>
          <cell r="N925">
            <v>0</v>
          </cell>
        </row>
        <row r="926">
          <cell r="B926" t="str">
            <v>STEEL PLATE</v>
          </cell>
          <cell r="D926" t="str">
            <v>TON</v>
          </cell>
          <cell r="E926">
            <v>0.47</v>
          </cell>
          <cell r="F926">
            <v>380000</v>
          </cell>
          <cell r="G926">
            <v>178600</v>
          </cell>
          <cell r="H926">
            <v>0.47</v>
          </cell>
          <cell r="I926">
            <v>380000</v>
          </cell>
          <cell r="J926">
            <v>178600</v>
          </cell>
          <cell r="M926">
            <v>178600</v>
          </cell>
          <cell r="N926">
            <v>0</v>
          </cell>
        </row>
        <row r="927">
          <cell r="B927" t="str">
            <v>CHK'D PLATE</v>
          </cell>
          <cell r="C927" t="str">
            <v>4.5T</v>
          </cell>
          <cell r="D927" t="str">
            <v>TON</v>
          </cell>
          <cell r="E927">
            <v>0.77</v>
          </cell>
          <cell r="F927">
            <v>400000</v>
          </cell>
          <cell r="G927">
            <v>308000</v>
          </cell>
          <cell r="H927">
            <v>0.77</v>
          </cell>
          <cell r="I927">
            <v>400000</v>
          </cell>
          <cell r="J927">
            <v>308000</v>
          </cell>
          <cell r="M927">
            <v>308000</v>
          </cell>
          <cell r="N927">
            <v>0</v>
          </cell>
        </row>
        <row r="928">
          <cell r="B928" t="str">
            <v xml:space="preserve">HANDRAIL </v>
          </cell>
          <cell r="D928" t="str">
            <v>TON</v>
          </cell>
          <cell r="E928">
            <v>0.36</v>
          </cell>
          <cell r="F928">
            <v>500000</v>
          </cell>
          <cell r="G928">
            <v>180000</v>
          </cell>
          <cell r="H928">
            <v>0.36</v>
          </cell>
          <cell r="I928">
            <v>500000</v>
          </cell>
          <cell r="J928">
            <v>180000</v>
          </cell>
          <cell r="M928">
            <v>180000</v>
          </cell>
          <cell r="N928">
            <v>0</v>
          </cell>
        </row>
        <row r="929">
          <cell r="B929" t="str">
            <v>STEEL FORMING</v>
          </cell>
          <cell r="D929" t="str">
            <v>TON</v>
          </cell>
          <cell r="E929">
            <v>5.9</v>
          </cell>
          <cell r="F929">
            <v>430000</v>
          </cell>
          <cell r="G929">
            <v>2537000</v>
          </cell>
          <cell r="H929">
            <v>5.9</v>
          </cell>
          <cell r="I929">
            <v>430000</v>
          </cell>
          <cell r="J929">
            <v>2537000</v>
          </cell>
          <cell r="M929">
            <v>177000</v>
          </cell>
          <cell r="N929">
            <v>2360000</v>
          </cell>
        </row>
        <row r="930">
          <cell r="B930" t="str">
            <v>STEEL ERECTION</v>
          </cell>
          <cell r="D930" t="str">
            <v>TON</v>
          </cell>
          <cell r="E930">
            <v>5.9</v>
          </cell>
          <cell r="F930">
            <v>140000</v>
          </cell>
          <cell r="G930">
            <v>826000</v>
          </cell>
          <cell r="H930">
            <v>5.9</v>
          </cell>
          <cell r="I930">
            <v>140000</v>
          </cell>
          <cell r="J930">
            <v>826000</v>
          </cell>
          <cell r="M930">
            <v>236000</v>
          </cell>
          <cell r="N930">
            <v>590000</v>
          </cell>
        </row>
        <row r="931">
          <cell r="B931" t="str">
            <v>H.T.B.</v>
          </cell>
          <cell r="C931" t="str">
            <v>M20</v>
          </cell>
          <cell r="D931" t="str">
            <v>EA</v>
          </cell>
          <cell r="E931">
            <v>300</v>
          </cell>
          <cell r="F931">
            <v>470</v>
          </cell>
          <cell r="G931">
            <v>141000</v>
          </cell>
          <cell r="H931">
            <v>300</v>
          </cell>
          <cell r="I931">
            <v>470</v>
          </cell>
          <cell r="J931">
            <v>141000</v>
          </cell>
          <cell r="M931">
            <v>141000</v>
          </cell>
          <cell r="N931">
            <v>0</v>
          </cell>
        </row>
        <row r="932">
          <cell r="B932" t="str">
            <v>COMMON BOLT</v>
          </cell>
          <cell r="C932" t="str">
            <v>M20</v>
          </cell>
          <cell r="D932" t="str">
            <v>EA</v>
          </cell>
          <cell r="E932">
            <v>53</v>
          </cell>
          <cell r="F932">
            <v>470</v>
          </cell>
          <cell r="G932">
            <v>24910</v>
          </cell>
          <cell r="H932">
            <v>53</v>
          </cell>
          <cell r="I932">
            <v>470</v>
          </cell>
          <cell r="J932">
            <v>24910</v>
          </cell>
          <cell r="M932">
            <v>24910</v>
          </cell>
          <cell r="N932">
            <v>0</v>
          </cell>
        </row>
        <row r="933">
          <cell r="B933" t="str">
            <v>ANCHOR BOLT</v>
          </cell>
          <cell r="C933" t="str">
            <v>M24</v>
          </cell>
          <cell r="D933" t="str">
            <v>EA</v>
          </cell>
          <cell r="E933">
            <v>8</v>
          </cell>
          <cell r="F933">
            <v>10000</v>
          </cell>
          <cell r="G933">
            <v>80000</v>
          </cell>
          <cell r="H933">
            <v>8</v>
          </cell>
          <cell r="I933">
            <v>10000</v>
          </cell>
          <cell r="J933">
            <v>80000</v>
          </cell>
          <cell r="M933">
            <v>16000</v>
          </cell>
          <cell r="N933">
            <v>64000</v>
          </cell>
        </row>
        <row r="935">
          <cell r="B935" t="str">
            <v>SUB-TOTAL</v>
          </cell>
          <cell r="G935">
            <v>6139810</v>
          </cell>
          <cell r="J935">
            <v>6139810</v>
          </cell>
          <cell r="M935">
            <v>3125810</v>
          </cell>
          <cell r="N935">
            <v>3014000</v>
          </cell>
        </row>
        <row r="937">
          <cell r="A937" t="str">
            <v xml:space="preserve">  8)</v>
          </cell>
          <cell r="B937" t="str">
            <v>도장공사</v>
          </cell>
        </row>
        <row r="938">
          <cell r="B938" t="str">
            <v>광명단</v>
          </cell>
          <cell r="C938" t="str">
            <v>2회</v>
          </cell>
          <cell r="D938" t="str">
            <v>M2</v>
          </cell>
          <cell r="E938">
            <v>203</v>
          </cell>
          <cell r="F938">
            <v>4000</v>
          </cell>
          <cell r="G938">
            <v>812000</v>
          </cell>
          <cell r="H938">
            <v>203</v>
          </cell>
          <cell r="I938">
            <v>4000</v>
          </cell>
          <cell r="J938">
            <v>812000</v>
          </cell>
          <cell r="M938">
            <v>304500</v>
          </cell>
          <cell r="N938">
            <v>507500</v>
          </cell>
        </row>
        <row r="939">
          <cell r="B939" t="str">
            <v>유성페인트</v>
          </cell>
          <cell r="C939" t="str">
            <v>2회(중도)</v>
          </cell>
          <cell r="D939" t="str">
            <v>M2</v>
          </cell>
          <cell r="E939">
            <v>203</v>
          </cell>
          <cell r="F939">
            <v>4000</v>
          </cell>
          <cell r="G939">
            <v>812000</v>
          </cell>
          <cell r="H939">
            <v>203</v>
          </cell>
          <cell r="I939">
            <v>4000</v>
          </cell>
          <cell r="J939">
            <v>812000</v>
          </cell>
          <cell r="M939">
            <v>304500</v>
          </cell>
          <cell r="N939">
            <v>507500</v>
          </cell>
        </row>
        <row r="940">
          <cell r="B940" t="str">
            <v>유성페인트</v>
          </cell>
          <cell r="C940" t="str">
            <v>2회(상도)</v>
          </cell>
          <cell r="D940" t="str">
            <v>M2</v>
          </cell>
          <cell r="E940">
            <v>203</v>
          </cell>
          <cell r="F940">
            <v>4000</v>
          </cell>
          <cell r="G940">
            <v>812000</v>
          </cell>
          <cell r="H940">
            <v>203</v>
          </cell>
          <cell r="I940">
            <v>4000</v>
          </cell>
          <cell r="J940">
            <v>812000</v>
          </cell>
          <cell r="M940">
            <v>304500</v>
          </cell>
          <cell r="N940">
            <v>507500</v>
          </cell>
        </row>
        <row r="942">
          <cell r="B942" t="str">
            <v>SUB-TOTAL</v>
          </cell>
          <cell r="G942">
            <v>2436000</v>
          </cell>
          <cell r="J942">
            <v>2436000</v>
          </cell>
          <cell r="M942">
            <v>913500</v>
          </cell>
          <cell r="N942">
            <v>1522500</v>
          </cell>
        </row>
        <row r="944">
          <cell r="A944" t="str">
            <v xml:space="preserve">  9)</v>
          </cell>
          <cell r="B944" t="str">
            <v>지붕공사</v>
          </cell>
        </row>
        <row r="945">
          <cell r="B945" t="str">
            <v>A.P.M 0.7T V-115</v>
          </cell>
          <cell r="D945" t="str">
            <v>M2</v>
          </cell>
          <cell r="E945">
            <v>30.7</v>
          </cell>
          <cell r="F945">
            <v>37160</v>
          </cell>
          <cell r="G945">
            <v>1140812</v>
          </cell>
          <cell r="H945">
            <v>30.7</v>
          </cell>
          <cell r="I945">
            <v>37160</v>
          </cell>
          <cell r="J945">
            <v>1140812</v>
          </cell>
          <cell r="M945">
            <v>846092</v>
          </cell>
          <cell r="N945">
            <v>294720</v>
          </cell>
        </row>
        <row r="946">
          <cell r="B946" t="str">
            <v>GUTTER A.P.M 0.7T</v>
          </cell>
          <cell r="D946" t="str">
            <v>M2</v>
          </cell>
          <cell r="E946">
            <v>3.78</v>
          </cell>
          <cell r="F946">
            <v>47560</v>
          </cell>
          <cell r="G946">
            <v>179776</v>
          </cell>
          <cell r="H946">
            <v>3.78</v>
          </cell>
          <cell r="I946">
            <v>47560</v>
          </cell>
          <cell r="J946">
            <v>179776</v>
          </cell>
          <cell r="M946">
            <v>104176</v>
          </cell>
          <cell r="N946">
            <v>75600</v>
          </cell>
        </row>
        <row r="947">
          <cell r="B947" t="str">
            <v>ROOF DRAIN (ST'L)</v>
          </cell>
          <cell r="C947" t="str">
            <v>100A</v>
          </cell>
          <cell r="D947" t="str">
            <v>EA</v>
          </cell>
          <cell r="E947">
            <v>1</v>
          </cell>
          <cell r="F947">
            <v>16000</v>
          </cell>
          <cell r="G947">
            <v>16000</v>
          </cell>
          <cell r="H947">
            <v>1</v>
          </cell>
          <cell r="I947">
            <v>16000</v>
          </cell>
          <cell r="J947">
            <v>16000</v>
          </cell>
          <cell r="M947">
            <v>3000</v>
          </cell>
          <cell r="N947">
            <v>13000</v>
          </cell>
        </row>
        <row r="948">
          <cell r="B948" t="str">
            <v>STEEL PIPE</v>
          </cell>
          <cell r="C948" t="str">
            <v>100A</v>
          </cell>
          <cell r="D948" t="str">
            <v>M</v>
          </cell>
          <cell r="E948">
            <v>5.2</v>
          </cell>
          <cell r="F948">
            <v>31200</v>
          </cell>
          <cell r="G948">
            <v>162240</v>
          </cell>
          <cell r="H948">
            <v>5.2</v>
          </cell>
          <cell r="I948">
            <v>31200</v>
          </cell>
          <cell r="J948">
            <v>162240</v>
          </cell>
          <cell r="M948">
            <v>58240</v>
          </cell>
          <cell r="N948">
            <v>104000</v>
          </cell>
        </row>
        <row r="950">
          <cell r="B950" t="str">
            <v>SUB-TOTAL</v>
          </cell>
          <cell r="G950">
            <v>1498828</v>
          </cell>
          <cell r="J950">
            <v>1498828</v>
          </cell>
          <cell r="M950">
            <v>1011508</v>
          </cell>
          <cell r="N950">
            <v>487320</v>
          </cell>
        </row>
        <row r="952">
          <cell r="B952" t="str">
            <v>T O T A L</v>
          </cell>
          <cell r="G952">
            <v>11795596</v>
          </cell>
          <cell r="J952">
            <v>11795596</v>
          </cell>
          <cell r="M952">
            <v>5993600</v>
          </cell>
          <cell r="N952">
            <v>5801996</v>
          </cell>
        </row>
        <row r="964">
          <cell r="A964" t="str">
            <v xml:space="preserve"> 10.</v>
          </cell>
          <cell r="B964" t="str">
            <v>OIL SEPARATION (NEAR SHOWER ROOM)</v>
          </cell>
        </row>
        <row r="966">
          <cell r="A966" t="str">
            <v xml:space="preserve">  1)</v>
          </cell>
          <cell r="B966" t="str">
            <v>토공사</v>
          </cell>
        </row>
        <row r="967">
          <cell r="B967" t="str">
            <v>터파기</v>
          </cell>
          <cell r="C967" t="str">
            <v>HAND</v>
          </cell>
          <cell r="D967" t="str">
            <v>M3</v>
          </cell>
          <cell r="E967">
            <v>31.17</v>
          </cell>
          <cell r="F967">
            <v>18760</v>
          </cell>
          <cell r="G967">
            <v>584749</v>
          </cell>
          <cell r="H967">
            <v>31.17</v>
          </cell>
          <cell r="I967">
            <v>18760</v>
          </cell>
          <cell r="J967">
            <v>584749</v>
          </cell>
          <cell r="M967">
            <v>70444</v>
          </cell>
          <cell r="N967">
            <v>514305</v>
          </cell>
        </row>
        <row r="968">
          <cell r="B968" t="str">
            <v>잔토처리</v>
          </cell>
          <cell r="C968" t="str">
            <v>HAND</v>
          </cell>
          <cell r="D968" t="str">
            <v>M3</v>
          </cell>
          <cell r="E968">
            <v>16.239999999999998</v>
          </cell>
          <cell r="F968">
            <v>11350</v>
          </cell>
          <cell r="G968">
            <v>184324</v>
          </cell>
          <cell r="H968">
            <v>16.239999999999998</v>
          </cell>
          <cell r="I968">
            <v>11350</v>
          </cell>
          <cell r="J968">
            <v>184324</v>
          </cell>
          <cell r="M968">
            <v>89320</v>
          </cell>
          <cell r="N968">
            <v>95004</v>
          </cell>
        </row>
        <row r="969">
          <cell r="B969" t="str">
            <v>되메우기</v>
          </cell>
          <cell r="C969" t="str">
            <v>HAND</v>
          </cell>
          <cell r="D969" t="str">
            <v>M3</v>
          </cell>
          <cell r="E969">
            <v>14.93</v>
          </cell>
          <cell r="F969">
            <v>16800</v>
          </cell>
          <cell r="G969">
            <v>250824</v>
          </cell>
          <cell r="H969">
            <v>14.93</v>
          </cell>
          <cell r="I969">
            <v>16800</v>
          </cell>
          <cell r="J969">
            <v>250824</v>
          </cell>
          <cell r="M969">
            <v>74650</v>
          </cell>
          <cell r="N969">
            <v>176174</v>
          </cell>
        </row>
        <row r="971">
          <cell r="B971" t="str">
            <v>SUB-TOTAL</v>
          </cell>
          <cell r="G971">
            <v>1019897</v>
          </cell>
          <cell r="J971">
            <v>1019897</v>
          </cell>
          <cell r="M971">
            <v>234414</v>
          </cell>
          <cell r="N971">
            <v>785483</v>
          </cell>
        </row>
        <row r="973">
          <cell r="A973" t="str">
            <v xml:space="preserve">  2)</v>
          </cell>
          <cell r="B973" t="str">
            <v>지정공사</v>
          </cell>
        </row>
        <row r="974">
          <cell r="B974" t="str">
            <v>잡석지정</v>
          </cell>
          <cell r="D974" t="str">
            <v>M3</v>
          </cell>
          <cell r="E974">
            <v>2.52</v>
          </cell>
          <cell r="F974">
            <v>13500</v>
          </cell>
          <cell r="G974">
            <v>34020</v>
          </cell>
          <cell r="H974">
            <v>2.52</v>
          </cell>
          <cell r="I974">
            <v>13500</v>
          </cell>
          <cell r="J974">
            <v>34020</v>
          </cell>
          <cell r="M974">
            <v>22680</v>
          </cell>
          <cell r="N974">
            <v>11340</v>
          </cell>
        </row>
        <row r="976">
          <cell r="B976" t="str">
            <v>SUB-TOTAL</v>
          </cell>
          <cell r="G976">
            <v>34020</v>
          </cell>
          <cell r="J976">
            <v>34020</v>
          </cell>
          <cell r="M976">
            <v>22680</v>
          </cell>
          <cell r="N976">
            <v>11340</v>
          </cell>
        </row>
        <row r="978">
          <cell r="A978" t="str">
            <v xml:space="preserve">  3)</v>
          </cell>
          <cell r="B978" t="str">
            <v>철근공사</v>
          </cell>
        </row>
        <row r="979">
          <cell r="B979" t="str">
            <v>RE-BAR</v>
          </cell>
          <cell r="C979" t="str">
            <v>D10</v>
          </cell>
          <cell r="D979" t="str">
            <v>TON</v>
          </cell>
          <cell r="E979">
            <v>0.01</v>
          </cell>
          <cell r="F979">
            <v>310000</v>
          </cell>
          <cell r="G979">
            <v>3100</v>
          </cell>
          <cell r="H979">
            <v>0.01</v>
          </cell>
          <cell r="I979">
            <v>310000</v>
          </cell>
          <cell r="J979">
            <v>3100</v>
          </cell>
          <cell r="M979">
            <v>3100</v>
          </cell>
          <cell r="N979">
            <v>0</v>
          </cell>
        </row>
        <row r="980">
          <cell r="C980" t="str">
            <v>D13</v>
          </cell>
          <cell r="D980" t="str">
            <v>TON</v>
          </cell>
          <cell r="E980">
            <v>0.43</v>
          </cell>
          <cell r="F980">
            <v>310000</v>
          </cell>
          <cell r="G980">
            <v>133300</v>
          </cell>
          <cell r="H980">
            <v>0.43</v>
          </cell>
          <cell r="I980">
            <v>310000</v>
          </cell>
          <cell r="J980">
            <v>133300</v>
          </cell>
          <cell r="M980">
            <v>133300</v>
          </cell>
          <cell r="N980">
            <v>0</v>
          </cell>
        </row>
        <row r="981">
          <cell r="B981" t="str">
            <v>RE-BAR FORMING</v>
          </cell>
          <cell r="D981" t="str">
            <v>TON</v>
          </cell>
          <cell r="E981">
            <v>0.43</v>
          </cell>
          <cell r="F981">
            <v>227000</v>
          </cell>
          <cell r="G981">
            <v>97610</v>
          </cell>
          <cell r="H981">
            <v>0.43</v>
          </cell>
          <cell r="I981">
            <v>227000</v>
          </cell>
          <cell r="J981">
            <v>97610</v>
          </cell>
          <cell r="M981">
            <v>5160</v>
          </cell>
          <cell r="N981">
            <v>92450</v>
          </cell>
        </row>
        <row r="983">
          <cell r="B983" t="str">
            <v>SUB-TOTAL</v>
          </cell>
          <cell r="G983">
            <v>234010</v>
          </cell>
          <cell r="J983">
            <v>234010</v>
          </cell>
          <cell r="M983">
            <v>141560</v>
          </cell>
          <cell r="N983">
            <v>92450</v>
          </cell>
        </row>
        <row r="985">
          <cell r="A985" t="str">
            <v xml:space="preserve">  4)</v>
          </cell>
          <cell r="B985" t="str">
            <v>거푸집 공사</v>
          </cell>
          <cell r="O985" t="str">
            <v xml:space="preserve"> 소운반,</v>
          </cell>
        </row>
        <row r="986">
          <cell r="B986" t="str">
            <v>거푸집</v>
          </cell>
          <cell r="C986" t="str">
            <v>4회</v>
          </cell>
          <cell r="D986" t="str">
            <v>M2</v>
          </cell>
          <cell r="E986">
            <v>60.2</v>
          </cell>
          <cell r="F986">
            <v>21360</v>
          </cell>
          <cell r="G986">
            <v>1285872</v>
          </cell>
          <cell r="H986">
            <v>60.2</v>
          </cell>
          <cell r="I986">
            <v>21360</v>
          </cell>
          <cell r="J986">
            <v>1285872</v>
          </cell>
          <cell r="M986">
            <v>370832</v>
          </cell>
          <cell r="N986">
            <v>915040</v>
          </cell>
          <cell r="O986" t="str">
            <v xml:space="preserve"> 정리비</v>
          </cell>
        </row>
        <row r="987">
          <cell r="O987" t="str">
            <v xml:space="preserve"> 포  함</v>
          </cell>
        </row>
        <row r="988">
          <cell r="B988" t="str">
            <v>SUB-TOTAL</v>
          </cell>
          <cell r="G988">
            <v>1285872</v>
          </cell>
          <cell r="J988">
            <v>1285872</v>
          </cell>
          <cell r="M988">
            <v>370832</v>
          </cell>
          <cell r="N988">
            <v>915040</v>
          </cell>
        </row>
        <row r="990">
          <cell r="A990" t="str">
            <v xml:space="preserve">  5)</v>
          </cell>
          <cell r="B990" t="str">
            <v xml:space="preserve">콘크리트 공사 </v>
          </cell>
        </row>
        <row r="991">
          <cell r="B991" t="str">
            <v>LEAN CON'C</v>
          </cell>
          <cell r="C991" t="str">
            <v>FC=135KG/㎠</v>
          </cell>
          <cell r="D991" t="str">
            <v>M3</v>
          </cell>
          <cell r="E991">
            <v>0.81</v>
          </cell>
          <cell r="F991">
            <v>50950</v>
          </cell>
          <cell r="G991">
            <v>41269</v>
          </cell>
          <cell r="H991">
            <v>0.81</v>
          </cell>
          <cell r="I991">
            <v>50950</v>
          </cell>
          <cell r="J991">
            <v>41269</v>
          </cell>
          <cell r="M991">
            <v>41269</v>
          </cell>
          <cell r="N991">
            <v>0</v>
          </cell>
        </row>
        <row r="992">
          <cell r="B992" t="str">
            <v>CON'C</v>
          </cell>
          <cell r="C992" t="str">
            <v>FC=210KG/㎠</v>
          </cell>
          <cell r="D992" t="str">
            <v>M3</v>
          </cell>
          <cell r="E992">
            <v>6.6</v>
          </cell>
          <cell r="F992">
            <v>59770</v>
          </cell>
          <cell r="G992">
            <v>394482</v>
          </cell>
          <cell r="H992">
            <v>6.6</v>
          </cell>
          <cell r="I992">
            <v>59770</v>
          </cell>
          <cell r="J992">
            <v>394482</v>
          </cell>
          <cell r="M992">
            <v>394482</v>
          </cell>
          <cell r="N992">
            <v>0</v>
          </cell>
        </row>
        <row r="993">
          <cell r="B993" t="str">
            <v>콘크리트 치기</v>
          </cell>
          <cell r="D993" t="str">
            <v>M3</v>
          </cell>
          <cell r="E993">
            <v>7.41</v>
          </cell>
          <cell r="F993">
            <v>12600</v>
          </cell>
          <cell r="G993">
            <v>93366</v>
          </cell>
          <cell r="H993">
            <v>7.41</v>
          </cell>
          <cell r="I993">
            <v>12600</v>
          </cell>
          <cell r="J993">
            <v>93366</v>
          </cell>
          <cell r="M993">
            <v>22230</v>
          </cell>
          <cell r="N993">
            <v>71136</v>
          </cell>
        </row>
        <row r="994">
          <cell r="B994" t="str">
            <v>SUB-TOTAL</v>
          </cell>
          <cell r="G994">
            <v>529117</v>
          </cell>
          <cell r="J994">
            <v>529117</v>
          </cell>
          <cell r="M994">
            <v>457981</v>
          </cell>
          <cell r="N994">
            <v>71136</v>
          </cell>
        </row>
        <row r="996">
          <cell r="A996" t="str">
            <v xml:space="preserve">  6)</v>
          </cell>
          <cell r="B996" t="str">
            <v>철골공사</v>
          </cell>
        </row>
        <row r="997">
          <cell r="B997" t="str">
            <v>ㄷ-100*50*5*7.5</v>
          </cell>
          <cell r="D997" t="str">
            <v>TON</v>
          </cell>
          <cell r="E997">
            <v>0.03</v>
          </cell>
          <cell r="F997">
            <v>385000</v>
          </cell>
          <cell r="G997">
            <v>11550</v>
          </cell>
          <cell r="H997">
            <v>0.03</v>
          </cell>
          <cell r="I997">
            <v>385000</v>
          </cell>
          <cell r="J997">
            <v>11550</v>
          </cell>
          <cell r="M997">
            <v>11550</v>
          </cell>
          <cell r="N997">
            <v>0</v>
          </cell>
        </row>
        <row r="998">
          <cell r="B998" t="str">
            <v>ㄷ-75*40*5*7</v>
          </cell>
          <cell r="D998" t="str">
            <v>TON</v>
          </cell>
          <cell r="E998">
            <v>0.01</v>
          </cell>
          <cell r="F998">
            <v>385000</v>
          </cell>
          <cell r="G998">
            <v>3850</v>
          </cell>
          <cell r="H998">
            <v>0.01</v>
          </cell>
          <cell r="I998">
            <v>385000</v>
          </cell>
          <cell r="J998">
            <v>3850</v>
          </cell>
          <cell r="M998">
            <v>3850</v>
          </cell>
          <cell r="N998">
            <v>0</v>
          </cell>
        </row>
        <row r="999">
          <cell r="B999" t="str">
            <v>ㄴ-50*50*6</v>
          </cell>
          <cell r="D999" t="str">
            <v>TON</v>
          </cell>
          <cell r="E999">
            <v>0.03</v>
          </cell>
          <cell r="F999">
            <v>360000</v>
          </cell>
          <cell r="G999">
            <v>10800</v>
          </cell>
          <cell r="H999">
            <v>0.03</v>
          </cell>
          <cell r="I999">
            <v>360000</v>
          </cell>
          <cell r="J999">
            <v>10800</v>
          </cell>
          <cell r="M999">
            <v>10800</v>
          </cell>
          <cell r="N999">
            <v>0</v>
          </cell>
        </row>
        <row r="1000">
          <cell r="B1000" t="str">
            <v>ㄴ-30*30*4</v>
          </cell>
          <cell r="D1000" t="str">
            <v>TON</v>
          </cell>
          <cell r="E1000">
            <v>0.02</v>
          </cell>
          <cell r="F1000">
            <v>360000</v>
          </cell>
          <cell r="G1000">
            <v>7200</v>
          </cell>
          <cell r="H1000">
            <v>0.02</v>
          </cell>
          <cell r="I1000">
            <v>360000</v>
          </cell>
          <cell r="J1000">
            <v>7200</v>
          </cell>
          <cell r="M1000">
            <v>7200</v>
          </cell>
          <cell r="N1000">
            <v>0</v>
          </cell>
        </row>
        <row r="1001">
          <cell r="B1001" t="str">
            <v>FB-50*9</v>
          </cell>
          <cell r="F1001">
            <v>380000</v>
          </cell>
          <cell r="G1001">
            <v>0</v>
          </cell>
          <cell r="I1001">
            <v>380000</v>
          </cell>
          <cell r="J1001">
            <v>0</v>
          </cell>
          <cell r="M1001">
            <v>0</v>
          </cell>
          <cell r="N1001">
            <v>0</v>
          </cell>
        </row>
        <row r="1002">
          <cell r="B1002" t="str">
            <v>CHK'D PLATE</v>
          </cell>
          <cell r="C1002" t="str">
            <v>4.5T</v>
          </cell>
          <cell r="D1002" t="str">
            <v>TON</v>
          </cell>
          <cell r="E1002">
            <v>0.06</v>
          </cell>
          <cell r="F1002">
            <v>400000</v>
          </cell>
          <cell r="G1002">
            <v>24000</v>
          </cell>
          <cell r="H1002">
            <v>0.06</v>
          </cell>
          <cell r="I1002">
            <v>400000</v>
          </cell>
          <cell r="J1002">
            <v>24000</v>
          </cell>
          <cell r="M1002">
            <v>24000</v>
          </cell>
          <cell r="N1002">
            <v>0</v>
          </cell>
        </row>
        <row r="1003">
          <cell r="B1003" t="str">
            <v>GRATING</v>
          </cell>
          <cell r="C1003" t="str">
            <v>T=25</v>
          </cell>
          <cell r="D1003" t="str">
            <v>M2</v>
          </cell>
          <cell r="E1003">
            <v>3.63</v>
          </cell>
          <cell r="F1003">
            <v>60000</v>
          </cell>
          <cell r="G1003">
            <v>217800</v>
          </cell>
          <cell r="H1003">
            <v>3.63</v>
          </cell>
          <cell r="I1003">
            <v>60000</v>
          </cell>
          <cell r="J1003">
            <v>217800</v>
          </cell>
          <cell r="M1003">
            <v>181500</v>
          </cell>
          <cell r="N1003">
            <v>36300</v>
          </cell>
        </row>
        <row r="1004">
          <cell r="B1004" t="str">
            <v>SUS SCREEN #10</v>
          </cell>
          <cell r="D1004" t="str">
            <v>M2</v>
          </cell>
          <cell r="E1004">
            <v>0.16</v>
          </cell>
          <cell r="F1004">
            <v>800000</v>
          </cell>
          <cell r="G1004">
            <v>128000</v>
          </cell>
          <cell r="H1004">
            <v>0.16</v>
          </cell>
          <cell r="I1004">
            <v>800000</v>
          </cell>
          <cell r="J1004">
            <v>128000</v>
          </cell>
          <cell r="M1004">
            <v>48000</v>
          </cell>
          <cell r="N1004">
            <v>80000</v>
          </cell>
        </row>
        <row r="1005">
          <cell r="B1005" t="str">
            <v>STEEL FORMING</v>
          </cell>
          <cell r="D1005" t="str">
            <v>TON</v>
          </cell>
          <cell r="E1005">
            <v>0.15</v>
          </cell>
          <cell r="F1005">
            <v>1250000</v>
          </cell>
          <cell r="G1005">
            <v>187500</v>
          </cell>
          <cell r="H1005">
            <v>0.15</v>
          </cell>
          <cell r="I1005">
            <v>1250000</v>
          </cell>
          <cell r="J1005">
            <v>187500</v>
          </cell>
          <cell r="M1005">
            <v>0</v>
          </cell>
          <cell r="N1005">
            <v>187500</v>
          </cell>
        </row>
        <row r="1007">
          <cell r="B1007" t="str">
            <v>SUB-TOTAL</v>
          </cell>
          <cell r="G1007">
            <v>590700</v>
          </cell>
          <cell r="J1007">
            <v>590700</v>
          </cell>
          <cell r="M1007">
            <v>286900</v>
          </cell>
          <cell r="N1007">
            <v>303800</v>
          </cell>
        </row>
        <row r="1009">
          <cell r="A1009" t="str">
            <v xml:space="preserve">  7)</v>
          </cell>
          <cell r="B1009" t="str">
            <v>잡철물 공사</v>
          </cell>
        </row>
        <row r="1010">
          <cell r="B1010" t="str">
            <v>SUS SCREEN #10</v>
          </cell>
          <cell r="D1010" t="str">
            <v>M2</v>
          </cell>
          <cell r="E1010">
            <v>0.16</v>
          </cell>
          <cell r="F1010">
            <v>800000</v>
          </cell>
          <cell r="G1010">
            <v>128000</v>
          </cell>
          <cell r="H1010">
            <v>0.16</v>
          </cell>
          <cell r="I1010">
            <v>800000</v>
          </cell>
          <cell r="J1010">
            <v>128000</v>
          </cell>
          <cell r="M1010">
            <v>48000</v>
          </cell>
          <cell r="N1010">
            <v>80000</v>
          </cell>
        </row>
        <row r="1011">
          <cell r="B1011" t="str">
            <v>FB-4.5*50</v>
          </cell>
          <cell r="D1011" t="str">
            <v>TON</v>
          </cell>
          <cell r="E1011">
            <v>0.01</v>
          </cell>
          <cell r="F1011">
            <v>1630000</v>
          </cell>
          <cell r="G1011">
            <v>16300</v>
          </cell>
          <cell r="H1011">
            <v>0.01</v>
          </cell>
          <cell r="I1011">
            <v>1630000</v>
          </cell>
          <cell r="J1011">
            <v>16300</v>
          </cell>
          <cell r="M1011">
            <v>3800</v>
          </cell>
          <cell r="N1011">
            <v>12500</v>
          </cell>
        </row>
        <row r="1012">
          <cell r="B1012" t="str">
            <v>ST'L PIPE</v>
          </cell>
          <cell r="C1012" t="str">
            <v>250A</v>
          </cell>
          <cell r="D1012" t="str">
            <v>M</v>
          </cell>
          <cell r="E1012">
            <v>1.45</v>
          </cell>
          <cell r="F1012">
            <v>45000</v>
          </cell>
          <cell r="G1012">
            <v>65250</v>
          </cell>
          <cell r="H1012">
            <v>1.45</v>
          </cell>
          <cell r="I1012">
            <v>45000</v>
          </cell>
          <cell r="J1012">
            <v>65250</v>
          </cell>
          <cell r="M1012">
            <v>36250</v>
          </cell>
          <cell r="N1012">
            <v>29000</v>
          </cell>
        </row>
        <row r="1013">
          <cell r="B1013" t="str">
            <v>ST'L PIPE</v>
          </cell>
          <cell r="C1013" t="str">
            <v>300A</v>
          </cell>
          <cell r="D1013" t="str">
            <v>M</v>
          </cell>
          <cell r="E1013">
            <v>0.45</v>
          </cell>
          <cell r="F1013">
            <v>50000</v>
          </cell>
          <cell r="G1013">
            <v>22500</v>
          </cell>
          <cell r="H1013">
            <v>0.45</v>
          </cell>
          <cell r="I1013">
            <v>50000</v>
          </cell>
          <cell r="J1013">
            <v>22500</v>
          </cell>
          <cell r="M1013">
            <v>13500</v>
          </cell>
          <cell r="N1013">
            <v>9000</v>
          </cell>
        </row>
        <row r="1014">
          <cell r="B1014" t="str">
            <v>L-보</v>
          </cell>
          <cell r="C1014" t="str">
            <v>250A</v>
          </cell>
          <cell r="D1014" t="str">
            <v>EA</v>
          </cell>
          <cell r="E1014">
            <v>1</v>
          </cell>
          <cell r="F1014">
            <v>40000</v>
          </cell>
          <cell r="G1014">
            <v>40000</v>
          </cell>
          <cell r="H1014">
            <v>1</v>
          </cell>
          <cell r="I1014">
            <v>40000</v>
          </cell>
          <cell r="J1014">
            <v>40000</v>
          </cell>
          <cell r="M1014">
            <v>20000</v>
          </cell>
          <cell r="N1014">
            <v>20000</v>
          </cell>
        </row>
        <row r="1016">
          <cell r="B1016" t="str">
            <v>SUB-TOTAL</v>
          </cell>
          <cell r="G1016">
            <v>272050</v>
          </cell>
          <cell r="J1016">
            <v>272050</v>
          </cell>
          <cell r="M1016">
            <v>121550</v>
          </cell>
          <cell r="N1016">
            <v>150500</v>
          </cell>
        </row>
        <row r="1018">
          <cell r="A1018" t="str">
            <v xml:space="preserve">  8)</v>
          </cell>
          <cell r="B1018" t="str">
            <v>방수공사</v>
          </cell>
        </row>
        <row r="1019">
          <cell r="B1019" t="str">
            <v>액체방수</v>
          </cell>
          <cell r="C1019" t="str">
            <v>2회</v>
          </cell>
          <cell r="D1019" t="str">
            <v>M2</v>
          </cell>
          <cell r="E1019">
            <v>27</v>
          </cell>
          <cell r="F1019">
            <v>9590</v>
          </cell>
          <cell r="G1019">
            <v>258930</v>
          </cell>
          <cell r="H1019">
            <v>27</v>
          </cell>
          <cell r="I1019">
            <v>9590</v>
          </cell>
          <cell r="J1019">
            <v>258930</v>
          </cell>
          <cell r="M1019">
            <v>29430</v>
          </cell>
          <cell r="N1019">
            <v>229500</v>
          </cell>
        </row>
        <row r="1021">
          <cell r="B1021" t="str">
            <v>SUB-TOTAL</v>
          </cell>
          <cell r="G1021">
            <v>258930</v>
          </cell>
          <cell r="J1021">
            <v>258930</v>
          </cell>
          <cell r="M1021">
            <v>29430</v>
          </cell>
          <cell r="N1021">
            <v>229500</v>
          </cell>
        </row>
        <row r="1023">
          <cell r="B1023" t="str">
            <v>T O T A L</v>
          </cell>
          <cell r="G1023">
            <v>4224596</v>
          </cell>
          <cell r="J1023">
            <v>4224596</v>
          </cell>
          <cell r="M1023">
            <v>1665347</v>
          </cell>
          <cell r="N1023">
            <v>2559249</v>
          </cell>
        </row>
        <row r="1024">
          <cell r="A1024" t="str">
            <v xml:space="preserve"> 11.</v>
          </cell>
          <cell r="B1024" t="str">
            <v>PAVING</v>
          </cell>
        </row>
        <row r="1026">
          <cell r="A1026" t="str">
            <v xml:space="preserve">  1)</v>
          </cell>
          <cell r="B1026" t="str">
            <v>CON'C</v>
          </cell>
          <cell r="D1026" t="str">
            <v>M3</v>
          </cell>
          <cell r="E1026">
            <v>9.9</v>
          </cell>
          <cell r="F1026">
            <v>59770</v>
          </cell>
          <cell r="G1026">
            <v>591723</v>
          </cell>
          <cell r="H1026">
            <v>9.9</v>
          </cell>
          <cell r="I1026">
            <v>59770</v>
          </cell>
          <cell r="J1026">
            <v>591723</v>
          </cell>
          <cell r="M1026">
            <v>591723</v>
          </cell>
          <cell r="N1026">
            <v>0</v>
          </cell>
        </row>
        <row r="1027">
          <cell r="B1027" t="str">
            <v>CON'C 치기</v>
          </cell>
          <cell r="D1027" t="str">
            <v>M3</v>
          </cell>
          <cell r="E1027">
            <v>9.9</v>
          </cell>
          <cell r="F1027">
            <v>11400</v>
          </cell>
          <cell r="G1027">
            <v>112860</v>
          </cell>
          <cell r="H1027">
            <v>9.9</v>
          </cell>
          <cell r="I1027">
            <v>11400</v>
          </cell>
          <cell r="J1027">
            <v>112860</v>
          </cell>
          <cell r="M1027">
            <v>17820</v>
          </cell>
          <cell r="N1027">
            <v>95040</v>
          </cell>
        </row>
        <row r="1029">
          <cell r="B1029" t="str">
            <v>SUB-TOTAL</v>
          </cell>
          <cell r="G1029">
            <v>704583</v>
          </cell>
          <cell r="J1029">
            <v>704583</v>
          </cell>
          <cell r="M1029">
            <v>609543</v>
          </cell>
          <cell r="N1029">
            <v>95040</v>
          </cell>
        </row>
        <row r="1031">
          <cell r="A1031" t="str">
            <v xml:space="preserve">  2)</v>
          </cell>
          <cell r="B1031" t="str">
            <v>RE-BAR</v>
          </cell>
          <cell r="C1031" t="str">
            <v>D10</v>
          </cell>
          <cell r="D1031" t="str">
            <v>TON</v>
          </cell>
          <cell r="E1031">
            <v>0.9</v>
          </cell>
          <cell r="F1031">
            <v>310000</v>
          </cell>
          <cell r="G1031">
            <v>279000</v>
          </cell>
          <cell r="H1031">
            <v>0.9</v>
          </cell>
          <cell r="I1031">
            <v>310000</v>
          </cell>
          <cell r="J1031">
            <v>279000</v>
          </cell>
          <cell r="M1031">
            <v>279000</v>
          </cell>
          <cell r="N1031">
            <v>0</v>
          </cell>
        </row>
        <row r="1032">
          <cell r="B1032" t="str">
            <v>RE-BAR FORMING</v>
          </cell>
          <cell r="D1032" t="str">
            <v>TON</v>
          </cell>
          <cell r="E1032">
            <v>0.9</v>
          </cell>
          <cell r="F1032">
            <v>227000</v>
          </cell>
          <cell r="G1032">
            <v>204300</v>
          </cell>
          <cell r="H1032">
            <v>0.9</v>
          </cell>
          <cell r="I1032">
            <v>227000</v>
          </cell>
          <cell r="J1032">
            <v>204300</v>
          </cell>
          <cell r="M1032">
            <v>10800</v>
          </cell>
          <cell r="N1032">
            <v>193500</v>
          </cell>
        </row>
        <row r="1033">
          <cell r="B1033" t="str">
            <v>용접철망       #6*150*150</v>
          </cell>
          <cell r="D1033" t="str">
            <v>M2</v>
          </cell>
          <cell r="E1033">
            <v>1897</v>
          </cell>
          <cell r="F1033">
            <v>1200</v>
          </cell>
          <cell r="G1033">
            <v>2276400</v>
          </cell>
          <cell r="H1033">
            <v>1897</v>
          </cell>
          <cell r="I1033">
            <v>1200</v>
          </cell>
          <cell r="J1033">
            <v>2276400</v>
          </cell>
          <cell r="M1033">
            <v>2276400</v>
          </cell>
          <cell r="N1033">
            <v>0</v>
          </cell>
        </row>
        <row r="1034">
          <cell r="B1034" t="str">
            <v>용접철망 깔기</v>
          </cell>
          <cell r="D1034" t="str">
            <v>M2</v>
          </cell>
          <cell r="E1034">
            <v>1725</v>
          </cell>
          <cell r="F1034">
            <v>600</v>
          </cell>
          <cell r="G1034">
            <v>1035000</v>
          </cell>
          <cell r="H1034">
            <v>1725</v>
          </cell>
          <cell r="I1034">
            <v>600</v>
          </cell>
          <cell r="J1034">
            <v>1035000</v>
          </cell>
          <cell r="M1034">
            <v>0</v>
          </cell>
          <cell r="N1034">
            <v>1035000</v>
          </cell>
        </row>
        <row r="1036">
          <cell r="B1036" t="str">
            <v>SUB-TOTAL</v>
          </cell>
          <cell r="G1036">
            <v>3794700</v>
          </cell>
          <cell r="J1036">
            <v>3794700</v>
          </cell>
          <cell r="M1036">
            <v>2566200</v>
          </cell>
          <cell r="N1036">
            <v>1228500</v>
          </cell>
        </row>
        <row r="1038">
          <cell r="A1038" t="str">
            <v xml:space="preserve">  3)</v>
          </cell>
          <cell r="B1038" t="str">
            <v>EXPANSION JOINT</v>
          </cell>
          <cell r="C1038" t="str">
            <v>T-12</v>
          </cell>
          <cell r="D1038" t="str">
            <v>M</v>
          </cell>
          <cell r="E1038">
            <v>375</v>
          </cell>
          <cell r="F1038">
            <v>5280</v>
          </cell>
          <cell r="G1038">
            <v>1980000</v>
          </cell>
          <cell r="H1038">
            <v>375</v>
          </cell>
          <cell r="I1038">
            <v>5280</v>
          </cell>
          <cell r="J1038">
            <v>1980000</v>
          </cell>
          <cell r="M1038">
            <v>862500</v>
          </cell>
          <cell r="N1038">
            <v>1117500</v>
          </cell>
        </row>
        <row r="1040">
          <cell r="A1040" t="str">
            <v xml:space="preserve">  4)</v>
          </cell>
          <cell r="B1040" t="str">
            <v>FORM</v>
          </cell>
          <cell r="C1040" t="str">
            <v>4회</v>
          </cell>
          <cell r="D1040" t="str">
            <v>M2</v>
          </cell>
          <cell r="E1040">
            <v>166</v>
          </cell>
          <cell r="F1040">
            <v>21360</v>
          </cell>
          <cell r="G1040">
            <v>3545760</v>
          </cell>
          <cell r="H1040">
            <v>166</v>
          </cell>
          <cell r="I1040">
            <v>21360</v>
          </cell>
          <cell r="J1040">
            <v>3545760</v>
          </cell>
          <cell r="M1040">
            <v>1022560</v>
          </cell>
          <cell r="N1040">
            <v>2523200</v>
          </cell>
        </row>
        <row r="1042">
          <cell r="A1042" t="str">
            <v xml:space="preserve">  5)</v>
          </cell>
          <cell r="B1042" t="str">
            <v>CON'C 포장면마감</v>
          </cell>
          <cell r="D1042" t="str">
            <v>M2</v>
          </cell>
          <cell r="E1042">
            <v>258</v>
          </cell>
          <cell r="F1042">
            <v>2000</v>
          </cell>
          <cell r="G1042">
            <v>516000</v>
          </cell>
          <cell r="H1042">
            <v>258</v>
          </cell>
          <cell r="I1042">
            <v>2000</v>
          </cell>
          <cell r="J1042">
            <v>516000</v>
          </cell>
          <cell r="M1042">
            <v>0</v>
          </cell>
          <cell r="N1042">
            <v>516000</v>
          </cell>
        </row>
        <row r="1044">
          <cell r="B1044" t="str">
            <v>T O T A L</v>
          </cell>
          <cell r="G1044">
            <v>10541043</v>
          </cell>
          <cell r="J1044">
            <v>10541043</v>
          </cell>
          <cell r="M1044">
            <v>5060803</v>
          </cell>
          <cell r="N1044">
            <v>5480240</v>
          </cell>
        </row>
        <row r="1054">
          <cell r="A1054" t="str">
            <v xml:space="preserve"> 12.</v>
          </cell>
          <cell r="B1054" t="str">
            <v>FINISHING HOUSE (내부 STR. 제외)</v>
          </cell>
        </row>
        <row r="1056">
          <cell r="A1056" t="str">
            <v xml:space="preserve">  1)</v>
          </cell>
          <cell r="B1056" t="str">
            <v>가설공사</v>
          </cell>
        </row>
        <row r="1057">
          <cell r="B1057" t="str">
            <v>규준틀</v>
          </cell>
          <cell r="D1057" t="str">
            <v>M2</v>
          </cell>
          <cell r="E1057">
            <v>1201</v>
          </cell>
          <cell r="F1057">
            <v>1550</v>
          </cell>
          <cell r="G1057">
            <v>1861550</v>
          </cell>
          <cell r="H1057">
            <v>1201</v>
          </cell>
          <cell r="I1057">
            <v>1550</v>
          </cell>
          <cell r="J1057">
            <v>1861550</v>
          </cell>
          <cell r="M1057">
            <v>420350</v>
          </cell>
          <cell r="N1057">
            <v>1441200</v>
          </cell>
        </row>
        <row r="1058">
          <cell r="B1058" t="str">
            <v>현장정리</v>
          </cell>
          <cell r="D1058" t="str">
            <v>M2</v>
          </cell>
          <cell r="E1058">
            <v>1201</v>
          </cell>
          <cell r="F1058">
            <v>2000</v>
          </cell>
          <cell r="G1058">
            <v>2402000</v>
          </cell>
          <cell r="H1058">
            <v>1201</v>
          </cell>
          <cell r="I1058">
            <v>2000</v>
          </cell>
          <cell r="J1058">
            <v>2402000</v>
          </cell>
          <cell r="M1058">
            <v>0</v>
          </cell>
          <cell r="N1058">
            <v>2402000</v>
          </cell>
        </row>
        <row r="1059">
          <cell r="B1059" t="str">
            <v>콘크리트 양생</v>
          </cell>
          <cell r="D1059" t="str">
            <v>M2</v>
          </cell>
          <cell r="E1059">
            <v>1201</v>
          </cell>
          <cell r="F1059">
            <v>360</v>
          </cell>
          <cell r="G1059">
            <v>432360</v>
          </cell>
          <cell r="H1059">
            <v>1201</v>
          </cell>
          <cell r="I1059">
            <v>360</v>
          </cell>
          <cell r="J1059">
            <v>432360</v>
          </cell>
          <cell r="M1059">
            <v>0</v>
          </cell>
          <cell r="N1059">
            <v>432360</v>
          </cell>
        </row>
        <row r="1060">
          <cell r="B1060" t="str">
            <v>먹메김</v>
          </cell>
          <cell r="D1060" t="str">
            <v>M2</v>
          </cell>
          <cell r="E1060">
            <v>1201</v>
          </cell>
          <cell r="F1060">
            <v>1080</v>
          </cell>
          <cell r="G1060">
            <v>1297080</v>
          </cell>
          <cell r="H1060">
            <v>1201</v>
          </cell>
          <cell r="I1060">
            <v>1080</v>
          </cell>
          <cell r="J1060">
            <v>1297080</v>
          </cell>
          <cell r="M1060">
            <v>0</v>
          </cell>
          <cell r="N1060">
            <v>1297080</v>
          </cell>
        </row>
        <row r="1062">
          <cell r="B1062" t="str">
            <v>SUB-TOTAL</v>
          </cell>
          <cell r="G1062">
            <v>5992990</v>
          </cell>
          <cell r="J1062">
            <v>5992990</v>
          </cell>
          <cell r="M1062">
            <v>420350</v>
          </cell>
          <cell r="N1062">
            <v>5572640</v>
          </cell>
        </row>
        <row r="1064">
          <cell r="A1064" t="str">
            <v xml:space="preserve">  2)</v>
          </cell>
          <cell r="B1064" t="str">
            <v>토공사</v>
          </cell>
        </row>
        <row r="1065">
          <cell r="B1065" t="str">
            <v>터파기</v>
          </cell>
          <cell r="D1065" t="str">
            <v>M3</v>
          </cell>
          <cell r="E1065">
            <v>215.11</v>
          </cell>
          <cell r="F1065">
            <v>2760</v>
          </cell>
          <cell r="G1065">
            <v>593703</v>
          </cell>
          <cell r="H1065">
            <v>215.11</v>
          </cell>
          <cell r="I1065">
            <v>2760</v>
          </cell>
          <cell r="J1065">
            <v>593703</v>
          </cell>
          <cell r="M1065">
            <v>486148</v>
          </cell>
          <cell r="N1065">
            <v>107555</v>
          </cell>
        </row>
        <row r="1066">
          <cell r="B1066" t="str">
            <v>잔토처리</v>
          </cell>
          <cell r="D1066" t="str">
            <v>M3</v>
          </cell>
          <cell r="E1066">
            <v>54.4</v>
          </cell>
          <cell r="F1066">
            <v>5500</v>
          </cell>
          <cell r="G1066">
            <v>299200</v>
          </cell>
          <cell r="H1066">
            <v>54.4</v>
          </cell>
          <cell r="I1066">
            <v>5500</v>
          </cell>
          <cell r="J1066">
            <v>299200</v>
          </cell>
          <cell r="M1066">
            <v>299200</v>
          </cell>
          <cell r="N1066">
            <v>0</v>
          </cell>
        </row>
        <row r="1067">
          <cell r="B1067" t="str">
            <v>되메우기</v>
          </cell>
          <cell r="D1067" t="str">
            <v>M3</v>
          </cell>
          <cell r="E1067">
            <v>160.71</v>
          </cell>
          <cell r="F1067">
            <v>6500</v>
          </cell>
          <cell r="G1067">
            <v>1044615</v>
          </cell>
          <cell r="H1067">
            <v>160.71</v>
          </cell>
          <cell r="I1067">
            <v>6500</v>
          </cell>
          <cell r="J1067">
            <v>1044615</v>
          </cell>
          <cell r="M1067">
            <v>803550</v>
          </cell>
          <cell r="N1067">
            <v>241065</v>
          </cell>
        </row>
        <row r="1069">
          <cell r="B1069" t="str">
            <v>SUB-TOTAL</v>
          </cell>
          <cell r="G1069">
            <v>1937518</v>
          </cell>
          <cell r="J1069">
            <v>1937518</v>
          </cell>
          <cell r="M1069">
            <v>1588898</v>
          </cell>
          <cell r="N1069">
            <v>348620</v>
          </cell>
        </row>
        <row r="1071">
          <cell r="A1071" t="str">
            <v xml:space="preserve">  3)</v>
          </cell>
          <cell r="B1071" t="str">
            <v>지정공사</v>
          </cell>
        </row>
        <row r="1072">
          <cell r="B1072" t="str">
            <v>PC PILE        350A, L=15M</v>
          </cell>
          <cell r="D1072" t="str">
            <v>NOS</v>
          </cell>
          <cell r="E1072">
            <v>33</v>
          </cell>
          <cell r="F1072">
            <v>0</v>
          </cell>
          <cell r="G1072">
            <v>0</v>
          </cell>
          <cell r="H1072">
            <v>33</v>
          </cell>
          <cell r="I1072">
            <v>0</v>
          </cell>
          <cell r="J1072">
            <v>0</v>
          </cell>
          <cell r="M1072">
            <v>0</v>
          </cell>
          <cell r="N1072">
            <v>0</v>
          </cell>
          <cell r="O1072" t="str">
            <v xml:space="preserve"> 제외</v>
          </cell>
        </row>
        <row r="1073">
          <cell r="B1073" t="str">
            <v>잡석지정</v>
          </cell>
          <cell r="D1073" t="str">
            <v>M3</v>
          </cell>
          <cell r="E1073">
            <v>180.18</v>
          </cell>
          <cell r="F1073">
            <v>16500</v>
          </cell>
          <cell r="G1073">
            <v>2972970</v>
          </cell>
          <cell r="H1073">
            <v>180.18</v>
          </cell>
          <cell r="I1073">
            <v>16500</v>
          </cell>
          <cell r="J1073">
            <v>2972970</v>
          </cell>
          <cell r="M1073">
            <v>2162160</v>
          </cell>
          <cell r="N1073">
            <v>810810</v>
          </cell>
        </row>
        <row r="1074">
          <cell r="B1074" t="str">
            <v xml:space="preserve">PILE 두부보강 및 속채움 </v>
          </cell>
          <cell r="D1074" t="str">
            <v>NOS</v>
          </cell>
          <cell r="E1074">
            <v>33</v>
          </cell>
          <cell r="F1074">
            <v>10000</v>
          </cell>
          <cell r="G1074">
            <v>330000</v>
          </cell>
          <cell r="H1074">
            <v>33</v>
          </cell>
          <cell r="I1074">
            <v>10000</v>
          </cell>
          <cell r="J1074">
            <v>330000</v>
          </cell>
          <cell r="M1074">
            <v>99000</v>
          </cell>
          <cell r="N1074">
            <v>231000</v>
          </cell>
        </row>
        <row r="1076">
          <cell r="B1076" t="str">
            <v>SUB-TOTAL</v>
          </cell>
          <cell r="G1076">
            <v>3302970</v>
          </cell>
          <cell r="J1076">
            <v>3302970</v>
          </cell>
          <cell r="M1076">
            <v>2261160</v>
          </cell>
          <cell r="N1076">
            <v>1041810</v>
          </cell>
        </row>
        <row r="1078">
          <cell r="A1078" t="str">
            <v xml:space="preserve">  4)</v>
          </cell>
          <cell r="B1078" t="str">
            <v>철근공사</v>
          </cell>
        </row>
        <row r="1079">
          <cell r="B1079" t="str">
            <v>RE-BAR</v>
          </cell>
          <cell r="C1079" t="str">
            <v>D10</v>
          </cell>
          <cell r="D1079" t="str">
            <v>TON</v>
          </cell>
          <cell r="E1079">
            <v>1.61</v>
          </cell>
          <cell r="F1079">
            <v>310000</v>
          </cell>
          <cell r="G1079">
            <v>499100</v>
          </cell>
          <cell r="H1079">
            <v>1.61</v>
          </cell>
          <cell r="I1079">
            <v>310000</v>
          </cell>
          <cell r="J1079">
            <v>499100</v>
          </cell>
          <cell r="M1079">
            <v>499100</v>
          </cell>
          <cell r="N1079">
            <v>0</v>
          </cell>
        </row>
        <row r="1080">
          <cell r="C1080" t="str">
            <v>D13</v>
          </cell>
          <cell r="D1080" t="str">
            <v>TON</v>
          </cell>
          <cell r="E1080">
            <v>2.25</v>
          </cell>
          <cell r="F1080">
            <v>310000</v>
          </cell>
          <cell r="G1080">
            <v>697500</v>
          </cell>
          <cell r="H1080">
            <v>2.25</v>
          </cell>
          <cell r="I1080">
            <v>310000</v>
          </cell>
          <cell r="J1080">
            <v>697500</v>
          </cell>
          <cell r="M1080">
            <v>697500</v>
          </cell>
          <cell r="N1080">
            <v>0</v>
          </cell>
        </row>
        <row r="1081">
          <cell r="C1081" t="str">
            <v>D16</v>
          </cell>
          <cell r="D1081" t="str">
            <v>TON</v>
          </cell>
          <cell r="E1081">
            <v>0.75</v>
          </cell>
          <cell r="F1081">
            <v>310000</v>
          </cell>
          <cell r="G1081">
            <v>232500</v>
          </cell>
          <cell r="H1081">
            <v>0.75</v>
          </cell>
          <cell r="I1081">
            <v>310000</v>
          </cell>
          <cell r="J1081">
            <v>232500</v>
          </cell>
          <cell r="M1081">
            <v>232500</v>
          </cell>
          <cell r="N1081">
            <v>0</v>
          </cell>
        </row>
        <row r="1082">
          <cell r="C1082" t="str">
            <v>D19</v>
          </cell>
          <cell r="D1082" t="str">
            <v>TON</v>
          </cell>
          <cell r="E1082">
            <v>0.25</v>
          </cell>
          <cell r="F1082">
            <v>310000</v>
          </cell>
          <cell r="G1082">
            <v>77500</v>
          </cell>
          <cell r="H1082">
            <v>0.25</v>
          </cell>
          <cell r="I1082">
            <v>310000</v>
          </cell>
          <cell r="J1082">
            <v>77500</v>
          </cell>
          <cell r="M1082">
            <v>77500</v>
          </cell>
          <cell r="N1082">
            <v>0</v>
          </cell>
        </row>
        <row r="1083">
          <cell r="C1083" t="str">
            <v>D22</v>
          </cell>
          <cell r="D1083" t="str">
            <v>TON</v>
          </cell>
          <cell r="E1083">
            <v>4.59</v>
          </cell>
          <cell r="F1083">
            <v>310000</v>
          </cell>
          <cell r="G1083">
            <v>1422900</v>
          </cell>
          <cell r="H1083">
            <v>4.59</v>
          </cell>
          <cell r="I1083">
            <v>310000</v>
          </cell>
          <cell r="J1083">
            <v>1422900</v>
          </cell>
          <cell r="M1083">
            <v>1422900</v>
          </cell>
          <cell r="N1083">
            <v>0</v>
          </cell>
        </row>
        <row r="1084">
          <cell r="B1084" t="str">
            <v>RE-BAR FORMING</v>
          </cell>
          <cell r="D1084" t="str">
            <v>TON</v>
          </cell>
          <cell r="E1084">
            <v>9.17</v>
          </cell>
          <cell r="F1084">
            <v>227000</v>
          </cell>
          <cell r="G1084">
            <v>2081590</v>
          </cell>
          <cell r="H1084">
            <v>9.17</v>
          </cell>
          <cell r="I1084">
            <v>227000</v>
          </cell>
          <cell r="J1084">
            <v>2081590</v>
          </cell>
          <cell r="M1084">
            <v>110040</v>
          </cell>
          <cell r="N1084">
            <v>1971550</v>
          </cell>
        </row>
        <row r="1085">
          <cell r="B1085" t="str">
            <v>W.W.F.#6*150*150</v>
          </cell>
          <cell r="D1085" t="str">
            <v>M3</v>
          </cell>
          <cell r="E1085">
            <v>1201</v>
          </cell>
          <cell r="F1085">
            <v>1800</v>
          </cell>
          <cell r="G1085">
            <v>2161800</v>
          </cell>
          <cell r="H1085">
            <v>1201</v>
          </cell>
          <cell r="I1085">
            <v>1800</v>
          </cell>
          <cell r="J1085">
            <v>2161800</v>
          </cell>
          <cell r="M1085">
            <v>1441200</v>
          </cell>
          <cell r="N1085">
            <v>720600</v>
          </cell>
        </row>
        <row r="1087">
          <cell r="B1087" t="str">
            <v>SUB-TOTAL</v>
          </cell>
          <cell r="G1087">
            <v>7172890</v>
          </cell>
          <cell r="J1087">
            <v>7172890</v>
          </cell>
          <cell r="M1087">
            <v>4480740</v>
          </cell>
          <cell r="N1087">
            <v>2692150</v>
          </cell>
        </row>
        <row r="1089">
          <cell r="A1089" t="str">
            <v xml:space="preserve">  5)</v>
          </cell>
          <cell r="B1089" t="str">
            <v>거푸집 공사</v>
          </cell>
        </row>
        <row r="1090">
          <cell r="B1090" t="str">
            <v>거푸집</v>
          </cell>
          <cell r="C1090" t="str">
            <v>4회</v>
          </cell>
          <cell r="D1090" t="str">
            <v>M2</v>
          </cell>
          <cell r="E1090">
            <v>355.9</v>
          </cell>
          <cell r="F1090">
            <v>21360</v>
          </cell>
          <cell r="G1090">
            <v>7602024</v>
          </cell>
          <cell r="H1090">
            <v>355.9</v>
          </cell>
          <cell r="I1090">
            <v>21360</v>
          </cell>
          <cell r="J1090">
            <v>7602024</v>
          </cell>
          <cell r="M1090">
            <v>2192344</v>
          </cell>
          <cell r="N1090">
            <v>5409680</v>
          </cell>
        </row>
        <row r="1092">
          <cell r="G1092">
            <v>7602024</v>
          </cell>
          <cell r="J1092">
            <v>7602024</v>
          </cell>
          <cell r="M1092">
            <v>2192344</v>
          </cell>
          <cell r="N1092">
            <v>5409680</v>
          </cell>
        </row>
        <row r="1094">
          <cell r="A1094" t="str">
            <v xml:space="preserve">  6)</v>
          </cell>
          <cell r="B1094" t="str">
            <v>콘크리트 공사</v>
          </cell>
        </row>
        <row r="1095">
          <cell r="B1095" t="str">
            <v>콘크리트</v>
          </cell>
          <cell r="C1095" t="str">
            <v>FC=135KG/㎠</v>
          </cell>
          <cell r="D1095" t="str">
            <v>M3</v>
          </cell>
          <cell r="E1095">
            <v>68</v>
          </cell>
          <cell r="F1095">
            <v>50950</v>
          </cell>
          <cell r="G1095">
            <v>3464600</v>
          </cell>
          <cell r="H1095">
            <v>68</v>
          </cell>
          <cell r="I1095">
            <v>50950</v>
          </cell>
          <cell r="J1095">
            <v>3464600</v>
          </cell>
          <cell r="M1095">
            <v>3464600</v>
          </cell>
          <cell r="N1095">
            <v>0</v>
          </cell>
        </row>
        <row r="1096">
          <cell r="B1096" t="str">
            <v>콘크리트</v>
          </cell>
          <cell r="C1096" t="str">
            <v>FC=210KG/㎠</v>
          </cell>
          <cell r="D1096" t="str">
            <v>M3</v>
          </cell>
          <cell r="E1096">
            <v>244</v>
          </cell>
          <cell r="F1096">
            <v>59770</v>
          </cell>
          <cell r="G1096">
            <v>14583880</v>
          </cell>
          <cell r="H1096">
            <v>244</v>
          </cell>
          <cell r="I1096">
            <v>59770</v>
          </cell>
          <cell r="J1096">
            <v>14583880</v>
          </cell>
          <cell r="M1096">
            <v>14583880</v>
          </cell>
          <cell r="N1096">
            <v>0</v>
          </cell>
        </row>
        <row r="1097">
          <cell r="B1097" t="str">
            <v>콘크리트 치기</v>
          </cell>
          <cell r="D1097" t="str">
            <v>M3</v>
          </cell>
          <cell r="E1097">
            <v>302.94</v>
          </cell>
          <cell r="F1097">
            <v>11400</v>
          </cell>
          <cell r="G1097">
            <v>3453516</v>
          </cell>
          <cell r="H1097">
            <v>302.94</v>
          </cell>
          <cell r="I1097">
            <v>11400</v>
          </cell>
          <cell r="J1097">
            <v>3453516</v>
          </cell>
          <cell r="M1097">
            <v>545292</v>
          </cell>
          <cell r="N1097">
            <v>2908224</v>
          </cell>
        </row>
        <row r="1098">
          <cell r="B1098" t="str">
            <v>GROUT</v>
          </cell>
          <cell r="D1098" t="str">
            <v>M3</v>
          </cell>
          <cell r="E1098">
            <v>0.2</v>
          </cell>
          <cell r="F1098">
            <v>1130800</v>
          </cell>
          <cell r="G1098">
            <v>226160</v>
          </cell>
          <cell r="H1098">
            <v>0.2</v>
          </cell>
          <cell r="I1098">
            <v>1130800</v>
          </cell>
          <cell r="J1098">
            <v>226160</v>
          </cell>
          <cell r="M1098">
            <v>134000</v>
          </cell>
          <cell r="N1098">
            <v>92160</v>
          </cell>
        </row>
        <row r="1100">
          <cell r="B1100" t="str">
            <v>SUB-TOTAL</v>
          </cell>
          <cell r="G1100">
            <v>21728156</v>
          </cell>
          <cell r="J1100">
            <v>21728156</v>
          </cell>
          <cell r="M1100">
            <v>18727772</v>
          </cell>
          <cell r="N1100">
            <v>3000384</v>
          </cell>
        </row>
        <row r="1102">
          <cell r="A1102" t="str">
            <v xml:space="preserve">  7)</v>
          </cell>
          <cell r="B1102" t="str">
            <v>철골공사</v>
          </cell>
        </row>
        <row r="1103">
          <cell r="B1103" t="str">
            <v>H-450*200*9*14</v>
          </cell>
          <cell r="D1103" t="str">
            <v>TON</v>
          </cell>
          <cell r="E1103">
            <v>5.89</v>
          </cell>
          <cell r="F1103">
            <v>400000</v>
          </cell>
          <cell r="G1103">
            <v>2356000</v>
          </cell>
          <cell r="H1103">
            <v>5.89</v>
          </cell>
          <cell r="I1103">
            <v>400000</v>
          </cell>
          <cell r="J1103">
            <v>2356000</v>
          </cell>
          <cell r="M1103">
            <v>2356000</v>
          </cell>
          <cell r="N1103">
            <v>0</v>
          </cell>
        </row>
        <row r="1104">
          <cell r="B1104" t="str">
            <v>H-588*300*12*20</v>
          </cell>
          <cell r="D1104" t="str">
            <v>TON</v>
          </cell>
          <cell r="E1104">
            <v>22.93</v>
          </cell>
          <cell r="F1104">
            <v>400000</v>
          </cell>
          <cell r="G1104">
            <v>9172000</v>
          </cell>
          <cell r="H1104">
            <v>22.93</v>
          </cell>
          <cell r="I1104">
            <v>400000</v>
          </cell>
          <cell r="J1104">
            <v>9172000</v>
          </cell>
          <cell r="M1104">
            <v>9172000</v>
          </cell>
          <cell r="N1104">
            <v>0</v>
          </cell>
        </row>
        <row r="1105">
          <cell r="B1105" t="str">
            <v>H-300*300*10*15</v>
          </cell>
          <cell r="D1105" t="str">
            <v>TON</v>
          </cell>
          <cell r="E1105">
            <v>13.6</v>
          </cell>
          <cell r="F1105">
            <v>400000</v>
          </cell>
          <cell r="G1105">
            <v>5440000</v>
          </cell>
          <cell r="H1105">
            <v>13.6</v>
          </cell>
          <cell r="I1105">
            <v>400000</v>
          </cell>
          <cell r="J1105">
            <v>5440000</v>
          </cell>
          <cell r="M1105">
            <v>5440000</v>
          </cell>
          <cell r="N1105">
            <v>0</v>
          </cell>
        </row>
        <row r="1106">
          <cell r="B1106" t="str">
            <v>H-150*150*7*10</v>
          </cell>
          <cell r="D1106" t="str">
            <v>TON</v>
          </cell>
          <cell r="E1106">
            <v>0.27</v>
          </cell>
          <cell r="F1106">
            <v>400000</v>
          </cell>
          <cell r="G1106">
            <v>108000</v>
          </cell>
          <cell r="H1106">
            <v>0.27</v>
          </cell>
          <cell r="I1106">
            <v>400000</v>
          </cell>
          <cell r="J1106">
            <v>108000</v>
          </cell>
          <cell r="M1106">
            <v>108000</v>
          </cell>
          <cell r="N1106">
            <v>0</v>
          </cell>
        </row>
        <row r="1107">
          <cell r="B1107" t="str">
            <v>H-350*175*7*11</v>
          </cell>
          <cell r="D1107" t="str">
            <v>TON</v>
          </cell>
          <cell r="E1107">
            <v>21.92</v>
          </cell>
          <cell r="F1107">
            <v>400000</v>
          </cell>
          <cell r="G1107">
            <v>8768000</v>
          </cell>
          <cell r="H1107">
            <v>21.92</v>
          </cell>
          <cell r="I1107">
            <v>400000</v>
          </cell>
          <cell r="J1107">
            <v>8768000</v>
          </cell>
          <cell r="M1107">
            <v>8768000</v>
          </cell>
          <cell r="N1107">
            <v>0</v>
          </cell>
        </row>
        <row r="1108">
          <cell r="B1108" t="str">
            <v>H-200*100*5.5*8</v>
          </cell>
          <cell r="D1108" t="str">
            <v>TON</v>
          </cell>
          <cell r="E1108">
            <v>0.13</v>
          </cell>
          <cell r="F1108">
            <v>400000</v>
          </cell>
          <cell r="G1108">
            <v>52000</v>
          </cell>
          <cell r="H1108">
            <v>0.13</v>
          </cell>
          <cell r="I1108">
            <v>400000</v>
          </cell>
          <cell r="J1108">
            <v>52000</v>
          </cell>
          <cell r="M1108">
            <v>52000</v>
          </cell>
          <cell r="N1108">
            <v>0</v>
          </cell>
        </row>
        <row r="1109">
          <cell r="B1109" t="str">
            <v>H-150*75*5*7</v>
          </cell>
          <cell r="D1109" t="str">
            <v>TON</v>
          </cell>
          <cell r="E1109">
            <v>0.27</v>
          </cell>
          <cell r="F1109">
            <v>400000</v>
          </cell>
          <cell r="G1109">
            <v>108000</v>
          </cell>
          <cell r="H1109">
            <v>0.27</v>
          </cell>
          <cell r="I1109">
            <v>400000</v>
          </cell>
          <cell r="J1109">
            <v>108000</v>
          </cell>
          <cell r="M1109">
            <v>108000</v>
          </cell>
          <cell r="N1109">
            <v>0</v>
          </cell>
        </row>
        <row r="1110">
          <cell r="B1110" t="str">
            <v>H-700*300*13*24</v>
          </cell>
          <cell r="D1110" t="str">
            <v>TON</v>
          </cell>
          <cell r="E1110">
            <v>30.5</v>
          </cell>
          <cell r="F1110">
            <v>400000</v>
          </cell>
          <cell r="G1110">
            <v>12200000</v>
          </cell>
          <cell r="H1110">
            <v>30.5</v>
          </cell>
          <cell r="I1110">
            <v>400000</v>
          </cell>
          <cell r="J1110">
            <v>12200000</v>
          </cell>
          <cell r="M1110">
            <v>12200000</v>
          </cell>
          <cell r="N1110">
            <v>0</v>
          </cell>
        </row>
        <row r="1111">
          <cell r="B1111" t="str">
            <v>H-194*150*6*9</v>
          </cell>
          <cell r="D1111" t="str">
            <v>TON</v>
          </cell>
          <cell r="E1111">
            <v>0.59</v>
          </cell>
          <cell r="F1111">
            <v>400000</v>
          </cell>
          <cell r="G1111">
            <v>236000</v>
          </cell>
          <cell r="H1111">
            <v>0.59</v>
          </cell>
          <cell r="I1111">
            <v>400000</v>
          </cell>
          <cell r="J1111">
            <v>236000</v>
          </cell>
          <cell r="M1111">
            <v>236000</v>
          </cell>
          <cell r="N1111">
            <v>0</v>
          </cell>
        </row>
        <row r="1112">
          <cell r="B1112" t="str">
            <v>H-250*125*6*9</v>
          </cell>
          <cell r="D1112" t="str">
            <v>TON</v>
          </cell>
          <cell r="E1112">
            <v>4.75</v>
          </cell>
          <cell r="F1112">
            <v>400000</v>
          </cell>
          <cell r="G1112">
            <v>1900000</v>
          </cell>
          <cell r="H1112">
            <v>4.75</v>
          </cell>
          <cell r="I1112">
            <v>400000</v>
          </cell>
          <cell r="J1112">
            <v>1900000</v>
          </cell>
          <cell r="M1112">
            <v>1900000</v>
          </cell>
          <cell r="N1112">
            <v>0</v>
          </cell>
        </row>
        <row r="1113">
          <cell r="B1113" t="str">
            <v>ㄷ-150*75*6.5*10</v>
          </cell>
          <cell r="D1113" t="str">
            <v>TON</v>
          </cell>
          <cell r="E1113">
            <v>0.8</v>
          </cell>
          <cell r="F1113">
            <v>390000</v>
          </cell>
          <cell r="G1113">
            <v>312000</v>
          </cell>
          <cell r="H1113">
            <v>0.8</v>
          </cell>
          <cell r="I1113">
            <v>390000</v>
          </cell>
          <cell r="J1113">
            <v>312000</v>
          </cell>
          <cell r="M1113">
            <v>312000</v>
          </cell>
          <cell r="N1113">
            <v>0</v>
          </cell>
        </row>
        <row r="1114">
          <cell r="B1114" t="str">
            <v>ㄷ-125*65*6*8</v>
          </cell>
          <cell r="D1114" t="str">
            <v>TON</v>
          </cell>
          <cell r="E1114">
            <v>13.56</v>
          </cell>
          <cell r="F1114">
            <v>385000</v>
          </cell>
          <cell r="G1114">
            <v>5220600</v>
          </cell>
          <cell r="H1114">
            <v>13.56</v>
          </cell>
          <cell r="I1114">
            <v>385000</v>
          </cell>
          <cell r="J1114">
            <v>5220600</v>
          </cell>
          <cell r="M1114">
            <v>5220600</v>
          </cell>
          <cell r="N1114">
            <v>0</v>
          </cell>
        </row>
        <row r="1115">
          <cell r="B1115" t="str">
            <v>ㄴ-75*75*9</v>
          </cell>
          <cell r="D1115" t="str">
            <v>TON</v>
          </cell>
          <cell r="E1115">
            <v>2.13</v>
          </cell>
          <cell r="F1115">
            <v>360000</v>
          </cell>
          <cell r="G1115">
            <v>766800</v>
          </cell>
          <cell r="H1115">
            <v>2.13</v>
          </cell>
          <cell r="I1115">
            <v>360000</v>
          </cell>
          <cell r="J1115">
            <v>766800</v>
          </cell>
          <cell r="M1115">
            <v>766800</v>
          </cell>
          <cell r="N1115">
            <v>0</v>
          </cell>
        </row>
        <row r="1116">
          <cell r="B1116" t="str">
            <v>ㄴ-125*75*7</v>
          </cell>
          <cell r="D1116" t="str">
            <v>TON</v>
          </cell>
          <cell r="E1116">
            <v>0.71</v>
          </cell>
          <cell r="F1116">
            <v>500000</v>
          </cell>
          <cell r="G1116">
            <v>355000</v>
          </cell>
          <cell r="H1116">
            <v>0.71</v>
          </cell>
          <cell r="I1116">
            <v>500000</v>
          </cell>
          <cell r="J1116">
            <v>355000</v>
          </cell>
          <cell r="M1116">
            <v>355000</v>
          </cell>
          <cell r="N1116">
            <v>0</v>
          </cell>
        </row>
        <row r="1117">
          <cell r="B1117" t="str">
            <v>ㄴ-90*90*7</v>
          </cell>
          <cell r="D1117" t="str">
            <v>TON</v>
          </cell>
          <cell r="E1117">
            <v>0.62</v>
          </cell>
          <cell r="F1117">
            <v>360000</v>
          </cell>
          <cell r="G1117">
            <v>223200</v>
          </cell>
          <cell r="H1117">
            <v>0.62</v>
          </cell>
          <cell r="I1117">
            <v>360000</v>
          </cell>
          <cell r="J1117">
            <v>223200</v>
          </cell>
          <cell r="M1117">
            <v>223200</v>
          </cell>
          <cell r="N1117">
            <v>0</v>
          </cell>
        </row>
        <row r="1118">
          <cell r="B1118" t="str">
            <v>C-150*65*20*3.2</v>
          </cell>
          <cell r="D1118" t="str">
            <v>TON</v>
          </cell>
          <cell r="E1118">
            <v>12.01</v>
          </cell>
          <cell r="F1118">
            <v>410000</v>
          </cell>
          <cell r="G1118">
            <v>4924100</v>
          </cell>
          <cell r="H1118">
            <v>12.01</v>
          </cell>
          <cell r="I1118">
            <v>410000</v>
          </cell>
          <cell r="J1118">
            <v>4924100</v>
          </cell>
          <cell r="M1118">
            <v>4924100</v>
          </cell>
          <cell r="N1118">
            <v>0</v>
          </cell>
        </row>
        <row r="1119">
          <cell r="B1119" t="str">
            <v>CT-125*125*6*9</v>
          </cell>
          <cell r="D1119" t="str">
            <v>TON</v>
          </cell>
          <cell r="E1119">
            <v>1.23</v>
          </cell>
          <cell r="F1119">
            <v>419000</v>
          </cell>
          <cell r="G1119">
            <v>515370</v>
          </cell>
          <cell r="H1119">
            <v>1.23</v>
          </cell>
          <cell r="I1119">
            <v>419000</v>
          </cell>
          <cell r="J1119">
            <v>515370</v>
          </cell>
          <cell r="M1119">
            <v>515370</v>
          </cell>
          <cell r="N1119">
            <v>0</v>
          </cell>
        </row>
        <row r="1120">
          <cell r="B1120" t="str">
            <v>STEEL PLATE</v>
          </cell>
          <cell r="D1120" t="str">
            <v>TON</v>
          </cell>
          <cell r="E1120">
            <v>13.2</v>
          </cell>
          <cell r="F1120">
            <v>380000</v>
          </cell>
          <cell r="G1120">
            <v>5016000</v>
          </cell>
          <cell r="H1120">
            <v>13.2</v>
          </cell>
          <cell r="I1120">
            <v>380000</v>
          </cell>
          <cell r="J1120">
            <v>5016000</v>
          </cell>
          <cell r="M1120">
            <v>5016000</v>
          </cell>
          <cell r="N1120">
            <v>0</v>
          </cell>
        </row>
        <row r="1121">
          <cell r="B1121" t="str">
            <v>CHK'D PLATE</v>
          </cell>
          <cell r="C1121" t="str">
            <v>4.5T</v>
          </cell>
          <cell r="D1121" t="str">
            <v>TON</v>
          </cell>
          <cell r="E1121">
            <v>0.82</v>
          </cell>
          <cell r="F1121">
            <v>400000</v>
          </cell>
          <cell r="G1121">
            <v>328000</v>
          </cell>
          <cell r="H1121">
            <v>0.82</v>
          </cell>
          <cell r="I1121">
            <v>400000</v>
          </cell>
          <cell r="J1121">
            <v>328000</v>
          </cell>
          <cell r="M1121">
            <v>328000</v>
          </cell>
          <cell r="N1121">
            <v>0</v>
          </cell>
        </row>
        <row r="1122">
          <cell r="B1122" t="str">
            <v>HANDRAIL</v>
          </cell>
          <cell r="D1122" t="str">
            <v>TON</v>
          </cell>
          <cell r="E1122">
            <v>0.43</v>
          </cell>
          <cell r="F1122">
            <v>500000</v>
          </cell>
          <cell r="G1122">
            <v>215000</v>
          </cell>
          <cell r="H1122">
            <v>0.43</v>
          </cell>
          <cell r="I1122">
            <v>500000</v>
          </cell>
          <cell r="J1122">
            <v>215000</v>
          </cell>
          <cell r="M1122">
            <v>215000</v>
          </cell>
          <cell r="N1122">
            <v>0</v>
          </cell>
        </row>
        <row r="1123">
          <cell r="B1123" t="str">
            <v>STEEL FORMING</v>
          </cell>
          <cell r="D1123" t="str">
            <v>TON</v>
          </cell>
          <cell r="E1123">
            <v>136.79</v>
          </cell>
          <cell r="F1123">
            <v>430000</v>
          </cell>
          <cell r="G1123">
            <v>58819700</v>
          </cell>
          <cell r="H1123">
            <v>136.79</v>
          </cell>
          <cell r="I1123">
            <v>430000</v>
          </cell>
          <cell r="J1123">
            <v>58819700</v>
          </cell>
          <cell r="M1123">
            <v>4103700</v>
          </cell>
          <cell r="N1123">
            <v>54716000</v>
          </cell>
        </row>
        <row r="1124">
          <cell r="B1124" t="str">
            <v>STEEL ERECTION</v>
          </cell>
          <cell r="D1124" t="str">
            <v>TON</v>
          </cell>
          <cell r="E1124">
            <v>136.79</v>
          </cell>
          <cell r="F1124">
            <v>140000</v>
          </cell>
          <cell r="G1124">
            <v>19150600</v>
          </cell>
          <cell r="H1124">
            <v>136.79</v>
          </cell>
          <cell r="I1124">
            <v>140000</v>
          </cell>
          <cell r="J1124">
            <v>19150600</v>
          </cell>
          <cell r="M1124">
            <v>5471600</v>
          </cell>
          <cell r="N1124">
            <v>13679000</v>
          </cell>
        </row>
        <row r="1125">
          <cell r="B1125" t="str">
            <v>DECK PLATE - 1.6</v>
          </cell>
          <cell r="C1125" t="str">
            <v>V614*50</v>
          </cell>
          <cell r="D1125" t="str">
            <v>M2</v>
          </cell>
          <cell r="E1125">
            <v>182</v>
          </cell>
          <cell r="F1125">
            <v>25000</v>
          </cell>
          <cell r="G1125">
            <v>4550000</v>
          </cell>
          <cell r="H1125">
            <v>182</v>
          </cell>
          <cell r="I1125">
            <v>25000</v>
          </cell>
          <cell r="J1125">
            <v>4550000</v>
          </cell>
          <cell r="M1125">
            <v>2730000</v>
          </cell>
          <cell r="N1125">
            <v>1820000</v>
          </cell>
        </row>
        <row r="1126">
          <cell r="B1126" t="str">
            <v>H.T.B.</v>
          </cell>
          <cell r="C1126" t="str">
            <v>M20</v>
          </cell>
          <cell r="D1126" t="str">
            <v>EA</v>
          </cell>
          <cell r="E1126">
            <v>8500</v>
          </cell>
          <cell r="F1126">
            <v>470</v>
          </cell>
          <cell r="G1126">
            <v>3995000</v>
          </cell>
          <cell r="H1126">
            <v>8500</v>
          </cell>
          <cell r="I1126">
            <v>470</v>
          </cell>
          <cell r="J1126">
            <v>3995000</v>
          </cell>
          <cell r="M1126">
            <v>3995000</v>
          </cell>
          <cell r="N1126">
            <v>0</v>
          </cell>
        </row>
        <row r="1127">
          <cell r="B1127" t="str">
            <v>COMMON BOLT</v>
          </cell>
          <cell r="C1127" t="str">
            <v>M20</v>
          </cell>
          <cell r="D1127" t="str">
            <v>EA</v>
          </cell>
          <cell r="E1127">
            <v>1650</v>
          </cell>
          <cell r="F1127">
            <v>470</v>
          </cell>
          <cell r="G1127">
            <v>775500</v>
          </cell>
          <cell r="H1127">
            <v>1650</v>
          </cell>
          <cell r="I1127">
            <v>470</v>
          </cell>
          <cell r="J1127">
            <v>775500</v>
          </cell>
          <cell r="M1127">
            <v>775500</v>
          </cell>
          <cell r="N1127">
            <v>0</v>
          </cell>
        </row>
        <row r="1128">
          <cell r="B1128" t="str">
            <v>ANCHOR BOLT</v>
          </cell>
          <cell r="C1128" t="str">
            <v>M20,24</v>
          </cell>
          <cell r="D1128" t="str">
            <v>EA</v>
          </cell>
          <cell r="E1128">
            <v>122</v>
          </cell>
          <cell r="F1128">
            <v>10000</v>
          </cell>
          <cell r="G1128">
            <v>1220000</v>
          </cell>
          <cell r="H1128">
            <v>122</v>
          </cell>
          <cell r="I1128">
            <v>10000</v>
          </cell>
          <cell r="J1128">
            <v>1220000</v>
          </cell>
          <cell r="M1128">
            <v>244000</v>
          </cell>
          <cell r="N1128">
            <v>976000</v>
          </cell>
        </row>
        <row r="1130">
          <cell r="B1130" t="str">
            <v>SUB-TOTAL</v>
          </cell>
          <cell r="G1130">
            <v>146726870</v>
          </cell>
          <cell r="J1130">
            <v>146726870</v>
          </cell>
          <cell r="M1130">
            <v>75535870</v>
          </cell>
          <cell r="N1130">
            <v>71191000</v>
          </cell>
        </row>
        <row r="1132">
          <cell r="A1132" t="str">
            <v xml:space="preserve">  8)</v>
          </cell>
          <cell r="B1132" t="str">
            <v>도장공사</v>
          </cell>
        </row>
        <row r="1133">
          <cell r="B1133" t="str">
            <v>광명단</v>
          </cell>
          <cell r="C1133" t="str">
            <v>2회</v>
          </cell>
          <cell r="D1133" t="str">
            <v>M2</v>
          </cell>
          <cell r="E1133">
            <v>4109.5</v>
          </cell>
          <cell r="F1133">
            <v>4000</v>
          </cell>
          <cell r="G1133">
            <v>16438000</v>
          </cell>
          <cell r="H1133">
            <v>4109.5</v>
          </cell>
          <cell r="I1133">
            <v>4000</v>
          </cell>
          <cell r="J1133">
            <v>16438000</v>
          </cell>
          <cell r="M1133">
            <v>6164250</v>
          </cell>
          <cell r="N1133">
            <v>10273750</v>
          </cell>
        </row>
        <row r="1134">
          <cell r="B1134" t="str">
            <v>유성페인트</v>
          </cell>
          <cell r="C1134" t="str">
            <v>2회(중도)</v>
          </cell>
          <cell r="D1134" t="str">
            <v>M2</v>
          </cell>
          <cell r="E1134">
            <v>4109.5</v>
          </cell>
          <cell r="F1134">
            <v>4000</v>
          </cell>
          <cell r="G1134">
            <v>16438000</v>
          </cell>
          <cell r="H1134">
            <v>4109.5</v>
          </cell>
          <cell r="I1134">
            <v>4000</v>
          </cell>
          <cell r="J1134">
            <v>16438000</v>
          </cell>
          <cell r="M1134">
            <v>6164250</v>
          </cell>
          <cell r="N1134">
            <v>10273750</v>
          </cell>
        </row>
        <row r="1135">
          <cell r="B1135" t="str">
            <v>유성페인트</v>
          </cell>
          <cell r="C1135" t="str">
            <v>2회(상도)</v>
          </cell>
          <cell r="D1135" t="str">
            <v>M2</v>
          </cell>
          <cell r="E1135">
            <v>4109.5</v>
          </cell>
          <cell r="F1135">
            <v>4000</v>
          </cell>
          <cell r="G1135">
            <v>16438000</v>
          </cell>
          <cell r="H1135">
            <v>4109.5</v>
          </cell>
          <cell r="I1135">
            <v>4000</v>
          </cell>
          <cell r="J1135">
            <v>16438000</v>
          </cell>
          <cell r="M1135">
            <v>6164250</v>
          </cell>
          <cell r="N1135">
            <v>10273750</v>
          </cell>
        </row>
        <row r="1136">
          <cell r="B1136" t="str">
            <v>수성페인트</v>
          </cell>
          <cell r="C1136" t="str">
            <v>3회</v>
          </cell>
          <cell r="D1136" t="str">
            <v>M2</v>
          </cell>
          <cell r="E1136">
            <v>81</v>
          </cell>
          <cell r="F1136">
            <v>4000</v>
          </cell>
          <cell r="G1136">
            <v>324000</v>
          </cell>
          <cell r="H1136">
            <v>81</v>
          </cell>
          <cell r="I1136">
            <v>4000</v>
          </cell>
          <cell r="J1136">
            <v>324000</v>
          </cell>
          <cell r="M1136">
            <v>121500</v>
          </cell>
          <cell r="N1136">
            <v>202500</v>
          </cell>
        </row>
        <row r="1137">
          <cell r="B1137" t="str">
            <v>EPOXY PAINT FOR FLOOR</v>
          </cell>
          <cell r="D1137" t="str">
            <v>M2</v>
          </cell>
          <cell r="E1137">
            <v>266.89999999999998</v>
          </cell>
          <cell r="F1137">
            <v>7500</v>
          </cell>
          <cell r="G1137">
            <v>2001750</v>
          </cell>
          <cell r="H1137">
            <v>266.89999999999998</v>
          </cell>
          <cell r="I1137">
            <v>7500</v>
          </cell>
          <cell r="J1137">
            <v>2001750</v>
          </cell>
          <cell r="M1137">
            <v>1334500</v>
          </cell>
          <cell r="N1137">
            <v>667250</v>
          </cell>
        </row>
        <row r="1138">
          <cell r="B1138" t="str">
            <v>유성페인트(BLACK)</v>
          </cell>
          <cell r="C1138" t="str">
            <v>2회</v>
          </cell>
          <cell r="D1138" t="str">
            <v>M2</v>
          </cell>
          <cell r="E1138">
            <v>15.26</v>
          </cell>
          <cell r="F1138">
            <v>4000</v>
          </cell>
          <cell r="G1138">
            <v>61040</v>
          </cell>
          <cell r="H1138">
            <v>15.26</v>
          </cell>
          <cell r="I1138">
            <v>4000</v>
          </cell>
          <cell r="J1138">
            <v>61040</v>
          </cell>
          <cell r="M1138">
            <v>22890</v>
          </cell>
          <cell r="N1138">
            <v>38150</v>
          </cell>
        </row>
        <row r="1139">
          <cell r="B1139" t="str">
            <v>내화페인트</v>
          </cell>
          <cell r="C1139" t="str">
            <v>1HR</v>
          </cell>
          <cell r="D1139" t="str">
            <v>M2</v>
          </cell>
          <cell r="E1139">
            <v>455</v>
          </cell>
          <cell r="F1139">
            <v>26800</v>
          </cell>
          <cell r="G1139">
            <v>12194000</v>
          </cell>
          <cell r="H1139">
            <v>455</v>
          </cell>
          <cell r="I1139">
            <v>26800</v>
          </cell>
          <cell r="J1139">
            <v>12194000</v>
          </cell>
          <cell r="M1139">
            <v>8781500</v>
          </cell>
          <cell r="N1139">
            <v>3412500</v>
          </cell>
        </row>
        <row r="1140">
          <cell r="B1140" t="str">
            <v>EPOXY COATING</v>
          </cell>
          <cell r="C1140" t="str">
            <v>T=3</v>
          </cell>
          <cell r="D1140" t="str">
            <v>M2</v>
          </cell>
          <cell r="E1140">
            <v>660</v>
          </cell>
          <cell r="F1140">
            <v>35500</v>
          </cell>
          <cell r="G1140">
            <v>23430000</v>
          </cell>
          <cell r="H1140">
            <v>660</v>
          </cell>
          <cell r="I1140">
            <v>35500</v>
          </cell>
          <cell r="J1140">
            <v>23430000</v>
          </cell>
          <cell r="M1140">
            <v>17820000</v>
          </cell>
          <cell r="N1140">
            <v>5610000</v>
          </cell>
        </row>
        <row r="1142">
          <cell r="B1142" t="str">
            <v>SUB-TOTAL</v>
          </cell>
          <cell r="G1142">
            <v>87324790</v>
          </cell>
          <cell r="J1142">
            <v>87324790</v>
          </cell>
          <cell r="M1142">
            <v>46573140</v>
          </cell>
          <cell r="N1142">
            <v>40751650</v>
          </cell>
        </row>
        <row r="1144">
          <cell r="A1144" t="str">
            <v xml:space="preserve">  9)</v>
          </cell>
          <cell r="B1144" t="str">
            <v>조적공사</v>
          </cell>
        </row>
        <row r="1145">
          <cell r="B1145" t="str">
            <v>CON'C BLOCK</v>
          </cell>
          <cell r="C1145" t="str">
            <v>6"</v>
          </cell>
          <cell r="D1145" t="str">
            <v>M2</v>
          </cell>
          <cell r="E1145">
            <v>81</v>
          </cell>
          <cell r="F1145">
            <v>35500</v>
          </cell>
          <cell r="G1145">
            <v>2875500</v>
          </cell>
          <cell r="H1145">
            <v>81</v>
          </cell>
          <cell r="I1145">
            <v>35500</v>
          </cell>
          <cell r="J1145">
            <v>2875500</v>
          </cell>
          <cell r="M1145">
            <v>850500</v>
          </cell>
          <cell r="N1145">
            <v>2025000</v>
          </cell>
        </row>
        <row r="1146">
          <cell r="B1146" t="str">
            <v>BLOCK MESH</v>
          </cell>
          <cell r="C1146" t="str">
            <v>6"</v>
          </cell>
          <cell r="D1146" t="str">
            <v>M2</v>
          </cell>
          <cell r="E1146">
            <v>197</v>
          </cell>
          <cell r="F1146">
            <v>1100</v>
          </cell>
          <cell r="G1146">
            <v>216700</v>
          </cell>
          <cell r="H1146">
            <v>197</v>
          </cell>
          <cell r="I1146">
            <v>1100</v>
          </cell>
          <cell r="J1146">
            <v>216700</v>
          </cell>
          <cell r="M1146">
            <v>118200</v>
          </cell>
          <cell r="N1146">
            <v>98500</v>
          </cell>
        </row>
        <row r="1148">
          <cell r="B1148" t="str">
            <v>SUB-TOTAL</v>
          </cell>
          <cell r="G1148">
            <v>3092200</v>
          </cell>
          <cell r="J1148">
            <v>3092200</v>
          </cell>
          <cell r="M1148">
            <v>968700</v>
          </cell>
          <cell r="N1148">
            <v>2123500</v>
          </cell>
        </row>
        <row r="1150">
          <cell r="A1150" t="str">
            <v xml:space="preserve"> 10)</v>
          </cell>
          <cell r="B1150" t="str">
            <v>미장공사</v>
          </cell>
        </row>
        <row r="1151">
          <cell r="B1151" t="str">
            <v xml:space="preserve">STEEL TROWEL FINISH  </v>
          </cell>
          <cell r="D1151" t="str">
            <v>M2</v>
          </cell>
          <cell r="E1151">
            <v>1201</v>
          </cell>
          <cell r="F1151">
            <v>1500</v>
          </cell>
          <cell r="G1151">
            <v>1801500</v>
          </cell>
          <cell r="H1151">
            <v>1201</v>
          </cell>
          <cell r="I1151">
            <v>1500</v>
          </cell>
          <cell r="J1151">
            <v>1801500</v>
          </cell>
          <cell r="M1151">
            <v>0</v>
          </cell>
          <cell r="N1151">
            <v>1801500</v>
          </cell>
        </row>
        <row r="1153">
          <cell r="B1153" t="str">
            <v>SUB-TOTAL</v>
          </cell>
          <cell r="G1153">
            <v>1801500</v>
          </cell>
          <cell r="J1153">
            <v>1801500</v>
          </cell>
          <cell r="M1153">
            <v>0</v>
          </cell>
          <cell r="N1153">
            <v>1801500</v>
          </cell>
        </row>
        <row r="1155">
          <cell r="A1155" t="str">
            <v xml:space="preserve"> 11)</v>
          </cell>
          <cell r="B1155" t="str">
            <v>방수공사</v>
          </cell>
        </row>
        <row r="1156">
          <cell r="B1156" t="str">
            <v>PE FILM</v>
          </cell>
          <cell r="C1156" t="str">
            <v>T=0.08</v>
          </cell>
          <cell r="D1156" t="str">
            <v>M2</v>
          </cell>
          <cell r="E1156">
            <v>1201</v>
          </cell>
          <cell r="F1156">
            <v>372</v>
          </cell>
          <cell r="G1156">
            <v>446772</v>
          </cell>
          <cell r="H1156">
            <v>1201</v>
          </cell>
          <cell r="I1156">
            <v>372</v>
          </cell>
          <cell r="J1156">
            <v>446772</v>
          </cell>
          <cell r="M1156">
            <v>86472</v>
          </cell>
          <cell r="N1156">
            <v>360300</v>
          </cell>
        </row>
        <row r="1158">
          <cell r="B1158" t="str">
            <v>SUB-TOTAL</v>
          </cell>
          <cell r="G1158">
            <v>446772</v>
          </cell>
          <cell r="J1158">
            <v>446772</v>
          </cell>
          <cell r="M1158">
            <v>86472</v>
          </cell>
          <cell r="N1158">
            <v>360300</v>
          </cell>
        </row>
        <row r="1160">
          <cell r="A1160" t="str">
            <v xml:space="preserve"> 12)</v>
          </cell>
          <cell r="B1160" t="str">
            <v>지붕 및 벽체공사</v>
          </cell>
        </row>
        <row r="1161">
          <cell r="B1161" t="str">
            <v>A.P.M. V-115</v>
          </cell>
          <cell r="C1161" t="str">
            <v>T=0.7</v>
          </cell>
          <cell r="D1161" t="str">
            <v>M2</v>
          </cell>
          <cell r="E1161">
            <v>1697</v>
          </cell>
          <cell r="F1161">
            <v>36300</v>
          </cell>
          <cell r="G1161">
            <v>61601100</v>
          </cell>
          <cell r="H1161">
            <v>1697</v>
          </cell>
          <cell r="I1161">
            <v>36300</v>
          </cell>
          <cell r="J1161">
            <v>61601100</v>
          </cell>
          <cell r="M1161">
            <v>45309900</v>
          </cell>
          <cell r="N1161">
            <v>16291200</v>
          </cell>
        </row>
        <row r="1162">
          <cell r="B1162" t="str">
            <v>COLOR SHT. V-115</v>
          </cell>
          <cell r="C1162" t="str">
            <v>T=0.5</v>
          </cell>
          <cell r="D1162" t="str">
            <v>M2</v>
          </cell>
          <cell r="F1162">
            <v>0</v>
          </cell>
          <cell r="G1162">
            <v>0</v>
          </cell>
          <cell r="I1162">
            <v>0</v>
          </cell>
          <cell r="J1162">
            <v>0</v>
          </cell>
          <cell r="M1162">
            <v>0</v>
          </cell>
          <cell r="N1162">
            <v>0</v>
          </cell>
        </row>
        <row r="1163">
          <cell r="B1163" t="str">
            <v>GLASS WOOL</v>
          </cell>
          <cell r="C1163" t="str">
            <v>T=50</v>
          </cell>
          <cell r="D1163" t="str">
            <v>M2</v>
          </cell>
          <cell r="E1163">
            <v>1697</v>
          </cell>
          <cell r="F1163">
            <v>35700</v>
          </cell>
          <cell r="G1163">
            <v>60582900</v>
          </cell>
          <cell r="H1163">
            <v>1697</v>
          </cell>
          <cell r="I1163">
            <v>35700</v>
          </cell>
          <cell r="J1163">
            <v>60582900</v>
          </cell>
          <cell r="M1163">
            <v>44291700</v>
          </cell>
          <cell r="N1163">
            <v>16291200</v>
          </cell>
        </row>
        <row r="1164">
          <cell r="B1164" t="str">
            <v>A.P.M. V-115</v>
          </cell>
          <cell r="C1164" t="str">
            <v>T=0.7</v>
          </cell>
          <cell r="D1164" t="str">
            <v>M2</v>
          </cell>
          <cell r="E1164">
            <v>817.7</v>
          </cell>
          <cell r="F1164">
            <v>37160</v>
          </cell>
          <cell r="G1164">
            <v>30385732</v>
          </cell>
          <cell r="H1164">
            <v>817.7</v>
          </cell>
          <cell r="I1164">
            <v>37160</v>
          </cell>
          <cell r="J1164">
            <v>30385732</v>
          </cell>
          <cell r="M1164">
            <v>22535812</v>
          </cell>
          <cell r="N1164">
            <v>7849920</v>
          </cell>
        </row>
        <row r="1165">
          <cell r="B1165" t="str">
            <v>ARCHILIGHT</v>
          </cell>
          <cell r="C1165" t="str">
            <v>T=6</v>
          </cell>
          <cell r="D1165" t="str">
            <v>M2</v>
          </cell>
          <cell r="E1165">
            <v>288.7</v>
          </cell>
          <cell r="F1165">
            <v>53950</v>
          </cell>
          <cell r="G1165">
            <v>15575365</v>
          </cell>
          <cell r="H1165">
            <v>288.7</v>
          </cell>
          <cell r="I1165">
            <v>53950</v>
          </cell>
          <cell r="J1165">
            <v>15575365</v>
          </cell>
          <cell r="M1165">
            <v>12110965</v>
          </cell>
          <cell r="N1165">
            <v>3464400</v>
          </cell>
        </row>
        <row r="1167">
          <cell r="B1167" t="str">
            <v>SUB-TOTAL</v>
          </cell>
          <cell r="G1167">
            <v>168145097</v>
          </cell>
          <cell r="J1167">
            <v>168145097</v>
          </cell>
          <cell r="M1167">
            <v>124248377</v>
          </cell>
          <cell r="N1167">
            <v>43896720</v>
          </cell>
        </row>
        <row r="1169">
          <cell r="A1169" t="str">
            <v xml:space="preserve"> 13)</v>
          </cell>
          <cell r="B1169" t="str">
            <v>창호공사</v>
          </cell>
        </row>
        <row r="1170">
          <cell r="B1170" t="str">
            <v>STEEL DOOR</v>
          </cell>
          <cell r="D1170" t="str">
            <v>M2</v>
          </cell>
          <cell r="E1170">
            <v>10.5</v>
          </cell>
          <cell r="F1170">
            <v>97000</v>
          </cell>
          <cell r="G1170">
            <v>1018500</v>
          </cell>
          <cell r="H1170">
            <v>10.5</v>
          </cell>
          <cell r="I1170">
            <v>97000</v>
          </cell>
          <cell r="J1170">
            <v>1018500</v>
          </cell>
          <cell r="M1170">
            <v>808500</v>
          </cell>
          <cell r="N1170">
            <v>210000</v>
          </cell>
        </row>
        <row r="1171">
          <cell r="B1171" t="str">
            <v>STEEL HANGER DOOR</v>
          </cell>
          <cell r="D1171" t="str">
            <v>M2</v>
          </cell>
          <cell r="E1171">
            <v>20</v>
          </cell>
          <cell r="F1171">
            <v>127700</v>
          </cell>
          <cell r="G1171">
            <v>2554000</v>
          </cell>
          <cell r="H1171">
            <v>20</v>
          </cell>
          <cell r="I1171">
            <v>127700</v>
          </cell>
          <cell r="J1171">
            <v>2554000</v>
          </cell>
          <cell r="M1171">
            <v>2014000</v>
          </cell>
          <cell r="N1171">
            <v>540000</v>
          </cell>
        </row>
        <row r="1172">
          <cell r="B1172" t="str">
            <v>AUTO ROLLING DOOR</v>
          </cell>
          <cell r="C1172" t="str">
            <v>4W*5H</v>
          </cell>
          <cell r="D1172" t="str">
            <v>NOS</v>
          </cell>
          <cell r="E1172">
            <v>1</v>
          </cell>
          <cell r="F1172">
            <v>16214000</v>
          </cell>
          <cell r="G1172">
            <v>16214000</v>
          </cell>
          <cell r="H1172">
            <v>1</v>
          </cell>
          <cell r="I1172">
            <v>16214000</v>
          </cell>
          <cell r="J1172">
            <v>16214000</v>
          </cell>
          <cell r="M1172">
            <v>12074000</v>
          </cell>
          <cell r="N1172">
            <v>4140000</v>
          </cell>
        </row>
        <row r="1173">
          <cell r="C1173" t="str">
            <v>4W*4H</v>
          </cell>
          <cell r="D1173" t="str">
            <v>NOS</v>
          </cell>
          <cell r="E1173">
            <v>1</v>
          </cell>
          <cell r="F1173">
            <v>16214000</v>
          </cell>
          <cell r="G1173">
            <v>16214000</v>
          </cell>
          <cell r="H1173">
            <v>1</v>
          </cell>
          <cell r="I1173">
            <v>16214000</v>
          </cell>
          <cell r="J1173">
            <v>16214000</v>
          </cell>
          <cell r="M1173">
            <v>12074000</v>
          </cell>
          <cell r="N1173">
            <v>4140000</v>
          </cell>
        </row>
        <row r="1174">
          <cell r="B1174" t="str">
            <v>STEEL SHUTTER</v>
          </cell>
          <cell r="C1174" t="str">
            <v>4W*4H</v>
          </cell>
          <cell r="D1174" t="str">
            <v>NOS</v>
          </cell>
          <cell r="E1174">
            <v>1</v>
          </cell>
          <cell r="F1174">
            <v>2428800</v>
          </cell>
          <cell r="G1174">
            <v>2428800</v>
          </cell>
          <cell r="H1174">
            <v>1</v>
          </cell>
          <cell r="I1174">
            <v>2428800</v>
          </cell>
          <cell r="J1174">
            <v>2428800</v>
          </cell>
          <cell r="M1174">
            <v>1740800</v>
          </cell>
          <cell r="N1174">
            <v>688000</v>
          </cell>
        </row>
        <row r="1175">
          <cell r="B1175" t="str">
            <v xml:space="preserve"> (MOTOR DRIVEN)</v>
          </cell>
          <cell r="C1175" t="str">
            <v>3W*3H</v>
          </cell>
          <cell r="D1175" t="str">
            <v>NOS</v>
          </cell>
          <cell r="E1175">
            <v>1</v>
          </cell>
          <cell r="F1175">
            <v>8932000</v>
          </cell>
          <cell r="G1175">
            <v>8932000</v>
          </cell>
          <cell r="H1175">
            <v>1</v>
          </cell>
          <cell r="I1175">
            <v>8932000</v>
          </cell>
          <cell r="J1175">
            <v>8932000</v>
          </cell>
          <cell r="M1175">
            <v>4792000</v>
          </cell>
          <cell r="N1175">
            <v>4140000</v>
          </cell>
        </row>
        <row r="1176">
          <cell r="B1176" t="str">
            <v>AL WINDOW</v>
          </cell>
          <cell r="D1176" t="str">
            <v>M2</v>
          </cell>
          <cell r="E1176">
            <v>52.8</v>
          </cell>
          <cell r="F1176">
            <v>35970</v>
          </cell>
          <cell r="G1176">
            <v>1899216</v>
          </cell>
          <cell r="H1176">
            <v>52.8</v>
          </cell>
          <cell r="I1176">
            <v>35970</v>
          </cell>
          <cell r="J1176">
            <v>1899216</v>
          </cell>
          <cell r="M1176">
            <v>1492656</v>
          </cell>
          <cell r="N1176">
            <v>406560</v>
          </cell>
        </row>
        <row r="1177">
          <cell r="B1177" t="str">
            <v>AL LOUVER</v>
          </cell>
          <cell r="D1177" t="str">
            <v>M2</v>
          </cell>
          <cell r="E1177">
            <v>0.81</v>
          </cell>
          <cell r="F1177">
            <v>83000</v>
          </cell>
          <cell r="G1177">
            <v>67230</v>
          </cell>
          <cell r="H1177">
            <v>0.81</v>
          </cell>
          <cell r="I1177">
            <v>83000</v>
          </cell>
          <cell r="J1177">
            <v>67230</v>
          </cell>
          <cell r="M1177">
            <v>42930</v>
          </cell>
          <cell r="N1177">
            <v>24300</v>
          </cell>
        </row>
        <row r="1179">
          <cell r="B1179" t="str">
            <v>SUB-TOTAL</v>
          </cell>
          <cell r="G1179">
            <v>49327746</v>
          </cell>
          <cell r="J1179">
            <v>49327746</v>
          </cell>
          <cell r="M1179">
            <v>35038886</v>
          </cell>
          <cell r="N1179">
            <v>14288860</v>
          </cell>
        </row>
        <row r="1181">
          <cell r="A1181" t="str">
            <v xml:space="preserve"> 14)</v>
          </cell>
          <cell r="B1181" t="str">
            <v>유리공사</v>
          </cell>
        </row>
        <row r="1182">
          <cell r="B1182" t="str">
            <v>투명유리</v>
          </cell>
          <cell r="C1182" t="str">
            <v>T=5</v>
          </cell>
          <cell r="D1182" t="str">
            <v>M2</v>
          </cell>
          <cell r="E1182">
            <v>52.8</v>
          </cell>
          <cell r="F1182">
            <v>6700</v>
          </cell>
          <cell r="G1182">
            <v>353760</v>
          </cell>
          <cell r="H1182">
            <v>52.8</v>
          </cell>
          <cell r="I1182">
            <v>6700</v>
          </cell>
          <cell r="J1182">
            <v>353760</v>
          </cell>
          <cell r="M1182">
            <v>353760</v>
          </cell>
          <cell r="N1182">
            <v>0</v>
          </cell>
        </row>
        <row r="1183">
          <cell r="B1183" t="str">
            <v>유리끼우기</v>
          </cell>
          <cell r="D1183" t="str">
            <v>M2</v>
          </cell>
          <cell r="E1183">
            <v>52.8</v>
          </cell>
          <cell r="F1183">
            <v>7700</v>
          </cell>
          <cell r="G1183">
            <v>406560</v>
          </cell>
          <cell r="H1183">
            <v>52.8</v>
          </cell>
          <cell r="I1183">
            <v>7700</v>
          </cell>
          <cell r="J1183">
            <v>406560</v>
          </cell>
          <cell r="M1183">
            <v>36960</v>
          </cell>
          <cell r="N1183">
            <v>369600</v>
          </cell>
        </row>
        <row r="1184">
          <cell r="B1184" t="str">
            <v>유리닦기</v>
          </cell>
          <cell r="D1184" t="str">
            <v>M2</v>
          </cell>
          <cell r="E1184">
            <v>52.8</v>
          </cell>
          <cell r="F1184">
            <v>4400</v>
          </cell>
          <cell r="G1184">
            <v>232320</v>
          </cell>
          <cell r="H1184">
            <v>52.8</v>
          </cell>
          <cell r="I1184">
            <v>4400</v>
          </cell>
          <cell r="J1184">
            <v>232320</v>
          </cell>
          <cell r="M1184">
            <v>21120</v>
          </cell>
          <cell r="N1184">
            <v>211200</v>
          </cell>
        </row>
        <row r="1186">
          <cell r="B1186" t="str">
            <v>SUB-TOTAL</v>
          </cell>
          <cell r="G1186">
            <v>992640</v>
          </cell>
          <cell r="J1186">
            <v>992640</v>
          </cell>
          <cell r="M1186">
            <v>411840</v>
          </cell>
          <cell r="N1186">
            <v>580800</v>
          </cell>
        </row>
        <row r="1188">
          <cell r="A1188" t="str">
            <v xml:space="preserve"> 15)</v>
          </cell>
          <cell r="B1188" t="str">
            <v>철거공사</v>
          </cell>
        </row>
        <row r="1189">
          <cell r="B1189" t="str">
            <v>기존벽 철거(골철판)</v>
          </cell>
          <cell r="D1189" t="str">
            <v>M2</v>
          </cell>
          <cell r="E1189">
            <v>584.20000000000005</v>
          </cell>
          <cell r="F1189">
            <v>4500</v>
          </cell>
          <cell r="G1189">
            <v>2628900</v>
          </cell>
          <cell r="H1189">
            <v>584.20000000000005</v>
          </cell>
          <cell r="I1189">
            <v>4500</v>
          </cell>
          <cell r="J1189">
            <v>2628900</v>
          </cell>
          <cell r="M1189">
            <v>876300</v>
          </cell>
          <cell r="N1189">
            <v>1752600</v>
          </cell>
        </row>
        <row r="1190">
          <cell r="B1190" t="str">
            <v>CON'C BLOCK 철거</v>
          </cell>
          <cell r="D1190" t="str">
            <v>M2</v>
          </cell>
          <cell r="E1190">
            <v>54.6</v>
          </cell>
          <cell r="F1190">
            <v>27500</v>
          </cell>
          <cell r="G1190">
            <v>1501500</v>
          </cell>
          <cell r="H1190">
            <v>54.6</v>
          </cell>
          <cell r="I1190">
            <v>27500</v>
          </cell>
          <cell r="J1190">
            <v>1501500</v>
          </cell>
          <cell r="M1190">
            <v>1365000</v>
          </cell>
          <cell r="N1190">
            <v>136500</v>
          </cell>
        </row>
        <row r="1191">
          <cell r="B1191" t="str">
            <v>ST'L BRACING 철거</v>
          </cell>
          <cell r="D1191" t="str">
            <v>TON</v>
          </cell>
          <cell r="E1191">
            <v>1.72</v>
          </cell>
          <cell r="F1191">
            <v>270000</v>
          </cell>
          <cell r="G1191">
            <v>464400</v>
          </cell>
          <cell r="H1191">
            <v>1.72</v>
          </cell>
          <cell r="I1191">
            <v>270000</v>
          </cell>
          <cell r="J1191">
            <v>464400</v>
          </cell>
          <cell r="M1191">
            <v>34400</v>
          </cell>
          <cell r="N1191">
            <v>430000</v>
          </cell>
        </row>
        <row r="1193">
          <cell r="B1193" t="str">
            <v>SUB-TOTAL</v>
          </cell>
          <cell r="G1193">
            <v>4594800</v>
          </cell>
          <cell r="J1193">
            <v>4594800</v>
          </cell>
          <cell r="M1193">
            <v>2275700</v>
          </cell>
          <cell r="N1193">
            <v>2319100</v>
          </cell>
        </row>
        <row r="1195">
          <cell r="A1195" t="str">
            <v xml:space="preserve"> 16)</v>
          </cell>
          <cell r="B1195" t="str">
            <v>잡철물 공사</v>
          </cell>
        </row>
        <row r="1196">
          <cell r="B1196" t="str">
            <v>FLOOR DRAIN</v>
          </cell>
          <cell r="C1196" t="str">
            <v>100A</v>
          </cell>
          <cell r="D1196" t="str">
            <v>NOS</v>
          </cell>
          <cell r="E1196">
            <v>1</v>
          </cell>
          <cell r="F1196">
            <v>9000</v>
          </cell>
          <cell r="G1196">
            <v>9000</v>
          </cell>
          <cell r="H1196">
            <v>1</v>
          </cell>
          <cell r="I1196">
            <v>9000</v>
          </cell>
          <cell r="J1196">
            <v>9000</v>
          </cell>
          <cell r="M1196">
            <v>2000</v>
          </cell>
          <cell r="N1196">
            <v>7000</v>
          </cell>
        </row>
        <row r="1197">
          <cell r="B1197" t="str">
            <v>ROOF DRAIN(ST'L)</v>
          </cell>
          <cell r="C1197" t="str">
            <v>100A</v>
          </cell>
          <cell r="D1197" t="str">
            <v>NOS</v>
          </cell>
          <cell r="E1197">
            <v>8</v>
          </cell>
          <cell r="F1197">
            <v>16000</v>
          </cell>
          <cell r="G1197">
            <v>128000</v>
          </cell>
          <cell r="H1197">
            <v>8</v>
          </cell>
          <cell r="I1197">
            <v>16000</v>
          </cell>
          <cell r="J1197">
            <v>128000</v>
          </cell>
          <cell r="M1197">
            <v>24000</v>
          </cell>
          <cell r="N1197">
            <v>104000</v>
          </cell>
        </row>
        <row r="1198">
          <cell r="B1198" t="str">
            <v>ROOF DRAIN(ST'L)</v>
          </cell>
          <cell r="C1198" t="str">
            <v>200A</v>
          </cell>
          <cell r="D1198" t="str">
            <v>NOS</v>
          </cell>
          <cell r="E1198">
            <v>2</v>
          </cell>
          <cell r="F1198">
            <v>17000</v>
          </cell>
          <cell r="G1198">
            <v>34000</v>
          </cell>
          <cell r="H1198">
            <v>2</v>
          </cell>
          <cell r="I1198">
            <v>17000</v>
          </cell>
          <cell r="J1198">
            <v>34000</v>
          </cell>
          <cell r="M1198">
            <v>8000</v>
          </cell>
          <cell r="N1198">
            <v>26000</v>
          </cell>
        </row>
        <row r="1199">
          <cell r="B1199" t="str">
            <v xml:space="preserve"> DOWN SPOUT W/</v>
          </cell>
        </row>
        <row r="1200">
          <cell r="B1200" t="str">
            <v>HOLDER(STEEL)</v>
          </cell>
          <cell r="C1200" t="str">
            <v>100A</v>
          </cell>
          <cell r="D1200" t="str">
            <v>M</v>
          </cell>
          <cell r="E1200">
            <v>91.4</v>
          </cell>
          <cell r="F1200">
            <v>31200</v>
          </cell>
          <cell r="G1200">
            <v>2851680</v>
          </cell>
          <cell r="H1200">
            <v>91.4</v>
          </cell>
          <cell r="I1200">
            <v>31200</v>
          </cell>
          <cell r="J1200">
            <v>2851680</v>
          </cell>
          <cell r="M1200">
            <v>1023680</v>
          </cell>
          <cell r="N1200">
            <v>1828000</v>
          </cell>
        </row>
        <row r="1201">
          <cell r="B1201" t="str">
            <v>HOLDER(STEEL)</v>
          </cell>
          <cell r="C1201" t="str">
            <v>200A</v>
          </cell>
          <cell r="D1201" t="str">
            <v>M</v>
          </cell>
          <cell r="E1201">
            <v>23.2</v>
          </cell>
          <cell r="F1201">
            <v>49200</v>
          </cell>
          <cell r="G1201">
            <v>1141440</v>
          </cell>
          <cell r="H1201">
            <v>23.2</v>
          </cell>
          <cell r="I1201">
            <v>49200</v>
          </cell>
          <cell r="J1201">
            <v>1141440</v>
          </cell>
          <cell r="M1201">
            <v>561440</v>
          </cell>
          <cell r="N1201">
            <v>580000</v>
          </cell>
        </row>
        <row r="1202">
          <cell r="B1202" t="str">
            <v>HOLDER(STEEL)</v>
          </cell>
          <cell r="C1202" t="str">
            <v>125A</v>
          </cell>
          <cell r="D1202" t="str">
            <v>M</v>
          </cell>
          <cell r="E1202">
            <v>10</v>
          </cell>
          <cell r="F1202">
            <v>39300</v>
          </cell>
          <cell r="G1202">
            <v>393000</v>
          </cell>
          <cell r="H1202">
            <v>10</v>
          </cell>
          <cell r="I1202">
            <v>39300</v>
          </cell>
          <cell r="J1202">
            <v>393000</v>
          </cell>
          <cell r="M1202">
            <v>193000</v>
          </cell>
          <cell r="N1202">
            <v>200000</v>
          </cell>
        </row>
        <row r="1203">
          <cell r="B1203" t="str">
            <v>HOLDER(STEEL)</v>
          </cell>
          <cell r="C1203" t="str">
            <v>250A</v>
          </cell>
          <cell r="D1203" t="str">
            <v>M</v>
          </cell>
          <cell r="E1203">
            <v>2.4</v>
          </cell>
          <cell r="F1203">
            <v>57200</v>
          </cell>
          <cell r="G1203">
            <v>137280</v>
          </cell>
          <cell r="H1203">
            <v>2.4</v>
          </cell>
          <cell r="I1203">
            <v>57200</v>
          </cell>
          <cell r="J1203">
            <v>137280</v>
          </cell>
          <cell r="M1203">
            <v>77280</v>
          </cell>
          <cell r="N1203">
            <v>60000</v>
          </cell>
        </row>
        <row r="1204">
          <cell r="B1204" t="str">
            <v xml:space="preserve">EAVES GUTTER  1.6T*250W*250H </v>
          </cell>
          <cell r="D1204" t="str">
            <v>M</v>
          </cell>
          <cell r="E1204">
            <v>55.2</v>
          </cell>
          <cell r="F1204">
            <v>38350</v>
          </cell>
          <cell r="G1204">
            <v>2116920</v>
          </cell>
          <cell r="H1204">
            <v>55.2</v>
          </cell>
          <cell r="I1204">
            <v>38350</v>
          </cell>
          <cell r="J1204">
            <v>2116920</v>
          </cell>
          <cell r="M1204">
            <v>1454520</v>
          </cell>
          <cell r="N1204">
            <v>662400</v>
          </cell>
        </row>
        <row r="1205">
          <cell r="B1205" t="str">
            <v xml:space="preserve">VALLEY GUTTER 0.7T*1.52*0.2H </v>
          </cell>
          <cell r="D1205" t="str">
            <v>M</v>
          </cell>
          <cell r="E1205">
            <v>55.2</v>
          </cell>
          <cell r="F1205">
            <v>43360</v>
          </cell>
          <cell r="G1205">
            <v>2393472</v>
          </cell>
          <cell r="H1205">
            <v>55.2</v>
          </cell>
          <cell r="I1205">
            <v>43360</v>
          </cell>
          <cell r="J1205">
            <v>2393472</v>
          </cell>
          <cell r="M1205">
            <v>1841472</v>
          </cell>
          <cell r="N1205">
            <v>552000</v>
          </cell>
        </row>
        <row r="1206">
          <cell r="B1206" t="str">
            <v xml:space="preserve"> W/GUTTER HOLDER</v>
          </cell>
        </row>
        <row r="1207">
          <cell r="B1207" t="str">
            <v>NET FENCE</v>
          </cell>
          <cell r="C1207" t="str">
            <v>H:2.1</v>
          </cell>
          <cell r="D1207" t="str">
            <v>M</v>
          </cell>
          <cell r="E1207">
            <v>36</v>
          </cell>
          <cell r="F1207">
            <v>55000</v>
          </cell>
          <cell r="G1207">
            <v>1980000</v>
          </cell>
          <cell r="H1207">
            <v>36</v>
          </cell>
          <cell r="I1207">
            <v>55000</v>
          </cell>
          <cell r="J1207">
            <v>1980000</v>
          </cell>
          <cell r="M1207">
            <v>1260000</v>
          </cell>
          <cell r="N1207">
            <v>720000</v>
          </cell>
        </row>
        <row r="1208">
          <cell r="B1208" t="str">
            <v>MONITOR</v>
          </cell>
          <cell r="C1208" t="str">
            <v>W=1.2</v>
          </cell>
          <cell r="D1208" t="str">
            <v>M</v>
          </cell>
          <cell r="E1208">
            <v>52.6</v>
          </cell>
          <cell r="F1208">
            <v>400000</v>
          </cell>
          <cell r="G1208">
            <v>21040000</v>
          </cell>
          <cell r="H1208">
            <v>52.6</v>
          </cell>
          <cell r="I1208">
            <v>400000</v>
          </cell>
          <cell r="J1208">
            <v>21040000</v>
          </cell>
          <cell r="M1208">
            <v>16306000</v>
          </cell>
          <cell r="N1208">
            <v>4734000</v>
          </cell>
        </row>
        <row r="1210">
          <cell r="B1210" t="str">
            <v>SUB-TOTAL</v>
          </cell>
          <cell r="G1210">
            <v>32224792</v>
          </cell>
          <cell r="J1210">
            <v>32224792</v>
          </cell>
          <cell r="M1210">
            <v>22751392</v>
          </cell>
          <cell r="N1210">
            <v>9473400</v>
          </cell>
        </row>
        <row r="1212">
          <cell r="B1212" t="str">
            <v>T O T A L</v>
          </cell>
          <cell r="G1212">
            <v>542413755</v>
          </cell>
          <cell r="J1212">
            <v>542413755</v>
          </cell>
          <cell r="M1212">
            <v>337561641</v>
          </cell>
          <cell r="N1212">
            <v>204852114</v>
          </cell>
        </row>
        <row r="1234">
          <cell r="A1234" t="str">
            <v xml:space="preserve"> 13.</v>
          </cell>
          <cell r="B1234" t="str">
            <v>냉난방/위생설비공사</v>
          </cell>
        </row>
        <row r="1236">
          <cell r="A1236" t="str">
            <v xml:space="preserve">  1)</v>
          </cell>
          <cell r="B1236" t="str">
            <v>H.V.A.C EQUIP. WORK</v>
          </cell>
        </row>
        <row r="1237">
          <cell r="B1237" t="str">
            <v>PACKAGE AIR-CON</v>
          </cell>
          <cell r="C1237" t="str">
            <v>4,500Kcal/HR</v>
          </cell>
          <cell r="D1237" t="str">
            <v>SET</v>
          </cell>
          <cell r="E1237">
            <v>1</v>
          </cell>
          <cell r="F1237">
            <v>2200000</v>
          </cell>
          <cell r="G1237">
            <v>2200000</v>
          </cell>
          <cell r="H1237">
            <v>1</v>
          </cell>
          <cell r="I1237">
            <v>2200000</v>
          </cell>
          <cell r="J1237">
            <v>2200000</v>
          </cell>
          <cell r="M1237">
            <v>2200000</v>
          </cell>
          <cell r="N1237">
            <v>0</v>
          </cell>
        </row>
        <row r="1238">
          <cell r="B1238" t="str">
            <v>RADIATOR (ARS-600)</v>
          </cell>
          <cell r="C1238" t="str">
            <v>K56759</v>
          </cell>
          <cell r="D1238" t="str">
            <v>EA</v>
          </cell>
          <cell r="E1238">
            <v>60</v>
          </cell>
          <cell r="F1238">
            <v>4000</v>
          </cell>
          <cell r="G1238">
            <v>240000</v>
          </cell>
          <cell r="H1238">
            <v>60</v>
          </cell>
          <cell r="I1238">
            <v>4000</v>
          </cell>
          <cell r="J1238">
            <v>240000</v>
          </cell>
          <cell r="M1238">
            <v>240000</v>
          </cell>
          <cell r="N1238">
            <v>0</v>
          </cell>
        </row>
        <row r="1239">
          <cell r="B1239" t="str">
            <v>WALL FAN (9CMN/3MMAP)</v>
          </cell>
          <cell r="C1239" t="str">
            <v>1/20HP</v>
          </cell>
          <cell r="D1239" t="str">
            <v>SET</v>
          </cell>
          <cell r="E1239">
            <v>1</v>
          </cell>
          <cell r="F1239">
            <v>30000</v>
          </cell>
          <cell r="G1239">
            <v>30000</v>
          </cell>
          <cell r="H1239">
            <v>1</v>
          </cell>
          <cell r="I1239">
            <v>30000</v>
          </cell>
          <cell r="J1239">
            <v>30000</v>
          </cell>
          <cell r="M1239">
            <v>30000</v>
          </cell>
          <cell r="N1239">
            <v>0</v>
          </cell>
        </row>
        <row r="1240">
          <cell r="B1240" t="str">
            <v>WALL FAN (5CMN/3MMAP)</v>
          </cell>
          <cell r="C1240" t="str">
            <v>1/20HP</v>
          </cell>
          <cell r="D1240" t="str">
            <v>SET</v>
          </cell>
          <cell r="E1240">
            <v>1</v>
          </cell>
          <cell r="F1240">
            <v>30000</v>
          </cell>
          <cell r="G1240">
            <v>30000</v>
          </cell>
          <cell r="H1240">
            <v>1</v>
          </cell>
          <cell r="I1240">
            <v>30000</v>
          </cell>
          <cell r="J1240">
            <v>30000</v>
          </cell>
          <cell r="M1240">
            <v>30000</v>
          </cell>
          <cell r="N1240">
            <v>0</v>
          </cell>
        </row>
        <row r="1241">
          <cell r="B1241" t="str">
            <v>FRP 정화조 (접촉폭기식)</v>
          </cell>
          <cell r="C1241" t="str">
            <v>20인용</v>
          </cell>
          <cell r="D1241" t="str">
            <v>SET</v>
          </cell>
          <cell r="E1241">
            <v>1</v>
          </cell>
          <cell r="F1241">
            <v>1000000</v>
          </cell>
          <cell r="G1241">
            <v>1000000</v>
          </cell>
          <cell r="H1241">
            <v>1</v>
          </cell>
          <cell r="I1241">
            <v>1000000</v>
          </cell>
          <cell r="J1241">
            <v>1000000</v>
          </cell>
          <cell r="M1241">
            <v>1000000</v>
          </cell>
          <cell r="N1241">
            <v>0</v>
          </cell>
        </row>
        <row r="1243">
          <cell r="B1243" t="str">
            <v>SUB-TOTAL</v>
          </cell>
          <cell r="G1243">
            <v>3500000</v>
          </cell>
          <cell r="J1243">
            <v>3500000</v>
          </cell>
          <cell r="M1243">
            <v>3500000</v>
          </cell>
          <cell r="N1243">
            <v>0</v>
          </cell>
        </row>
        <row r="1245">
          <cell r="A1245" t="str">
            <v xml:space="preserve">  2)</v>
          </cell>
          <cell r="B1245" t="str">
            <v>HEATING PIPING</v>
          </cell>
        </row>
        <row r="1246">
          <cell r="B1246" t="str">
            <v>PIPE A53-B  BRW SCH60</v>
          </cell>
          <cell r="C1246" t="str">
            <v>2"</v>
          </cell>
          <cell r="D1246" t="str">
            <v>M</v>
          </cell>
          <cell r="E1246">
            <v>25</v>
          </cell>
          <cell r="F1246">
            <v>3200</v>
          </cell>
          <cell r="G1246">
            <v>80000</v>
          </cell>
          <cell r="H1246">
            <v>25</v>
          </cell>
          <cell r="I1246">
            <v>3200</v>
          </cell>
          <cell r="J1246">
            <v>80000</v>
          </cell>
          <cell r="M1246">
            <v>80000</v>
          </cell>
          <cell r="N1246">
            <v>0</v>
          </cell>
        </row>
        <row r="1247">
          <cell r="B1247" t="str">
            <v>PIPE A53-B  BRW SCH60</v>
          </cell>
          <cell r="C1247" t="str">
            <v>1.1/2"</v>
          </cell>
          <cell r="D1247" t="str">
            <v>M</v>
          </cell>
          <cell r="E1247">
            <v>25</v>
          </cell>
          <cell r="F1247">
            <v>2200</v>
          </cell>
          <cell r="G1247">
            <v>55000</v>
          </cell>
          <cell r="H1247">
            <v>25</v>
          </cell>
          <cell r="I1247">
            <v>2200</v>
          </cell>
          <cell r="J1247">
            <v>55000</v>
          </cell>
          <cell r="M1247">
            <v>55000</v>
          </cell>
          <cell r="N1247">
            <v>0</v>
          </cell>
        </row>
        <row r="1248">
          <cell r="B1248" t="str">
            <v>PIPE A53-B  BRW SCH60</v>
          </cell>
          <cell r="C1248" t="str">
            <v>1"</v>
          </cell>
          <cell r="D1248" t="str">
            <v>M</v>
          </cell>
          <cell r="E1248">
            <v>53</v>
          </cell>
          <cell r="F1248">
            <v>1300</v>
          </cell>
          <cell r="G1248">
            <v>68900</v>
          </cell>
          <cell r="H1248">
            <v>53</v>
          </cell>
          <cell r="I1248">
            <v>1300</v>
          </cell>
          <cell r="J1248">
            <v>68900</v>
          </cell>
          <cell r="M1248">
            <v>68900</v>
          </cell>
          <cell r="N1248">
            <v>0</v>
          </cell>
        </row>
        <row r="1249">
          <cell r="B1249" t="str">
            <v>PIPE A53-B  BRW SCH80</v>
          </cell>
          <cell r="C1249" t="str">
            <v>1/2"</v>
          </cell>
          <cell r="D1249" t="str">
            <v>M</v>
          </cell>
          <cell r="E1249">
            <v>9</v>
          </cell>
          <cell r="F1249">
            <v>700</v>
          </cell>
          <cell r="G1249">
            <v>6300</v>
          </cell>
          <cell r="H1249">
            <v>9</v>
          </cell>
          <cell r="I1249">
            <v>700</v>
          </cell>
          <cell r="J1249">
            <v>6300</v>
          </cell>
          <cell r="M1249">
            <v>6300</v>
          </cell>
          <cell r="N1249">
            <v>0</v>
          </cell>
        </row>
        <row r="1250">
          <cell r="B1250" t="str">
            <v>90 ELBOW ASTM A105</v>
          </cell>
          <cell r="C1250" t="str">
            <v>1.1/2"</v>
          </cell>
          <cell r="D1250" t="str">
            <v>EA</v>
          </cell>
          <cell r="E1250">
            <v>14</v>
          </cell>
          <cell r="F1250">
            <v>3500</v>
          </cell>
          <cell r="G1250">
            <v>49000</v>
          </cell>
          <cell r="H1250">
            <v>14</v>
          </cell>
          <cell r="I1250">
            <v>3500</v>
          </cell>
          <cell r="J1250">
            <v>49000</v>
          </cell>
          <cell r="M1250">
            <v>49000</v>
          </cell>
          <cell r="N1250">
            <v>0</v>
          </cell>
        </row>
        <row r="1251">
          <cell r="B1251" t="str">
            <v>90 ELBOW ASTM A105</v>
          </cell>
          <cell r="C1251" t="str">
            <v>1"</v>
          </cell>
          <cell r="D1251" t="str">
            <v>EA</v>
          </cell>
          <cell r="E1251">
            <v>20</v>
          </cell>
          <cell r="F1251">
            <v>1700</v>
          </cell>
          <cell r="G1251">
            <v>34000</v>
          </cell>
          <cell r="H1251">
            <v>20</v>
          </cell>
          <cell r="I1251">
            <v>1700</v>
          </cell>
          <cell r="J1251">
            <v>34000</v>
          </cell>
          <cell r="M1251">
            <v>34000</v>
          </cell>
          <cell r="N1251">
            <v>0</v>
          </cell>
        </row>
        <row r="1252">
          <cell r="B1252" t="str">
            <v>90 ELBOW ASTM A105</v>
          </cell>
          <cell r="C1252" t="str">
            <v>1/2"</v>
          </cell>
          <cell r="D1252" t="str">
            <v>EA</v>
          </cell>
          <cell r="E1252">
            <v>7</v>
          </cell>
          <cell r="F1252">
            <v>900</v>
          </cell>
          <cell r="G1252">
            <v>6300</v>
          </cell>
          <cell r="H1252">
            <v>7</v>
          </cell>
          <cell r="I1252">
            <v>900</v>
          </cell>
          <cell r="J1252">
            <v>6300</v>
          </cell>
          <cell r="M1252">
            <v>6300</v>
          </cell>
          <cell r="N1252">
            <v>0</v>
          </cell>
        </row>
        <row r="1253">
          <cell r="B1253" t="str">
            <v>TEE</v>
          </cell>
          <cell r="C1253" t="str">
            <v>1.1/2"</v>
          </cell>
          <cell r="D1253" t="str">
            <v>EA</v>
          </cell>
          <cell r="E1253">
            <v>3</v>
          </cell>
          <cell r="F1253">
            <v>5000</v>
          </cell>
          <cell r="G1253">
            <v>15000</v>
          </cell>
          <cell r="H1253">
            <v>3</v>
          </cell>
          <cell r="I1253">
            <v>5000</v>
          </cell>
          <cell r="J1253">
            <v>15000</v>
          </cell>
          <cell r="M1253">
            <v>15000</v>
          </cell>
          <cell r="N1253">
            <v>0</v>
          </cell>
        </row>
        <row r="1254">
          <cell r="B1254" t="str">
            <v>TEE</v>
          </cell>
          <cell r="C1254" t="str">
            <v>2"x1.1/2"</v>
          </cell>
          <cell r="D1254" t="str">
            <v>EA</v>
          </cell>
          <cell r="E1254">
            <v>2</v>
          </cell>
          <cell r="F1254">
            <v>7700</v>
          </cell>
          <cell r="G1254">
            <v>15400</v>
          </cell>
          <cell r="H1254">
            <v>2</v>
          </cell>
          <cell r="I1254">
            <v>7700</v>
          </cell>
          <cell r="J1254">
            <v>15400</v>
          </cell>
          <cell r="M1254">
            <v>15400</v>
          </cell>
          <cell r="N1254">
            <v>0</v>
          </cell>
        </row>
        <row r="1255">
          <cell r="B1255" t="str">
            <v>TEE</v>
          </cell>
          <cell r="C1255" t="str">
            <v>2.1/2"x2"</v>
          </cell>
          <cell r="D1255" t="str">
            <v>EA</v>
          </cell>
          <cell r="E1255">
            <v>2</v>
          </cell>
          <cell r="F1255">
            <v>8300</v>
          </cell>
          <cell r="G1255">
            <v>16600</v>
          </cell>
          <cell r="H1255">
            <v>2</v>
          </cell>
          <cell r="I1255">
            <v>8300</v>
          </cell>
          <cell r="J1255">
            <v>16600</v>
          </cell>
          <cell r="M1255">
            <v>16600</v>
          </cell>
          <cell r="N1255">
            <v>0</v>
          </cell>
        </row>
        <row r="1256">
          <cell r="B1256" t="str">
            <v>NIPPLE</v>
          </cell>
          <cell r="C1256" t="str">
            <v>1.1/2"</v>
          </cell>
          <cell r="D1256" t="str">
            <v>EA</v>
          </cell>
          <cell r="E1256">
            <v>5</v>
          </cell>
          <cell r="F1256">
            <v>1000</v>
          </cell>
          <cell r="G1256">
            <v>5000</v>
          </cell>
          <cell r="H1256">
            <v>5</v>
          </cell>
          <cell r="I1256">
            <v>1000</v>
          </cell>
          <cell r="J1256">
            <v>5000</v>
          </cell>
          <cell r="M1256">
            <v>5000</v>
          </cell>
          <cell r="N1256">
            <v>0</v>
          </cell>
        </row>
        <row r="1257">
          <cell r="B1257" t="str">
            <v>NIPPLE</v>
          </cell>
          <cell r="C1257" t="str">
            <v>1"</v>
          </cell>
          <cell r="D1257" t="str">
            <v>EA</v>
          </cell>
          <cell r="E1257">
            <v>5</v>
          </cell>
          <cell r="F1257">
            <v>1000</v>
          </cell>
          <cell r="G1257">
            <v>5000</v>
          </cell>
          <cell r="H1257">
            <v>5</v>
          </cell>
          <cell r="I1257">
            <v>1000</v>
          </cell>
          <cell r="J1257">
            <v>5000</v>
          </cell>
          <cell r="M1257">
            <v>5000</v>
          </cell>
          <cell r="N1257">
            <v>0</v>
          </cell>
        </row>
        <row r="1258">
          <cell r="B1258" t="str">
            <v>UNION</v>
          </cell>
          <cell r="C1258" t="str">
            <v>2"</v>
          </cell>
          <cell r="D1258" t="str">
            <v>EA</v>
          </cell>
          <cell r="E1258">
            <v>4</v>
          </cell>
          <cell r="F1258">
            <v>5000</v>
          </cell>
          <cell r="G1258">
            <v>20000</v>
          </cell>
          <cell r="H1258">
            <v>4</v>
          </cell>
          <cell r="I1258">
            <v>5000</v>
          </cell>
          <cell r="J1258">
            <v>20000</v>
          </cell>
          <cell r="M1258">
            <v>20000</v>
          </cell>
          <cell r="N1258">
            <v>0</v>
          </cell>
        </row>
        <row r="1259">
          <cell r="B1259" t="str">
            <v>UNION</v>
          </cell>
          <cell r="C1259" t="str">
            <v>1.1/2"</v>
          </cell>
          <cell r="D1259" t="str">
            <v>EA</v>
          </cell>
          <cell r="E1259">
            <v>1</v>
          </cell>
          <cell r="F1259">
            <v>5000</v>
          </cell>
          <cell r="G1259">
            <v>5000</v>
          </cell>
          <cell r="H1259">
            <v>1</v>
          </cell>
          <cell r="I1259">
            <v>5000</v>
          </cell>
          <cell r="J1259">
            <v>5000</v>
          </cell>
          <cell r="M1259">
            <v>5000</v>
          </cell>
          <cell r="N1259">
            <v>0</v>
          </cell>
        </row>
        <row r="1260">
          <cell r="B1260" t="str">
            <v>UNION</v>
          </cell>
          <cell r="C1260" t="str">
            <v>1"</v>
          </cell>
          <cell r="D1260" t="str">
            <v>EA</v>
          </cell>
          <cell r="E1260">
            <v>8</v>
          </cell>
          <cell r="F1260">
            <v>5000</v>
          </cell>
          <cell r="G1260">
            <v>40000</v>
          </cell>
          <cell r="H1260">
            <v>8</v>
          </cell>
          <cell r="I1260">
            <v>5000</v>
          </cell>
          <cell r="J1260">
            <v>40000</v>
          </cell>
          <cell r="M1260">
            <v>40000</v>
          </cell>
          <cell r="N1260">
            <v>0</v>
          </cell>
        </row>
        <row r="1261">
          <cell r="B1261" t="str">
            <v>UNION</v>
          </cell>
          <cell r="C1261" t="str">
            <v>3/4"</v>
          </cell>
          <cell r="D1261" t="str">
            <v>EA</v>
          </cell>
          <cell r="E1261">
            <v>1</v>
          </cell>
          <cell r="F1261">
            <v>5000</v>
          </cell>
          <cell r="G1261">
            <v>5000</v>
          </cell>
          <cell r="H1261">
            <v>1</v>
          </cell>
          <cell r="I1261">
            <v>5000</v>
          </cell>
          <cell r="J1261">
            <v>5000</v>
          </cell>
          <cell r="M1261">
            <v>5000</v>
          </cell>
          <cell r="N1261">
            <v>0</v>
          </cell>
        </row>
        <row r="1262">
          <cell r="B1262" t="str">
            <v>HANGER</v>
          </cell>
          <cell r="C1262" t="str">
            <v>2"</v>
          </cell>
          <cell r="D1262" t="str">
            <v>EA</v>
          </cell>
          <cell r="E1262">
            <v>8</v>
          </cell>
          <cell r="F1262">
            <v>500</v>
          </cell>
          <cell r="G1262">
            <v>4000</v>
          </cell>
          <cell r="H1262">
            <v>8</v>
          </cell>
          <cell r="I1262">
            <v>500</v>
          </cell>
          <cell r="J1262">
            <v>4000</v>
          </cell>
          <cell r="M1262">
            <v>4000</v>
          </cell>
          <cell r="N1262">
            <v>0</v>
          </cell>
        </row>
        <row r="1263">
          <cell r="B1263" t="str">
            <v>HANGER</v>
          </cell>
          <cell r="C1263" t="str">
            <v>1.1/2"</v>
          </cell>
          <cell r="D1263" t="str">
            <v>EA</v>
          </cell>
          <cell r="E1263">
            <v>6</v>
          </cell>
          <cell r="F1263">
            <v>500</v>
          </cell>
          <cell r="G1263">
            <v>3000</v>
          </cell>
          <cell r="H1263">
            <v>6</v>
          </cell>
          <cell r="I1263">
            <v>500</v>
          </cell>
          <cell r="J1263">
            <v>3000</v>
          </cell>
          <cell r="M1263">
            <v>3000</v>
          </cell>
          <cell r="N1263">
            <v>0</v>
          </cell>
        </row>
        <row r="1264">
          <cell r="B1264" t="str">
            <v>HANGER</v>
          </cell>
          <cell r="C1264" t="str">
            <v>1"</v>
          </cell>
          <cell r="D1264" t="str">
            <v>EA</v>
          </cell>
          <cell r="E1264">
            <v>16</v>
          </cell>
          <cell r="F1264">
            <v>500</v>
          </cell>
          <cell r="G1264">
            <v>8000</v>
          </cell>
          <cell r="H1264">
            <v>16</v>
          </cell>
          <cell r="I1264">
            <v>500</v>
          </cell>
          <cell r="J1264">
            <v>8000</v>
          </cell>
          <cell r="M1264">
            <v>8000</v>
          </cell>
          <cell r="N1264">
            <v>0</v>
          </cell>
        </row>
        <row r="1265">
          <cell r="B1265" t="str">
            <v>HANGER</v>
          </cell>
          <cell r="C1265" t="str">
            <v>3/4"</v>
          </cell>
          <cell r="D1265" t="str">
            <v>EA</v>
          </cell>
          <cell r="E1265">
            <v>3</v>
          </cell>
          <cell r="F1265">
            <v>500</v>
          </cell>
          <cell r="G1265">
            <v>1500</v>
          </cell>
          <cell r="H1265">
            <v>3</v>
          </cell>
          <cell r="I1265">
            <v>500</v>
          </cell>
          <cell r="J1265">
            <v>1500</v>
          </cell>
          <cell r="M1265">
            <v>1500</v>
          </cell>
          <cell r="N1265">
            <v>0</v>
          </cell>
        </row>
        <row r="1266">
          <cell r="B1266" t="str">
            <v>INSULATION</v>
          </cell>
          <cell r="C1266" t="str">
            <v>2"</v>
          </cell>
          <cell r="D1266" t="str">
            <v>M</v>
          </cell>
          <cell r="E1266">
            <v>50</v>
          </cell>
          <cell r="F1266">
            <v>5000</v>
          </cell>
          <cell r="G1266">
            <v>250000</v>
          </cell>
          <cell r="H1266">
            <v>50</v>
          </cell>
          <cell r="I1266">
            <v>5000</v>
          </cell>
          <cell r="J1266">
            <v>250000</v>
          </cell>
          <cell r="M1266">
            <v>250000</v>
          </cell>
          <cell r="N1266">
            <v>0</v>
          </cell>
        </row>
        <row r="1267">
          <cell r="B1267" t="str">
            <v>INSULATION</v>
          </cell>
          <cell r="C1267" t="str">
            <v>1.1/2"</v>
          </cell>
          <cell r="D1267" t="str">
            <v>M</v>
          </cell>
          <cell r="E1267">
            <v>50</v>
          </cell>
          <cell r="F1267">
            <v>5000</v>
          </cell>
          <cell r="G1267">
            <v>250000</v>
          </cell>
          <cell r="H1267">
            <v>50</v>
          </cell>
          <cell r="I1267">
            <v>5000</v>
          </cell>
          <cell r="J1267">
            <v>250000</v>
          </cell>
          <cell r="M1267">
            <v>250000</v>
          </cell>
          <cell r="N1267">
            <v>0</v>
          </cell>
        </row>
        <row r="1268">
          <cell r="B1268" t="str">
            <v>INSULATION</v>
          </cell>
          <cell r="C1268" t="str">
            <v>1"</v>
          </cell>
          <cell r="D1268" t="str">
            <v>M</v>
          </cell>
          <cell r="E1268">
            <v>10</v>
          </cell>
          <cell r="F1268">
            <v>5000</v>
          </cell>
          <cell r="G1268">
            <v>50000</v>
          </cell>
          <cell r="H1268">
            <v>10</v>
          </cell>
          <cell r="I1268">
            <v>5000</v>
          </cell>
          <cell r="J1268">
            <v>50000</v>
          </cell>
          <cell r="M1268">
            <v>50000</v>
          </cell>
          <cell r="N1268">
            <v>0</v>
          </cell>
        </row>
        <row r="1269">
          <cell r="B1269" t="str">
            <v>INSULATION</v>
          </cell>
          <cell r="C1269" t="str">
            <v>3/4"</v>
          </cell>
          <cell r="D1269" t="str">
            <v>M</v>
          </cell>
          <cell r="E1269">
            <v>10</v>
          </cell>
          <cell r="F1269">
            <v>5000</v>
          </cell>
          <cell r="G1269">
            <v>50000</v>
          </cell>
          <cell r="H1269">
            <v>10</v>
          </cell>
          <cell r="I1269">
            <v>5000</v>
          </cell>
          <cell r="J1269">
            <v>50000</v>
          </cell>
          <cell r="M1269">
            <v>50000</v>
          </cell>
          <cell r="N1269">
            <v>0</v>
          </cell>
        </row>
        <row r="1270">
          <cell r="B1270" t="str">
            <v>보루지</v>
          </cell>
          <cell r="D1270" t="str">
            <v>M2</v>
          </cell>
          <cell r="E1270">
            <v>10</v>
          </cell>
          <cell r="F1270">
            <v>5000</v>
          </cell>
          <cell r="G1270">
            <v>50000</v>
          </cell>
          <cell r="H1270">
            <v>10</v>
          </cell>
          <cell r="I1270">
            <v>5000</v>
          </cell>
          <cell r="J1270">
            <v>50000</v>
          </cell>
          <cell r="M1270">
            <v>50000</v>
          </cell>
          <cell r="N1270">
            <v>0</v>
          </cell>
        </row>
        <row r="1271">
          <cell r="B1271" t="str">
            <v>폴리머 테이프</v>
          </cell>
          <cell r="C1271" t="str">
            <v>0.5t</v>
          </cell>
          <cell r="D1271" t="str">
            <v>M2</v>
          </cell>
          <cell r="E1271">
            <v>10</v>
          </cell>
          <cell r="F1271">
            <v>7000</v>
          </cell>
          <cell r="G1271">
            <v>70000</v>
          </cell>
          <cell r="H1271">
            <v>10</v>
          </cell>
          <cell r="I1271">
            <v>7000</v>
          </cell>
          <cell r="J1271">
            <v>70000</v>
          </cell>
          <cell r="M1271">
            <v>70000</v>
          </cell>
          <cell r="N1271">
            <v>0</v>
          </cell>
        </row>
        <row r="1272">
          <cell r="B1272" t="str">
            <v>AL-BAND</v>
          </cell>
          <cell r="C1272" t="str">
            <v>0.3Tx30MM</v>
          </cell>
          <cell r="D1272" t="str">
            <v>M</v>
          </cell>
          <cell r="E1272">
            <v>24</v>
          </cell>
          <cell r="F1272">
            <v>1000</v>
          </cell>
          <cell r="G1272">
            <v>24000</v>
          </cell>
          <cell r="H1272">
            <v>24</v>
          </cell>
          <cell r="I1272">
            <v>1000</v>
          </cell>
          <cell r="J1272">
            <v>24000</v>
          </cell>
          <cell r="M1272">
            <v>24000</v>
          </cell>
          <cell r="N1272">
            <v>0</v>
          </cell>
        </row>
        <row r="1273">
          <cell r="B1273" t="str">
            <v>GATE VALVE</v>
          </cell>
          <cell r="C1273" t="str">
            <v>2"</v>
          </cell>
          <cell r="D1273" t="str">
            <v>EA</v>
          </cell>
          <cell r="E1273">
            <v>1</v>
          </cell>
          <cell r="F1273">
            <v>69000</v>
          </cell>
          <cell r="G1273">
            <v>69000</v>
          </cell>
          <cell r="H1273">
            <v>1</v>
          </cell>
          <cell r="I1273">
            <v>69000</v>
          </cell>
          <cell r="J1273">
            <v>69000</v>
          </cell>
          <cell r="M1273">
            <v>69000</v>
          </cell>
          <cell r="N1273">
            <v>0</v>
          </cell>
        </row>
        <row r="1274">
          <cell r="B1274" t="str">
            <v>GLOBE VALVE</v>
          </cell>
          <cell r="C1274" t="str">
            <v>1"</v>
          </cell>
          <cell r="D1274" t="str">
            <v>EA</v>
          </cell>
          <cell r="E1274">
            <v>1</v>
          </cell>
          <cell r="F1274">
            <v>25000</v>
          </cell>
          <cell r="G1274">
            <v>25000</v>
          </cell>
          <cell r="H1274">
            <v>1</v>
          </cell>
          <cell r="I1274">
            <v>25000</v>
          </cell>
          <cell r="J1274">
            <v>25000</v>
          </cell>
          <cell r="M1274">
            <v>25000</v>
          </cell>
          <cell r="N1274">
            <v>0</v>
          </cell>
        </row>
        <row r="1275">
          <cell r="B1275" t="str">
            <v>STRAINER (Y-TYPE)</v>
          </cell>
          <cell r="C1275" t="str">
            <v>2"</v>
          </cell>
          <cell r="D1275" t="str">
            <v>EA</v>
          </cell>
          <cell r="E1275">
            <v>1</v>
          </cell>
          <cell r="F1275">
            <v>77000</v>
          </cell>
          <cell r="G1275">
            <v>77000</v>
          </cell>
          <cell r="H1275">
            <v>1</v>
          </cell>
          <cell r="I1275">
            <v>77000</v>
          </cell>
          <cell r="J1275">
            <v>77000</v>
          </cell>
          <cell r="M1275">
            <v>77000</v>
          </cell>
          <cell r="N1275">
            <v>0</v>
          </cell>
        </row>
        <row r="1276">
          <cell r="B1276" t="str">
            <v>P.R.V</v>
          </cell>
          <cell r="C1276" t="str">
            <v>2"</v>
          </cell>
          <cell r="D1276" t="str">
            <v>EA</v>
          </cell>
          <cell r="E1276">
            <v>1</v>
          </cell>
          <cell r="F1276">
            <v>0</v>
          </cell>
          <cell r="G1276">
            <v>0</v>
          </cell>
          <cell r="H1276">
            <v>1</v>
          </cell>
          <cell r="I1276">
            <v>0</v>
          </cell>
          <cell r="J1276">
            <v>0</v>
          </cell>
          <cell r="M1276">
            <v>0</v>
          </cell>
          <cell r="N1276">
            <v>0</v>
          </cell>
        </row>
        <row r="1277">
          <cell r="B1277" t="str">
            <v>STEAM TRAP</v>
          </cell>
          <cell r="C1277" t="str">
            <v>2"</v>
          </cell>
          <cell r="D1277" t="str">
            <v>EA</v>
          </cell>
          <cell r="E1277">
            <v>3</v>
          </cell>
          <cell r="F1277">
            <v>150000</v>
          </cell>
          <cell r="G1277">
            <v>450000</v>
          </cell>
          <cell r="H1277">
            <v>3</v>
          </cell>
          <cell r="I1277">
            <v>150000</v>
          </cell>
          <cell r="J1277">
            <v>450000</v>
          </cell>
          <cell r="M1277">
            <v>450000</v>
          </cell>
          <cell r="N1277">
            <v>0</v>
          </cell>
        </row>
        <row r="1279">
          <cell r="B1279" t="str">
            <v>SUB-TOTAL</v>
          </cell>
          <cell r="G1279">
            <v>1808000</v>
          </cell>
          <cell r="J1279">
            <v>1808000</v>
          </cell>
          <cell r="M1279">
            <v>1808000</v>
          </cell>
          <cell r="N1279">
            <v>0</v>
          </cell>
        </row>
        <row r="1281">
          <cell r="A1281" t="str">
            <v xml:space="preserve">  3)</v>
          </cell>
          <cell r="B1281" t="str">
            <v>PLUMBING WORK</v>
          </cell>
        </row>
        <row r="1282">
          <cell r="B1282" t="str">
            <v>HOT WATER EXCHANGER</v>
          </cell>
          <cell r="C1282" t="str">
            <v>2.94M3/H</v>
          </cell>
          <cell r="D1282" t="str">
            <v>SET</v>
          </cell>
          <cell r="E1282">
            <v>1</v>
          </cell>
          <cell r="F1282">
            <v>80000</v>
          </cell>
          <cell r="G1282">
            <v>80000</v>
          </cell>
          <cell r="H1282">
            <v>1</v>
          </cell>
          <cell r="I1282">
            <v>80000</v>
          </cell>
          <cell r="J1282">
            <v>80000</v>
          </cell>
          <cell r="M1282">
            <v>80000</v>
          </cell>
          <cell r="N1282">
            <v>0</v>
          </cell>
        </row>
        <row r="1283">
          <cell r="B1283" t="str">
            <v>SHOWER</v>
          </cell>
          <cell r="C1283" t="str">
            <v>FB-B31</v>
          </cell>
          <cell r="D1283" t="str">
            <v>EA</v>
          </cell>
          <cell r="E1283">
            <v>19</v>
          </cell>
          <cell r="F1283">
            <v>6100</v>
          </cell>
          <cell r="G1283">
            <v>115900</v>
          </cell>
          <cell r="H1283">
            <v>19</v>
          </cell>
          <cell r="I1283">
            <v>6100</v>
          </cell>
          <cell r="J1283">
            <v>115900</v>
          </cell>
          <cell r="M1283">
            <v>115900</v>
          </cell>
          <cell r="N1283">
            <v>0</v>
          </cell>
        </row>
        <row r="1284">
          <cell r="B1284" t="str">
            <v>PIPE A312-TP304 SCH40S PE</v>
          </cell>
          <cell r="C1284" t="str">
            <v>1.1/2"</v>
          </cell>
          <cell r="D1284" t="str">
            <v>M</v>
          </cell>
          <cell r="E1284">
            <v>26</v>
          </cell>
          <cell r="F1284">
            <v>9400</v>
          </cell>
          <cell r="G1284">
            <v>244400</v>
          </cell>
          <cell r="H1284">
            <v>26</v>
          </cell>
          <cell r="I1284">
            <v>9400</v>
          </cell>
          <cell r="J1284">
            <v>244400</v>
          </cell>
          <cell r="M1284">
            <v>244400</v>
          </cell>
          <cell r="N1284">
            <v>0</v>
          </cell>
        </row>
        <row r="1285">
          <cell r="B1285" t="str">
            <v>PIPE A312-TP304 SCH40S PE</v>
          </cell>
          <cell r="C1285" t="str">
            <v>1.1/4"</v>
          </cell>
          <cell r="D1285" t="str">
            <v>M</v>
          </cell>
          <cell r="E1285">
            <v>18</v>
          </cell>
          <cell r="F1285">
            <v>8100</v>
          </cell>
          <cell r="G1285">
            <v>145800</v>
          </cell>
          <cell r="H1285">
            <v>18</v>
          </cell>
          <cell r="I1285">
            <v>8100</v>
          </cell>
          <cell r="J1285">
            <v>145800</v>
          </cell>
          <cell r="M1285">
            <v>145800</v>
          </cell>
          <cell r="N1285">
            <v>0</v>
          </cell>
        </row>
        <row r="1286">
          <cell r="B1286" t="str">
            <v>PIPE A312-TP304 SCH40S PE</v>
          </cell>
          <cell r="C1286" t="str">
            <v>1"</v>
          </cell>
          <cell r="D1286" t="str">
            <v>M</v>
          </cell>
          <cell r="E1286">
            <v>9</v>
          </cell>
          <cell r="F1286">
            <v>6300</v>
          </cell>
          <cell r="G1286">
            <v>56700</v>
          </cell>
          <cell r="H1286">
            <v>9</v>
          </cell>
          <cell r="I1286">
            <v>6300</v>
          </cell>
          <cell r="J1286">
            <v>56700</v>
          </cell>
          <cell r="M1286">
            <v>56700</v>
          </cell>
          <cell r="N1286">
            <v>0</v>
          </cell>
        </row>
        <row r="1287">
          <cell r="B1287" t="str">
            <v>PIPE A312-TP304 SCH40S PE</v>
          </cell>
          <cell r="C1287" t="str">
            <v>3/4"</v>
          </cell>
          <cell r="D1287" t="str">
            <v>M</v>
          </cell>
          <cell r="E1287">
            <v>22</v>
          </cell>
          <cell r="F1287">
            <v>5400</v>
          </cell>
          <cell r="G1287">
            <v>118800</v>
          </cell>
          <cell r="H1287">
            <v>22</v>
          </cell>
          <cell r="I1287">
            <v>5400</v>
          </cell>
          <cell r="J1287">
            <v>118800</v>
          </cell>
          <cell r="M1287">
            <v>118800</v>
          </cell>
          <cell r="N1287">
            <v>0</v>
          </cell>
        </row>
        <row r="1288">
          <cell r="B1288" t="str">
            <v>PIPE A312-TP304 SCH40S PE</v>
          </cell>
          <cell r="C1288" t="str">
            <v>1/2"</v>
          </cell>
          <cell r="D1288" t="str">
            <v>M</v>
          </cell>
          <cell r="E1288">
            <v>42</v>
          </cell>
          <cell r="F1288">
            <v>4100</v>
          </cell>
          <cell r="G1288">
            <v>172200</v>
          </cell>
          <cell r="H1288">
            <v>42</v>
          </cell>
          <cell r="I1288">
            <v>4100</v>
          </cell>
          <cell r="J1288">
            <v>172200</v>
          </cell>
          <cell r="M1288">
            <v>172200</v>
          </cell>
          <cell r="N1288">
            <v>0</v>
          </cell>
        </row>
        <row r="1289">
          <cell r="B1289" t="str">
            <v>PVC PIPE KSM-3401 VG2</v>
          </cell>
          <cell r="C1289" t="str">
            <v>3"</v>
          </cell>
          <cell r="D1289" t="str">
            <v>M</v>
          </cell>
          <cell r="E1289">
            <v>12</v>
          </cell>
          <cell r="F1289">
            <v>1500</v>
          </cell>
          <cell r="G1289">
            <v>18000</v>
          </cell>
          <cell r="H1289">
            <v>12</v>
          </cell>
          <cell r="I1289">
            <v>1500</v>
          </cell>
          <cell r="J1289">
            <v>18000</v>
          </cell>
          <cell r="M1289">
            <v>18000</v>
          </cell>
          <cell r="N1289">
            <v>0</v>
          </cell>
        </row>
        <row r="1290">
          <cell r="B1290" t="str">
            <v>90 ELBOW ALB2-F304</v>
          </cell>
          <cell r="C1290" t="str">
            <v>1.1/2"</v>
          </cell>
          <cell r="D1290" t="str">
            <v>EA</v>
          </cell>
          <cell r="E1290">
            <v>16</v>
          </cell>
          <cell r="F1290">
            <v>12000</v>
          </cell>
          <cell r="G1290">
            <v>192000</v>
          </cell>
          <cell r="H1290">
            <v>16</v>
          </cell>
          <cell r="I1290">
            <v>12000</v>
          </cell>
          <cell r="J1290">
            <v>192000</v>
          </cell>
          <cell r="M1290">
            <v>192000</v>
          </cell>
          <cell r="N1290">
            <v>0</v>
          </cell>
        </row>
        <row r="1291">
          <cell r="B1291" t="str">
            <v>90 ELBOW ALB2-F304</v>
          </cell>
          <cell r="C1291" t="str">
            <v>1.1/4"</v>
          </cell>
          <cell r="D1291" t="str">
            <v>EA</v>
          </cell>
          <cell r="E1291">
            <v>9</v>
          </cell>
          <cell r="F1291">
            <v>9800</v>
          </cell>
          <cell r="G1291">
            <v>88200</v>
          </cell>
          <cell r="H1291">
            <v>9</v>
          </cell>
          <cell r="I1291">
            <v>9800</v>
          </cell>
          <cell r="J1291">
            <v>88200</v>
          </cell>
          <cell r="M1291">
            <v>88200</v>
          </cell>
          <cell r="N1291">
            <v>0</v>
          </cell>
        </row>
        <row r="1292">
          <cell r="B1292" t="str">
            <v>90 ELBOW ALB2-F304</v>
          </cell>
          <cell r="C1292" t="str">
            <v>1"</v>
          </cell>
          <cell r="D1292" t="str">
            <v>EA</v>
          </cell>
          <cell r="E1292">
            <v>9</v>
          </cell>
          <cell r="F1292">
            <v>12000</v>
          </cell>
          <cell r="G1292">
            <v>108000</v>
          </cell>
          <cell r="H1292">
            <v>9</v>
          </cell>
          <cell r="I1292">
            <v>12000</v>
          </cell>
          <cell r="J1292">
            <v>108000</v>
          </cell>
          <cell r="M1292">
            <v>108000</v>
          </cell>
          <cell r="N1292">
            <v>0</v>
          </cell>
        </row>
        <row r="1293">
          <cell r="B1293" t="str">
            <v>90 ELBOW ALB2-F304</v>
          </cell>
          <cell r="C1293" t="str">
            <v>3/4"</v>
          </cell>
          <cell r="D1293" t="str">
            <v>EA</v>
          </cell>
          <cell r="E1293">
            <v>4</v>
          </cell>
          <cell r="F1293">
            <v>2500</v>
          </cell>
          <cell r="G1293">
            <v>10000</v>
          </cell>
          <cell r="H1293">
            <v>4</v>
          </cell>
          <cell r="I1293">
            <v>2500</v>
          </cell>
          <cell r="J1293">
            <v>10000</v>
          </cell>
          <cell r="M1293">
            <v>10000</v>
          </cell>
          <cell r="N1293">
            <v>0</v>
          </cell>
        </row>
        <row r="1294">
          <cell r="B1294" t="str">
            <v>90 ELBOW ALB2-F304</v>
          </cell>
          <cell r="C1294" t="str">
            <v>1/2"</v>
          </cell>
          <cell r="D1294" t="str">
            <v>EA</v>
          </cell>
          <cell r="E1294">
            <v>76</v>
          </cell>
          <cell r="F1294">
            <v>2100</v>
          </cell>
          <cell r="G1294">
            <v>159600</v>
          </cell>
          <cell r="H1294">
            <v>76</v>
          </cell>
          <cell r="I1294">
            <v>2100</v>
          </cell>
          <cell r="J1294">
            <v>159600</v>
          </cell>
          <cell r="M1294">
            <v>159600</v>
          </cell>
          <cell r="N1294">
            <v>0</v>
          </cell>
        </row>
        <row r="1295">
          <cell r="B1295" t="str">
            <v>TEE A182-F304</v>
          </cell>
          <cell r="C1295" t="str">
            <v>1.1/2x1.1/4"</v>
          </cell>
          <cell r="D1295" t="str">
            <v>EA</v>
          </cell>
          <cell r="E1295">
            <v>1</v>
          </cell>
          <cell r="F1295">
            <v>9200</v>
          </cell>
          <cell r="G1295">
            <v>9200</v>
          </cell>
          <cell r="H1295">
            <v>1</v>
          </cell>
          <cell r="I1295">
            <v>9200</v>
          </cell>
          <cell r="J1295">
            <v>9200</v>
          </cell>
          <cell r="M1295">
            <v>9200</v>
          </cell>
          <cell r="N1295">
            <v>0</v>
          </cell>
        </row>
        <row r="1296">
          <cell r="B1296" t="str">
            <v>TEE A182-F305</v>
          </cell>
          <cell r="C1296" t="str">
            <v>1.1/2x1"</v>
          </cell>
          <cell r="D1296" t="str">
            <v>EA</v>
          </cell>
          <cell r="E1296">
            <v>2</v>
          </cell>
          <cell r="F1296">
            <v>13000</v>
          </cell>
          <cell r="G1296">
            <v>26000</v>
          </cell>
          <cell r="H1296">
            <v>2</v>
          </cell>
          <cell r="I1296">
            <v>13000</v>
          </cell>
          <cell r="J1296">
            <v>26000</v>
          </cell>
          <cell r="M1296">
            <v>26000</v>
          </cell>
          <cell r="N1296">
            <v>0</v>
          </cell>
        </row>
        <row r="1297">
          <cell r="B1297" t="str">
            <v>TEE A182-F306</v>
          </cell>
          <cell r="C1297" t="str">
            <v>1.1/2x1.1/2"</v>
          </cell>
          <cell r="D1297" t="str">
            <v>EA</v>
          </cell>
          <cell r="E1297">
            <v>9</v>
          </cell>
          <cell r="F1297">
            <v>9600</v>
          </cell>
          <cell r="G1297">
            <v>86400</v>
          </cell>
          <cell r="H1297">
            <v>9</v>
          </cell>
          <cell r="I1297">
            <v>9600</v>
          </cell>
          <cell r="J1297">
            <v>86400</v>
          </cell>
          <cell r="M1297">
            <v>86400</v>
          </cell>
          <cell r="N1297">
            <v>0</v>
          </cell>
        </row>
        <row r="1298">
          <cell r="B1298" t="str">
            <v>TEE A182-F307</v>
          </cell>
          <cell r="C1298" t="str">
            <v>1.1/4x1/2"</v>
          </cell>
          <cell r="D1298" t="str">
            <v>EA</v>
          </cell>
          <cell r="E1298">
            <v>12</v>
          </cell>
          <cell r="F1298">
            <v>9200</v>
          </cell>
          <cell r="G1298">
            <v>110400</v>
          </cell>
          <cell r="H1298">
            <v>12</v>
          </cell>
          <cell r="I1298">
            <v>9200</v>
          </cell>
          <cell r="J1298">
            <v>110400</v>
          </cell>
          <cell r="M1298">
            <v>110400</v>
          </cell>
          <cell r="N1298">
            <v>0</v>
          </cell>
        </row>
        <row r="1299">
          <cell r="B1299" t="str">
            <v>TEE A182-F308</v>
          </cell>
          <cell r="C1299" t="str">
            <v>3/4x3/4"</v>
          </cell>
          <cell r="D1299" t="str">
            <v>EA</v>
          </cell>
          <cell r="E1299">
            <v>2</v>
          </cell>
          <cell r="F1299">
            <v>3600</v>
          </cell>
          <cell r="G1299">
            <v>7200</v>
          </cell>
          <cell r="H1299">
            <v>2</v>
          </cell>
          <cell r="I1299">
            <v>3600</v>
          </cell>
          <cell r="J1299">
            <v>7200</v>
          </cell>
          <cell r="M1299">
            <v>7200</v>
          </cell>
          <cell r="N1299">
            <v>0</v>
          </cell>
        </row>
        <row r="1300">
          <cell r="B1300" t="str">
            <v>TEE A182-F309</v>
          </cell>
          <cell r="C1300" t="str">
            <v>3/4x1/2"</v>
          </cell>
          <cell r="D1300" t="str">
            <v>EA</v>
          </cell>
          <cell r="E1300">
            <v>18</v>
          </cell>
          <cell r="F1300">
            <v>3600</v>
          </cell>
          <cell r="G1300">
            <v>64800</v>
          </cell>
          <cell r="H1300">
            <v>18</v>
          </cell>
          <cell r="I1300">
            <v>3600</v>
          </cell>
          <cell r="J1300">
            <v>64800</v>
          </cell>
          <cell r="M1300">
            <v>64800</v>
          </cell>
          <cell r="N1300">
            <v>0</v>
          </cell>
        </row>
        <row r="1301">
          <cell r="B1301" t="str">
            <v>TEE A182-F310</v>
          </cell>
          <cell r="C1301" t="str">
            <v>1.1/4"</v>
          </cell>
          <cell r="D1301" t="str">
            <v>EA</v>
          </cell>
          <cell r="E1301">
            <v>1</v>
          </cell>
          <cell r="F1301">
            <v>9200</v>
          </cell>
          <cell r="G1301">
            <v>9200</v>
          </cell>
          <cell r="H1301">
            <v>1</v>
          </cell>
          <cell r="I1301">
            <v>9200</v>
          </cell>
          <cell r="J1301">
            <v>9200</v>
          </cell>
          <cell r="M1301">
            <v>9200</v>
          </cell>
          <cell r="N1301">
            <v>0</v>
          </cell>
        </row>
        <row r="1302">
          <cell r="B1302" t="str">
            <v>TEE A182-F311</v>
          </cell>
          <cell r="C1302" t="str">
            <v>1"</v>
          </cell>
          <cell r="D1302" t="str">
            <v>EA</v>
          </cell>
          <cell r="E1302">
            <v>2</v>
          </cell>
          <cell r="F1302">
            <v>6800</v>
          </cell>
          <cell r="G1302">
            <v>13600</v>
          </cell>
          <cell r="H1302">
            <v>2</v>
          </cell>
          <cell r="I1302">
            <v>6800</v>
          </cell>
          <cell r="J1302">
            <v>13600</v>
          </cell>
          <cell r="M1302">
            <v>13600</v>
          </cell>
          <cell r="N1302">
            <v>0</v>
          </cell>
        </row>
        <row r="1303">
          <cell r="B1303" t="str">
            <v>TEE A182-F312</v>
          </cell>
          <cell r="C1303" t="str">
            <v>3/4"</v>
          </cell>
          <cell r="D1303" t="str">
            <v>EA</v>
          </cell>
          <cell r="E1303">
            <v>4</v>
          </cell>
          <cell r="F1303">
            <v>3100</v>
          </cell>
          <cell r="G1303">
            <v>12400</v>
          </cell>
          <cell r="H1303">
            <v>4</v>
          </cell>
          <cell r="I1303">
            <v>3100</v>
          </cell>
          <cell r="J1303">
            <v>12400</v>
          </cell>
          <cell r="M1303">
            <v>12400</v>
          </cell>
          <cell r="N1303">
            <v>0</v>
          </cell>
        </row>
        <row r="1304">
          <cell r="B1304" t="str">
            <v>TEE A182-F313</v>
          </cell>
          <cell r="C1304" t="str">
            <v>1/2"</v>
          </cell>
          <cell r="D1304" t="str">
            <v>EA</v>
          </cell>
          <cell r="E1304">
            <v>6</v>
          </cell>
          <cell r="F1304">
            <v>2500</v>
          </cell>
          <cell r="G1304">
            <v>15000</v>
          </cell>
          <cell r="H1304">
            <v>6</v>
          </cell>
          <cell r="I1304">
            <v>2500</v>
          </cell>
          <cell r="J1304">
            <v>15000</v>
          </cell>
          <cell r="M1304">
            <v>15000</v>
          </cell>
          <cell r="N1304">
            <v>0</v>
          </cell>
        </row>
        <row r="1305">
          <cell r="B1305" t="str">
            <v>REDUCER A182-F304</v>
          </cell>
          <cell r="C1305" t="str">
            <v>1.1/2x1.1/4"</v>
          </cell>
          <cell r="D1305" t="str">
            <v>EA</v>
          </cell>
          <cell r="E1305">
            <v>2</v>
          </cell>
          <cell r="F1305">
            <v>8000</v>
          </cell>
          <cell r="G1305">
            <v>16000</v>
          </cell>
          <cell r="H1305">
            <v>2</v>
          </cell>
          <cell r="I1305">
            <v>8000</v>
          </cell>
          <cell r="J1305">
            <v>16000</v>
          </cell>
          <cell r="M1305">
            <v>16000</v>
          </cell>
          <cell r="N1305">
            <v>0</v>
          </cell>
        </row>
        <row r="1306">
          <cell r="B1306" t="str">
            <v>REDUCER A182-F304</v>
          </cell>
          <cell r="C1306" t="str">
            <v>1x3/4"</v>
          </cell>
          <cell r="D1306" t="str">
            <v>EA</v>
          </cell>
          <cell r="E1306">
            <v>2</v>
          </cell>
          <cell r="F1306">
            <v>7000</v>
          </cell>
          <cell r="G1306">
            <v>14000</v>
          </cell>
          <cell r="H1306">
            <v>2</v>
          </cell>
          <cell r="I1306">
            <v>7000</v>
          </cell>
          <cell r="J1306">
            <v>14000</v>
          </cell>
          <cell r="M1306">
            <v>14000</v>
          </cell>
          <cell r="N1306">
            <v>0</v>
          </cell>
        </row>
        <row r="1307">
          <cell r="B1307" t="str">
            <v>UNION A182-F3O4</v>
          </cell>
          <cell r="C1307" t="str">
            <v>1.1/2"</v>
          </cell>
          <cell r="D1307" t="str">
            <v>EA</v>
          </cell>
          <cell r="E1307">
            <v>4</v>
          </cell>
          <cell r="F1307">
            <v>13000</v>
          </cell>
          <cell r="G1307">
            <v>52000</v>
          </cell>
          <cell r="H1307">
            <v>4</v>
          </cell>
          <cell r="I1307">
            <v>13000</v>
          </cell>
          <cell r="J1307">
            <v>52000</v>
          </cell>
          <cell r="M1307">
            <v>52000</v>
          </cell>
          <cell r="N1307">
            <v>0</v>
          </cell>
        </row>
        <row r="1308">
          <cell r="B1308" t="str">
            <v>UNION A182-F3O4</v>
          </cell>
          <cell r="C1308" t="str">
            <v>1.1/4"</v>
          </cell>
          <cell r="D1308" t="str">
            <v>EA</v>
          </cell>
          <cell r="E1308">
            <v>3</v>
          </cell>
          <cell r="F1308">
            <v>12000</v>
          </cell>
          <cell r="G1308">
            <v>36000</v>
          </cell>
          <cell r="H1308">
            <v>3</v>
          </cell>
          <cell r="I1308">
            <v>12000</v>
          </cell>
          <cell r="J1308">
            <v>36000</v>
          </cell>
          <cell r="M1308">
            <v>36000</v>
          </cell>
          <cell r="N1308">
            <v>0</v>
          </cell>
        </row>
        <row r="1309">
          <cell r="B1309" t="str">
            <v>UNION A182-F3O4</v>
          </cell>
          <cell r="C1309" t="str">
            <v>1"</v>
          </cell>
          <cell r="D1309" t="str">
            <v>EA</v>
          </cell>
          <cell r="E1309">
            <v>1</v>
          </cell>
          <cell r="F1309">
            <v>9000</v>
          </cell>
          <cell r="G1309">
            <v>9000</v>
          </cell>
          <cell r="H1309">
            <v>1</v>
          </cell>
          <cell r="I1309">
            <v>9000</v>
          </cell>
          <cell r="J1309">
            <v>9000</v>
          </cell>
          <cell r="M1309">
            <v>9000</v>
          </cell>
          <cell r="N1309">
            <v>0</v>
          </cell>
        </row>
        <row r="1310">
          <cell r="B1310" t="str">
            <v>UNION A182-F3O4</v>
          </cell>
          <cell r="C1310" t="str">
            <v>3/4"</v>
          </cell>
          <cell r="D1310" t="str">
            <v>EA</v>
          </cell>
          <cell r="E1310">
            <v>4</v>
          </cell>
          <cell r="F1310">
            <v>8000</v>
          </cell>
          <cell r="G1310">
            <v>32000</v>
          </cell>
          <cell r="H1310">
            <v>4</v>
          </cell>
          <cell r="I1310">
            <v>8000</v>
          </cell>
          <cell r="J1310">
            <v>32000</v>
          </cell>
          <cell r="M1310">
            <v>32000</v>
          </cell>
          <cell r="N1310">
            <v>0</v>
          </cell>
        </row>
        <row r="1311">
          <cell r="B1311" t="str">
            <v>Y-T PIPE PVC</v>
          </cell>
          <cell r="C1311" t="str">
            <v>3"</v>
          </cell>
          <cell r="D1311" t="str">
            <v>EA</v>
          </cell>
          <cell r="E1311">
            <v>2</v>
          </cell>
          <cell r="F1311">
            <v>2000</v>
          </cell>
          <cell r="G1311">
            <v>4000</v>
          </cell>
          <cell r="H1311">
            <v>2</v>
          </cell>
          <cell r="I1311">
            <v>2000</v>
          </cell>
          <cell r="J1311">
            <v>4000</v>
          </cell>
          <cell r="M1311">
            <v>4000</v>
          </cell>
          <cell r="N1311">
            <v>0</v>
          </cell>
        </row>
        <row r="1312">
          <cell r="B1312" t="str">
            <v>F.C.D PVC</v>
          </cell>
          <cell r="C1312" t="str">
            <v>3"</v>
          </cell>
          <cell r="D1312" t="str">
            <v>EA</v>
          </cell>
          <cell r="E1312">
            <v>1</v>
          </cell>
          <cell r="F1312">
            <v>1500</v>
          </cell>
          <cell r="G1312">
            <v>1500</v>
          </cell>
          <cell r="H1312">
            <v>1</v>
          </cell>
          <cell r="I1312">
            <v>1500</v>
          </cell>
          <cell r="J1312">
            <v>1500</v>
          </cell>
          <cell r="M1312">
            <v>1500</v>
          </cell>
          <cell r="N1312">
            <v>0</v>
          </cell>
        </row>
        <row r="1313">
          <cell r="B1313" t="str">
            <v>F.D PVC</v>
          </cell>
          <cell r="C1313" t="str">
            <v>3"</v>
          </cell>
          <cell r="D1313" t="str">
            <v>EA</v>
          </cell>
          <cell r="E1313">
            <v>2</v>
          </cell>
          <cell r="F1313">
            <v>1500</v>
          </cell>
          <cell r="G1313">
            <v>3000</v>
          </cell>
          <cell r="H1313">
            <v>2</v>
          </cell>
          <cell r="I1313">
            <v>1500</v>
          </cell>
          <cell r="J1313">
            <v>3000</v>
          </cell>
          <cell r="M1313">
            <v>3000</v>
          </cell>
          <cell r="N1313">
            <v>0</v>
          </cell>
        </row>
        <row r="1314">
          <cell r="B1314" t="str">
            <v>P-TRAP</v>
          </cell>
          <cell r="D1314" t="str">
            <v>EA</v>
          </cell>
          <cell r="E1314">
            <v>2</v>
          </cell>
          <cell r="F1314">
            <v>1500</v>
          </cell>
          <cell r="G1314">
            <v>3000</v>
          </cell>
          <cell r="H1314">
            <v>2</v>
          </cell>
          <cell r="I1314">
            <v>1500</v>
          </cell>
          <cell r="J1314">
            <v>3000</v>
          </cell>
          <cell r="M1314">
            <v>3000</v>
          </cell>
          <cell r="N1314">
            <v>0</v>
          </cell>
        </row>
        <row r="1315">
          <cell r="B1315" t="str">
            <v>INSULATION</v>
          </cell>
          <cell r="C1315" t="str">
            <v>1.1/2"</v>
          </cell>
          <cell r="D1315" t="str">
            <v>M</v>
          </cell>
          <cell r="E1315">
            <v>50</v>
          </cell>
          <cell r="F1315">
            <v>5000</v>
          </cell>
          <cell r="G1315">
            <v>250000</v>
          </cell>
          <cell r="H1315">
            <v>50</v>
          </cell>
          <cell r="I1315">
            <v>5000</v>
          </cell>
          <cell r="J1315">
            <v>250000</v>
          </cell>
          <cell r="M1315">
            <v>250000</v>
          </cell>
          <cell r="N1315">
            <v>0</v>
          </cell>
        </row>
        <row r="1316">
          <cell r="B1316" t="str">
            <v>INSULATION</v>
          </cell>
          <cell r="C1316" t="str">
            <v>1.1/4"</v>
          </cell>
          <cell r="D1316" t="str">
            <v>M</v>
          </cell>
          <cell r="E1316">
            <v>35</v>
          </cell>
          <cell r="F1316">
            <v>5000</v>
          </cell>
          <cell r="G1316">
            <v>175000</v>
          </cell>
          <cell r="H1316">
            <v>35</v>
          </cell>
          <cell r="I1316">
            <v>5000</v>
          </cell>
          <cell r="J1316">
            <v>175000</v>
          </cell>
          <cell r="M1316">
            <v>175000</v>
          </cell>
          <cell r="N1316">
            <v>0</v>
          </cell>
        </row>
        <row r="1317">
          <cell r="B1317" t="str">
            <v>INSULATION</v>
          </cell>
          <cell r="C1317" t="str">
            <v>1"</v>
          </cell>
          <cell r="D1317" t="str">
            <v>M</v>
          </cell>
          <cell r="E1317">
            <v>17</v>
          </cell>
          <cell r="F1317">
            <v>5000</v>
          </cell>
          <cell r="G1317">
            <v>85000</v>
          </cell>
          <cell r="H1317">
            <v>17</v>
          </cell>
          <cell r="I1317">
            <v>5000</v>
          </cell>
          <cell r="J1317">
            <v>85000</v>
          </cell>
          <cell r="M1317">
            <v>85000</v>
          </cell>
          <cell r="N1317">
            <v>0</v>
          </cell>
        </row>
        <row r="1318">
          <cell r="B1318" t="str">
            <v>INSULATION</v>
          </cell>
          <cell r="C1318" t="str">
            <v>3/4"</v>
          </cell>
          <cell r="D1318" t="str">
            <v>M</v>
          </cell>
          <cell r="E1318">
            <v>42</v>
          </cell>
          <cell r="F1318">
            <v>5000</v>
          </cell>
          <cell r="G1318">
            <v>210000</v>
          </cell>
          <cell r="H1318">
            <v>42</v>
          </cell>
          <cell r="I1318">
            <v>5000</v>
          </cell>
          <cell r="J1318">
            <v>210000</v>
          </cell>
          <cell r="M1318">
            <v>210000</v>
          </cell>
          <cell r="N1318">
            <v>0</v>
          </cell>
        </row>
        <row r="1319">
          <cell r="B1319" t="str">
            <v>INSULATION</v>
          </cell>
          <cell r="C1319" t="str">
            <v>1/2"</v>
          </cell>
          <cell r="D1319" t="str">
            <v>M</v>
          </cell>
          <cell r="E1319">
            <v>89</v>
          </cell>
          <cell r="F1319">
            <v>5000</v>
          </cell>
          <cell r="G1319">
            <v>445000</v>
          </cell>
          <cell r="H1319">
            <v>89</v>
          </cell>
          <cell r="I1319">
            <v>5000</v>
          </cell>
          <cell r="J1319">
            <v>445000</v>
          </cell>
          <cell r="M1319">
            <v>445000</v>
          </cell>
          <cell r="N1319">
            <v>0</v>
          </cell>
        </row>
        <row r="1320">
          <cell r="B1320" t="str">
            <v>보루지</v>
          </cell>
          <cell r="D1320" t="str">
            <v>EA</v>
          </cell>
          <cell r="E1320">
            <v>75</v>
          </cell>
          <cell r="F1320">
            <v>1000</v>
          </cell>
          <cell r="G1320">
            <v>75000</v>
          </cell>
          <cell r="H1320">
            <v>75</v>
          </cell>
          <cell r="I1320">
            <v>1000</v>
          </cell>
          <cell r="J1320">
            <v>75000</v>
          </cell>
          <cell r="M1320">
            <v>75000</v>
          </cell>
          <cell r="N1320">
            <v>0</v>
          </cell>
        </row>
        <row r="1321">
          <cell r="B1321" t="str">
            <v>폴리머 테이프</v>
          </cell>
          <cell r="D1321" t="str">
            <v>EA</v>
          </cell>
          <cell r="E1321">
            <v>75</v>
          </cell>
          <cell r="F1321">
            <v>750</v>
          </cell>
          <cell r="G1321">
            <v>56250</v>
          </cell>
          <cell r="H1321">
            <v>75</v>
          </cell>
          <cell r="I1321">
            <v>750</v>
          </cell>
          <cell r="J1321">
            <v>56250</v>
          </cell>
          <cell r="M1321">
            <v>56250</v>
          </cell>
          <cell r="N1321">
            <v>0</v>
          </cell>
        </row>
        <row r="1322">
          <cell r="B1322" t="str">
            <v>AL-BAND</v>
          </cell>
          <cell r="D1322" t="str">
            <v>EA</v>
          </cell>
          <cell r="E1322">
            <v>200</v>
          </cell>
          <cell r="F1322">
            <v>100</v>
          </cell>
          <cell r="G1322">
            <v>20000</v>
          </cell>
          <cell r="H1322">
            <v>200</v>
          </cell>
          <cell r="I1322">
            <v>100</v>
          </cell>
          <cell r="J1322">
            <v>20000</v>
          </cell>
          <cell r="M1322">
            <v>20000</v>
          </cell>
          <cell r="N1322">
            <v>0</v>
          </cell>
        </row>
        <row r="1323">
          <cell r="B1323" t="str">
            <v>GATE VALVE</v>
          </cell>
          <cell r="C1323" t="str">
            <v>2"</v>
          </cell>
          <cell r="D1323" t="str">
            <v>EA</v>
          </cell>
          <cell r="E1323">
            <v>4</v>
          </cell>
          <cell r="F1323">
            <v>69900</v>
          </cell>
          <cell r="G1323">
            <v>279600</v>
          </cell>
          <cell r="H1323">
            <v>4</v>
          </cell>
          <cell r="I1323">
            <v>69900</v>
          </cell>
          <cell r="J1323">
            <v>279600</v>
          </cell>
          <cell r="M1323">
            <v>279600</v>
          </cell>
          <cell r="N1323">
            <v>0</v>
          </cell>
        </row>
        <row r="1324">
          <cell r="B1324" t="str">
            <v>GATE VALVE</v>
          </cell>
          <cell r="C1324" t="str">
            <v>1.1/2"</v>
          </cell>
          <cell r="D1324" t="str">
            <v>EA</v>
          </cell>
          <cell r="E1324">
            <v>1</v>
          </cell>
          <cell r="F1324">
            <v>54100</v>
          </cell>
          <cell r="G1324">
            <v>54100</v>
          </cell>
          <cell r="H1324">
            <v>1</v>
          </cell>
          <cell r="I1324">
            <v>54100</v>
          </cell>
          <cell r="J1324">
            <v>54100</v>
          </cell>
          <cell r="M1324">
            <v>54100</v>
          </cell>
          <cell r="N1324">
            <v>0</v>
          </cell>
        </row>
        <row r="1325">
          <cell r="B1325" t="str">
            <v>CHECK VALVE</v>
          </cell>
          <cell r="C1325" t="str">
            <v>3/4"</v>
          </cell>
          <cell r="D1325" t="str">
            <v>EA</v>
          </cell>
          <cell r="E1325">
            <v>1</v>
          </cell>
          <cell r="F1325">
            <v>2700</v>
          </cell>
          <cell r="G1325">
            <v>2700</v>
          </cell>
          <cell r="H1325">
            <v>1</v>
          </cell>
          <cell r="I1325">
            <v>2700</v>
          </cell>
          <cell r="J1325">
            <v>2700</v>
          </cell>
          <cell r="M1325">
            <v>2700</v>
          </cell>
          <cell r="N1325">
            <v>0</v>
          </cell>
        </row>
        <row r="1326">
          <cell r="B1326" t="str">
            <v>3-WAY CONTROL VALVE</v>
          </cell>
          <cell r="D1326" t="str">
            <v>EA</v>
          </cell>
          <cell r="E1326">
            <v>1</v>
          </cell>
          <cell r="F1326">
            <v>500000</v>
          </cell>
          <cell r="G1326">
            <v>500000</v>
          </cell>
          <cell r="H1326">
            <v>1</v>
          </cell>
          <cell r="I1326">
            <v>500000</v>
          </cell>
          <cell r="J1326">
            <v>500000</v>
          </cell>
          <cell r="M1326">
            <v>500000</v>
          </cell>
          <cell r="N1326">
            <v>0</v>
          </cell>
        </row>
        <row r="1328">
          <cell r="B1328" t="str">
            <v>SUB-TOTAL</v>
          </cell>
          <cell r="G1328">
            <v>4186950</v>
          </cell>
          <cell r="J1328">
            <v>4186950</v>
          </cell>
          <cell r="M1328">
            <v>4186950</v>
          </cell>
          <cell r="N1328">
            <v>0</v>
          </cell>
        </row>
        <row r="1330">
          <cell r="A1330" t="str">
            <v xml:space="preserve">  4)</v>
          </cell>
          <cell r="B1330" t="str">
            <v>노무비</v>
          </cell>
          <cell r="D1330" t="str">
            <v>M/D</v>
          </cell>
          <cell r="E1330">
            <v>75</v>
          </cell>
          <cell r="F1330">
            <v>85000</v>
          </cell>
          <cell r="G1330">
            <v>6375000</v>
          </cell>
          <cell r="H1330">
            <v>75</v>
          </cell>
          <cell r="I1330">
            <v>85000</v>
          </cell>
          <cell r="J1330">
            <v>6375000</v>
          </cell>
          <cell r="M1330">
            <v>0</v>
          </cell>
          <cell r="N1330">
            <v>6375000</v>
          </cell>
        </row>
        <row r="1332">
          <cell r="B1332" t="str">
            <v>T O T A L</v>
          </cell>
          <cell r="G1332">
            <v>15869950</v>
          </cell>
          <cell r="J1332">
            <v>15869950</v>
          </cell>
          <cell r="M1332">
            <v>9494950</v>
          </cell>
          <cell r="N1332">
            <v>6375000</v>
          </cell>
        </row>
        <row r="1354">
          <cell r="A1354" t="str">
            <v xml:space="preserve"> 14.</v>
          </cell>
          <cell r="B1354" t="str">
            <v>TEMPORARY WORK</v>
          </cell>
        </row>
        <row r="1355">
          <cell r="B1355" t="str">
            <v>현장유지비(자재운반,출퇴근차량 외)</v>
          </cell>
          <cell r="D1355" t="str">
            <v>LOT</v>
          </cell>
          <cell r="E1355">
            <v>1</v>
          </cell>
          <cell r="G1355">
            <v>10000000</v>
          </cell>
          <cell r="H1355">
            <v>1</v>
          </cell>
          <cell r="J1355">
            <v>10000000</v>
          </cell>
          <cell r="M1355">
            <v>10000000</v>
          </cell>
          <cell r="N1355">
            <v>0</v>
          </cell>
        </row>
        <row r="1356">
          <cell r="B1356" t="str">
            <v>측량비</v>
          </cell>
          <cell r="D1356" t="str">
            <v>LOT</v>
          </cell>
          <cell r="E1356">
            <v>1</v>
          </cell>
          <cell r="G1356">
            <v>15000000</v>
          </cell>
          <cell r="H1356">
            <v>1</v>
          </cell>
          <cell r="J1356">
            <v>15000000</v>
          </cell>
          <cell r="M1356">
            <v>0</v>
          </cell>
          <cell r="N1356">
            <v>15000000</v>
          </cell>
        </row>
        <row r="1357">
          <cell r="B1357" t="str">
            <v>양수작업 및 도로청소</v>
          </cell>
          <cell r="D1357" t="str">
            <v>LOT</v>
          </cell>
          <cell r="E1357">
            <v>1</v>
          </cell>
          <cell r="G1357">
            <v>4293708</v>
          </cell>
          <cell r="H1357">
            <v>1</v>
          </cell>
          <cell r="J1357">
            <v>4293708</v>
          </cell>
          <cell r="M1357">
            <v>0</v>
          </cell>
          <cell r="N1357">
            <v>4293708</v>
          </cell>
        </row>
        <row r="1358">
          <cell r="B1358" t="str">
            <v>사용자배상책임보험 및 현장경비</v>
          </cell>
          <cell r="D1358" t="str">
            <v>LOT</v>
          </cell>
          <cell r="E1358">
            <v>1</v>
          </cell>
          <cell r="G1358">
            <v>28000000</v>
          </cell>
          <cell r="H1358">
            <v>1</v>
          </cell>
          <cell r="J1358">
            <v>28000000</v>
          </cell>
          <cell r="M1358">
            <v>28000000</v>
          </cell>
          <cell r="N1358">
            <v>0</v>
          </cell>
        </row>
        <row r="1360">
          <cell r="B1360" t="str">
            <v>T O T A L</v>
          </cell>
          <cell r="F1360">
            <v>0</v>
          </cell>
          <cell r="G1360">
            <v>57293708</v>
          </cell>
          <cell r="I1360">
            <v>0</v>
          </cell>
          <cell r="J1360">
            <v>57293708</v>
          </cell>
          <cell r="M1360">
            <v>38000000</v>
          </cell>
          <cell r="N1360">
            <v>19293708</v>
          </cell>
        </row>
      </sheetData>
      <sheetData sheetId="1" refreshError="1">
        <row r="1">
          <cell r="C1">
            <v>3</v>
          </cell>
        </row>
        <row r="9">
          <cell r="A9" t="str">
            <v xml:space="preserve">   YDR-4 PROJECT 토목 및 건축공사 현장관리비 (공사기간 : '97. 6. 1 - '97. 8. 31)</v>
          </cell>
        </row>
        <row r="11">
          <cell r="A11" t="str">
            <v xml:space="preserve"> 1. 급여 및 퇴직금</v>
          </cell>
          <cell r="C11" t="str">
            <v>식</v>
          </cell>
          <cell r="D11">
            <v>1</v>
          </cell>
          <cell r="F11">
            <v>33495727</v>
          </cell>
        </row>
        <row r="12">
          <cell r="A12" t="str">
            <v xml:space="preserve"> 2. 보험료 및 연금</v>
          </cell>
          <cell r="C12" t="str">
            <v>식</v>
          </cell>
          <cell r="D12">
            <v>1</v>
          </cell>
          <cell r="F12">
            <v>6327568</v>
          </cell>
        </row>
        <row r="13">
          <cell r="A13" t="str">
            <v xml:space="preserve"> 3. 산재보험료 및 공과금</v>
          </cell>
          <cell r="C13" t="str">
            <v>식</v>
          </cell>
          <cell r="D13">
            <v>1</v>
          </cell>
          <cell r="F13">
            <v>446642</v>
          </cell>
        </row>
        <row r="14">
          <cell r="A14" t="str">
            <v xml:space="preserve"> 4. 복리후생비 및 제경비</v>
          </cell>
          <cell r="C14" t="str">
            <v>식</v>
          </cell>
          <cell r="D14">
            <v>1</v>
          </cell>
          <cell r="F14">
            <v>21407620</v>
          </cell>
        </row>
        <row r="15">
          <cell r="A15" t="str">
            <v xml:space="preserve"> 5. 통신,전력,상하수도료</v>
          </cell>
          <cell r="C15" t="str">
            <v>식</v>
          </cell>
          <cell r="D15">
            <v>1</v>
          </cell>
          <cell r="F15">
            <v>3270000</v>
          </cell>
        </row>
        <row r="16">
          <cell r="A16" t="str">
            <v xml:space="preserve"> 6. 차량임차,비품,사무기기비</v>
          </cell>
          <cell r="C16" t="str">
            <v>식</v>
          </cell>
          <cell r="D16">
            <v>1</v>
          </cell>
          <cell r="F16">
            <v>6643000</v>
          </cell>
        </row>
        <row r="17">
          <cell r="A17" t="str">
            <v xml:space="preserve"> 7. 기타 비용</v>
          </cell>
          <cell r="C17" t="str">
            <v>식</v>
          </cell>
          <cell r="D17">
            <v>1</v>
          </cell>
          <cell r="F17">
            <v>1999443</v>
          </cell>
        </row>
        <row r="19">
          <cell r="A19" t="str">
            <v>계</v>
          </cell>
          <cell r="F19">
            <v>73590000</v>
          </cell>
        </row>
        <row r="40">
          <cell r="A40" t="str">
            <v xml:space="preserve"> 1. 급여 및 퇴직금</v>
          </cell>
        </row>
        <row r="42">
          <cell r="A42" t="str">
            <v xml:space="preserve"> 1-1) 정 직 급 여</v>
          </cell>
          <cell r="H42" t="str">
            <v>기본급여</v>
          </cell>
          <cell r="I42" t="str">
            <v>자격수당</v>
          </cell>
          <cell r="J42" t="str">
            <v>현장수당</v>
          </cell>
          <cell r="K42" t="str">
            <v>가족수당</v>
          </cell>
          <cell r="L42" t="str">
            <v>직책/월차</v>
          </cell>
        </row>
        <row r="43">
          <cell r="A43" t="str">
            <v xml:space="preserve">      소  장 (차장24호봉)</v>
          </cell>
          <cell r="C43" t="str">
            <v>개월</v>
          </cell>
          <cell r="D43">
            <v>3</v>
          </cell>
          <cell r="E43">
            <v>2257580</v>
          </cell>
          <cell r="F43">
            <v>6772740</v>
          </cell>
          <cell r="G43" t="str">
            <v>(</v>
          </cell>
          <cell r="H43">
            <v>1642000</v>
          </cell>
          <cell r="I43">
            <v>0</v>
          </cell>
          <cell r="J43">
            <v>406550</v>
          </cell>
          <cell r="K43">
            <v>45000</v>
          </cell>
          <cell r="L43">
            <v>164030</v>
          </cell>
        </row>
        <row r="44">
          <cell r="A44" t="str">
            <v xml:space="preserve">      안  전 (과장16호봉)</v>
          </cell>
          <cell r="C44" t="str">
            <v>개월</v>
          </cell>
          <cell r="D44">
            <v>3</v>
          </cell>
          <cell r="E44" t="str">
            <v xml:space="preserve">       ※ 안전관리비에 계상</v>
          </cell>
          <cell r="G44" t="str">
            <v>(</v>
          </cell>
          <cell r="H44">
            <v>1509000</v>
          </cell>
          <cell r="I44">
            <v>0</v>
          </cell>
          <cell r="J44">
            <v>355800</v>
          </cell>
          <cell r="K44">
            <v>45000</v>
          </cell>
          <cell r="L44">
            <v>58850</v>
          </cell>
          <cell r="P44">
            <v>5905950</v>
          </cell>
          <cell r="S44">
            <v>2452125</v>
          </cell>
        </row>
        <row r="45">
          <cell r="A45" t="str">
            <v xml:space="preserve">      토  목 (대리20호봉)</v>
          </cell>
          <cell r="C45" t="str">
            <v>개월</v>
          </cell>
          <cell r="D45">
            <v>3</v>
          </cell>
          <cell r="E45">
            <v>1604960</v>
          </cell>
          <cell r="F45">
            <v>4814880</v>
          </cell>
          <cell r="G45" t="str">
            <v>(</v>
          </cell>
          <cell r="H45">
            <v>1167000</v>
          </cell>
          <cell r="I45">
            <v>50000</v>
          </cell>
          <cell r="J45">
            <v>297450</v>
          </cell>
          <cell r="K45">
            <v>45000</v>
          </cell>
          <cell r="L45">
            <v>45510</v>
          </cell>
        </row>
        <row r="46">
          <cell r="A46" t="str">
            <v xml:space="preserve">      공  무 (사원21호봉)</v>
          </cell>
          <cell r="C46" t="str">
            <v>개월</v>
          </cell>
          <cell r="D46">
            <v>3</v>
          </cell>
          <cell r="E46">
            <v>1117900</v>
          </cell>
          <cell r="F46">
            <v>3353700</v>
          </cell>
          <cell r="G46" t="str">
            <v>(</v>
          </cell>
          <cell r="H46">
            <v>878000</v>
          </cell>
          <cell r="I46">
            <v>0</v>
          </cell>
          <cell r="J46">
            <v>205660</v>
          </cell>
          <cell r="K46">
            <v>0</v>
          </cell>
          <cell r="L46">
            <v>34240</v>
          </cell>
        </row>
        <row r="47">
          <cell r="A47" t="str">
            <v xml:space="preserve">      상  여  금</v>
          </cell>
          <cell r="C47" t="str">
            <v>식</v>
          </cell>
          <cell r="D47">
            <v>1</v>
          </cell>
          <cell r="F47">
            <v>5991375</v>
          </cell>
          <cell r="G47" t="str">
            <v>(</v>
          </cell>
          <cell r="H47" t="str">
            <v>기본급여 ×</v>
          </cell>
          <cell r="I47">
            <v>6.5</v>
          </cell>
          <cell r="J47">
            <v>12</v>
          </cell>
          <cell r="K47" t="str">
            <v>근무기간 )</v>
          </cell>
        </row>
        <row r="49">
          <cell r="A49" t="str">
            <v>소    계</v>
          </cell>
          <cell r="F49">
            <v>14159955</v>
          </cell>
        </row>
        <row r="51">
          <cell r="A51" t="str">
            <v xml:space="preserve"> 1-2) 임 직 급 여</v>
          </cell>
        </row>
        <row r="52">
          <cell r="A52" t="str">
            <v xml:space="preserve">      십  장 (22호)</v>
          </cell>
          <cell r="C52" t="str">
            <v>개월</v>
          </cell>
          <cell r="D52">
            <v>3</v>
          </cell>
          <cell r="E52">
            <v>1259000</v>
          </cell>
          <cell r="F52">
            <v>3777000</v>
          </cell>
        </row>
        <row r="53">
          <cell r="A53" t="str">
            <v xml:space="preserve">      기사보 ( 3호)</v>
          </cell>
          <cell r="C53" t="str">
            <v>개월</v>
          </cell>
          <cell r="D53">
            <v>3</v>
          </cell>
          <cell r="E53">
            <v>777000</v>
          </cell>
          <cell r="F53">
            <v>2331000</v>
          </cell>
        </row>
        <row r="54">
          <cell r="A54" t="str">
            <v xml:space="preserve">      자재보 ( 3호)</v>
          </cell>
          <cell r="C54" t="str">
            <v>개월</v>
          </cell>
          <cell r="D54">
            <v>3</v>
          </cell>
          <cell r="E54">
            <v>635000</v>
          </cell>
          <cell r="F54">
            <v>1905000</v>
          </cell>
        </row>
        <row r="55">
          <cell r="A55" t="str">
            <v xml:space="preserve">      여직원 ( 2호)</v>
          </cell>
          <cell r="C55" t="str">
            <v>개월</v>
          </cell>
          <cell r="D55">
            <v>3</v>
          </cell>
          <cell r="E55">
            <v>519000</v>
          </cell>
          <cell r="F55">
            <v>1557000</v>
          </cell>
        </row>
        <row r="56">
          <cell r="A56" t="str">
            <v xml:space="preserve">      여직원 ( 1호)</v>
          </cell>
          <cell r="C56" t="str">
            <v>개월</v>
          </cell>
          <cell r="D56">
            <v>3</v>
          </cell>
          <cell r="E56">
            <v>501000</v>
          </cell>
          <cell r="F56">
            <v>1503000</v>
          </cell>
        </row>
        <row r="57">
          <cell r="A57" t="str">
            <v xml:space="preserve">      상  여  금</v>
          </cell>
          <cell r="C57" t="str">
            <v>식</v>
          </cell>
          <cell r="D57">
            <v>1</v>
          </cell>
          <cell r="F57">
            <v>3229625</v>
          </cell>
          <cell r="G57" t="str">
            <v>(</v>
          </cell>
          <cell r="H57" t="str">
            <v>급여총액 ×</v>
          </cell>
          <cell r="I57">
            <v>3.5</v>
          </cell>
          <cell r="J57">
            <v>12</v>
          </cell>
          <cell r="K57" t="str">
            <v>근무기간 )</v>
          </cell>
        </row>
        <row r="59">
          <cell r="A59" t="str">
            <v>소    계</v>
          </cell>
          <cell r="F59">
            <v>14302625</v>
          </cell>
        </row>
        <row r="61">
          <cell r="A61" t="str">
            <v xml:space="preserve"> 1-3) 퇴직급여충당금</v>
          </cell>
          <cell r="C61" t="str">
            <v>식</v>
          </cell>
          <cell r="D61">
            <v>1</v>
          </cell>
          <cell r="F61">
            <v>5033147</v>
          </cell>
          <cell r="G61" t="str">
            <v>(</v>
          </cell>
          <cell r="H61" t="str">
            <v>정직총급여  ×</v>
          </cell>
          <cell r="I61">
            <v>0.16</v>
          </cell>
          <cell r="J61" t="str">
            <v>임직총급여</v>
          </cell>
          <cell r="K61">
            <v>0.1</v>
          </cell>
        </row>
        <row r="63">
          <cell r="A63" t="str">
            <v>계</v>
          </cell>
          <cell r="F63">
            <v>33495727</v>
          </cell>
        </row>
        <row r="66">
          <cell r="A66" t="str">
            <v xml:space="preserve"> 2. 보험료 및 연금</v>
          </cell>
        </row>
        <row r="68">
          <cell r="A68" t="str">
            <v xml:space="preserve"> 2-1) 고용보험료</v>
          </cell>
          <cell r="C68" t="str">
            <v>식</v>
          </cell>
          <cell r="D68">
            <v>1</v>
          </cell>
          <cell r="F68">
            <v>1914644</v>
          </cell>
          <cell r="G68" t="str">
            <v>(</v>
          </cell>
          <cell r="H68" t="str">
            <v>직원총급여 ＋</v>
          </cell>
          <cell r="I68" t="str">
            <v>직영노무비</v>
          </cell>
          <cell r="J68">
            <v>0.5</v>
          </cell>
          <cell r="K68">
            <v>5.4999999999999997E-3</v>
          </cell>
          <cell r="L68" t="str">
            <v>＋</v>
          </cell>
        </row>
        <row r="69">
          <cell r="G69" t="str">
            <v>(</v>
          </cell>
          <cell r="H69" t="str">
            <v>직영노무비 ×</v>
          </cell>
          <cell r="I69">
            <v>0.5</v>
          </cell>
          <cell r="J69" t="str">
            <v>외주인건비)</v>
          </cell>
          <cell r="K69">
            <v>2.5000000000000001E-3</v>
          </cell>
        </row>
        <row r="70">
          <cell r="A70" t="str">
            <v xml:space="preserve"> 2-2) 의료보험료</v>
          </cell>
          <cell r="C70" t="str">
            <v>식</v>
          </cell>
          <cell r="D70">
            <v>1</v>
          </cell>
          <cell r="F70">
            <v>413994</v>
          </cell>
          <cell r="G70" t="str">
            <v>(</v>
          </cell>
          <cell r="H70" t="str">
            <v>직원총급여 ×</v>
          </cell>
          <cell r="I70">
            <v>1.4999999999999999E-2</v>
          </cell>
          <cell r="J70" t="str">
            <v>* 상여금 제외</v>
          </cell>
        </row>
        <row r="72">
          <cell r="A72" t="str">
            <v xml:space="preserve"> 2-3) 국민  연금</v>
          </cell>
          <cell r="C72" t="str">
            <v>식</v>
          </cell>
          <cell r="D72">
            <v>1</v>
          </cell>
          <cell r="F72">
            <v>98880</v>
          </cell>
          <cell r="G72" t="str">
            <v>(</v>
          </cell>
          <cell r="H72" t="str">
            <v>직원총급여 ×</v>
          </cell>
          <cell r="I72">
            <v>0.02</v>
          </cell>
          <cell r="J72" t="str">
            <v>* 제수당 및 상여금 제외</v>
          </cell>
        </row>
        <row r="74">
          <cell r="A74" t="str">
            <v xml:space="preserve"> 2-4) 직업훈련분담금</v>
          </cell>
          <cell r="C74" t="str">
            <v>식</v>
          </cell>
          <cell r="D74">
            <v>1</v>
          </cell>
          <cell r="F74">
            <v>3900050</v>
          </cell>
          <cell r="G74" t="str">
            <v>(</v>
          </cell>
          <cell r="H74" t="str">
            <v>총공사금액 ×</v>
          </cell>
          <cell r="I74" t="str">
            <v>노무비율 ×</v>
          </cell>
          <cell r="J74" t="str">
            <v>훈련비율 )</v>
          </cell>
          <cell r="K74" t="str">
            <v>* 훈련비율 :</v>
          </cell>
          <cell r="L74">
            <v>1.013E-2</v>
          </cell>
        </row>
        <row r="76">
          <cell r="A76" t="str">
            <v>계</v>
          </cell>
          <cell r="F76">
            <v>6327568</v>
          </cell>
        </row>
        <row r="79">
          <cell r="A79" t="str">
            <v xml:space="preserve"> 3. 산재보험료 및 공과금</v>
          </cell>
        </row>
        <row r="81">
          <cell r="A81" t="str">
            <v xml:space="preserve"> 3-1) 산재보험료</v>
          </cell>
          <cell r="C81" t="str">
            <v>식</v>
          </cell>
          <cell r="D81">
            <v>1</v>
          </cell>
          <cell r="F81" t="str">
            <v>별도계상</v>
          </cell>
        </row>
        <row r="83">
          <cell r="A83" t="str">
            <v xml:space="preserve"> 3-2) 세금과공과</v>
          </cell>
        </row>
        <row r="84">
          <cell r="A84" t="str">
            <v xml:space="preserve">      주 민 세</v>
          </cell>
          <cell r="C84" t="str">
            <v>회</v>
          </cell>
          <cell r="D84">
            <v>1</v>
          </cell>
          <cell r="E84">
            <v>200000</v>
          </cell>
          <cell r="F84">
            <v>200000</v>
          </cell>
          <cell r="G84" t="str">
            <v>(</v>
          </cell>
          <cell r="H84" t="str">
            <v>사업소 정직원수 100인/일 미만시, 년1회 )</v>
          </cell>
        </row>
        <row r="85">
          <cell r="A85" t="str">
            <v xml:space="preserve">      하도급정산 인지대</v>
          </cell>
          <cell r="C85" t="str">
            <v>식</v>
          </cell>
          <cell r="D85">
            <v>1</v>
          </cell>
          <cell r="F85">
            <v>246642</v>
          </cell>
          <cell r="G85" t="str">
            <v>(</v>
          </cell>
          <cell r="H85" t="str">
            <v>실행외주비(VAT포함)   ×</v>
          </cell>
          <cell r="J85">
            <v>1.4999999999999999E-4</v>
          </cell>
        </row>
        <row r="87">
          <cell r="A87" t="str">
            <v>소    계</v>
          </cell>
          <cell r="F87">
            <v>446642</v>
          </cell>
        </row>
        <row r="89">
          <cell r="A89" t="str">
            <v>계</v>
          </cell>
          <cell r="F89">
            <v>446642</v>
          </cell>
        </row>
        <row r="92">
          <cell r="A92" t="str">
            <v xml:space="preserve"> 4. 복리후생비 및 제경비</v>
          </cell>
        </row>
        <row r="94">
          <cell r="A94" t="str">
            <v xml:space="preserve"> 4-1) 복리후생비</v>
          </cell>
        </row>
        <row r="95">
          <cell r="A95" t="str">
            <v xml:space="preserve">      식  대 (정직 및 임직)</v>
          </cell>
          <cell r="C95" t="str">
            <v>개월</v>
          </cell>
          <cell r="D95">
            <v>3</v>
          </cell>
          <cell r="E95">
            <v>3024000</v>
          </cell>
          <cell r="F95">
            <v>9072000</v>
          </cell>
          <cell r="G95" t="str">
            <v>(</v>
          </cell>
          <cell r="H95">
            <v>4000</v>
          </cell>
          <cell r="I95">
            <v>3</v>
          </cell>
          <cell r="J95">
            <v>28</v>
          </cell>
          <cell r="K95">
            <v>9</v>
          </cell>
        </row>
        <row r="96">
          <cell r="A96" t="str">
            <v xml:space="preserve">      간식대 (정직 및 임직)</v>
          </cell>
          <cell r="C96" t="str">
            <v>개월</v>
          </cell>
          <cell r="D96">
            <v>3</v>
          </cell>
          <cell r="E96">
            <v>252000</v>
          </cell>
          <cell r="F96">
            <v>756000</v>
          </cell>
          <cell r="G96" t="str">
            <v>(</v>
          </cell>
          <cell r="H96">
            <v>1000</v>
          </cell>
          <cell r="I96">
            <v>1</v>
          </cell>
          <cell r="J96">
            <v>28</v>
          </cell>
          <cell r="K96">
            <v>9</v>
          </cell>
        </row>
        <row r="97">
          <cell r="A97" t="str">
            <v xml:space="preserve">      회식대</v>
          </cell>
          <cell r="C97" t="str">
            <v>개월</v>
          </cell>
          <cell r="D97">
            <v>3</v>
          </cell>
          <cell r="E97">
            <v>450000</v>
          </cell>
          <cell r="F97">
            <v>1350000</v>
          </cell>
          <cell r="G97" t="str">
            <v>(</v>
          </cell>
          <cell r="H97">
            <v>50000</v>
          </cell>
          <cell r="I97">
            <v>9</v>
          </cell>
        </row>
        <row r="98">
          <cell r="A98" t="str">
            <v xml:space="preserve">      작업복</v>
          </cell>
          <cell r="C98" t="str">
            <v>인</v>
          </cell>
          <cell r="D98">
            <v>9</v>
          </cell>
          <cell r="E98">
            <v>14500</v>
          </cell>
          <cell r="F98">
            <v>130500</v>
          </cell>
          <cell r="G98" t="str">
            <v>(</v>
          </cell>
          <cell r="H98" t="str">
            <v>하절복 1벌 :</v>
          </cell>
          <cell r="I98">
            <v>14500</v>
          </cell>
        </row>
        <row r="99">
          <cell r="A99" t="str">
            <v xml:space="preserve">      에어콘</v>
          </cell>
          <cell r="C99" t="str">
            <v>대</v>
          </cell>
          <cell r="D99">
            <v>4</v>
          </cell>
          <cell r="E99">
            <v>269000</v>
          </cell>
          <cell r="F99">
            <v>1076000</v>
          </cell>
          <cell r="G99" t="str">
            <v>(</v>
          </cell>
          <cell r="H99" t="str">
            <v>신규구매가의 50% 적용)</v>
          </cell>
        </row>
        <row r="100">
          <cell r="A100" t="str">
            <v xml:space="preserve">      기  타 (생수)</v>
          </cell>
          <cell r="C100" t="str">
            <v>개월</v>
          </cell>
          <cell r="D100">
            <v>3</v>
          </cell>
          <cell r="E100">
            <v>150000</v>
          </cell>
          <cell r="F100">
            <v>450000</v>
          </cell>
        </row>
        <row r="101">
          <cell r="A101" t="str">
            <v xml:space="preserve">      이사비용</v>
          </cell>
          <cell r="C101" t="str">
            <v>인</v>
          </cell>
          <cell r="D101">
            <v>1</v>
          </cell>
          <cell r="E101">
            <v>500000</v>
          </cell>
          <cell r="F101">
            <v>500000</v>
          </cell>
        </row>
        <row r="102">
          <cell r="A102" t="str">
            <v xml:space="preserve">      현장부임비</v>
          </cell>
          <cell r="C102" t="str">
            <v>인</v>
          </cell>
          <cell r="D102">
            <v>1</v>
          </cell>
          <cell r="E102">
            <v>25000</v>
          </cell>
          <cell r="F102">
            <v>25000</v>
          </cell>
        </row>
        <row r="104">
          <cell r="A104" t="str">
            <v>소    계</v>
          </cell>
          <cell r="F104">
            <v>13359500</v>
          </cell>
        </row>
        <row r="106">
          <cell r="A106" t="str">
            <v xml:space="preserve"> 4-2) 여비 교통비</v>
          </cell>
        </row>
        <row r="107">
          <cell r="A107" t="str">
            <v xml:space="preserve">      출  장  비</v>
          </cell>
          <cell r="C107" t="str">
            <v>개월</v>
          </cell>
          <cell r="D107">
            <v>3</v>
          </cell>
          <cell r="E107">
            <v>150000</v>
          </cell>
          <cell r="F107">
            <v>450000</v>
          </cell>
          <cell r="G107" t="str">
            <v>(</v>
          </cell>
          <cell r="H107">
            <v>150000</v>
          </cell>
        </row>
        <row r="108">
          <cell r="A108" t="str">
            <v xml:space="preserve">      시내교통비</v>
          </cell>
          <cell r="C108" t="str">
            <v>개월</v>
          </cell>
          <cell r="D108">
            <v>3</v>
          </cell>
          <cell r="E108">
            <v>60000</v>
          </cell>
          <cell r="F108">
            <v>180000</v>
          </cell>
          <cell r="G108" t="str">
            <v>(</v>
          </cell>
          <cell r="H108">
            <v>60000</v>
          </cell>
        </row>
        <row r="110">
          <cell r="A110" t="str">
            <v>소    계</v>
          </cell>
          <cell r="F110">
            <v>630000</v>
          </cell>
        </row>
        <row r="112">
          <cell r="A112" t="str">
            <v xml:space="preserve"> 4-3) 경차량 유지비</v>
          </cell>
        </row>
        <row r="113">
          <cell r="A113" t="str">
            <v xml:space="preserve">      직원용</v>
          </cell>
          <cell r="C113" t="str">
            <v>개월</v>
          </cell>
          <cell r="D113">
            <v>3</v>
          </cell>
          <cell r="E113">
            <v>186340</v>
          </cell>
          <cell r="F113">
            <v>559020</v>
          </cell>
          <cell r="G113" t="str">
            <v>(</v>
          </cell>
          <cell r="H113">
            <v>110</v>
          </cell>
          <cell r="I113">
            <v>847</v>
          </cell>
          <cell r="J113">
            <v>2</v>
          </cell>
        </row>
        <row r="114">
          <cell r="A114" t="str">
            <v xml:space="preserve">      업무용</v>
          </cell>
          <cell r="C114" t="str">
            <v>개월</v>
          </cell>
          <cell r="D114">
            <v>3</v>
          </cell>
          <cell r="E114">
            <v>254100</v>
          </cell>
          <cell r="F114">
            <v>762300</v>
          </cell>
          <cell r="G114" t="str">
            <v>(</v>
          </cell>
          <cell r="H114">
            <v>300</v>
          </cell>
          <cell r="I114">
            <v>847</v>
          </cell>
          <cell r="J114">
            <v>1</v>
          </cell>
        </row>
        <row r="115">
          <cell r="A115" t="str">
            <v xml:space="preserve">      공사용 및 출퇴근용(더블캡)</v>
          </cell>
          <cell r="C115" t="str">
            <v>개월</v>
          </cell>
          <cell r="D115">
            <v>3</v>
          </cell>
          <cell r="E115">
            <v>105600</v>
          </cell>
          <cell r="F115">
            <v>316800</v>
          </cell>
          <cell r="G115" t="str">
            <v>(</v>
          </cell>
          <cell r="H115">
            <v>300</v>
          </cell>
          <cell r="I115">
            <v>352</v>
          </cell>
          <cell r="J115">
            <v>1</v>
          </cell>
        </row>
        <row r="117">
          <cell r="A117" t="str">
            <v>소    계</v>
          </cell>
          <cell r="F117">
            <v>1638120</v>
          </cell>
        </row>
        <row r="119">
          <cell r="A119" t="str">
            <v xml:space="preserve"> 4-4) 난  방  비</v>
          </cell>
        </row>
        <row r="121">
          <cell r="A121" t="str">
            <v xml:space="preserve"> 4-5) 노무관리비</v>
          </cell>
        </row>
        <row r="122">
          <cell r="A122" t="str">
            <v xml:space="preserve">      작업독려비</v>
          </cell>
          <cell r="C122" t="str">
            <v>개월</v>
          </cell>
          <cell r="D122">
            <v>3</v>
          </cell>
          <cell r="E122">
            <v>50000</v>
          </cell>
          <cell r="F122">
            <v>150000</v>
          </cell>
          <cell r="G122" t="str">
            <v>(</v>
          </cell>
          <cell r="H122">
            <v>50000</v>
          </cell>
          <cell r="I122" t="str">
            <v>)</v>
          </cell>
        </row>
        <row r="124">
          <cell r="A124" t="str">
            <v>소    계</v>
          </cell>
          <cell r="F124">
            <v>150000</v>
          </cell>
        </row>
        <row r="126">
          <cell r="A126" t="str">
            <v xml:space="preserve"> 4-6) 제  경  비</v>
          </cell>
        </row>
        <row r="127">
          <cell r="A127" t="str">
            <v xml:space="preserve">      교제비</v>
          </cell>
          <cell r="C127" t="str">
            <v>개월</v>
          </cell>
          <cell r="D127">
            <v>3</v>
          </cell>
          <cell r="E127">
            <v>700000</v>
          </cell>
          <cell r="F127">
            <v>2100000</v>
          </cell>
        </row>
        <row r="128">
          <cell r="A128" t="str">
            <v xml:space="preserve">      사무용품 및 소모품비</v>
          </cell>
          <cell r="C128" t="str">
            <v>개월</v>
          </cell>
          <cell r="D128">
            <v>3</v>
          </cell>
          <cell r="E128">
            <v>150000</v>
          </cell>
          <cell r="F128">
            <v>450000</v>
          </cell>
        </row>
        <row r="129">
          <cell r="A129" t="str">
            <v xml:space="preserve">      유지수선비</v>
          </cell>
          <cell r="C129" t="str">
            <v>개월</v>
          </cell>
          <cell r="D129">
            <v>3</v>
          </cell>
          <cell r="E129">
            <v>80000</v>
          </cell>
          <cell r="F129">
            <v>240000</v>
          </cell>
        </row>
        <row r="130">
          <cell r="A130" t="str">
            <v xml:space="preserve">      가설소형장비손료 및 유지비</v>
          </cell>
          <cell r="C130" t="str">
            <v>개월</v>
          </cell>
          <cell r="D130">
            <v>3</v>
          </cell>
          <cell r="E130">
            <v>100000</v>
          </cell>
          <cell r="F130">
            <v>300000</v>
          </cell>
        </row>
        <row r="131">
          <cell r="A131" t="str">
            <v xml:space="preserve">      도서인쇄비</v>
          </cell>
          <cell r="C131" t="str">
            <v>개월</v>
          </cell>
          <cell r="D131">
            <v>3</v>
          </cell>
          <cell r="E131">
            <v>480000</v>
          </cell>
          <cell r="F131">
            <v>1440000</v>
          </cell>
        </row>
        <row r="132">
          <cell r="A132" t="str">
            <v xml:space="preserve">      양식인쇄비</v>
          </cell>
          <cell r="C132" t="str">
            <v>식</v>
          </cell>
          <cell r="D132">
            <v>1</v>
          </cell>
          <cell r="E132">
            <v>500000</v>
          </cell>
          <cell r="F132">
            <v>500000</v>
          </cell>
        </row>
        <row r="133">
          <cell r="A133" t="str">
            <v xml:space="preserve">      숙소관리유지비</v>
          </cell>
          <cell r="C133" t="str">
            <v>개월</v>
          </cell>
          <cell r="D133">
            <v>3</v>
          </cell>
          <cell r="E133">
            <v>200000</v>
          </cell>
          <cell r="F133">
            <v>600000</v>
          </cell>
        </row>
        <row r="135">
          <cell r="A135" t="str">
            <v>소    계</v>
          </cell>
          <cell r="F135">
            <v>5630000</v>
          </cell>
        </row>
        <row r="137">
          <cell r="A137" t="str">
            <v>계</v>
          </cell>
          <cell r="F137">
            <v>21407620</v>
          </cell>
        </row>
        <row r="140">
          <cell r="A140" t="str">
            <v xml:space="preserve"> 5. 통신,전력,상하수도료</v>
          </cell>
        </row>
        <row r="142">
          <cell r="A142" t="str">
            <v xml:space="preserve"> 5-1) 통신요금</v>
          </cell>
        </row>
        <row r="143">
          <cell r="A143" t="str">
            <v xml:space="preserve">      전화 및 우편요금</v>
          </cell>
          <cell r="C143" t="str">
            <v>개월</v>
          </cell>
          <cell r="D143">
            <v>3</v>
          </cell>
          <cell r="E143">
            <v>800000</v>
          </cell>
          <cell r="F143">
            <v>2400000</v>
          </cell>
        </row>
        <row r="144">
          <cell r="A144" t="str">
            <v xml:space="preserve">      ON-LINE 사용료</v>
          </cell>
          <cell r="C144" t="str">
            <v>개월</v>
          </cell>
          <cell r="D144">
            <v>3</v>
          </cell>
          <cell r="E144">
            <v>250000</v>
          </cell>
          <cell r="F144">
            <v>750000</v>
          </cell>
        </row>
        <row r="146">
          <cell r="A146" t="str">
            <v>소    계</v>
          </cell>
          <cell r="F146">
            <v>3150000</v>
          </cell>
        </row>
        <row r="148">
          <cell r="A148" t="str">
            <v xml:space="preserve"> 5-2) 전력요금</v>
          </cell>
        </row>
        <row r="150">
          <cell r="A150" t="str">
            <v xml:space="preserve"> 5-3) 상,하수도 요금</v>
          </cell>
        </row>
        <row r="151">
          <cell r="A151" t="str">
            <v xml:space="preserve">      오물수거비</v>
          </cell>
          <cell r="C151" t="str">
            <v>개월</v>
          </cell>
          <cell r="D151">
            <v>3</v>
          </cell>
          <cell r="E151">
            <v>40000</v>
          </cell>
          <cell r="F151">
            <v>120000</v>
          </cell>
          <cell r="G151" t="str">
            <v>(</v>
          </cell>
          <cell r="H151">
            <v>40000</v>
          </cell>
          <cell r="I151" t="str">
            <v>)</v>
          </cell>
        </row>
        <row r="153">
          <cell r="A153" t="str">
            <v>소    계</v>
          </cell>
          <cell r="F153">
            <v>120000</v>
          </cell>
        </row>
        <row r="155">
          <cell r="A155" t="str">
            <v>계</v>
          </cell>
          <cell r="F155">
            <v>3270000</v>
          </cell>
        </row>
        <row r="158">
          <cell r="A158" t="str">
            <v xml:space="preserve"> 6. 차량임차,비품,사무기기비</v>
          </cell>
        </row>
        <row r="160">
          <cell r="A160" t="str">
            <v xml:space="preserve"> 6-1) 차량임차비</v>
          </cell>
        </row>
        <row r="161">
          <cell r="A161" t="str">
            <v xml:space="preserve">      업무용</v>
          </cell>
          <cell r="C161" t="str">
            <v>개월</v>
          </cell>
          <cell r="D161">
            <v>3</v>
          </cell>
          <cell r="E161">
            <v>300000</v>
          </cell>
          <cell r="F161">
            <v>900000</v>
          </cell>
        </row>
        <row r="162">
          <cell r="A162" t="str">
            <v xml:space="preserve">      공사용 및 출퇴근용(더블캡)</v>
          </cell>
          <cell r="C162" t="str">
            <v>개월</v>
          </cell>
          <cell r="D162">
            <v>3</v>
          </cell>
          <cell r="E162">
            <v>1200000</v>
          </cell>
          <cell r="F162">
            <v>3600000</v>
          </cell>
        </row>
        <row r="164">
          <cell r="A164" t="str">
            <v>소    계</v>
          </cell>
          <cell r="F164">
            <v>4500000</v>
          </cell>
        </row>
        <row r="166">
          <cell r="A166" t="str">
            <v xml:space="preserve"> 6-2) 집기비품비</v>
          </cell>
          <cell r="G166" t="str">
            <v>(</v>
          </cell>
          <cell r="H166" t="str">
            <v>신규구매가의 50% 적용)</v>
          </cell>
        </row>
        <row r="167">
          <cell r="A167" t="str">
            <v xml:space="preserve">      협소탁자</v>
          </cell>
          <cell r="B167" t="str">
            <v>무전기거취대</v>
          </cell>
          <cell r="C167" t="str">
            <v>개</v>
          </cell>
          <cell r="D167">
            <v>1</v>
          </cell>
          <cell r="E167">
            <v>31000</v>
          </cell>
          <cell r="F167">
            <v>31000</v>
          </cell>
        </row>
        <row r="168">
          <cell r="A168" t="str">
            <v xml:space="preserve">      화일박스</v>
          </cell>
          <cell r="B168" t="str">
            <v>2단</v>
          </cell>
          <cell r="C168" t="str">
            <v>개</v>
          </cell>
          <cell r="D168">
            <v>2</v>
          </cell>
          <cell r="E168">
            <v>25000</v>
          </cell>
          <cell r="F168">
            <v>50000</v>
          </cell>
        </row>
        <row r="169">
          <cell r="A169" t="str">
            <v xml:space="preserve">      화일박스</v>
          </cell>
          <cell r="B169" t="str">
            <v>4단</v>
          </cell>
          <cell r="C169" t="str">
            <v>개</v>
          </cell>
          <cell r="D169">
            <v>2</v>
          </cell>
          <cell r="E169">
            <v>31000</v>
          </cell>
          <cell r="F169">
            <v>62000</v>
          </cell>
        </row>
        <row r="171">
          <cell r="A171" t="str">
            <v>소    계</v>
          </cell>
          <cell r="F171">
            <v>143000</v>
          </cell>
        </row>
        <row r="173">
          <cell r="A173" t="str">
            <v xml:space="preserve"> 6-3) 사무기기비</v>
          </cell>
          <cell r="G173" t="str">
            <v>(</v>
          </cell>
          <cell r="H173" t="str">
            <v>신규구매가의 50% 적용)</v>
          </cell>
        </row>
        <row r="174">
          <cell r="A174" t="str">
            <v xml:space="preserve">      P.C</v>
          </cell>
          <cell r="C174" t="str">
            <v>대</v>
          </cell>
          <cell r="D174">
            <v>2</v>
          </cell>
          <cell r="E174">
            <v>750000</v>
          </cell>
          <cell r="F174">
            <v>1500000</v>
          </cell>
        </row>
        <row r="175">
          <cell r="A175" t="str">
            <v xml:space="preserve">      PRINTER</v>
          </cell>
          <cell r="C175" t="str">
            <v>대</v>
          </cell>
          <cell r="D175">
            <v>1</v>
          </cell>
          <cell r="E175">
            <v>500000</v>
          </cell>
          <cell r="F175">
            <v>500000</v>
          </cell>
        </row>
        <row r="177">
          <cell r="A177" t="str">
            <v>소    계</v>
          </cell>
          <cell r="F177">
            <v>2000000</v>
          </cell>
        </row>
        <row r="179">
          <cell r="A179" t="str">
            <v>계</v>
          </cell>
          <cell r="F179">
            <v>6643000</v>
          </cell>
        </row>
        <row r="182">
          <cell r="A182" t="str">
            <v xml:space="preserve"> 7. 기타 비용</v>
          </cell>
        </row>
        <row r="184">
          <cell r="A184" t="str">
            <v xml:space="preserve"> 7-1) 기,준공식비</v>
          </cell>
          <cell r="C184" t="str">
            <v>식</v>
          </cell>
          <cell r="D184">
            <v>1</v>
          </cell>
          <cell r="F184">
            <v>1000000</v>
          </cell>
        </row>
        <row r="185">
          <cell r="A185" t="str">
            <v xml:space="preserve"> 7-2) 보  상  비</v>
          </cell>
          <cell r="C185" t="str">
            <v>식</v>
          </cell>
          <cell r="D185">
            <v>1</v>
          </cell>
          <cell r="F185" t="str">
            <v>별도품의</v>
          </cell>
        </row>
        <row r="186">
          <cell r="A186" t="str">
            <v xml:space="preserve"> 7-3) 설계변경비</v>
          </cell>
          <cell r="C186" t="str">
            <v>식</v>
          </cell>
          <cell r="D186">
            <v>1</v>
          </cell>
          <cell r="F186">
            <v>999443</v>
          </cell>
        </row>
        <row r="187">
          <cell r="A187" t="str">
            <v xml:space="preserve"> 7-4) 구조검토 용역비</v>
          </cell>
        </row>
        <row r="188">
          <cell r="A188" t="str">
            <v xml:space="preserve"> 7-5) 기성 및 ESC. 검사비</v>
          </cell>
        </row>
        <row r="189">
          <cell r="A189" t="str">
            <v xml:space="preserve"> 7-6) 준공서류 작성비</v>
          </cell>
        </row>
        <row r="191">
          <cell r="A191" t="str">
            <v>계</v>
          </cell>
          <cell r="F191">
            <v>1999443</v>
          </cell>
        </row>
      </sheetData>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PING"/>
    </sheetNames>
    <definedNames>
      <definedName name="_xlnm.Auto_Close" refersTo="='PING'!$B$34"/>
    </definedNames>
    <sheetDataSet>
      <sheetData sheetId="0" refreshError="1">
        <row r="34">
          <cell r="B34" t="str">
            <v>auto_fermer</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AILC004"/>
    </sheetNames>
    <sheetDataSet>
      <sheetData sheetId="0" refreshError="1">
        <row r="30">
          <cell r="F30">
            <v>28</v>
          </cell>
        </row>
        <row r="31">
          <cell r="F31">
            <v>0</v>
          </cell>
        </row>
        <row r="32">
          <cell r="F32">
            <v>0</v>
          </cell>
        </row>
        <row r="33">
          <cell r="F33">
            <v>272</v>
          </cell>
        </row>
        <row r="34">
          <cell r="F34">
            <v>0</v>
          </cell>
        </row>
        <row r="35">
          <cell r="F35">
            <v>0</v>
          </cell>
        </row>
        <row r="36">
          <cell r="F36">
            <v>63</v>
          </cell>
        </row>
        <row r="37">
          <cell r="F37">
            <v>0</v>
          </cell>
        </row>
        <row r="38">
          <cell r="F38">
            <v>0</v>
          </cell>
        </row>
        <row r="39">
          <cell r="F39">
            <v>20</v>
          </cell>
        </row>
        <row r="40">
          <cell r="F40">
            <v>0</v>
          </cell>
        </row>
        <row r="41">
          <cell r="F41">
            <v>0</v>
          </cell>
        </row>
        <row r="42">
          <cell r="F42">
            <v>120</v>
          </cell>
        </row>
        <row r="43">
          <cell r="F43">
            <v>0</v>
          </cell>
        </row>
        <row r="44">
          <cell r="F44">
            <v>0</v>
          </cell>
        </row>
        <row r="45">
          <cell r="F45">
            <v>80</v>
          </cell>
        </row>
        <row r="47">
          <cell r="F47">
            <v>500</v>
          </cell>
        </row>
        <row r="48">
          <cell r="F48">
            <v>0</v>
          </cell>
        </row>
        <row r="49">
          <cell r="F49">
            <v>0</v>
          </cell>
        </row>
        <row r="50">
          <cell r="F50">
            <v>40</v>
          </cell>
        </row>
        <row r="63">
          <cell r="F63">
            <v>150</v>
          </cell>
        </row>
        <row r="72">
          <cell r="F72">
            <v>179750</v>
          </cell>
        </row>
        <row r="76">
          <cell r="F76">
            <v>19800</v>
          </cell>
        </row>
        <row r="77">
          <cell r="F77">
            <v>0</v>
          </cell>
        </row>
        <row r="78">
          <cell r="F78">
            <v>153620</v>
          </cell>
        </row>
        <row r="79">
          <cell r="F79">
            <v>0</v>
          </cell>
        </row>
        <row r="80">
          <cell r="F80">
            <v>12335</v>
          </cell>
        </row>
        <row r="81">
          <cell r="F81">
            <v>0</v>
          </cell>
        </row>
        <row r="82">
          <cell r="F82">
            <v>0</v>
          </cell>
        </row>
        <row r="83">
          <cell r="F83">
            <v>0</v>
          </cell>
        </row>
        <row r="84">
          <cell r="F84">
            <v>165000</v>
          </cell>
        </row>
      </sheetData>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LEGEND"/>
      <sheetName val="AILC004"/>
      <sheetName val="look-up"/>
      <sheetName val="CAL(1)."/>
      <sheetName val="하중"/>
      <sheetName val="수_01"/>
      <sheetName val="슬래브(유곡)"/>
      <sheetName val="내역서(자동제어실행)"/>
      <sheetName val="spec"/>
      <sheetName val="program"/>
      <sheetName val="studbolt no."/>
      <sheetName val="studbolt size"/>
      <sheetName val="item sort no"/>
      <sheetName val="실행내역서(DCU)"/>
      <sheetName val="일위대가목록"/>
      <sheetName val="CAT_5"/>
      <sheetName val="Sheet5"/>
      <sheetName val="Cal"/>
      <sheetName val="2000년1차"/>
      <sheetName val="STR Paint"/>
      <sheetName val="계측 내역서"/>
      <sheetName val="표지"/>
      <sheetName val="인사자료총집계"/>
      <sheetName val="9-1차이내역"/>
      <sheetName val="VS배관내역서"/>
      <sheetName val="Sheet3"/>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실행내역서_DCU_"/>
      <sheetName val="점수"/>
      <sheetName val="Coding"/>
      <sheetName val="inter"/>
      <sheetName val="포장복구집계"/>
      <sheetName val="MAIN DT상세7월1주차  (2)"/>
      <sheetName val="대차대조"/>
      <sheetName val="Input"/>
      <sheetName val="Page 39"/>
      <sheetName val="Page 26"/>
      <sheetName val="Page 31"/>
      <sheetName val="Page 8"/>
      <sheetName val="Lume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CONTENT"/>
      <sheetName val="FACE"/>
      <sheetName val="LEGEND"/>
      <sheetName val="INDX-C0"/>
    </sheetNames>
    <definedNames>
      <definedName name="BROWSE"/>
      <definedName name="loopcopy"/>
    </definedNames>
    <sheetDataSet>
      <sheetData sheetId="0"/>
      <sheetData sheetId="1"/>
      <sheetData sheetId="2"/>
      <sheetData sheetId="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예산M11A"/>
      <sheetName val="길웅스틸"/>
      <sheetName val="kil woong"/>
      <sheetName val="10-4"/>
      <sheetName val="00000000"/>
    </sheetNames>
    <sheetDataSet>
      <sheetData sheetId="0"/>
      <sheetData sheetId="1" refreshError="1"/>
      <sheetData sheetId="2" refreshError="1"/>
      <sheetData sheetId="3" refreshError="1"/>
      <sheetData sheetId="4"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6"/>
      <sheetName val="Database"/>
      <sheetName val="Connections"/>
      <sheetName val="DWTables"/>
      <sheetName val="Functions"/>
      <sheetName val="CAPEX"/>
      <sheetName val="Abbre"/>
      <sheetName val="Cable Data"/>
      <sheetName val="取费表"/>
      <sheetName val="材料导入表"/>
      <sheetName val="基础数据表"/>
    </sheetNames>
    <sheetDataSet>
      <sheetData sheetId="0" refreshError="1"/>
      <sheetData sheetId="1"/>
      <sheetData sheetId="2" refreshError="1">
        <row r="21">
          <cell r="D21">
            <v>1</v>
          </cell>
          <cell r="G21">
            <v>2</v>
          </cell>
          <cell r="J21">
            <v>1</v>
          </cell>
        </row>
        <row r="23">
          <cell r="D23" t="str">
            <v>Yes</v>
          </cell>
          <cell r="G23" t="str">
            <v>Yes</v>
          </cell>
          <cell r="J23" t="str">
            <v>Liquid</v>
          </cell>
        </row>
        <row r="24">
          <cell r="D24" t="str">
            <v>No</v>
          </cell>
          <cell r="G24" t="str">
            <v>No</v>
          </cell>
          <cell r="J24" t="str">
            <v>Water</v>
          </cell>
        </row>
        <row r="25">
          <cell r="D25" t="str">
            <v xml:space="preserve"> </v>
          </cell>
          <cell r="G25" t="str">
            <v xml:space="preserve"> </v>
          </cell>
          <cell r="J25" t="str">
            <v>Gas</v>
          </cell>
        </row>
        <row r="26">
          <cell r="J26" t="str">
            <v>Steam</v>
          </cell>
        </row>
      </sheetData>
      <sheetData sheetId="3" refreshError="1">
        <row r="2">
          <cell r="I2">
            <v>206</v>
          </cell>
          <cell r="J2">
            <v>206</v>
          </cell>
          <cell r="L2">
            <v>11</v>
          </cell>
          <cell r="M2">
            <v>0</v>
          </cell>
          <cell r="N2">
            <v>11</v>
          </cell>
          <cell r="O2">
            <v>6</v>
          </cell>
          <cell r="P2">
            <v>0</v>
          </cell>
          <cell r="R2">
            <v>1</v>
          </cell>
          <cell r="S2">
            <v>1</v>
          </cell>
        </row>
        <row r="11">
          <cell r="AB11" t="str">
            <v xml:space="preserve">%         </v>
          </cell>
        </row>
        <row r="12">
          <cell r="E12" t="str">
            <v>1 1/2</v>
          </cell>
          <cell r="AB12" t="str">
            <v xml:space="preserve">1/ºC      </v>
          </cell>
        </row>
        <row r="13">
          <cell r="E13" t="str">
            <v>3</v>
          </cell>
          <cell r="AB13" t="str">
            <v xml:space="preserve">1/ºF      </v>
          </cell>
        </row>
        <row r="14">
          <cell r="E14" t="str">
            <v>3</v>
          </cell>
          <cell r="AB14" t="str">
            <v xml:space="preserve">A         </v>
          </cell>
        </row>
        <row r="15">
          <cell r="E15" t="str">
            <v>1 1/2</v>
          </cell>
          <cell r="AB15" t="str">
            <v>Btu IT/ft³</v>
          </cell>
        </row>
        <row r="16">
          <cell r="E16" t="str">
            <v>1</v>
          </cell>
          <cell r="AB16" t="str">
            <v>Btu IT/gal</v>
          </cell>
        </row>
        <row r="17">
          <cell r="E17" t="str">
            <v>1</v>
          </cell>
          <cell r="AB17" t="str">
            <v xml:space="preserve">Btu IT/h  </v>
          </cell>
        </row>
        <row r="18">
          <cell r="E18" t="str">
            <v>1</v>
          </cell>
          <cell r="AB18" t="str">
            <v xml:space="preserve">Btu IT/lb </v>
          </cell>
        </row>
        <row r="19">
          <cell r="E19" t="str">
            <v>2</v>
          </cell>
          <cell r="AB19" t="str">
            <v>Btu IT/min</v>
          </cell>
        </row>
        <row r="20">
          <cell r="E20" t="str">
            <v>1</v>
          </cell>
          <cell r="AB20" t="str">
            <v xml:space="preserve">Btu IT/s  </v>
          </cell>
        </row>
        <row r="21">
          <cell r="E21" t="str">
            <v>1</v>
          </cell>
          <cell r="AB21" t="str">
            <v xml:space="preserve">Btu M/lb  </v>
          </cell>
        </row>
        <row r="22">
          <cell r="E22" t="str">
            <v>1</v>
          </cell>
          <cell r="AB22" t="str">
            <v>Btu M/lbºF</v>
          </cell>
        </row>
        <row r="23">
          <cell r="E23" t="str">
            <v>1</v>
          </cell>
          <cell r="AB23" t="str">
            <v xml:space="preserve">Btu th/lb </v>
          </cell>
        </row>
        <row r="24">
          <cell r="E24" t="str">
            <v>1</v>
          </cell>
          <cell r="AB24" t="str">
            <v xml:space="preserve">Btu/ft²hF </v>
          </cell>
        </row>
        <row r="25">
          <cell r="E25" t="str">
            <v>1</v>
          </cell>
          <cell r="AB25" t="str">
            <v xml:space="preserve">Btu/ft²·h </v>
          </cell>
        </row>
        <row r="26">
          <cell r="E26" t="str">
            <v>1</v>
          </cell>
          <cell r="AB26" t="str">
            <v>Btu/ft³·ºF</v>
          </cell>
        </row>
        <row r="27">
          <cell r="E27" t="str">
            <v>1</v>
          </cell>
          <cell r="AB27" t="str">
            <v>Btu/ft·h·F</v>
          </cell>
        </row>
        <row r="28">
          <cell r="E28" t="str">
            <v>1</v>
          </cell>
          <cell r="AB28" t="str">
            <v xml:space="preserve">Btu39/lb  </v>
          </cell>
        </row>
        <row r="29">
          <cell r="E29" t="str">
            <v>1</v>
          </cell>
          <cell r="AB29" t="str">
            <v>Btu39/lbºF</v>
          </cell>
        </row>
        <row r="30">
          <cell r="E30" t="str">
            <v>2</v>
          </cell>
          <cell r="AB30" t="str">
            <v xml:space="preserve">Btu59/lb  </v>
          </cell>
        </row>
        <row r="31">
          <cell r="E31" t="str">
            <v xml:space="preserve"> 1/2</v>
          </cell>
          <cell r="AB31" t="str">
            <v>Btu59/lbºF</v>
          </cell>
        </row>
        <row r="32">
          <cell r="E32" t="str">
            <v>1</v>
          </cell>
          <cell r="AB32" t="str">
            <v xml:space="preserve">Btu60/lb  </v>
          </cell>
        </row>
        <row r="33">
          <cell r="E33" t="str">
            <v>1 1/2</v>
          </cell>
          <cell r="AB33" t="str">
            <v>Btu60/lbºF</v>
          </cell>
        </row>
        <row r="34">
          <cell r="E34" t="str">
            <v>3</v>
          </cell>
          <cell r="AB34" t="str">
            <v>BtuIT/lbºF</v>
          </cell>
        </row>
        <row r="35">
          <cell r="E35" t="str">
            <v>3</v>
          </cell>
          <cell r="AB35" t="str">
            <v>Btuin/f²hF</v>
          </cell>
        </row>
        <row r="36">
          <cell r="E36" t="str">
            <v>3</v>
          </cell>
          <cell r="AB36" t="str">
            <v>Btuth/lbºF</v>
          </cell>
        </row>
        <row r="37">
          <cell r="E37" t="str">
            <v>1</v>
          </cell>
          <cell r="AB37" t="str">
            <v xml:space="preserve">CN gal/d  </v>
          </cell>
        </row>
        <row r="38">
          <cell r="E38" t="str">
            <v xml:space="preserve"> 1/2</v>
          </cell>
          <cell r="AB38" t="str">
            <v xml:space="preserve">CN gal/h  </v>
          </cell>
        </row>
        <row r="39">
          <cell r="E39" t="str">
            <v>3</v>
          </cell>
          <cell r="AB39" t="str">
            <v>CN gal/min</v>
          </cell>
        </row>
        <row r="40">
          <cell r="E40" t="str">
            <v>3</v>
          </cell>
          <cell r="AB40" t="str">
            <v xml:space="preserve">CN gal/s  </v>
          </cell>
        </row>
        <row r="41">
          <cell r="E41" t="str">
            <v>2</v>
          </cell>
          <cell r="AB41" t="str">
            <v xml:space="preserve">F/ft      </v>
          </cell>
        </row>
        <row r="42">
          <cell r="E42" t="str">
            <v>8</v>
          </cell>
          <cell r="AB42" t="str">
            <v xml:space="preserve">F/km      </v>
          </cell>
        </row>
        <row r="43">
          <cell r="E43" t="str">
            <v>16</v>
          </cell>
          <cell r="AB43" t="str">
            <v xml:space="preserve">F/m       </v>
          </cell>
        </row>
        <row r="44">
          <cell r="E44" t="str">
            <v>8</v>
          </cell>
          <cell r="AB44" t="str">
            <v xml:space="preserve">G         </v>
          </cell>
        </row>
        <row r="45">
          <cell r="E45" t="str">
            <v xml:space="preserve">x"                  </v>
          </cell>
          <cell r="AB45" t="str">
            <v xml:space="preserve">H/ft      </v>
          </cell>
        </row>
        <row r="46">
          <cell r="E46" t="str">
            <v>2</v>
          </cell>
          <cell r="AB46" t="str">
            <v xml:space="preserve">H/km      </v>
          </cell>
        </row>
        <row r="47">
          <cell r="E47" t="str">
            <v xml:space="preserve">x"                  </v>
          </cell>
          <cell r="AB47" t="str">
            <v xml:space="preserve">H/m       </v>
          </cell>
        </row>
        <row r="48">
          <cell r="E48" t="str">
            <v xml:space="preserve">x"                  </v>
          </cell>
          <cell r="AB48" t="str">
            <v xml:space="preserve">H/ohm     </v>
          </cell>
        </row>
        <row r="49">
          <cell r="E49" t="str">
            <v>1</v>
          </cell>
          <cell r="AB49" t="str">
            <v xml:space="preserve">Hz        </v>
          </cell>
        </row>
        <row r="50">
          <cell r="E50" t="str">
            <v xml:space="preserve">x"                  </v>
          </cell>
          <cell r="AB50" t="str">
            <v xml:space="preserve">Hz        </v>
          </cell>
        </row>
        <row r="51">
          <cell r="E51" t="str">
            <v>4</v>
          </cell>
          <cell r="AB51" t="str">
            <v xml:space="preserve">Items     </v>
          </cell>
        </row>
        <row r="52">
          <cell r="E52" t="str">
            <v>4</v>
          </cell>
          <cell r="AB52" t="str">
            <v xml:space="preserve">J/(kg·K)  </v>
          </cell>
        </row>
        <row r="53">
          <cell r="E53" t="str">
            <v>2</v>
          </cell>
          <cell r="AB53" t="str">
            <v xml:space="preserve">J/kg      </v>
          </cell>
        </row>
        <row r="54">
          <cell r="E54" t="str">
            <v>2</v>
          </cell>
          <cell r="AB54" t="str">
            <v xml:space="preserve">K         </v>
          </cell>
        </row>
        <row r="55">
          <cell r="E55" t="str">
            <v>1</v>
          </cell>
          <cell r="AB55" t="str">
            <v xml:space="preserve">Kbyte     </v>
          </cell>
        </row>
        <row r="56">
          <cell r="E56" t="str">
            <v>4</v>
          </cell>
          <cell r="AB56" t="str">
            <v xml:space="preserve">Kohm      </v>
          </cell>
        </row>
        <row r="57">
          <cell r="E57" t="str">
            <v xml:space="preserve">2"                  </v>
          </cell>
          <cell r="AB57" t="str">
            <v xml:space="preserve">Ksi       </v>
          </cell>
        </row>
        <row r="58">
          <cell r="E58" t="str">
            <v>1</v>
          </cell>
          <cell r="AB58" t="str">
            <v xml:space="preserve">L         </v>
          </cell>
        </row>
        <row r="59">
          <cell r="E59" t="str">
            <v xml:space="preserve"> 3/4</v>
          </cell>
          <cell r="AB59" t="str">
            <v xml:space="preserve">MHz       </v>
          </cell>
        </row>
        <row r="60">
          <cell r="E60" t="str">
            <v>1</v>
          </cell>
          <cell r="AB60" t="str">
            <v xml:space="preserve">MILS      </v>
          </cell>
        </row>
        <row r="61">
          <cell r="E61" t="str">
            <v>2</v>
          </cell>
          <cell r="AB61" t="str">
            <v xml:space="preserve">MOhm/km   </v>
          </cell>
        </row>
        <row r="62">
          <cell r="E62" t="str">
            <v>4</v>
          </cell>
          <cell r="AB62" t="str">
            <v xml:space="preserve">MPa       </v>
          </cell>
        </row>
        <row r="63">
          <cell r="E63" t="str">
            <v>1</v>
          </cell>
          <cell r="AB63" t="str">
            <v xml:space="preserve">Mft³/d    </v>
          </cell>
        </row>
        <row r="64">
          <cell r="E64" t="str">
            <v>1</v>
          </cell>
          <cell r="AB64" t="str">
            <v xml:space="preserve">Mft³/h    </v>
          </cell>
        </row>
        <row r="65">
          <cell r="E65" t="str">
            <v>8</v>
          </cell>
          <cell r="AB65" t="str">
            <v xml:space="preserve">Mft³/min  </v>
          </cell>
        </row>
        <row r="66">
          <cell r="E66" t="str">
            <v>2</v>
          </cell>
          <cell r="AB66" t="str">
            <v xml:space="preserve">Mlb/d     </v>
          </cell>
        </row>
        <row r="67">
          <cell r="E67" t="str">
            <v>2</v>
          </cell>
          <cell r="AB67" t="str">
            <v xml:space="preserve">Mlb/h     </v>
          </cell>
        </row>
        <row r="68">
          <cell r="E68" t="str">
            <v>1</v>
          </cell>
          <cell r="AB68" t="str">
            <v xml:space="preserve">Mm³/d     </v>
          </cell>
        </row>
        <row r="69">
          <cell r="E69" t="str">
            <v>1</v>
          </cell>
          <cell r="AB69" t="str">
            <v xml:space="preserve">Mohm      </v>
          </cell>
        </row>
        <row r="70">
          <cell r="E70" t="str">
            <v>2</v>
          </cell>
          <cell r="AB70" t="str">
            <v xml:space="preserve">N         </v>
          </cell>
        </row>
        <row r="71">
          <cell r="E71" t="str">
            <v>1</v>
          </cell>
          <cell r="AB71" t="str">
            <v xml:space="preserve">Ohm/ft    </v>
          </cell>
        </row>
        <row r="72">
          <cell r="E72" t="str">
            <v>4</v>
          </cell>
          <cell r="AB72" t="str">
            <v xml:space="preserve">Ohm/km    </v>
          </cell>
        </row>
        <row r="73">
          <cell r="E73" t="str">
            <v xml:space="preserve">1"                  </v>
          </cell>
          <cell r="AB73" t="str">
            <v xml:space="preserve">Ohm/m     </v>
          </cell>
        </row>
        <row r="74">
          <cell r="E74" t="str">
            <v xml:space="preserve">0.5"                </v>
          </cell>
          <cell r="AB74" t="str">
            <v xml:space="preserve">P         </v>
          </cell>
        </row>
        <row r="75">
          <cell r="E75" t="str">
            <v xml:space="preserve">0.5"                </v>
          </cell>
          <cell r="AB75" t="str">
            <v xml:space="preserve">PPBV      </v>
          </cell>
        </row>
        <row r="76">
          <cell r="E76" t="str">
            <v>3</v>
          </cell>
          <cell r="AB76" t="str">
            <v xml:space="preserve">PPBW      </v>
          </cell>
        </row>
        <row r="77">
          <cell r="E77" t="str">
            <v>4</v>
          </cell>
          <cell r="AB77" t="str">
            <v xml:space="preserve">PPMV      </v>
          </cell>
        </row>
        <row r="78">
          <cell r="E78" t="str">
            <v>2</v>
          </cell>
          <cell r="AB78" t="str">
            <v xml:space="preserve">PPMW      </v>
          </cell>
        </row>
        <row r="79">
          <cell r="E79" t="str">
            <v>3</v>
          </cell>
          <cell r="AB79" t="str">
            <v xml:space="preserve">Pa        </v>
          </cell>
        </row>
        <row r="80">
          <cell r="E80" t="str">
            <v>2</v>
          </cell>
          <cell r="AB80" t="str">
            <v xml:space="preserve">Pa·s      </v>
          </cell>
        </row>
        <row r="81">
          <cell r="E81" t="str">
            <v xml:space="preserve">x"                  </v>
          </cell>
          <cell r="AB81" t="str">
            <v xml:space="preserve">S/cm      </v>
          </cell>
        </row>
        <row r="82">
          <cell r="E82" t="str">
            <v xml:space="preserve">0.5"                </v>
          </cell>
          <cell r="AB82" t="str">
            <v xml:space="preserve">SQRT      </v>
          </cell>
        </row>
        <row r="83">
          <cell r="E83" t="str">
            <v xml:space="preserve">2"                  </v>
          </cell>
          <cell r="AB83" t="str">
            <v xml:space="preserve">SSF       </v>
          </cell>
        </row>
        <row r="84">
          <cell r="E84" t="str">
            <v xml:space="preserve">1.5"                </v>
          </cell>
          <cell r="AB84" t="str">
            <v xml:space="preserve">SSU       </v>
          </cell>
        </row>
        <row r="85">
          <cell r="E85" t="str">
            <v xml:space="preserve">1.5"                </v>
          </cell>
          <cell r="AB85" t="str">
            <v xml:space="preserve">St        </v>
          </cell>
        </row>
        <row r="86">
          <cell r="E86" t="str">
            <v xml:space="preserve">1.5"                </v>
          </cell>
          <cell r="AB86" t="str">
            <v xml:space="preserve">Torr      </v>
          </cell>
        </row>
        <row r="87">
          <cell r="E87" t="str">
            <v xml:space="preserve">1.5"                </v>
          </cell>
          <cell r="AB87" t="str">
            <v xml:space="preserve">UK bbl/d  </v>
          </cell>
        </row>
        <row r="88">
          <cell r="E88" t="str">
            <v xml:space="preserve">1.5"                </v>
          </cell>
          <cell r="AB88" t="str">
            <v xml:space="preserve">UK bbl/h  </v>
          </cell>
        </row>
        <row r="89">
          <cell r="E89" t="str">
            <v xml:space="preserve">1.5"                </v>
          </cell>
          <cell r="AB89" t="str">
            <v xml:space="preserve">UK gal/d  </v>
          </cell>
        </row>
        <row r="90">
          <cell r="E90" t="str">
            <v>2</v>
          </cell>
          <cell r="AB90" t="str">
            <v xml:space="preserve">UK gal/h  </v>
          </cell>
        </row>
        <row r="91">
          <cell r="E91" t="str">
            <v xml:space="preserve">2"                  </v>
          </cell>
          <cell r="AB91" t="str">
            <v>UK gal/min</v>
          </cell>
        </row>
        <row r="92">
          <cell r="E92" t="str">
            <v xml:space="preserve">1.5"                </v>
          </cell>
          <cell r="AB92" t="str">
            <v xml:space="preserve">UK gal/s  </v>
          </cell>
        </row>
        <row r="93">
          <cell r="E93" t="str">
            <v xml:space="preserve">x"                  </v>
          </cell>
          <cell r="AB93" t="str">
            <v xml:space="preserve">UK ton/d  </v>
          </cell>
        </row>
        <row r="94">
          <cell r="E94" t="str">
            <v>1</v>
          </cell>
          <cell r="AB94" t="str">
            <v xml:space="preserve">UK ton/h  </v>
          </cell>
        </row>
        <row r="95">
          <cell r="E95" t="str">
            <v>1</v>
          </cell>
          <cell r="AB95" t="str">
            <v>UK ton/min</v>
          </cell>
        </row>
        <row r="96">
          <cell r="E96" t="str">
            <v xml:space="preserve">x"                  </v>
          </cell>
          <cell r="AB96" t="str">
            <v xml:space="preserve">UK ton/s  </v>
          </cell>
        </row>
        <row r="97">
          <cell r="E97" t="str">
            <v xml:space="preserve">2"                  </v>
          </cell>
          <cell r="AB97" t="str">
            <v xml:space="preserve">US bbl/d  </v>
          </cell>
        </row>
        <row r="98">
          <cell r="E98" t="str">
            <v xml:space="preserve">3"                  </v>
          </cell>
          <cell r="AB98" t="str">
            <v xml:space="preserve">US bbl/h  </v>
          </cell>
        </row>
        <row r="99">
          <cell r="E99" t="str">
            <v xml:space="preserve">1"                  </v>
          </cell>
          <cell r="AB99" t="str">
            <v>US bbl/min</v>
          </cell>
        </row>
        <row r="100">
          <cell r="E100" t="str">
            <v xml:space="preserve">1.5"                </v>
          </cell>
          <cell r="AB100" t="str">
            <v xml:space="preserve">US bbl/s  </v>
          </cell>
        </row>
        <row r="101">
          <cell r="E101" t="str">
            <v>2</v>
          </cell>
          <cell r="AB101" t="str">
            <v xml:space="preserve">US gal    </v>
          </cell>
        </row>
        <row r="102">
          <cell r="E102" t="str">
            <v>2</v>
          </cell>
          <cell r="AB102" t="str">
            <v xml:space="preserve">US gal/d  </v>
          </cell>
        </row>
        <row r="103">
          <cell r="E103" t="str">
            <v>2</v>
          </cell>
          <cell r="AB103" t="str">
            <v xml:space="preserve">US gal/h  </v>
          </cell>
        </row>
        <row r="104">
          <cell r="E104" t="str">
            <v>2</v>
          </cell>
          <cell r="AB104" t="str">
            <v>US gal/min</v>
          </cell>
        </row>
        <row r="105">
          <cell r="E105" t="str">
            <v xml:space="preserve"> 3/4</v>
          </cell>
          <cell r="AB105" t="str">
            <v xml:space="preserve">US gal/s  </v>
          </cell>
        </row>
        <row r="106">
          <cell r="E106" t="str">
            <v>2</v>
          </cell>
          <cell r="AB106" t="str">
            <v xml:space="preserve">US kbbl/d </v>
          </cell>
        </row>
        <row r="107">
          <cell r="E107" t="str">
            <v xml:space="preserve"> 1/2</v>
          </cell>
          <cell r="AB107" t="str">
            <v xml:space="preserve">US kbbl/h </v>
          </cell>
        </row>
        <row r="108">
          <cell r="E108" t="str">
            <v xml:space="preserve"> 1/2</v>
          </cell>
          <cell r="AB108" t="str">
            <v xml:space="preserve">US mbbl/d </v>
          </cell>
        </row>
        <row r="109">
          <cell r="E109" t="str">
            <v>10</v>
          </cell>
          <cell r="AB109" t="str">
            <v xml:space="preserve">V         </v>
          </cell>
        </row>
        <row r="110">
          <cell r="E110" t="str">
            <v>10</v>
          </cell>
          <cell r="AB110" t="str">
            <v xml:space="preserve">W         </v>
          </cell>
        </row>
        <row r="111">
          <cell r="E111" t="str">
            <v xml:space="preserve">x"                  </v>
          </cell>
          <cell r="AB111" t="str">
            <v xml:space="preserve">Watt      </v>
          </cell>
        </row>
        <row r="112">
          <cell r="E112" t="str">
            <v xml:space="preserve">x"                  </v>
          </cell>
          <cell r="AB112" t="str">
            <v xml:space="preserve">at (tech) </v>
          </cell>
        </row>
        <row r="113">
          <cell r="E113" t="str">
            <v>1</v>
          </cell>
          <cell r="AB113" t="str">
            <v>atm(stand)</v>
          </cell>
        </row>
        <row r="114">
          <cell r="E114" t="str">
            <v xml:space="preserve">1"                  </v>
          </cell>
          <cell r="AB114" t="str">
            <v xml:space="preserve">bar       </v>
          </cell>
        </row>
        <row r="115">
          <cell r="E115" t="str">
            <v xml:space="preserve">0.5"                </v>
          </cell>
          <cell r="AB115" t="str">
            <v xml:space="preserve">cP        </v>
          </cell>
        </row>
        <row r="116">
          <cell r="E116" t="str">
            <v xml:space="preserve">1"                  </v>
          </cell>
          <cell r="AB116" t="str">
            <v xml:space="preserve">cS        </v>
          </cell>
        </row>
        <row r="117">
          <cell r="E117" t="str">
            <v xml:space="preserve">0.5"                </v>
          </cell>
          <cell r="AB117" t="str">
            <v xml:space="preserve">cal IT/g  </v>
          </cell>
        </row>
        <row r="118">
          <cell r="E118" t="str">
            <v xml:space="preserve">0.5"                </v>
          </cell>
          <cell r="AB118" t="str">
            <v xml:space="preserve">cal IT/h  </v>
          </cell>
        </row>
        <row r="119">
          <cell r="E119" t="str">
            <v>2</v>
          </cell>
          <cell r="AB119" t="str">
            <v xml:space="preserve">cal IT/l  </v>
          </cell>
        </row>
        <row r="120">
          <cell r="E120" t="str">
            <v xml:space="preserve">3"                  </v>
          </cell>
          <cell r="AB120" t="str">
            <v>cal IT/min</v>
          </cell>
        </row>
        <row r="121">
          <cell r="E121" t="str">
            <v>1</v>
          </cell>
          <cell r="AB121" t="str">
            <v xml:space="preserve">cal IT/m³ </v>
          </cell>
        </row>
        <row r="122">
          <cell r="E122" t="str">
            <v>2</v>
          </cell>
          <cell r="AB122" t="str">
            <v xml:space="preserve">cal IT/s  </v>
          </cell>
        </row>
        <row r="123">
          <cell r="E123" t="str">
            <v>8</v>
          </cell>
          <cell r="AB123" t="str">
            <v>cal M/(gK)</v>
          </cell>
        </row>
        <row r="124">
          <cell r="E124" t="str">
            <v>1</v>
          </cell>
          <cell r="AB124" t="str">
            <v xml:space="preserve">cal M/g   </v>
          </cell>
        </row>
        <row r="125">
          <cell r="E125" t="str">
            <v>1 1/2</v>
          </cell>
          <cell r="AB125" t="str">
            <v xml:space="preserve">cal th/g  </v>
          </cell>
        </row>
        <row r="126">
          <cell r="E126" t="str">
            <v>1</v>
          </cell>
          <cell r="AB126" t="str">
            <v xml:space="preserve">cal/m²·h  </v>
          </cell>
        </row>
        <row r="127">
          <cell r="E127" t="str">
            <v>16</v>
          </cell>
          <cell r="AB127" t="str">
            <v>cal/m²·h·C</v>
          </cell>
        </row>
        <row r="128">
          <cell r="E128" t="str">
            <v xml:space="preserve">x"                  </v>
          </cell>
          <cell r="AB128" t="str">
            <v xml:space="preserve">cal/m³·ºC </v>
          </cell>
        </row>
        <row r="129">
          <cell r="E129" t="str">
            <v xml:space="preserve">x"                  </v>
          </cell>
          <cell r="AB129" t="str">
            <v xml:space="preserve">cal/m·h·C </v>
          </cell>
        </row>
        <row r="130">
          <cell r="E130" t="str">
            <v>1 1/2</v>
          </cell>
          <cell r="AB130" t="str">
            <v>cal15/(gK)</v>
          </cell>
        </row>
        <row r="131">
          <cell r="E131" t="str">
            <v>1 1/2</v>
          </cell>
          <cell r="AB131" t="str">
            <v xml:space="preserve">cal15/g   </v>
          </cell>
        </row>
        <row r="132">
          <cell r="E132" t="str">
            <v>1</v>
          </cell>
          <cell r="AB132" t="str">
            <v>cal20/(gK)</v>
          </cell>
        </row>
        <row r="133">
          <cell r="E133" t="str">
            <v>2</v>
          </cell>
          <cell r="AB133" t="str">
            <v xml:space="preserve">cal20/g   </v>
          </cell>
        </row>
        <row r="134">
          <cell r="E134" t="str">
            <v>1 1/2</v>
          </cell>
          <cell r="AB134" t="str">
            <v>calIT/(gK)</v>
          </cell>
        </row>
        <row r="135">
          <cell r="E135" t="str">
            <v xml:space="preserve"> 1/2</v>
          </cell>
          <cell r="AB135" t="str">
            <v>calth/(gK)</v>
          </cell>
        </row>
        <row r="136">
          <cell r="E136" t="str">
            <v xml:space="preserve"> 1/2</v>
          </cell>
          <cell r="AB136" t="str">
            <v xml:space="preserve">cm        </v>
          </cell>
        </row>
        <row r="137">
          <cell r="E137" t="str">
            <v xml:space="preserve">2"                  </v>
          </cell>
          <cell r="AB137" t="str">
            <v xml:space="preserve">cm/min    </v>
          </cell>
        </row>
        <row r="138">
          <cell r="E138" t="str">
            <v>4</v>
          </cell>
          <cell r="AB138" t="str">
            <v xml:space="preserve">cmH2O 4ºC </v>
          </cell>
        </row>
        <row r="139">
          <cell r="E139" t="str">
            <v>6</v>
          </cell>
          <cell r="AB139" t="str">
            <v xml:space="preserve">cmHg 0ºC  </v>
          </cell>
        </row>
        <row r="140">
          <cell r="E140" t="str">
            <v>2</v>
          </cell>
          <cell r="AB140" t="str">
            <v xml:space="preserve">cm²       </v>
          </cell>
        </row>
        <row r="141">
          <cell r="E141" t="str">
            <v>3</v>
          </cell>
          <cell r="AB141" t="str">
            <v xml:space="preserve">cm²/s     </v>
          </cell>
        </row>
        <row r="142">
          <cell r="E142" t="str">
            <v>1</v>
          </cell>
          <cell r="AB142" t="str">
            <v xml:space="preserve">cm³/min   </v>
          </cell>
        </row>
        <row r="143">
          <cell r="E143" t="str">
            <v xml:space="preserve">4"                  </v>
          </cell>
          <cell r="AB143" t="str">
            <v xml:space="preserve">dBA       </v>
          </cell>
        </row>
        <row r="144">
          <cell r="E144" t="str">
            <v>3</v>
          </cell>
          <cell r="AB144" t="str">
            <v xml:space="preserve">db/1000ft </v>
          </cell>
        </row>
        <row r="145">
          <cell r="E145" t="str">
            <v>2</v>
          </cell>
          <cell r="AB145" t="str">
            <v xml:space="preserve">db/ft     </v>
          </cell>
        </row>
        <row r="146">
          <cell r="E146" t="str">
            <v xml:space="preserve">2"                  </v>
          </cell>
          <cell r="AB146" t="str">
            <v xml:space="preserve">db/km     </v>
          </cell>
        </row>
        <row r="147">
          <cell r="E147" t="str">
            <v xml:space="preserve">x"                  </v>
          </cell>
          <cell r="AB147" t="str">
            <v xml:space="preserve">db/m      </v>
          </cell>
        </row>
        <row r="148">
          <cell r="E148" t="str">
            <v xml:space="preserve">3"                  </v>
          </cell>
          <cell r="AB148" t="str">
            <v xml:space="preserve">dm³/s     </v>
          </cell>
        </row>
        <row r="149">
          <cell r="E149" t="str">
            <v xml:space="preserve">3"                  </v>
          </cell>
          <cell r="AB149" t="str">
            <v xml:space="preserve">dyne/cm²  </v>
          </cell>
        </row>
        <row r="150">
          <cell r="E150" t="str">
            <v xml:space="preserve">3"                  </v>
          </cell>
          <cell r="AB150" t="str">
            <v xml:space="preserve">ft        </v>
          </cell>
        </row>
        <row r="151">
          <cell r="E151" t="str">
            <v>1 1/2</v>
          </cell>
          <cell r="AB151" t="str">
            <v xml:space="preserve">ft/h      </v>
          </cell>
        </row>
        <row r="152">
          <cell r="E152" t="str">
            <v xml:space="preserve">x"                  </v>
          </cell>
          <cell r="AB152" t="str">
            <v xml:space="preserve">ft/min    </v>
          </cell>
        </row>
        <row r="153">
          <cell r="E153" t="str">
            <v xml:space="preserve">6"                  </v>
          </cell>
          <cell r="AB153" t="str">
            <v xml:space="preserve">ft/s      </v>
          </cell>
        </row>
        <row r="154">
          <cell r="E154" t="str">
            <v>3</v>
          </cell>
          <cell r="AB154" t="str">
            <v xml:space="preserve">ftH2O     </v>
          </cell>
        </row>
        <row r="155">
          <cell r="E155" t="str">
            <v>3</v>
          </cell>
          <cell r="AB155" t="str">
            <v xml:space="preserve">ft²       </v>
          </cell>
        </row>
        <row r="156">
          <cell r="E156" t="str">
            <v xml:space="preserve">3"                  </v>
          </cell>
          <cell r="AB156" t="str">
            <v xml:space="preserve">ft²/s     </v>
          </cell>
        </row>
        <row r="157">
          <cell r="E157" t="str">
            <v>3</v>
          </cell>
          <cell r="AB157" t="str">
            <v xml:space="preserve">ft³       </v>
          </cell>
        </row>
        <row r="158">
          <cell r="E158" t="str">
            <v>3</v>
          </cell>
          <cell r="AB158" t="str">
            <v xml:space="preserve">ft³/d     </v>
          </cell>
        </row>
        <row r="159">
          <cell r="E159" t="str">
            <v xml:space="preserve">x"                  </v>
          </cell>
          <cell r="AB159" t="str">
            <v xml:space="preserve">ft³/h     </v>
          </cell>
        </row>
        <row r="160">
          <cell r="E160" t="str">
            <v xml:space="preserve">6"                  </v>
          </cell>
          <cell r="AB160" t="str">
            <v xml:space="preserve">ft³/min   </v>
          </cell>
        </row>
        <row r="161">
          <cell r="E161" t="str">
            <v>3</v>
          </cell>
          <cell r="AB161" t="str">
            <v xml:space="preserve">ft³/s     </v>
          </cell>
        </row>
        <row r="162">
          <cell r="E162" t="str">
            <v xml:space="preserve">3"                  </v>
          </cell>
          <cell r="AB162" t="str">
            <v xml:space="preserve">g         </v>
          </cell>
        </row>
        <row r="163">
          <cell r="E163" t="str">
            <v xml:space="preserve">3"                  </v>
          </cell>
          <cell r="AB163" t="str">
            <v xml:space="preserve">g/cm³     </v>
          </cell>
        </row>
        <row r="164">
          <cell r="E164" t="str">
            <v>3</v>
          </cell>
          <cell r="AB164" t="str">
            <v xml:space="preserve">g/d       </v>
          </cell>
        </row>
        <row r="165">
          <cell r="E165" t="str">
            <v>3</v>
          </cell>
          <cell r="AB165" t="str">
            <v xml:space="preserve">g/h       </v>
          </cell>
        </row>
        <row r="166">
          <cell r="E166" t="str">
            <v xml:space="preserve">4"                  </v>
          </cell>
          <cell r="AB166" t="str">
            <v xml:space="preserve">g/min     </v>
          </cell>
        </row>
        <row r="167">
          <cell r="E167" t="str">
            <v xml:space="preserve">1.5"                </v>
          </cell>
          <cell r="AB167" t="str">
            <v xml:space="preserve">g/ml      </v>
          </cell>
        </row>
        <row r="168">
          <cell r="E168" t="str">
            <v xml:space="preserve">1"                  </v>
          </cell>
          <cell r="AB168" t="str">
            <v xml:space="preserve">g/s       </v>
          </cell>
        </row>
        <row r="169">
          <cell r="E169" t="str">
            <v xml:space="preserve">1.5"                </v>
          </cell>
          <cell r="AB169" t="str">
            <v xml:space="preserve">gf/cm²    </v>
          </cell>
        </row>
        <row r="170">
          <cell r="E170" t="str">
            <v>1</v>
          </cell>
          <cell r="AB170" t="str">
            <v xml:space="preserve">grain/d   </v>
          </cell>
        </row>
        <row r="171">
          <cell r="E171" t="str">
            <v>6</v>
          </cell>
          <cell r="AB171" t="str">
            <v xml:space="preserve">grain/h   </v>
          </cell>
        </row>
        <row r="172">
          <cell r="E172" t="str">
            <v xml:space="preserve">4"                  </v>
          </cell>
          <cell r="AB172" t="str">
            <v xml:space="preserve">grain/min </v>
          </cell>
        </row>
        <row r="173">
          <cell r="E173" t="str">
            <v xml:space="preserve">4"                  </v>
          </cell>
          <cell r="AB173" t="str">
            <v xml:space="preserve">grain/s   </v>
          </cell>
        </row>
        <row r="174">
          <cell r="E174" t="str">
            <v>12</v>
          </cell>
          <cell r="AB174" t="str">
            <v xml:space="preserve">h         </v>
          </cell>
        </row>
        <row r="175">
          <cell r="E175" t="str">
            <v xml:space="preserve">x"                  </v>
          </cell>
          <cell r="AB175" t="str">
            <v xml:space="preserve">hL/d      </v>
          </cell>
        </row>
        <row r="176">
          <cell r="E176" t="str">
            <v>1</v>
          </cell>
          <cell r="AB176" t="str">
            <v xml:space="preserve">hL/h      </v>
          </cell>
        </row>
        <row r="177">
          <cell r="E177" t="str">
            <v>8</v>
          </cell>
          <cell r="AB177" t="str">
            <v xml:space="preserve">hPa       </v>
          </cell>
        </row>
        <row r="178">
          <cell r="E178" t="str">
            <v xml:space="preserve">4"                  </v>
          </cell>
          <cell r="AB178" t="str">
            <v xml:space="preserve">in        </v>
          </cell>
        </row>
        <row r="179">
          <cell r="E179" t="str">
            <v xml:space="preserve">4"                  </v>
          </cell>
          <cell r="AB179" t="str">
            <v xml:space="preserve">in/min    </v>
          </cell>
        </row>
        <row r="180">
          <cell r="E180" t="str">
            <v xml:space="preserve">4"                  </v>
          </cell>
          <cell r="AB180" t="str">
            <v xml:space="preserve">in/s      </v>
          </cell>
        </row>
        <row r="181">
          <cell r="E181" t="str">
            <v xml:space="preserve">1.5"                </v>
          </cell>
          <cell r="AB181" t="str">
            <v xml:space="preserve">inH2O     </v>
          </cell>
        </row>
        <row r="182">
          <cell r="E182" t="str">
            <v xml:space="preserve">1.5"                </v>
          </cell>
          <cell r="AB182" t="str">
            <v xml:space="preserve">inHg      </v>
          </cell>
        </row>
        <row r="183">
          <cell r="E183" t="str">
            <v xml:space="preserve">1.5"                </v>
          </cell>
          <cell r="AB183" t="str">
            <v xml:space="preserve">in²       </v>
          </cell>
        </row>
        <row r="184">
          <cell r="E184" t="str">
            <v xml:space="preserve">1.5"                </v>
          </cell>
          <cell r="AB184" t="str">
            <v xml:space="preserve">in²/s     </v>
          </cell>
        </row>
        <row r="185">
          <cell r="E185" t="str">
            <v xml:space="preserve">1.5"                </v>
          </cell>
          <cell r="AB185" t="str">
            <v xml:space="preserve">in³       </v>
          </cell>
        </row>
        <row r="186">
          <cell r="E186" t="str">
            <v xml:space="preserve">1.5"                </v>
          </cell>
          <cell r="AB186" t="str">
            <v xml:space="preserve">in³/d     </v>
          </cell>
        </row>
        <row r="187">
          <cell r="E187" t="str">
            <v xml:space="preserve">2"                  </v>
          </cell>
          <cell r="AB187" t="str">
            <v xml:space="preserve">in³/h     </v>
          </cell>
        </row>
        <row r="188">
          <cell r="E188" t="str">
            <v>3</v>
          </cell>
          <cell r="AB188" t="str">
            <v xml:space="preserve">in³/min   </v>
          </cell>
        </row>
        <row r="189">
          <cell r="E189" t="str">
            <v>4</v>
          </cell>
          <cell r="AB189" t="str">
            <v xml:space="preserve">in³/s     </v>
          </cell>
        </row>
        <row r="190">
          <cell r="E190" t="str">
            <v>2</v>
          </cell>
          <cell r="AB190" t="str">
            <v xml:space="preserve">kHz       </v>
          </cell>
        </row>
        <row r="191">
          <cell r="E191" t="str">
            <v>2</v>
          </cell>
          <cell r="AB191" t="str">
            <v xml:space="preserve">kJ/kg     </v>
          </cell>
        </row>
        <row r="192">
          <cell r="E192" t="str">
            <v xml:space="preserve">x"                  </v>
          </cell>
          <cell r="AB192" t="str">
            <v xml:space="preserve">kKg/h     </v>
          </cell>
        </row>
        <row r="193">
          <cell r="E193" t="str">
            <v xml:space="preserve">3"                  </v>
          </cell>
          <cell r="AB193" t="str">
            <v xml:space="preserve">kOhm/ft   </v>
          </cell>
        </row>
        <row r="194">
          <cell r="E194" t="str">
            <v xml:space="preserve">14"                 </v>
          </cell>
          <cell r="AB194" t="str">
            <v xml:space="preserve">kOhm/km   </v>
          </cell>
        </row>
        <row r="195">
          <cell r="E195" t="str">
            <v>8</v>
          </cell>
          <cell r="AB195" t="str">
            <v xml:space="preserve">kOhm/m    </v>
          </cell>
        </row>
        <row r="196">
          <cell r="E196" t="str">
            <v xml:space="preserve">10"                 </v>
          </cell>
          <cell r="AB196" t="str">
            <v xml:space="preserve">kPa       </v>
          </cell>
        </row>
        <row r="197">
          <cell r="E197" t="str">
            <v xml:space="preserve">10"                 </v>
          </cell>
          <cell r="AB197" t="str">
            <v xml:space="preserve">kV        </v>
          </cell>
        </row>
        <row r="198">
          <cell r="E198" t="str">
            <v xml:space="preserve">x"                  </v>
          </cell>
          <cell r="AB198" t="str">
            <v xml:space="preserve">kVA       </v>
          </cell>
        </row>
        <row r="199">
          <cell r="E199" t="str">
            <v xml:space="preserve">4"                  </v>
          </cell>
          <cell r="AB199" t="str">
            <v xml:space="preserve">kVAr      </v>
          </cell>
        </row>
        <row r="200">
          <cell r="E200" t="str">
            <v>4</v>
          </cell>
          <cell r="AB200" t="str">
            <v xml:space="preserve">kW        </v>
          </cell>
        </row>
        <row r="201">
          <cell r="E201" t="str">
            <v>2</v>
          </cell>
          <cell r="AB201" t="str">
            <v>kcal IT/kg</v>
          </cell>
        </row>
        <row r="202">
          <cell r="E202" t="str">
            <v>2</v>
          </cell>
          <cell r="AB202" t="str">
            <v xml:space="preserve">kcal M/kg </v>
          </cell>
        </row>
        <row r="203">
          <cell r="E203" t="str">
            <v xml:space="preserve">2"                  </v>
          </cell>
          <cell r="AB203" t="str">
            <v>kcal M/kgK</v>
          </cell>
        </row>
        <row r="204">
          <cell r="E204" t="str">
            <v>2</v>
          </cell>
          <cell r="AB204" t="str">
            <v>kcal th/kg</v>
          </cell>
        </row>
        <row r="205">
          <cell r="E205" t="str">
            <v xml:space="preserve">x"                  </v>
          </cell>
          <cell r="AB205" t="str">
            <v xml:space="preserve">kcal15/kg </v>
          </cell>
        </row>
        <row r="206">
          <cell r="E206" t="str">
            <v>4</v>
          </cell>
          <cell r="AB206" t="str">
            <v>kcal15/kgK</v>
          </cell>
        </row>
        <row r="207">
          <cell r="E207" t="str">
            <v>2</v>
          </cell>
          <cell r="AB207" t="str">
            <v xml:space="preserve">kcal20/kg </v>
          </cell>
        </row>
        <row r="208">
          <cell r="E208" t="str">
            <v xml:space="preserve">2"                  </v>
          </cell>
          <cell r="AB208" t="str">
            <v>kcal20/kgK</v>
          </cell>
        </row>
        <row r="209">
          <cell r="E209" t="str">
            <v xml:space="preserve">2"                  </v>
          </cell>
          <cell r="AB209" t="str">
            <v>kcalIT/kgK</v>
          </cell>
        </row>
        <row r="210">
          <cell r="E210" t="str">
            <v xml:space="preserve">2"                  </v>
          </cell>
          <cell r="AB210" t="str">
            <v>kcalth/kgK</v>
          </cell>
        </row>
        <row r="211">
          <cell r="E211" t="str">
            <v xml:space="preserve">8"                  </v>
          </cell>
          <cell r="AB211" t="str">
            <v xml:space="preserve">kft³/d    </v>
          </cell>
        </row>
        <row r="212">
          <cell r="E212" t="str">
            <v xml:space="preserve">8"                  </v>
          </cell>
          <cell r="AB212" t="str">
            <v xml:space="preserve">kft³/h    </v>
          </cell>
        </row>
        <row r="213">
          <cell r="E213" t="str">
            <v xml:space="preserve">8"                  </v>
          </cell>
          <cell r="AB213" t="str">
            <v xml:space="preserve">kft³/min  </v>
          </cell>
        </row>
        <row r="214">
          <cell r="E214" t="str">
            <v xml:space="preserve">8"                  </v>
          </cell>
          <cell r="AB214" t="str">
            <v xml:space="preserve">kg        </v>
          </cell>
        </row>
        <row r="215">
          <cell r="E215" t="str">
            <v xml:space="preserve">8"                  </v>
          </cell>
          <cell r="AB215" t="str">
            <v xml:space="preserve">kg/d      </v>
          </cell>
        </row>
        <row r="216">
          <cell r="E216" t="str">
            <v xml:space="preserve">8"                  </v>
          </cell>
          <cell r="AB216" t="str">
            <v xml:space="preserve">kg/h      </v>
          </cell>
        </row>
        <row r="217">
          <cell r="E217" t="str">
            <v xml:space="preserve">12"                 </v>
          </cell>
          <cell r="AB217" t="str">
            <v xml:space="preserve">kg/km     </v>
          </cell>
        </row>
        <row r="218">
          <cell r="E218" t="str">
            <v xml:space="preserve">12"                 </v>
          </cell>
          <cell r="AB218" t="str">
            <v xml:space="preserve">kg/l      </v>
          </cell>
        </row>
        <row r="219">
          <cell r="E219" t="str">
            <v>10</v>
          </cell>
          <cell r="AB219" t="str">
            <v xml:space="preserve">kg/m      </v>
          </cell>
        </row>
        <row r="220">
          <cell r="E220" t="str">
            <v xml:space="preserve">10"                 </v>
          </cell>
          <cell r="AB220" t="str">
            <v xml:space="preserve">kg/min    </v>
          </cell>
        </row>
        <row r="221">
          <cell r="E221" t="str">
            <v xml:space="preserve">10"                 </v>
          </cell>
          <cell r="AB221" t="str">
            <v xml:space="preserve">kg/m³     </v>
          </cell>
        </row>
        <row r="222">
          <cell r="E222" t="str">
            <v xml:space="preserve">10"                 </v>
          </cell>
          <cell r="AB222" t="str">
            <v xml:space="preserve">kg/s      </v>
          </cell>
        </row>
        <row r="223">
          <cell r="E223" t="str">
            <v xml:space="preserve">6"                  </v>
          </cell>
          <cell r="AB223" t="str">
            <v xml:space="preserve">kgf       </v>
          </cell>
        </row>
        <row r="224">
          <cell r="E224" t="str">
            <v xml:space="preserve">6"                  </v>
          </cell>
          <cell r="AB224" t="str">
            <v xml:space="preserve">kgf/cm²   </v>
          </cell>
        </row>
        <row r="225">
          <cell r="E225" t="str">
            <v xml:space="preserve">6"                  </v>
          </cell>
          <cell r="AB225" t="str">
            <v xml:space="preserve">kgf/mm²   </v>
          </cell>
        </row>
        <row r="226">
          <cell r="E226" t="str">
            <v xml:space="preserve">6"                  </v>
          </cell>
          <cell r="AB226" t="str">
            <v xml:space="preserve">kgf/m²    </v>
          </cell>
        </row>
        <row r="227">
          <cell r="E227" t="str">
            <v xml:space="preserve">6"                  </v>
          </cell>
          <cell r="AB227" t="str">
            <v xml:space="preserve">kj/(kg·K) </v>
          </cell>
        </row>
        <row r="228">
          <cell r="E228" t="str">
            <v xml:space="preserve">6"                  </v>
          </cell>
          <cell r="AB228" t="str">
            <v xml:space="preserve">klb/d     </v>
          </cell>
        </row>
        <row r="229">
          <cell r="E229" t="str">
            <v xml:space="preserve">6"                  </v>
          </cell>
          <cell r="AB229" t="str">
            <v xml:space="preserve">klb/h     </v>
          </cell>
        </row>
        <row r="230">
          <cell r="E230" t="str">
            <v xml:space="preserve">6"                  </v>
          </cell>
          <cell r="AB230" t="str">
            <v xml:space="preserve">klb/h     </v>
          </cell>
        </row>
        <row r="231">
          <cell r="E231" t="str">
            <v>6</v>
          </cell>
          <cell r="AB231" t="str">
            <v xml:space="preserve">km        </v>
          </cell>
        </row>
        <row r="232">
          <cell r="E232" t="str">
            <v xml:space="preserve">6"                  </v>
          </cell>
          <cell r="AB232" t="str">
            <v xml:space="preserve">km/h      </v>
          </cell>
        </row>
        <row r="233">
          <cell r="E233" t="str">
            <v>2</v>
          </cell>
          <cell r="AB233" t="str">
            <v xml:space="preserve">km²       </v>
          </cell>
        </row>
        <row r="234">
          <cell r="E234" t="str">
            <v>1</v>
          </cell>
          <cell r="AB234" t="str">
            <v xml:space="preserve">l/d       </v>
          </cell>
        </row>
        <row r="235">
          <cell r="E235" t="str">
            <v>8</v>
          </cell>
          <cell r="AB235" t="str">
            <v xml:space="preserve">l/h       </v>
          </cell>
        </row>
        <row r="236">
          <cell r="E236" t="str">
            <v>8</v>
          </cell>
          <cell r="AB236" t="str">
            <v xml:space="preserve">l/min     </v>
          </cell>
        </row>
        <row r="237">
          <cell r="E237" t="str">
            <v>8</v>
          </cell>
          <cell r="AB237" t="str">
            <v xml:space="preserve">l/s       </v>
          </cell>
        </row>
        <row r="238">
          <cell r="E238" t="str">
            <v xml:space="preserve">x"                  </v>
          </cell>
          <cell r="AB238" t="str">
            <v xml:space="preserve">lb        </v>
          </cell>
        </row>
        <row r="239">
          <cell r="E239" t="str">
            <v xml:space="preserve">4"                  </v>
          </cell>
          <cell r="AB239" t="str">
            <v xml:space="preserve">lb/1000ft </v>
          </cell>
        </row>
        <row r="240">
          <cell r="E240" t="str">
            <v xml:space="preserve">4"                  </v>
          </cell>
          <cell r="AB240" t="str">
            <v xml:space="preserve">lb/UK gal </v>
          </cell>
        </row>
        <row r="241">
          <cell r="E241" t="str">
            <v xml:space="preserve">4"                  </v>
          </cell>
          <cell r="AB241" t="str">
            <v xml:space="preserve">lb/US gal </v>
          </cell>
        </row>
        <row r="242">
          <cell r="E242" t="str">
            <v xml:space="preserve">4"                  </v>
          </cell>
          <cell r="AB242" t="str">
            <v xml:space="preserve">lb/d      </v>
          </cell>
        </row>
        <row r="243">
          <cell r="E243" t="str">
            <v xml:space="preserve">4"                  </v>
          </cell>
          <cell r="AB243" t="str">
            <v xml:space="preserve">lb/ft     </v>
          </cell>
        </row>
        <row r="244">
          <cell r="E244" t="str">
            <v xml:space="preserve">4"                  </v>
          </cell>
          <cell r="AB244" t="str">
            <v xml:space="preserve">lb/ft³    </v>
          </cell>
        </row>
        <row r="245">
          <cell r="E245" t="str">
            <v xml:space="preserve">8"                  </v>
          </cell>
          <cell r="AB245" t="str">
            <v xml:space="preserve">lb/ft·h   </v>
          </cell>
        </row>
        <row r="246">
          <cell r="E246" t="str">
            <v xml:space="preserve">6"                  </v>
          </cell>
          <cell r="AB246" t="str">
            <v xml:space="preserve">lb/ft·s   </v>
          </cell>
        </row>
        <row r="247">
          <cell r="E247" t="str">
            <v xml:space="preserve">6"                  </v>
          </cell>
          <cell r="AB247" t="str">
            <v xml:space="preserve">lb/h      </v>
          </cell>
        </row>
        <row r="248">
          <cell r="E248" t="str">
            <v xml:space="preserve">x"                  </v>
          </cell>
          <cell r="AB248" t="str">
            <v xml:space="preserve">lb/in³    </v>
          </cell>
        </row>
        <row r="249">
          <cell r="E249" t="str">
            <v xml:space="preserve">6"                  </v>
          </cell>
          <cell r="AB249" t="str">
            <v xml:space="preserve">lb/mile   </v>
          </cell>
        </row>
        <row r="250">
          <cell r="E250" t="str">
            <v xml:space="preserve">6"                  </v>
          </cell>
          <cell r="AB250" t="str">
            <v xml:space="preserve">lb/min    </v>
          </cell>
        </row>
        <row r="251">
          <cell r="E251" t="str">
            <v xml:space="preserve">6"                  </v>
          </cell>
          <cell r="AB251" t="str">
            <v xml:space="preserve">lb/s      </v>
          </cell>
        </row>
        <row r="252">
          <cell r="E252" t="str">
            <v xml:space="preserve">3"                  </v>
          </cell>
          <cell r="AB252" t="str">
            <v xml:space="preserve">lb/yd     </v>
          </cell>
        </row>
        <row r="253">
          <cell r="E253" t="str">
            <v xml:space="preserve">6"                  </v>
          </cell>
          <cell r="AB253" t="str">
            <v xml:space="preserve">lb/yd³    </v>
          </cell>
        </row>
        <row r="254">
          <cell r="E254" t="str">
            <v xml:space="preserve">6"                  </v>
          </cell>
          <cell r="AB254" t="str">
            <v xml:space="preserve">lbf       </v>
          </cell>
        </row>
        <row r="255">
          <cell r="E255" t="str">
            <v xml:space="preserve">6"                  </v>
          </cell>
          <cell r="AB255" t="str">
            <v xml:space="preserve">lbf/ft²   </v>
          </cell>
        </row>
        <row r="256">
          <cell r="E256" t="str">
            <v xml:space="preserve">3"                  </v>
          </cell>
          <cell r="AB256" t="str">
            <v xml:space="preserve">lbf/in²   </v>
          </cell>
        </row>
        <row r="257">
          <cell r="E257" t="str">
            <v xml:space="preserve">6"                  </v>
          </cell>
          <cell r="AB257" t="str">
            <v xml:space="preserve">lbf·s/ft² </v>
          </cell>
        </row>
        <row r="258">
          <cell r="E258" t="str">
            <v xml:space="preserve">6"                  </v>
          </cell>
          <cell r="AB258" t="str">
            <v xml:space="preserve">lbf·s/in² </v>
          </cell>
        </row>
        <row r="259">
          <cell r="E259" t="str">
            <v xml:space="preserve">6"                  </v>
          </cell>
          <cell r="AB259" t="str">
            <v xml:space="preserve">lm        </v>
          </cell>
        </row>
        <row r="260">
          <cell r="E260" t="str">
            <v xml:space="preserve">6"                  </v>
          </cell>
          <cell r="AB260" t="str">
            <v xml:space="preserve">lot       </v>
          </cell>
        </row>
        <row r="261">
          <cell r="E261" t="str">
            <v xml:space="preserve">x"                  </v>
          </cell>
          <cell r="AB261" t="str">
            <v xml:space="preserve">m         </v>
          </cell>
        </row>
        <row r="262">
          <cell r="E262" t="str">
            <v xml:space="preserve">1.5"                </v>
          </cell>
          <cell r="AB262" t="str">
            <v xml:space="preserve">m/s       </v>
          </cell>
        </row>
        <row r="263">
          <cell r="E263" t="str">
            <v xml:space="preserve"> 1/8</v>
          </cell>
          <cell r="AB263" t="str">
            <v xml:space="preserve">mA        </v>
          </cell>
        </row>
        <row r="264">
          <cell r="E264" t="str">
            <v xml:space="preserve">10"                 </v>
          </cell>
          <cell r="AB264" t="str">
            <v xml:space="preserve">mCi       </v>
          </cell>
        </row>
        <row r="265">
          <cell r="E265" t="str">
            <v>14</v>
          </cell>
          <cell r="AB265" t="str">
            <v xml:space="preserve">mF/ft     </v>
          </cell>
        </row>
        <row r="266">
          <cell r="E266" t="str">
            <v xml:space="preserve"> 3/4</v>
          </cell>
          <cell r="AB266" t="str">
            <v xml:space="preserve">mF/km     </v>
          </cell>
        </row>
        <row r="267">
          <cell r="E267" t="str">
            <v>1</v>
          </cell>
          <cell r="AB267" t="str">
            <v xml:space="preserve">mF/m      </v>
          </cell>
        </row>
        <row r="268">
          <cell r="E268" t="str">
            <v>4</v>
          </cell>
          <cell r="AB268" t="str">
            <v xml:space="preserve">mH        </v>
          </cell>
        </row>
        <row r="269">
          <cell r="E269" t="str">
            <v>2</v>
          </cell>
          <cell r="AB269" t="str">
            <v xml:space="preserve">mH/Km     </v>
          </cell>
        </row>
        <row r="270">
          <cell r="E270" t="str">
            <v>1</v>
          </cell>
          <cell r="AB270" t="str">
            <v xml:space="preserve">mH/ft     </v>
          </cell>
        </row>
        <row r="271">
          <cell r="E271" t="str">
            <v>6</v>
          </cell>
          <cell r="AB271" t="str">
            <v xml:space="preserve">mH/ohm    </v>
          </cell>
        </row>
        <row r="272">
          <cell r="E272" t="str">
            <v>2</v>
          </cell>
          <cell r="AB272" t="str">
            <v xml:space="preserve">mH2O 4ºC  </v>
          </cell>
        </row>
        <row r="273">
          <cell r="E273" t="str">
            <v>2</v>
          </cell>
          <cell r="AB273" t="str">
            <v xml:space="preserve">mPa·s     </v>
          </cell>
        </row>
        <row r="274">
          <cell r="E274" t="str">
            <v>2</v>
          </cell>
          <cell r="AB274" t="str">
            <v xml:space="preserve">mS/cm     </v>
          </cell>
        </row>
        <row r="275">
          <cell r="E275" t="str">
            <v>18</v>
          </cell>
          <cell r="AB275" t="str">
            <v xml:space="preserve">mV        </v>
          </cell>
        </row>
        <row r="276">
          <cell r="E276" t="str">
            <v>8</v>
          </cell>
          <cell r="AB276" t="str">
            <v xml:space="preserve">mV/in/s   </v>
          </cell>
        </row>
        <row r="277">
          <cell r="E277" t="str">
            <v>2</v>
          </cell>
          <cell r="AB277" t="str">
            <v xml:space="preserve">mV/mil    </v>
          </cell>
        </row>
        <row r="278">
          <cell r="E278" t="str">
            <v>3</v>
          </cell>
          <cell r="AB278" t="str">
            <v xml:space="preserve">mW        </v>
          </cell>
        </row>
        <row r="279">
          <cell r="E279" t="str">
            <v>2</v>
          </cell>
          <cell r="AB279" t="str">
            <v xml:space="preserve">mbar      </v>
          </cell>
        </row>
        <row r="280">
          <cell r="E280" t="str">
            <v>8</v>
          </cell>
          <cell r="AB280" t="str">
            <v xml:space="preserve">mg/l      </v>
          </cell>
        </row>
        <row r="281">
          <cell r="E281" t="str">
            <v>1 1/2</v>
          </cell>
          <cell r="AB281" t="str">
            <v xml:space="preserve">mho/cm    </v>
          </cell>
        </row>
        <row r="282">
          <cell r="E282" t="str">
            <v>1</v>
          </cell>
          <cell r="AB282" t="str">
            <v xml:space="preserve">micron    </v>
          </cell>
        </row>
        <row r="283">
          <cell r="E283" t="str">
            <v>1</v>
          </cell>
          <cell r="AB283" t="str">
            <v xml:space="preserve">mile      </v>
          </cell>
        </row>
        <row r="284">
          <cell r="E284" t="str">
            <v>4</v>
          </cell>
          <cell r="AB284" t="str">
            <v xml:space="preserve">mile²     </v>
          </cell>
        </row>
        <row r="285">
          <cell r="E285" t="str">
            <v>2</v>
          </cell>
          <cell r="AB285" t="str">
            <v xml:space="preserve">min       </v>
          </cell>
        </row>
        <row r="286">
          <cell r="E286" t="str">
            <v>2</v>
          </cell>
          <cell r="AB286" t="str">
            <v xml:space="preserve">ml/h      </v>
          </cell>
        </row>
        <row r="287">
          <cell r="E287" t="str">
            <v>2</v>
          </cell>
          <cell r="AB287" t="str">
            <v xml:space="preserve">mm        </v>
          </cell>
        </row>
        <row r="288">
          <cell r="E288" t="str">
            <v>1 1/2</v>
          </cell>
          <cell r="AB288" t="str">
            <v xml:space="preserve">mmH2O 4ºC </v>
          </cell>
        </row>
        <row r="289">
          <cell r="E289" t="str">
            <v>8</v>
          </cell>
          <cell r="AB289" t="str">
            <v xml:space="preserve">mmHg 0ºC  </v>
          </cell>
        </row>
        <row r="290">
          <cell r="E290" t="str">
            <v>8</v>
          </cell>
          <cell r="AB290" t="str">
            <v xml:space="preserve">mmho/cm   </v>
          </cell>
        </row>
        <row r="291">
          <cell r="E291" t="str">
            <v>1</v>
          </cell>
          <cell r="AB291" t="str">
            <v xml:space="preserve">mm²       </v>
          </cell>
        </row>
        <row r="292">
          <cell r="E292" t="str">
            <v>14</v>
          </cell>
          <cell r="AB292" t="str">
            <v xml:space="preserve">mm²/s     </v>
          </cell>
        </row>
        <row r="293">
          <cell r="E293" t="str">
            <v>2</v>
          </cell>
          <cell r="AB293" t="str">
            <v xml:space="preserve">m²        </v>
          </cell>
        </row>
        <row r="294">
          <cell r="E294" t="str">
            <v>1</v>
          </cell>
          <cell r="AB294" t="str">
            <v xml:space="preserve">m²/s      </v>
          </cell>
        </row>
        <row r="295">
          <cell r="E295" t="str">
            <v>2</v>
          </cell>
          <cell r="AB295" t="str">
            <v xml:space="preserve">m³        </v>
          </cell>
        </row>
        <row r="296">
          <cell r="E296" t="str">
            <v>1</v>
          </cell>
          <cell r="AB296" t="str">
            <v xml:space="preserve">m³/d      </v>
          </cell>
        </row>
        <row r="297">
          <cell r="E297" t="str">
            <v>1</v>
          </cell>
          <cell r="AB297" t="str">
            <v xml:space="preserve">m³/h      </v>
          </cell>
        </row>
        <row r="298">
          <cell r="E298" t="str">
            <v>3</v>
          </cell>
          <cell r="AB298" t="str">
            <v xml:space="preserve">m³/min    </v>
          </cell>
        </row>
        <row r="299">
          <cell r="E299" t="str">
            <v>1 1/2</v>
          </cell>
          <cell r="AB299" t="str">
            <v xml:space="preserve">m³/s      </v>
          </cell>
        </row>
        <row r="300">
          <cell r="E300" t="str">
            <v>2</v>
          </cell>
          <cell r="AB300" t="str">
            <v xml:space="preserve">nF        </v>
          </cell>
        </row>
        <row r="301">
          <cell r="E301" t="str">
            <v>2</v>
          </cell>
          <cell r="AB301" t="str">
            <v xml:space="preserve">nF/ft     </v>
          </cell>
        </row>
        <row r="302">
          <cell r="E302" t="str">
            <v>2</v>
          </cell>
          <cell r="AB302" t="str">
            <v xml:space="preserve">nF/km     </v>
          </cell>
        </row>
        <row r="303">
          <cell r="E303" t="str">
            <v>2</v>
          </cell>
          <cell r="AB303" t="str">
            <v xml:space="preserve">nF/m      </v>
          </cell>
        </row>
        <row r="304">
          <cell r="E304" t="str">
            <v>1</v>
          </cell>
          <cell r="AB304" t="str">
            <v xml:space="preserve">nH/km     </v>
          </cell>
        </row>
        <row r="305">
          <cell r="E305" t="str">
            <v>4</v>
          </cell>
          <cell r="AB305" t="str">
            <v xml:space="preserve">ohm       </v>
          </cell>
        </row>
        <row r="306">
          <cell r="E306" t="str">
            <v>2</v>
          </cell>
          <cell r="AB306" t="str">
            <v xml:space="preserve">oz        </v>
          </cell>
        </row>
        <row r="307">
          <cell r="E307" t="str">
            <v>3</v>
          </cell>
          <cell r="AB307" t="str">
            <v xml:space="preserve">oz/UK gal </v>
          </cell>
        </row>
        <row r="308">
          <cell r="E308" t="str">
            <v>2</v>
          </cell>
          <cell r="AB308" t="str">
            <v xml:space="preserve">oz/US gal </v>
          </cell>
        </row>
        <row r="309">
          <cell r="E309" t="str">
            <v>2</v>
          </cell>
          <cell r="AB309" t="str">
            <v xml:space="preserve">oz/in²    </v>
          </cell>
        </row>
        <row r="310">
          <cell r="E310" t="str">
            <v>16</v>
          </cell>
          <cell r="AB310" t="str">
            <v xml:space="preserve">oz/in³    </v>
          </cell>
        </row>
        <row r="311">
          <cell r="E311" t="str">
            <v>1</v>
          </cell>
          <cell r="AB311" t="str">
            <v xml:space="preserve">pF        </v>
          </cell>
        </row>
        <row r="312">
          <cell r="E312" t="str">
            <v>2</v>
          </cell>
          <cell r="AB312" t="str">
            <v xml:space="preserve">pF/ft     </v>
          </cell>
        </row>
        <row r="313">
          <cell r="E313" t="str">
            <v>8</v>
          </cell>
          <cell r="AB313" t="str">
            <v xml:space="preserve">pF/km     </v>
          </cell>
        </row>
        <row r="314">
          <cell r="E314" t="str">
            <v>3</v>
          </cell>
          <cell r="AB314" t="str">
            <v xml:space="preserve">pF/m      </v>
          </cell>
        </row>
        <row r="315">
          <cell r="E315" t="str">
            <v>1</v>
          </cell>
          <cell r="AB315" t="str">
            <v xml:space="preserve">pH        </v>
          </cell>
        </row>
        <row r="316">
          <cell r="E316" t="str">
            <v>1</v>
          </cell>
          <cell r="AB316" t="str">
            <v xml:space="preserve">pH/ft     </v>
          </cell>
        </row>
        <row r="317">
          <cell r="E317" t="str">
            <v>1</v>
          </cell>
          <cell r="AB317" t="str">
            <v xml:space="preserve">pcs       </v>
          </cell>
        </row>
        <row r="318">
          <cell r="E318" t="str">
            <v>1</v>
          </cell>
          <cell r="AB318" t="str">
            <v xml:space="preserve">psi       </v>
          </cell>
        </row>
        <row r="319">
          <cell r="E319" t="str">
            <v xml:space="preserve"> 1/2</v>
          </cell>
          <cell r="AB319" t="str">
            <v>puls/USgal</v>
          </cell>
        </row>
        <row r="320">
          <cell r="E320" t="str">
            <v xml:space="preserve"> 1/2</v>
          </cell>
          <cell r="AB320" t="str">
            <v xml:space="preserve">pulse/L   </v>
          </cell>
        </row>
        <row r="321">
          <cell r="E321" t="str">
            <v xml:space="preserve"> 1/2</v>
          </cell>
          <cell r="AB321" t="str">
            <v xml:space="preserve">pulse/ft³ </v>
          </cell>
        </row>
        <row r="322">
          <cell r="E322" t="str">
            <v xml:space="preserve"> 1/2</v>
          </cell>
          <cell r="AB322" t="str">
            <v xml:space="preserve">pulse/m³  </v>
          </cell>
        </row>
        <row r="323">
          <cell r="E323" t="str">
            <v>1</v>
          </cell>
          <cell r="AB323" t="str">
            <v xml:space="preserve">rad       </v>
          </cell>
        </row>
        <row r="324">
          <cell r="E324" t="str">
            <v>2</v>
          </cell>
          <cell r="AB324" t="str">
            <v xml:space="preserve">rpm       </v>
          </cell>
        </row>
        <row r="325">
          <cell r="E325" t="str">
            <v>1 1/2</v>
          </cell>
          <cell r="AB325" t="str">
            <v xml:space="preserve">s         </v>
          </cell>
        </row>
        <row r="326">
          <cell r="E326" t="str">
            <v>1</v>
          </cell>
          <cell r="AB326" t="str">
            <v xml:space="preserve">slug/ft³  </v>
          </cell>
        </row>
        <row r="327">
          <cell r="E327" t="str">
            <v>1</v>
          </cell>
          <cell r="AB327" t="str">
            <v xml:space="preserve">slug/ft·s </v>
          </cell>
        </row>
        <row r="328">
          <cell r="E328" t="str">
            <v>18</v>
          </cell>
          <cell r="AB328" t="str">
            <v>statOhm/km</v>
          </cell>
        </row>
        <row r="329">
          <cell r="E329" t="str">
            <v>1</v>
          </cell>
          <cell r="AB329" t="str">
            <v xml:space="preserve">t         </v>
          </cell>
        </row>
        <row r="330">
          <cell r="E330" t="str">
            <v>2</v>
          </cell>
          <cell r="AB330" t="str">
            <v xml:space="preserve">t/d       </v>
          </cell>
        </row>
        <row r="331">
          <cell r="E331" t="str">
            <v>18</v>
          </cell>
          <cell r="AB331" t="str">
            <v xml:space="preserve">t/h       </v>
          </cell>
        </row>
        <row r="332">
          <cell r="E332" t="str">
            <v>2</v>
          </cell>
          <cell r="AB332" t="str">
            <v xml:space="preserve">t/min     </v>
          </cell>
        </row>
        <row r="333">
          <cell r="E333" t="str">
            <v>1</v>
          </cell>
          <cell r="AB333" t="str">
            <v xml:space="preserve">t/s       </v>
          </cell>
        </row>
        <row r="334">
          <cell r="E334" t="str">
            <v>1 1/2</v>
          </cell>
          <cell r="AB334" t="str">
            <v xml:space="preserve">tonl/yd³  </v>
          </cell>
        </row>
        <row r="335">
          <cell r="E335" t="str">
            <v>2</v>
          </cell>
          <cell r="AB335" t="str">
            <v xml:space="preserve">tons/yd³  </v>
          </cell>
        </row>
        <row r="336">
          <cell r="E336" t="str">
            <v>2</v>
          </cell>
          <cell r="AB336" t="str">
            <v xml:space="preserve">yd        </v>
          </cell>
        </row>
        <row r="337">
          <cell r="E337" t="str">
            <v>1</v>
          </cell>
          <cell r="AB337" t="str">
            <v xml:space="preserve">yd²       </v>
          </cell>
        </row>
        <row r="338">
          <cell r="E338" t="str">
            <v>1</v>
          </cell>
          <cell r="AB338" t="str">
            <v xml:space="preserve">µF        </v>
          </cell>
        </row>
        <row r="339">
          <cell r="E339" t="str">
            <v>1 1/2</v>
          </cell>
          <cell r="AB339" t="str">
            <v xml:space="preserve">µF/ft     </v>
          </cell>
        </row>
        <row r="340">
          <cell r="E340" t="str">
            <v>1</v>
          </cell>
          <cell r="AB340" t="str">
            <v xml:space="preserve">µF/km     </v>
          </cell>
        </row>
        <row r="341">
          <cell r="E341" t="str">
            <v>1 1/2</v>
          </cell>
          <cell r="AB341" t="str">
            <v xml:space="preserve">µF/m      </v>
          </cell>
        </row>
        <row r="342">
          <cell r="E342" t="str">
            <v>1</v>
          </cell>
          <cell r="AB342" t="str">
            <v xml:space="preserve">µH        </v>
          </cell>
        </row>
        <row r="343">
          <cell r="E343" t="str">
            <v>1</v>
          </cell>
          <cell r="AB343" t="str">
            <v xml:space="preserve">µH/ft     </v>
          </cell>
        </row>
        <row r="344">
          <cell r="E344" t="str">
            <v>3</v>
          </cell>
          <cell r="AB344" t="str">
            <v xml:space="preserve">µH/km     </v>
          </cell>
        </row>
        <row r="345">
          <cell r="E345" t="str">
            <v>1 1/2</v>
          </cell>
          <cell r="AB345" t="str">
            <v xml:space="preserve">µH/m      </v>
          </cell>
        </row>
        <row r="346">
          <cell r="E346" t="str">
            <v>1 1/2</v>
          </cell>
          <cell r="AB346" t="str">
            <v xml:space="preserve">µS/cm     </v>
          </cell>
        </row>
        <row r="347">
          <cell r="E347" t="str">
            <v>2</v>
          </cell>
          <cell r="AB347" t="str">
            <v xml:space="preserve">µmho/cm   </v>
          </cell>
        </row>
        <row r="348">
          <cell r="E348" t="str">
            <v>2</v>
          </cell>
          <cell r="AB348" t="str">
            <v xml:space="preserve">µmho/in   </v>
          </cell>
        </row>
        <row r="349">
          <cell r="E349" t="str">
            <v>2</v>
          </cell>
          <cell r="AB349" t="str">
            <v xml:space="preserve">º         </v>
          </cell>
        </row>
        <row r="350">
          <cell r="E350" t="str">
            <v>1</v>
          </cell>
          <cell r="AB350" t="str">
            <v xml:space="preserve">ºC        </v>
          </cell>
        </row>
        <row r="351">
          <cell r="E351" t="str">
            <v>1</v>
          </cell>
          <cell r="AB351" t="str">
            <v xml:space="preserve">ºC/min    </v>
          </cell>
        </row>
        <row r="352">
          <cell r="E352" t="str">
            <v>1</v>
          </cell>
          <cell r="AB352" t="str">
            <v xml:space="preserve">ºF        </v>
          </cell>
        </row>
        <row r="353">
          <cell r="E353" t="str">
            <v>2</v>
          </cell>
          <cell r="AB353" t="str">
            <v xml:space="preserve">ºF/min    </v>
          </cell>
        </row>
        <row r="354">
          <cell r="E354" t="str">
            <v>1 1/2</v>
          </cell>
          <cell r="AB354" t="str">
            <v xml:space="preserve">ºR        </v>
          </cell>
        </row>
        <row r="355">
          <cell r="E355" t="str">
            <v>1 1/2</v>
          </cell>
        </row>
        <row r="356">
          <cell r="E356" t="str">
            <v>3</v>
          </cell>
        </row>
        <row r="357">
          <cell r="E357" t="str">
            <v>1</v>
          </cell>
        </row>
        <row r="358">
          <cell r="E358" t="str">
            <v>1 1/2</v>
          </cell>
        </row>
        <row r="359">
          <cell r="E359" t="str">
            <v>1</v>
          </cell>
        </row>
        <row r="360">
          <cell r="E360" t="str">
            <v>1</v>
          </cell>
        </row>
        <row r="361">
          <cell r="E361" t="str">
            <v>1 1/2</v>
          </cell>
        </row>
        <row r="362">
          <cell r="E362" t="str">
            <v>1 1/2</v>
          </cell>
        </row>
        <row r="363">
          <cell r="E363" t="str">
            <v>1 1/2</v>
          </cell>
        </row>
        <row r="364">
          <cell r="E364" t="str">
            <v>1 1/2</v>
          </cell>
        </row>
        <row r="365">
          <cell r="E365" t="str">
            <v>1 1/2</v>
          </cell>
        </row>
        <row r="366">
          <cell r="E366" t="str">
            <v>4</v>
          </cell>
        </row>
        <row r="367">
          <cell r="E367" t="str">
            <v>1</v>
          </cell>
        </row>
        <row r="368">
          <cell r="E368" t="str">
            <v>1</v>
          </cell>
        </row>
        <row r="369">
          <cell r="E369" t="str">
            <v>1</v>
          </cell>
        </row>
        <row r="370">
          <cell r="E370" t="str">
            <v>1</v>
          </cell>
        </row>
        <row r="371">
          <cell r="E371" t="str">
            <v>1</v>
          </cell>
        </row>
        <row r="372">
          <cell r="E372" t="str">
            <v>1</v>
          </cell>
        </row>
        <row r="373">
          <cell r="E373" t="str">
            <v>1</v>
          </cell>
        </row>
        <row r="374">
          <cell r="E374" t="str">
            <v>1</v>
          </cell>
        </row>
        <row r="375">
          <cell r="E375" t="str">
            <v>1</v>
          </cell>
        </row>
        <row r="376">
          <cell r="E376" t="str">
            <v>1</v>
          </cell>
        </row>
        <row r="377">
          <cell r="E377" t="str">
            <v>1</v>
          </cell>
        </row>
        <row r="378">
          <cell r="E378" t="str">
            <v>1</v>
          </cell>
        </row>
        <row r="379">
          <cell r="E379" t="str">
            <v>1</v>
          </cell>
        </row>
        <row r="380">
          <cell r="E380" t="str">
            <v>20</v>
          </cell>
        </row>
        <row r="381">
          <cell r="E381" t="str">
            <v>20</v>
          </cell>
        </row>
        <row r="382">
          <cell r="E382" t="str">
            <v>4</v>
          </cell>
        </row>
        <row r="383">
          <cell r="E383" t="str">
            <v>4</v>
          </cell>
        </row>
        <row r="384">
          <cell r="E384" t="str">
            <v>1</v>
          </cell>
        </row>
        <row r="385">
          <cell r="E385" t="str">
            <v>6</v>
          </cell>
        </row>
        <row r="386">
          <cell r="E386" t="str">
            <v>3</v>
          </cell>
        </row>
        <row r="387">
          <cell r="E387" t="str">
            <v xml:space="preserve"> 3/4</v>
          </cell>
        </row>
        <row r="388">
          <cell r="E388" t="str">
            <v>2</v>
          </cell>
        </row>
        <row r="389">
          <cell r="E389" t="str">
            <v>3</v>
          </cell>
        </row>
        <row r="390">
          <cell r="E390" t="str">
            <v>2</v>
          </cell>
        </row>
        <row r="391">
          <cell r="E391" t="str">
            <v>2</v>
          </cell>
        </row>
        <row r="392">
          <cell r="E392" t="str">
            <v>2</v>
          </cell>
        </row>
        <row r="393">
          <cell r="E393" t="str">
            <v>18</v>
          </cell>
        </row>
        <row r="394">
          <cell r="E394" t="str">
            <v xml:space="preserve"> 1/2</v>
          </cell>
        </row>
        <row r="395">
          <cell r="E395" t="str">
            <v>2</v>
          </cell>
        </row>
        <row r="396">
          <cell r="E396" t="str">
            <v>1</v>
          </cell>
        </row>
        <row r="397">
          <cell r="E397" t="str">
            <v>1</v>
          </cell>
        </row>
        <row r="398">
          <cell r="E398" t="str">
            <v>3</v>
          </cell>
        </row>
        <row r="399">
          <cell r="E399" t="str">
            <v>1</v>
          </cell>
        </row>
        <row r="400">
          <cell r="E400" t="str">
            <v>1</v>
          </cell>
        </row>
        <row r="401">
          <cell r="E401" t="str">
            <v>1</v>
          </cell>
        </row>
        <row r="402">
          <cell r="E402" t="str">
            <v>3</v>
          </cell>
        </row>
        <row r="403">
          <cell r="E403" t="str">
            <v>8</v>
          </cell>
        </row>
        <row r="404">
          <cell r="E404" t="str">
            <v>1</v>
          </cell>
        </row>
        <row r="405">
          <cell r="E405" t="str">
            <v>1</v>
          </cell>
        </row>
        <row r="406">
          <cell r="E406" t="str">
            <v>1 1/2</v>
          </cell>
        </row>
        <row r="407">
          <cell r="E407" t="str">
            <v>1 1/2</v>
          </cell>
        </row>
        <row r="408">
          <cell r="E408" t="str">
            <v>3</v>
          </cell>
        </row>
        <row r="409">
          <cell r="E409" t="str">
            <v>8</v>
          </cell>
        </row>
        <row r="410">
          <cell r="E410" t="str">
            <v>3</v>
          </cell>
        </row>
        <row r="411">
          <cell r="E411" t="str">
            <v>3</v>
          </cell>
        </row>
        <row r="412">
          <cell r="E412" t="str">
            <v>3</v>
          </cell>
        </row>
        <row r="413">
          <cell r="E413" t="str">
            <v>2</v>
          </cell>
        </row>
        <row r="414">
          <cell r="E414" t="str">
            <v>1</v>
          </cell>
        </row>
        <row r="415">
          <cell r="E415" t="str">
            <v>2</v>
          </cell>
        </row>
        <row r="416">
          <cell r="E416" t="str">
            <v>3</v>
          </cell>
        </row>
        <row r="417">
          <cell r="E417" t="str">
            <v>1</v>
          </cell>
        </row>
        <row r="418">
          <cell r="E418" t="str">
            <v>1 1/2</v>
          </cell>
        </row>
        <row r="419">
          <cell r="E419" t="str">
            <v>1</v>
          </cell>
        </row>
        <row r="420">
          <cell r="E420" t="str">
            <v>1</v>
          </cell>
        </row>
        <row r="421">
          <cell r="E421" t="str">
            <v>1</v>
          </cell>
        </row>
        <row r="422">
          <cell r="E422" t="str">
            <v>2</v>
          </cell>
        </row>
        <row r="423">
          <cell r="E423" t="str">
            <v>1</v>
          </cell>
        </row>
        <row r="424">
          <cell r="E424" t="str">
            <v>1</v>
          </cell>
        </row>
        <row r="425">
          <cell r="E425" t="str">
            <v>1</v>
          </cell>
        </row>
        <row r="426">
          <cell r="E426" t="str">
            <v>1</v>
          </cell>
        </row>
        <row r="427">
          <cell r="E427" t="str">
            <v>1</v>
          </cell>
        </row>
        <row r="428">
          <cell r="E428" t="str">
            <v xml:space="preserve"> 1/2</v>
          </cell>
        </row>
        <row r="429">
          <cell r="E429" t="str">
            <v>1</v>
          </cell>
        </row>
        <row r="430">
          <cell r="E430" t="str">
            <v>1</v>
          </cell>
        </row>
        <row r="431">
          <cell r="E431" t="str">
            <v>1</v>
          </cell>
        </row>
        <row r="432">
          <cell r="E432" t="str">
            <v>1</v>
          </cell>
        </row>
        <row r="433">
          <cell r="E433" t="str">
            <v>1</v>
          </cell>
        </row>
        <row r="434">
          <cell r="E434" t="str">
            <v xml:space="preserve"> 1/2</v>
          </cell>
        </row>
        <row r="435">
          <cell r="E435" t="str">
            <v>1</v>
          </cell>
        </row>
        <row r="436">
          <cell r="E436" t="str">
            <v>1</v>
          </cell>
        </row>
        <row r="437">
          <cell r="E437" t="str">
            <v>1</v>
          </cell>
        </row>
        <row r="438">
          <cell r="E438" t="str">
            <v>1</v>
          </cell>
        </row>
        <row r="439">
          <cell r="E439" t="str">
            <v>1</v>
          </cell>
        </row>
        <row r="440">
          <cell r="E440" t="str">
            <v>4</v>
          </cell>
        </row>
        <row r="441">
          <cell r="E441" t="str">
            <v>3</v>
          </cell>
        </row>
        <row r="442">
          <cell r="E442" t="str">
            <v>4</v>
          </cell>
        </row>
        <row r="443">
          <cell r="E443" t="str">
            <v>1 1/2</v>
          </cell>
        </row>
        <row r="445">
          <cell r="E445" t="str">
            <v>1</v>
          </cell>
        </row>
        <row r="446">
          <cell r="E446" t="str">
            <v>4</v>
          </cell>
        </row>
        <row r="447">
          <cell r="E447" t="str">
            <v>4</v>
          </cell>
        </row>
        <row r="448">
          <cell r="E448" t="str">
            <v>4</v>
          </cell>
        </row>
        <row r="452">
          <cell r="E452" t="str">
            <v>2</v>
          </cell>
        </row>
        <row r="453">
          <cell r="E453" t="str">
            <v>4</v>
          </cell>
        </row>
        <row r="454">
          <cell r="E454" t="str">
            <v>2</v>
          </cell>
        </row>
        <row r="455">
          <cell r="E455" t="str">
            <v>2</v>
          </cell>
        </row>
        <row r="456">
          <cell r="E456" t="str">
            <v>2</v>
          </cell>
        </row>
        <row r="457">
          <cell r="E457" t="str">
            <v>2</v>
          </cell>
        </row>
        <row r="458">
          <cell r="E458" t="str">
            <v>1 1/2</v>
          </cell>
        </row>
        <row r="459">
          <cell r="E459" t="str">
            <v>1</v>
          </cell>
        </row>
        <row r="460">
          <cell r="E460" t="str">
            <v>3</v>
          </cell>
        </row>
        <row r="461">
          <cell r="E461" t="str">
            <v>3</v>
          </cell>
        </row>
        <row r="462">
          <cell r="E462" t="str">
            <v>1</v>
          </cell>
        </row>
        <row r="463">
          <cell r="E463" t="str">
            <v>4</v>
          </cell>
        </row>
        <row r="464">
          <cell r="E464" t="str">
            <v>1</v>
          </cell>
        </row>
        <row r="465">
          <cell r="E465" t="str">
            <v>1</v>
          </cell>
        </row>
        <row r="468">
          <cell r="E468" t="str">
            <v>2</v>
          </cell>
        </row>
        <row r="469">
          <cell r="E469" t="str">
            <v>2</v>
          </cell>
        </row>
        <row r="470">
          <cell r="E470" t="str">
            <v>2</v>
          </cell>
        </row>
        <row r="471">
          <cell r="E471" t="str">
            <v>8</v>
          </cell>
        </row>
        <row r="472">
          <cell r="E472" t="str">
            <v>3</v>
          </cell>
        </row>
        <row r="473">
          <cell r="E473" t="str">
            <v>8</v>
          </cell>
        </row>
        <row r="474">
          <cell r="E474" t="str">
            <v>4</v>
          </cell>
        </row>
        <row r="475">
          <cell r="E475" t="str">
            <v>2</v>
          </cell>
        </row>
        <row r="476">
          <cell r="E476" t="str">
            <v>2</v>
          </cell>
        </row>
        <row r="477">
          <cell r="E477" t="str">
            <v>1</v>
          </cell>
        </row>
        <row r="478">
          <cell r="E478" t="str">
            <v>1</v>
          </cell>
        </row>
        <row r="479">
          <cell r="E479" t="str">
            <v>1</v>
          </cell>
        </row>
        <row r="480">
          <cell r="E480" t="str">
            <v>1</v>
          </cell>
        </row>
        <row r="481">
          <cell r="E481" t="str">
            <v>1</v>
          </cell>
        </row>
        <row r="482">
          <cell r="E482" t="str">
            <v>1 1/2</v>
          </cell>
        </row>
        <row r="484">
          <cell r="E484" t="str">
            <v>2</v>
          </cell>
        </row>
        <row r="485">
          <cell r="E485" t="str">
            <v>2</v>
          </cell>
        </row>
        <row r="486">
          <cell r="E486" t="str">
            <v>2</v>
          </cell>
        </row>
        <row r="487">
          <cell r="E487" t="str">
            <v>1</v>
          </cell>
        </row>
        <row r="489">
          <cell r="E489" t="str">
            <v>1</v>
          </cell>
        </row>
        <row r="490">
          <cell r="E490" t="str">
            <v xml:space="preserve"> 1/2</v>
          </cell>
        </row>
        <row r="492">
          <cell r="E492" t="str">
            <v xml:space="preserve"> 1/2</v>
          </cell>
        </row>
        <row r="493">
          <cell r="E493" t="str">
            <v>1</v>
          </cell>
        </row>
        <row r="494">
          <cell r="E494" t="str">
            <v>12</v>
          </cell>
        </row>
        <row r="495">
          <cell r="E495" t="str">
            <v>12</v>
          </cell>
        </row>
        <row r="496">
          <cell r="E496" t="str">
            <v>12</v>
          </cell>
        </row>
        <row r="497">
          <cell r="E497" t="str">
            <v>2</v>
          </cell>
        </row>
        <row r="498">
          <cell r="E498" t="str">
            <v>1</v>
          </cell>
        </row>
        <row r="499">
          <cell r="E499" t="str">
            <v xml:space="preserve"> 3/4</v>
          </cell>
        </row>
        <row r="501">
          <cell r="E501" t="str">
            <v>1</v>
          </cell>
        </row>
        <row r="502">
          <cell r="E502" t="str">
            <v>2</v>
          </cell>
        </row>
        <row r="503">
          <cell r="E503" t="str">
            <v xml:space="preserve"> 3/4</v>
          </cell>
        </row>
        <row r="504">
          <cell r="E504" t="str">
            <v xml:space="preserve"> 3/4</v>
          </cell>
        </row>
        <row r="505">
          <cell r="E505" t="str">
            <v>4</v>
          </cell>
        </row>
        <row r="506">
          <cell r="E506" t="str">
            <v>4</v>
          </cell>
        </row>
        <row r="507">
          <cell r="E507" t="str">
            <v>4</v>
          </cell>
        </row>
        <row r="508">
          <cell r="E508" t="str">
            <v>4</v>
          </cell>
        </row>
        <row r="509">
          <cell r="E509" t="str">
            <v>4</v>
          </cell>
        </row>
        <row r="510">
          <cell r="E510" t="str">
            <v>4</v>
          </cell>
        </row>
        <row r="511">
          <cell r="E511" t="str">
            <v>4</v>
          </cell>
        </row>
        <row r="512">
          <cell r="E512" t="str">
            <v>4</v>
          </cell>
        </row>
        <row r="513">
          <cell r="E513" t="str">
            <v>4</v>
          </cell>
        </row>
        <row r="514">
          <cell r="E514" t="str">
            <v>4</v>
          </cell>
        </row>
        <row r="515">
          <cell r="E515" t="str">
            <v>18</v>
          </cell>
        </row>
        <row r="516">
          <cell r="E516" t="str">
            <v>1</v>
          </cell>
        </row>
        <row r="517">
          <cell r="E517" t="str">
            <v>16</v>
          </cell>
        </row>
        <row r="518">
          <cell r="E518" t="str">
            <v>1</v>
          </cell>
        </row>
        <row r="519">
          <cell r="E519" t="str">
            <v>1</v>
          </cell>
        </row>
        <row r="520">
          <cell r="E520" t="str">
            <v>1</v>
          </cell>
        </row>
        <row r="521">
          <cell r="E521" t="str">
            <v>1</v>
          </cell>
        </row>
        <row r="522">
          <cell r="E522" t="str">
            <v>1</v>
          </cell>
        </row>
        <row r="523">
          <cell r="E523" t="str">
            <v>1</v>
          </cell>
        </row>
        <row r="524">
          <cell r="E524" t="str">
            <v>1</v>
          </cell>
        </row>
        <row r="525">
          <cell r="E525" t="str">
            <v>6</v>
          </cell>
        </row>
        <row r="526">
          <cell r="E526" t="str">
            <v>6</v>
          </cell>
        </row>
        <row r="527">
          <cell r="E527" t="str">
            <v>6</v>
          </cell>
        </row>
        <row r="528">
          <cell r="E528" t="str">
            <v>6</v>
          </cell>
        </row>
        <row r="529">
          <cell r="E529" t="str">
            <v>6</v>
          </cell>
        </row>
        <row r="530">
          <cell r="E530" t="str">
            <v>6</v>
          </cell>
        </row>
        <row r="531">
          <cell r="E531" t="str">
            <v>4</v>
          </cell>
        </row>
        <row r="532">
          <cell r="E532" t="str">
            <v>4</v>
          </cell>
        </row>
        <row r="533">
          <cell r="E533" t="str">
            <v>4</v>
          </cell>
        </row>
        <row r="534">
          <cell r="E534" t="str">
            <v>4</v>
          </cell>
        </row>
        <row r="535">
          <cell r="E535" t="str">
            <v>4</v>
          </cell>
        </row>
        <row r="536">
          <cell r="E536" t="str">
            <v>3</v>
          </cell>
        </row>
        <row r="537">
          <cell r="E537" t="str">
            <v>4</v>
          </cell>
        </row>
        <row r="538">
          <cell r="E538" t="str">
            <v xml:space="preserve"> 1/2</v>
          </cell>
        </row>
        <row r="539">
          <cell r="E539" t="str">
            <v xml:space="preserve"> 1/2</v>
          </cell>
        </row>
        <row r="540">
          <cell r="E540" t="str">
            <v xml:space="preserve"> 1/2</v>
          </cell>
        </row>
        <row r="541">
          <cell r="E541" t="str">
            <v>2</v>
          </cell>
        </row>
        <row r="542">
          <cell r="E542" t="str">
            <v>2</v>
          </cell>
        </row>
        <row r="543">
          <cell r="E543" t="str">
            <v>2</v>
          </cell>
        </row>
        <row r="544">
          <cell r="E544" t="str">
            <v>8</v>
          </cell>
        </row>
        <row r="545">
          <cell r="E545" t="str">
            <v>2</v>
          </cell>
        </row>
        <row r="546">
          <cell r="E546" t="str">
            <v>2</v>
          </cell>
        </row>
        <row r="547">
          <cell r="E547" t="str">
            <v xml:space="preserve"> 1/2</v>
          </cell>
        </row>
        <row r="548">
          <cell r="E548" t="str">
            <v>1</v>
          </cell>
        </row>
        <row r="549">
          <cell r="E549" t="str">
            <v>1 1/2</v>
          </cell>
        </row>
        <row r="550">
          <cell r="E550" t="str">
            <v>4</v>
          </cell>
        </row>
        <row r="551">
          <cell r="E551" t="str">
            <v>4</v>
          </cell>
        </row>
        <row r="552">
          <cell r="E552" t="str">
            <v>4</v>
          </cell>
        </row>
        <row r="553">
          <cell r="E553" t="str">
            <v>4</v>
          </cell>
        </row>
        <row r="554">
          <cell r="E554" t="str">
            <v>4</v>
          </cell>
        </row>
        <row r="555">
          <cell r="E555" t="str">
            <v>4</v>
          </cell>
        </row>
        <row r="556">
          <cell r="E556" t="str">
            <v>1</v>
          </cell>
        </row>
        <row r="557">
          <cell r="E557" t="str">
            <v>1</v>
          </cell>
        </row>
        <row r="558">
          <cell r="E558" t="str">
            <v>3</v>
          </cell>
        </row>
        <row r="559">
          <cell r="E559" t="str">
            <v>1</v>
          </cell>
        </row>
        <row r="560">
          <cell r="E560" t="str">
            <v>1</v>
          </cell>
        </row>
        <row r="561">
          <cell r="E561" t="str">
            <v>1</v>
          </cell>
        </row>
        <row r="562">
          <cell r="E562" t="str">
            <v>1</v>
          </cell>
        </row>
        <row r="563">
          <cell r="E563" t="str">
            <v xml:space="preserve"> 1/2</v>
          </cell>
        </row>
        <row r="564">
          <cell r="E564" t="str">
            <v xml:space="preserve"> 3/4</v>
          </cell>
        </row>
        <row r="565">
          <cell r="E565" t="str">
            <v xml:space="preserve"> 3/4</v>
          </cell>
        </row>
        <row r="566">
          <cell r="E566" t="str">
            <v xml:space="preserve"> 3/4</v>
          </cell>
        </row>
        <row r="567">
          <cell r="E567" t="str">
            <v xml:space="preserve"> 3/4</v>
          </cell>
        </row>
        <row r="568">
          <cell r="E568" t="str">
            <v xml:space="preserve"> 3/4</v>
          </cell>
        </row>
        <row r="569">
          <cell r="E569" t="str">
            <v>1</v>
          </cell>
        </row>
        <row r="570">
          <cell r="E570" t="str">
            <v>1</v>
          </cell>
        </row>
        <row r="571">
          <cell r="E571" t="str">
            <v>1</v>
          </cell>
        </row>
        <row r="572">
          <cell r="E572" t="str">
            <v>4</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2"/>
      <sheetName val="Database"/>
      <sheetName val="Connections"/>
      <sheetName val="DWTables"/>
      <sheetName val="Functions"/>
      <sheetName val="Sheet1"/>
      <sheetName val="12129"/>
      <sheetName val="综合概算"/>
      <sheetName val="DEZSH"/>
      <sheetName val="EQU"/>
      <sheetName val="安装指标库"/>
      <sheetName val="CAPEX"/>
    </sheetNames>
    <sheetDataSet>
      <sheetData sheetId="0" refreshError="1"/>
      <sheetData sheetId="1"/>
      <sheetData sheetId="2" refreshError="1">
        <row r="21">
          <cell r="D21">
            <v>1</v>
          </cell>
          <cell r="G21">
            <v>2</v>
          </cell>
        </row>
        <row r="23">
          <cell r="D23" t="str">
            <v>Yes</v>
          </cell>
          <cell r="G23" t="str">
            <v>Yes</v>
          </cell>
        </row>
        <row r="24">
          <cell r="D24" t="str">
            <v>No</v>
          </cell>
          <cell r="G24" t="str">
            <v>No</v>
          </cell>
        </row>
        <row r="25">
          <cell r="D25" t="str">
            <v xml:space="preserve"> </v>
          </cell>
          <cell r="G25" t="str">
            <v xml:space="preserve"> </v>
          </cell>
        </row>
      </sheetData>
      <sheetData sheetId="3" refreshError="1">
        <row r="2">
          <cell r="G2">
            <v>4</v>
          </cell>
          <cell r="H2">
            <v>0</v>
          </cell>
          <cell r="I2">
            <v>1</v>
          </cell>
          <cell r="J2">
            <v>6</v>
          </cell>
          <cell r="K2">
            <v>19</v>
          </cell>
          <cell r="L2">
            <v>1</v>
          </cell>
          <cell r="M2">
            <v>9</v>
          </cell>
          <cell r="N2">
            <v>11</v>
          </cell>
          <cell r="O2">
            <v>11</v>
          </cell>
          <cell r="P2">
            <v>11</v>
          </cell>
          <cell r="Q2">
            <v>1</v>
          </cell>
          <cell r="R2">
            <v>1</v>
          </cell>
        </row>
        <row r="11">
          <cell r="T11" t="str">
            <v xml:space="preserve">MILS      </v>
          </cell>
          <cell r="X11" t="str">
            <v xml:space="preserve">Ksi       </v>
          </cell>
          <cell r="Z11" t="str">
            <v xml:space="preserve">K         </v>
          </cell>
          <cell r="AC11" t="str">
            <v xml:space="preserve">P         </v>
          </cell>
          <cell r="AF11" t="str">
            <v xml:space="preserve"> </v>
          </cell>
          <cell r="AL11" t="str">
            <v xml:space="preserve"> </v>
          </cell>
        </row>
        <row r="12">
          <cell r="T12" t="str">
            <v xml:space="preserve">cm        </v>
          </cell>
          <cell r="X12" t="str">
            <v>Ksi       -a</v>
          </cell>
          <cell r="Z12" t="str">
            <v xml:space="preserve">ºC        </v>
          </cell>
          <cell r="AC12" t="str">
            <v xml:space="preserve">Pa·s      </v>
          </cell>
          <cell r="AF12" t="str">
            <v>ASCO</v>
          </cell>
        </row>
        <row r="13">
          <cell r="T13" t="str">
            <v xml:space="preserve">ft        </v>
          </cell>
          <cell r="X13" t="str">
            <v>Ksi       -g</v>
          </cell>
          <cell r="Z13" t="str">
            <v xml:space="preserve">ºF        </v>
          </cell>
          <cell r="AC13" t="str">
            <v xml:space="preserve">SSF       </v>
          </cell>
          <cell r="AF13" t="str">
            <v>ASHCROFT</v>
          </cell>
        </row>
        <row r="14">
          <cell r="T14" t="str">
            <v xml:space="preserve">in        </v>
          </cell>
          <cell r="X14" t="str">
            <v xml:space="preserve">MPa       </v>
          </cell>
          <cell r="Z14" t="str">
            <v xml:space="preserve">ºR        </v>
          </cell>
          <cell r="AC14" t="str">
            <v xml:space="preserve">SSU       </v>
          </cell>
          <cell r="AF14" t="str">
            <v>CASHCO</v>
          </cell>
        </row>
        <row r="15">
          <cell r="T15" t="str">
            <v xml:space="preserve">km        </v>
          </cell>
          <cell r="X15" t="str">
            <v>MPa       -a</v>
          </cell>
          <cell r="Z15">
            <v>0</v>
          </cell>
          <cell r="AC15" t="str">
            <v xml:space="preserve">St        </v>
          </cell>
          <cell r="AF15" t="str">
            <v>CONSOLIDATED</v>
          </cell>
        </row>
        <row r="16">
          <cell r="T16" t="str">
            <v xml:space="preserve">m         </v>
          </cell>
          <cell r="X16" t="str">
            <v>MPa       -g</v>
          </cell>
          <cell r="AC16" t="str">
            <v xml:space="preserve">cP        </v>
          </cell>
          <cell r="AF16" t="str">
            <v>DYNISCO</v>
          </cell>
        </row>
        <row r="17">
          <cell r="T17" t="str">
            <v xml:space="preserve">micron    </v>
          </cell>
          <cell r="X17" t="str">
            <v xml:space="preserve">Pa        </v>
          </cell>
          <cell r="AC17" t="str">
            <v xml:space="preserve">cS        </v>
          </cell>
          <cell r="AF17" t="str">
            <v>FISHER</v>
          </cell>
        </row>
        <row r="18">
          <cell r="T18" t="str">
            <v xml:space="preserve">mile      </v>
          </cell>
          <cell r="X18" t="str">
            <v>Pa        -a</v>
          </cell>
          <cell r="AC18" t="str">
            <v xml:space="preserve">cm²/s     </v>
          </cell>
          <cell r="AF18" t="str">
            <v>FLOWSERVE-KAMMER</v>
          </cell>
        </row>
        <row r="19">
          <cell r="T19" t="str">
            <v xml:space="preserve">mm        </v>
          </cell>
          <cell r="X19" t="str">
            <v>Pa        -g</v>
          </cell>
          <cell r="AC19" t="str">
            <v xml:space="preserve">ft²/s     </v>
          </cell>
          <cell r="AF19" t="str">
            <v>FLOWSERVE-SEREG</v>
          </cell>
        </row>
        <row r="20">
          <cell r="T20" t="str">
            <v xml:space="preserve">yd        </v>
          </cell>
          <cell r="X20" t="str">
            <v xml:space="preserve">Torr      </v>
          </cell>
          <cell r="AC20" t="str">
            <v xml:space="preserve">in²/s     </v>
          </cell>
          <cell r="AF20" t="str">
            <v>FLOWSERVE-VALTEK</v>
          </cell>
        </row>
        <row r="21">
          <cell r="X21" t="str">
            <v>Torr      -a</v>
          </cell>
          <cell r="AC21" t="str">
            <v xml:space="preserve">lb/ft·h   </v>
          </cell>
          <cell r="AF21" t="str">
            <v>MASONEILAN</v>
          </cell>
        </row>
        <row r="22">
          <cell r="X22" t="str">
            <v>Torr      -g</v>
          </cell>
          <cell r="AC22" t="str">
            <v xml:space="preserve">lb/ft·s   </v>
          </cell>
          <cell r="AF22" t="str">
            <v>NILCOR</v>
          </cell>
        </row>
        <row r="23">
          <cell r="X23" t="str">
            <v xml:space="preserve">at (tech) </v>
          </cell>
          <cell r="AC23" t="str">
            <v xml:space="preserve">lbf·s/ft² </v>
          </cell>
          <cell r="AF23" t="str">
            <v>VALTEK</v>
          </cell>
        </row>
        <row r="24">
          <cell r="X24" t="str">
            <v>at (tech) -a</v>
          </cell>
          <cell r="AC24" t="str">
            <v xml:space="preserve">lbf·s/in² </v>
          </cell>
        </row>
        <row r="25">
          <cell r="X25" t="str">
            <v>at (tech) -g</v>
          </cell>
          <cell r="AC25" t="str">
            <v xml:space="preserve">mPa·s     </v>
          </cell>
        </row>
        <row r="26">
          <cell r="X26" t="str">
            <v>atm(stand)</v>
          </cell>
          <cell r="AC26" t="str">
            <v xml:space="preserve">mm²/s     </v>
          </cell>
        </row>
        <row r="27">
          <cell r="X27" t="str">
            <v>atm(stand)-a</v>
          </cell>
          <cell r="AC27" t="str">
            <v xml:space="preserve">m²/s      </v>
          </cell>
        </row>
        <row r="28">
          <cell r="X28" t="str">
            <v>atm(stand)-g</v>
          </cell>
          <cell r="AC28" t="str">
            <v xml:space="preserve">slug/ft·s </v>
          </cell>
        </row>
        <row r="29">
          <cell r="X29" t="str">
            <v xml:space="preserve">bar       </v>
          </cell>
        </row>
        <row r="30">
          <cell r="X30" t="str">
            <v>bar       -a</v>
          </cell>
        </row>
        <row r="31">
          <cell r="X31" t="str">
            <v>bar       -g</v>
          </cell>
        </row>
        <row r="32">
          <cell r="X32" t="str">
            <v xml:space="preserve">cmH2O 4ºC </v>
          </cell>
        </row>
        <row r="33">
          <cell r="X33" t="str">
            <v>cmH2O 4ºC -a</v>
          </cell>
        </row>
        <row r="34">
          <cell r="X34" t="str">
            <v>cmH2O 4ºC -g</v>
          </cell>
        </row>
        <row r="35">
          <cell r="X35" t="str">
            <v xml:space="preserve">cmHg 0ºC  </v>
          </cell>
        </row>
        <row r="36">
          <cell r="X36" t="str">
            <v>cmHg 0ºC  -a</v>
          </cell>
        </row>
        <row r="37">
          <cell r="X37" t="str">
            <v>cmHg 0ºC  -g</v>
          </cell>
        </row>
        <row r="38">
          <cell r="X38" t="str">
            <v xml:space="preserve">dyne/cm²  </v>
          </cell>
        </row>
        <row r="39">
          <cell r="X39" t="str">
            <v>dyne/cm²  -a</v>
          </cell>
        </row>
        <row r="40">
          <cell r="X40" t="str">
            <v>dyne/cm²  -g</v>
          </cell>
        </row>
        <row r="41">
          <cell r="X41" t="str">
            <v xml:space="preserve">ftH2O     </v>
          </cell>
        </row>
        <row r="42">
          <cell r="X42" t="str">
            <v>ftH2O     -a</v>
          </cell>
        </row>
        <row r="43">
          <cell r="X43" t="str">
            <v>ftH2O     -g</v>
          </cell>
        </row>
        <row r="44">
          <cell r="X44" t="str">
            <v xml:space="preserve">gf/cm²    </v>
          </cell>
        </row>
        <row r="45">
          <cell r="X45" t="str">
            <v>gf/cm²    -a</v>
          </cell>
        </row>
        <row r="46">
          <cell r="X46" t="str">
            <v>gf/cm²    -g</v>
          </cell>
        </row>
        <row r="47">
          <cell r="X47" t="str">
            <v xml:space="preserve">hPa       </v>
          </cell>
        </row>
        <row r="48">
          <cell r="X48" t="str">
            <v>hPa       -a</v>
          </cell>
        </row>
        <row r="49">
          <cell r="X49" t="str">
            <v>hPa       -g</v>
          </cell>
        </row>
        <row r="50">
          <cell r="X50" t="str">
            <v xml:space="preserve">inH2O     </v>
          </cell>
        </row>
        <row r="51">
          <cell r="X51" t="str">
            <v>inH2O     -a</v>
          </cell>
        </row>
        <row r="52">
          <cell r="X52" t="str">
            <v>inH2O     -g</v>
          </cell>
        </row>
        <row r="53">
          <cell r="X53" t="str">
            <v xml:space="preserve">inHg      </v>
          </cell>
        </row>
        <row r="54">
          <cell r="X54" t="str">
            <v>inHg      -a</v>
          </cell>
        </row>
        <row r="55">
          <cell r="X55" t="str">
            <v>inHg      -g</v>
          </cell>
        </row>
        <row r="56">
          <cell r="X56" t="str">
            <v xml:space="preserve">kPa       </v>
          </cell>
        </row>
        <row r="57">
          <cell r="X57" t="str">
            <v>kPa       -a</v>
          </cell>
        </row>
        <row r="58">
          <cell r="X58" t="str">
            <v>kPa       -g</v>
          </cell>
        </row>
        <row r="59">
          <cell r="X59" t="str">
            <v xml:space="preserve">kgf/cm²   </v>
          </cell>
        </row>
        <row r="60">
          <cell r="X60" t="str">
            <v>kgf/cm²   -a</v>
          </cell>
        </row>
        <row r="61">
          <cell r="X61" t="str">
            <v>kgf/cm²   -g</v>
          </cell>
        </row>
        <row r="62">
          <cell r="X62" t="str">
            <v xml:space="preserve">kgf/mm²   </v>
          </cell>
        </row>
        <row r="63">
          <cell r="X63" t="str">
            <v>kgf/mm²   -a</v>
          </cell>
        </row>
        <row r="64">
          <cell r="X64" t="str">
            <v>kgf/mm²   -g</v>
          </cell>
        </row>
        <row r="65">
          <cell r="X65" t="str">
            <v xml:space="preserve">kgf/m²    </v>
          </cell>
        </row>
        <row r="66">
          <cell r="X66" t="str">
            <v>kgf/m²    -a</v>
          </cell>
        </row>
        <row r="67">
          <cell r="X67" t="str">
            <v>kgf/m²    -g</v>
          </cell>
        </row>
        <row r="68">
          <cell r="X68" t="str">
            <v xml:space="preserve">lbf/ft²   </v>
          </cell>
        </row>
        <row r="69">
          <cell r="X69" t="str">
            <v>lbf/ft²   -a</v>
          </cell>
        </row>
        <row r="70">
          <cell r="X70" t="str">
            <v>lbf/ft²   -g</v>
          </cell>
        </row>
        <row r="71">
          <cell r="X71" t="str">
            <v xml:space="preserve">lbf/in²   </v>
          </cell>
        </row>
        <row r="72">
          <cell r="X72" t="str">
            <v>lbf/in²   -a</v>
          </cell>
        </row>
        <row r="73">
          <cell r="X73" t="str">
            <v>lbf/in²   -g</v>
          </cell>
        </row>
        <row r="74">
          <cell r="X74" t="str">
            <v xml:space="preserve">mH2O 4ºC  </v>
          </cell>
        </row>
        <row r="75">
          <cell r="X75" t="str">
            <v>mH2O 4ºC  -a</v>
          </cell>
        </row>
        <row r="76">
          <cell r="X76" t="str">
            <v>mH2O 4ºC  -g</v>
          </cell>
        </row>
        <row r="77">
          <cell r="X77" t="str">
            <v xml:space="preserve">mbar      </v>
          </cell>
        </row>
        <row r="78">
          <cell r="X78" t="str">
            <v>mbar      -a</v>
          </cell>
        </row>
        <row r="79">
          <cell r="X79" t="str">
            <v>mbar      -g</v>
          </cell>
        </row>
        <row r="80">
          <cell r="X80" t="str">
            <v xml:space="preserve">mmH2O 4ºC </v>
          </cell>
        </row>
        <row r="81">
          <cell r="X81" t="str">
            <v>mmH2O 4ºC -a</v>
          </cell>
        </row>
        <row r="82">
          <cell r="X82" t="str">
            <v>mmH2O 4ºC -g</v>
          </cell>
        </row>
        <row r="83">
          <cell r="X83" t="str">
            <v xml:space="preserve">mmHg 0ºC  </v>
          </cell>
        </row>
        <row r="84">
          <cell r="X84" t="str">
            <v>mmHg 0ºC  -a</v>
          </cell>
        </row>
        <row r="85">
          <cell r="X85" t="str">
            <v>mmHg 0ºC  -g</v>
          </cell>
        </row>
        <row r="86">
          <cell r="X86" t="str">
            <v xml:space="preserve">oz/in²    </v>
          </cell>
        </row>
        <row r="87">
          <cell r="X87" t="str">
            <v>oz/in²    -a</v>
          </cell>
        </row>
        <row r="88">
          <cell r="X88" t="str">
            <v>oz/in²    -g</v>
          </cell>
        </row>
        <row r="89">
          <cell r="X89" t="str">
            <v xml:space="preserve">psi       </v>
          </cell>
        </row>
        <row r="90">
          <cell r="X90" t="str">
            <v>psi       -a</v>
          </cell>
        </row>
        <row r="91">
          <cell r="X91" t="str">
            <v>psi       -g</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封面REV.0"/>
      <sheetName val="REV."/>
      <sheetName val="Forword_Contents"/>
      <sheetName val="A2 Sys. Com. Spe."/>
      <sheetName val="A2 Interface Card"/>
      <sheetName val="A2 DFCU(Cabinet)"/>
      <sheetName val="A2 IO Cabinet"/>
      <sheetName val="A2 FCU Assignment Spe. Front"/>
      <sheetName val="A2 FCU Assignment Spe. Rear"/>
      <sheetName val="IO Cabinet Assignment Spe. F."/>
      <sheetName val="A4 Sys. Component List_IO Nest"/>
      <sheetName val="A4 S_IO Module"/>
      <sheetName val="B "/>
      <sheetName val="B1 V net Spe."/>
      <sheetName val="B3 Sys. Cable Spec."/>
      <sheetName val="D1-1"/>
      <sheetName val="D1-2"/>
      <sheetName val="D1-3"/>
      <sheetName val="A2 IO Cabinet (2)"/>
      <sheetName val="S"/>
      <sheetName val="IO Cabinet Assignment Spe.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VUOTO"/>
      <sheetName val="Sheet1"/>
      <sheetName val="CAPEX"/>
      <sheetName val="表三甲"/>
      <sheetName val="공사비 내역 (가)"/>
      <sheetName val="내역서"/>
      <sheetName val="磨煤加压"/>
      <sheetName val="RFP003D"/>
      <sheetName val="DEZSH"/>
      <sheetName val="#REF"/>
      <sheetName val="L"/>
      <sheetName val="综合概算"/>
      <sheetName val="Summary"/>
      <sheetName val="单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ABLE&amp;WIRE"/>
      <sheetName val="FITTING"/>
      <sheetName val="PBS"/>
      <sheetName val="BULK"/>
      <sheetName val="LTG(PROCESS)"/>
      <sheetName val="LTG(CONTROLBLDG)"/>
      <sheetName val="PANELBOARD"/>
      <sheetName val="CONDUIT"/>
      <sheetName val="SHRINKABLE"/>
      <sheetName val="TERMINATIONKIT"/>
      <sheetName val="TB&amp;SPEAKER"/>
      <sheetName val="GND사급"/>
      <sheetName val="GND도급"/>
    </sheetNames>
    <sheetDataSet>
      <sheetData sheetId="0" refreshError="1"/>
      <sheetData sheetId="1" refreshError="1"/>
      <sheetData sheetId="2" refreshError="1">
        <row r="2">
          <cell r="F2" t="str">
            <v xml:space="preserve">        BILL  OF  MATERIAL</v>
          </cell>
          <cell r="G2" t="str">
            <v>PROJ.  NO. :</v>
          </cell>
          <cell r="I2" t="str">
            <v>Z99085</v>
          </cell>
        </row>
        <row r="3">
          <cell r="D3" t="str">
            <v xml:space="preserve"> </v>
          </cell>
          <cell r="G3" t="str">
            <v>DATE         :</v>
          </cell>
          <cell r="I3" t="str">
            <v>AUG,11,99</v>
          </cell>
        </row>
        <row r="4">
          <cell r="B4" t="str">
            <v>FOR   POWER SYSTEM(PUSH BUTTON SWITCH)</v>
          </cell>
          <cell r="G4" t="str">
            <v xml:space="preserve">MADE BY   :    </v>
          </cell>
          <cell r="I4" t="str">
            <v>T,Y,PARK</v>
          </cell>
        </row>
        <row r="5">
          <cell r="G5" t="str">
            <v xml:space="preserve">CHK'D BY  :    </v>
          </cell>
          <cell r="I5" t="str">
            <v>.</v>
          </cell>
        </row>
        <row r="7">
          <cell r="A7" t="str">
            <v>NO.</v>
          </cell>
          <cell r="B7" t="str">
            <v>REQ'D</v>
          </cell>
          <cell r="D7" t="str">
            <v>SIZE</v>
          </cell>
          <cell r="F7" t="str">
            <v xml:space="preserve">                             DESCRIPTION</v>
          </cell>
          <cell r="G7" t="str">
            <v>UNIT COST</v>
          </cell>
          <cell r="I7" t="str">
            <v>EXTENSION</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xxxxxx"/>
      <sheetName val="Table-3"/>
      <sheetName val="간접비총괄"/>
      <sheetName val="간접비내역-1"/>
      <sheetName val="직원"/>
      <sheetName val="기능공"/>
      <sheetName val="세금관련"/>
      <sheetName val="물가 상승"/>
    </sheetNames>
    <sheetDataSet>
      <sheetData sheetId="0" refreshError="1"/>
      <sheetData sheetId="1" refreshError="1"/>
      <sheetData sheetId="2" refreshError="1"/>
      <sheetData sheetId="3"/>
      <sheetData sheetId="4"/>
      <sheetData sheetId="5" refreshError="1"/>
      <sheetData sheetId="6" refreshError="1"/>
      <sheetData sheetId="7" refreshError="1"/>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표지"/>
    </sheetNames>
    <sheetDataSet>
      <sheetData sheetId="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00110"/>
    </sheetNames>
    <sheetDataSet>
      <sheetData sheetId="0"/>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176"/>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예산M12A"/>
    </sheetNames>
    <sheetDataSet>
      <sheetData sheetId="0"/>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results"/>
      <sheetName val="PUMP"/>
      <sheetName val="REC(CHP)"/>
      <sheetName val="REC(HOB)"/>
      <sheetName val="예산M12A"/>
      <sheetName val="기준"/>
      <sheetName val="DATE"/>
      <sheetName val="BQ"/>
      <sheetName val="Piping Design Data"/>
    </sheetNames>
    <sheetDataSet>
      <sheetData sheetId="0" refreshError="1"/>
      <sheetData sheetId="1" refreshError="1">
        <row r="6">
          <cell r="A6">
            <v>0.30480000000000002</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견적조건(국내가)"/>
      <sheetName val="견적조건(PROPOSAL)"/>
      <sheetName val="Table"/>
      <sheetName val="DOMESTIC"/>
      <sheetName val="PIVOT"/>
      <sheetName val="SUMMARY"/>
      <sheetName val="Proposal"/>
      <sheetName val="PIVOT (2)"/>
      <sheetName val="SUMMARY (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공사비 내역 (가)"/>
      <sheetName val="총괄표"/>
      <sheetName val="표지"/>
      <sheetName val="색인표"/>
      <sheetName val="목차"/>
      <sheetName val="공사개요"/>
      <sheetName val="공사물량"/>
      <sheetName val="투찰금액"/>
      <sheetName val="공사비 내역(나)"/>
      <sheetName val="공정표"/>
      <sheetName val="직원조직표"/>
      <sheetName val="SCHE-STF"/>
      <sheetName val="SCHE-LAB"/>
      <sheetName val="장비동원"/>
      <sheetName val="공사비 내역(가)"/>
      <sheetName val="MEC"/>
      <sheetName val="PIPING"/>
      <sheetName val="STR_STL"/>
      <sheetName val="EQUIP"/>
      <sheetName val="PA-INS-SPRO"/>
      <sheetName val="ORGAN"/>
      <sheetName val="간접비총괄"/>
      <sheetName val="간접비내역"/>
      <sheetName val="기공동원계획"/>
      <sheetName val="직원동원"/>
      <sheetName val="SEL-OFFICE"/>
      <sheetName val="간접인원"/>
      <sheetName val="MAN-SUMMARY"/>
      <sheetName val="장비비"/>
      <sheetName val="분개"/>
      <sheetName val="ACOM"/>
      <sheetName val="LAYOUT"/>
      <sheetName val="Name List"/>
      <sheetName val="Atten. Status (COMPANY)"/>
      <sheetName val="Atten. Status"/>
      <sheetName val="공사비 내역 _가_"/>
      <sheetName val="calcul"/>
      <sheetName val="Equipment"/>
      <sheetName val="spc 배관견적"/>
      <sheetName val="PUMP"/>
      <sheetName val="h-013211-2"/>
      <sheetName val="Sheet2"/>
      <sheetName val="Sheet1"/>
      <sheetName val="sheet"/>
      <sheetName val="차액보증"/>
      <sheetName val="DESIGN"/>
      <sheetName val="OCT_FDN"/>
      <sheetName val="DATA"/>
      <sheetName val="공통비"/>
      <sheetName val="factor"/>
      <sheetName val="NEW-PANEL"/>
      <sheetName val="INSULATION"/>
      <sheetName val="Indirect Labour"/>
      <sheetName val="Site Staff"/>
      <sheetName val="Site Est "/>
      <sheetName val="Costing sheet"/>
      <sheetName val="Mat. Summ"/>
      <sheetName val="hot piping"/>
      <sheetName val="Cold piping "/>
      <sheetName val="Pers. Pro"/>
      <sheetName val="Lookup"/>
      <sheetName val="전기내역"/>
      <sheetName val="노무 단가"/>
      <sheetName val="OCT.FDN"/>
      <sheetName val="Proposal"/>
      <sheetName val="List - Components"/>
      <sheetName val="List - Equipment"/>
      <sheetName val="dg-VTu"/>
      <sheetName val="Tke"/>
      <sheetName val="현금"/>
      <sheetName val="Pump sh't"/>
      <sheetName val="회사99"/>
      <sheetName val="내역서"/>
      <sheetName val="원가"/>
      <sheetName val="KP_List old RV"/>
      <sheetName val="ANALYSER"/>
      <sheetName val="Main"/>
      <sheetName val="TOEC"/>
      <sheetName val="ITB COST"/>
      <sheetName val="eq_data"/>
      <sheetName val="BSD (2)"/>
      <sheetName val="공사비"/>
      <sheetName val="Break Down"/>
      <sheetName val="EXTERNAL(BOQ)"/>
      <sheetName val="Y-WORK"/>
      <sheetName val="#REF"/>
      <sheetName val="노임단가"/>
      <sheetName val="CAT_5"/>
      <sheetName val="表三"/>
      <sheetName val="参数表"/>
      <sheetName val="RFP003D"/>
      <sheetName val="Utlity"/>
      <sheetName val="Emp_Data"/>
      <sheetName val="gd_02"/>
      <sheetName val="SILICATE"/>
      <sheetName val="BOQ-Bill1-8"/>
      <sheetName val="TOOLS"/>
      <sheetName val="UG예산"/>
      <sheetName val="1"/>
      <sheetName val="TIE-IN"/>
      <sheetName val="A"/>
      <sheetName val="적용환율"/>
      <sheetName val="General Data"/>
      <sheetName val="E_Rate PM"/>
      <sheetName val="ABUT수량-A1"/>
      <sheetName val="FIT Small"/>
      <sheetName val="WeightTable"/>
      <sheetName val="本体取纏"/>
      <sheetName val="소일위대가코드표"/>
      <sheetName val="RATES"/>
      <sheetName val="일위대가표(DEEP)"/>
      <sheetName val="공사비예산서(토목분)"/>
      <sheetName val="간접비내역-1"/>
      <sheetName val="TOTAL"/>
      <sheetName val=" 견적서"/>
      <sheetName val="BQ"/>
      <sheetName val="PROG_DATA"/>
      <sheetName val="예산M12A"/>
      <sheetName val="INSTR"/>
      <sheetName val="물량"/>
      <sheetName val="gyun"/>
      <sheetName val="정부노임단가"/>
      <sheetName val="Customer Databas"/>
      <sheetName val="내역(한신APT)"/>
      <sheetName val="cable-data"/>
      <sheetName val="kimre scrubber"/>
      <sheetName val="B"/>
      <sheetName val="단위세대"/>
      <sheetName val="일위대가(계측기설치)"/>
      <sheetName val="단가비교"/>
      <sheetName val="DCS"/>
      <sheetName val="CP-E2 (품셈표)"/>
      <sheetName val="기준"/>
      <sheetName val="Summary Sheets"/>
      <sheetName val="Wt of Mod."/>
      <sheetName val="Module Wt"/>
      <sheetName val="Build Up"/>
      <sheetName val="costing_ESDV"/>
      <sheetName val="costing_Misc"/>
      <sheetName val="costing_MOV"/>
      <sheetName val="costing_Press"/>
      <sheetName val="BLR 1"/>
      <sheetName val="GEN"/>
      <sheetName val="GAS"/>
      <sheetName val="DEAE"/>
      <sheetName val="BLR2"/>
      <sheetName val="BLR3"/>
      <sheetName val="BLR4"/>
      <sheetName val="BLR5"/>
      <sheetName val="DEM"/>
      <sheetName val="SAM"/>
      <sheetName val="CHEM"/>
      <sheetName val="COP"/>
      <sheetName val="Tank"/>
      <sheetName val="OIL SYST DATA SHTS"/>
      <sheetName val="EQUIP.XLS"/>
      <sheetName val="SG"/>
      <sheetName val="설계서"/>
      <sheetName val="11.17~20"/>
      <sheetName val="Man Power &amp; Comp"/>
      <sheetName val="일위대가목차"/>
      <sheetName val="GREEN"/>
      <sheetName val="Hawiyah"/>
      <sheetName val="Hawiyah 하청"/>
      <sheetName val="HDEC 1027"/>
      <sheetName val="Juaymah"/>
      <sheetName val="SIPC"/>
      <sheetName val="WORK"/>
      <sheetName val="ITEM"/>
      <sheetName val="간접비(1)"/>
      <sheetName val="V-VESSEL (WITH DEMISTER)"/>
      <sheetName val="산#2-1 (2)"/>
      <sheetName val="WEIGHT LIST"/>
      <sheetName val="DNW"/>
      <sheetName val="FRT_O"/>
      <sheetName val="작성기준"/>
      <sheetName val="Sum"/>
      <sheetName val="비정기tel"/>
      <sheetName val="INPUT DATA"/>
      <sheetName val="설계조건"/>
      <sheetName val="단면검토"/>
      <sheetName val="내역서(총)"/>
      <sheetName val="design criteria"/>
      <sheetName val="working load at the btm ft."/>
      <sheetName val="plan&amp;section of foundation"/>
      <sheetName val="간접비 총괄표"/>
      <sheetName val="수입"/>
      <sheetName val="CAL"/>
      <sheetName val="UR2-Calculation"/>
      <sheetName val="분석"/>
      <sheetName val="as boq list up"/>
      <sheetName val="Compare-1"/>
      <sheetName val="calculation-1"/>
      <sheetName val="PRO_A"/>
      <sheetName val="PRO"/>
      <sheetName val="LEGEND"/>
      <sheetName val="AILC004"/>
      <sheetName val="合成単価作成表-BLDG"/>
      <sheetName val="Option"/>
      <sheetName val="유화"/>
      <sheetName val="표지 (2)"/>
      <sheetName val="inter"/>
      <sheetName val="NAME"/>
      <sheetName val="NEWDRAW"/>
      <sheetName val="GEN PROG"/>
      <sheetName val="REG-BASIS"/>
      <sheetName val="TENDER PROG."/>
      <sheetName val="DET.ENGG.PROG"/>
      <sheetName val="LV data"/>
      <sheetName val="cctv"/>
      <sheetName val="공사내역"/>
      <sheetName val="2.설계제원"/>
      <sheetName val="Code"/>
      <sheetName val="EXCHANGER_BEAM2"/>
      <sheetName val="EXCHANGER_BEAM1"/>
      <sheetName val="EXCHANGER_COM"/>
      <sheetName val="EXCHANGER"/>
      <sheetName val="data 원본"/>
      <sheetName val="판매"/>
      <sheetName val="member design"/>
      <sheetName val="soil bearing check"/>
      <sheetName val="SPT vs PHI"/>
      <sheetName val="입찰안"/>
      <sheetName val="말뚝지지력산정"/>
      <sheetName val="6.Base"/>
      <sheetName val="VV보온LINK"/>
      <sheetName val="FIT보온LINK"/>
      <sheetName val="안정계산"/>
      <sheetName val="HVAC"/>
      <sheetName val="EQT-ESTN"/>
      <sheetName val="도급양식"/>
      <sheetName val="HRB"/>
      <sheetName val="Curves"/>
      <sheetName val="steel-gr"/>
      <sheetName val="N+"/>
      <sheetName val="데이타"/>
      <sheetName val="산근"/>
      <sheetName val="현장관리비"/>
      <sheetName val="DTmpData"/>
      <sheetName val="101동"/>
      <sheetName val="Project Indirect (SITE)"/>
      <sheetName val="FRP내역서"/>
      <sheetName val="Coversheet "/>
      <sheetName val="XZLC004_PART2"/>
      <sheetName val="XZLC003_PART1"/>
      <sheetName val="당초"/>
      <sheetName val="Elect (3)"/>
      <sheetName val="사원명부"/>
      <sheetName val="급여등록"/>
      <sheetName val="RFP005"/>
      <sheetName val="RFP007"/>
      <sheetName val="RFP006"/>
      <sheetName val="RFP009"/>
      <sheetName val="DIV 2"/>
      <sheetName val="??? ?? (?)"/>
      <sheetName val="OD"/>
      <sheetName val="접속슬래브"/>
      <sheetName val="현장"/>
      <sheetName val="출자한도"/>
      <sheetName val="full (2)"/>
      <sheetName val="정산입력"/>
      <sheetName val="을"/>
      <sheetName val="전기일위대가"/>
      <sheetName val="VS배관내역서"/>
      <sheetName val="단가표"/>
      <sheetName val="BID"/>
      <sheetName val="jobhist"/>
      <sheetName val="인원현황"/>
      <sheetName val="DATE"/>
      <sheetName val="단가비교(TOTAL)"/>
      <sheetName val="___ __ (_)"/>
      <sheetName val="견적"/>
      <sheetName val="item sort no"/>
      <sheetName val="spec"/>
      <sheetName val="단가"/>
      <sheetName val="FANDBS"/>
      <sheetName val="GRDATA"/>
      <sheetName val="SHAFTDBSE"/>
      <sheetName val="FAB"/>
      <sheetName val="현장지지물물량"/>
      <sheetName val="내역"/>
      <sheetName val="BM"/>
      <sheetName val="Calc"/>
      <sheetName val="주관사업"/>
      <sheetName val="동해title"/>
      <sheetName val="FAB별"/>
      <sheetName val="계장일위대가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도급양식"/>
    </sheetNames>
    <sheetDataSet>
      <sheetData sheetId="0" refreshError="1">
        <row r="1">
          <cell r="A1" t="str">
            <v>번</v>
          </cell>
          <cell r="D1" t="str">
            <v>단</v>
          </cell>
          <cell r="F1" t="str">
            <v>재  료  비</v>
          </cell>
          <cell r="H1" t="str">
            <v>노  무  비</v>
          </cell>
          <cell r="J1" t="str">
            <v>경      비</v>
          </cell>
          <cell r="L1" t="str">
            <v>총      액</v>
          </cell>
        </row>
        <row r="2">
          <cell r="A2" t="str">
            <v>호</v>
          </cell>
          <cell r="B2" t="str">
            <v>공             종</v>
          </cell>
          <cell r="D2" t="str">
            <v>위</v>
          </cell>
          <cell r="E2" t="str">
            <v>수  량</v>
          </cell>
          <cell r="F2" t="str">
            <v>단  가</v>
          </cell>
          <cell r="G2" t="str">
            <v>금    액</v>
          </cell>
          <cell r="H2" t="str">
            <v>단  가</v>
          </cell>
          <cell r="I2" t="str">
            <v>금    액</v>
          </cell>
          <cell r="J2" t="str">
            <v>단  가</v>
          </cell>
          <cell r="K2" t="str">
            <v>금    액</v>
          </cell>
          <cell r="L2" t="str">
            <v>단  가</v>
          </cell>
          <cell r="M2" t="str">
            <v>금    액</v>
          </cell>
          <cell r="N2" t="str">
            <v>비  고</v>
          </cell>
          <cell r="O2" t="str">
            <v>자재비+경비</v>
          </cell>
          <cell r="P2" t="str">
            <v>노무비</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
      <sheetName val="B"/>
      <sheetName val="CAPEX"/>
      <sheetName val="DRUM"/>
      <sheetName val="BM"/>
      <sheetName val="inter"/>
      <sheetName val="12CGOU"/>
      <sheetName val=" 배관자재비-SKEC구매분"/>
      <sheetName val="Code"/>
      <sheetName val="운반"/>
      <sheetName val="보온자재단가표"/>
      <sheetName val="insulation"/>
      <sheetName val="대비표"/>
      <sheetName val="CASH"/>
      <sheetName val="TTL"/>
      <sheetName val="EQT-ESTN"/>
      <sheetName val="PIPE"/>
      <sheetName val="FLANGE"/>
      <sheetName val="VALVE"/>
      <sheetName val="Sheet4"/>
      <sheetName val="LEGEND"/>
      <sheetName val="BQMPALOC"/>
      <sheetName val="studbolt no."/>
      <sheetName val="studbolt size"/>
      <sheetName val="item sort no"/>
      <sheetName val="steam table"/>
      <sheetName val="Sheet1"/>
      <sheetName val="INSTLIST 1"/>
      <sheetName val="jobhist"/>
      <sheetName val="PNTEXT"/>
      <sheetName val="기성내역"/>
      <sheetName val="Price Schedule(Piping)"/>
      <sheetName val="Eq. Mobilization"/>
      <sheetName val="General Data"/>
      <sheetName val="LinerWt"/>
      <sheetName val="INSTR"/>
      <sheetName val="VUOTO"/>
      <sheetName val="입찰내역 발주처 양식"/>
      <sheetName val="Sheet2"/>
      <sheetName val="매출 현황 (본사)"/>
      <sheetName val="LINE_LIST"/>
      <sheetName val="QT003-SSY-철골3"/>
      <sheetName val="산근"/>
      <sheetName val="BQ List"/>
      <sheetName val="당초"/>
      <sheetName val="Takeoff"/>
      <sheetName val="Sheet13"/>
      <sheetName val="Sheet14"/>
      <sheetName val="Sum"/>
      <sheetName val="附表6"/>
      <sheetName val="图形"/>
      <sheetName val="敏感性"/>
      <sheetName val="FAB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Piping Design Data"/>
      <sheetName val="Calc Sheet"/>
    </sheetNames>
    <sheetDataSet>
      <sheetData sheetId="0" refreshError="1">
        <row r="3">
          <cell r="B3" t="str">
            <v>DESCRIPTION</v>
          </cell>
          <cell r="C3" t="str">
            <v>THK
(MM)</v>
          </cell>
          <cell r="D3" t="str">
            <v>WEIGHT
(KG/M)</v>
          </cell>
          <cell r="E3" t="str">
            <v>NET AREA
(M2/M,EA)</v>
          </cell>
        </row>
        <row r="4">
          <cell r="B4" t="str">
            <v>PIP- SCH  5S  0.5"</v>
          </cell>
          <cell r="C4">
            <v>1.65</v>
          </cell>
          <cell r="D4">
            <v>0.8</v>
          </cell>
          <cell r="E4">
            <v>3.9E-2</v>
          </cell>
        </row>
        <row r="5">
          <cell r="B5" t="str">
            <v>PIP- SCH  10S  0.5"</v>
          </cell>
          <cell r="C5">
            <v>2.11</v>
          </cell>
          <cell r="D5">
            <v>1</v>
          </cell>
          <cell r="E5">
            <v>3.9E-2</v>
          </cell>
        </row>
        <row r="6">
          <cell r="B6" t="str">
            <v>PIP- SCH  STD  0.5"</v>
          </cell>
          <cell r="C6">
            <v>2.77</v>
          </cell>
          <cell r="D6">
            <v>1.27</v>
          </cell>
          <cell r="E6">
            <v>3.9E-2</v>
          </cell>
        </row>
        <row r="7">
          <cell r="B7" t="str">
            <v>PIP- SCH  40  0.5"</v>
          </cell>
          <cell r="C7">
            <v>2.77</v>
          </cell>
          <cell r="D7">
            <v>1.27</v>
          </cell>
          <cell r="E7">
            <v>3.9E-2</v>
          </cell>
        </row>
        <row r="8">
          <cell r="B8" t="str">
            <v>PIP- SCH  40S  0.5"</v>
          </cell>
          <cell r="C8">
            <v>2.77</v>
          </cell>
          <cell r="D8">
            <v>1.27</v>
          </cell>
          <cell r="E8">
            <v>3.9E-2</v>
          </cell>
        </row>
        <row r="9">
          <cell r="B9" t="str">
            <v>PIP- SCH  XS  0.5"</v>
          </cell>
          <cell r="C9">
            <v>3.73</v>
          </cell>
          <cell r="D9">
            <v>1.62</v>
          </cell>
          <cell r="E9">
            <v>3.9E-2</v>
          </cell>
        </row>
        <row r="10">
          <cell r="B10" t="str">
            <v>PIP- SCH  80  0.5"</v>
          </cell>
          <cell r="C10">
            <v>3.73</v>
          </cell>
          <cell r="D10">
            <v>1.62</v>
          </cell>
          <cell r="E10">
            <v>3.9E-2</v>
          </cell>
        </row>
        <row r="11">
          <cell r="B11" t="str">
            <v>PIP- SCH  80S  0.5"</v>
          </cell>
          <cell r="C11">
            <v>3.73</v>
          </cell>
          <cell r="D11">
            <v>1.62</v>
          </cell>
          <cell r="E11">
            <v>3.9E-2</v>
          </cell>
        </row>
        <row r="12">
          <cell r="B12" t="str">
            <v>PIP- SCH  160  0.5"</v>
          </cell>
          <cell r="C12">
            <v>4.78</v>
          </cell>
          <cell r="D12">
            <v>1.95</v>
          </cell>
          <cell r="E12">
            <v>3.9E-2</v>
          </cell>
        </row>
        <row r="13">
          <cell r="B13" t="str">
            <v>PIP- SCH  XXS  0.5"</v>
          </cell>
          <cell r="C13">
            <v>7.47</v>
          </cell>
          <cell r="D13">
            <v>2.5499999999999998</v>
          </cell>
          <cell r="E13">
            <v>3.9E-2</v>
          </cell>
        </row>
        <row r="14">
          <cell r="B14" t="str">
            <v>PIP- SCH  5S  0.75"</v>
          </cell>
          <cell r="C14">
            <v>1.65</v>
          </cell>
          <cell r="D14">
            <v>1.02</v>
          </cell>
          <cell r="E14">
            <v>5.8999999999999997E-2</v>
          </cell>
        </row>
        <row r="15">
          <cell r="B15" t="str">
            <v>PIP- SCH  10S  0.75"</v>
          </cell>
          <cell r="C15">
            <v>2.11</v>
          </cell>
          <cell r="D15">
            <v>1.28</v>
          </cell>
          <cell r="E15">
            <v>5.8999999999999997E-2</v>
          </cell>
        </row>
        <row r="16">
          <cell r="B16" t="str">
            <v>PIP- SCH  STD  0.75"</v>
          </cell>
          <cell r="C16">
            <v>2.87</v>
          </cell>
          <cell r="D16">
            <v>1.68</v>
          </cell>
          <cell r="E16">
            <v>5.8999999999999997E-2</v>
          </cell>
        </row>
        <row r="17">
          <cell r="B17" t="str">
            <v>PIP- SCH  40  0.75"</v>
          </cell>
          <cell r="C17">
            <v>2.87</v>
          </cell>
          <cell r="D17">
            <v>1.68</v>
          </cell>
          <cell r="E17">
            <v>5.8999999999999997E-2</v>
          </cell>
        </row>
        <row r="18">
          <cell r="B18" t="str">
            <v>PIP- SCH  40S  0.75"</v>
          </cell>
          <cell r="C18">
            <v>2.87</v>
          </cell>
          <cell r="D18">
            <v>1.68</v>
          </cell>
          <cell r="E18">
            <v>5.8999999999999997E-2</v>
          </cell>
        </row>
        <row r="19">
          <cell r="B19" t="str">
            <v>PIP- SCH  XS  0.75"</v>
          </cell>
          <cell r="C19">
            <v>3.91</v>
          </cell>
          <cell r="D19">
            <v>2.19</v>
          </cell>
          <cell r="E19">
            <v>5.8999999999999997E-2</v>
          </cell>
        </row>
        <row r="20">
          <cell r="B20" t="str">
            <v>PIP- SCH  80  0.75"</v>
          </cell>
          <cell r="C20">
            <v>3.91</v>
          </cell>
          <cell r="D20">
            <v>2.19</v>
          </cell>
          <cell r="E20">
            <v>5.8999999999999997E-2</v>
          </cell>
        </row>
        <row r="21">
          <cell r="B21" t="str">
            <v>PIP- SCH  80S  0.75"</v>
          </cell>
          <cell r="C21">
            <v>3.91</v>
          </cell>
          <cell r="D21">
            <v>2.19</v>
          </cell>
          <cell r="E21">
            <v>5.8999999999999997E-2</v>
          </cell>
        </row>
        <row r="22">
          <cell r="B22" t="str">
            <v>PIP- SCH  160  0.75"</v>
          </cell>
          <cell r="C22">
            <v>5.54</v>
          </cell>
          <cell r="D22">
            <v>2.84</v>
          </cell>
          <cell r="E22">
            <v>5.8999999999999997E-2</v>
          </cell>
        </row>
        <row r="23">
          <cell r="B23" t="str">
            <v>PIP- SCH  XXS  0.75"</v>
          </cell>
          <cell r="C23">
            <v>7.82</v>
          </cell>
          <cell r="D23">
            <v>3.64</v>
          </cell>
          <cell r="E23">
            <v>5.8999999999999997E-2</v>
          </cell>
        </row>
        <row r="24">
          <cell r="B24" t="str">
            <v>PIP- SCH  5S  1"</v>
          </cell>
          <cell r="C24">
            <v>1.65</v>
          </cell>
          <cell r="D24">
            <v>1.29</v>
          </cell>
          <cell r="E24">
            <v>7.9000000000000001E-2</v>
          </cell>
        </row>
        <row r="25">
          <cell r="B25" t="str">
            <v>PIP- SCH  10S  1"</v>
          </cell>
          <cell r="C25">
            <v>2.77</v>
          </cell>
          <cell r="D25">
            <v>2.09</v>
          </cell>
          <cell r="E25">
            <v>7.9000000000000001E-2</v>
          </cell>
        </row>
        <row r="26">
          <cell r="B26" t="str">
            <v>PIP- SCH  STD  1"</v>
          </cell>
          <cell r="C26">
            <v>3.38</v>
          </cell>
          <cell r="D26">
            <v>2.5</v>
          </cell>
          <cell r="E26">
            <v>7.9000000000000001E-2</v>
          </cell>
        </row>
        <row r="27">
          <cell r="B27" t="str">
            <v>PIP- SCH  40  1"</v>
          </cell>
          <cell r="C27">
            <v>3.38</v>
          </cell>
          <cell r="D27">
            <v>2.5</v>
          </cell>
          <cell r="E27">
            <v>7.9000000000000001E-2</v>
          </cell>
        </row>
        <row r="28">
          <cell r="B28" t="str">
            <v>PIP- SCH  40S  1"</v>
          </cell>
          <cell r="C28">
            <v>3.38</v>
          </cell>
          <cell r="D28">
            <v>2.5</v>
          </cell>
          <cell r="E28">
            <v>7.9000000000000001E-2</v>
          </cell>
        </row>
        <row r="29">
          <cell r="B29" t="str">
            <v>PIP- SCH  XS  1"</v>
          </cell>
          <cell r="C29">
            <v>4.55</v>
          </cell>
          <cell r="D29">
            <v>3.24</v>
          </cell>
          <cell r="E29">
            <v>7.9000000000000001E-2</v>
          </cell>
        </row>
        <row r="30">
          <cell r="B30" t="str">
            <v>PIP- SCH  80  1"</v>
          </cell>
          <cell r="C30">
            <v>4.55</v>
          </cell>
          <cell r="D30">
            <v>3.24</v>
          </cell>
          <cell r="E30">
            <v>7.9000000000000001E-2</v>
          </cell>
        </row>
        <row r="31">
          <cell r="B31" t="str">
            <v>PIP- SCH  80S  1"</v>
          </cell>
          <cell r="C31">
            <v>4.55</v>
          </cell>
          <cell r="D31">
            <v>3.24</v>
          </cell>
          <cell r="E31">
            <v>7.9000000000000001E-2</v>
          </cell>
        </row>
        <row r="32">
          <cell r="B32" t="str">
            <v>PIP- SCH  160  1"</v>
          </cell>
          <cell r="C32">
            <v>6.35</v>
          </cell>
          <cell r="D32">
            <v>4.24</v>
          </cell>
          <cell r="E32">
            <v>7.9000000000000001E-2</v>
          </cell>
        </row>
        <row r="33">
          <cell r="B33" t="str">
            <v>PIP- SCH  XXS  1"</v>
          </cell>
          <cell r="C33">
            <v>9.09</v>
          </cell>
          <cell r="D33">
            <v>5.45</v>
          </cell>
          <cell r="E33">
            <v>7.9000000000000001E-2</v>
          </cell>
        </row>
        <row r="34">
          <cell r="B34" t="str">
            <v>PIP- SCH  5S  1.5"</v>
          </cell>
          <cell r="C34">
            <v>1.65</v>
          </cell>
          <cell r="D34">
            <v>1.9</v>
          </cell>
          <cell r="E34">
            <v>0.11799999999999999</v>
          </cell>
        </row>
        <row r="35">
          <cell r="B35" t="str">
            <v>PIP- SCH  10S  1.5"</v>
          </cell>
          <cell r="C35">
            <v>2.77</v>
          </cell>
          <cell r="D35">
            <v>3.11</v>
          </cell>
          <cell r="E35">
            <v>0.11799999999999999</v>
          </cell>
        </row>
        <row r="36">
          <cell r="B36" t="str">
            <v>PIP- SCH  STD  1.5"</v>
          </cell>
          <cell r="C36">
            <v>3.68</v>
          </cell>
          <cell r="D36">
            <v>4.04</v>
          </cell>
          <cell r="E36">
            <v>0.11799999999999999</v>
          </cell>
        </row>
        <row r="37">
          <cell r="B37" t="str">
            <v>PIP- SCH  40  1.5"</v>
          </cell>
          <cell r="C37">
            <v>3.68</v>
          </cell>
          <cell r="D37">
            <v>4.04</v>
          </cell>
          <cell r="E37">
            <v>0.11799999999999999</v>
          </cell>
        </row>
        <row r="38">
          <cell r="B38" t="str">
            <v>PIP- SCH  40S  1.5"</v>
          </cell>
          <cell r="C38">
            <v>3.68</v>
          </cell>
          <cell r="D38">
            <v>4.04</v>
          </cell>
          <cell r="E38">
            <v>0.11799999999999999</v>
          </cell>
        </row>
        <row r="39">
          <cell r="B39" t="str">
            <v>PIP- SCH  XS  1.5"</v>
          </cell>
          <cell r="C39">
            <v>5.08</v>
          </cell>
          <cell r="D39">
            <v>5.41</v>
          </cell>
          <cell r="E39">
            <v>0.11799999999999999</v>
          </cell>
        </row>
        <row r="40">
          <cell r="B40" t="str">
            <v>PIP- SCH  80  1.5"</v>
          </cell>
          <cell r="C40">
            <v>5.08</v>
          </cell>
          <cell r="D40">
            <v>5.41</v>
          </cell>
          <cell r="E40">
            <v>0.11799999999999999</v>
          </cell>
        </row>
        <row r="41">
          <cell r="B41" t="str">
            <v>PIP- SCH  80S  1.5"</v>
          </cell>
          <cell r="C41">
            <v>5.08</v>
          </cell>
          <cell r="D41">
            <v>5.41</v>
          </cell>
          <cell r="E41">
            <v>0.11799999999999999</v>
          </cell>
        </row>
        <row r="42">
          <cell r="B42" t="str">
            <v>PIP- SCH  160  1.5"</v>
          </cell>
          <cell r="C42">
            <v>7.14</v>
          </cell>
          <cell r="D42">
            <v>7.24</v>
          </cell>
          <cell r="E42">
            <v>0.11799999999999999</v>
          </cell>
        </row>
        <row r="43">
          <cell r="B43" t="str">
            <v>PIP- SCH  XXS  1.5"</v>
          </cell>
          <cell r="C43">
            <v>10.16</v>
          </cell>
          <cell r="D43">
            <v>9.5500000000000007</v>
          </cell>
          <cell r="E43">
            <v>0.11799999999999999</v>
          </cell>
        </row>
        <row r="44">
          <cell r="B44" t="str">
            <v>PIP- SCH  5S  2"</v>
          </cell>
          <cell r="C44">
            <v>1.65</v>
          </cell>
          <cell r="D44">
            <v>2.39</v>
          </cell>
          <cell r="E44">
            <v>0.157</v>
          </cell>
        </row>
        <row r="45">
          <cell r="B45" t="str">
            <v>PIP- SCH  10S  2"</v>
          </cell>
          <cell r="C45">
            <v>2.77</v>
          </cell>
          <cell r="D45">
            <v>3.93</v>
          </cell>
          <cell r="E45">
            <v>0.157</v>
          </cell>
        </row>
        <row r="46">
          <cell r="B46" t="str">
            <v>PIP- SCH  40  2"</v>
          </cell>
          <cell r="C46">
            <v>3.91</v>
          </cell>
          <cell r="D46">
            <v>5.44</v>
          </cell>
          <cell r="E46">
            <v>0.157</v>
          </cell>
        </row>
        <row r="47">
          <cell r="B47" t="str">
            <v>PIP- SCH  40S  2"</v>
          </cell>
          <cell r="C47">
            <v>3.91</v>
          </cell>
          <cell r="D47">
            <v>5.44</v>
          </cell>
          <cell r="E47">
            <v>0.157</v>
          </cell>
        </row>
        <row r="48">
          <cell r="B48" t="str">
            <v>PIP- SCH  STD  2"</v>
          </cell>
          <cell r="C48">
            <v>3.91</v>
          </cell>
          <cell r="D48">
            <v>5.44</v>
          </cell>
          <cell r="E48">
            <v>0.157</v>
          </cell>
        </row>
        <row r="49">
          <cell r="B49" t="str">
            <v>PIP- SCH  80  2"</v>
          </cell>
          <cell r="C49">
            <v>5.54</v>
          </cell>
          <cell r="D49">
            <v>7.48</v>
          </cell>
          <cell r="E49">
            <v>0.157</v>
          </cell>
        </row>
        <row r="50">
          <cell r="B50" t="str">
            <v>PIP- SCH  80S  2"</v>
          </cell>
          <cell r="C50">
            <v>5.54</v>
          </cell>
          <cell r="D50">
            <v>7.48</v>
          </cell>
          <cell r="E50">
            <v>0.157</v>
          </cell>
        </row>
        <row r="51">
          <cell r="B51" t="str">
            <v>PIP- SCH  XXS  2"</v>
          </cell>
          <cell r="C51">
            <v>5.54</v>
          </cell>
          <cell r="D51">
            <v>7.48</v>
          </cell>
          <cell r="E51">
            <v>0.157</v>
          </cell>
        </row>
        <row r="52">
          <cell r="B52" t="str">
            <v>PIP- SCH  160  2"</v>
          </cell>
          <cell r="C52">
            <v>8.7100000000000009</v>
          </cell>
          <cell r="D52">
            <v>11.09</v>
          </cell>
          <cell r="E52">
            <v>0.157</v>
          </cell>
        </row>
        <row r="53">
          <cell r="B53" t="str">
            <v>PIP- SCH  XXS  2"</v>
          </cell>
          <cell r="C53">
            <v>11.07</v>
          </cell>
          <cell r="D53">
            <v>13.45</v>
          </cell>
          <cell r="E53">
            <v>0.157</v>
          </cell>
        </row>
        <row r="54">
          <cell r="B54" t="str">
            <v>PIP- SCH  5S  2.5"</v>
          </cell>
          <cell r="C54">
            <v>2.11</v>
          </cell>
          <cell r="D54">
            <v>3.65</v>
          </cell>
          <cell r="E54">
            <v>0.19600000000000001</v>
          </cell>
        </row>
        <row r="55">
          <cell r="B55" t="str">
            <v>PIP- SCH  10S  2.5"</v>
          </cell>
          <cell r="C55">
            <v>3.05</v>
          </cell>
          <cell r="D55">
            <v>5.26</v>
          </cell>
          <cell r="E55">
            <v>0.19600000000000001</v>
          </cell>
        </row>
        <row r="56">
          <cell r="B56" t="str">
            <v>PIP- SCH  40  2.5"</v>
          </cell>
          <cell r="C56">
            <v>5.16</v>
          </cell>
          <cell r="D56">
            <v>8.6300000000000008</v>
          </cell>
          <cell r="E56">
            <v>0.19600000000000001</v>
          </cell>
        </row>
        <row r="57">
          <cell r="B57" t="str">
            <v>PIP- SCH  40S  2.5"</v>
          </cell>
          <cell r="C57">
            <v>5.16</v>
          </cell>
          <cell r="D57">
            <v>8.6300000000000008</v>
          </cell>
          <cell r="E57">
            <v>0.19600000000000001</v>
          </cell>
        </row>
        <row r="58">
          <cell r="B58" t="str">
            <v>PIP- SCH  STD  2.5"</v>
          </cell>
          <cell r="C58">
            <v>5.16</v>
          </cell>
          <cell r="D58">
            <v>8.6300000000000008</v>
          </cell>
          <cell r="E58">
            <v>0.19600000000000001</v>
          </cell>
        </row>
        <row r="59">
          <cell r="B59" t="str">
            <v>PIP- SCH  80  2.5"</v>
          </cell>
          <cell r="C59">
            <v>7.01</v>
          </cell>
          <cell r="D59">
            <v>11.41</v>
          </cell>
          <cell r="E59">
            <v>0.19600000000000001</v>
          </cell>
        </row>
        <row r="60">
          <cell r="B60" t="str">
            <v>PIP- SCH  80S  2.5"</v>
          </cell>
          <cell r="C60">
            <v>7.01</v>
          </cell>
          <cell r="D60">
            <v>11.41</v>
          </cell>
          <cell r="E60">
            <v>0.19600000000000001</v>
          </cell>
        </row>
        <row r="61">
          <cell r="B61" t="str">
            <v>PIP- SCH  XS  2.5"</v>
          </cell>
          <cell r="C61">
            <v>7.01</v>
          </cell>
          <cell r="D61">
            <v>11.41</v>
          </cell>
          <cell r="E61">
            <v>0.19600000000000001</v>
          </cell>
        </row>
        <row r="62">
          <cell r="B62" t="str">
            <v>PIP- SCH  160  2.5"</v>
          </cell>
          <cell r="C62">
            <v>9.52</v>
          </cell>
          <cell r="D62">
            <v>14.92</v>
          </cell>
          <cell r="E62">
            <v>0.19600000000000001</v>
          </cell>
        </row>
        <row r="63">
          <cell r="B63" t="str">
            <v>PIP- SCH  XXS  2.5"</v>
          </cell>
          <cell r="C63">
            <v>14.02</v>
          </cell>
          <cell r="D63">
            <v>20.399999999999999</v>
          </cell>
          <cell r="E63">
            <v>0.19600000000000001</v>
          </cell>
        </row>
        <row r="64">
          <cell r="B64" t="str">
            <v>PIP- SCH  5S  3"</v>
          </cell>
          <cell r="C64">
            <v>2.11</v>
          </cell>
          <cell r="D64">
            <v>4.51</v>
          </cell>
          <cell r="E64">
            <v>0.23599999999999999</v>
          </cell>
        </row>
        <row r="65">
          <cell r="B65" t="str">
            <v>PIP- SCH  10S  3"</v>
          </cell>
          <cell r="C65">
            <v>3.05</v>
          </cell>
          <cell r="D65">
            <v>6.45</v>
          </cell>
          <cell r="E65">
            <v>0.23599999999999999</v>
          </cell>
        </row>
        <row r="66">
          <cell r="B66" t="str">
            <v>PIP- SCH  40  3"</v>
          </cell>
          <cell r="C66">
            <v>5.49</v>
          </cell>
          <cell r="D66">
            <v>11.29</v>
          </cell>
          <cell r="E66">
            <v>0.23599999999999999</v>
          </cell>
        </row>
        <row r="67">
          <cell r="B67" t="str">
            <v>PIP- SCH  40S  3"</v>
          </cell>
          <cell r="C67">
            <v>5.49</v>
          </cell>
          <cell r="D67">
            <v>11.29</v>
          </cell>
          <cell r="E67">
            <v>0.23599999999999999</v>
          </cell>
        </row>
        <row r="68">
          <cell r="B68" t="str">
            <v>PIP- SCH  STD  3"</v>
          </cell>
          <cell r="C68">
            <v>5.49</v>
          </cell>
          <cell r="D68">
            <v>11.29</v>
          </cell>
          <cell r="E68">
            <v>0.23599999999999999</v>
          </cell>
        </row>
        <row r="69">
          <cell r="B69" t="str">
            <v>PIP- SCH  80  3"</v>
          </cell>
          <cell r="C69">
            <v>7.62</v>
          </cell>
          <cell r="D69">
            <v>15.27</v>
          </cell>
          <cell r="E69">
            <v>0.23599999999999999</v>
          </cell>
        </row>
        <row r="70">
          <cell r="B70" t="str">
            <v>PIP- SCH  80S  3"</v>
          </cell>
          <cell r="C70">
            <v>7.62</v>
          </cell>
          <cell r="D70">
            <v>15.27</v>
          </cell>
          <cell r="E70">
            <v>0.23599999999999999</v>
          </cell>
        </row>
        <row r="71">
          <cell r="B71" t="str">
            <v>PIP- SCH  XS  3"</v>
          </cell>
          <cell r="C71">
            <v>7.62</v>
          </cell>
          <cell r="D71">
            <v>15.27</v>
          </cell>
          <cell r="E71">
            <v>0.23599999999999999</v>
          </cell>
        </row>
        <row r="72">
          <cell r="B72" t="str">
            <v>PIP- SCH  160  3"</v>
          </cell>
          <cell r="C72">
            <v>11.13</v>
          </cell>
          <cell r="D72">
            <v>21.34</v>
          </cell>
          <cell r="E72">
            <v>0.23599999999999999</v>
          </cell>
        </row>
        <row r="73">
          <cell r="B73" t="str">
            <v>PIP- SCH  XXS  3"</v>
          </cell>
          <cell r="C73">
            <v>15.24</v>
          </cell>
          <cell r="D73">
            <v>27.68</v>
          </cell>
          <cell r="E73">
            <v>0.23599999999999999</v>
          </cell>
        </row>
        <row r="74">
          <cell r="B74" t="str">
            <v>PIP- SCH  5S  4"</v>
          </cell>
          <cell r="C74">
            <v>2.11</v>
          </cell>
          <cell r="D74">
            <v>5.83</v>
          </cell>
          <cell r="E74">
            <v>0.314</v>
          </cell>
        </row>
        <row r="75">
          <cell r="B75" t="str">
            <v>PIP- SCH  10S  4"</v>
          </cell>
          <cell r="C75">
            <v>3.05</v>
          </cell>
          <cell r="D75">
            <v>8.36</v>
          </cell>
          <cell r="E75">
            <v>0.314</v>
          </cell>
        </row>
        <row r="76">
          <cell r="B76" t="str">
            <v>PIP- SCH  40  4"</v>
          </cell>
          <cell r="C76">
            <v>6.02</v>
          </cell>
          <cell r="D76">
            <v>16.079999999999998</v>
          </cell>
          <cell r="E76">
            <v>0.314</v>
          </cell>
        </row>
        <row r="77">
          <cell r="B77" t="str">
            <v>PIP- SCH  40S  4"</v>
          </cell>
          <cell r="C77">
            <v>6.02</v>
          </cell>
          <cell r="D77">
            <v>16.079999999999998</v>
          </cell>
          <cell r="E77">
            <v>0.314</v>
          </cell>
        </row>
        <row r="78">
          <cell r="B78" t="str">
            <v>PIP- SCH  STD  4"</v>
          </cell>
          <cell r="C78">
            <v>6.02</v>
          </cell>
          <cell r="D78">
            <v>16.079999999999998</v>
          </cell>
          <cell r="E78">
            <v>0.314</v>
          </cell>
        </row>
        <row r="79">
          <cell r="B79" t="str">
            <v>PIP- SCH  80  4"</v>
          </cell>
          <cell r="C79">
            <v>8.56</v>
          </cell>
          <cell r="D79">
            <v>22.32</v>
          </cell>
          <cell r="E79">
            <v>0.314</v>
          </cell>
        </row>
        <row r="80">
          <cell r="B80" t="str">
            <v>PIP- SCH  80S  4"</v>
          </cell>
          <cell r="C80">
            <v>8.56</v>
          </cell>
          <cell r="D80">
            <v>22.32</v>
          </cell>
          <cell r="E80">
            <v>0.314</v>
          </cell>
        </row>
        <row r="81">
          <cell r="B81" t="str">
            <v>PIP- SCH  XS  4"</v>
          </cell>
          <cell r="C81">
            <v>8.56</v>
          </cell>
          <cell r="D81">
            <v>22.32</v>
          </cell>
          <cell r="E81">
            <v>0.314</v>
          </cell>
        </row>
        <row r="82">
          <cell r="B82" t="str">
            <v>PIP- SCH  160  4"</v>
          </cell>
          <cell r="C82">
            <v>13.49</v>
          </cell>
          <cell r="D82">
            <v>33.53</v>
          </cell>
          <cell r="E82">
            <v>0.314</v>
          </cell>
        </row>
        <row r="83">
          <cell r="B83" t="str">
            <v>PIP- SCH  XXS  4"</v>
          </cell>
          <cell r="C83">
            <v>17.12</v>
          </cell>
          <cell r="D83">
            <v>41.03</v>
          </cell>
          <cell r="E83">
            <v>0.314</v>
          </cell>
        </row>
        <row r="84">
          <cell r="B84" t="str">
            <v>PIP- SCH  5S  5"</v>
          </cell>
          <cell r="C84">
            <v>2.77</v>
          </cell>
          <cell r="D84">
            <v>9.4600000000000009</v>
          </cell>
          <cell r="E84">
            <v>0.39300000000000002</v>
          </cell>
        </row>
        <row r="85">
          <cell r="B85" t="str">
            <v>PIP- SCH  10S  5"</v>
          </cell>
          <cell r="C85">
            <v>3.4</v>
          </cell>
          <cell r="D85">
            <v>11.58</v>
          </cell>
          <cell r="E85">
            <v>0.39300000000000002</v>
          </cell>
        </row>
        <row r="86">
          <cell r="B86" t="str">
            <v>PIP- SCH  40  5"</v>
          </cell>
          <cell r="C86">
            <v>6.55</v>
          </cell>
          <cell r="D86">
            <v>21.78</v>
          </cell>
          <cell r="E86">
            <v>0.39300000000000002</v>
          </cell>
        </row>
        <row r="87">
          <cell r="B87" t="str">
            <v>PIP- SCH  40S  5"</v>
          </cell>
          <cell r="C87">
            <v>6.55</v>
          </cell>
          <cell r="D87">
            <v>21.78</v>
          </cell>
          <cell r="E87">
            <v>0.39300000000000002</v>
          </cell>
        </row>
        <row r="88">
          <cell r="B88" t="str">
            <v>PIP- SCH  STD  5"</v>
          </cell>
          <cell r="C88">
            <v>6.55</v>
          </cell>
          <cell r="D88">
            <v>21.78</v>
          </cell>
          <cell r="E88">
            <v>0.39300000000000002</v>
          </cell>
        </row>
        <row r="89">
          <cell r="B89" t="str">
            <v>PIP- SCH  80  5"</v>
          </cell>
          <cell r="C89">
            <v>9.52</v>
          </cell>
          <cell r="D89">
            <v>30.95</v>
          </cell>
          <cell r="E89">
            <v>0.39300000000000002</v>
          </cell>
        </row>
        <row r="90">
          <cell r="B90" t="str">
            <v>PIP- SCH  80S  5"</v>
          </cell>
          <cell r="C90">
            <v>9.52</v>
          </cell>
          <cell r="D90">
            <v>30.95</v>
          </cell>
          <cell r="E90">
            <v>0.39300000000000002</v>
          </cell>
        </row>
        <row r="91">
          <cell r="B91" t="str">
            <v>PIP- SCH  XS  5"</v>
          </cell>
          <cell r="C91">
            <v>9.52</v>
          </cell>
          <cell r="D91">
            <v>30.95</v>
          </cell>
          <cell r="E91">
            <v>0.39300000000000002</v>
          </cell>
        </row>
        <row r="92">
          <cell r="B92" t="str">
            <v>PIP- SCH  160  5"</v>
          </cell>
          <cell r="C92">
            <v>15.87</v>
          </cell>
          <cell r="D92">
            <v>49.1</v>
          </cell>
          <cell r="E92">
            <v>0.39300000000000002</v>
          </cell>
        </row>
        <row r="93">
          <cell r="B93" t="str">
            <v>PIP- SCH  XXS  5"</v>
          </cell>
          <cell r="C93">
            <v>19.05</v>
          </cell>
          <cell r="D93">
            <v>57.43</v>
          </cell>
          <cell r="E93">
            <v>0.39300000000000002</v>
          </cell>
        </row>
        <row r="94">
          <cell r="B94" t="str">
            <v>PIP- SCH  5S  6"</v>
          </cell>
          <cell r="C94">
            <v>2.77</v>
          </cell>
          <cell r="D94">
            <v>11.3</v>
          </cell>
          <cell r="E94">
            <v>0.47099999999999997</v>
          </cell>
        </row>
        <row r="95">
          <cell r="B95" t="str">
            <v>PIP- SCH  10S  6"</v>
          </cell>
          <cell r="C95">
            <v>3.4</v>
          </cell>
          <cell r="D95">
            <v>13.84</v>
          </cell>
          <cell r="E95">
            <v>0.47099999999999997</v>
          </cell>
        </row>
        <row r="96">
          <cell r="B96" t="str">
            <v>PIP- SCH  40  6"</v>
          </cell>
          <cell r="C96">
            <v>7.11</v>
          </cell>
          <cell r="D96">
            <v>28.27</v>
          </cell>
          <cell r="E96">
            <v>0.47099999999999997</v>
          </cell>
        </row>
        <row r="97">
          <cell r="B97" t="str">
            <v>PIP- SCH  40S  6"</v>
          </cell>
          <cell r="C97">
            <v>7.11</v>
          </cell>
          <cell r="D97">
            <v>28.27</v>
          </cell>
          <cell r="E97">
            <v>0.47099999999999997</v>
          </cell>
        </row>
        <row r="98">
          <cell r="B98" t="str">
            <v>PIP- SCH  STD  6"</v>
          </cell>
          <cell r="C98">
            <v>7.11</v>
          </cell>
          <cell r="D98">
            <v>28.27</v>
          </cell>
          <cell r="E98">
            <v>0.47099999999999997</v>
          </cell>
        </row>
        <row r="99">
          <cell r="B99" t="str">
            <v>PIP- SCH  80  6"</v>
          </cell>
          <cell r="C99">
            <v>10.97</v>
          </cell>
          <cell r="D99">
            <v>42.57</v>
          </cell>
          <cell r="E99">
            <v>0.47099999999999997</v>
          </cell>
        </row>
        <row r="100">
          <cell r="B100" t="str">
            <v>PIP- SCH  80S  6"</v>
          </cell>
          <cell r="C100">
            <v>10.97</v>
          </cell>
          <cell r="D100">
            <v>42.57</v>
          </cell>
          <cell r="E100">
            <v>0.47099999999999997</v>
          </cell>
        </row>
        <row r="101">
          <cell r="B101" t="str">
            <v>PIP- SCH  XS  6"</v>
          </cell>
          <cell r="C101">
            <v>10.97</v>
          </cell>
          <cell r="D101">
            <v>42.57</v>
          </cell>
          <cell r="E101">
            <v>0.47099999999999997</v>
          </cell>
        </row>
        <row r="102">
          <cell r="B102" t="str">
            <v>PIP- SCH  160  6"</v>
          </cell>
          <cell r="C102">
            <v>18.239999999999998</v>
          </cell>
          <cell r="D102">
            <v>67.48</v>
          </cell>
          <cell r="E102">
            <v>0.47099999999999997</v>
          </cell>
        </row>
        <row r="103">
          <cell r="B103" t="str">
            <v>PIP- SCH  XXS  6"</v>
          </cell>
          <cell r="C103">
            <v>21.95</v>
          </cell>
          <cell r="D103">
            <v>79.2</v>
          </cell>
          <cell r="E103">
            <v>0.47099999999999997</v>
          </cell>
        </row>
        <row r="104">
          <cell r="B104" t="str">
            <v>PIP- SCH  5S  8"</v>
          </cell>
          <cell r="C104">
            <v>2.77</v>
          </cell>
          <cell r="D104">
            <v>14.77</v>
          </cell>
          <cell r="E104">
            <v>0.628</v>
          </cell>
        </row>
        <row r="105">
          <cell r="B105" t="str">
            <v>PIP- SCH  10S  8"</v>
          </cell>
          <cell r="C105">
            <v>3.76</v>
          </cell>
          <cell r="D105">
            <v>19.96</v>
          </cell>
          <cell r="E105">
            <v>0.628</v>
          </cell>
        </row>
        <row r="106">
          <cell r="B106" t="str">
            <v>PIP- SCH  20  8"</v>
          </cell>
          <cell r="C106">
            <v>6.35</v>
          </cell>
          <cell r="D106">
            <v>33.31</v>
          </cell>
          <cell r="E106">
            <v>0.628</v>
          </cell>
        </row>
        <row r="107">
          <cell r="B107" t="str">
            <v>PIP- SCH  30  8"</v>
          </cell>
          <cell r="C107">
            <v>7.04</v>
          </cell>
          <cell r="D107">
            <v>36.79</v>
          </cell>
          <cell r="E107">
            <v>0.628</v>
          </cell>
        </row>
        <row r="108">
          <cell r="B108" t="str">
            <v>PIP- SCH  40  8"</v>
          </cell>
          <cell r="C108">
            <v>8.18</v>
          </cell>
          <cell r="D108">
            <v>42.54</v>
          </cell>
          <cell r="E108">
            <v>0.628</v>
          </cell>
        </row>
        <row r="109">
          <cell r="B109" t="str">
            <v>PIP- SCH  40S  8"</v>
          </cell>
          <cell r="C109">
            <v>8.18</v>
          </cell>
          <cell r="D109">
            <v>42.54</v>
          </cell>
          <cell r="E109">
            <v>0.628</v>
          </cell>
        </row>
        <row r="110">
          <cell r="B110" t="str">
            <v>PIP- SCH  STD  8"</v>
          </cell>
          <cell r="C110">
            <v>8.18</v>
          </cell>
          <cell r="D110">
            <v>42.54</v>
          </cell>
          <cell r="E110">
            <v>0.628</v>
          </cell>
        </row>
        <row r="111">
          <cell r="B111" t="str">
            <v>PIP- SCH  60  8"</v>
          </cell>
          <cell r="C111">
            <v>10.31</v>
          </cell>
          <cell r="D111">
            <v>53.09</v>
          </cell>
          <cell r="E111">
            <v>0.628</v>
          </cell>
        </row>
        <row r="112">
          <cell r="B112" t="str">
            <v>PIP- SCH  80  8"</v>
          </cell>
          <cell r="C112">
            <v>12.7</v>
          </cell>
          <cell r="D112">
            <v>64.64</v>
          </cell>
          <cell r="E112">
            <v>0.628</v>
          </cell>
        </row>
        <row r="113">
          <cell r="B113" t="str">
            <v>PIP- SCH  80S  8"</v>
          </cell>
          <cell r="C113">
            <v>12.7</v>
          </cell>
          <cell r="D113">
            <v>64.64</v>
          </cell>
          <cell r="E113">
            <v>0.628</v>
          </cell>
        </row>
        <row r="114">
          <cell r="B114" t="str">
            <v>PIP- SCH  XS  8"</v>
          </cell>
          <cell r="C114">
            <v>12.7</v>
          </cell>
          <cell r="D114">
            <v>64.64</v>
          </cell>
          <cell r="E114">
            <v>0.628</v>
          </cell>
        </row>
        <row r="115">
          <cell r="B115" t="str">
            <v>PIP- SCH  100  8"</v>
          </cell>
          <cell r="C115">
            <v>15.06</v>
          </cell>
          <cell r="D115">
            <v>75.78</v>
          </cell>
          <cell r="E115">
            <v>0.628</v>
          </cell>
        </row>
        <row r="116">
          <cell r="B116" t="str">
            <v>PIP- SCH  120  8"</v>
          </cell>
          <cell r="C116">
            <v>18.239999999999998</v>
          </cell>
          <cell r="D116">
            <v>90.33</v>
          </cell>
          <cell r="E116">
            <v>0.628</v>
          </cell>
        </row>
        <row r="117">
          <cell r="B117" t="str">
            <v>PIP- SCH  140  8"</v>
          </cell>
          <cell r="C117">
            <v>20.62</v>
          </cell>
          <cell r="D117">
            <v>100.9</v>
          </cell>
          <cell r="E117">
            <v>0.628</v>
          </cell>
        </row>
        <row r="118">
          <cell r="B118" t="str">
            <v>PIP- SCH  XXS  8"</v>
          </cell>
          <cell r="C118">
            <v>22.22</v>
          </cell>
          <cell r="D118">
            <v>107.9</v>
          </cell>
          <cell r="E118">
            <v>0.628</v>
          </cell>
        </row>
        <row r="119">
          <cell r="B119" t="str">
            <v>PIP- SCH  160  8"</v>
          </cell>
          <cell r="C119">
            <v>23.01</v>
          </cell>
          <cell r="D119">
            <v>111.3</v>
          </cell>
          <cell r="E119">
            <v>0.628</v>
          </cell>
        </row>
        <row r="120">
          <cell r="B120" t="str">
            <v>PIP- SCH  5S  10"</v>
          </cell>
          <cell r="C120">
            <v>3.4</v>
          </cell>
          <cell r="D120">
            <v>22.63</v>
          </cell>
          <cell r="E120">
            <v>0.78500000000000003</v>
          </cell>
        </row>
        <row r="121">
          <cell r="B121" t="str">
            <v>PIP- SCH  10S  10"</v>
          </cell>
          <cell r="C121">
            <v>4.1900000000000004</v>
          </cell>
          <cell r="D121">
            <v>22.79</v>
          </cell>
          <cell r="E121">
            <v>0.78500000000000003</v>
          </cell>
        </row>
        <row r="122">
          <cell r="B122" t="str">
            <v>PIP- SCH  20  10"</v>
          </cell>
          <cell r="C122">
            <v>6.35</v>
          </cell>
          <cell r="D122">
            <v>41.77</v>
          </cell>
          <cell r="E122">
            <v>0.78500000000000003</v>
          </cell>
        </row>
        <row r="123">
          <cell r="B123" t="str">
            <v>PIP- SCH  30  10"</v>
          </cell>
          <cell r="C123">
            <v>7.8</v>
          </cell>
          <cell r="D123">
            <v>51.01</v>
          </cell>
          <cell r="E123">
            <v>0.78500000000000003</v>
          </cell>
        </row>
        <row r="124">
          <cell r="B124" t="str">
            <v>PIP- SCH  40  10"</v>
          </cell>
          <cell r="C124">
            <v>9.27</v>
          </cell>
          <cell r="D124">
            <v>60.31</v>
          </cell>
          <cell r="E124">
            <v>0.78500000000000003</v>
          </cell>
        </row>
        <row r="125">
          <cell r="B125" t="str">
            <v>PIP- SCH  40S  10"</v>
          </cell>
          <cell r="C125">
            <v>9.27</v>
          </cell>
          <cell r="D125">
            <v>60.31</v>
          </cell>
          <cell r="E125">
            <v>0.78500000000000003</v>
          </cell>
        </row>
        <row r="126">
          <cell r="B126" t="str">
            <v>PIP- SCH  STD  10"</v>
          </cell>
          <cell r="C126">
            <v>9.27</v>
          </cell>
          <cell r="D126">
            <v>60.31</v>
          </cell>
          <cell r="E126">
            <v>0.78500000000000003</v>
          </cell>
        </row>
        <row r="127">
          <cell r="B127" t="str">
            <v>PIP- SCH  60  10"</v>
          </cell>
          <cell r="C127">
            <v>12.7</v>
          </cell>
          <cell r="D127">
            <v>81.540000000000006</v>
          </cell>
          <cell r="E127">
            <v>0.78500000000000003</v>
          </cell>
        </row>
        <row r="128">
          <cell r="B128" t="str">
            <v>PIP- SCH  60S  10"</v>
          </cell>
          <cell r="C128">
            <v>12.7</v>
          </cell>
          <cell r="D128">
            <v>81.540000000000006</v>
          </cell>
          <cell r="E128">
            <v>0.78500000000000003</v>
          </cell>
        </row>
        <row r="129">
          <cell r="B129" t="str">
            <v>PIP- SCH  XS  10"</v>
          </cell>
          <cell r="C129">
            <v>12.7</v>
          </cell>
          <cell r="D129">
            <v>81.540000000000006</v>
          </cell>
          <cell r="E129">
            <v>0.78500000000000003</v>
          </cell>
        </row>
        <row r="130">
          <cell r="B130" t="str">
            <v>PIP- SCH  80  10"</v>
          </cell>
          <cell r="C130">
            <v>15.06</v>
          </cell>
          <cell r="D130">
            <v>95.83</v>
          </cell>
          <cell r="E130">
            <v>0.78500000000000003</v>
          </cell>
        </row>
        <row r="131">
          <cell r="B131" t="str">
            <v>PIP- SCH  100  10"</v>
          </cell>
          <cell r="C131">
            <v>18.239999999999998</v>
          </cell>
          <cell r="D131">
            <v>114.6</v>
          </cell>
          <cell r="E131">
            <v>0.78500000000000003</v>
          </cell>
        </row>
        <row r="132">
          <cell r="B132" t="str">
            <v>PIP- SCH  120  10"</v>
          </cell>
          <cell r="C132">
            <v>21.41</v>
          </cell>
          <cell r="D132">
            <v>132.9</v>
          </cell>
          <cell r="E132">
            <v>0.78500000000000003</v>
          </cell>
        </row>
        <row r="133">
          <cell r="B133" t="str">
            <v>PIP- SCH  140  10"</v>
          </cell>
          <cell r="C133">
            <v>25.4</v>
          </cell>
          <cell r="D133">
            <v>155.1</v>
          </cell>
          <cell r="E133">
            <v>0.78500000000000003</v>
          </cell>
        </row>
        <row r="134">
          <cell r="B134" t="str">
            <v>PIP- SCH  XXS  10"</v>
          </cell>
          <cell r="C134">
            <v>25.4</v>
          </cell>
          <cell r="D134">
            <v>155.1</v>
          </cell>
          <cell r="E134">
            <v>0.78500000000000003</v>
          </cell>
        </row>
        <row r="135">
          <cell r="B135" t="str">
            <v>PIP- SCH  160  10"</v>
          </cell>
          <cell r="C135">
            <v>28.57</v>
          </cell>
          <cell r="D135">
            <v>172.3</v>
          </cell>
          <cell r="E135">
            <v>0.78500000000000003</v>
          </cell>
        </row>
        <row r="136">
          <cell r="B136" t="str">
            <v>PIP- SCH  5S  12"</v>
          </cell>
          <cell r="C136">
            <v>4.1900000000000004</v>
          </cell>
          <cell r="D136">
            <v>33.04</v>
          </cell>
          <cell r="E136">
            <v>0.94199999999999995</v>
          </cell>
        </row>
        <row r="137">
          <cell r="B137" t="str">
            <v>PIP- SCH  10S  12"</v>
          </cell>
          <cell r="C137">
            <v>4.57</v>
          </cell>
          <cell r="D137">
            <v>35.99</v>
          </cell>
          <cell r="E137">
            <v>0.94199999999999995</v>
          </cell>
        </row>
        <row r="138">
          <cell r="B138" t="str">
            <v>PIP- SCH  20  12"</v>
          </cell>
          <cell r="C138">
            <v>6.35</v>
          </cell>
          <cell r="D138">
            <v>49.72</v>
          </cell>
          <cell r="E138">
            <v>0.94199999999999995</v>
          </cell>
        </row>
        <row r="139">
          <cell r="B139" t="str">
            <v>PIP- SCH  30  12"</v>
          </cell>
          <cell r="C139">
            <v>8.3800000000000008</v>
          </cell>
          <cell r="D139">
            <v>65.209999999999994</v>
          </cell>
          <cell r="E139">
            <v>0.94199999999999995</v>
          </cell>
        </row>
        <row r="140">
          <cell r="B140" t="str">
            <v>PIP- SCH  STD  12"</v>
          </cell>
          <cell r="C140">
            <v>9.52</v>
          </cell>
          <cell r="D140">
            <v>73.84</v>
          </cell>
          <cell r="E140">
            <v>0.94199999999999995</v>
          </cell>
        </row>
        <row r="141">
          <cell r="B141" t="str">
            <v>PIP- SCH  40S  12"</v>
          </cell>
          <cell r="C141">
            <v>9.52</v>
          </cell>
          <cell r="D141">
            <v>73.84</v>
          </cell>
          <cell r="E141">
            <v>0.94199999999999995</v>
          </cell>
        </row>
        <row r="142">
          <cell r="B142" t="str">
            <v>PIP- SCH  40  12"</v>
          </cell>
          <cell r="C142">
            <v>10.31</v>
          </cell>
          <cell r="D142">
            <v>79.739999999999995</v>
          </cell>
          <cell r="E142">
            <v>0.94199999999999995</v>
          </cell>
        </row>
        <row r="143">
          <cell r="B143" t="str">
            <v>PIP- SCH  XS  12"</v>
          </cell>
          <cell r="C143">
            <v>12.7</v>
          </cell>
          <cell r="D143">
            <v>97.45</v>
          </cell>
          <cell r="E143">
            <v>0.94199999999999995</v>
          </cell>
        </row>
        <row r="144">
          <cell r="B144" t="str">
            <v>PIP- SCH  80S  12"</v>
          </cell>
          <cell r="C144">
            <v>12.7</v>
          </cell>
          <cell r="D144">
            <v>97.45</v>
          </cell>
          <cell r="E144">
            <v>0.94199999999999995</v>
          </cell>
        </row>
        <row r="145">
          <cell r="B145" t="str">
            <v>PIP- SCH  60  12"</v>
          </cell>
          <cell r="C145">
            <v>14.27</v>
          </cell>
          <cell r="D145">
            <v>108.9</v>
          </cell>
          <cell r="E145">
            <v>0.94199999999999995</v>
          </cell>
        </row>
        <row r="146">
          <cell r="B146" t="str">
            <v>PIP- SCH  80  12"</v>
          </cell>
          <cell r="C146">
            <v>17.45</v>
          </cell>
          <cell r="D146">
            <v>131.9</v>
          </cell>
          <cell r="E146">
            <v>0.94199999999999995</v>
          </cell>
        </row>
        <row r="147">
          <cell r="B147" t="str">
            <v>PIP- SCH  100  12"</v>
          </cell>
          <cell r="C147">
            <v>21.41</v>
          </cell>
          <cell r="D147">
            <v>159.69999999999999</v>
          </cell>
          <cell r="E147">
            <v>0.94199999999999995</v>
          </cell>
        </row>
        <row r="148">
          <cell r="B148" t="str">
            <v>PIP- SCH  XXS  12"</v>
          </cell>
          <cell r="C148">
            <v>25.4</v>
          </cell>
          <cell r="D148">
            <v>186.9</v>
          </cell>
          <cell r="E148">
            <v>0.94199999999999995</v>
          </cell>
        </row>
        <row r="149">
          <cell r="B149" t="str">
            <v>PIP- SCH  120  12"</v>
          </cell>
          <cell r="C149">
            <v>25.4</v>
          </cell>
          <cell r="D149">
            <v>186.9</v>
          </cell>
          <cell r="E149">
            <v>0.94199999999999995</v>
          </cell>
        </row>
        <row r="150">
          <cell r="B150" t="str">
            <v>PIP- SCH  140  12"</v>
          </cell>
          <cell r="C150">
            <v>28.57</v>
          </cell>
          <cell r="D150">
            <v>206.1</v>
          </cell>
          <cell r="E150">
            <v>0.94199999999999995</v>
          </cell>
        </row>
        <row r="151">
          <cell r="B151" t="str">
            <v>PIP- SCH  160  12"</v>
          </cell>
          <cell r="C151">
            <v>33.32</v>
          </cell>
          <cell r="D151">
            <v>238.8</v>
          </cell>
          <cell r="E151">
            <v>0.94199999999999995</v>
          </cell>
        </row>
        <row r="152">
          <cell r="B152" t="str">
            <v>PIP- SCH  5S  14"</v>
          </cell>
          <cell r="C152">
            <v>3.96</v>
          </cell>
          <cell r="D152">
            <v>34.36</v>
          </cell>
          <cell r="E152">
            <v>1.1000000000000001</v>
          </cell>
        </row>
        <row r="153">
          <cell r="B153" t="str">
            <v>PIP- SCH  10S  14"</v>
          </cell>
          <cell r="C153">
            <v>4.78</v>
          </cell>
          <cell r="D153">
            <v>41.31</v>
          </cell>
          <cell r="E153">
            <v>1.1000000000000001</v>
          </cell>
        </row>
        <row r="154">
          <cell r="B154" t="str">
            <v>PIP- SCH  10  14"</v>
          </cell>
          <cell r="C154">
            <v>6.35</v>
          </cell>
          <cell r="D154">
            <v>54.69</v>
          </cell>
          <cell r="E154">
            <v>1.1000000000000001</v>
          </cell>
        </row>
        <row r="155">
          <cell r="B155" t="str">
            <v>PIP- SCH  20  14"</v>
          </cell>
          <cell r="C155">
            <v>7.92</v>
          </cell>
          <cell r="D155">
            <v>67.95</v>
          </cell>
          <cell r="E155">
            <v>1.1000000000000001</v>
          </cell>
        </row>
        <row r="156">
          <cell r="B156" t="str">
            <v>PIP- SCH  30  14"</v>
          </cell>
          <cell r="C156">
            <v>9.52</v>
          </cell>
          <cell r="D156">
            <v>81.290000000000006</v>
          </cell>
          <cell r="E156">
            <v>1.1000000000000001</v>
          </cell>
        </row>
        <row r="157">
          <cell r="B157" t="str">
            <v>PIP- SCH  STD  14"</v>
          </cell>
          <cell r="C157">
            <v>9.52</v>
          </cell>
          <cell r="D157">
            <v>81.290000000000006</v>
          </cell>
          <cell r="E157">
            <v>1.1000000000000001</v>
          </cell>
        </row>
        <row r="158">
          <cell r="B158" t="str">
            <v>PIP- SCH  40  14"</v>
          </cell>
          <cell r="C158">
            <v>11.13</v>
          </cell>
          <cell r="D158">
            <v>94.51</v>
          </cell>
          <cell r="E158">
            <v>1.1000000000000001</v>
          </cell>
        </row>
        <row r="159">
          <cell r="B159" t="str">
            <v>PIP- SCH  XS  14"</v>
          </cell>
          <cell r="C159">
            <v>12.7</v>
          </cell>
          <cell r="D159">
            <v>107.4</v>
          </cell>
          <cell r="E159">
            <v>1.1000000000000001</v>
          </cell>
        </row>
        <row r="160">
          <cell r="B160" t="str">
            <v>PIP- SCH  60  14"</v>
          </cell>
          <cell r="C160">
            <v>15.06</v>
          </cell>
          <cell r="D160">
            <v>126.5</v>
          </cell>
          <cell r="E160">
            <v>1.1000000000000001</v>
          </cell>
        </row>
        <row r="161">
          <cell r="B161" t="str">
            <v>PIP- SCH  80  14"</v>
          </cell>
          <cell r="C161">
            <v>19.05</v>
          </cell>
          <cell r="D161">
            <v>158.1</v>
          </cell>
          <cell r="E161">
            <v>1.1000000000000001</v>
          </cell>
        </row>
        <row r="162">
          <cell r="B162" t="str">
            <v>PIP- SCH  100  14"</v>
          </cell>
          <cell r="C162">
            <v>23.8</v>
          </cell>
          <cell r="D162">
            <v>194.7</v>
          </cell>
          <cell r="E162">
            <v>1.1000000000000001</v>
          </cell>
        </row>
        <row r="163">
          <cell r="B163" t="str">
            <v>PIP- SCH  120  14"</v>
          </cell>
          <cell r="C163">
            <v>27.76</v>
          </cell>
          <cell r="D163">
            <v>224.5</v>
          </cell>
          <cell r="E163">
            <v>1.1000000000000001</v>
          </cell>
        </row>
        <row r="164">
          <cell r="B164" t="str">
            <v>PIP- SCH  140  14"</v>
          </cell>
          <cell r="C164">
            <v>31.75</v>
          </cell>
          <cell r="D164">
            <v>253.6</v>
          </cell>
          <cell r="E164">
            <v>1.1000000000000001</v>
          </cell>
        </row>
        <row r="165">
          <cell r="B165" t="str">
            <v>PIP- SCH  160  14"</v>
          </cell>
          <cell r="C165">
            <v>35.71</v>
          </cell>
          <cell r="D165">
            <v>281.7</v>
          </cell>
          <cell r="E165">
            <v>1.1000000000000001</v>
          </cell>
        </row>
        <row r="166">
          <cell r="B166" t="str">
            <v>PIP- SCH  5S  16"</v>
          </cell>
          <cell r="C166">
            <v>4.1900000000000004</v>
          </cell>
          <cell r="D166">
            <v>41.57</v>
          </cell>
          <cell r="E166">
            <v>1.2569999999999999</v>
          </cell>
        </row>
        <row r="167">
          <cell r="B167" t="str">
            <v>PIP- SCH  10S  16"</v>
          </cell>
          <cell r="C167">
            <v>4.76</v>
          </cell>
          <cell r="D167">
            <v>47.29</v>
          </cell>
          <cell r="E167">
            <v>1.2569999999999999</v>
          </cell>
        </row>
        <row r="168">
          <cell r="B168" t="str">
            <v>PIP- SCH  10  16"</v>
          </cell>
          <cell r="C168">
            <v>6.35</v>
          </cell>
          <cell r="D168">
            <v>62.65</v>
          </cell>
          <cell r="E168">
            <v>1.2569999999999999</v>
          </cell>
        </row>
        <row r="169">
          <cell r="B169" t="str">
            <v>PIP- SCH  20  16"</v>
          </cell>
          <cell r="C169">
            <v>7.92</v>
          </cell>
          <cell r="D169">
            <v>77.88</v>
          </cell>
          <cell r="E169">
            <v>1.2569999999999999</v>
          </cell>
        </row>
        <row r="170">
          <cell r="B170" t="str">
            <v>PIP- SCH  STD  16"</v>
          </cell>
          <cell r="C170">
            <v>9.52</v>
          </cell>
          <cell r="D170">
            <v>93.23</v>
          </cell>
          <cell r="E170">
            <v>1.2569999999999999</v>
          </cell>
        </row>
        <row r="171">
          <cell r="B171" t="str">
            <v>PIP- SCH  30  16"</v>
          </cell>
          <cell r="C171">
            <v>9.52</v>
          </cell>
          <cell r="D171">
            <v>93.23</v>
          </cell>
          <cell r="E171">
            <v>1.2569999999999999</v>
          </cell>
        </row>
        <row r="172">
          <cell r="B172" t="str">
            <v>PIP- SCH  XS  16"</v>
          </cell>
          <cell r="C172">
            <v>12.7</v>
          </cell>
          <cell r="D172">
            <v>123.3</v>
          </cell>
          <cell r="E172">
            <v>1.2569999999999999</v>
          </cell>
        </row>
        <row r="173">
          <cell r="B173" t="str">
            <v>PIP- SCH  40  16"</v>
          </cell>
          <cell r="C173">
            <v>12.7</v>
          </cell>
          <cell r="D173">
            <v>123.3</v>
          </cell>
          <cell r="E173">
            <v>1.2569999999999999</v>
          </cell>
        </row>
        <row r="174">
          <cell r="B174" t="str">
            <v>PIP- SCH  60  16"</v>
          </cell>
          <cell r="C174">
            <v>16.66</v>
          </cell>
          <cell r="D174">
            <v>160.19999999999999</v>
          </cell>
          <cell r="E174">
            <v>1.2569999999999999</v>
          </cell>
        </row>
        <row r="175">
          <cell r="B175" t="str">
            <v>PIP- SCH  80  16"</v>
          </cell>
          <cell r="C175">
            <v>21.41</v>
          </cell>
          <cell r="D175">
            <v>203.3</v>
          </cell>
          <cell r="E175">
            <v>1.2569999999999999</v>
          </cell>
        </row>
        <row r="176">
          <cell r="B176" t="str">
            <v>PIP- SCH  100  16"</v>
          </cell>
          <cell r="C176">
            <v>26.19</v>
          </cell>
          <cell r="D176">
            <v>245.5</v>
          </cell>
          <cell r="E176">
            <v>1.2569999999999999</v>
          </cell>
        </row>
        <row r="177">
          <cell r="B177" t="str">
            <v>PIP- SCH  120  16"</v>
          </cell>
          <cell r="C177">
            <v>30.94</v>
          </cell>
          <cell r="D177">
            <v>286.5</v>
          </cell>
          <cell r="E177">
            <v>1.2569999999999999</v>
          </cell>
        </row>
        <row r="178">
          <cell r="B178" t="str">
            <v>PIP- SCH  140  16"</v>
          </cell>
          <cell r="C178">
            <v>36.53</v>
          </cell>
          <cell r="D178">
            <v>333.2</v>
          </cell>
          <cell r="E178">
            <v>1.2569999999999999</v>
          </cell>
        </row>
        <row r="179">
          <cell r="B179" t="str">
            <v>PIP- SCH  160  16"</v>
          </cell>
          <cell r="C179">
            <v>40.46</v>
          </cell>
          <cell r="D179">
            <v>365.2</v>
          </cell>
          <cell r="E179">
            <v>1.2569999999999999</v>
          </cell>
        </row>
        <row r="180">
          <cell r="B180" t="str">
            <v>PIP- SCH  5S  18"</v>
          </cell>
          <cell r="C180">
            <v>4.1900000000000004</v>
          </cell>
          <cell r="D180">
            <v>46.82</v>
          </cell>
          <cell r="E180">
            <v>1.4139999999999999</v>
          </cell>
        </row>
        <row r="181">
          <cell r="B181" t="str">
            <v>PIP- SCH  10S  18"</v>
          </cell>
          <cell r="C181">
            <v>4.78</v>
          </cell>
          <cell r="D181">
            <v>53.28</v>
          </cell>
          <cell r="E181">
            <v>1.4139999999999999</v>
          </cell>
        </row>
        <row r="182">
          <cell r="B182" t="str">
            <v>PIP- SCH  10  18"</v>
          </cell>
          <cell r="C182">
            <v>6.35</v>
          </cell>
          <cell r="D182">
            <v>70.599999999999994</v>
          </cell>
          <cell r="E182">
            <v>1.4139999999999999</v>
          </cell>
        </row>
        <row r="183">
          <cell r="B183" t="str">
            <v>PIP- SCH  20  18"</v>
          </cell>
          <cell r="C183">
            <v>7.92</v>
          </cell>
          <cell r="D183">
            <v>87.8</v>
          </cell>
          <cell r="E183">
            <v>1.4139999999999999</v>
          </cell>
        </row>
        <row r="184">
          <cell r="B184" t="str">
            <v>PIP- SCH  STD  18"</v>
          </cell>
          <cell r="C184">
            <v>9.52</v>
          </cell>
          <cell r="D184">
            <v>105.2</v>
          </cell>
          <cell r="E184">
            <v>1.4139999999999999</v>
          </cell>
        </row>
        <row r="185">
          <cell r="B185" t="str">
            <v>PIP- SCH  30  18"</v>
          </cell>
          <cell r="C185">
            <v>11.13</v>
          </cell>
          <cell r="D185">
            <v>122.4</v>
          </cell>
          <cell r="E185">
            <v>1.4139999999999999</v>
          </cell>
        </row>
        <row r="186">
          <cell r="B186" t="str">
            <v>PIP- SCH  XS  18"</v>
          </cell>
          <cell r="C186">
            <v>12.7</v>
          </cell>
          <cell r="D186">
            <v>139.19999999999999</v>
          </cell>
          <cell r="E186">
            <v>1.4139999999999999</v>
          </cell>
        </row>
        <row r="187">
          <cell r="B187" t="str">
            <v>PIP- SCH  40  18"</v>
          </cell>
          <cell r="C187">
            <v>14.27</v>
          </cell>
          <cell r="D187">
            <v>155.9</v>
          </cell>
          <cell r="E187">
            <v>1.4139999999999999</v>
          </cell>
        </row>
        <row r="188">
          <cell r="B188" t="str">
            <v>PIP- SCH  60  18"</v>
          </cell>
          <cell r="C188">
            <v>19.05</v>
          </cell>
          <cell r="D188">
            <v>205.8</v>
          </cell>
          <cell r="E188">
            <v>1.4139999999999999</v>
          </cell>
        </row>
        <row r="189">
          <cell r="B189" t="str">
            <v>PIP- SCH  80  18"</v>
          </cell>
          <cell r="C189">
            <v>23.8</v>
          </cell>
          <cell r="D189">
            <v>254.4</v>
          </cell>
          <cell r="E189">
            <v>1.4139999999999999</v>
          </cell>
        </row>
        <row r="190">
          <cell r="B190" t="str">
            <v>PIP- SCH  100  18"</v>
          </cell>
          <cell r="C190">
            <v>29.36</v>
          </cell>
          <cell r="D190">
            <v>309.8</v>
          </cell>
          <cell r="E190">
            <v>1.4139999999999999</v>
          </cell>
        </row>
        <row r="191">
          <cell r="B191" t="str">
            <v>PIP- SCH  120  18"</v>
          </cell>
          <cell r="C191">
            <v>34.92</v>
          </cell>
          <cell r="D191">
            <v>363.7</v>
          </cell>
          <cell r="E191">
            <v>1.4139999999999999</v>
          </cell>
        </row>
        <row r="192">
          <cell r="B192" t="str">
            <v>PIP- SCH  140  18"</v>
          </cell>
          <cell r="C192">
            <v>39.67</v>
          </cell>
          <cell r="D192">
            <v>408.5</v>
          </cell>
          <cell r="E192">
            <v>1.4139999999999999</v>
          </cell>
        </row>
        <row r="193">
          <cell r="B193" t="str">
            <v>PIP- SCH  160  18"</v>
          </cell>
          <cell r="C193">
            <v>45.24</v>
          </cell>
          <cell r="D193">
            <v>459.6</v>
          </cell>
          <cell r="E193">
            <v>1.4139999999999999</v>
          </cell>
        </row>
        <row r="194">
          <cell r="B194" t="str">
            <v>PIP- SCH  5S  20"</v>
          </cell>
          <cell r="C194">
            <v>4.78</v>
          </cell>
          <cell r="D194">
            <v>59.26</v>
          </cell>
          <cell r="E194">
            <v>1.571</v>
          </cell>
        </row>
        <row r="195">
          <cell r="B195" t="str">
            <v>PIP- SCH  10S  20"</v>
          </cell>
          <cell r="C195">
            <v>5.54</v>
          </cell>
          <cell r="D195">
            <v>68.61</v>
          </cell>
          <cell r="E195">
            <v>1.571</v>
          </cell>
        </row>
        <row r="196">
          <cell r="B196" t="str">
            <v>PIP- SCH  10  20"</v>
          </cell>
          <cell r="C196">
            <v>6.35</v>
          </cell>
          <cell r="D196">
            <v>78.56</v>
          </cell>
          <cell r="E196">
            <v>1.571</v>
          </cell>
        </row>
        <row r="197">
          <cell r="B197" t="str">
            <v>PIP- SCH  STD  20"</v>
          </cell>
          <cell r="C197">
            <v>9.52</v>
          </cell>
          <cell r="D197">
            <v>117.1</v>
          </cell>
          <cell r="E197">
            <v>1.571</v>
          </cell>
        </row>
        <row r="198">
          <cell r="B198" t="str">
            <v>PIP- SCH  20  20"</v>
          </cell>
          <cell r="C198">
            <v>9.52</v>
          </cell>
          <cell r="D198">
            <v>117.1</v>
          </cell>
          <cell r="E198">
            <v>1.571</v>
          </cell>
        </row>
        <row r="199">
          <cell r="B199" t="str">
            <v>PIP- SCH  XS  20"</v>
          </cell>
          <cell r="C199">
            <v>12.7</v>
          </cell>
          <cell r="D199">
            <v>155.1</v>
          </cell>
          <cell r="E199">
            <v>1.571</v>
          </cell>
        </row>
        <row r="200">
          <cell r="B200" t="str">
            <v>PIP- SCH  30  20"</v>
          </cell>
          <cell r="C200">
            <v>12.7</v>
          </cell>
          <cell r="D200">
            <v>155.1</v>
          </cell>
          <cell r="E200">
            <v>1.571</v>
          </cell>
        </row>
        <row r="201">
          <cell r="B201" t="str">
            <v>PIP- SCH  40  20"</v>
          </cell>
          <cell r="C201">
            <v>15.06</v>
          </cell>
          <cell r="D201">
            <v>183.1</v>
          </cell>
          <cell r="E201">
            <v>1.571</v>
          </cell>
        </row>
        <row r="202">
          <cell r="B202" t="str">
            <v>PIP- SCH  60  20"</v>
          </cell>
          <cell r="C202">
            <v>20.62</v>
          </cell>
          <cell r="D202">
            <v>247.9</v>
          </cell>
          <cell r="E202">
            <v>1.571</v>
          </cell>
        </row>
        <row r="203">
          <cell r="B203" t="str">
            <v>PIP- SCH  80  20"</v>
          </cell>
          <cell r="C203">
            <v>26.19</v>
          </cell>
          <cell r="D203">
            <v>311.2</v>
          </cell>
          <cell r="E203">
            <v>1.571</v>
          </cell>
        </row>
        <row r="204">
          <cell r="B204" t="str">
            <v>PIP- SCH  100  20"</v>
          </cell>
          <cell r="C204">
            <v>32.54</v>
          </cell>
          <cell r="D204">
            <v>381.5</v>
          </cell>
          <cell r="E204">
            <v>1.571</v>
          </cell>
        </row>
        <row r="205">
          <cell r="B205" t="str">
            <v>PIP- SCH  120  20"</v>
          </cell>
          <cell r="C205">
            <v>38.1</v>
          </cell>
          <cell r="D205">
            <v>441.5</v>
          </cell>
          <cell r="E205">
            <v>1.571</v>
          </cell>
        </row>
        <row r="206">
          <cell r="B206" t="str">
            <v>PIP- SCH  140  20"</v>
          </cell>
          <cell r="C206">
            <v>44.45</v>
          </cell>
          <cell r="D206">
            <v>508.1</v>
          </cell>
          <cell r="E206">
            <v>1.571</v>
          </cell>
        </row>
        <row r="207">
          <cell r="B207" t="str">
            <v>PIP- SCH  160  20"</v>
          </cell>
          <cell r="C207">
            <v>49.99</v>
          </cell>
          <cell r="D207">
            <v>564.6</v>
          </cell>
          <cell r="E207">
            <v>1.571</v>
          </cell>
        </row>
        <row r="208">
          <cell r="B208" t="str">
            <v>PIP- SCH  5S  24"</v>
          </cell>
          <cell r="C208">
            <v>5.54</v>
          </cell>
          <cell r="D208">
            <v>82.49</v>
          </cell>
          <cell r="E208">
            <v>1.885</v>
          </cell>
        </row>
        <row r="209">
          <cell r="B209" t="str">
            <v>PIP- SCH  10  24"</v>
          </cell>
          <cell r="C209">
            <v>6.35</v>
          </cell>
          <cell r="D209">
            <v>94.47</v>
          </cell>
          <cell r="E209">
            <v>1.885</v>
          </cell>
        </row>
        <row r="210">
          <cell r="B210" t="str">
            <v>PIP- SCH  10S  24"</v>
          </cell>
          <cell r="C210">
            <v>6.35</v>
          </cell>
          <cell r="D210">
            <v>94.47</v>
          </cell>
          <cell r="E210">
            <v>1.885</v>
          </cell>
        </row>
        <row r="211">
          <cell r="B211" t="str">
            <v>PIP- SCH  STD  24"</v>
          </cell>
          <cell r="C211">
            <v>9.52</v>
          </cell>
          <cell r="D211">
            <v>140.9</v>
          </cell>
          <cell r="E211">
            <v>1.885</v>
          </cell>
        </row>
        <row r="212">
          <cell r="B212" t="str">
            <v>PIP- SCH  20  24"</v>
          </cell>
          <cell r="C212">
            <v>9.52</v>
          </cell>
          <cell r="D212">
            <v>140.9</v>
          </cell>
          <cell r="E212">
            <v>1.885</v>
          </cell>
        </row>
        <row r="213">
          <cell r="B213" t="str">
            <v>PIP- SCH  XS  24"</v>
          </cell>
          <cell r="C213">
            <v>12.7</v>
          </cell>
          <cell r="D213">
            <v>186.9</v>
          </cell>
          <cell r="E213">
            <v>1.885</v>
          </cell>
        </row>
        <row r="214">
          <cell r="B214" t="str">
            <v>PIP- SCH  30  24"</v>
          </cell>
          <cell r="C214">
            <v>14.27</v>
          </cell>
          <cell r="D214">
            <v>209.6</v>
          </cell>
          <cell r="E214">
            <v>1.885</v>
          </cell>
        </row>
        <row r="215">
          <cell r="B215" t="str">
            <v>PIP- SCH  40  24"</v>
          </cell>
          <cell r="C215">
            <v>17.45</v>
          </cell>
          <cell r="D215">
            <v>254.8</v>
          </cell>
          <cell r="E215">
            <v>1.885</v>
          </cell>
        </row>
        <row r="216">
          <cell r="B216" t="str">
            <v>PIP- SCH  60  24"</v>
          </cell>
          <cell r="C216">
            <v>24.59</v>
          </cell>
          <cell r="D216">
            <v>354.7</v>
          </cell>
          <cell r="E216">
            <v>1.885</v>
          </cell>
        </row>
        <row r="217">
          <cell r="B217" t="str">
            <v>PIP- SCH  80  24"</v>
          </cell>
          <cell r="C217">
            <v>30.94</v>
          </cell>
          <cell r="D217">
            <v>441.5</v>
          </cell>
          <cell r="E217">
            <v>1.885</v>
          </cell>
        </row>
        <row r="218">
          <cell r="B218" t="str">
            <v>PIP- SCH  100  24"</v>
          </cell>
          <cell r="C218">
            <v>38.89</v>
          </cell>
          <cell r="D218">
            <v>547.29999999999995</v>
          </cell>
          <cell r="E218">
            <v>1.885</v>
          </cell>
        </row>
        <row r="219">
          <cell r="B219" t="str">
            <v>PIP- SCH  120  24"</v>
          </cell>
          <cell r="C219">
            <v>46.02</v>
          </cell>
          <cell r="D219">
            <v>639.70000000000005</v>
          </cell>
          <cell r="E219">
            <v>1.885</v>
          </cell>
        </row>
        <row r="220">
          <cell r="B220" t="str">
            <v>PIP- SCH  140  24"</v>
          </cell>
          <cell r="C220">
            <v>52.37</v>
          </cell>
          <cell r="D220">
            <v>719.7</v>
          </cell>
          <cell r="E220">
            <v>1.885</v>
          </cell>
        </row>
        <row r="221">
          <cell r="B221" t="str">
            <v>PIP- SCH  160  24"</v>
          </cell>
          <cell r="C221">
            <v>59.51</v>
          </cell>
          <cell r="D221">
            <v>807.3</v>
          </cell>
          <cell r="E221">
            <v>1.885</v>
          </cell>
        </row>
        <row r="222">
          <cell r="B222" t="str">
            <v>PIP- SCH  6.35  26"</v>
          </cell>
          <cell r="C222">
            <v>6.35</v>
          </cell>
          <cell r="D222">
            <v>102.4</v>
          </cell>
          <cell r="E222">
            <v>2.0419999999999998</v>
          </cell>
        </row>
        <row r="223">
          <cell r="B223" t="str">
            <v>PIP- SCH  10  26"</v>
          </cell>
          <cell r="C223">
            <v>7.92</v>
          </cell>
          <cell r="D223">
            <v>127.5</v>
          </cell>
          <cell r="E223">
            <v>2.0419999999999998</v>
          </cell>
        </row>
        <row r="224">
          <cell r="B224" t="str">
            <v>PIP- SCH  STD  26"</v>
          </cell>
          <cell r="C224">
            <v>9.5299999999999994</v>
          </cell>
          <cell r="D224">
            <v>152.9</v>
          </cell>
          <cell r="E224">
            <v>2.0419999999999998</v>
          </cell>
        </row>
        <row r="225">
          <cell r="B225" t="str">
            <v>PIP- SCH  11.13  26"</v>
          </cell>
          <cell r="C225">
            <v>11.13</v>
          </cell>
          <cell r="D225">
            <v>178.1</v>
          </cell>
          <cell r="E225">
            <v>2.0419999999999998</v>
          </cell>
        </row>
        <row r="226">
          <cell r="B226" t="str">
            <v>PIP- SCH  XS  26"</v>
          </cell>
          <cell r="C226">
            <v>12.7</v>
          </cell>
          <cell r="D226">
            <v>202.9</v>
          </cell>
          <cell r="E226">
            <v>2.0419999999999998</v>
          </cell>
        </row>
        <row r="227">
          <cell r="B227" t="str">
            <v>PIP- SCH  20  26"</v>
          </cell>
          <cell r="C227">
            <v>12.7</v>
          </cell>
          <cell r="D227">
            <v>202.9</v>
          </cell>
          <cell r="E227">
            <v>2.0419999999999998</v>
          </cell>
        </row>
        <row r="228">
          <cell r="B228" t="str">
            <v>PIP- SCH  15.88  26"</v>
          </cell>
          <cell r="C228">
            <v>15.88</v>
          </cell>
          <cell r="D228">
            <v>252.2</v>
          </cell>
          <cell r="E228">
            <v>2.0419999999999998</v>
          </cell>
        </row>
        <row r="229">
          <cell r="B229" t="str">
            <v>PIP- SCH  19.05  26"</v>
          </cell>
          <cell r="C229">
            <v>19.05</v>
          </cell>
          <cell r="D229">
            <v>301.10000000000002</v>
          </cell>
          <cell r="E229">
            <v>2.0419999999999998</v>
          </cell>
        </row>
        <row r="230">
          <cell r="B230" t="str">
            <v>PIP- SCH  22.23  26"</v>
          </cell>
          <cell r="C230">
            <v>22.23</v>
          </cell>
          <cell r="D230">
            <v>349.6</v>
          </cell>
          <cell r="E230">
            <v>2.0419999999999998</v>
          </cell>
        </row>
        <row r="231">
          <cell r="B231" t="str">
            <v>PIP- SCH  25.4  26"</v>
          </cell>
          <cell r="C231">
            <v>25.4</v>
          </cell>
          <cell r="D231">
            <v>397.5</v>
          </cell>
          <cell r="E231">
            <v>2.0419999999999998</v>
          </cell>
        </row>
        <row r="232">
          <cell r="B232" t="str">
            <v>PIP- SCH  6.35  28"</v>
          </cell>
          <cell r="C232">
            <v>6.35</v>
          </cell>
          <cell r="D232">
            <v>110.3</v>
          </cell>
          <cell r="E232">
            <v>2.1989999999999998</v>
          </cell>
        </row>
        <row r="233">
          <cell r="B233" t="str">
            <v>PIP- SCH  10  28"</v>
          </cell>
          <cell r="C233">
            <v>7.92</v>
          </cell>
          <cell r="D233">
            <v>137.4</v>
          </cell>
          <cell r="E233">
            <v>2.1989999999999998</v>
          </cell>
        </row>
        <row r="234">
          <cell r="B234" t="str">
            <v>PIP- SCH  STD  28"</v>
          </cell>
          <cell r="C234">
            <v>9.5299999999999994</v>
          </cell>
          <cell r="D234">
            <v>164.8</v>
          </cell>
          <cell r="E234">
            <v>2.1989999999999998</v>
          </cell>
        </row>
        <row r="235">
          <cell r="B235" t="str">
            <v>PIP- SCH  11.13  28"</v>
          </cell>
          <cell r="C235">
            <v>11.13</v>
          </cell>
          <cell r="D235">
            <v>192.1</v>
          </cell>
          <cell r="E235">
            <v>2.1989999999999998</v>
          </cell>
        </row>
        <row r="236">
          <cell r="B236" t="str">
            <v>PIP- SCH  XS  28"</v>
          </cell>
          <cell r="C236">
            <v>12.7</v>
          </cell>
          <cell r="D236">
            <v>218.8</v>
          </cell>
          <cell r="E236">
            <v>2.1989999999999998</v>
          </cell>
        </row>
        <row r="237">
          <cell r="B237" t="str">
            <v>PIP- SCH  20  28"</v>
          </cell>
          <cell r="C237">
            <v>12.7</v>
          </cell>
          <cell r="D237">
            <v>218.8</v>
          </cell>
          <cell r="E237">
            <v>2.1989999999999998</v>
          </cell>
        </row>
        <row r="238">
          <cell r="B238" t="str">
            <v>PIP- SCH  30  28"</v>
          </cell>
          <cell r="C238">
            <v>15.88</v>
          </cell>
          <cell r="D238">
            <v>272.2</v>
          </cell>
          <cell r="E238">
            <v>2.1989999999999998</v>
          </cell>
        </row>
        <row r="239">
          <cell r="B239" t="str">
            <v>PIP- SCH  19.05  28"</v>
          </cell>
          <cell r="C239">
            <v>19.05</v>
          </cell>
          <cell r="D239">
            <v>325.10000000000002</v>
          </cell>
          <cell r="E239">
            <v>2.1989999999999998</v>
          </cell>
        </row>
        <row r="240">
          <cell r="B240" t="str">
            <v>PIP- SCH  22.23  28"</v>
          </cell>
          <cell r="C240">
            <v>22.23</v>
          </cell>
          <cell r="D240">
            <v>377.6</v>
          </cell>
          <cell r="E240">
            <v>2.1989999999999998</v>
          </cell>
        </row>
        <row r="241">
          <cell r="B241" t="str">
            <v>PIP- SCH  25.4  28"</v>
          </cell>
          <cell r="C241">
            <v>25.4</v>
          </cell>
          <cell r="D241">
            <v>429.4</v>
          </cell>
          <cell r="E241">
            <v>2.1989999999999998</v>
          </cell>
        </row>
        <row r="242">
          <cell r="B242" t="str">
            <v>PIP- SCH  5S  30"</v>
          </cell>
          <cell r="C242">
            <v>6.35</v>
          </cell>
          <cell r="D242">
            <v>118.3</v>
          </cell>
          <cell r="E242">
            <v>2.3559999999999999</v>
          </cell>
        </row>
        <row r="243">
          <cell r="B243" t="str">
            <v>PIP- SCH  10  30"</v>
          </cell>
          <cell r="C243">
            <v>7.92</v>
          </cell>
          <cell r="D243">
            <v>147.4</v>
          </cell>
          <cell r="E243">
            <v>2.3559999999999999</v>
          </cell>
        </row>
        <row r="244">
          <cell r="B244" t="str">
            <v>PIP- SCH  10S  30"</v>
          </cell>
          <cell r="C244">
            <v>7.92</v>
          </cell>
          <cell r="D244">
            <v>147.4</v>
          </cell>
          <cell r="E244">
            <v>2.3559999999999999</v>
          </cell>
        </row>
        <row r="245">
          <cell r="B245" t="str">
            <v>PIP- SCH  STD  30"</v>
          </cell>
          <cell r="C245">
            <v>9.5299999999999994</v>
          </cell>
          <cell r="D245">
            <v>176.8</v>
          </cell>
          <cell r="E245">
            <v>2.3559999999999999</v>
          </cell>
        </row>
        <row r="246">
          <cell r="B246" t="str">
            <v>PIP- SCH  11.13  30"</v>
          </cell>
          <cell r="C246">
            <v>11.13</v>
          </cell>
          <cell r="D246">
            <v>206.1</v>
          </cell>
          <cell r="E246">
            <v>2.3559999999999999</v>
          </cell>
        </row>
        <row r="247">
          <cell r="B247" t="str">
            <v>PIP- SCH  XS  30"</v>
          </cell>
          <cell r="C247">
            <v>12.7</v>
          </cell>
          <cell r="D247">
            <v>234.7</v>
          </cell>
          <cell r="E247">
            <v>2.3559999999999999</v>
          </cell>
        </row>
        <row r="248">
          <cell r="B248" t="str">
            <v>PIP- SCH  20  30"</v>
          </cell>
          <cell r="C248">
            <v>12.7</v>
          </cell>
          <cell r="D248">
            <v>234.7</v>
          </cell>
          <cell r="E248">
            <v>2.3559999999999999</v>
          </cell>
        </row>
        <row r="249">
          <cell r="B249" t="str">
            <v>PIP- SCH  30  30"</v>
          </cell>
          <cell r="C249">
            <v>15.88</v>
          </cell>
          <cell r="D249">
            <v>292.10000000000002</v>
          </cell>
          <cell r="E249">
            <v>2.3559999999999999</v>
          </cell>
        </row>
        <row r="250">
          <cell r="B250" t="str">
            <v>PIP- SCH  19.05  30"</v>
          </cell>
          <cell r="C250">
            <v>19.05</v>
          </cell>
          <cell r="D250">
            <v>349</v>
          </cell>
          <cell r="E250">
            <v>2.3559999999999999</v>
          </cell>
        </row>
        <row r="251">
          <cell r="B251" t="str">
            <v>PIP- SCH  22.23  30"</v>
          </cell>
          <cell r="C251">
            <v>22.23</v>
          </cell>
          <cell r="D251">
            <v>405.5</v>
          </cell>
          <cell r="E251">
            <v>2.3559999999999999</v>
          </cell>
        </row>
        <row r="252">
          <cell r="B252" t="str">
            <v>PIP- SCH  25.4  30"</v>
          </cell>
          <cell r="C252">
            <v>25.4</v>
          </cell>
          <cell r="D252">
            <v>461.4</v>
          </cell>
          <cell r="E252">
            <v>2.3559999999999999</v>
          </cell>
        </row>
        <row r="253">
          <cell r="B253" t="str">
            <v>PIP- SCH  10  32"</v>
          </cell>
          <cell r="C253">
            <v>7.92</v>
          </cell>
          <cell r="D253">
            <v>157.24</v>
          </cell>
          <cell r="E253">
            <v>2.5129999999999999</v>
          </cell>
        </row>
        <row r="254">
          <cell r="B254" t="str">
            <v>PIP- SCH  STD  32"</v>
          </cell>
          <cell r="C254">
            <v>9.5299999999999994</v>
          </cell>
          <cell r="D254">
            <v>188.82</v>
          </cell>
          <cell r="E254">
            <v>2.5129999999999999</v>
          </cell>
        </row>
        <row r="255">
          <cell r="B255" t="str">
            <v>PIP- SCH  XS  32"</v>
          </cell>
          <cell r="C255">
            <v>12.7</v>
          </cell>
          <cell r="D255">
            <v>250.84</v>
          </cell>
          <cell r="E255">
            <v>2.5129999999999999</v>
          </cell>
        </row>
        <row r="256">
          <cell r="B256" t="str">
            <v>PIP- SCH  20  32"</v>
          </cell>
          <cell r="C256">
            <v>12.7</v>
          </cell>
          <cell r="D256">
            <v>250.84</v>
          </cell>
          <cell r="E256">
            <v>2.5129999999999999</v>
          </cell>
        </row>
        <row r="257">
          <cell r="B257" t="str">
            <v>PIP- SCH  30  32"</v>
          </cell>
          <cell r="C257">
            <v>15.88</v>
          </cell>
          <cell r="D257">
            <v>312.14999999999998</v>
          </cell>
          <cell r="E257">
            <v>2.5129999999999999</v>
          </cell>
        </row>
        <row r="258">
          <cell r="B258" t="str">
            <v>PIP- SCH  40  32"</v>
          </cell>
          <cell r="C258">
            <v>17.48</v>
          </cell>
          <cell r="D258">
            <v>342.91</v>
          </cell>
          <cell r="E258">
            <v>2.5129999999999999</v>
          </cell>
        </row>
        <row r="259">
          <cell r="B259" t="str">
            <v>PIP- SCH  25.4  32"</v>
          </cell>
          <cell r="C259">
            <v>25.4</v>
          </cell>
          <cell r="D259">
            <v>493.32</v>
          </cell>
          <cell r="E259">
            <v>2.5129999999999999</v>
          </cell>
        </row>
        <row r="260">
          <cell r="B260" t="str">
            <v>PIP- SCH  28.58  32"</v>
          </cell>
          <cell r="C260">
            <v>28.58</v>
          </cell>
          <cell r="D260">
            <v>552.85</v>
          </cell>
          <cell r="E260">
            <v>2.5129999999999999</v>
          </cell>
        </row>
        <row r="261">
          <cell r="B261" t="str">
            <v>PIP- SCH  31.75  32"</v>
          </cell>
          <cell r="C261">
            <v>31.75</v>
          </cell>
          <cell r="D261">
            <v>611.67999999999995</v>
          </cell>
          <cell r="E261">
            <v>2.5129999999999999</v>
          </cell>
        </row>
        <row r="262">
          <cell r="B262" t="str">
            <v>PIP- SCH  10  34"</v>
          </cell>
          <cell r="C262">
            <v>7.92</v>
          </cell>
          <cell r="D262">
            <v>167.2</v>
          </cell>
          <cell r="E262">
            <v>2.67</v>
          </cell>
        </row>
        <row r="263">
          <cell r="B263" t="str">
            <v>PIP- SCH  STD  34"</v>
          </cell>
          <cell r="C263">
            <v>9.5299999999999994</v>
          </cell>
          <cell r="D263">
            <v>200.81</v>
          </cell>
          <cell r="E263">
            <v>2.67</v>
          </cell>
        </row>
        <row r="264">
          <cell r="B264" t="str">
            <v>PIP- SCH  11.13  34"</v>
          </cell>
          <cell r="C264">
            <v>11.13</v>
          </cell>
          <cell r="D264">
            <v>234.08</v>
          </cell>
          <cell r="E264">
            <v>2.67</v>
          </cell>
        </row>
        <row r="265">
          <cell r="B265" t="str">
            <v>PIP- SCH  XS  34"</v>
          </cell>
          <cell r="C265">
            <v>12.7</v>
          </cell>
          <cell r="D265">
            <v>266.61</v>
          </cell>
          <cell r="E265">
            <v>2.67</v>
          </cell>
        </row>
        <row r="266">
          <cell r="B266" t="str">
            <v>PIP- SCH  20  34"</v>
          </cell>
          <cell r="C266">
            <v>12.7</v>
          </cell>
          <cell r="D266">
            <v>266.61</v>
          </cell>
          <cell r="E266">
            <v>2.67</v>
          </cell>
        </row>
        <row r="267">
          <cell r="B267" t="str">
            <v>PIP- SCH  30  34"</v>
          </cell>
          <cell r="C267">
            <v>15.88</v>
          </cell>
          <cell r="D267">
            <v>332.12</v>
          </cell>
          <cell r="E267">
            <v>2.67</v>
          </cell>
        </row>
        <row r="268">
          <cell r="B268" t="str">
            <v>PIP- SCH  40  34"</v>
          </cell>
          <cell r="C268">
            <v>17.48</v>
          </cell>
          <cell r="D268">
            <v>364.9</v>
          </cell>
          <cell r="E268">
            <v>2.67</v>
          </cell>
        </row>
        <row r="269">
          <cell r="B269" t="str">
            <v>PIP- SCH  25.4  34"</v>
          </cell>
          <cell r="C269">
            <v>25.4</v>
          </cell>
          <cell r="D269">
            <v>525.27</v>
          </cell>
          <cell r="E269">
            <v>2.67</v>
          </cell>
        </row>
        <row r="270">
          <cell r="B270" t="str">
            <v>PIP- SCH  28.58  34"</v>
          </cell>
          <cell r="C270">
            <v>28.58</v>
          </cell>
          <cell r="D270">
            <v>588.79</v>
          </cell>
          <cell r="E270">
            <v>2.67</v>
          </cell>
        </row>
        <row r="271">
          <cell r="B271" t="str">
            <v>PIP- SCH  31.75  34"</v>
          </cell>
          <cell r="C271">
            <v>31.75</v>
          </cell>
          <cell r="D271">
            <v>651.61</v>
          </cell>
          <cell r="E271">
            <v>2.67</v>
          </cell>
        </row>
        <row r="272">
          <cell r="B272" t="str">
            <v>PIP- SCH  10  36"</v>
          </cell>
          <cell r="C272">
            <v>7.92</v>
          </cell>
          <cell r="D272">
            <v>176.96</v>
          </cell>
          <cell r="E272">
            <v>2.827</v>
          </cell>
        </row>
        <row r="273">
          <cell r="B273" t="str">
            <v>PIP- SCH  STD  36"</v>
          </cell>
          <cell r="C273">
            <v>9.5299999999999994</v>
          </cell>
          <cell r="D273">
            <v>212.56</v>
          </cell>
          <cell r="E273">
            <v>2.827</v>
          </cell>
        </row>
        <row r="274">
          <cell r="B274" t="str">
            <v>PIP- SCH  11.13  36"</v>
          </cell>
          <cell r="C274">
            <v>11.13</v>
          </cell>
          <cell r="D274">
            <v>247.81</v>
          </cell>
          <cell r="E274">
            <v>2.827</v>
          </cell>
        </row>
        <row r="275">
          <cell r="B275" t="str">
            <v>PIP- SCH  XS  36"</v>
          </cell>
          <cell r="C275">
            <v>12.7</v>
          </cell>
          <cell r="D275">
            <v>282.27</v>
          </cell>
          <cell r="E275">
            <v>2.827</v>
          </cell>
        </row>
        <row r="276">
          <cell r="B276" t="str">
            <v>PIP- SCH  20  36"</v>
          </cell>
          <cell r="C276">
            <v>12.7</v>
          </cell>
          <cell r="D276">
            <v>282.27</v>
          </cell>
          <cell r="E276">
            <v>2.827</v>
          </cell>
        </row>
        <row r="277">
          <cell r="B277" t="str">
            <v>PIP- SCH  30  36"</v>
          </cell>
          <cell r="C277">
            <v>15.88</v>
          </cell>
          <cell r="D277">
            <v>351.7</v>
          </cell>
          <cell r="E277">
            <v>2.827</v>
          </cell>
        </row>
        <row r="278">
          <cell r="B278" t="str">
            <v>PIP- SCH  40  36"</v>
          </cell>
          <cell r="C278">
            <v>19.05</v>
          </cell>
          <cell r="D278">
            <v>420.42</v>
          </cell>
          <cell r="E278">
            <v>2.827</v>
          </cell>
        </row>
        <row r="279">
          <cell r="B279" t="str">
            <v>PIP- SCH  25.4  36"</v>
          </cell>
          <cell r="C279">
            <v>25.4</v>
          </cell>
          <cell r="D279">
            <v>556.59</v>
          </cell>
          <cell r="E279">
            <v>2.827</v>
          </cell>
        </row>
        <row r="280">
          <cell r="B280" t="str">
            <v>PIP- SCH  28.58  36"</v>
          </cell>
          <cell r="C280">
            <v>28.58</v>
          </cell>
          <cell r="D280">
            <v>624.03</v>
          </cell>
          <cell r="E280">
            <v>2.827</v>
          </cell>
        </row>
        <row r="281">
          <cell r="B281" t="str">
            <v>PIP- SCH  31.75  36"</v>
          </cell>
          <cell r="C281">
            <v>31.75</v>
          </cell>
          <cell r="D281">
            <v>690.76</v>
          </cell>
          <cell r="E281">
            <v>2.827</v>
          </cell>
        </row>
        <row r="282">
          <cell r="B282" t="str">
            <v>PIP- SCH  STD  38"</v>
          </cell>
          <cell r="C282">
            <v>9.5299999999999994</v>
          </cell>
          <cell r="D282">
            <v>224.54</v>
          </cell>
          <cell r="E282">
            <v>2.9849999999999999</v>
          </cell>
        </row>
        <row r="283">
          <cell r="B283" t="str">
            <v>PIP- SCH  11.13  38"</v>
          </cell>
          <cell r="C283">
            <v>11.13</v>
          </cell>
          <cell r="D283">
            <v>261.8</v>
          </cell>
          <cell r="E283">
            <v>2.9849999999999999</v>
          </cell>
        </row>
        <row r="284">
          <cell r="B284" t="str">
            <v>PIP- SCH  12.7  38"</v>
          </cell>
          <cell r="C284">
            <v>12.7</v>
          </cell>
          <cell r="D284">
            <v>298.24</v>
          </cell>
          <cell r="E284">
            <v>2.9849999999999999</v>
          </cell>
        </row>
        <row r="285">
          <cell r="B285" t="str">
            <v>PIP- SCH  15.88  38"</v>
          </cell>
          <cell r="C285">
            <v>15.88</v>
          </cell>
          <cell r="D285">
            <v>371.68</v>
          </cell>
          <cell r="E285">
            <v>2.9849999999999999</v>
          </cell>
        </row>
        <row r="286">
          <cell r="B286" t="str">
            <v>PIP- SCH  19.05  38"</v>
          </cell>
          <cell r="C286">
            <v>19.05</v>
          </cell>
          <cell r="D286">
            <v>444.38</v>
          </cell>
          <cell r="E286">
            <v>2.9849999999999999</v>
          </cell>
        </row>
        <row r="287">
          <cell r="B287" t="str">
            <v>PIP- SCH  22.23  38"</v>
          </cell>
          <cell r="C287">
            <v>22.23</v>
          </cell>
          <cell r="D287">
            <v>516.82000000000005</v>
          </cell>
          <cell r="E287">
            <v>2.9849999999999999</v>
          </cell>
        </row>
        <row r="288">
          <cell r="B288" t="str">
            <v>PIP- SCH  XS  38"</v>
          </cell>
          <cell r="C288">
            <v>25.4</v>
          </cell>
          <cell r="D288">
            <v>588.53</v>
          </cell>
          <cell r="E288">
            <v>2.9849999999999999</v>
          </cell>
        </row>
        <row r="289">
          <cell r="B289" t="str">
            <v>PIP- SCH  28.58  38"</v>
          </cell>
          <cell r="C289">
            <v>28.58</v>
          </cell>
          <cell r="D289">
            <v>659.97</v>
          </cell>
          <cell r="E289">
            <v>2.9849999999999999</v>
          </cell>
        </row>
        <row r="290">
          <cell r="B290" t="str">
            <v>PIP- SCH  31.75  38"</v>
          </cell>
          <cell r="C290">
            <v>31.75</v>
          </cell>
          <cell r="D290">
            <v>730.69</v>
          </cell>
          <cell r="E290">
            <v>2.9849999999999999</v>
          </cell>
        </row>
        <row r="291">
          <cell r="B291" t="str">
            <v>PIP- SCH  STD  40"</v>
          </cell>
          <cell r="C291">
            <v>9.5299999999999994</v>
          </cell>
          <cell r="D291">
            <v>236.53</v>
          </cell>
          <cell r="E291">
            <v>3.1419999999999999</v>
          </cell>
        </row>
        <row r="292">
          <cell r="B292" t="str">
            <v>PIP- SCH  11.13  40"</v>
          </cell>
          <cell r="C292">
            <v>11.13</v>
          </cell>
          <cell r="D292">
            <v>275.8</v>
          </cell>
          <cell r="E292">
            <v>3.1419999999999999</v>
          </cell>
        </row>
        <row r="293">
          <cell r="B293" t="str">
            <v>PIP- SCH  12.7  40"</v>
          </cell>
          <cell r="C293">
            <v>12.7</v>
          </cell>
          <cell r="D293">
            <v>314.22000000000003</v>
          </cell>
          <cell r="E293">
            <v>3.1419999999999999</v>
          </cell>
        </row>
        <row r="294">
          <cell r="B294" t="str">
            <v>PIP- SCH  15.88  40"</v>
          </cell>
          <cell r="C294">
            <v>15.88</v>
          </cell>
          <cell r="D294">
            <v>391.65</v>
          </cell>
          <cell r="E294">
            <v>3.1419999999999999</v>
          </cell>
        </row>
        <row r="295">
          <cell r="B295" t="str">
            <v>PIP- SCH  19.05  40"</v>
          </cell>
          <cell r="C295">
            <v>19.05</v>
          </cell>
          <cell r="D295">
            <v>468.34</v>
          </cell>
          <cell r="E295">
            <v>3.1419999999999999</v>
          </cell>
        </row>
        <row r="296">
          <cell r="B296" t="str">
            <v>PIP- SCH  22.23  40"</v>
          </cell>
          <cell r="C296">
            <v>22.23</v>
          </cell>
          <cell r="D296">
            <v>544.78</v>
          </cell>
          <cell r="E296">
            <v>3.1419999999999999</v>
          </cell>
        </row>
        <row r="297">
          <cell r="B297" t="str">
            <v>PIP- SCH  25.4  40"</v>
          </cell>
          <cell r="C297">
            <v>25.4</v>
          </cell>
          <cell r="D297">
            <v>620.48</v>
          </cell>
          <cell r="E297">
            <v>3.1419999999999999</v>
          </cell>
        </row>
        <row r="298">
          <cell r="B298" t="str">
            <v>PIP- SCH  28.58  40"</v>
          </cell>
          <cell r="C298">
            <v>28.58</v>
          </cell>
          <cell r="D298">
            <v>695.92</v>
          </cell>
          <cell r="E298">
            <v>3.1419999999999999</v>
          </cell>
        </row>
        <row r="299">
          <cell r="B299" t="str">
            <v>PIP- SCH  31.75  40"</v>
          </cell>
          <cell r="C299">
            <v>31.75</v>
          </cell>
          <cell r="D299">
            <v>770.62</v>
          </cell>
          <cell r="E299">
            <v>3.1419999999999999</v>
          </cell>
        </row>
        <row r="300">
          <cell r="B300" t="str">
            <v>PIP- SCH  STD  42"</v>
          </cell>
          <cell r="C300">
            <v>9.5299999999999994</v>
          </cell>
          <cell r="D300">
            <v>248.52</v>
          </cell>
          <cell r="E300">
            <v>3.2989999999999999</v>
          </cell>
        </row>
        <row r="301">
          <cell r="B301" t="str">
            <v>PIP- SCH  11.13  42"</v>
          </cell>
          <cell r="C301">
            <v>11.13</v>
          </cell>
          <cell r="D301">
            <v>289.8</v>
          </cell>
          <cell r="E301">
            <v>3.2989999999999999</v>
          </cell>
        </row>
        <row r="302">
          <cell r="B302" t="str">
            <v>PIP- SCH  XS  42"</v>
          </cell>
          <cell r="C302">
            <v>12.7</v>
          </cell>
          <cell r="D302">
            <v>330.19</v>
          </cell>
          <cell r="E302">
            <v>3.2989999999999999</v>
          </cell>
        </row>
        <row r="303">
          <cell r="B303" t="str">
            <v>PIP- SCH  15.88  42"</v>
          </cell>
          <cell r="C303">
            <v>15.88</v>
          </cell>
          <cell r="D303">
            <v>411.62</v>
          </cell>
          <cell r="E303">
            <v>3.2989999999999999</v>
          </cell>
        </row>
        <row r="304">
          <cell r="B304" t="str">
            <v>PIP- SCH  19.05  42"</v>
          </cell>
          <cell r="C304">
            <v>19.05</v>
          </cell>
          <cell r="D304">
            <v>492.3</v>
          </cell>
          <cell r="E304">
            <v>3.2989999999999999</v>
          </cell>
        </row>
        <row r="305">
          <cell r="B305" t="str">
            <v>PIP- SCH  22.23  42"</v>
          </cell>
          <cell r="C305">
            <v>22.23</v>
          </cell>
          <cell r="D305">
            <v>572.73</v>
          </cell>
          <cell r="E305">
            <v>3.2989999999999999</v>
          </cell>
        </row>
        <row r="306">
          <cell r="B306" t="str">
            <v>PIP- SCH  25.4  42"</v>
          </cell>
          <cell r="C306">
            <v>25.4</v>
          </cell>
          <cell r="D306">
            <v>652.41999999999996</v>
          </cell>
          <cell r="E306">
            <v>3.2989999999999999</v>
          </cell>
        </row>
        <row r="307">
          <cell r="B307" t="str">
            <v>PIP- SCH  28.58  42"</v>
          </cell>
          <cell r="C307">
            <v>28.58</v>
          </cell>
          <cell r="D307">
            <v>731.88</v>
          </cell>
          <cell r="E307">
            <v>3.2989999999999999</v>
          </cell>
        </row>
        <row r="308">
          <cell r="B308" t="str">
            <v>PIP- SCH  31.75  42"</v>
          </cell>
          <cell r="C308">
            <v>31.75</v>
          </cell>
          <cell r="D308">
            <v>810.55</v>
          </cell>
          <cell r="E308">
            <v>3.2989999999999999</v>
          </cell>
        </row>
        <row r="309">
          <cell r="B309" t="str">
            <v>PIP- SCH  STD  44"</v>
          </cell>
          <cell r="C309">
            <v>9.5299999999999994</v>
          </cell>
          <cell r="D309">
            <v>260.5</v>
          </cell>
          <cell r="E309">
            <v>3.456</v>
          </cell>
        </row>
        <row r="310">
          <cell r="B310" t="str">
            <v>PIP- SCH  11.13  44"</v>
          </cell>
          <cell r="C310">
            <v>11.13</v>
          </cell>
          <cell r="D310">
            <v>303.8</v>
          </cell>
          <cell r="E310">
            <v>3.456</v>
          </cell>
        </row>
        <row r="311">
          <cell r="B311" t="str">
            <v>PIP- SCH  XS  44"</v>
          </cell>
          <cell r="C311">
            <v>12.7</v>
          </cell>
          <cell r="D311">
            <v>346.16</v>
          </cell>
          <cell r="E311">
            <v>3.456</v>
          </cell>
        </row>
        <row r="312">
          <cell r="B312" t="str">
            <v>PIP- SCH  15.88  44"</v>
          </cell>
          <cell r="C312">
            <v>15.88</v>
          </cell>
          <cell r="D312">
            <v>431.59</v>
          </cell>
          <cell r="E312">
            <v>3.456</v>
          </cell>
        </row>
        <row r="313">
          <cell r="B313" t="str">
            <v>PIP- SCH  19.05  44"</v>
          </cell>
          <cell r="C313">
            <v>19.05</v>
          </cell>
          <cell r="D313">
            <v>516.26</v>
          </cell>
          <cell r="E313">
            <v>3.456</v>
          </cell>
        </row>
        <row r="314">
          <cell r="B314" t="str">
            <v>PIP- SCH  22.23  44"</v>
          </cell>
          <cell r="C314">
            <v>22.23</v>
          </cell>
          <cell r="D314">
            <v>600.69000000000005</v>
          </cell>
          <cell r="E314">
            <v>3.456</v>
          </cell>
        </row>
        <row r="315">
          <cell r="B315" t="str">
            <v>PIP- SCH  25.4  44"</v>
          </cell>
          <cell r="C315">
            <v>25.4</v>
          </cell>
          <cell r="D315">
            <v>684.37</v>
          </cell>
          <cell r="E315">
            <v>3.456</v>
          </cell>
        </row>
        <row r="316">
          <cell r="B316" t="str">
            <v>PIP- SCH  28.58  44"</v>
          </cell>
          <cell r="C316">
            <v>28.58</v>
          </cell>
          <cell r="D316">
            <v>767.8</v>
          </cell>
          <cell r="E316">
            <v>3.456</v>
          </cell>
        </row>
        <row r="317">
          <cell r="B317" t="str">
            <v>PIP- SCH  31.75  44"</v>
          </cell>
          <cell r="C317">
            <v>31.75</v>
          </cell>
          <cell r="D317">
            <v>850.48</v>
          </cell>
          <cell r="E317">
            <v>3.456</v>
          </cell>
        </row>
        <row r="318">
          <cell r="B318" t="str">
            <v>PIP- SCH  STD  48"</v>
          </cell>
          <cell r="C318">
            <v>9.5299999999999994</v>
          </cell>
          <cell r="D318">
            <v>284.24</v>
          </cell>
          <cell r="E318">
            <v>3.77</v>
          </cell>
        </row>
        <row r="319">
          <cell r="B319" t="str">
            <v>PIP- SCH  11.13  48"</v>
          </cell>
          <cell r="C319">
            <v>11.13</v>
          </cell>
          <cell r="D319">
            <v>331.52</v>
          </cell>
          <cell r="E319">
            <v>3.77</v>
          </cell>
        </row>
        <row r="320">
          <cell r="B320" t="str">
            <v>PIP- SCH  XS  48"</v>
          </cell>
          <cell r="C320">
            <v>12.7</v>
          </cell>
          <cell r="D320">
            <v>377.79</v>
          </cell>
          <cell r="E320">
            <v>3.77</v>
          </cell>
        </row>
        <row r="321">
          <cell r="B321" t="str">
            <v>PIP- SCH  15.88  48"</v>
          </cell>
          <cell r="C321">
            <v>15.88</v>
          </cell>
          <cell r="D321">
            <v>471.14</v>
          </cell>
          <cell r="E321">
            <v>3.77</v>
          </cell>
        </row>
        <row r="322">
          <cell r="B322" t="str">
            <v>PIP- SCH  19.05  48"</v>
          </cell>
          <cell r="C322">
            <v>19.05</v>
          </cell>
          <cell r="D322">
            <v>563.70000000000005</v>
          </cell>
          <cell r="E322">
            <v>3.77</v>
          </cell>
        </row>
        <row r="323">
          <cell r="B323" t="str">
            <v>PIP- SCH  22.23  48"</v>
          </cell>
          <cell r="C323">
            <v>22.23</v>
          </cell>
          <cell r="D323">
            <v>656.06</v>
          </cell>
          <cell r="E323">
            <v>3.77</v>
          </cell>
        </row>
        <row r="324">
          <cell r="B324" t="str">
            <v>PIP- SCH  25.4  48"</v>
          </cell>
          <cell r="C324">
            <v>25.4</v>
          </cell>
          <cell r="D324">
            <v>747.63</v>
          </cell>
          <cell r="E324">
            <v>3.77</v>
          </cell>
        </row>
        <row r="325">
          <cell r="B325" t="str">
            <v>PIP- SCH  28.58  48"</v>
          </cell>
          <cell r="C325">
            <v>28.58</v>
          </cell>
          <cell r="D325">
            <v>838.99</v>
          </cell>
          <cell r="E325">
            <v>3.77</v>
          </cell>
        </row>
        <row r="326">
          <cell r="B326" t="str">
            <v>PIP- SCH  31.75  48"</v>
          </cell>
          <cell r="C326">
            <v>31.75</v>
          </cell>
          <cell r="D326">
            <v>929.56</v>
          </cell>
          <cell r="E326">
            <v>3.77</v>
          </cell>
        </row>
        <row r="327">
          <cell r="B327" t="str">
            <v>PIP- SCH  9.5  50"</v>
          </cell>
          <cell r="C327">
            <v>9.5</v>
          </cell>
          <cell r="D327">
            <v>295.3</v>
          </cell>
          <cell r="E327">
            <v>3.927</v>
          </cell>
        </row>
        <row r="328">
          <cell r="B328" t="str">
            <v>PIP- SCH  9.53  52"</v>
          </cell>
          <cell r="C328">
            <v>9.5299999999999994</v>
          </cell>
          <cell r="D328">
            <v>308.20999999999998</v>
          </cell>
          <cell r="E328">
            <v>4.0839999999999996</v>
          </cell>
        </row>
        <row r="329">
          <cell r="B329" t="str">
            <v>PIP- SCH  11.13  52"</v>
          </cell>
          <cell r="C329">
            <v>11.13</v>
          </cell>
          <cell r="D329">
            <v>359.51</v>
          </cell>
          <cell r="E329">
            <v>4.0839999999999996</v>
          </cell>
        </row>
        <row r="330">
          <cell r="B330" t="str">
            <v>PIP- SCH  12.7  52"</v>
          </cell>
          <cell r="C330">
            <v>12.7</v>
          </cell>
          <cell r="D330">
            <v>409.74</v>
          </cell>
          <cell r="E330">
            <v>4.0839999999999996</v>
          </cell>
        </row>
        <row r="331">
          <cell r="B331" t="str">
            <v>PIP- SCH  15.88  52"</v>
          </cell>
          <cell r="C331">
            <v>15.88</v>
          </cell>
          <cell r="D331">
            <v>511.09</v>
          </cell>
          <cell r="E331">
            <v>4.0839999999999996</v>
          </cell>
        </row>
        <row r="332">
          <cell r="B332" t="str">
            <v>PIP- SCH  19.05  52"</v>
          </cell>
          <cell r="C332">
            <v>19.05</v>
          </cell>
          <cell r="D332">
            <v>611.62</v>
          </cell>
          <cell r="E332">
            <v>4.0839999999999996</v>
          </cell>
        </row>
        <row r="333">
          <cell r="B333" t="str">
            <v>PIP- SCH  22.23  52"</v>
          </cell>
          <cell r="C333">
            <v>22.23</v>
          </cell>
          <cell r="D333">
            <v>711.97</v>
          </cell>
          <cell r="E333">
            <v>4.0839999999999996</v>
          </cell>
        </row>
        <row r="334">
          <cell r="B334" t="str">
            <v>PIP- SCH  25.4  52"</v>
          </cell>
          <cell r="C334">
            <v>25.4</v>
          </cell>
          <cell r="D334">
            <v>811.52</v>
          </cell>
          <cell r="E334">
            <v>4.0839999999999996</v>
          </cell>
        </row>
        <row r="335">
          <cell r="B335" t="str">
            <v>PIP- SCH  28.58  52"</v>
          </cell>
          <cell r="C335">
            <v>28.58</v>
          </cell>
          <cell r="D335">
            <v>910.88</v>
          </cell>
          <cell r="E335">
            <v>4.0839999999999996</v>
          </cell>
        </row>
        <row r="336">
          <cell r="B336" t="str">
            <v>PIP- SCH  31.75  52"</v>
          </cell>
          <cell r="C336">
            <v>31.75</v>
          </cell>
          <cell r="D336">
            <v>1009.4</v>
          </cell>
          <cell r="E336">
            <v>4.0839999999999996</v>
          </cell>
        </row>
        <row r="337">
          <cell r="B337" t="str">
            <v>PIP- SCH  9.5  54"</v>
          </cell>
          <cell r="C337">
            <v>9.5</v>
          </cell>
          <cell r="D337">
            <v>319.10000000000002</v>
          </cell>
          <cell r="E337">
            <v>4.2409999999999997</v>
          </cell>
        </row>
        <row r="338">
          <cell r="B338" t="str">
            <v>PIP- SCH  11.9  54"</v>
          </cell>
          <cell r="C338">
            <v>11.9</v>
          </cell>
          <cell r="D338">
            <v>399</v>
          </cell>
          <cell r="E338">
            <v>4.2409999999999997</v>
          </cell>
        </row>
        <row r="339">
          <cell r="B339" t="str">
            <v>PIP- SCH  12.7  54"</v>
          </cell>
          <cell r="C339">
            <v>12.7</v>
          </cell>
          <cell r="D339">
            <v>425.6</v>
          </cell>
          <cell r="E339">
            <v>4.2409999999999997</v>
          </cell>
        </row>
        <row r="340">
          <cell r="B340" t="str">
            <v>PIP- SCH  13.1  54"</v>
          </cell>
          <cell r="C340">
            <v>13.1</v>
          </cell>
          <cell r="D340">
            <v>438.9</v>
          </cell>
          <cell r="E340">
            <v>4.2409999999999997</v>
          </cell>
        </row>
        <row r="341">
          <cell r="B341" t="str">
            <v>PIP- SCH  15.1  54"</v>
          </cell>
          <cell r="C341">
            <v>15.1</v>
          </cell>
          <cell r="D341">
            <v>505.2</v>
          </cell>
          <cell r="E341">
            <v>4.2409999999999997</v>
          </cell>
        </row>
        <row r="342">
          <cell r="B342" t="str">
            <v>PIP- SCH  15.9  54"</v>
          </cell>
          <cell r="C342">
            <v>15.9</v>
          </cell>
          <cell r="D342">
            <v>531.6</v>
          </cell>
          <cell r="E342">
            <v>4.2409999999999997</v>
          </cell>
        </row>
        <row r="343">
          <cell r="B343" t="str">
            <v>PIP- SCH  9.53  60"</v>
          </cell>
          <cell r="C343">
            <v>9.5299999999999994</v>
          </cell>
          <cell r="D343">
            <v>355.92</v>
          </cell>
          <cell r="E343">
            <v>4.7119999999999997</v>
          </cell>
        </row>
        <row r="344">
          <cell r="B344" t="str">
            <v>PIP- SCH  11.13  60"</v>
          </cell>
          <cell r="C344">
            <v>11.13</v>
          </cell>
          <cell r="D344">
            <v>415.23</v>
          </cell>
          <cell r="E344">
            <v>4.7119999999999997</v>
          </cell>
        </row>
        <row r="345">
          <cell r="B345" t="str">
            <v>PIP- SCH  12.7  60"</v>
          </cell>
          <cell r="C345">
            <v>12.7</v>
          </cell>
          <cell r="D345">
            <v>473.31</v>
          </cell>
          <cell r="E345">
            <v>4.7119999999999997</v>
          </cell>
        </row>
        <row r="346">
          <cell r="B346" t="str">
            <v>PIP- SCH  15.88  60"</v>
          </cell>
          <cell r="C346">
            <v>15.88</v>
          </cell>
          <cell r="D346">
            <v>590.58000000000004</v>
          </cell>
          <cell r="E346">
            <v>4.7119999999999997</v>
          </cell>
        </row>
        <row r="347">
          <cell r="B347" t="str">
            <v>PIP- SCH  19.05  60"</v>
          </cell>
          <cell r="C347">
            <v>19.05</v>
          </cell>
          <cell r="D347">
            <v>706.98</v>
          </cell>
          <cell r="E347">
            <v>4.7119999999999997</v>
          </cell>
        </row>
        <row r="348">
          <cell r="B348" t="str">
            <v>PIP- SCH  22.23  60"</v>
          </cell>
          <cell r="C348">
            <v>22.23</v>
          </cell>
          <cell r="D348">
            <v>823.26</v>
          </cell>
          <cell r="E348">
            <v>4.7119999999999997</v>
          </cell>
        </row>
        <row r="349">
          <cell r="B349" t="str">
            <v>PIP- SCH  25.4  60"</v>
          </cell>
          <cell r="C349">
            <v>25.4</v>
          </cell>
          <cell r="D349">
            <v>938.67</v>
          </cell>
          <cell r="E349">
            <v>4.7119999999999997</v>
          </cell>
        </row>
        <row r="350">
          <cell r="B350" t="str">
            <v>PIP- SCH  28.58  60"</v>
          </cell>
          <cell r="C350">
            <v>28.58</v>
          </cell>
          <cell r="D350">
            <v>1053.9000000000001</v>
          </cell>
          <cell r="E350">
            <v>4.7119999999999997</v>
          </cell>
        </row>
        <row r="351">
          <cell r="B351" t="str">
            <v>PIP- SCH  31.75  60"</v>
          </cell>
          <cell r="C351">
            <v>31.75</v>
          </cell>
          <cell r="D351">
            <v>1168.4000000000001</v>
          </cell>
          <cell r="E351">
            <v>4.7119999999999997</v>
          </cell>
        </row>
        <row r="352">
          <cell r="B352" t="str">
            <v>PIP- SCH  12.7  72"</v>
          </cell>
          <cell r="C352">
            <v>12.7</v>
          </cell>
          <cell r="D352">
            <v>568.83000000000004</v>
          </cell>
          <cell r="E352">
            <v>5.6550000000000002</v>
          </cell>
        </row>
        <row r="353">
          <cell r="B353" t="str">
            <v>PIP- SCH  15.88  72"</v>
          </cell>
          <cell r="C353">
            <v>15.88</v>
          </cell>
          <cell r="D353">
            <v>710.02</v>
          </cell>
          <cell r="E353">
            <v>5.6550000000000002</v>
          </cell>
        </row>
        <row r="354">
          <cell r="B354" t="str">
            <v>PIP- SCH  19.05  72"</v>
          </cell>
          <cell r="C354">
            <v>19.05</v>
          </cell>
          <cell r="D354">
            <v>850.27</v>
          </cell>
          <cell r="E354">
            <v>5.6550000000000002</v>
          </cell>
        </row>
        <row r="355">
          <cell r="B355" t="str">
            <v>PIP- SCH  22.23  72"</v>
          </cell>
          <cell r="C355">
            <v>22.23</v>
          </cell>
          <cell r="D355">
            <v>990.46</v>
          </cell>
          <cell r="E355">
            <v>5.6550000000000002</v>
          </cell>
        </row>
        <row r="356">
          <cell r="B356" t="str">
            <v>PIP- SCH  25.4  72"</v>
          </cell>
          <cell r="C356">
            <v>25.4</v>
          </cell>
          <cell r="D356">
            <v>1129.7</v>
          </cell>
          <cell r="E356">
            <v>5.6550000000000002</v>
          </cell>
        </row>
        <row r="357">
          <cell r="B357" t="str">
            <v>PIP- SCH  28.58  72"</v>
          </cell>
          <cell r="C357">
            <v>28.58</v>
          </cell>
          <cell r="D357">
            <v>1268.9000000000001</v>
          </cell>
          <cell r="E357">
            <v>5.6550000000000002</v>
          </cell>
        </row>
        <row r="358">
          <cell r="B358" t="str">
            <v>PIP- SCH  31.75  72"</v>
          </cell>
          <cell r="C358">
            <v>31.75</v>
          </cell>
          <cell r="D358">
            <v>1407.2</v>
          </cell>
          <cell r="E358">
            <v>5.6550000000000002</v>
          </cell>
        </row>
        <row r="359">
          <cell r="B359" t="str">
            <v>90E- SCH  3000  0.5"</v>
          </cell>
          <cell r="D359">
            <v>0.23</v>
          </cell>
          <cell r="E359">
            <v>1E-3</v>
          </cell>
        </row>
        <row r="360">
          <cell r="B360" t="str">
            <v>90E- SCH  6000  0.5"</v>
          </cell>
          <cell r="D360">
            <v>0.43</v>
          </cell>
          <cell r="E360">
            <v>1E-3</v>
          </cell>
        </row>
        <row r="361">
          <cell r="B361" t="str">
            <v>90E- SCH  3000  0.75"</v>
          </cell>
          <cell r="D361">
            <v>0.31</v>
          </cell>
          <cell r="E361">
            <v>1E-3</v>
          </cell>
        </row>
        <row r="362">
          <cell r="B362" t="str">
            <v>90E- SCH  6000  0.75"</v>
          </cell>
          <cell r="D362">
            <v>0.65</v>
          </cell>
          <cell r="E362">
            <v>1E-3</v>
          </cell>
        </row>
        <row r="363">
          <cell r="B363" t="str">
            <v>90E- SCH  3000  1"</v>
          </cell>
          <cell r="D363">
            <v>0.6</v>
          </cell>
          <cell r="E363">
            <v>2E-3</v>
          </cell>
        </row>
        <row r="364">
          <cell r="B364" t="str">
            <v>90E- SCH  6000  1"</v>
          </cell>
          <cell r="D364">
            <v>1.1000000000000001</v>
          </cell>
          <cell r="E364">
            <v>2E-3</v>
          </cell>
        </row>
        <row r="365">
          <cell r="B365" t="str">
            <v>90E- SCH  3000  1.5"</v>
          </cell>
          <cell r="D365">
            <v>0.85</v>
          </cell>
          <cell r="E365">
            <v>5.0000000000000001E-3</v>
          </cell>
        </row>
        <row r="366">
          <cell r="B366" t="str">
            <v>90E- SCH  6000  1.5"</v>
          </cell>
          <cell r="D366">
            <v>2.38</v>
          </cell>
          <cell r="E366">
            <v>5.0000000000000001E-3</v>
          </cell>
        </row>
        <row r="367">
          <cell r="B367" t="str">
            <v>90E- SCH  5S  2"</v>
          </cell>
          <cell r="C367">
            <v>1.65</v>
          </cell>
          <cell r="D367">
            <v>0.24</v>
          </cell>
          <cell r="E367">
            <v>8.9999999999999993E-3</v>
          </cell>
        </row>
        <row r="368">
          <cell r="B368" t="str">
            <v>90E- SCH  10S  2"</v>
          </cell>
          <cell r="C368">
            <v>2.77</v>
          </cell>
          <cell r="D368">
            <v>0.48</v>
          </cell>
          <cell r="E368">
            <v>8.9999999999999993E-3</v>
          </cell>
        </row>
        <row r="369">
          <cell r="B369" t="str">
            <v>90E- SCH  40  2"</v>
          </cell>
          <cell r="C369">
            <v>3.91</v>
          </cell>
          <cell r="D369">
            <v>0.65</v>
          </cell>
          <cell r="E369">
            <v>8.9999999999999993E-3</v>
          </cell>
        </row>
        <row r="370">
          <cell r="B370" t="str">
            <v>90E- SCH  40S  2"</v>
          </cell>
          <cell r="C370">
            <v>3.91</v>
          </cell>
          <cell r="D370">
            <v>0.65</v>
          </cell>
          <cell r="E370">
            <v>8.9999999999999993E-3</v>
          </cell>
        </row>
        <row r="371">
          <cell r="B371" t="str">
            <v>90E- SCH  STD  2"</v>
          </cell>
          <cell r="C371">
            <v>3.91</v>
          </cell>
          <cell r="D371">
            <v>0.65</v>
          </cell>
          <cell r="E371">
            <v>8.9999999999999993E-3</v>
          </cell>
        </row>
        <row r="372">
          <cell r="B372" t="str">
            <v>90E- SCH  80  2"</v>
          </cell>
          <cell r="C372">
            <v>5.54</v>
          </cell>
          <cell r="D372">
            <v>0.89</v>
          </cell>
          <cell r="E372">
            <v>8.9999999999999993E-3</v>
          </cell>
        </row>
        <row r="373">
          <cell r="B373" t="str">
            <v>90E- SCH  80S  2"</v>
          </cell>
          <cell r="C373">
            <v>5.54</v>
          </cell>
          <cell r="D373">
            <v>0.89</v>
          </cell>
          <cell r="E373">
            <v>8.9999999999999993E-3</v>
          </cell>
        </row>
        <row r="374">
          <cell r="B374" t="str">
            <v>90E- SCH  XXS  2"</v>
          </cell>
          <cell r="C374">
            <v>5.54</v>
          </cell>
          <cell r="D374">
            <v>0.89</v>
          </cell>
          <cell r="E374">
            <v>8.9999999999999993E-3</v>
          </cell>
        </row>
        <row r="375">
          <cell r="B375" t="str">
            <v>90E- SCH  160  2"</v>
          </cell>
          <cell r="C375">
            <v>8.7100000000000009</v>
          </cell>
          <cell r="D375">
            <v>1.33</v>
          </cell>
          <cell r="E375">
            <v>8.9999999999999993E-3</v>
          </cell>
        </row>
        <row r="376">
          <cell r="B376" t="str">
            <v>90E- SCH  XXS  2"</v>
          </cell>
          <cell r="C376">
            <v>11.07</v>
          </cell>
          <cell r="D376">
            <v>1.62</v>
          </cell>
          <cell r="E376">
            <v>8.9999999999999993E-3</v>
          </cell>
        </row>
        <row r="377">
          <cell r="B377" t="str">
            <v>90E- SCH  5S  2.5"</v>
          </cell>
          <cell r="C377">
            <v>2.11</v>
          </cell>
          <cell r="D377">
            <v>0.57999999999999996</v>
          </cell>
          <cell r="E377">
            <v>1.4E-2</v>
          </cell>
        </row>
        <row r="378">
          <cell r="B378" t="str">
            <v>90E- SCH  10S  2.5"</v>
          </cell>
          <cell r="C378">
            <v>3.05</v>
          </cell>
          <cell r="D378">
            <v>0.81</v>
          </cell>
          <cell r="E378">
            <v>1.4E-2</v>
          </cell>
        </row>
        <row r="379">
          <cell r="B379" t="str">
            <v>90E- SCH  40  2.5"</v>
          </cell>
          <cell r="C379">
            <v>5.16</v>
          </cell>
          <cell r="D379">
            <v>1.37</v>
          </cell>
          <cell r="E379">
            <v>1.4E-2</v>
          </cell>
        </row>
        <row r="380">
          <cell r="B380" t="str">
            <v>90E- SCH  40S  2.5"</v>
          </cell>
          <cell r="C380">
            <v>5.16</v>
          </cell>
          <cell r="D380">
            <v>1.37</v>
          </cell>
          <cell r="E380">
            <v>1.4E-2</v>
          </cell>
        </row>
        <row r="381">
          <cell r="B381" t="str">
            <v>90E- SCH  STD  2.5"</v>
          </cell>
          <cell r="C381">
            <v>5.16</v>
          </cell>
          <cell r="D381">
            <v>1.37</v>
          </cell>
          <cell r="E381">
            <v>1.4E-2</v>
          </cell>
        </row>
        <row r="382">
          <cell r="B382" t="str">
            <v>90E- SCH  80  2.5"</v>
          </cell>
          <cell r="C382">
            <v>7.01</v>
          </cell>
          <cell r="D382">
            <v>1.79</v>
          </cell>
          <cell r="E382">
            <v>1.4E-2</v>
          </cell>
        </row>
        <row r="383">
          <cell r="B383" t="str">
            <v>90E- SCH  80S  2.5"</v>
          </cell>
          <cell r="C383">
            <v>7.01</v>
          </cell>
          <cell r="D383">
            <v>1.79</v>
          </cell>
          <cell r="E383">
            <v>1.4E-2</v>
          </cell>
        </row>
        <row r="384">
          <cell r="B384" t="str">
            <v>90E- SCH  XS  2.5"</v>
          </cell>
          <cell r="C384">
            <v>7.01</v>
          </cell>
          <cell r="D384">
            <v>1.79</v>
          </cell>
          <cell r="E384">
            <v>1.4E-2</v>
          </cell>
        </row>
        <row r="385">
          <cell r="B385" t="str">
            <v>90E- SCH  160  2.5"</v>
          </cell>
          <cell r="C385">
            <v>9.52</v>
          </cell>
          <cell r="D385">
            <v>2.34</v>
          </cell>
          <cell r="E385">
            <v>1.4E-2</v>
          </cell>
        </row>
        <row r="386">
          <cell r="B386" t="str">
            <v>90E- SCH  XXS  2.5"</v>
          </cell>
          <cell r="C386">
            <v>14.02</v>
          </cell>
          <cell r="D386">
            <v>3.22</v>
          </cell>
          <cell r="E386">
            <v>1.4E-2</v>
          </cell>
        </row>
        <row r="387">
          <cell r="B387" t="str">
            <v>90E- SCH  5S  3"</v>
          </cell>
          <cell r="C387">
            <v>2.11</v>
          </cell>
          <cell r="D387">
            <v>0.81</v>
          </cell>
          <cell r="E387">
            <v>2.1000000000000001E-2</v>
          </cell>
        </row>
        <row r="388">
          <cell r="B388" t="str">
            <v>90E- SCH  10S  3"</v>
          </cell>
          <cell r="C388">
            <v>3.05</v>
          </cell>
          <cell r="D388">
            <v>1.1399999999999999</v>
          </cell>
          <cell r="E388">
            <v>2.1000000000000001E-2</v>
          </cell>
        </row>
        <row r="389">
          <cell r="B389" t="str">
            <v>90E- SCH  40  3"</v>
          </cell>
          <cell r="C389">
            <v>5.49</v>
          </cell>
          <cell r="D389">
            <v>2.04</v>
          </cell>
          <cell r="E389">
            <v>2.1000000000000001E-2</v>
          </cell>
        </row>
        <row r="390">
          <cell r="B390" t="str">
            <v>90E- SCH  40S  3"</v>
          </cell>
          <cell r="C390">
            <v>5.49</v>
          </cell>
          <cell r="D390">
            <v>2.04</v>
          </cell>
          <cell r="E390">
            <v>2.1000000000000001E-2</v>
          </cell>
        </row>
        <row r="391">
          <cell r="B391" t="str">
            <v>90E- SCH  STD  3"</v>
          </cell>
          <cell r="C391">
            <v>5.49</v>
          </cell>
          <cell r="D391">
            <v>2.04</v>
          </cell>
          <cell r="E391">
            <v>2.1000000000000001E-2</v>
          </cell>
        </row>
        <row r="392">
          <cell r="B392" t="str">
            <v>90E- SCH  80  3"</v>
          </cell>
          <cell r="C392">
            <v>7.62</v>
          </cell>
          <cell r="D392">
            <v>2.74</v>
          </cell>
          <cell r="E392">
            <v>2.1000000000000001E-2</v>
          </cell>
        </row>
        <row r="393">
          <cell r="B393" t="str">
            <v>90E- SCH  80S  3"</v>
          </cell>
          <cell r="C393">
            <v>7.62</v>
          </cell>
          <cell r="D393">
            <v>2.74</v>
          </cell>
          <cell r="E393">
            <v>2.1000000000000001E-2</v>
          </cell>
        </row>
        <row r="394">
          <cell r="B394" t="str">
            <v>90E- SCH  XS  3"</v>
          </cell>
          <cell r="C394">
            <v>7.62</v>
          </cell>
          <cell r="D394">
            <v>2.74</v>
          </cell>
          <cell r="E394">
            <v>2.1000000000000001E-2</v>
          </cell>
        </row>
        <row r="395">
          <cell r="B395" t="str">
            <v>90E- SCH  160  3"</v>
          </cell>
          <cell r="C395">
            <v>11.13</v>
          </cell>
          <cell r="D395">
            <v>3.83</v>
          </cell>
          <cell r="E395">
            <v>2.1000000000000001E-2</v>
          </cell>
        </row>
        <row r="396">
          <cell r="B396" t="str">
            <v>90E- SCH  XXS  3"</v>
          </cell>
          <cell r="C396">
            <v>15.24</v>
          </cell>
          <cell r="D396">
            <v>4.97</v>
          </cell>
          <cell r="E396">
            <v>2.1000000000000001E-2</v>
          </cell>
        </row>
        <row r="397">
          <cell r="B397" t="str">
            <v>90E- SCH  5S  4"</v>
          </cell>
          <cell r="C397">
            <v>2.11</v>
          </cell>
          <cell r="D397">
            <v>1.39</v>
          </cell>
          <cell r="E397">
            <v>3.6999999999999998E-2</v>
          </cell>
        </row>
        <row r="398">
          <cell r="B398" t="str">
            <v>90E- SCH  10S  4"</v>
          </cell>
          <cell r="C398">
            <v>3.05</v>
          </cell>
          <cell r="D398">
            <v>1.97</v>
          </cell>
          <cell r="E398">
            <v>3.6999999999999998E-2</v>
          </cell>
        </row>
        <row r="399">
          <cell r="B399" t="str">
            <v>90E- SCH  40  4"</v>
          </cell>
          <cell r="C399">
            <v>6.02</v>
          </cell>
          <cell r="D399">
            <v>3.84</v>
          </cell>
          <cell r="E399">
            <v>3.6999999999999998E-2</v>
          </cell>
        </row>
        <row r="400">
          <cell r="B400" t="str">
            <v>90E- SCH  40S  4"</v>
          </cell>
          <cell r="C400">
            <v>6.02</v>
          </cell>
          <cell r="D400">
            <v>3.84</v>
          </cell>
          <cell r="E400">
            <v>3.6999999999999998E-2</v>
          </cell>
        </row>
        <row r="401">
          <cell r="B401" t="str">
            <v>90E- SCH  STD  4"</v>
          </cell>
          <cell r="C401">
            <v>6.02</v>
          </cell>
          <cell r="D401">
            <v>3.84</v>
          </cell>
          <cell r="E401">
            <v>3.6999999999999998E-2</v>
          </cell>
        </row>
        <row r="402">
          <cell r="B402" t="str">
            <v>90E- SCH  80  4"</v>
          </cell>
          <cell r="C402">
            <v>8.56</v>
          </cell>
          <cell r="D402">
            <v>5.36</v>
          </cell>
          <cell r="E402">
            <v>3.6999999999999998E-2</v>
          </cell>
        </row>
        <row r="403">
          <cell r="B403" t="str">
            <v>90E- SCH  80S  4"</v>
          </cell>
          <cell r="C403">
            <v>8.56</v>
          </cell>
          <cell r="D403">
            <v>5.36</v>
          </cell>
          <cell r="E403">
            <v>3.6999999999999998E-2</v>
          </cell>
        </row>
        <row r="404">
          <cell r="B404" t="str">
            <v>90E- SCH  XS  4"</v>
          </cell>
          <cell r="C404">
            <v>8.56</v>
          </cell>
          <cell r="D404">
            <v>5.36</v>
          </cell>
          <cell r="E404">
            <v>3.6999999999999998E-2</v>
          </cell>
        </row>
        <row r="405">
          <cell r="B405" t="str">
            <v>90E- SCH  160  4"</v>
          </cell>
          <cell r="C405">
            <v>13.49</v>
          </cell>
          <cell r="D405">
            <v>8.0299999999999994</v>
          </cell>
          <cell r="E405">
            <v>3.6999999999999998E-2</v>
          </cell>
        </row>
        <row r="406">
          <cell r="B406" t="str">
            <v>90E- SCH  XXS  4"</v>
          </cell>
          <cell r="C406">
            <v>17.12</v>
          </cell>
          <cell r="D406">
            <v>9.81</v>
          </cell>
          <cell r="E406">
            <v>3.6999999999999998E-2</v>
          </cell>
        </row>
        <row r="407">
          <cell r="B407" t="str">
            <v>90E- SCH  5S  5"</v>
          </cell>
          <cell r="C407">
            <v>2.77</v>
          </cell>
          <cell r="D407">
            <v>2.83</v>
          </cell>
          <cell r="E407">
            <v>5.8000000000000003E-2</v>
          </cell>
        </row>
        <row r="408">
          <cell r="B408" t="str">
            <v>90E- SCH  10S  5"</v>
          </cell>
          <cell r="C408">
            <v>3.4</v>
          </cell>
          <cell r="D408">
            <v>3.42</v>
          </cell>
          <cell r="E408">
            <v>5.8000000000000003E-2</v>
          </cell>
        </row>
        <row r="409">
          <cell r="B409" t="str">
            <v>90E- SCH  40  5"</v>
          </cell>
          <cell r="C409">
            <v>6.55</v>
          </cell>
          <cell r="D409">
            <v>6.48</v>
          </cell>
          <cell r="E409">
            <v>5.8000000000000003E-2</v>
          </cell>
        </row>
        <row r="410">
          <cell r="B410" t="str">
            <v>90E- SCH  40S  5"</v>
          </cell>
          <cell r="C410">
            <v>6.55</v>
          </cell>
          <cell r="D410">
            <v>6.48</v>
          </cell>
          <cell r="E410">
            <v>5.8000000000000003E-2</v>
          </cell>
        </row>
        <row r="411">
          <cell r="B411" t="str">
            <v>90E- SCH  STD  5"</v>
          </cell>
          <cell r="C411">
            <v>6.55</v>
          </cell>
          <cell r="D411">
            <v>6.48</v>
          </cell>
          <cell r="E411">
            <v>5.8000000000000003E-2</v>
          </cell>
        </row>
        <row r="412">
          <cell r="B412" t="str">
            <v>90E- SCH  80  5"</v>
          </cell>
          <cell r="C412">
            <v>9.52</v>
          </cell>
          <cell r="D412">
            <v>9.1300000000000008</v>
          </cell>
          <cell r="E412">
            <v>5.8000000000000003E-2</v>
          </cell>
        </row>
        <row r="413">
          <cell r="B413" t="str">
            <v>90E- SCH  80S  5"</v>
          </cell>
          <cell r="C413">
            <v>9.52</v>
          </cell>
          <cell r="D413">
            <v>9.1300000000000008</v>
          </cell>
          <cell r="E413">
            <v>5.8000000000000003E-2</v>
          </cell>
        </row>
        <row r="414">
          <cell r="B414" t="str">
            <v>90E- SCH  XS  5"</v>
          </cell>
          <cell r="C414">
            <v>9.52</v>
          </cell>
          <cell r="D414">
            <v>9.1300000000000008</v>
          </cell>
          <cell r="E414">
            <v>5.8000000000000003E-2</v>
          </cell>
        </row>
        <row r="415">
          <cell r="B415" t="str">
            <v>90E- SCH  160  5"</v>
          </cell>
          <cell r="C415">
            <v>15.87</v>
          </cell>
          <cell r="D415">
            <v>14.5</v>
          </cell>
          <cell r="E415">
            <v>5.8000000000000003E-2</v>
          </cell>
        </row>
        <row r="416">
          <cell r="B416" t="str">
            <v>90E- SCH  XXS  5"</v>
          </cell>
          <cell r="C416">
            <v>19.05</v>
          </cell>
          <cell r="D416">
            <v>16.899999999999999</v>
          </cell>
          <cell r="E416">
            <v>5.8000000000000003E-2</v>
          </cell>
        </row>
        <row r="417">
          <cell r="B417" t="str">
            <v>90E- SCH  5S  6"</v>
          </cell>
          <cell r="C417">
            <v>2.77</v>
          </cell>
          <cell r="D417">
            <v>4.03</v>
          </cell>
          <cell r="E417">
            <v>8.3000000000000004E-2</v>
          </cell>
        </row>
        <row r="418">
          <cell r="B418" t="str">
            <v>90E- SCH  10S  6"</v>
          </cell>
          <cell r="C418">
            <v>3.4</v>
          </cell>
          <cell r="D418">
            <v>4.87</v>
          </cell>
          <cell r="E418">
            <v>8.3000000000000004E-2</v>
          </cell>
        </row>
        <row r="419">
          <cell r="B419" t="str">
            <v>90E- SCH  40  6"</v>
          </cell>
          <cell r="C419">
            <v>7.11</v>
          </cell>
          <cell r="D419">
            <v>9.94</v>
          </cell>
          <cell r="E419">
            <v>8.3000000000000004E-2</v>
          </cell>
        </row>
        <row r="420">
          <cell r="B420" t="str">
            <v>90E- SCH  40S  6"</v>
          </cell>
          <cell r="C420">
            <v>7.11</v>
          </cell>
          <cell r="D420">
            <v>9.94</v>
          </cell>
          <cell r="E420">
            <v>8.3000000000000004E-2</v>
          </cell>
        </row>
        <row r="421">
          <cell r="B421" t="str">
            <v>90E- SCH  STD  6"</v>
          </cell>
          <cell r="C421">
            <v>7.11</v>
          </cell>
          <cell r="D421">
            <v>9.94</v>
          </cell>
          <cell r="E421">
            <v>8.3000000000000004E-2</v>
          </cell>
        </row>
        <row r="422">
          <cell r="B422" t="str">
            <v>90E- SCH  80  6"</v>
          </cell>
          <cell r="C422">
            <v>10.97</v>
          </cell>
          <cell r="D422">
            <v>15</v>
          </cell>
          <cell r="E422">
            <v>8.3000000000000004E-2</v>
          </cell>
        </row>
        <row r="423">
          <cell r="B423" t="str">
            <v>90E- SCH  80S  6"</v>
          </cell>
          <cell r="C423">
            <v>10.97</v>
          </cell>
          <cell r="D423">
            <v>15</v>
          </cell>
          <cell r="E423">
            <v>8.3000000000000004E-2</v>
          </cell>
        </row>
        <row r="424">
          <cell r="B424" t="str">
            <v>90E- SCH  XS  6"</v>
          </cell>
          <cell r="C424">
            <v>10.97</v>
          </cell>
          <cell r="D424">
            <v>15</v>
          </cell>
          <cell r="E424">
            <v>8.3000000000000004E-2</v>
          </cell>
        </row>
        <row r="425">
          <cell r="B425" t="str">
            <v>90E- SCH  160  6"</v>
          </cell>
          <cell r="C425">
            <v>18.239999999999998</v>
          </cell>
          <cell r="D425">
            <v>23.7</v>
          </cell>
          <cell r="E425">
            <v>8.3000000000000004E-2</v>
          </cell>
        </row>
        <row r="426">
          <cell r="B426" t="str">
            <v>90E- SCH  XXS  6"</v>
          </cell>
          <cell r="C426">
            <v>21.95</v>
          </cell>
          <cell r="D426">
            <v>27.8</v>
          </cell>
          <cell r="E426">
            <v>8.3000000000000004E-2</v>
          </cell>
        </row>
        <row r="427">
          <cell r="B427" t="str">
            <v>90E- SCH  5S  8"</v>
          </cell>
          <cell r="C427">
            <v>2.77</v>
          </cell>
          <cell r="D427">
            <v>7.06</v>
          </cell>
          <cell r="E427">
            <v>0.14799999999999999</v>
          </cell>
        </row>
        <row r="428">
          <cell r="B428" t="str">
            <v>90E- SCH  10S  8"</v>
          </cell>
          <cell r="C428">
            <v>3.76</v>
          </cell>
          <cell r="D428">
            <v>10</v>
          </cell>
          <cell r="E428">
            <v>0.14799999999999999</v>
          </cell>
        </row>
        <row r="429">
          <cell r="B429" t="str">
            <v>90E- SCH  20  8"</v>
          </cell>
          <cell r="C429">
            <v>6.35</v>
          </cell>
          <cell r="D429">
            <v>16.600000000000001</v>
          </cell>
          <cell r="E429">
            <v>0.14799999999999999</v>
          </cell>
        </row>
        <row r="430">
          <cell r="B430" t="str">
            <v>90E- SCH  30  8"</v>
          </cell>
          <cell r="C430">
            <v>7.04</v>
          </cell>
          <cell r="D430">
            <v>17.5</v>
          </cell>
          <cell r="E430">
            <v>0.14799999999999999</v>
          </cell>
        </row>
        <row r="431">
          <cell r="B431" t="str">
            <v>90E- SCH  40  8"</v>
          </cell>
          <cell r="C431">
            <v>8.18</v>
          </cell>
          <cell r="D431">
            <v>20.100000000000001</v>
          </cell>
          <cell r="E431">
            <v>0.14799999999999999</v>
          </cell>
        </row>
        <row r="432">
          <cell r="B432" t="str">
            <v>90E- SCH  40S  8"</v>
          </cell>
          <cell r="C432">
            <v>8.18</v>
          </cell>
          <cell r="D432">
            <v>20.100000000000001</v>
          </cell>
          <cell r="E432">
            <v>0.14799999999999999</v>
          </cell>
        </row>
        <row r="433">
          <cell r="B433" t="str">
            <v>90E- SCH  STD  8"</v>
          </cell>
          <cell r="C433">
            <v>8.18</v>
          </cell>
          <cell r="D433">
            <v>20.100000000000001</v>
          </cell>
          <cell r="E433">
            <v>0.14799999999999999</v>
          </cell>
        </row>
        <row r="434">
          <cell r="B434" t="str">
            <v>90E- SCH  60  8"</v>
          </cell>
          <cell r="C434">
            <v>10.31</v>
          </cell>
          <cell r="D434">
            <v>26.3</v>
          </cell>
          <cell r="E434">
            <v>0.14799999999999999</v>
          </cell>
        </row>
        <row r="435">
          <cell r="B435" t="str">
            <v>90E- SCH  80  8"</v>
          </cell>
          <cell r="C435">
            <v>12.7</v>
          </cell>
          <cell r="D435">
            <v>30.5</v>
          </cell>
          <cell r="E435">
            <v>0.14799999999999999</v>
          </cell>
        </row>
        <row r="436">
          <cell r="B436" t="str">
            <v>90E- SCH  80S  8"</v>
          </cell>
          <cell r="C436">
            <v>12.7</v>
          </cell>
          <cell r="D436">
            <v>30.5</v>
          </cell>
          <cell r="E436">
            <v>0.14799999999999999</v>
          </cell>
        </row>
        <row r="437">
          <cell r="B437" t="str">
            <v>90E- SCH  XS  8"</v>
          </cell>
          <cell r="C437">
            <v>12.7</v>
          </cell>
          <cell r="D437">
            <v>30.5</v>
          </cell>
          <cell r="E437">
            <v>0.14799999999999999</v>
          </cell>
        </row>
        <row r="438">
          <cell r="B438" t="str">
            <v>90E- SCH  100  8"</v>
          </cell>
          <cell r="C438">
            <v>15.06</v>
          </cell>
          <cell r="D438">
            <v>38</v>
          </cell>
          <cell r="E438">
            <v>0.14799999999999999</v>
          </cell>
        </row>
        <row r="439">
          <cell r="B439" t="str">
            <v>90E- SCH  120  8"</v>
          </cell>
          <cell r="C439">
            <v>18.239999999999998</v>
          </cell>
          <cell r="D439">
            <v>42.5</v>
          </cell>
          <cell r="E439">
            <v>0.14799999999999999</v>
          </cell>
        </row>
        <row r="440">
          <cell r="B440" t="str">
            <v>90E- SCH  140  8"</v>
          </cell>
          <cell r="C440">
            <v>20.62</v>
          </cell>
          <cell r="D440">
            <v>46</v>
          </cell>
          <cell r="E440">
            <v>0.14799999999999999</v>
          </cell>
        </row>
        <row r="441">
          <cell r="B441" t="str">
            <v>90E- SCH  XXS  8"</v>
          </cell>
          <cell r="C441">
            <v>22.22</v>
          </cell>
          <cell r="D441">
            <v>50.8</v>
          </cell>
          <cell r="E441">
            <v>0.14799999999999999</v>
          </cell>
        </row>
        <row r="442">
          <cell r="B442" t="str">
            <v>90E- SCH  160  8"</v>
          </cell>
          <cell r="C442">
            <v>23.01</v>
          </cell>
          <cell r="D442">
            <v>52.5</v>
          </cell>
          <cell r="E442">
            <v>0.14799999999999999</v>
          </cell>
        </row>
        <row r="443">
          <cell r="B443" t="str">
            <v>90E- SCH  5S  10"</v>
          </cell>
          <cell r="C443">
            <v>3.4</v>
          </cell>
          <cell r="D443">
            <v>13.2</v>
          </cell>
          <cell r="E443">
            <v>0.23100000000000001</v>
          </cell>
        </row>
        <row r="444">
          <cell r="B444" t="str">
            <v>90E- SCH  10S  10"</v>
          </cell>
          <cell r="C444">
            <v>4.1900000000000004</v>
          </cell>
          <cell r="D444">
            <v>15.5</v>
          </cell>
          <cell r="E444">
            <v>0.23100000000000001</v>
          </cell>
        </row>
        <row r="445">
          <cell r="B445" t="str">
            <v>90E- SCH  20  10"</v>
          </cell>
          <cell r="C445">
            <v>6.35</v>
          </cell>
          <cell r="D445">
            <v>25.7</v>
          </cell>
          <cell r="E445">
            <v>0.23100000000000001</v>
          </cell>
        </row>
        <row r="446">
          <cell r="B446" t="str">
            <v>90E- SCH  30  10"</v>
          </cell>
          <cell r="C446">
            <v>7.8</v>
          </cell>
          <cell r="D446">
            <v>31.3</v>
          </cell>
          <cell r="E446">
            <v>0.23100000000000001</v>
          </cell>
        </row>
        <row r="447">
          <cell r="B447" t="str">
            <v>90E- SCH  40  10"</v>
          </cell>
          <cell r="C447">
            <v>9.27</v>
          </cell>
          <cell r="D447">
            <v>35.4</v>
          </cell>
          <cell r="E447">
            <v>0.23100000000000001</v>
          </cell>
        </row>
        <row r="448">
          <cell r="B448" t="str">
            <v>90E- SCH  40S  10"</v>
          </cell>
          <cell r="C448">
            <v>9.27</v>
          </cell>
          <cell r="D448">
            <v>35.4</v>
          </cell>
          <cell r="E448">
            <v>0.23100000000000001</v>
          </cell>
        </row>
        <row r="449">
          <cell r="B449" t="str">
            <v>90E- SCH  STD  10"</v>
          </cell>
          <cell r="C449">
            <v>9.27</v>
          </cell>
          <cell r="D449">
            <v>35.4</v>
          </cell>
          <cell r="E449">
            <v>0.23100000000000001</v>
          </cell>
        </row>
        <row r="450">
          <cell r="B450" t="str">
            <v>90E- SCH  60  10"</v>
          </cell>
          <cell r="C450">
            <v>12.7</v>
          </cell>
          <cell r="D450">
            <v>48</v>
          </cell>
          <cell r="E450">
            <v>0.23100000000000001</v>
          </cell>
        </row>
        <row r="451">
          <cell r="B451" t="str">
            <v>90E- SCH  60S  10"</v>
          </cell>
          <cell r="C451">
            <v>12.7</v>
          </cell>
          <cell r="D451">
            <v>48</v>
          </cell>
          <cell r="E451">
            <v>0.23100000000000001</v>
          </cell>
        </row>
        <row r="452">
          <cell r="B452" t="str">
            <v>90E- SCH  XS  10"</v>
          </cell>
          <cell r="C452">
            <v>12.7</v>
          </cell>
          <cell r="D452">
            <v>48</v>
          </cell>
          <cell r="E452">
            <v>0.23100000000000001</v>
          </cell>
        </row>
        <row r="453">
          <cell r="B453" t="str">
            <v>90E- SCH  80  10"</v>
          </cell>
          <cell r="C453">
            <v>15.06</v>
          </cell>
          <cell r="D453">
            <v>56.2</v>
          </cell>
          <cell r="E453">
            <v>0.23100000000000001</v>
          </cell>
        </row>
        <row r="454">
          <cell r="B454" t="str">
            <v>90E- SCH  100  10"</v>
          </cell>
          <cell r="C454">
            <v>18.239999999999998</v>
          </cell>
          <cell r="D454">
            <v>75</v>
          </cell>
          <cell r="E454">
            <v>0.23100000000000001</v>
          </cell>
        </row>
        <row r="455">
          <cell r="B455" t="str">
            <v>90E- SCH  120  10"</v>
          </cell>
          <cell r="C455">
            <v>21.41</v>
          </cell>
          <cell r="D455">
            <v>77.599999999999994</v>
          </cell>
          <cell r="E455">
            <v>0.23100000000000001</v>
          </cell>
        </row>
        <row r="456">
          <cell r="B456" t="str">
            <v>90E- SCH  140  10"</v>
          </cell>
          <cell r="C456">
            <v>25.4</v>
          </cell>
          <cell r="D456">
            <v>90.7</v>
          </cell>
          <cell r="E456">
            <v>0.23100000000000001</v>
          </cell>
        </row>
        <row r="457">
          <cell r="B457" t="str">
            <v>90E- SCH  XXS  10"</v>
          </cell>
          <cell r="C457">
            <v>25.4</v>
          </cell>
          <cell r="D457">
            <v>90.7</v>
          </cell>
          <cell r="E457">
            <v>0.23100000000000001</v>
          </cell>
        </row>
        <row r="458">
          <cell r="B458" t="str">
            <v>90E- SCH  160  10"</v>
          </cell>
          <cell r="C458">
            <v>28.57</v>
          </cell>
          <cell r="D458">
            <v>101</v>
          </cell>
          <cell r="E458">
            <v>0.23100000000000001</v>
          </cell>
        </row>
        <row r="459">
          <cell r="B459" t="str">
            <v>90E- SCH  5S  12"</v>
          </cell>
          <cell r="C459">
            <v>4.1900000000000004</v>
          </cell>
          <cell r="D459">
            <v>22.3</v>
          </cell>
          <cell r="E459">
            <v>0.33300000000000002</v>
          </cell>
        </row>
        <row r="460">
          <cell r="B460" t="str">
            <v>90E- SCH  10S  12"</v>
          </cell>
          <cell r="C460">
            <v>4.57</v>
          </cell>
          <cell r="D460">
            <v>25</v>
          </cell>
          <cell r="E460">
            <v>0.33300000000000002</v>
          </cell>
        </row>
        <row r="461">
          <cell r="B461" t="str">
            <v>90E- SCH  20  12"</v>
          </cell>
          <cell r="C461">
            <v>6.35</v>
          </cell>
          <cell r="D461">
            <v>37.229999999999997</v>
          </cell>
          <cell r="E461">
            <v>0.33300000000000002</v>
          </cell>
        </row>
        <row r="462">
          <cell r="B462" t="str">
            <v>90E- SCH  30  12"</v>
          </cell>
          <cell r="C462">
            <v>8.3800000000000008</v>
          </cell>
          <cell r="D462">
            <v>46.06</v>
          </cell>
          <cell r="E462">
            <v>0.33300000000000002</v>
          </cell>
        </row>
        <row r="463">
          <cell r="B463" t="str">
            <v>90E- SCH  STD  12"</v>
          </cell>
          <cell r="C463">
            <v>9.52</v>
          </cell>
          <cell r="D463">
            <v>54</v>
          </cell>
          <cell r="E463">
            <v>0.33300000000000002</v>
          </cell>
        </row>
        <row r="464">
          <cell r="B464" t="str">
            <v>90E- SCH  40S  12"</v>
          </cell>
          <cell r="C464">
            <v>9.52</v>
          </cell>
          <cell r="D464">
            <v>54</v>
          </cell>
          <cell r="E464">
            <v>0.33300000000000002</v>
          </cell>
        </row>
        <row r="465">
          <cell r="B465" t="str">
            <v>90E- SCH  40  12"</v>
          </cell>
          <cell r="C465">
            <v>10.31</v>
          </cell>
          <cell r="D465">
            <v>56.2</v>
          </cell>
          <cell r="E465">
            <v>0.33300000000000002</v>
          </cell>
        </row>
        <row r="466">
          <cell r="B466" t="str">
            <v>90E- SCH  XS  12"</v>
          </cell>
          <cell r="C466">
            <v>12.7</v>
          </cell>
          <cell r="D466">
            <v>70</v>
          </cell>
          <cell r="E466">
            <v>0.33300000000000002</v>
          </cell>
        </row>
        <row r="467">
          <cell r="B467" t="str">
            <v>90E- SCH  80S  12"</v>
          </cell>
          <cell r="C467">
            <v>12.7</v>
          </cell>
          <cell r="D467">
            <v>70</v>
          </cell>
          <cell r="E467">
            <v>0.33300000000000002</v>
          </cell>
        </row>
        <row r="468">
          <cell r="B468" t="str">
            <v>90E- SCH  60  12"</v>
          </cell>
          <cell r="C468">
            <v>14.27</v>
          </cell>
          <cell r="D468">
            <v>82.6</v>
          </cell>
          <cell r="E468">
            <v>0.33300000000000002</v>
          </cell>
        </row>
        <row r="469">
          <cell r="B469" t="str">
            <v>90E- SCH  80  12"</v>
          </cell>
          <cell r="C469">
            <v>17.45</v>
          </cell>
          <cell r="D469">
            <v>92.7</v>
          </cell>
          <cell r="E469">
            <v>0.33300000000000002</v>
          </cell>
        </row>
        <row r="470">
          <cell r="B470" t="str">
            <v>90E- SCH  100  12"</v>
          </cell>
          <cell r="C470">
            <v>21.41</v>
          </cell>
          <cell r="D470">
            <v>123</v>
          </cell>
          <cell r="E470">
            <v>0.33300000000000002</v>
          </cell>
        </row>
        <row r="471">
          <cell r="B471" t="str">
            <v>90E- SCH  XXS  12"</v>
          </cell>
          <cell r="C471">
            <v>25.4</v>
          </cell>
          <cell r="D471">
            <v>132</v>
          </cell>
          <cell r="E471">
            <v>0.33300000000000002</v>
          </cell>
        </row>
        <row r="472">
          <cell r="B472" t="str">
            <v>90E- SCH  120  12"</v>
          </cell>
          <cell r="C472">
            <v>25.4</v>
          </cell>
          <cell r="D472">
            <v>132</v>
          </cell>
          <cell r="E472">
            <v>0.33300000000000002</v>
          </cell>
        </row>
        <row r="473">
          <cell r="B473" t="str">
            <v>90E- SCH  140  12"</v>
          </cell>
          <cell r="C473">
            <v>28.57</v>
          </cell>
          <cell r="D473">
            <v>157</v>
          </cell>
          <cell r="E473">
            <v>0.33300000000000002</v>
          </cell>
        </row>
        <row r="474">
          <cell r="B474" t="str">
            <v>90E- SCH  160  12"</v>
          </cell>
          <cell r="C474">
            <v>33.32</v>
          </cell>
          <cell r="D474">
            <v>168</v>
          </cell>
          <cell r="E474">
            <v>0.33300000000000002</v>
          </cell>
        </row>
        <row r="475">
          <cell r="B475" t="str">
            <v>90E- SCH  5S  14"</v>
          </cell>
          <cell r="C475">
            <v>3.96</v>
          </cell>
          <cell r="D475">
            <v>29</v>
          </cell>
          <cell r="E475">
            <v>0.45300000000000001</v>
          </cell>
        </row>
        <row r="476">
          <cell r="B476" t="str">
            <v>90E- SCH  10S  14"</v>
          </cell>
          <cell r="C476">
            <v>4.78</v>
          </cell>
          <cell r="D476">
            <v>34.799999999999997</v>
          </cell>
          <cell r="E476">
            <v>0.45300000000000001</v>
          </cell>
        </row>
        <row r="477">
          <cell r="B477" t="str">
            <v>90E- SCH  10  14"</v>
          </cell>
          <cell r="C477">
            <v>6.35</v>
          </cell>
          <cell r="D477">
            <v>57.5</v>
          </cell>
          <cell r="E477">
            <v>0.45300000000000001</v>
          </cell>
        </row>
        <row r="478">
          <cell r="B478" t="str">
            <v>90E- SCH  20  14"</v>
          </cell>
          <cell r="C478">
            <v>7.92</v>
          </cell>
          <cell r="D478">
            <v>59.9</v>
          </cell>
          <cell r="E478">
            <v>0.45300000000000001</v>
          </cell>
        </row>
        <row r="479">
          <cell r="B479" t="str">
            <v>90E- SCH  30  14"</v>
          </cell>
          <cell r="C479">
            <v>9.52</v>
          </cell>
          <cell r="D479">
            <v>68</v>
          </cell>
          <cell r="E479">
            <v>0.45300000000000001</v>
          </cell>
        </row>
        <row r="480">
          <cell r="B480" t="str">
            <v>90E- SCH  STD  14"</v>
          </cell>
          <cell r="C480">
            <v>9.52</v>
          </cell>
          <cell r="D480">
            <v>68</v>
          </cell>
          <cell r="E480">
            <v>0.45300000000000001</v>
          </cell>
        </row>
        <row r="481">
          <cell r="B481" t="str">
            <v>90E- SCH  40  14"</v>
          </cell>
          <cell r="C481">
            <v>11.13</v>
          </cell>
          <cell r="D481">
            <v>79.900000000000006</v>
          </cell>
          <cell r="E481">
            <v>0.45300000000000001</v>
          </cell>
        </row>
        <row r="482">
          <cell r="B482" t="str">
            <v>90E- SCH  XS  14"</v>
          </cell>
          <cell r="C482">
            <v>12.7</v>
          </cell>
          <cell r="D482">
            <v>94.4</v>
          </cell>
          <cell r="E482">
            <v>0.45300000000000001</v>
          </cell>
        </row>
        <row r="483">
          <cell r="B483" t="str">
            <v>90E- SCH  60  14"</v>
          </cell>
          <cell r="C483">
            <v>15.06</v>
          </cell>
          <cell r="D483">
            <v>111.3</v>
          </cell>
          <cell r="E483">
            <v>0.45300000000000001</v>
          </cell>
        </row>
        <row r="484">
          <cell r="B484" t="str">
            <v>90E- SCH  80  14"</v>
          </cell>
          <cell r="C484">
            <v>19.05</v>
          </cell>
          <cell r="D484">
            <v>132</v>
          </cell>
          <cell r="E484">
            <v>0.45300000000000001</v>
          </cell>
        </row>
        <row r="485">
          <cell r="B485" t="str">
            <v>90E- SCH  100  14"</v>
          </cell>
          <cell r="C485">
            <v>23.8</v>
          </cell>
          <cell r="D485">
            <v>188</v>
          </cell>
          <cell r="E485">
            <v>0.45300000000000001</v>
          </cell>
        </row>
        <row r="486">
          <cell r="B486" t="str">
            <v>90E- SCH  120  14"</v>
          </cell>
          <cell r="C486">
            <v>27.76</v>
          </cell>
          <cell r="D486">
            <v>190</v>
          </cell>
          <cell r="E486">
            <v>0.45300000000000001</v>
          </cell>
        </row>
        <row r="487">
          <cell r="B487" t="str">
            <v>90E- SCH  140  14"</v>
          </cell>
          <cell r="C487">
            <v>31.75</v>
          </cell>
          <cell r="D487">
            <v>224</v>
          </cell>
          <cell r="E487">
            <v>0.45300000000000001</v>
          </cell>
        </row>
        <row r="488">
          <cell r="B488" t="str">
            <v>90E- SCH  160  14"</v>
          </cell>
          <cell r="C488">
            <v>35.71</v>
          </cell>
          <cell r="D488">
            <v>236</v>
          </cell>
          <cell r="E488">
            <v>0.45300000000000001</v>
          </cell>
        </row>
        <row r="489">
          <cell r="B489" t="str">
            <v>90E- SCH  5S  16"</v>
          </cell>
          <cell r="C489">
            <v>4.1900000000000004</v>
          </cell>
          <cell r="D489">
            <v>45.3</v>
          </cell>
          <cell r="E489">
            <v>0.59199999999999997</v>
          </cell>
        </row>
        <row r="490">
          <cell r="B490" t="str">
            <v>90E- SCH  10S  16"</v>
          </cell>
          <cell r="C490">
            <v>4.76</v>
          </cell>
          <cell r="D490">
            <v>47.5</v>
          </cell>
          <cell r="E490">
            <v>0.59199999999999997</v>
          </cell>
        </row>
        <row r="491">
          <cell r="B491" t="str">
            <v>90E- SCH  10  16"</v>
          </cell>
          <cell r="C491">
            <v>6.35</v>
          </cell>
          <cell r="D491">
            <v>63.2</v>
          </cell>
          <cell r="E491">
            <v>0.59199999999999997</v>
          </cell>
        </row>
        <row r="492">
          <cell r="B492" t="str">
            <v>90E- SCH  20  16"</v>
          </cell>
          <cell r="C492">
            <v>7.92</v>
          </cell>
          <cell r="D492">
            <v>74.3</v>
          </cell>
          <cell r="E492">
            <v>0.59199999999999997</v>
          </cell>
        </row>
        <row r="493">
          <cell r="B493" t="str">
            <v>90E- SCH  STD  16"</v>
          </cell>
          <cell r="C493">
            <v>9.52</v>
          </cell>
          <cell r="D493">
            <v>89</v>
          </cell>
          <cell r="E493">
            <v>0.59199999999999997</v>
          </cell>
        </row>
        <row r="494">
          <cell r="B494" t="str">
            <v>90E- SCH  30  16"</v>
          </cell>
          <cell r="C494">
            <v>9.52</v>
          </cell>
          <cell r="D494">
            <v>89</v>
          </cell>
          <cell r="E494">
            <v>0.59199999999999997</v>
          </cell>
        </row>
        <row r="495">
          <cell r="B495" t="str">
            <v>90E- SCH  XS  16"</v>
          </cell>
          <cell r="C495">
            <v>12.7</v>
          </cell>
          <cell r="D495">
            <v>118</v>
          </cell>
          <cell r="E495">
            <v>0.59199999999999997</v>
          </cell>
        </row>
        <row r="496">
          <cell r="B496" t="str">
            <v>90E- SCH  40  16"</v>
          </cell>
          <cell r="C496">
            <v>12.7</v>
          </cell>
          <cell r="D496">
            <v>118</v>
          </cell>
          <cell r="E496">
            <v>0.59199999999999997</v>
          </cell>
        </row>
        <row r="497">
          <cell r="B497" t="str">
            <v>90E- SCH  60  16"</v>
          </cell>
          <cell r="C497">
            <v>16.66</v>
          </cell>
          <cell r="D497">
            <v>153.6</v>
          </cell>
          <cell r="E497">
            <v>0.59199999999999997</v>
          </cell>
        </row>
        <row r="498">
          <cell r="B498" t="str">
            <v>90E- SCH  80  16"</v>
          </cell>
          <cell r="C498">
            <v>21.41</v>
          </cell>
          <cell r="D498">
            <v>194</v>
          </cell>
          <cell r="E498">
            <v>0.59199999999999997</v>
          </cell>
        </row>
        <row r="499">
          <cell r="B499" t="str">
            <v>90E- SCH  100  16"</v>
          </cell>
          <cell r="C499">
            <v>26.19</v>
          </cell>
          <cell r="D499">
            <v>235.2</v>
          </cell>
          <cell r="E499">
            <v>0.59199999999999997</v>
          </cell>
        </row>
        <row r="500">
          <cell r="B500" t="str">
            <v>90E- SCH  120  16"</v>
          </cell>
          <cell r="C500">
            <v>30.94</v>
          </cell>
          <cell r="D500">
            <v>274</v>
          </cell>
          <cell r="E500">
            <v>0.59199999999999997</v>
          </cell>
        </row>
        <row r="501">
          <cell r="B501" t="str">
            <v>90E- SCH  140  16"</v>
          </cell>
          <cell r="C501">
            <v>36.53</v>
          </cell>
          <cell r="D501">
            <v>318.8</v>
          </cell>
          <cell r="E501">
            <v>0.59199999999999997</v>
          </cell>
        </row>
        <row r="502">
          <cell r="B502" t="str">
            <v>90E- SCH  160  16"</v>
          </cell>
          <cell r="C502">
            <v>40.46</v>
          </cell>
          <cell r="D502">
            <v>350</v>
          </cell>
          <cell r="E502">
            <v>0.59199999999999997</v>
          </cell>
        </row>
        <row r="503">
          <cell r="B503" t="str">
            <v>90E- SCH  5S  18"</v>
          </cell>
          <cell r="C503">
            <v>4.1900000000000004</v>
          </cell>
          <cell r="D503">
            <v>56.6</v>
          </cell>
          <cell r="E503">
            <v>0.749</v>
          </cell>
        </row>
        <row r="504">
          <cell r="B504" t="str">
            <v>90E- SCH  10S  18"</v>
          </cell>
          <cell r="C504">
            <v>4.78</v>
          </cell>
          <cell r="D504">
            <v>60</v>
          </cell>
          <cell r="E504">
            <v>0.749</v>
          </cell>
        </row>
        <row r="505">
          <cell r="B505" t="str">
            <v>90E- SCH  10  18"</v>
          </cell>
          <cell r="C505">
            <v>6.35</v>
          </cell>
          <cell r="D505">
            <v>82</v>
          </cell>
          <cell r="E505">
            <v>0.749</v>
          </cell>
        </row>
        <row r="506">
          <cell r="B506" t="str">
            <v>90E- SCH  20  18"</v>
          </cell>
          <cell r="C506">
            <v>7.92</v>
          </cell>
          <cell r="D506">
            <v>94.3</v>
          </cell>
          <cell r="E506">
            <v>0.749</v>
          </cell>
        </row>
        <row r="507">
          <cell r="B507" t="str">
            <v>90E- SCH  STD  18"</v>
          </cell>
          <cell r="C507">
            <v>9.52</v>
          </cell>
          <cell r="D507">
            <v>112.5</v>
          </cell>
          <cell r="E507">
            <v>0.749</v>
          </cell>
        </row>
        <row r="508">
          <cell r="B508" t="str">
            <v>90E- SCH  30  18"</v>
          </cell>
          <cell r="C508">
            <v>11.13</v>
          </cell>
          <cell r="D508">
            <v>131.5</v>
          </cell>
          <cell r="E508">
            <v>0.749</v>
          </cell>
        </row>
        <row r="509">
          <cell r="B509" t="str">
            <v>90E- SCH  XS  18"</v>
          </cell>
          <cell r="C509">
            <v>12.7</v>
          </cell>
          <cell r="D509">
            <v>148.9</v>
          </cell>
          <cell r="E509">
            <v>0.749</v>
          </cell>
        </row>
        <row r="510">
          <cell r="B510" t="str">
            <v>90E- SCH  40  18"</v>
          </cell>
          <cell r="C510">
            <v>14.27</v>
          </cell>
          <cell r="D510">
            <v>168</v>
          </cell>
          <cell r="E510">
            <v>0.749</v>
          </cell>
        </row>
        <row r="511">
          <cell r="B511" t="str">
            <v>90E- SCH  60  18"</v>
          </cell>
          <cell r="C511">
            <v>19.05</v>
          </cell>
          <cell r="D511">
            <v>22.3</v>
          </cell>
          <cell r="E511">
            <v>0.749</v>
          </cell>
        </row>
        <row r="512">
          <cell r="B512" t="str">
            <v>90E- SCH  80  18"</v>
          </cell>
          <cell r="C512">
            <v>23.8</v>
          </cell>
          <cell r="D512">
            <v>274</v>
          </cell>
          <cell r="E512">
            <v>0.749</v>
          </cell>
        </row>
        <row r="513">
          <cell r="B513" t="str">
            <v>90E- SCH  100  18"</v>
          </cell>
          <cell r="C513">
            <v>29.36</v>
          </cell>
          <cell r="D513">
            <v>344.1</v>
          </cell>
          <cell r="E513">
            <v>0.749</v>
          </cell>
        </row>
        <row r="514">
          <cell r="B514" t="str">
            <v>90E- SCH  120  18"</v>
          </cell>
          <cell r="C514">
            <v>34.92</v>
          </cell>
          <cell r="D514">
            <v>391.5</v>
          </cell>
          <cell r="E514">
            <v>0.749</v>
          </cell>
        </row>
        <row r="515">
          <cell r="B515" t="str">
            <v>90E- SCH  140  18"</v>
          </cell>
          <cell r="C515">
            <v>39.67</v>
          </cell>
          <cell r="D515">
            <v>440.2</v>
          </cell>
          <cell r="E515">
            <v>0.749</v>
          </cell>
        </row>
        <row r="516">
          <cell r="B516" t="str">
            <v>90E- SCH  160  18"</v>
          </cell>
          <cell r="C516">
            <v>45.24</v>
          </cell>
          <cell r="D516">
            <v>495</v>
          </cell>
          <cell r="E516">
            <v>0.749</v>
          </cell>
        </row>
        <row r="517">
          <cell r="B517" t="str">
            <v>90E- SCH  5S  20"</v>
          </cell>
          <cell r="C517">
            <v>4.78</v>
          </cell>
          <cell r="D517">
            <v>75</v>
          </cell>
          <cell r="E517">
            <v>0.92500000000000004</v>
          </cell>
        </row>
        <row r="518">
          <cell r="B518" t="str">
            <v>90E- SCH  10S  20"</v>
          </cell>
          <cell r="C518">
            <v>5.54</v>
          </cell>
          <cell r="D518">
            <v>100</v>
          </cell>
          <cell r="E518">
            <v>0.92500000000000004</v>
          </cell>
        </row>
        <row r="519">
          <cell r="B519" t="str">
            <v>90E- SCH  10  20"</v>
          </cell>
          <cell r="C519">
            <v>6.35</v>
          </cell>
          <cell r="D519">
            <v>100</v>
          </cell>
          <cell r="E519">
            <v>0.92500000000000004</v>
          </cell>
        </row>
        <row r="520">
          <cell r="B520" t="str">
            <v>90E- SCH  STD  20"</v>
          </cell>
          <cell r="C520">
            <v>9.52</v>
          </cell>
          <cell r="D520">
            <v>139.80000000000001</v>
          </cell>
          <cell r="E520">
            <v>0.92500000000000004</v>
          </cell>
        </row>
        <row r="521">
          <cell r="B521" t="str">
            <v>90E- SCH  20  20"</v>
          </cell>
          <cell r="C521">
            <v>9.52</v>
          </cell>
          <cell r="D521">
            <v>139.80000000000001</v>
          </cell>
          <cell r="E521">
            <v>0.92500000000000004</v>
          </cell>
        </row>
        <row r="522">
          <cell r="B522" t="str">
            <v>90E- SCH  XS  20"</v>
          </cell>
          <cell r="C522">
            <v>12.7</v>
          </cell>
          <cell r="D522">
            <v>184.5</v>
          </cell>
          <cell r="E522">
            <v>0.92500000000000004</v>
          </cell>
        </row>
        <row r="523">
          <cell r="B523" t="str">
            <v>90E- SCH  30  20"</v>
          </cell>
          <cell r="C523">
            <v>12.7</v>
          </cell>
          <cell r="D523">
            <v>184.5</v>
          </cell>
          <cell r="E523">
            <v>0.92500000000000004</v>
          </cell>
        </row>
        <row r="524">
          <cell r="B524" t="str">
            <v>90E- SCH  40  20"</v>
          </cell>
          <cell r="C524">
            <v>15.06</v>
          </cell>
          <cell r="D524">
            <v>220</v>
          </cell>
          <cell r="E524">
            <v>0.92500000000000004</v>
          </cell>
        </row>
        <row r="525">
          <cell r="B525" t="str">
            <v>90E- SCH  60  20"</v>
          </cell>
          <cell r="C525">
            <v>20.62</v>
          </cell>
          <cell r="D525">
            <v>296.39999999999998</v>
          </cell>
          <cell r="E525">
            <v>0.92500000000000004</v>
          </cell>
        </row>
        <row r="526">
          <cell r="B526" t="str">
            <v>90E- SCH  80  20"</v>
          </cell>
          <cell r="C526">
            <v>26.19</v>
          </cell>
          <cell r="D526">
            <v>372</v>
          </cell>
          <cell r="E526">
            <v>0.92500000000000004</v>
          </cell>
        </row>
        <row r="527">
          <cell r="B527" t="str">
            <v>90E- SCH  100  20"</v>
          </cell>
          <cell r="C527">
            <v>32.54</v>
          </cell>
          <cell r="D527">
            <v>456.2</v>
          </cell>
          <cell r="E527">
            <v>0.92500000000000004</v>
          </cell>
        </row>
        <row r="528">
          <cell r="B528" t="str">
            <v>90E- SCH  120  20"</v>
          </cell>
          <cell r="C528">
            <v>38.1</v>
          </cell>
          <cell r="D528">
            <v>528.4</v>
          </cell>
          <cell r="E528">
            <v>0.92500000000000004</v>
          </cell>
        </row>
        <row r="529">
          <cell r="B529" t="str">
            <v>90E- SCH  140  20"</v>
          </cell>
          <cell r="C529">
            <v>44.45</v>
          </cell>
          <cell r="D529">
            <v>607.5</v>
          </cell>
          <cell r="E529">
            <v>0.92500000000000004</v>
          </cell>
        </row>
        <row r="530">
          <cell r="B530" t="str">
            <v>90E- SCH  160  20"</v>
          </cell>
          <cell r="C530">
            <v>49.99</v>
          </cell>
          <cell r="D530">
            <v>676</v>
          </cell>
          <cell r="E530">
            <v>0.92500000000000004</v>
          </cell>
        </row>
        <row r="531">
          <cell r="B531" t="str">
            <v>90E- SCH  5S  24"</v>
          </cell>
          <cell r="C531">
            <v>5.54</v>
          </cell>
          <cell r="D531">
            <v>130</v>
          </cell>
          <cell r="E531">
            <v>1.3320000000000001</v>
          </cell>
        </row>
        <row r="532">
          <cell r="B532" t="str">
            <v>90E- SCH  10  24"</v>
          </cell>
          <cell r="C532">
            <v>6.35</v>
          </cell>
          <cell r="D532">
            <v>140</v>
          </cell>
          <cell r="E532">
            <v>1.3320000000000001</v>
          </cell>
        </row>
        <row r="533">
          <cell r="B533" t="str">
            <v>90E- SCH  10S  24"</v>
          </cell>
          <cell r="C533">
            <v>6.35</v>
          </cell>
          <cell r="D533">
            <v>140</v>
          </cell>
          <cell r="E533">
            <v>1.3320000000000001</v>
          </cell>
        </row>
        <row r="534">
          <cell r="B534" t="str">
            <v>90E- SCH  STD  24"</v>
          </cell>
          <cell r="C534">
            <v>9.52</v>
          </cell>
          <cell r="D534">
            <v>198.8</v>
          </cell>
          <cell r="E534">
            <v>1.3320000000000001</v>
          </cell>
        </row>
        <row r="535">
          <cell r="B535" t="str">
            <v>90E- SCH  20  24"</v>
          </cell>
          <cell r="C535">
            <v>9.52</v>
          </cell>
          <cell r="D535">
            <v>198.8</v>
          </cell>
          <cell r="E535">
            <v>1.3320000000000001</v>
          </cell>
        </row>
        <row r="536">
          <cell r="B536" t="str">
            <v>90E- SCH  XS  24"</v>
          </cell>
          <cell r="C536">
            <v>12.7</v>
          </cell>
          <cell r="D536">
            <v>270</v>
          </cell>
          <cell r="E536">
            <v>1.3320000000000001</v>
          </cell>
        </row>
        <row r="537">
          <cell r="B537" t="str">
            <v>90E- SCH  30  24"</v>
          </cell>
          <cell r="C537">
            <v>14.27</v>
          </cell>
          <cell r="D537">
            <v>301.60000000000002</v>
          </cell>
          <cell r="E537">
            <v>1.3320000000000001</v>
          </cell>
        </row>
        <row r="538">
          <cell r="B538" t="str">
            <v>90E- SCH  40  24"</v>
          </cell>
          <cell r="C538">
            <v>17.45</v>
          </cell>
          <cell r="D538">
            <v>365</v>
          </cell>
          <cell r="E538">
            <v>1.3320000000000001</v>
          </cell>
        </row>
        <row r="539">
          <cell r="B539" t="str">
            <v>90E- SCH  60  24"</v>
          </cell>
          <cell r="C539">
            <v>24.59</v>
          </cell>
          <cell r="D539">
            <v>509.7</v>
          </cell>
          <cell r="E539">
            <v>1.3320000000000001</v>
          </cell>
        </row>
        <row r="540">
          <cell r="B540" t="str">
            <v>90E- SCH  80  24"</v>
          </cell>
          <cell r="C540">
            <v>30.94</v>
          </cell>
          <cell r="D540">
            <v>635</v>
          </cell>
          <cell r="E540">
            <v>1.3320000000000001</v>
          </cell>
        </row>
        <row r="541">
          <cell r="B541" t="str">
            <v>90E- SCH  100  24"</v>
          </cell>
          <cell r="C541">
            <v>38.89</v>
          </cell>
          <cell r="D541">
            <v>786.1</v>
          </cell>
          <cell r="E541">
            <v>1.3320000000000001</v>
          </cell>
        </row>
        <row r="542">
          <cell r="B542" t="str">
            <v>90E- SCH  120  24"</v>
          </cell>
          <cell r="C542">
            <v>46.02</v>
          </cell>
          <cell r="D542">
            <v>918.3</v>
          </cell>
          <cell r="E542">
            <v>1.3320000000000001</v>
          </cell>
        </row>
        <row r="543">
          <cell r="B543" t="str">
            <v>90E- SCH  140  24"</v>
          </cell>
          <cell r="C543">
            <v>52.37</v>
          </cell>
          <cell r="D543">
            <v>103.3</v>
          </cell>
          <cell r="E543">
            <v>1.3320000000000001</v>
          </cell>
        </row>
        <row r="544">
          <cell r="B544" t="str">
            <v>90E- SCH  160  24"</v>
          </cell>
          <cell r="C544">
            <v>59.51</v>
          </cell>
          <cell r="D544">
            <v>116</v>
          </cell>
          <cell r="E544">
            <v>1.3320000000000001</v>
          </cell>
        </row>
        <row r="545">
          <cell r="B545" t="str">
            <v>90E- SCH  6.35  26"</v>
          </cell>
          <cell r="C545">
            <v>6.35</v>
          </cell>
          <cell r="D545">
            <v>150.69999999999999</v>
          </cell>
          <cell r="E545">
            <v>1.5640000000000001</v>
          </cell>
        </row>
        <row r="546">
          <cell r="B546" t="str">
            <v>90E- SCH  10  26"</v>
          </cell>
          <cell r="C546">
            <v>7.92</v>
          </cell>
          <cell r="D546">
            <v>200.3</v>
          </cell>
          <cell r="E546">
            <v>1.5640000000000001</v>
          </cell>
        </row>
        <row r="547">
          <cell r="B547" t="str">
            <v>90E- SCH  STD  26"</v>
          </cell>
          <cell r="C547">
            <v>9.5299999999999994</v>
          </cell>
          <cell r="D547">
            <v>237.2</v>
          </cell>
          <cell r="E547">
            <v>1.5640000000000001</v>
          </cell>
        </row>
        <row r="548">
          <cell r="B548" t="str">
            <v>90E- SCH  XS  26"</v>
          </cell>
          <cell r="C548">
            <v>12.7</v>
          </cell>
          <cell r="D548">
            <v>316</v>
          </cell>
          <cell r="E548">
            <v>1.5640000000000001</v>
          </cell>
        </row>
        <row r="549">
          <cell r="B549" t="str">
            <v>90E- SCH  20  26"</v>
          </cell>
          <cell r="C549">
            <v>12.7</v>
          </cell>
          <cell r="D549">
            <v>316</v>
          </cell>
          <cell r="E549">
            <v>1.5640000000000001</v>
          </cell>
        </row>
        <row r="550">
          <cell r="B550" t="str">
            <v>90E- SCH  STD  28"</v>
          </cell>
          <cell r="C550">
            <v>9.5299999999999994</v>
          </cell>
          <cell r="D550">
            <v>275</v>
          </cell>
          <cell r="E550">
            <v>1.8140000000000001</v>
          </cell>
        </row>
        <row r="551">
          <cell r="B551" t="str">
            <v>90E- SCH  XS  28"</v>
          </cell>
          <cell r="C551">
            <v>12.7</v>
          </cell>
          <cell r="D551">
            <v>366</v>
          </cell>
          <cell r="E551">
            <v>1.8140000000000001</v>
          </cell>
        </row>
        <row r="552">
          <cell r="B552" t="str">
            <v>90E- SCH  20  28"</v>
          </cell>
          <cell r="C552">
            <v>12.7</v>
          </cell>
          <cell r="D552">
            <v>366</v>
          </cell>
          <cell r="E552">
            <v>1.8140000000000001</v>
          </cell>
        </row>
        <row r="553">
          <cell r="B553" t="str">
            <v>90E- SCH  STD  30"</v>
          </cell>
          <cell r="C553">
            <v>9.5299999999999994</v>
          </cell>
          <cell r="D553">
            <v>316</v>
          </cell>
          <cell r="E553">
            <v>2.0819999999999999</v>
          </cell>
        </row>
        <row r="554">
          <cell r="B554" t="str">
            <v>90E- SCH  XS  30"</v>
          </cell>
          <cell r="C554">
            <v>12.7</v>
          </cell>
          <cell r="D554">
            <v>421</v>
          </cell>
          <cell r="E554">
            <v>2.0819999999999999</v>
          </cell>
        </row>
        <row r="555">
          <cell r="B555" t="str">
            <v>90E- SCH  20  30"</v>
          </cell>
          <cell r="C555">
            <v>12.7</v>
          </cell>
          <cell r="D555">
            <v>421</v>
          </cell>
          <cell r="E555">
            <v>2.0819999999999999</v>
          </cell>
        </row>
        <row r="556">
          <cell r="B556" t="str">
            <v>90E- SCH  STD  32"</v>
          </cell>
          <cell r="C556">
            <v>9.5299999999999994</v>
          </cell>
          <cell r="D556">
            <v>360</v>
          </cell>
          <cell r="E556">
            <v>2.3690000000000002</v>
          </cell>
        </row>
        <row r="557">
          <cell r="B557" t="str">
            <v>90E- SCH  30  32"</v>
          </cell>
          <cell r="C557">
            <v>15.88</v>
          </cell>
          <cell r="D557">
            <v>480</v>
          </cell>
          <cell r="E557">
            <v>2.3690000000000002</v>
          </cell>
        </row>
        <row r="558">
          <cell r="B558" t="str">
            <v>90E- SCH  STD  34"</v>
          </cell>
          <cell r="C558">
            <v>9.5299999999999994</v>
          </cell>
          <cell r="D558">
            <v>407</v>
          </cell>
          <cell r="E558">
            <v>2.6739999999999999</v>
          </cell>
        </row>
        <row r="559">
          <cell r="B559" t="str">
            <v>90E- SCH  XS  34"</v>
          </cell>
          <cell r="C559">
            <v>12.7</v>
          </cell>
          <cell r="D559">
            <v>542</v>
          </cell>
          <cell r="E559">
            <v>2.6739999999999999</v>
          </cell>
        </row>
        <row r="560">
          <cell r="B560" t="str">
            <v>90E- SCH  20  34"</v>
          </cell>
          <cell r="C560">
            <v>12.7</v>
          </cell>
          <cell r="D560">
            <v>542</v>
          </cell>
          <cell r="E560">
            <v>2.6739999999999999</v>
          </cell>
        </row>
        <row r="561">
          <cell r="B561" t="str">
            <v>90E- SCH  STD  36"</v>
          </cell>
          <cell r="C561">
            <v>9.5299999999999994</v>
          </cell>
          <cell r="D561">
            <v>457</v>
          </cell>
          <cell r="E561">
            <v>2.9980000000000002</v>
          </cell>
        </row>
        <row r="562">
          <cell r="B562" t="str">
            <v>90E- SCH  XS  36"</v>
          </cell>
          <cell r="C562">
            <v>12.7</v>
          </cell>
          <cell r="D562">
            <v>608</v>
          </cell>
          <cell r="E562">
            <v>2.9980000000000002</v>
          </cell>
        </row>
        <row r="563">
          <cell r="B563" t="str">
            <v>90E- SCH  20  36"</v>
          </cell>
          <cell r="C563">
            <v>12.7</v>
          </cell>
          <cell r="D563">
            <v>608</v>
          </cell>
          <cell r="E563">
            <v>2.9980000000000002</v>
          </cell>
        </row>
        <row r="564">
          <cell r="B564" t="str">
            <v>90E- SCH  STD  38"</v>
          </cell>
          <cell r="C564">
            <v>9.5299999999999994</v>
          </cell>
          <cell r="D564">
            <v>509</v>
          </cell>
          <cell r="E564">
            <v>3.34</v>
          </cell>
        </row>
        <row r="565">
          <cell r="B565" t="str">
            <v>90E- SCH  XS  38"</v>
          </cell>
          <cell r="C565">
            <v>25.4</v>
          </cell>
          <cell r="D565">
            <v>678</v>
          </cell>
          <cell r="E565">
            <v>3.34</v>
          </cell>
        </row>
        <row r="566">
          <cell r="B566" t="str">
            <v>90E- SCH  STD  40"</v>
          </cell>
          <cell r="C566">
            <v>9.5299999999999994</v>
          </cell>
          <cell r="D566">
            <v>564</v>
          </cell>
          <cell r="E566">
            <v>3.7010000000000001</v>
          </cell>
        </row>
        <row r="567">
          <cell r="B567" t="str">
            <v>90E- SCH  XS  40"</v>
          </cell>
          <cell r="C567">
            <v>0</v>
          </cell>
          <cell r="D567">
            <v>752</v>
          </cell>
          <cell r="E567">
            <v>3.7010000000000001</v>
          </cell>
        </row>
        <row r="568">
          <cell r="B568" t="str">
            <v>90E- SCH  STD  42"</v>
          </cell>
          <cell r="C568">
            <v>9.5299999999999994</v>
          </cell>
          <cell r="D568">
            <v>622</v>
          </cell>
          <cell r="E568">
            <v>4.08</v>
          </cell>
        </row>
        <row r="569">
          <cell r="B569" t="str">
            <v>90E- SCH  XS  42"</v>
          </cell>
          <cell r="C569">
            <v>12.7</v>
          </cell>
          <cell r="D569">
            <v>828</v>
          </cell>
          <cell r="E569">
            <v>4.08</v>
          </cell>
        </row>
        <row r="570">
          <cell r="B570" t="str">
            <v>90E- SCH  STD  44"</v>
          </cell>
          <cell r="C570">
            <v>9.5299999999999994</v>
          </cell>
          <cell r="D570">
            <v>683</v>
          </cell>
          <cell r="E570">
            <v>4.4779999999999998</v>
          </cell>
        </row>
        <row r="571">
          <cell r="B571" t="str">
            <v>90E- SCH  XS  44"</v>
          </cell>
          <cell r="C571">
            <v>12.7</v>
          </cell>
          <cell r="D571">
            <v>911</v>
          </cell>
          <cell r="E571">
            <v>4.4779999999999998</v>
          </cell>
        </row>
        <row r="572">
          <cell r="B572" t="str">
            <v>90E- SCH  STD  48"</v>
          </cell>
          <cell r="C572">
            <v>9.5299999999999994</v>
          </cell>
          <cell r="D572">
            <v>814</v>
          </cell>
          <cell r="E572">
            <v>5.33</v>
          </cell>
        </row>
        <row r="573">
          <cell r="B573" t="str">
            <v>90E- SCH  XS  48"</v>
          </cell>
          <cell r="C573">
            <v>12.7</v>
          </cell>
          <cell r="D573">
            <v>1085</v>
          </cell>
          <cell r="E573">
            <v>5.33</v>
          </cell>
        </row>
        <row r="574">
          <cell r="B574" t="str">
            <v>45E- SCH  3000  0.5"</v>
          </cell>
          <cell r="D574">
            <v>0.2</v>
          </cell>
          <cell r="E574">
            <v>0</v>
          </cell>
        </row>
        <row r="575">
          <cell r="B575" t="str">
            <v>45E- SCH  6000  0.5"</v>
          </cell>
          <cell r="D575">
            <v>0.4</v>
          </cell>
          <cell r="E575">
            <v>0</v>
          </cell>
        </row>
        <row r="576">
          <cell r="B576" t="str">
            <v>45E- SCH  3000  0.75"</v>
          </cell>
          <cell r="D576">
            <v>0.24</v>
          </cell>
          <cell r="E576">
            <v>1E-3</v>
          </cell>
        </row>
        <row r="577">
          <cell r="B577" t="str">
            <v>45E- SCH  6000  0.75"</v>
          </cell>
          <cell r="D577">
            <v>0.6</v>
          </cell>
          <cell r="E577">
            <v>1E-3</v>
          </cell>
        </row>
        <row r="578">
          <cell r="B578" t="str">
            <v>45E- SCH  3000  1"</v>
          </cell>
          <cell r="D578">
            <v>0.5</v>
          </cell>
          <cell r="E578">
            <v>1E-3</v>
          </cell>
        </row>
        <row r="579">
          <cell r="B579" t="str">
            <v>45E- SCH  6000  1"</v>
          </cell>
          <cell r="D579">
            <v>0.94</v>
          </cell>
          <cell r="E579">
            <v>1E-3</v>
          </cell>
        </row>
        <row r="580">
          <cell r="B580" t="str">
            <v>45E- SCH  3000  1.5"</v>
          </cell>
          <cell r="D580">
            <v>0.78</v>
          </cell>
          <cell r="E580">
            <v>3.0000000000000001E-3</v>
          </cell>
        </row>
        <row r="581">
          <cell r="B581" t="str">
            <v>45E- SCH  6000  1.5"</v>
          </cell>
          <cell r="D581">
            <v>1.98</v>
          </cell>
          <cell r="E581">
            <v>3.0000000000000001E-3</v>
          </cell>
        </row>
        <row r="582">
          <cell r="B582" t="str">
            <v>45E- SCH  5S  2"</v>
          </cell>
          <cell r="C582">
            <v>1.65</v>
          </cell>
          <cell r="D582">
            <v>0.12</v>
          </cell>
          <cell r="E582">
            <v>5.0000000000000001E-3</v>
          </cell>
        </row>
        <row r="583">
          <cell r="B583" t="str">
            <v>45E- SCH  10S  2"</v>
          </cell>
          <cell r="C583">
            <v>2.77</v>
          </cell>
          <cell r="D583">
            <v>0.24</v>
          </cell>
          <cell r="E583">
            <v>5.0000000000000001E-3</v>
          </cell>
        </row>
        <row r="584">
          <cell r="B584" t="str">
            <v>45E- SCH  40  2"</v>
          </cell>
          <cell r="C584">
            <v>3.91</v>
          </cell>
          <cell r="D584">
            <v>0.33</v>
          </cell>
          <cell r="E584">
            <v>5.0000000000000001E-3</v>
          </cell>
        </row>
        <row r="585">
          <cell r="B585" t="str">
            <v>45E- SCH  40S  2"</v>
          </cell>
          <cell r="C585">
            <v>3.91</v>
          </cell>
          <cell r="D585">
            <v>0.33</v>
          </cell>
          <cell r="E585">
            <v>5.0000000000000001E-3</v>
          </cell>
        </row>
        <row r="586">
          <cell r="B586" t="str">
            <v>45E- SCH  STD  2"</v>
          </cell>
          <cell r="C586">
            <v>3.91</v>
          </cell>
          <cell r="D586">
            <v>0.33</v>
          </cell>
          <cell r="E586">
            <v>5.0000000000000001E-3</v>
          </cell>
        </row>
        <row r="587">
          <cell r="B587" t="str">
            <v>45E- SCH  80  2"</v>
          </cell>
          <cell r="C587">
            <v>5.54</v>
          </cell>
          <cell r="D587">
            <v>0.45</v>
          </cell>
          <cell r="E587">
            <v>5.0000000000000001E-3</v>
          </cell>
        </row>
        <row r="588">
          <cell r="B588" t="str">
            <v>45E- SCH  80S  2"</v>
          </cell>
          <cell r="C588">
            <v>5.54</v>
          </cell>
          <cell r="D588">
            <v>0.45</v>
          </cell>
          <cell r="E588">
            <v>5.0000000000000001E-3</v>
          </cell>
        </row>
        <row r="589">
          <cell r="B589" t="str">
            <v>45E- SCH  XXS  2"</v>
          </cell>
          <cell r="C589">
            <v>5.54</v>
          </cell>
          <cell r="D589">
            <v>0.45</v>
          </cell>
          <cell r="E589">
            <v>5.0000000000000001E-3</v>
          </cell>
        </row>
        <row r="590">
          <cell r="B590" t="str">
            <v>45E- SCH  160  2"</v>
          </cell>
          <cell r="C590">
            <v>8.7100000000000009</v>
          </cell>
          <cell r="D590">
            <v>0.66</v>
          </cell>
          <cell r="E590">
            <v>5.0000000000000001E-3</v>
          </cell>
        </row>
        <row r="591">
          <cell r="B591" t="str">
            <v>45E- SCH  XXS  2"</v>
          </cell>
          <cell r="C591">
            <v>11.07</v>
          </cell>
          <cell r="D591">
            <v>0.81</v>
          </cell>
          <cell r="E591">
            <v>5.0000000000000001E-3</v>
          </cell>
        </row>
        <row r="592">
          <cell r="B592" t="str">
            <v>45E- SCH  5S  2.5"</v>
          </cell>
          <cell r="C592">
            <v>2.11</v>
          </cell>
          <cell r="D592">
            <v>0.28999999999999998</v>
          </cell>
          <cell r="E592">
            <v>7.0000000000000001E-3</v>
          </cell>
        </row>
        <row r="593">
          <cell r="B593" t="str">
            <v>45E- SCH  10S  2.5"</v>
          </cell>
          <cell r="C593">
            <v>3.05</v>
          </cell>
          <cell r="D593">
            <v>0.41</v>
          </cell>
          <cell r="E593">
            <v>7.0000000000000001E-3</v>
          </cell>
        </row>
        <row r="594">
          <cell r="B594" t="str">
            <v>45E- SCH  40  2.5"</v>
          </cell>
          <cell r="C594">
            <v>5.16</v>
          </cell>
          <cell r="D594">
            <v>0.69</v>
          </cell>
          <cell r="E594">
            <v>7.0000000000000001E-3</v>
          </cell>
        </row>
        <row r="595">
          <cell r="B595" t="str">
            <v>45E- SCH  40S  2.5"</v>
          </cell>
          <cell r="C595">
            <v>5.16</v>
          </cell>
          <cell r="D595">
            <v>0.69</v>
          </cell>
          <cell r="E595">
            <v>7.0000000000000001E-3</v>
          </cell>
        </row>
        <row r="596">
          <cell r="B596" t="str">
            <v>45E- SCH  STD  2.5"</v>
          </cell>
          <cell r="C596">
            <v>5.16</v>
          </cell>
          <cell r="D596">
            <v>0.69</v>
          </cell>
          <cell r="E596">
            <v>7.0000000000000001E-3</v>
          </cell>
        </row>
        <row r="597">
          <cell r="B597" t="str">
            <v>45E- SCH  80  2.5"</v>
          </cell>
          <cell r="C597">
            <v>7.01</v>
          </cell>
          <cell r="D597">
            <v>0.89</v>
          </cell>
          <cell r="E597">
            <v>7.0000000000000001E-3</v>
          </cell>
        </row>
        <row r="598">
          <cell r="B598" t="str">
            <v>45E- SCH  80S  2.5"</v>
          </cell>
          <cell r="C598">
            <v>7.01</v>
          </cell>
          <cell r="D598">
            <v>0.89</v>
          </cell>
          <cell r="E598">
            <v>7.0000000000000001E-3</v>
          </cell>
        </row>
        <row r="599">
          <cell r="B599" t="str">
            <v>45E- SCH  XS  2.5"</v>
          </cell>
          <cell r="C599">
            <v>7.01</v>
          </cell>
          <cell r="D599">
            <v>0.89</v>
          </cell>
          <cell r="E599">
            <v>7.0000000000000001E-3</v>
          </cell>
        </row>
        <row r="600">
          <cell r="B600" t="str">
            <v>45E- SCH  160  2.5"</v>
          </cell>
          <cell r="C600">
            <v>9.52</v>
          </cell>
          <cell r="D600">
            <v>1.17</v>
          </cell>
          <cell r="E600">
            <v>7.0000000000000001E-3</v>
          </cell>
        </row>
        <row r="601">
          <cell r="B601" t="str">
            <v>45E- SCH  XXS  2.5"</v>
          </cell>
          <cell r="C601">
            <v>14.02</v>
          </cell>
          <cell r="D601">
            <v>1.61</v>
          </cell>
          <cell r="E601">
            <v>7.0000000000000001E-3</v>
          </cell>
        </row>
        <row r="602">
          <cell r="B602" t="str">
            <v>45E- SCH  5S  3"</v>
          </cell>
          <cell r="C602">
            <v>2.11</v>
          </cell>
          <cell r="D602">
            <v>0.41</v>
          </cell>
          <cell r="E602">
            <v>0.01</v>
          </cell>
        </row>
        <row r="603">
          <cell r="B603" t="str">
            <v>45E- SCH  10S  3"</v>
          </cell>
          <cell r="C603">
            <v>3.05</v>
          </cell>
          <cell r="D603">
            <v>0.56999999999999995</v>
          </cell>
          <cell r="E603">
            <v>0.01</v>
          </cell>
        </row>
        <row r="604">
          <cell r="B604" t="str">
            <v>45E- SCH  40  3"</v>
          </cell>
          <cell r="C604">
            <v>5.49</v>
          </cell>
          <cell r="D604">
            <v>1.02</v>
          </cell>
          <cell r="E604">
            <v>0.01</v>
          </cell>
        </row>
        <row r="605">
          <cell r="B605" t="str">
            <v>45E- SCH  40S  3"</v>
          </cell>
          <cell r="C605">
            <v>5.49</v>
          </cell>
          <cell r="D605">
            <v>1.02</v>
          </cell>
          <cell r="E605">
            <v>0.01</v>
          </cell>
        </row>
        <row r="606">
          <cell r="B606" t="str">
            <v>45E- SCH  STD  3"</v>
          </cell>
          <cell r="C606">
            <v>5.49</v>
          </cell>
          <cell r="D606">
            <v>1.02</v>
          </cell>
          <cell r="E606">
            <v>0.01</v>
          </cell>
        </row>
        <row r="607">
          <cell r="B607" t="str">
            <v>45E- SCH  80  3"</v>
          </cell>
          <cell r="C607">
            <v>7.62</v>
          </cell>
          <cell r="D607">
            <v>1.37</v>
          </cell>
          <cell r="E607">
            <v>0.01</v>
          </cell>
        </row>
        <row r="608">
          <cell r="B608" t="str">
            <v>45E- SCH  80S  3"</v>
          </cell>
          <cell r="C608">
            <v>7.62</v>
          </cell>
          <cell r="D608">
            <v>1.37</v>
          </cell>
          <cell r="E608">
            <v>0.01</v>
          </cell>
        </row>
        <row r="609">
          <cell r="B609" t="str">
            <v>45E- SCH  XS  3"</v>
          </cell>
          <cell r="C609">
            <v>7.62</v>
          </cell>
          <cell r="D609">
            <v>1.37</v>
          </cell>
          <cell r="E609">
            <v>0.01</v>
          </cell>
        </row>
        <row r="610">
          <cell r="B610" t="str">
            <v>45E- SCH  160  3"</v>
          </cell>
          <cell r="C610">
            <v>11.13</v>
          </cell>
          <cell r="D610">
            <v>1.92</v>
          </cell>
          <cell r="E610">
            <v>0.01</v>
          </cell>
        </row>
        <row r="611">
          <cell r="B611" t="str">
            <v>45E- SCH  XXS  3"</v>
          </cell>
          <cell r="C611">
            <v>15.24</v>
          </cell>
          <cell r="D611">
            <v>2.4900000000000002</v>
          </cell>
          <cell r="E611">
            <v>0.01</v>
          </cell>
        </row>
        <row r="612">
          <cell r="B612" t="str">
            <v>45E- SCH  5S  4"</v>
          </cell>
          <cell r="C612">
            <v>2.11</v>
          </cell>
          <cell r="D612">
            <v>0.69</v>
          </cell>
          <cell r="E612">
            <v>1.9E-2</v>
          </cell>
        </row>
        <row r="613">
          <cell r="B613" t="str">
            <v>45E- SCH  10S  4"</v>
          </cell>
          <cell r="C613">
            <v>3.05</v>
          </cell>
          <cell r="D613">
            <v>0.98</v>
          </cell>
          <cell r="E613">
            <v>1.9E-2</v>
          </cell>
        </row>
        <row r="614">
          <cell r="B614" t="str">
            <v>45E- SCH  40  4"</v>
          </cell>
          <cell r="C614">
            <v>6.02</v>
          </cell>
          <cell r="D614">
            <v>1.92</v>
          </cell>
          <cell r="E614">
            <v>1.9E-2</v>
          </cell>
        </row>
        <row r="615">
          <cell r="B615" t="str">
            <v>45E- SCH  40S  4"</v>
          </cell>
          <cell r="C615">
            <v>6.02</v>
          </cell>
          <cell r="D615">
            <v>1.92</v>
          </cell>
          <cell r="E615">
            <v>1.9E-2</v>
          </cell>
        </row>
        <row r="616">
          <cell r="B616" t="str">
            <v>45E- SCH  STD  4"</v>
          </cell>
          <cell r="C616">
            <v>6.02</v>
          </cell>
          <cell r="D616">
            <v>1.92</v>
          </cell>
          <cell r="E616">
            <v>1.9E-2</v>
          </cell>
        </row>
        <row r="617">
          <cell r="B617" t="str">
            <v>45E- SCH  80  4"</v>
          </cell>
          <cell r="C617">
            <v>8.56</v>
          </cell>
          <cell r="D617">
            <v>2.68</v>
          </cell>
          <cell r="E617">
            <v>1.9E-2</v>
          </cell>
        </row>
        <row r="618">
          <cell r="B618" t="str">
            <v>45E- SCH  80S  4"</v>
          </cell>
          <cell r="C618">
            <v>8.56</v>
          </cell>
          <cell r="D618">
            <v>2.68</v>
          </cell>
          <cell r="E618">
            <v>1.9E-2</v>
          </cell>
        </row>
        <row r="619">
          <cell r="B619" t="str">
            <v>45E- SCH  XS  4"</v>
          </cell>
          <cell r="C619">
            <v>8.56</v>
          </cell>
          <cell r="D619">
            <v>2.68</v>
          </cell>
          <cell r="E619">
            <v>1.9E-2</v>
          </cell>
        </row>
        <row r="620">
          <cell r="B620" t="str">
            <v>45E- SCH  160  4"</v>
          </cell>
          <cell r="C620">
            <v>13.49</v>
          </cell>
          <cell r="D620">
            <v>4.0199999999999996</v>
          </cell>
          <cell r="E620">
            <v>1.9E-2</v>
          </cell>
        </row>
        <row r="621">
          <cell r="B621" t="str">
            <v>45E- SCH  XXS  4"</v>
          </cell>
          <cell r="C621">
            <v>17.12</v>
          </cell>
          <cell r="D621">
            <v>4.91</v>
          </cell>
          <cell r="E621">
            <v>1.9E-2</v>
          </cell>
        </row>
        <row r="622">
          <cell r="B622" t="str">
            <v>45E- SCH  5S  5"</v>
          </cell>
          <cell r="C622">
            <v>2.77</v>
          </cell>
          <cell r="D622">
            <v>1.42</v>
          </cell>
          <cell r="E622">
            <v>2.9000000000000001E-2</v>
          </cell>
        </row>
        <row r="623">
          <cell r="B623" t="str">
            <v>45E- SCH  10S  5"</v>
          </cell>
          <cell r="C623">
            <v>3.4</v>
          </cell>
          <cell r="D623">
            <v>1.71</v>
          </cell>
          <cell r="E623">
            <v>2.9000000000000001E-2</v>
          </cell>
        </row>
        <row r="624">
          <cell r="B624" t="str">
            <v>45E- SCH  40  5"</v>
          </cell>
          <cell r="C624">
            <v>6.55</v>
          </cell>
          <cell r="D624">
            <v>3.24</v>
          </cell>
          <cell r="E624">
            <v>2.9000000000000001E-2</v>
          </cell>
        </row>
        <row r="625">
          <cell r="B625" t="str">
            <v>45E- SCH  40S  5"</v>
          </cell>
          <cell r="C625">
            <v>6.55</v>
          </cell>
          <cell r="D625">
            <v>3.24</v>
          </cell>
          <cell r="E625">
            <v>2.9000000000000001E-2</v>
          </cell>
        </row>
        <row r="626">
          <cell r="B626" t="str">
            <v>45E- SCH  STD  5"</v>
          </cell>
          <cell r="C626">
            <v>6.55</v>
          </cell>
          <cell r="D626">
            <v>3.24</v>
          </cell>
          <cell r="E626">
            <v>2.9000000000000001E-2</v>
          </cell>
        </row>
        <row r="627">
          <cell r="B627" t="str">
            <v>45E- SCH  80  5"</v>
          </cell>
          <cell r="C627">
            <v>9.52</v>
          </cell>
          <cell r="D627">
            <v>4.57</v>
          </cell>
          <cell r="E627">
            <v>2.9000000000000001E-2</v>
          </cell>
        </row>
        <row r="628">
          <cell r="B628" t="str">
            <v>45E- SCH  80S  5"</v>
          </cell>
          <cell r="C628">
            <v>9.52</v>
          </cell>
          <cell r="D628">
            <v>4.57</v>
          </cell>
          <cell r="E628">
            <v>2.9000000000000001E-2</v>
          </cell>
        </row>
        <row r="629">
          <cell r="B629" t="str">
            <v>45E- SCH  XS  5"</v>
          </cell>
          <cell r="C629">
            <v>9.52</v>
          </cell>
          <cell r="D629">
            <v>4.57</v>
          </cell>
          <cell r="E629">
            <v>2.9000000000000001E-2</v>
          </cell>
        </row>
        <row r="630">
          <cell r="B630" t="str">
            <v>45E- SCH  160  5"</v>
          </cell>
          <cell r="C630">
            <v>15.87</v>
          </cell>
          <cell r="D630">
            <v>7.25</v>
          </cell>
          <cell r="E630">
            <v>2.9000000000000001E-2</v>
          </cell>
        </row>
        <row r="631">
          <cell r="B631" t="str">
            <v>45E- SCH  XXS  5"</v>
          </cell>
          <cell r="C631">
            <v>19.05</v>
          </cell>
          <cell r="D631">
            <v>8.4499999999999993</v>
          </cell>
          <cell r="E631">
            <v>2.9000000000000001E-2</v>
          </cell>
        </row>
        <row r="632">
          <cell r="B632" t="str">
            <v>45E- SCH  5S  6"</v>
          </cell>
          <cell r="C632">
            <v>2.77</v>
          </cell>
          <cell r="D632">
            <v>2.02</v>
          </cell>
          <cell r="E632">
            <v>4.2000000000000003E-2</v>
          </cell>
        </row>
        <row r="633">
          <cell r="B633" t="str">
            <v>45E- SCH  10S  6"</v>
          </cell>
          <cell r="C633">
            <v>3.4</v>
          </cell>
          <cell r="D633">
            <v>2.44</v>
          </cell>
          <cell r="E633">
            <v>4.2000000000000003E-2</v>
          </cell>
        </row>
        <row r="634">
          <cell r="B634" t="str">
            <v>45E- SCH  40  6"</v>
          </cell>
          <cell r="C634">
            <v>7.11</v>
          </cell>
          <cell r="D634">
            <v>4.97</v>
          </cell>
          <cell r="E634">
            <v>4.2000000000000003E-2</v>
          </cell>
        </row>
        <row r="635">
          <cell r="B635" t="str">
            <v>45E- SCH  40S  6"</v>
          </cell>
          <cell r="C635">
            <v>7.11</v>
          </cell>
          <cell r="D635">
            <v>4.97</v>
          </cell>
          <cell r="E635">
            <v>4.2000000000000003E-2</v>
          </cell>
        </row>
        <row r="636">
          <cell r="B636" t="str">
            <v>45E- SCH  STD  6"</v>
          </cell>
          <cell r="C636">
            <v>7.11</v>
          </cell>
          <cell r="D636">
            <v>4.97</v>
          </cell>
          <cell r="E636">
            <v>4.2000000000000003E-2</v>
          </cell>
        </row>
        <row r="637">
          <cell r="B637" t="str">
            <v>45E- SCH  80  6"</v>
          </cell>
          <cell r="C637">
            <v>10.97</v>
          </cell>
          <cell r="D637">
            <v>7.5</v>
          </cell>
          <cell r="E637">
            <v>4.2000000000000003E-2</v>
          </cell>
        </row>
        <row r="638">
          <cell r="B638" t="str">
            <v>45E- SCH  80S  6"</v>
          </cell>
          <cell r="C638">
            <v>10.97</v>
          </cell>
          <cell r="D638">
            <v>7.5</v>
          </cell>
          <cell r="E638">
            <v>4.2000000000000003E-2</v>
          </cell>
        </row>
        <row r="639">
          <cell r="B639" t="str">
            <v>45E- SCH  XS  6"</v>
          </cell>
          <cell r="C639">
            <v>10.97</v>
          </cell>
          <cell r="D639">
            <v>7.5</v>
          </cell>
          <cell r="E639">
            <v>4.2000000000000003E-2</v>
          </cell>
        </row>
        <row r="640">
          <cell r="B640" t="str">
            <v>45E- SCH  160  6"</v>
          </cell>
          <cell r="C640">
            <v>18.239999999999998</v>
          </cell>
          <cell r="D640">
            <v>11.9</v>
          </cell>
          <cell r="E640">
            <v>4.2000000000000003E-2</v>
          </cell>
        </row>
        <row r="641">
          <cell r="B641" t="str">
            <v>45E- SCH  XXS  6"</v>
          </cell>
          <cell r="C641">
            <v>21.95</v>
          </cell>
          <cell r="D641">
            <v>13.9</v>
          </cell>
          <cell r="E641">
            <v>4.2000000000000003E-2</v>
          </cell>
        </row>
        <row r="642">
          <cell r="B642" t="str">
            <v>45E- SCH  5S  8"</v>
          </cell>
          <cell r="C642">
            <v>2.77</v>
          </cell>
          <cell r="D642">
            <v>3.53</v>
          </cell>
          <cell r="E642">
            <v>7.3999999999999996E-2</v>
          </cell>
        </row>
        <row r="643">
          <cell r="B643" t="str">
            <v>45E- SCH  10S  8"</v>
          </cell>
          <cell r="C643">
            <v>3.76</v>
          </cell>
          <cell r="D643">
            <v>5</v>
          </cell>
          <cell r="E643">
            <v>7.3999999999999996E-2</v>
          </cell>
        </row>
        <row r="644">
          <cell r="B644" t="str">
            <v>45E- SCH  20  8"</v>
          </cell>
          <cell r="C644">
            <v>6.35</v>
          </cell>
          <cell r="D644">
            <v>8.3000000000000007</v>
          </cell>
          <cell r="E644">
            <v>7.3999999999999996E-2</v>
          </cell>
        </row>
        <row r="645">
          <cell r="B645" t="str">
            <v>45E- SCH  30  8"</v>
          </cell>
          <cell r="C645">
            <v>7.04</v>
          </cell>
          <cell r="D645">
            <v>8.8000000000000007</v>
          </cell>
          <cell r="E645">
            <v>7.3999999999999996E-2</v>
          </cell>
        </row>
        <row r="646">
          <cell r="B646" t="str">
            <v>45E- SCH  40  8"</v>
          </cell>
          <cell r="C646">
            <v>8.18</v>
          </cell>
          <cell r="D646">
            <v>10.1</v>
          </cell>
          <cell r="E646">
            <v>7.3999999999999996E-2</v>
          </cell>
        </row>
        <row r="647">
          <cell r="B647" t="str">
            <v>45E- SCH  40S  8"</v>
          </cell>
          <cell r="C647">
            <v>8.18</v>
          </cell>
          <cell r="D647">
            <v>10.1</v>
          </cell>
          <cell r="E647">
            <v>7.3999999999999996E-2</v>
          </cell>
        </row>
        <row r="648">
          <cell r="B648" t="str">
            <v>45E- SCH  STD  8"</v>
          </cell>
          <cell r="C648">
            <v>8.18</v>
          </cell>
          <cell r="D648">
            <v>10.1</v>
          </cell>
          <cell r="E648">
            <v>7.3999999999999996E-2</v>
          </cell>
        </row>
        <row r="649">
          <cell r="B649" t="str">
            <v>45E- SCH  60  8"</v>
          </cell>
          <cell r="C649">
            <v>10.31</v>
          </cell>
          <cell r="D649">
            <v>13.2</v>
          </cell>
          <cell r="E649">
            <v>7.3999999999999996E-2</v>
          </cell>
        </row>
        <row r="650">
          <cell r="B650" t="str">
            <v>45E- SCH  80  8"</v>
          </cell>
          <cell r="C650">
            <v>12.7</v>
          </cell>
          <cell r="D650">
            <v>15.3</v>
          </cell>
          <cell r="E650">
            <v>7.3999999999999996E-2</v>
          </cell>
        </row>
        <row r="651">
          <cell r="B651" t="str">
            <v>45E- SCH  80S  8"</v>
          </cell>
          <cell r="C651">
            <v>12.7</v>
          </cell>
          <cell r="D651">
            <v>15.3</v>
          </cell>
          <cell r="E651">
            <v>7.3999999999999996E-2</v>
          </cell>
        </row>
        <row r="652">
          <cell r="B652" t="str">
            <v>45E- SCH  XS  8"</v>
          </cell>
          <cell r="C652">
            <v>12.7</v>
          </cell>
          <cell r="D652">
            <v>15.3</v>
          </cell>
          <cell r="E652">
            <v>7.3999999999999996E-2</v>
          </cell>
        </row>
        <row r="653">
          <cell r="B653" t="str">
            <v>45E- SCH  100  8"</v>
          </cell>
          <cell r="C653">
            <v>15.06</v>
          </cell>
          <cell r="D653">
            <v>19</v>
          </cell>
          <cell r="E653">
            <v>7.3999999999999996E-2</v>
          </cell>
        </row>
        <row r="654">
          <cell r="B654" t="str">
            <v>45E- SCH  120  8"</v>
          </cell>
          <cell r="C654">
            <v>18.239999999999998</v>
          </cell>
          <cell r="D654">
            <v>21.3</v>
          </cell>
          <cell r="E654">
            <v>7.3999999999999996E-2</v>
          </cell>
        </row>
        <row r="655">
          <cell r="B655" t="str">
            <v>45E- SCH  140  8"</v>
          </cell>
          <cell r="C655">
            <v>20.62</v>
          </cell>
          <cell r="D655">
            <v>23</v>
          </cell>
          <cell r="E655">
            <v>7.3999999999999996E-2</v>
          </cell>
        </row>
        <row r="656">
          <cell r="B656" t="str">
            <v>45E- SCH  XXS  8"</v>
          </cell>
          <cell r="C656">
            <v>22.22</v>
          </cell>
          <cell r="D656">
            <v>25.4</v>
          </cell>
          <cell r="E656">
            <v>7.3999999999999996E-2</v>
          </cell>
        </row>
        <row r="657">
          <cell r="B657" t="str">
            <v>45E- SCH  160  8"</v>
          </cell>
          <cell r="C657">
            <v>23.01</v>
          </cell>
          <cell r="D657">
            <v>26.3</v>
          </cell>
          <cell r="E657">
            <v>7.3999999999999996E-2</v>
          </cell>
        </row>
        <row r="658">
          <cell r="B658" t="str">
            <v>45E- SCH  5S  10"</v>
          </cell>
          <cell r="C658">
            <v>3.4</v>
          </cell>
          <cell r="D658">
            <v>6.6</v>
          </cell>
          <cell r="E658">
            <v>0.11600000000000001</v>
          </cell>
        </row>
        <row r="659">
          <cell r="B659" t="str">
            <v>45E- SCH  10S  10"</v>
          </cell>
          <cell r="C659">
            <v>4.1900000000000004</v>
          </cell>
          <cell r="D659">
            <v>7.8</v>
          </cell>
          <cell r="E659">
            <v>0.11600000000000001</v>
          </cell>
        </row>
        <row r="660">
          <cell r="B660" t="str">
            <v>45E- SCH  40  10"</v>
          </cell>
          <cell r="C660">
            <v>9.27</v>
          </cell>
          <cell r="D660">
            <v>17.7</v>
          </cell>
          <cell r="E660">
            <v>0.11600000000000001</v>
          </cell>
        </row>
        <row r="661">
          <cell r="B661" t="str">
            <v>45E- SCH  40S  10"</v>
          </cell>
          <cell r="C661">
            <v>9.27</v>
          </cell>
          <cell r="D661">
            <v>17.7</v>
          </cell>
          <cell r="E661">
            <v>0.11600000000000001</v>
          </cell>
        </row>
        <row r="662">
          <cell r="B662" t="str">
            <v>45E- SCH  STD  10"</v>
          </cell>
          <cell r="C662">
            <v>9.27</v>
          </cell>
          <cell r="D662">
            <v>17.7</v>
          </cell>
          <cell r="E662">
            <v>0.11600000000000001</v>
          </cell>
        </row>
        <row r="663">
          <cell r="B663" t="str">
            <v>45E- SCH  80  10"</v>
          </cell>
          <cell r="C663">
            <v>15.06</v>
          </cell>
          <cell r="D663">
            <v>28.1</v>
          </cell>
          <cell r="E663">
            <v>0.11600000000000001</v>
          </cell>
        </row>
        <row r="664">
          <cell r="B664" t="str">
            <v>45E- SCH  120  10"</v>
          </cell>
          <cell r="C664">
            <v>21.41</v>
          </cell>
          <cell r="D664">
            <v>38.799999999999997</v>
          </cell>
          <cell r="E664">
            <v>0.11600000000000001</v>
          </cell>
        </row>
        <row r="665">
          <cell r="B665" t="str">
            <v>45E- SCH  140  10"</v>
          </cell>
          <cell r="C665">
            <v>25.4</v>
          </cell>
          <cell r="D665">
            <v>45.4</v>
          </cell>
          <cell r="E665">
            <v>0.11600000000000001</v>
          </cell>
        </row>
        <row r="666">
          <cell r="B666" t="str">
            <v>45E- SCH  XXS  10"</v>
          </cell>
          <cell r="C666">
            <v>25.4</v>
          </cell>
          <cell r="D666">
            <v>45.4</v>
          </cell>
          <cell r="E666">
            <v>0.11600000000000001</v>
          </cell>
        </row>
        <row r="667">
          <cell r="B667" t="str">
            <v>45E- SCH  160  10"</v>
          </cell>
          <cell r="C667">
            <v>28.57</v>
          </cell>
          <cell r="D667">
            <v>50.5</v>
          </cell>
          <cell r="E667">
            <v>0.11600000000000001</v>
          </cell>
        </row>
        <row r="668">
          <cell r="B668" t="str">
            <v>45E- SCH  5S  12"</v>
          </cell>
          <cell r="C668">
            <v>4.1900000000000004</v>
          </cell>
          <cell r="D668">
            <v>11.2</v>
          </cell>
          <cell r="E668">
            <v>0.16700000000000001</v>
          </cell>
        </row>
        <row r="669">
          <cell r="B669" t="str">
            <v>45E- SCH  10S  12"</v>
          </cell>
          <cell r="C669">
            <v>4.57</v>
          </cell>
          <cell r="D669">
            <v>12.5</v>
          </cell>
          <cell r="E669">
            <v>0.16700000000000001</v>
          </cell>
        </row>
        <row r="670">
          <cell r="B670" t="str">
            <v>45E- SCH  20  12"</v>
          </cell>
          <cell r="C670">
            <v>6.35</v>
          </cell>
          <cell r="D670">
            <v>18.600000000000001</v>
          </cell>
          <cell r="E670">
            <v>0.16700000000000001</v>
          </cell>
        </row>
        <row r="671">
          <cell r="B671" t="str">
            <v>45E- SCH  30  12"</v>
          </cell>
          <cell r="C671">
            <v>8.3800000000000008</v>
          </cell>
          <cell r="D671">
            <v>23</v>
          </cell>
          <cell r="E671">
            <v>0.16700000000000001</v>
          </cell>
        </row>
        <row r="672">
          <cell r="B672" t="str">
            <v>45E- SCH  STD  12"</v>
          </cell>
          <cell r="C672">
            <v>9.52</v>
          </cell>
          <cell r="D672">
            <v>27</v>
          </cell>
          <cell r="E672">
            <v>0.16700000000000001</v>
          </cell>
        </row>
        <row r="673">
          <cell r="B673" t="str">
            <v>45E- SCH  40S  12"</v>
          </cell>
          <cell r="C673">
            <v>9.52</v>
          </cell>
          <cell r="D673">
            <v>27</v>
          </cell>
          <cell r="E673">
            <v>0.16700000000000001</v>
          </cell>
        </row>
        <row r="674">
          <cell r="B674" t="str">
            <v>45E- SCH  40  12"</v>
          </cell>
          <cell r="C674">
            <v>10.31</v>
          </cell>
          <cell r="D674">
            <v>28.1</v>
          </cell>
          <cell r="E674">
            <v>0.16700000000000001</v>
          </cell>
        </row>
        <row r="675">
          <cell r="B675" t="str">
            <v>45E- SCH  XS  12"</v>
          </cell>
          <cell r="C675">
            <v>12.7</v>
          </cell>
          <cell r="D675">
            <v>35</v>
          </cell>
          <cell r="E675">
            <v>0.16700000000000001</v>
          </cell>
        </row>
        <row r="676">
          <cell r="B676" t="str">
            <v>45E- SCH  80S  12"</v>
          </cell>
          <cell r="C676">
            <v>12.7</v>
          </cell>
          <cell r="D676">
            <v>35</v>
          </cell>
          <cell r="E676">
            <v>0.16700000000000001</v>
          </cell>
        </row>
        <row r="677">
          <cell r="B677" t="str">
            <v>45E- SCH  60  12"</v>
          </cell>
          <cell r="C677">
            <v>14.27</v>
          </cell>
          <cell r="D677">
            <v>41.3</v>
          </cell>
          <cell r="E677">
            <v>0.16700000000000001</v>
          </cell>
        </row>
        <row r="678">
          <cell r="B678" t="str">
            <v>45E- SCH  80  12"</v>
          </cell>
          <cell r="C678">
            <v>17.45</v>
          </cell>
          <cell r="D678">
            <v>46.4</v>
          </cell>
          <cell r="E678">
            <v>0.16700000000000001</v>
          </cell>
        </row>
        <row r="679">
          <cell r="B679" t="str">
            <v>45E- SCH  100  12"</v>
          </cell>
          <cell r="C679">
            <v>21.41</v>
          </cell>
          <cell r="D679">
            <v>61.5</v>
          </cell>
          <cell r="E679">
            <v>0.16700000000000001</v>
          </cell>
        </row>
        <row r="680">
          <cell r="B680" t="str">
            <v>45E- SCH  XXS  12"</v>
          </cell>
          <cell r="C680">
            <v>25.4</v>
          </cell>
          <cell r="D680">
            <v>66</v>
          </cell>
          <cell r="E680">
            <v>0.16700000000000001</v>
          </cell>
        </row>
        <row r="681">
          <cell r="B681" t="str">
            <v>45E- SCH  120  12"</v>
          </cell>
          <cell r="C681">
            <v>25.4</v>
          </cell>
          <cell r="D681">
            <v>66</v>
          </cell>
          <cell r="E681">
            <v>0.16700000000000001</v>
          </cell>
        </row>
        <row r="682">
          <cell r="B682" t="str">
            <v>45E- SCH  140  12"</v>
          </cell>
          <cell r="C682">
            <v>28.57</v>
          </cell>
          <cell r="D682">
            <v>78</v>
          </cell>
          <cell r="E682">
            <v>0.16700000000000001</v>
          </cell>
        </row>
        <row r="683">
          <cell r="B683" t="str">
            <v>45E- SCH  160  12"</v>
          </cell>
          <cell r="C683">
            <v>33.32</v>
          </cell>
          <cell r="D683">
            <v>84</v>
          </cell>
          <cell r="E683">
            <v>0.16700000000000001</v>
          </cell>
        </row>
        <row r="684">
          <cell r="B684" t="str">
            <v>45E- SCH  5S  14"</v>
          </cell>
          <cell r="C684">
            <v>3.96</v>
          </cell>
          <cell r="D684">
            <v>14.5</v>
          </cell>
          <cell r="E684">
            <v>0.22700000000000001</v>
          </cell>
        </row>
        <row r="685">
          <cell r="B685" t="str">
            <v>45E- SCH  10S  14"</v>
          </cell>
          <cell r="C685">
            <v>4.78</v>
          </cell>
          <cell r="D685">
            <v>17.399999999999999</v>
          </cell>
          <cell r="E685">
            <v>0.22700000000000001</v>
          </cell>
        </row>
        <row r="686">
          <cell r="B686" t="str">
            <v>45E- SCH  10  14"</v>
          </cell>
          <cell r="C686">
            <v>6.35</v>
          </cell>
          <cell r="D686">
            <v>28.7</v>
          </cell>
          <cell r="E686">
            <v>0.22700000000000001</v>
          </cell>
        </row>
        <row r="687">
          <cell r="B687" t="str">
            <v>45E- SCH  20  14"</v>
          </cell>
          <cell r="C687">
            <v>7.92</v>
          </cell>
          <cell r="D687">
            <v>29.9</v>
          </cell>
          <cell r="E687">
            <v>0.22700000000000001</v>
          </cell>
        </row>
        <row r="688">
          <cell r="B688" t="str">
            <v>45E- SCH  30  14"</v>
          </cell>
          <cell r="C688">
            <v>9.52</v>
          </cell>
          <cell r="D688">
            <v>34</v>
          </cell>
          <cell r="E688">
            <v>0.22700000000000001</v>
          </cell>
        </row>
        <row r="689">
          <cell r="B689" t="str">
            <v>45E- SCH  STD  14"</v>
          </cell>
          <cell r="C689">
            <v>9.52</v>
          </cell>
          <cell r="D689">
            <v>34</v>
          </cell>
          <cell r="E689">
            <v>0.22700000000000001</v>
          </cell>
        </row>
        <row r="690">
          <cell r="B690" t="str">
            <v>45E- SCH  40  14"</v>
          </cell>
          <cell r="C690">
            <v>11.13</v>
          </cell>
          <cell r="D690">
            <v>39.9</v>
          </cell>
          <cell r="E690">
            <v>0.22700000000000001</v>
          </cell>
        </row>
        <row r="691">
          <cell r="B691" t="str">
            <v>45E- SCH  XS  14"</v>
          </cell>
          <cell r="C691">
            <v>12.7</v>
          </cell>
          <cell r="D691">
            <v>47.2</v>
          </cell>
          <cell r="E691">
            <v>0.22700000000000001</v>
          </cell>
        </row>
        <row r="692">
          <cell r="B692" t="str">
            <v>45E- SCH  60  14"</v>
          </cell>
          <cell r="C692">
            <v>15.06</v>
          </cell>
          <cell r="D692">
            <v>55.6</v>
          </cell>
          <cell r="E692">
            <v>0.22700000000000001</v>
          </cell>
        </row>
        <row r="693">
          <cell r="B693" t="str">
            <v>45E- SCH  80  14"</v>
          </cell>
          <cell r="C693">
            <v>19.05</v>
          </cell>
          <cell r="D693">
            <v>66</v>
          </cell>
          <cell r="E693">
            <v>0.22700000000000001</v>
          </cell>
        </row>
        <row r="694">
          <cell r="B694" t="str">
            <v>45E- SCH  100  14"</v>
          </cell>
          <cell r="C694">
            <v>23.8</v>
          </cell>
          <cell r="D694">
            <v>94</v>
          </cell>
          <cell r="E694">
            <v>0.22700000000000001</v>
          </cell>
        </row>
        <row r="695">
          <cell r="B695" t="str">
            <v>45E- SCH  120  14"</v>
          </cell>
          <cell r="C695">
            <v>27.76</v>
          </cell>
          <cell r="D695">
            <v>95</v>
          </cell>
          <cell r="E695">
            <v>0.22700000000000001</v>
          </cell>
        </row>
        <row r="696">
          <cell r="B696" t="str">
            <v>45E- SCH  140  14"</v>
          </cell>
          <cell r="C696">
            <v>31.75</v>
          </cell>
          <cell r="D696">
            <v>112</v>
          </cell>
          <cell r="E696">
            <v>0.22700000000000001</v>
          </cell>
        </row>
        <row r="697">
          <cell r="B697" t="str">
            <v>45E- SCH  160  14"</v>
          </cell>
          <cell r="C697">
            <v>35.71</v>
          </cell>
          <cell r="D697">
            <v>118</v>
          </cell>
          <cell r="E697">
            <v>0.22700000000000001</v>
          </cell>
        </row>
        <row r="698">
          <cell r="B698" t="str">
            <v>45E- SCH  5S  16"</v>
          </cell>
          <cell r="C698">
            <v>4.1900000000000004</v>
          </cell>
          <cell r="D698">
            <v>22.7</v>
          </cell>
          <cell r="E698">
            <v>0.29599999999999999</v>
          </cell>
        </row>
        <row r="699">
          <cell r="B699" t="str">
            <v>45E- SCH  10S  16"</v>
          </cell>
          <cell r="C699">
            <v>4.76</v>
          </cell>
          <cell r="D699">
            <v>24.8</v>
          </cell>
          <cell r="E699">
            <v>0.29599999999999999</v>
          </cell>
        </row>
        <row r="700">
          <cell r="B700" t="str">
            <v>45E- SCH  10  16"</v>
          </cell>
          <cell r="C700">
            <v>6.35</v>
          </cell>
          <cell r="D700">
            <v>31.6</v>
          </cell>
          <cell r="E700">
            <v>0.29599999999999999</v>
          </cell>
        </row>
        <row r="701">
          <cell r="B701" t="str">
            <v>45E- SCH  20  16"</v>
          </cell>
          <cell r="C701">
            <v>7.92</v>
          </cell>
          <cell r="D701">
            <v>27.2</v>
          </cell>
          <cell r="E701">
            <v>0.29599999999999999</v>
          </cell>
        </row>
        <row r="702">
          <cell r="B702" t="str">
            <v>45E- SCH  STD  16"</v>
          </cell>
          <cell r="C702">
            <v>9.52</v>
          </cell>
          <cell r="D702">
            <v>44.5</v>
          </cell>
          <cell r="E702">
            <v>0.29599999999999999</v>
          </cell>
        </row>
        <row r="703">
          <cell r="B703" t="str">
            <v>45E- SCH  30  16"</v>
          </cell>
          <cell r="C703">
            <v>9.52</v>
          </cell>
          <cell r="D703">
            <v>44.5</v>
          </cell>
          <cell r="E703">
            <v>0.29599999999999999</v>
          </cell>
        </row>
        <row r="704">
          <cell r="B704" t="str">
            <v>45E- SCH  XS  16"</v>
          </cell>
          <cell r="C704">
            <v>12.7</v>
          </cell>
          <cell r="D704">
            <v>59</v>
          </cell>
          <cell r="E704">
            <v>0.29599999999999999</v>
          </cell>
        </row>
        <row r="705">
          <cell r="B705" t="str">
            <v>45E- SCH  40  16"</v>
          </cell>
          <cell r="C705">
            <v>12.7</v>
          </cell>
          <cell r="D705">
            <v>59</v>
          </cell>
          <cell r="E705">
            <v>0.29599999999999999</v>
          </cell>
        </row>
        <row r="706">
          <cell r="B706" t="str">
            <v>45E- SCH  60  16"</v>
          </cell>
          <cell r="C706">
            <v>16.66</v>
          </cell>
          <cell r="D706">
            <v>76.8</v>
          </cell>
          <cell r="E706">
            <v>0.29599999999999999</v>
          </cell>
        </row>
        <row r="707">
          <cell r="B707" t="str">
            <v>45E- SCH  80  16"</v>
          </cell>
          <cell r="C707">
            <v>21.41</v>
          </cell>
          <cell r="D707">
            <v>97</v>
          </cell>
          <cell r="E707">
            <v>0.29599999999999999</v>
          </cell>
        </row>
        <row r="708">
          <cell r="B708" t="str">
            <v>45E- SCH  100  16"</v>
          </cell>
          <cell r="C708">
            <v>26.19</v>
          </cell>
          <cell r="D708">
            <v>117.6</v>
          </cell>
          <cell r="E708">
            <v>0.29599999999999999</v>
          </cell>
        </row>
        <row r="709">
          <cell r="B709" t="str">
            <v>45E- SCH  120  16"</v>
          </cell>
          <cell r="C709">
            <v>30.94</v>
          </cell>
          <cell r="D709">
            <v>137</v>
          </cell>
          <cell r="E709">
            <v>0.29599999999999999</v>
          </cell>
        </row>
        <row r="710">
          <cell r="B710" t="str">
            <v>45E- SCH  140  16"</v>
          </cell>
          <cell r="C710">
            <v>36.53</v>
          </cell>
          <cell r="D710">
            <v>159.4</v>
          </cell>
          <cell r="E710">
            <v>0.29599999999999999</v>
          </cell>
        </row>
        <row r="711">
          <cell r="B711" t="str">
            <v>45E- SCH  160  16"</v>
          </cell>
          <cell r="C711">
            <v>40.46</v>
          </cell>
          <cell r="D711">
            <v>175</v>
          </cell>
          <cell r="E711">
            <v>0.29599999999999999</v>
          </cell>
        </row>
        <row r="712">
          <cell r="B712" t="str">
            <v>45E- SCH  5S  18"</v>
          </cell>
          <cell r="C712">
            <v>4.1900000000000004</v>
          </cell>
          <cell r="D712">
            <v>18.3</v>
          </cell>
          <cell r="E712">
            <v>0.375</v>
          </cell>
        </row>
        <row r="713">
          <cell r="B713" t="str">
            <v>45E- SCH  10S  18"</v>
          </cell>
          <cell r="C713">
            <v>4.78</v>
          </cell>
          <cell r="D713">
            <v>30</v>
          </cell>
          <cell r="E713">
            <v>0.375</v>
          </cell>
        </row>
        <row r="714">
          <cell r="B714" t="str">
            <v>45E- SCH  10  18"</v>
          </cell>
          <cell r="C714">
            <v>6.35</v>
          </cell>
          <cell r="D714">
            <v>41</v>
          </cell>
          <cell r="E714">
            <v>0.375</v>
          </cell>
        </row>
        <row r="715">
          <cell r="B715" t="str">
            <v>45E- SCH  20  18"</v>
          </cell>
          <cell r="C715">
            <v>7.92</v>
          </cell>
          <cell r="D715">
            <v>47.7</v>
          </cell>
          <cell r="E715">
            <v>0.375</v>
          </cell>
        </row>
        <row r="716">
          <cell r="B716" t="str">
            <v>45E- SCH  STD  18"</v>
          </cell>
          <cell r="C716">
            <v>9.52</v>
          </cell>
          <cell r="D716">
            <v>56.6</v>
          </cell>
          <cell r="E716">
            <v>0.375</v>
          </cell>
        </row>
        <row r="717">
          <cell r="B717" t="str">
            <v>45E- SCH  30  18"</v>
          </cell>
          <cell r="C717">
            <v>11.13</v>
          </cell>
          <cell r="D717">
            <v>65.8</v>
          </cell>
          <cell r="E717">
            <v>0.375</v>
          </cell>
        </row>
        <row r="718">
          <cell r="B718" t="str">
            <v>45E- SCH  XS  18"</v>
          </cell>
          <cell r="C718">
            <v>12.7</v>
          </cell>
          <cell r="D718">
            <v>74.5</v>
          </cell>
          <cell r="E718">
            <v>0.375</v>
          </cell>
        </row>
        <row r="719">
          <cell r="B719" t="str">
            <v>45E- SCH  40  18"</v>
          </cell>
          <cell r="C719">
            <v>14.27</v>
          </cell>
          <cell r="D719">
            <v>84</v>
          </cell>
          <cell r="E719">
            <v>0.375</v>
          </cell>
        </row>
        <row r="720">
          <cell r="B720" t="str">
            <v>45E- SCH  60  18"</v>
          </cell>
          <cell r="C720">
            <v>19.05</v>
          </cell>
          <cell r="D720">
            <v>111.2</v>
          </cell>
          <cell r="E720">
            <v>0.375</v>
          </cell>
        </row>
        <row r="721">
          <cell r="B721" t="str">
            <v>45E- SCH  80  18"</v>
          </cell>
          <cell r="C721">
            <v>23.8</v>
          </cell>
          <cell r="D721">
            <v>137</v>
          </cell>
          <cell r="E721">
            <v>0.375</v>
          </cell>
        </row>
        <row r="722">
          <cell r="B722" t="str">
            <v>45E- SCH  100  18"</v>
          </cell>
          <cell r="C722">
            <v>29.36</v>
          </cell>
          <cell r="D722">
            <v>172.1</v>
          </cell>
          <cell r="E722">
            <v>0.375</v>
          </cell>
        </row>
        <row r="723">
          <cell r="B723" t="str">
            <v>45E- SCH  120  18"</v>
          </cell>
          <cell r="C723">
            <v>34.92</v>
          </cell>
          <cell r="D723">
            <v>195.8</v>
          </cell>
          <cell r="E723">
            <v>0.375</v>
          </cell>
        </row>
        <row r="724">
          <cell r="B724" t="str">
            <v>45E- SCH  140  18"</v>
          </cell>
          <cell r="C724">
            <v>39.67</v>
          </cell>
          <cell r="D724">
            <v>220.1</v>
          </cell>
          <cell r="E724">
            <v>0.375</v>
          </cell>
        </row>
        <row r="725">
          <cell r="B725" t="str">
            <v>45E- SCH  160  18"</v>
          </cell>
          <cell r="C725">
            <v>45.24</v>
          </cell>
          <cell r="D725">
            <v>247.5</v>
          </cell>
          <cell r="E725">
            <v>0.375</v>
          </cell>
        </row>
        <row r="726">
          <cell r="B726" t="str">
            <v>45E- SCH  5S  20"</v>
          </cell>
          <cell r="C726">
            <v>4.78</v>
          </cell>
          <cell r="D726">
            <v>37.5</v>
          </cell>
          <cell r="E726">
            <v>0.46300000000000002</v>
          </cell>
        </row>
        <row r="727">
          <cell r="B727" t="str">
            <v>45E- SCH  10S  20"</v>
          </cell>
          <cell r="C727">
            <v>5.54</v>
          </cell>
          <cell r="D727">
            <v>50</v>
          </cell>
          <cell r="E727">
            <v>0.46300000000000002</v>
          </cell>
        </row>
        <row r="728">
          <cell r="B728" t="str">
            <v>45E- SCH  10  20"</v>
          </cell>
          <cell r="C728">
            <v>6.35</v>
          </cell>
          <cell r="D728">
            <v>50</v>
          </cell>
          <cell r="E728">
            <v>0.46300000000000002</v>
          </cell>
        </row>
        <row r="729">
          <cell r="B729" t="str">
            <v>45E- SCH  STD  20"</v>
          </cell>
          <cell r="C729">
            <v>9.52</v>
          </cell>
          <cell r="D729">
            <v>69.900000000000006</v>
          </cell>
          <cell r="E729">
            <v>0.46300000000000002</v>
          </cell>
        </row>
        <row r="730">
          <cell r="B730" t="str">
            <v>45E- SCH  20  20"</v>
          </cell>
          <cell r="C730">
            <v>9.52</v>
          </cell>
          <cell r="D730">
            <v>69.900000000000006</v>
          </cell>
          <cell r="E730">
            <v>0.46300000000000002</v>
          </cell>
        </row>
        <row r="731">
          <cell r="B731" t="str">
            <v>45E- SCH  XS  20"</v>
          </cell>
          <cell r="C731">
            <v>12.7</v>
          </cell>
          <cell r="D731">
            <v>92.3</v>
          </cell>
          <cell r="E731">
            <v>0.46300000000000002</v>
          </cell>
        </row>
        <row r="732">
          <cell r="B732" t="str">
            <v>45E- SCH  30  20"</v>
          </cell>
          <cell r="C732">
            <v>12.7</v>
          </cell>
          <cell r="D732">
            <v>92.3</v>
          </cell>
          <cell r="E732">
            <v>0.46300000000000002</v>
          </cell>
        </row>
        <row r="733">
          <cell r="B733" t="str">
            <v>45E- SCH  40  20"</v>
          </cell>
          <cell r="C733">
            <v>15.06</v>
          </cell>
          <cell r="D733">
            <v>110</v>
          </cell>
          <cell r="E733">
            <v>0.46300000000000002</v>
          </cell>
        </row>
        <row r="734">
          <cell r="B734" t="str">
            <v>45E- SCH  60  20"</v>
          </cell>
          <cell r="C734">
            <v>20.62</v>
          </cell>
          <cell r="D734">
            <v>148.19999999999999</v>
          </cell>
          <cell r="E734">
            <v>0.46300000000000002</v>
          </cell>
        </row>
        <row r="735">
          <cell r="B735" t="str">
            <v>45E- SCH  80  20"</v>
          </cell>
          <cell r="C735">
            <v>26.19</v>
          </cell>
          <cell r="D735">
            <v>186</v>
          </cell>
          <cell r="E735">
            <v>0.46300000000000002</v>
          </cell>
        </row>
        <row r="736">
          <cell r="B736" t="str">
            <v>45E- SCH  100  20"</v>
          </cell>
          <cell r="C736">
            <v>32.54</v>
          </cell>
          <cell r="D736">
            <v>228.1</v>
          </cell>
          <cell r="E736">
            <v>0.46300000000000002</v>
          </cell>
        </row>
        <row r="737">
          <cell r="B737" t="str">
            <v>45E- SCH  120  20"</v>
          </cell>
          <cell r="C737">
            <v>38.1</v>
          </cell>
          <cell r="D737">
            <v>269.2</v>
          </cell>
          <cell r="E737">
            <v>0.46300000000000002</v>
          </cell>
        </row>
        <row r="738">
          <cell r="B738" t="str">
            <v>45E- SCH  140  20"</v>
          </cell>
          <cell r="C738">
            <v>44.45</v>
          </cell>
          <cell r="D738">
            <v>303.8</v>
          </cell>
          <cell r="E738">
            <v>0.46300000000000002</v>
          </cell>
        </row>
        <row r="739">
          <cell r="B739" t="str">
            <v>45E- SCH  160  20"</v>
          </cell>
          <cell r="C739">
            <v>49.99</v>
          </cell>
          <cell r="D739">
            <v>338</v>
          </cell>
          <cell r="E739">
            <v>0.46300000000000002</v>
          </cell>
        </row>
        <row r="740">
          <cell r="B740" t="str">
            <v>45E- SCH  5S  24"</v>
          </cell>
          <cell r="C740">
            <v>5.54</v>
          </cell>
          <cell r="D740">
            <v>65</v>
          </cell>
          <cell r="E740">
            <v>0.66600000000000004</v>
          </cell>
        </row>
        <row r="741">
          <cell r="B741" t="str">
            <v>45E- SCH  10  24"</v>
          </cell>
          <cell r="C741">
            <v>6.35</v>
          </cell>
          <cell r="D741">
            <v>70</v>
          </cell>
          <cell r="E741">
            <v>0.66600000000000004</v>
          </cell>
        </row>
        <row r="742">
          <cell r="B742" t="str">
            <v>45E- SCH  10S  24"</v>
          </cell>
          <cell r="C742">
            <v>6.35</v>
          </cell>
          <cell r="D742">
            <v>70</v>
          </cell>
          <cell r="E742">
            <v>0.66600000000000004</v>
          </cell>
        </row>
        <row r="743">
          <cell r="B743" t="str">
            <v>45E- SCH  STD  24"</v>
          </cell>
          <cell r="C743">
            <v>9.52</v>
          </cell>
          <cell r="D743">
            <v>99.4</v>
          </cell>
          <cell r="E743">
            <v>0.66600000000000004</v>
          </cell>
        </row>
        <row r="744">
          <cell r="B744" t="str">
            <v>45E- SCH  20  24"</v>
          </cell>
          <cell r="C744">
            <v>9.52</v>
          </cell>
          <cell r="D744">
            <v>99.4</v>
          </cell>
          <cell r="E744">
            <v>0.66600000000000004</v>
          </cell>
        </row>
        <row r="745">
          <cell r="B745" t="str">
            <v>45E- SCH  XS  24"</v>
          </cell>
          <cell r="C745">
            <v>12.7</v>
          </cell>
          <cell r="D745">
            <v>135</v>
          </cell>
          <cell r="E745">
            <v>0.66600000000000004</v>
          </cell>
        </row>
        <row r="746">
          <cell r="B746" t="str">
            <v>45E- SCH  30  24"</v>
          </cell>
          <cell r="C746">
            <v>14.27</v>
          </cell>
          <cell r="D746">
            <v>150.80000000000001</v>
          </cell>
          <cell r="E746">
            <v>0.66600000000000004</v>
          </cell>
        </row>
        <row r="747">
          <cell r="B747" t="str">
            <v>45E- SCH  40  24"</v>
          </cell>
          <cell r="C747">
            <v>17.45</v>
          </cell>
          <cell r="D747">
            <v>187.5</v>
          </cell>
          <cell r="E747">
            <v>0.66600000000000004</v>
          </cell>
        </row>
        <row r="748">
          <cell r="B748" t="str">
            <v>45E- SCH  60  24"</v>
          </cell>
          <cell r="C748">
            <v>24.59</v>
          </cell>
          <cell r="D748">
            <v>254.9</v>
          </cell>
          <cell r="E748">
            <v>0.66600000000000004</v>
          </cell>
        </row>
        <row r="749">
          <cell r="B749" t="str">
            <v>45E- SCH  80  24"</v>
          </cell>
          <cell r="C749">
            <v>30.94</v>
          </cell>
          <cell r="D749">
            <v>317.5</v>
          </cell>
          <cell r="E749">
            <v>0.66600000000000004</v>
          </cell>
        </row>
        <row r="750">
          <cell r="B750" t="str">
            <v>45E- SCH  100  24"</v>
          </cell>
          <cell r="C750">
            <v>38.89</v>
          </cell>
          <cell r="D750">
            <v>393.1</v>
          </cell>
          <cell r="E750">
            <v>0.66600000000000004</v>
          </cell>
        </row>
        <row r="751">
          <cell r="B751" t="str">
            <v>45E- SCH  120  24"</v>
          </cell>
          <cell r="C751">
            <v>46.02</v>
          </cell>
          <cell r="D751">
            <v>459.2</v>
          </cell>
          <cell r="E751">
            <v>0.66600000000000004</v>
          </cell>
        </row>
        <row r="752">
          <cell r="B752" t="str">
            <v>45E- SCH  140  24"</v>
          </cell>
          <cell r="C752">
            <v>52.37</v>
          </cell>
          <cell r="D752">
            <v>516.5</v>
          </cell>
          <cell r="E752">
            <v>0.66600000000000004</v>
          </cell>
        </row>
        <row r="753">
          <cell r="B753" t="str">
            <v>45E- SCH  160  24"</v>
          </cell>
          <cell r="C753">
            <v>59.51</v>
          </cell>
          <cell r="D753">
            <v>580</v>
          </cell>
          <cell r="E753">
            <v>0.66600000000000004</v>
          </cell>
        </row>
        <row r="754">
          <cell r="B754" t="str">
            <v>45E- SCH  6.35  26"</v>
          </cell>
          <cell r="C754">
            <v>6.35</v>
          </cell>
          <cell r="D754">
            <v>75.400000000000006</v>
          </cell>
          <cell r="E754">
            <v>0.78200000000000003</v>
          </cell>
        </row>
        <row r="755">
          <cell r="B755" t="str">
            <v>45E- SCH  10  26"</v>
          </cell>
          <cell r="C755">
            <v>7.92</v>
          </cell>
          <cell r="D755">
            <v>100.2</v>
          </cell>
          <cell r="E755">
            <v>0.78200000000000003</v>
          </cell>
        </row>
        <row r="756">
          <cell r="B756" t="str">
            <v>45E- SCH  STD  26"</v>
          </cell>
          <cell r="C756">
            <v>9.5299999999999994</v>
          </cell>
          <cell r="D756">
            <v>168.6</v>
          </cell>
          <cell r="E756">
            <v>0.78200000000000003</v>
          </cell>
        </row>
        <row r="757">
          <cell r="B757" t="str">
            <v>45E- SCH  XS  26"</v>
          </cell>
          <cell r="C757">
            <v>12.7</v>
          </cell>
          <cell r="D757">
            <v>158</v>
          </cell>
          <cell r="E757">
            <v>0.78200000000000003</v>
          </cell>
        </row>
        <row r="758">
          <cell r="B758" t="str">
            <v>45E- SCH  20  26"</v>
          </cell>
          <cell r="C758">
            <v>12.7</v>
          </cell>
          <cell r="D758">
            <v>158</v>
          </cell>
          <cell r="E758">
            <v>0.78200000000000003</v>
          </cell>
        </row>
        <row r="759">
          <cell r="B759" t="str">
            <v>45E- SCH  STD  28"</v>
          </cell>
          <cell r="C759">
            <v>9.5299999999999994</v>
          </cell>
          <cell r="D759">
            <v>147.5</v>
          </cell>
          <cell r="E759">
            <v>0.90700000000000003</v>
          </cell>
        </row>
        <row r="760">
          <cell r="B760" t="str">
            <v>45E- SCH  XS  28"</v>
          </cell>
          <cell r="C760">
            <v>12.7</v>
          </cell>
          <cell r="D760">
            <v>183</v>
          </cell>
          <cell r="E760">
            <v>0.90700000000000003</v>
          </cell>
        </row>
        <row r="761">
          <cell r="B761" t="str">
            <v>45E- SCH  20  28"</v>
          </cell>
          <cell r="C761">
            <v>12.7</v>
          </cell>
          <cell r="D761">
            <v>183</v>
          </cell>
          <cell r="E761">
            <v>0.90700000000000003</v>
          </cell>
        </row>
        <row r="762">
          <cell r="B762" t="str">
            <v>45E- SCH  STD  30"</v>
          </cell>
          <cell r="C762">
            <v>9.5299999999999994</v>
          </cell>
          <cell r="D762">
            <v>158</v>
          </cell>
          <cell r="E762">
            <v>1.0409999999999999</v>
          </cell>
        </row>
        <row r="763">
          <cell r="B763" t="str">
            <v>45E- SCH  XS  30"</v>
          </cell>
          <cell r="C763">
            <v>12.7</v>
          </cell>
          <cell r="D763">
            <v>210</v>
          </cell>
          <cell r="E763">
            <v>1.0409999999999999</v>
          </cell>
        </row>
        <row r="764">
          <cell r="B764" t="str">
            <v>45E- SCH  20  30"</v>
          </cell>
          <cell r="C764">
            <v>12.7</v>
          </cell>
          <cell r="D764">
            <v>210</v>
          </cell>
          <cell r="E764">
            <v>1.0409999999999999</v>
          </cell>
        </row>
        <row r="765">
          <cell r="B765" t="str">
            <v>45E- SCH  STD  32"</v>
          </cell>
          <cell r="C765">
            <v>9.5299999999999994</v>
          </cell>
          <cell r="D765">
            <v>180</v>
          </cell>
          <cell r="E765">
            <v>1.1839999999999999</v>
          </cell>
        </row>
        <row r="766">
          <cell r="B766" t="str">
            <v>45E- SCH  30  32"</v>
          </cell>
          <cell r="C766">
            <v>15.88</v>
          </cell>
          <cell r="D766">
            <v>240</v>
          </cell>
          <cell r="E766">
            <v>1.1839999999999999</v>
          </cell>
        </row>
        <row r="767">
          <cell r="B767" t="str">
            <v>45E- SCH  STD  34"</v>
          </cell>
          <cell r="C767">
            <v>9.5299999999999994</v>
          </cell>
          <cell r="D767">
            <v>203.5</v>
          </cell>
          <cell r="E767">
            <v>1.337</v>
          </cell>
        </row>
        <row r="768">
          <cell r="B768" t="str">
            <v>45E- SCH  XS  34"</v>
          </cell>
          <cell r="C768">
            <v>12.7</v>
          </cell>
          <cell r="D768">
            <v>271</v>
          </cell>
          <cell r="E768">
            <v>1.337</v>
          </cell>
        </row>
        <row r="769">
          <cell r="B769" t="str">
            <v>45E- SCH  20  34"</v>
          </cell>
          <cell r="C769">
            <v>12.7</v>
          </cell>
          <cell r="D769">
            <v>271</v>
          </cell>
          <cell r="E769">
            <v>1.337</v>
          </cell>
        </row>
        <row r="770">
          <cell r="B770" t="str">
            <v>45E- SCH  STD  36"</v>
          </cell>
          <cell r="C770">
            <v>9.5299999999999994</v>
          </cell>
          <cell r="D770">
            <v>228.5</v>
          </cell>
          <cell r="E770">
            <v>1.4990000000000001</v>
          </cell>
        </row>
        <row r="771">
          <cell r="B771" t="str">
            <v>45E- SCH  XS  36"</v>
          </cell>
          <cell r="C771">
            <v>12.7</v>
          </cell>
          <cell r="D771">
            <v>304</v>
          </cell>
          <cell r="E771">
            <v>1.4990000000000001</v>
          </cell>
        </row>
        <row r="772">
          <cell r="B772" t="str">
            <v>45E- SCH  20  36"</v>
          </cell>
          <cell r="C772">
            <v>12.7</v>
          </cell>
          <cell r="D772">
            <v>304</v>
          </cell>
          <cell r="E772">
            <v>1.4990000000000001</v>
          </cell>
        </row>
        <row r="773">
          <cell r="B773" t="str">
            <v>45E- SCH  STD  38"</v>
          </cell>
          <cell r="C773">
            <v>9.5299999999999994</v>
          </cell>
          <cell r="D773">
            <v>254.5</v>
          </cell>
          <cell r="E773">
            <v>1.67</v>
          </cell>
        </row>
        <row r="774">
          <cell r="B774" t="str">
            <v>45E- SCH  XS  38"</v>
          </cell>
          <cell r="C774">
            <v>25.4</v>
          </cell>
          <cell r="D774">
            <v>339</v>
          </cell>
          <cell r="E774">
            <v>1.67</v>
          </cell>
        </row>
        <row r="775">
          <cell r="B775" t="str">
            <v>45E- SCH  STD  40"</v>
          </cell>
          <cell r="C775">
            <v>9.5299999999999994</v>
          </cell>
          <cell r="D775">
            <v>282</v>
          </cell>
          <cell r="E775">
            <v>1.851</v>
          </cell>
        </row>
        <row r="776">
          <cell r="B776" t="str">
            <v>45E- SCH  XS  40"</v>
          </cell>
          <cell r="C776">
            <v>0</v>
          </cell>
          <cell r="D776">
            <v>376</v>
          </cell>
          <cell r="E776">
            <v>1.851</v>
          </cell>
        </row>
        <row r="777">
          <cell r="B777" t="str">
            <v>45E- SCH  STD  42"</v>
          </cell>
          <cell r="C777">
            <v>9.5299999999999994</v>
          </cell>
          <cell r="D777">
            <v>311</v>
          </cell>
          <cell r="E777">
            <v>2.04</v>
          </cell>
        </row>
        <row r="778">
          <cell r="B778" t="str">
            <v>45E- SCH  XS  42"</v>
          </cell>
          <cell r="C778">
            <v>12.7</v>
          </cell>
          <cell r="D778">
            <v>414</v>
          </cell>
          <cell r="E778">
            <v>2.04</v>
          </cell>
        </row>
        <row r="779">
          <cell r="B779" t="str">
            <v>45E- SCH  STD  44"</v>
          </cell>
          <cell r="C779">
            <v>9.5299999999999994</v>
          </cell>
          <cell r="D779">
            <v>341.5</v>
          </cell>
          <cell r="E779">
            <v>2.2389999999999999</v>
          </cell>
        </row>
        <row r="780">
          <cell r="B780" t="str">
            <v>45E- SCH  XS  44"</v>
          </cell>
          <cell r="C780">
            <v>12.7</v>
          </cell>
          <cell r="D780">
            <v>455.5</v>
          </cell>
          <cell r="E780">
            <v>2.2389999999999999</v>
          </cell>
        </row>
        <row r="781">
          <cell r="B781" t="str">
            <v>45E- SCH  9.53  46"</v>
          </cell>
          <cell r="C781">
            <v>272.25</v>
          </cell>
          <cell r="D781">
            <v>520</v>
          </cell>
          <cell r="E781">
            <v>2.4470000000000001</v>
          </cell>
        </row>
        <row r="782">
          <cell r="B782" t="str">
            <v>45E- SCH  12.7  46"</v>
          </cell>
          <cell r="C782">
            <v>361.82</v>
          </cell>
          <cell r="D782">
            <v>694</v>
          </cell>
          <cell r="E782">
            <v>2.4470000000000001</v>
          </cell>
        </row>
        <row r="783">
          <cell r="B783" t="str">
            <v>45E- SCH  STD  48"</v>
          </cell>
          <cell r="C783">
            <v>9.5299999999999994</v>
          </cell>
          <cell r="D783">
            <v>407</v>
          </cell>
          <cell r="E783">
            <v>2.665</v>
          </cell>
        </row>
        <row r="784">
          <cell r="B784" t="str">
            <v>45E- SCH  XS  48"</v>
          </cell>
          <cell r="C784">
            <v>12.7</v>
          </cell>
          <cell r="D784">
            <v>542.5</v>
          </cell>
          <cell r="E784">
            <v>2.665</v>
          </cell>
        </row>
        <row r="785">
          <cell r="B785" t="str">
            <v>TEE- SCH  3000  0.5"</v>
          </cell>
          <cell r="D785">
            <v>0.17</v>
          </cell>
          <cell r="E785">
            <v>1E-3</v>
          </cell>
        </row>
        <row r="786">
          <cell r="B786" t="str">
            <v>TEE- SCH  6000  0.5"</v>
          </cell>
          <cell r="D786">
            <v>0.62</v>
          </cell>
          <cell r="E786">
            <v>1E-3</v>
          </cell>
        </row>
        <row r="787">
          <cell r="B787" t="str">
            <v>TEE- SCH  3000  0.75"</v>
          </cell>
          <cell r="D787">
            <v>0.4</v>
          </cell>
          <cell r="E787">
            <v>3.0000000000000001E-3</v>
          </cell>
        </row>
        <row r="788">
          <cell r="B788" t="str">
            <v>TEE- SCH  6000  0.75"</v>
          </cell>
          <cell r="D788">
            <v>0.9</v>
          </cell>
          <cell r="E788">
            <v>3.0000000000000001E-3</v>
          </cell>
        </row>
        <row r="789">
          <cell r="B789" t="str">
            <v>TEE- SCH  3000  1"</v>
          </cell>
          <cell r="D789">
            <v>0.62</v>
          </cell>
          <cell r="E789">
            <v>6.0000000000000001E-3</v>
          </cell>
        </row>
        <row r="790">
          <cell r="B790" t="str">
            <v>TEE- SCH  6000  1"</v>
          </cell>
          <cell r="D790">
            <v>1.5</v>
          </cell>
          <cell r="E790">
            <v>6.0000000000000001E-3</v>
          </cell>
        </row>
        <row r="791">
          <cell r="B791" t="str">
            <v>TEE- SCH  3000  1.5"</v>
          </cell>
          <cell r="D791">
            <v>1.1299999999999999</v>
          </cell>
          <cell r="E791">
            <v>1.2999999999999999E-2</v>
          </cell>
        </row>
        <row r="792">
          <cell r="B792" t="str">
            <v>TEE- SCH  6000  1.5"</v>
          </cell>
          <cell r="D792">
            <v>2.95</v>
          </cell>
          <cell r="E792">
            <v>1.2999999999999999E-2</v>
          </cell>
        </row>
        <row r="793">
          <cell r="B793" t="str">
            <v>TEE- SCH  5S  2"</v>
          </cell>
          <cell r="C793">
            <v>1.65</v>
          </cell>
          <cell r="D793">
            <v>0.38</v>
          </cell>
          <cell r="E793">
            <v>2.4E-2</v>
          </cell>
        </row>
        <row r="794">
          <cell r="B794" t="str">
            <v>TEE- SCH  10S  2"</v>
          </cell>
          <cell r="C794">
            <v>2.77</v>
          </cell>
          <cell r="D794">
            <v>0.64</v>
          </cell>
          <cell r="E794">
            <v>2.4E-2</v>
          </cell>
        </row>
        <row r="795">
          <cell r="B795" t="str">
            <v>TEE- SCH  40  2"</v>
          </cell>
          <cell r="C795">
            <v>3.91</v>
          </cell>
          <cell r="D795">
            <v>0.87</v>
          </cell>
          <cell r="E795">
            <v>2.4E-2</v>
          </cell>
        </row>
        <row r="796">
          <cell r="B796" t="str">
            <v>TEE- SCH  40S  2"</v>
          </cell>
          <cell r="C796">
            <v>3.91</v>
          </cell>
          <cell r="D796">
            <v>0.87</v>
          </cell>
          <cell r="E796">
            <v>2.4E-2</v>
          </cell>
        </row>
        <row r="797">
          <cell r="B797" t="str">
            <v>TEE- SCH  STD  2"</v>
          </cell>
          <cell r="C797">
            <v>3.91</v>
          </cell>
          <cell r="D797">
            <v>0.87</v>
          </cell>
          <cell r="E797">
            <v>2.4E-2</v>
          </cell>
        </row>
        <row r="798">
          <cell r="B798" t="str">
            <v>TEE- SCH  80  2"</v>
          </cell>
          <cell r="C798">
            <v>5.54</v>
          </cell>
          <cell r="D798">
            <v>1.2</v>
          </cell>
          <cell r="E798">
            <v>2.4E-2</v>
          </cell>
        </row>
        <row r="799">
          <cell r="B799" t="str">
            <v>TEE- SCH  80S  2"</v>
          </cell>
          <cell r="C799">
            <v>5.54</v>
          </cell>
          <cell r="D799">
            <v>1.2</v>
          </cell>
          <cell r="E799">
            <v>2.4E-2</v>
          </cell>
        </row>
        <row r="800">
          <cell r="B800" t="str">
            <v>TEE- SCH  XXS  2"</v>
          </cell>
          <cell r="C800">
            <v>5.54</v>
          </cell>
          <cell r="D800">
            <v>1.2</v>
          </cell>
          <cell r="E800">
            <v>2.4E-2</v>
          </cell>
        </row>
        <row r="801">
          <cell r="B801" t="str">
            <v>TEE- SCH  160  2"</v>
          </cell>
          <cell r="C801">
            <v>8.7100000000000009</v>
          </cell>
          <cell r="D801">
            <v>1.78</v>
          </cell>
          <cell r="E801">
            <v>2.4E-2</v>
          </cell>
        </row>
        <row r="802">
          <cell r="B802" t="str">
            <v>TEE- SCH  XXS  2"</v>
          </cell>
          <cell r="C802">
            <v>11.07</v>
          </cell>
          <cell r="D802">
            <v>2.17</v>
          </cell>
          <cell r="E802">
            <v>2.4E-2</v>
          </cell>
        </row>
        <row r="803">
          <cell r="B803" t="str">
            <v>TEE- SCH  5S  2.5"</v>
          </cell>
          <cell r="C803">
            <v>2.11</v>
          </cell>
          <cell r="D803">
            <v>0.73</v>
          </cell>
          <cell r="E803">
            <v>3.6999999999999998E-2</v>
          </cell>
        </row>
        <row r="804">
          <cell r="B804" t="str">
            <v>TEE- SCH  10S  2.5"</v>
          </cell>
          <cell r="C804">
            <v>3.05</v>
          </cell>
          <cell r="D804">
            <v>1.03</v>
          </cell>
          <cell r="E804">
            <v>3.6999999999999998E-2</v>
          </cell>
        </row>
        <row r="805">
          <cell r="B805" t="str">
            <v>TEE- SCH  40  2.5"</v>
          </cell>
          <cell r="C805">
            <v>5.16</v>
          </cell>
          <cell r="D805">
            <v>1.74</v>
          </cell>
          <cell r="E805">
            <v>3.6999999999999998E-2</v>
          </cell>
        </row>
        <row r="806">
          <cell r="B806" t="str">
            <v>TEE- SCH  40S  2.5"</v>
          </cell>
          <cell r="C806">
            <v>5.16</v>
          </cell>
          <cell r="D806">
            <v>1.74</v>
          </cell>
          <cell r="E806">
            <v>3.6999999999999998E-2</v>
          </cell>
        </row>
        <row r="807">
          <cell r="B807" t="str">
            <v>TEE- SCH  STD  2.5"</v>
          </cell>
          <cell r="C807">
            <v>5.16</v>
          </cell>
          <cell r="D807">
            <v>1.74</v>
          </cell>
          <cell r="E807">
            <v>3.6999999999999998E-2</v>
          </cell>
        </row>
        <row r="808">
          <cell r="B808" t="str">
            <v>TEE- SCH  80  2.5"</v>
          </cell>
          <cell r="C808">
            <v>7.01</v>
          </cell>
          <cell r="D808">
            <v>2.2799999999999998</v>
          </cell>
          <cell r="E808">
            <v>3.6999999999999998E-2</v>
          </cell>
        </row>
        <row r="809">
          <cell r="B809" t="str">
            <v>TEE- SCH  80S  2.5"</v>
          </cell>
          <cell r="C809">
            <v>7.01</v>
          </cell>
          <cell r="D809">
            <v>2.2799999999999998</v>
          </cell>
          <cell r="E809">
            <v>3.6999999999999998E-2</v>
          </cell>
        </row>
        <row r="810">
          <cell r="B810" t="str">
            <v>TEE- SCH  XS  2.5"</v>
          </cell>
          <cell r="C810">
            <v>7.01</v>
          </cell>
          <cell r="D810">
            <v>2.2799999999999998</v>
          </cell>
          <cell r="E810">
            <v>3.6999999999999998E-2</v>
          </cell>
        </row>
        <row r="811">
          <cell r="B811" t="str">
            <v>TEE- SCH  160  2.5"</v>
          </cell>
          <cell r="C811">
            <v>9.52</v>
          </cell>
          <cell r="D811">
            <v>2.98</v>
          </cell>
          <cell r="E811">
            <v>3.6999999999999998E-2</v>
          </cell>
        </row>
        <row r="812">
          <cell r="B812" t="str">
            <v>TEE- SCH  XXS  2.5"</v>
          </cell>
          <cell r="C812">
            <v>14.02</v>
          </cell>
          <cell r="D812">
            <v>4.0999999999999996</v>
          </cell>
          <cell r="E812">
            <v>3.6999999999999998E-2</v>
          </cell>
        </row>
        <row r="813">
          <cell r="B813" t="str">
            <v>TEE- SCH  5S  3"</v>
          </cell>
          <cell r="C813">
            <v>2.11</v>
          </cell>
          <cell r="D813">
            <v>0.92</v>
          </cell>
          <cell r="E813">
            <v>5.2999999999999999E-2</v>
          </cell>
        </row>
        <row r="814">
          <cell r="B814" t="str">
            <v>TEE- SCH  10S  3"</v>
          </cell>
          <cell r="C814">
            <v>3.05</v>
          </cell>
          <cell r="D814">
            <v>1.35</v>
          </cell>
          <cell r="E814">
            <v>5.2999999999999999E-2</v>
          </cell>
        </row>
        <row r="815">
          <cell r="B815" t="str">
            <v>TEE- SCH  40  3"</v>
          </cell>
          <cell r="C815">
            <v>5.49</v>
          </cell>
          <cell r="D815">
            <v>2.41</v>
          </cell>
          <cell r="E815">
            <v>5.2999999999999999E-2</v>
          </cell>
        </row>
        <row r="816">
          <cell r="B816" t="str">
            <v>TEE- SCH  40S  3"</v>
          </cell>
          <cell r="C816">
            <v>5.49</v>
          </cell>
          <cell r="D816">
            <v>2.41</v>
          </cell>
          <cell r="E816">
            <v>5.2999999999999999E-2</v>
          </cell>
        </row>
        <row r="817">
          <cell r="B817" t="str">
            <v>TEE- SCH  STD  3"</v>
          </cell>
          <cell r="C817">
            <v>5.49</v>
          </cell>
          <cell r="D817">
            <v>2.41</v>
          </cell>
          <cell r="E817">
            <v>5.2999999999999999E-2</v>
          </cell>
        </row>
        <row r="818">
          <cell r="B818" t="str">
            <v>TEE- SCH  80  3"</v>
          </cell>
          <cell r="C818">
            <v>7.62</v>
          </cell>
          <cell r="D818">
            <v>3.25</v>
          </cell>
          <cell r="E818">
            <v>5.2999999999999999E-2</v>
          </cell>
        </row>
        <row r="819">
          <cell r="B819" t="str">
            <v>TEE- SCH  80S  3"</v>
          </cell>
          <cell r="C819">
            <v>7.62</v>
          </cell>
          <cell r="D819">
            <v>3.25</v>
          </cell>
          <cell r="E819">
            <v>5.2999999999999999E-2</v>
          </cell>
        </row>
        <row r="820">
          <cell r="B820" t="str">
            <v>TEE- SCH  XS  3"</v>
          </cell>
          <cell r="C820">
            <v>7.62</v>
          </cell>
          <cell r="D820">
            <v>3.25</v>
          </cell>
          <cell r="E820">
            <v>5.2999999999999999E-2</v>
          </cell>
        </row>
        <row r="821">
          <cell r="B821" t="str">
            <v>TEE- SCH  160  3"</v>
          </cell>
          <cell r="C821">
            <v>11.13</v>
          </cell>
          <cell r="D821">
            <v>4.54</v>
          </cell>
          <cell r="E821">
            <v>5.2999999999999999E-2</v>
          </cell>
        </row>
        <row r="822">
          <cell r="B822" t="str">
            <v>TEE- SCH  XXS  3"</v>
          </cell>
          <cell r="C822">
            <v>15.24</v>
          </cell>
          <cell r="D822">
            <v>5.89</v>
          </cell>
          <cell r="E822">
            <v>5.2999999999999999E-2</v>
          </cell>
        </row>
        <row r="823">
          <cell r="B823" t="str">
            <v>TEE- SCH  5S  4"</v>
          </cell>
          <cell r="C823">
            <v>2.11</v>
          </cell>
          <cell r="D823">
            <v>1.49</v>
          </cell>
          <cell r="E823">
            <v>9.4E-2</v>
          </cell>
        </row>
        <row r="824">
          <cell r="B824" t="str">
            <v>TEE- SCH  10S  4"</v>
          </cell>
          <cell r="C824">
            <v>3.05</v>
          </cell>
          <cell r="D824">
            <v>2.12</v>
          </cell>
          <cell r="E824">
            <v>9.4E-2</v>
          </cell>
        </row>
        <row r="825">
          <cell r="B825" t="str">
            <v>TEE- SCH  40  4"</v>
          </cell>
          <cell r="C825">
            <v>6.02</v>
          </cell>
          <cell r="D825">
            <v>4.12</v>
          </cell>
          <cell r="E825">
            <v>9.4E-2</v>
          </cell>
        </row>
        <row r="826">
          <cell r="B826" t="str">
            <v>TEE- SCH  40S  4"</v>
          </cell>
          <cell r="C826">
            <v>6.02</v>
          </cell>
          <cell r="D826">
            <v>4.12</v>
          </cell>
          <cell r="E826">
            <v>9.4E-2</v>
          </cell>
        </row>
        <row r="827">
          <cell r="B827" t="str">
            <v>TEE- SCH  STD  4"</v>
          </cell>
          <cell r="C827">
            <v>6.02</v>
          </cell>
          <cell r="D827">
            <v>4.12</v>
          </cell>
          <cell r="E827">
            <v>9.4E-2</v>
          </cell>
        </row>
        <row r="828">
          <cell r="B828" t="str">
            <v>TEE- SCH  80  4"</v>
          </cell>
          <cell r="C828">
            <v>8.56</v>
          </cell>
          <cell r="D828">
            <v>5.77</v>
          </cell>
          <cell r="E828">
            <v>9.4E-2</v>
          </cell>
        </row>
        <row r="829">
          <cell r="B829" t="str">
            <v>TEE- SCH  80S  4"</v>
          </cell>
          <cell r="C829">
            <v>8.56</v>
          </cell>
          <cell r="D829">
            <v>5.77</v>
          </cell>
          <cell r="E829">
            <v>9.4E-2</v>
          </cell>
        </row>
        <row r="830">
          <cell r="B830" t="str">
            <v>TEE- SCH  XS  4"</v>
          </cell>
          <cell r="C830">
            <v>8.56</v>
          </cell>
          <cell r="D830">
            <v>5.77</v>
          </cell>
          <cell r="E830">
            <v>9.4E-2</v>
          </cell>
        </row>
        <row r="831">
          <cell r="B831" t="str">
            <v>TEE- SCH  160  4"</v>
          </cell>
          <cell r="C831">
            <v>13.49</v>
          </cell>
          <cell r="D831">
            <v>8.6300000000000008</v>
          </cell>
          <cell r="E831">
            <v>9.4E-2</v>
          </cell>
        </row>
        <row r="832">
          <cell r="B832" t="str">
            <v>TEE- SCH  XXS  4"</v>
          </cell>
          <cell r="C832">
            <v>17.12</v>
          </cell>
          <cell r="D832">
            <v>10.5</v>
          </cell>
          <cell r="E832">
            <v>9.4E-2</v>
          </cell>
        </row>
        <row r="833">
          <cell r="B833" t="str">
            <v>TEE- SCH  5S  5"</v>
          </cell>
          <cell r="C833">
            <v>2.77</v>
          </cell>
          <cell r="D833">
            <v>2.85</v>
          </cell>
          <cell r="E833">
            <v>0.14699999999999999</v>
          </cell>
        </row>
        <row r="834">
          <cell r="B834" t="str">
            <v>TEE- SCH  10S  5"</v>
          </cell>
          <cell r="C834">
            <v>3.4</v>
          </cell>
          <cell r="D834">
            <v>3.45</v>
          </cell>
          <cell r="E834">
            <v>0.14699999999999999</v>
          </cell>
        </row>
        <row r="835">
          <cell r="B835" t="str">
            <v>TEE- SCH  40  5"</v>
          </cell>
          <cell r="C835">
            <v>6.55</v>
          </cell>
          <cell r="D835">
            <v>6.54</v>
          </cell>
          <cell r="E835">
            <v>0.14699999999999999</v>
          </cell>
        </row>
        <row r="836">
          <cell r="B836" t="str">
            <v>TEE- SCH  40S  5"</v>
          </cell>
          <cell r="C836">
            <v>6.55</v>
          </cell>
          <cell r="D836">
            <v>6.54</v>
          </cell>
          <cell r="E836">
            <v>0.14699999999999999</v>
          </cell>
        </row>
        <row r="837">
          <cell r="B837" t="str">
            <v>TEE- SCH  STD  5"</v>
          </cell>
          <cell r="C837">
            <v>6.55</v>
          </cell>
          <cell r="D837">
            <v>6.54</v>
          </cell>
          <cell r="E837">
            <v>0.14699999999999999</v>
          </cell>
        </row>
        <row r="838">
          <cell r="B838" t="str">
            <v>TEE- SCH  80  5"</v>
          </cell>
          <cell r="C838">
            <v>9.52</v>
          </cell>
          <cell r="D838">
            <v>9.1999999999999993</v>
          </cell>
          <cell r="E838">
            <v>0.14699999999999999</v>
          </cell>
        </row>
        <row r="839">
          <cell r="B839" t="str">
            <v>TEE- SCH  80S  5"</v>
          </cell>
          <cell r="C839">
            <v>9.52</v>
          </cell>
          <cell r="D839">
            <v>9.1999999999999993</v>
          </cell>
          <cell r="E839">
            <v>0.14699999999999999</v>
          </cell>
        </row>
        <row r="840">
          <cell r="B840" t="str">
            <v>TEE- SCH  XS  5"</v>
          </cell>
          <cell r="C840">
            <v>9.52</v>
          </cell>
          <cell r="D840">
            <v>9.1999999999999993</v>
          </cell>
          <cell r="E840">
            <v>0.14699999999999999</v>
          </cell>
        </row>
        <row r="841">
          <cell r="B841" t="str">
            <v>TEE- SCH  160  5"</v>
          </cell>
          <cell r="C841">
            <v>15.87</v>
          </cell>
          <cell r="D841">
            <v>14.6</v>
          </cell>
          <cell r="E841">
            <v>0.14699999999999999</v>
          </cell>
        </row>
        <row r="842">
          <cell r="B842" t="str">
            <v>TEE- SCH  XXS  5"</v>
          </cell>
          <cell r="C842">
            <v>19.05</v>
          </cell>
          <cell r="D842">
            <v>17.100000000000001</v>
          </cell>
          <cell r="E842">
            <v>0.14699999999999999</v>
          </cell>
        </row>
        <row r="843">
          <cell r="B843" t="str">
            <v>TEE- SCH  5S  6"</v>
          </cell>
          <cell r="C843">
            <v>2.77</v>
          </cell>
          <cell r="D843">
            <v>3.88</v>
          </cell>
          <cell r="E843">
            <v>0.21199999999999999</v>
          </cell>
        </row>
        <row r="844">
          <cell r="B844" t="str">
            <v>TEE- SCH  10S  6"</v>
          </cell>
          <cell r="C844">
            <v>3.4</v>
          </cell>
          <cell r="D844">
            <v>4.7</v>
          </cell>
          <cell r="E844">
            <v>0.21199999999999999</v>
          </cell>
        </row>
        <row r="845">
          <cell r="B845" t="str">
            <v>TEE- SCH  40  6"</v>
          </cell>
          <cell r="C845">
            <v>7.11</v>
          </cell>
          <cell r="D845">
            <v>9.58</v>
          </cell>
          <cell r="E845">
            <v>0.21199999999999999</v>
          </cell>
        </row>
        <row r="846">
          <cell r="B846" t="str">
            <v>TEE- SCH  40S  6"</v>
          </cell>
          <cell r="C846">
            <v>7.11</v>
          </cell>
          <cell r="D846">
            <v>9.58</v>
          </cell>
          <cell r="E846">
            <v>0.21199999999999999</v>
          </cell>
        </row>
        <row r="847">
          <cell r="B847" t="str">
            <v>TEE- SCH  STD  6"</v>
          </cell>
          <cell r="C847">
            <v>7.11</v>
          </cell>
          <cell r="D847">
            <v>9.58</v>
          </cell>
          <cell r="E847">
            <v>0.21199999999999999</v>
          </cell>
        </row>
        <row r="848">
          <cell r="B848" t="str">
            <v>TEE- SCH  80  6"</v>
          </cell>
          <cell r="C848">
            <v>10.97</v>
          </cell>
          <cell r="D848">
            <v>14.6</v>
          </cell>
          <cell r="E848">
            <v>0.21199999999999999</v>
          </cell>
        </row>
        <row r="849">
          <cell r="B849" t="str">
            <v>TEE- SCH  80S  6"</v>
          </cell>
          <cell r="C849">
            <v>10.97</v>
          </cell>
          <cell r="D849">
            <v>14.6</v>
          </cell>
          <cell r="E849">
            <v>0.21199999999999999</v>
          </cell>
        </row>
        <row r="850">
          <cell r="B850" t="str">
            <v>TEE- SCH  XS  6"</v>
          </cell>
          <cell r="C850">
            <v>10.97</v>
          </cell>
          <cell r="D850">
            <v>14.6</v>
          </cell>
          <cell r="E850">
            <v>0.21199999999999999</v>
          </cell>
        </row>
        <row r="851">
          <cell r="B851" t="str">
            <v>TEE- SCH  160  6"</v>
          </cell>
          <cell r="C851">
            <v>18.239999999999998</v>
          </cell>
          <cell r="D851">
            <v>22.8</v>
          </cell>
          <cell r="E851">
            <v>0.21199999999999999</v>
          </cell>
        </row>
        <row r="852">
          <cell r="B852" t="str">
            <v>TEE- SCH  XXS  6"</v>
          </cell>
          <cell r="C852">
            <v>21.95</v>
          </cell>
          <cell r="D852">
            <v>26.8</v>
          </cell>
          <cell r="E852">
            <v>0.21199999999999999</v>
          </cell>
        </row>
        <row r="853">
          <cell r="B853" t="str">
            <v>TEE- SCH  5S  8"</v>
          </cell>
          <cell r="C853">
            <v>2.77</v>
          </cell>
          <cell r="D853">
            <v>6.27</v>
          </cell>
          <cell r="E853">
            <v>0.377</v>
          </cell>
        </row>
        <row r="854">
          <cell r="B854" t="str">
            <v>TEE- SCH  10S  8"</v>
          </cell>
          <cell r="C854">
            <v>3.76</v>
          </cell>
          <cell r="D854">
            <v>8.91</v>
          </cell>
          <cell r="E854">
            <v>0.377</v>
          </cell>
        </row>
        <row r="855">
          <cell r="B855" t="str">
            <v>TEE- SCH  40  8"</v>
          </cell>
          <cell r="C855">
            <v>8.18</v>
          </cell>
          <cell r="D855">
            <v>17.899999999999999</v>
          </cell>
          <cell r="E855">
            <v>0.377</v>
          </cell>
        </row>
        <row r="856">
          <cell r="B856" t="str">
            <v>TEE- SCH  40S  8"</v>
          </cell>
          <cell r="C856">
            <v>8.18</v>
          </cell>
          <cell r="D856">
            <v>17.899999999999999</v>
          </cell>
          <cell r="E856">
            <v>0.377</v>
          </cell>
        </row>
        <row r="857">
          <cell r="B857" t="str">
            <v>TEE- SCH  STD  8"</v>
          </cell>
          <cell r="C857">
            <v>8.18</v>
          </cell>
          <cell r="D857">
            <v>17.899999999999999</v>
          </cell>
          <cell r="E857">
            <v>0.377</v>
          </cell>
        </row>
        <row r="858">
          <cell r="B858" t="str">
            <v>TEE- SCH  80  8"</v>
          </cell>
          <cell r="C858">
            <v>12.7</v>
          </cell>
          <cell r="D858">
            <v>27.1</v>
          </cell>
          <cell r="E858">
            <v>0.377</v>
          </cell>
        </row>
        <row r="859">
          <cell r="B859" t="str">
            <v>TEE- SCH  80S  8"</v>
          </cell>
          <cell r="C859">
            <v>12.7</v>
          </cell>
          <cell r="D859">
            <v>27.1</v>
          </cell>
          <cell r="E859">
            <v>0.377</v>
          </cell>
        </row>
        <row r="860">
          <cell r="B860" t="str">
            <v>TEE- SCH  XS  8"</v>
          </cell>
          <cell r="C860">
            <v>12.7</v>
          </cell>
          <cell r="D860">
            <v>27.1</v>
          </cell>
          <cell r="E860">
            <v>0.377</v>
          </cell>
        </row>
        <row r="861">
          <cell r="B861" t="str">
            <v>TEE- SCH  120  8"</v>
          </cell>
          <cell r="C861">
            <v>18.239999999999998</v>
          </cell>
          <cell r="D861">
            <v>37.799999999999997</v>
          </cell>
          <cell r="E861">
            <v>0.377</v>
          </cell>
        </row>
        <row r="862">
          <cell r="B862" t="str">
            <v>TEE- SCH  XXS  8"</v>
          </cell>
          <cell r="C862">
            <v>22.22</v>
          </cell>
          <cell r="D862">
            <v>45.2</v>
          </cell>
          <cell r="E862">
            <v>0.377</v>
          </cell>
        </row>
        <row r="863">
          <cell r="B863" t="str">
            <v>TEE- SCH  160  8"</v>
          </cell>
          <cell r="C863">
            <v>23.01</v>
          </cell>
          <cell r="D863">
            <v>46.6</v>
          </cell>
          <cell r="E863">
            <v>0.377</v>
          </cell>
        </row>
        <row r="864">
          <cell r="B864" t="str">
            <v>TEE- SCH  5S  10"</v>
          </cell>
          <cell r="C864">
            <v>3.4</v>
          </cell>
          <cell r="D864">
            <v>11.4</v>
          </cell>
          <cell r="E864">
            <v>0.58899999999999997</v>
          </cell>
        </row>
        <row r="865">
          <cell r="B865" t="str">
            <v>TEE- SCH  10S  10"</v>
          </cell>
          <cell r="C865">
            <v>4.1900000000000004</v>
          </cell>
          <cell r="D865">
            <v>13.4</v>
          </cell>
          <cell r="E865">
            <v>0.58899999999999997</v>
          </cell>
        </row>
        <row r="866">
          <cell r="B866" t="str">
            <v>TEE- SCH  40  10"</v>
          </cell>
          <cell r="C866">
            <v>9.27</v>
          </cell>
          <cell r="D866">
            <v>30.4</v>
          </cell>
          <cell r="E866">
            <v>0.58899999999999997</v>
          </cell>
        </row>
        <row r="867">
          <cell r="B867" t="str">
            <v>TEE- SCH  40S  10"</v>
          </cell>
          <cell r="C867">
            <v>9.27</v>
          </cell>
          <cell r="D867">
            <v>30.4</v>
          </cell>
          <cell r="E867">
            <v>0.58899999999999997</v>
          </cell>
        </row>
        <row r="868">
          <cell r="B868" t="str">
            <v>TEE- SCH  STD  10"</v>
          </cell>
          <cell r="C868">
            <v>9.27</v>
          </cell>
          <cell r="D868">
            <v>30.4</v>
          </cell>
          <cell r="E868">
            <v>0.58899999999999997</v>
          </cell>
        </row>
        <row r="869">
          <cell r="B869" t="str">
            <v>TEE- SCH  80  10"</v>
          </cell>
          <cell r="C869">
            <v>15.06</v>
          </cell>
          <cell r="D869">
            <v>48.3</v>
          </cell>
          <cell r="E869">
            <v>0.58899999999999997</v>
          </cell>
        </row>
        <row r="870">
          <cell r="B870" t="str">
            <v>TEE- SCH  120  10"</v>
          </cell>
          <cell r="C870">
            <v>21.41</v>
          </cell>
          <cell r="D870">
            <v>66.7</v>
          </cell>
          <cell r="E870">
            <v>0.58899999999999997</v>
          </cell>
        </row>
        <row r="871">
          <cell r="B871" t="str">
            <v>TEE- SCH  160  10"</v>
          </cell>
          <cell r="C871">
            <v>28.57</v>
          </cell>
          <cell r="D871">
            <v>86.6</v>
          </cell>
          <cell r="E871">
            <v>0.58899999999999997</v>
          </cell>
        </row>
        <row r="872">
          <cell r="B872" t="str">
            <v>TEE- SCH  5S  12"</v>
          </cell>
          <cell r="C872">
            <v>4.1900000000000004</v>
          </cell>
          <cell r="D872">
            <v>18.7</v>
          </cell>
          <cell r="E872">
            <v>0.84799999999999998</v>
          </cell>
        </row>
        <row r="873">
          <cell r="B873" t="str">
            <v>TEE- SCH  10S  12"</v>
          </cell>
          <cell r="C873">
            <v>4.57</v>
          </cell>
          <cell r="D873">
            <v>21</v>
          </cell>
          <cell r="E873">
            <v>0.84799999999999998</v>
          </cell>
        </row>
        <row r="874">
          <cell r="B874" t="str">
            <v>TEE- SCH  20  12"</v>
          </cell>
          <cell r="C874">
            <v>6.35</v>
          </cell>
          <cell r="D874">
            <v>59</v>
          </cell>
          <cell r="E874">
            <v>0.84799999999999998</v>
          </cell>
        </row>
        <row r="875">
          <cell r="B875" t="str">
            <v>TEE- SCH  30  12"</v>
          </cell>
          <cell r="C875">
            <v>8.3800000000000008</v>
          </cell>
          <cell r="D875">
            <v>61.7</v>
          </cell>
          <cell r="E875">
            <v>0.84799999999999998</v>
          </cell>
        </row>
        <row r="876">
          <cell r="B876" t="str">
            <v>TEE- SCH  STD  12"</v>
          </cell>
          <cell r="C876">
            <v>9.52</v>
          </cell>
          <cell r="D876">
            <v>65</v>
          </cell>
          <cell r="E876">
            <v>0.84799999999999998</v>
          </cell>
        </row>
        <row r="877">
          <cell r="B877" t="str">
            <v>TEE- SCH  40S  12"</v>
          </cell>
          <cell r="C877">
            <v>9.52</v>
          </cell>
          <cell r="D877">
            <v>65</v>
          </cell>
          <cell r="E877">
            <v>0.84799999999999998</v>
          </cell>
        </row>
        <row r="878">
          <cell r="B878" t="str">
            <v>TEE- SCH  40  12"</v>
          </cell>
          <cell r="C878">
            <v>10.31</v>
          </cell>
          <cell r="D878">
            <v>47.2</v>
          </cell>
          <cell r="E878">
            <v>0.84799999999999998</v>
          </cell>
        </row>
        <row r="879">
          <cell r="B879" t="str">
            <v>TEE- SCH  XS  12"</v>
          </cell>
          <cell r="C879">
            <v>12.7</v>
          </cell>
          <cell r="D879">
            <v>84.9</v>
          </cell>
          <cell r="E879">
            <v>0.84799999999999998</v>
          </cell>
        </row>
        <row r="880">
          <cell r="B880" t="str">
            <v>TEE- SCH  80S  12"</v>
          </cell>
          <cell r="C880">
            <v>12.7</v>
          </cell>
          <cell r="D880">
            <v>84.9</v>
          </cell>
          <cell r="E880">
            <v>0.84799999999999998</v>
          </cell>
        </row>
        <row r="881">
          <cell r="B881" t="str">
            <v>TEE- SCH  60  12"</v>
          </cell>
          <cell r="C881">
            <v>14.27</v>
          </cell>
          <cell r="D881">
            <v>102.6</v>
          </cell>
          <cell r="E881">
            <v>0.84799999999999998</v>
          </cell>
        </row>
        <row r="882">
          <cell r="B882" t="str">
            <v>TEE- SCH  80  12"</v>
          </cell>
          <cell r="C882">
            <v>17.45</v>
          </cell>
          <cell r="D882">
            <v>77.900000000000006</v>
          </cell>
          <cell r="E882">
            <v>0.84799999999999998</v>
          </cell>
        </row>
        <row r="883">
          <cell r="B883" t="str">
            <v>TEE- SCH  100  12"</v>
          </cell>
          <cell r="C883">
            <v>21.41</v>
          </cell>
          <cell r="D883">
            <v>136</v>
          </cell>
          <cell r="E883">
            <v>0.84799999999999998</v>
          </cell>
        </row>
        <row r="884">
          <cell r="B884" t="str">
            <v>TEE- SCH  XXS  12"</v>
          </cell>
          <cell r="C884">
            <v>25.4</v>
          </cell>
          <cell r="D884">
            <v>111</v>
          </cell>
          <cell r="E884">
            <v>0.84799999999999998</v>
          </cell>
        </row>
        <row r="885">
          <cell r="B885" t="str">
            <v>TEE- SCH  120  12"</v>
          </cell>
          <cell r="C885">
            <v>25.4</v>
          </cell>
          <cell r="D885">
            <v>111</v>
          </cell>
          <cell r="E885">
            <v>0.84799999999999998</v>
          </cell>
        </row>
        <row r="886">
          <cell r="B886" t="str">
            <v>TEE- SCH  140  12"</v>
          </cell>
          <cell r="C886">
            <v>28.57</v>
          </cell>
          <cell r="D886">
            <v>177</v>
          </cell>
          <cell r="E886">
            <v>0.84799999999999998</v>
          </cell>
        </row>
        <row r="887">
          <cell r="B887" t="str">
            <v>TEE- SCH  160  12"</v>
          </cell>
          <cell r="C887">
            <v>33.32</v>
          </cell>
          <cell r="D887">
            <v>141</v>
          </cell>
          <cell r="E887">
            <v>0.84799999999999998</v>
          </cell>
        </row>
        <row r="888">
          <cell r="B888" t="str">
            <v>TEE- SCH  5S  14"</v>
          </cell>
          <cell r="C888">
            <v>3.96</v>
          </cell>
          <cell r="D888">
            <v>40</v>
          </cell>
          <cell r="E888">
            <v>1.155</v>
          </cell>
        </row>
        <row r="889">
          <cell r="B889" t="str">
            <v>TEE- SCH  10S  14"</v>
          </cell>
          <cell r="C889">
            <v>4.78</v>
          </cell>
          <cell r="D889">
            <v>48</v>
          </cell>
          <cell r="E889">
            <v>1.155</v>
          </cell>
        </row>
        <row r="890">
          <cell r="B890" t="str">
            <v>TEE- SCH  10  14"</v>
          </cell>
          <cell r="C890">
            <v>6.35</v>
          </cell>
          <cell r="D890">
            <v>87.2</v>
          </cell>
          <cell r="E890">
            <v>1.155</v>
          </cell>
        </row>
        <row r="891">
          <cell r="B891" t="str">
            <v>TEE- SCH  20  14"</v>
          </cell>
          <cell r="C891">
            <v>7.92</v>
          </cell>
          <cell r="D891">
            <v>90</v>
          </cell>
          <cell r="E891">
            <v>1.155</v>
          </cell>
        </row>
        <row r="892">
          <cell r="B892" t="str">
            <v>TEE- SCH  30  14"</v>
          </cell>
          <cell r="C892">
            <v>9.52</v>
          </cell>
          <cell r="D892">
            <v>93</v>
          </cell>
          <cell r="E892">
            <v>1.155</v>
          </cell>
        </row>
        <row r="893">
          <cell r="B893" t="str">
            <v>TEE- SCH  STD  14"</v>
          </cell>
          <cell r="C893">
            <v>9.52</v>
          </cell>
          <cell r="D893">
            <v>93</v>
          </cell>
          <cell r="E893">
            <v>1.155</v>
          </cell>
        </row>
        <row r="894">
          <cell r="B894" t="str">
            <v>TEE- SCH  40  14"</v>
          </cell>
          <cell r="C894">
            <v>11.13</v>
          </cell>
          <cell r="D894">
            <v>114.4</v>
          </cell>
          <cell r="E894">
            <v>1.155</v>
          </cell>
        </row>
        <row r="895">
          <cell r="B895" t="str">
            <v>TEE- SCH  XS  14"</v>
          </cell>
          <cell r="C895">
            <v>12.7</v>
          </cell>
          <cell r="D895">
            <v>127.1</v>
          </cell>
          <cell r="E895">
            <v>1.155</v>
          </cell>
        </row>
        <row r="896">
          <cell r="B896" t="str">
            <v>TEE- SCH  60  14"</v>
          </cell>
          <cell r="C896">
            <v>15.06</v>
          </cell>
          <cell r="D896">
            <v>141.19999999999999</v>
          </cell>
          <cell r="E896">
            <v>1.155</v>
          </cell>
        </row>
        <row r="897">
          <cell r="B897" t="str">
            <v>TEE- SCH  80  14"</v>
          </cell>
          <cell r="C897">
            <v>19.05</v>
          </cell>
          <cell r="D897">
            <v>165</v>
          </cell>
          <cell r="E897">
            <v>1.155</v>
          </cell>
        </row>
        <row r="898">
          <cell r="B898" t="str">
            <v>TEE- SCH  100  14"</v>
          </cell>
          <cell r="C898">
            <v>23.8</v>
          </cell>
          <cell r="D898">
            <v>206</v>
          </cell>
          <cell r="E898">
            <v>1.155</v>
          </cell>
        </row>
        <row r="899">
          <cell r="B899" t="str">
            <v>TEE- SCH  120  14"</v>
          </cell>
          <cell r="C899">
            <v>27.76</v>
          </cell>
          <cell r="D899">
            <v>240</v>
          </cell>
          <cell r="E899">
            <v>1.155</v>
          </cell>
        </row>
        <row r="900">
          <cell r="B900" t="str">
            <v>TEE- SCH  140  14"</v>
          </cell>
          <cell r="C900">
            <v>31.75</v>
          </cell>
          <cell r="D900">
            <v>275</v>
          </cell>
          <cell r="E900">
            <v>1.155</v>
          </cell>
        </row>
        <row r="901">
          <cell r="B901" t="str">
            <v>TEE- SCH  160  14"</v>
          </cell>
          <cell r="C901">
            <v>35.71</v>
          </cell>
          <cell r="D901">
            <v>300</v>
          </cell>
          <cell r="E901">
            <v>1.155</v>
          </cell>
        </row>
        <row r="902">
          <cell r="B902" t="str">
            <v>TEE- SCH  XS  16"</v>
          </cell>
          <cell r="C902">
            <v>12.7</v>
          </cell>
          <cell r="D902">
            <v>87.7</v>
          </cell>
          <cell r="E902">
            <v>1.508</v>
          </cell>
        </row>
        <row r="903">
          <cell r="B903" t="str">
            <v>TEE- SCH  40  16"</v>
          </cell>
          <cell r="C903">
            <v>12.7</v>
          </cell>
          <cell r="D903">
            <v>87.7</v>
          </cell>
          <cell r="E903">
            <v>1.508</v>
          </cell>
        </row>
        <row r="904">
          <cell r="B904" t="str">
            <v>TEE- SCH  80  16"</v>
          </cell>
          <cell r="C904">
            <v>21.41</v>
          </cell>
          <cell r="D904">
            <v>144</v>
          </cell>
          <cell r="E904">
            <v>1.508</v>
          </cell>
        </row>
        <row r="905">
          <cell r="B905" t="str">
            <v>TEE- SCH  5S  18"</v>
          </cell>
          <cell r="C905">
            <v>4.1900000000000004</v>
          </cell>
          <cell r="D905">
            <v>68</v>
          </cell>
          <cell r="E905">
            <v>1.909</v>
          </cell>
        </row>
        <row r="906">
          <cell r="B906" t="str">
            <v>TEE- SCH  10S  18"</v>
          </cell>
          <cell r="C906">
            <v>4.78</v>
          </cell>
          <cell r="D906">
            <v>77</v>
          </cell>
          <cell r="E906">
            <v>1.909</v>
          </cell>
        </row>
        <row r="907">
          <cell r="B907" t="str">
            <v>TEE- SCH  10  18"</v>
          </cell>
          <cell r="C907">
            <v>6.35</v>
          </cell>
          <cell r="D907">
            <v>94.5</v>
          </cell>
          <cell r="E907">
            <v>1.909</v>
          </cell>
        </row>
        <row r="908">
          <cell r="B908" t="str">
            <v>TEE- SCH  40  18"</v>
          </cell>
          <cell r="C908">
            <v>14.27</v>
          </cell>
          <cell r="D908">
            <v>125</v>
          </cell>
          <cell r="E908">
            <v>1.909</v>
          </cell>
        </row>
        <row r="909">
          <cell r="B909" t="str">
            <v>TEE- SCH  80  18"</v>
          </cell>
          <cell r="C909">
            <v>23.8</v>
          </cell>
          <cell r="D909">
            <v>204.4</v>
          </cell>
          <cell r="E909">
            <v>1.909</v>
          </cell>
        </row>
        <row r="910">
          <cell r="B910" t="str">
            <v>TEE- SCH  5S  20"</v>
          </cell>
          <cell r="C910">
            <v>4.78</v>
          </cell>
          <cell r="D910">
            <v>78</v>
          </cell>
          <cell r="E910">
            <v>2.3559999999999999</v>
          </cell>
        </row>
        <row r="911">
          <cell r="B911" t="str">
            <v>TEE- SCH  10S  20"</v>
          </cell>
          <cell r="C911">
            <v>5.54</v>
          </cell>
          <cell r="D911">
            <v>103</v>
          </cell>
          <cell r="E911">
            <v>2.3559999999999999</v>
          </cell>
        </row>
        <row r="912">
          <cell r="B912" t="str">
            <v>TEE- SCH  10  20"</v>
          </cell>
          <cell r="C912">
            <v>6.35</v>
          </cell>
          <cell r="D912">
            <v>120</v>
          </cell>
          <cell r="E912">
            <v>2.3559999999999999</v>
          </cell>
        </row>
        <row r="913">
          <cell r="B913" t="str">
            <v>TEE- SCH  40  20"</v>
          </cell>
          <cell r="C913">
            <v>15.06</v>
          </cell>
          <cell r="D913">
            <v>163</v>
          </cell>
          <cell r="E913">
            <v>2.3559999999999999</v>
          </cell>
        </row>
        <row r="914">
          <cell r="B914" t="str">
            <v>TEE- SCH  80  20"</v>
          </cell>
          <cell r="C914">
            <v>26.19</v>
          </cell>
          <cell r="D914">
            <v>311.2</v>
          </cell>
          <cell r="E914">
            <v>2.3559999999999999</v>
          </cell>
        </row>
        <row r="915">
          <cell r="B915" t="str">
            <v>TEE- SCH  5S  24"</v>
          </cell>
          <cell r="C915">
            <v>5.54</v>
          </cell>
          <cell r="D915">
            <v>90</v>
          </cell>
          <cell r="E915">
            <v>3.3929999999999998</v>
          </cell>
        </row>
        <row r="916">
          <cell r="B916" t="str">
            <v>TEE- SCH  10  24"</v>
          </cell>
          <cell r="C916">
            <v>6.35</v>
          </cell>
          <cell r="D916">
            <v>155</v>
          </cell>
          <cell r="E916">
            <v>3.3929999999999998</v>
          </cell>
        </row>
        <row r="917">
          <cell r="B917" t="str">
            <v>TEE- SCH  10S  24"</v>
          </cell>
          <cell r="C917">
            <v>6.35</v>
          </cell>
          <cell r="D917">
            <v>155</v>
          </cell>
          <cell r="E917">
            <v>3.3929999999999998</v>
          </cell>
        </row>
        <row r="918">
          <cell r="B918" t="str">
            <v>TEE- SCH  STD  24"</v>
          </cell>
          <cell r="C918">
            <v>9.52</v>
          </cell>
          <cell r="D918">
            <v>240</v>
          </cell>
          <cell r="E918">
            <v>3.3929999999999998</v>
          </cell>
        </row>
        <row r="919">
          <cell r="B919" t="str">
            <v>TEE- SCH  20  24"</v>
          </cell>
          <cell r="C919">
            <v>9.52</v>
          </cell>
          <cell r="D919">
            <v>240</v>
          </cell>
          <cell r="E919">
            <v>3.3929999999999998</v>
          </cell>
        </row>
        <row r="920">
          <cell r="B920" t="str">
            <v>TEE- SCH  40  24"</v>
          </cell>
          <cell r="C920">
            <v>17.45</v>
          </cell>
          <cell r="D920">
            <v>252</v>
          </cell>
          <cell r="E920">
            <v>3.3929999999999998</v>
          </cell>
        </row>
        <row r="921">
          <cell r="B921" t="str">
            <v>TEE- SCH  80  24"</v>
          </cell>
          <cell r="C921">
            <v>30.94</v>
          </cell>
          <cell r="D921">
            <v>437</v>
          </cell>
          <cell r="E921">
            <v>3.3929999999999998</v>
          </cell>
        </row>
        <row r="922">
          <cell r="B922" t="str">
            <v>TEE- SCH  100  24"</v>
          </cell>
          <cell r="C922">
            <v>38.89</v>
          </cell>
          <cell r="D922">
            <v>910</v>
          </cell>
          <cell r="E922">
            <v>3.3929999999999998</v>
          </cell>
        </row>
        <row r="923">
          <cell r="B923" t="str">
            <v>TEE- SCH  120  24"</v>
          </cell>
          <cell r="C923">
            <v>46.02</v>
          </cell>
          <cell r="D923">
            <v>1100</v>
          </cell>
          <cell r="E923">
            <v>3.3929999999999998</v>
          </cell>
        </row>
        <row r="924">
          <cell r="B924" t="str">
            <v>TEE- SCH  140  24"</v>
          </cell>
          <cell r="C924">
            <v>52.37</v>
          </cell>
          <cell r="D924">
            <v>1180</v>
          </cell>
          <cell r="E924">
            <v>3.3929999999999998</v>
          </cell>
        </row>
        <row r="925">
          <cell r="B925" t="str">
            <v>TEE- SCH  160  24"</v>
          </cell>
          <cell r="C925">
            <v>59.51</v>
          </cell>
          <cell r="D925">
            <v>1310</v>
          </cell>
          <cell r="E925">
            <v>3.3929999999999998</v>
          </cell>
        </row>
        <row r="926">
          <cell r="B926" t="str">
            <v>TEE- SCH  STD  26"</v>
          </cell>
          <cell r="C926">
            <v>9.5299999999999994</v>
          </cell>
          <cell r="D926">
            <v>176</v>
          </cell>
          <cell r="E926">
            <v>3.9820000000000002</v>
          </cell>
        </row>
        <row r="927">
          <cell r="B927" t="str">
            <v>TEE- SCH  XS  26"</v>
          </cell>
          <cell r="C927">
            <v>12.7</v>
          </cell>
          <cell r="D927">
            <v>234</v>
          </cell>
          <cell r="E927">
            <v>3.9820000000000002</v>
          </cell>
        </row>
        <row r="928">
          <cell r="B928" t="str">
            <v>TEE- SCH  20  26"</v>
          </cell>
          <cell r="C928">
            <v>12.7</v>
          </cell>
          <cell r="D928">
            <v>234</v>
          </cell>
          <cell r="E928">
            <v>3.9820000000000002</v>
          </cell>
        </row>
        <row r="929">
          <cell r="B929" t="str">
            <v>TEE- SCH  STD  28"</v>
          </cell>
          <cell r="C929">
            <v>9.5299999999999994</v>
          </cell>
          <cell r="D929">
            <v>792</v>
          </cell>
          <cell r="E929">
            <v>4.6180000000000003</v>
          </cell>
        </row>
        <row r="930">
          <cell r="B930" t="str">
            <v>TEE- SCH  XS  28"</v>
          </cell>
          <cell r="C930">
            <v>12.7</v>
          </cell>
          <cell r="D930">
            <v>256</v>
          </cell>
          <cell r="E930">
            <v>4.6180000000000003</v>
          </cell>
        </row>
        <row r="931">
          <cell r="B931" t="str">
            <v>TEE- SCH  20  28"</v>
          </cell>
          <cell r="C931">
            <v>12.7</v>
          </cell>
          <cell r="D931">
            <v>256</v>
          </cell>
          <cell r="E931">
            <v>4.6180000000000003</v>
          </cell>
        </row>
        <row r="932">
          <cell r="B932" t="str">
            <v>TEE- SCH  STD  30"</v>
          </cell>
          <cell r="C932">
            <v>9.5299999999999994</v>
          </cell>
          <cell r="D932">
            <v>228</v>
          </cell>
          <cell r="E932">
            <v>5.3010000000000002</v>
          </cell>
        </row>
        <row r="933">
          <cell r="B933" t="str">
            <v>TEE- SCH  XS  30"</v>
          </cell>
          <cell r="C933">
            <v>12.7</v>
          </cell>
          <cell r="D933">
            <v>304</v>
          </cell>
          <cell r="E933">
            <v>5.3010000000000002</v>
          </cell>
        </row>
        <row r="934">
          <cell r="B934" t="str">
            <v>TEE- SCH  20  30"</v>
          </cell>
          <cell r="C934">
            <v>12.7</v>
          </cell>
          <cell r="D934">
            <v>304</v>
          </cell>
          <cell r="E934">
            <v>5.3010000000000002</v>
          </cell>
        </row>
        <row r="935">
          <cell r="B935" t="str">
            <v>TEE- SCH  STD  32"</v>
          </cell>
          <cell r="C935">
            <v>9.5299999999999994</v>
          </cell>
          <cell r="D935">
            <v>260</v>
          </cell>
          <cell r="E935">
            <v>6.032</v>
          </cell>
        </row>
        <row r="936">
          <cell r="B936" t="str">
            <v>TEE- SCH  30  32"</v>
          </cell>
          <cell r="C936">
            <v>15.88</v>
          </cell>
          <cell r="D936">
            <v>331</v>
          </cell>
          <cell r="E936">
            <v>6.032</v>
          </cell>
        </row>
        <row r="937">
          <cell r="B937" t="str">
            <v>TEE- SCH  STD  34"</v>
          </cell>
          <cell r="C937">
            <v>9.5299999999999994</v>
          </cell>
          <cell r="D937">
            <v>299</v>
          </cell>
          <cell r="E937">
            <v>6.8090000000000002</v>
          </cell>
        </row>
        <row r="938">
          <cell r="B938" t="str">
            <v>TEE- SCH  XS  34"</v>
          </cell>
          <cell r="C938">
            <v>12.7</v>
          </cell>
          <cell r="D938">
            <v>393</v>
          </cell>
          <cell r="E938">
            <v>6.8090000000000002</v>
          </cell>
        </row>
        <row r="939">
          <cell r="B939" t="str">
            <v>TEE- SCH  20  34"</v>
          </cell>
          <cell r="C939">
            <v>12.7</v>
          </cell>
          <cell r="D939">
            <v>393</v>
          </cell>
          <cell r="E939">
            <v>6.8090000000000002</v>
          </cell>
        </row>
        <row r="940">
          <cell r="B940" t="str">
            <v>TEE- SCH  STD  36"</v>
          </cell>
          <cell r="C940">
            <v>9.5299999999999994</v>
          </cell>
          <cell r="D940">
            <v>331</v>
          </cell>
          <cell r="E940">
            <v>7.6340000000000003</v>
          </cell>
        </row>
        <row r="941">
          <cell r="B941" t="str">
            <v>TEE- SCH  XS  36"</v>
          </cell>
          <cell r="C941">
            <v>12.7</v>
          </cell>
          <cell r="D941">
            <v>441</v>
          </cell>
          <cell r="E941">
            <v>7.6340000000000003</v>
          </cell>
        </row>
        <row r="942">
          <cell r="B942" t="str">
            <v>TEE- SCH  20  36"</v>
          </cell>
          <cell r="C942">
            <v>12.7</v>
          </cell>
          <cell r="D942">
            <v>441</v>
          </cell>
          <cell r="E942">
            <v>7.6340000000000003</v>
          </cell>
        </row>
        <row r="943">
          <cell r="B943" t="str">
            <v>TEE- SCH  STD  38"</v>
          </cell>
          <cell r="C943">
            <v>9.5299999999999994</v>
          </cell>
          <cell r="D943">
            <v>370</v>
          </cell>
          <cell r="E943">
            <v>8.5060000000000002</v>
          </cell>
        </row>
        <row r="944">
          <cell r="B944" t="str">
            <v>TEE- SCH  XS  38"</v>
          </cell>
          <cell r="C944">
            <v>25.4</v>
          </cell>
          <cell r="D944">
            <v>492</v>
          </cell>
          <cell r="E944">
            <v>8.5060000000000002</v>
          </cell>
        </row>
        <row r="945">
          <cell r="B945" t="str">
            <v>TEE- SCH  STD  40"</v>
          </cell>
          <cell r="C945">
            <v>9.5299999999999994</v>
          </cell>
          <cell r="D945">
            <v>410</v>
          </cell>
          <cell r="E945">
            <v>9.4250000000000007</v>
          </cell>
        </row>
        <row r="946">
          <cell r="B946" t="str">
            <v>TEE- SCH  XS  40"</v>
          </cell>
          <cell r="C946">
            <v>0</v>
          </cell>
          <cell r="D946">
            <v>546</v>
          </cell>
          <cell r="E946">
            <v>9.4250000000000007</v>
          </cell>
        </row>
        <row r="947">
          <cell r="B947" t="str">
            <v>TEE- SCH  STD  42"</v>
          </cell>
          <cell r="C947">
            <v>9.5299999999999994</v>
          </cell>
          <cell r="D947">
            <v>421</v>
          </cell>
          <cell r="E947">
            <v>10.391</v>
          </cell>
        </row>
        <row r="948">
          <cell r="B948" t="str">
            <v>TEE- SCH  XS  42"</v>
          </cell>
          <cell r="C948">
            <v>12.7</v>
          </cell>
          <cell r="D948">
            <v>562</v>
          </cell>
          <cell r="E948">
            <v>10.391</v>
          </cell>
        </row>
        <row r="949">
          <cell r="B949" t="str">
            <v>TEE- SCH  STD  44"</v>
          </cell>
          <cell r="C949">
            <v>9.5299999999999994</v>
          </cell>
          <cell r="D949">
            <v>474</v>
          </cell>
          <cell r="E949">
            <v>11.404</v>
          </cell>
        </row>
        <row r="950">
          <cell r="B950" t="str">
            <v>TEE- SCH  XS  44"</v>
          </cell>
          <cell r="C950">
            <v>12.7</v>
          </cell>
          <cell r="D950">
            <v>632</v>
          </cell>
          <cell r="E950">
            <v>11.404</v>
          </cell>
        </row>
        <row r="951">
          <cell r="B951" t="str">
            <v>TEE- SCH  9.53  46"</v>
          </cell>
          <cell r="C951">
            <v>272.25</v>
          </cell>
          <cell r="D951">
            <v>189</v>
          </cell>
          <cell r="E951">
            <v>12.464</v>
          </cell>
        </row>
        <row r="952">
          <cell r="B952" t="str">
            <v>TEE- SCH  12.7  46"</v>
          </cell>
          <cell r="C952">
            <v>361.82</v>
          </cell>
          <cell r="D952">
            <v>262</v>
          </cell>
          <cell r="E952">
            <v>12.464</v>
          </cell>
        </row>
        <row r="953">
          <cell r="B953" t="str">
            <v>TEE- SCH  STD  48"</v>
          </cell>
          <cell r="C953">
            <v>9.5299999999999994</v>
          </cell>
          <cell r="D953">
            <v>568</v>
          </cell>
          <cell r="E953">
            <v>13.571999999999999</v>
          </cell>
        </row>
        <row r="954">
          <cell r="B954" t="str">
            <v>TEE- SCH  XS  48"</v>
          </cell>
          <cell r="C954">
            <v>12.7</v>
          </cell>
          <cell r="D954">
            <v>758</v>
          </cell>
          <cell r="E954">
            <v>13.571999999999999</v>
          </cell>
        </row>
        <row r="955">
          <cell r="B955" t="str">
            <v>RED- SCH  5S  2"</v>
          </cell>
          <cell r="C955">
            <v>1.65</v>
          </cell>
          <cell r="D955">
            <v>0.16</v>
          </cell>
          <cell r="E955">
            <v>1.2E-2</v>
          </cell>
        </row>
        <row r="956">
          <cell r="B956" t="str">
            <v>RED- SCH  10S  2"</v>
          </cell>
          <cell r="C956">
            <v>2.77</v>
          </cell>
          <cell r="D956">
            <v>0.27</v>
          </cell>
          <cell r="E956">
            <v>1.2E-2</v>
          </cell>
        </row>
        <row r="957">
          <cell r="B957" t="str">
            <v>RED- SCH  40  2"</v>
          </cell>
          <cell r="C957">
            <v>3.91</v>
          </cell>
          <cell r="D957">
            <v>0.37</v>
          </cell>
          <cell r="E957">
            <v>1.2E-2</v>
          </cell>
        </row>
        <row r="958">
          <cell r="B958" t="str">
            <v>RED- SCH  40S  2"</v>
          </cell>
          <cell r="C958">
            <v>3.91</v>
          </cell>
          <cell r="D958">
            <v>0.37</v>
          </cell>
          <cell r="E958">
            <v>1.2E-2</v>
          </cell>
        </row>
        <row r="959">
          <cell r="B959" t="str">
            <v>RED- SCH  STD  2"</v>
          </cell>
          <cell r="C959">
            <v>3.91</v>
          </cell>
          <cell r="D959">
            <v>0.37</v>
          </cell>
          <cell r="E959">
            <v>1.2E-2</v>
          </cell>
        </row>
        <row r="960">
          <cell r="B960" t="str">
            <v>RED- SCH  80  2"</v>
          </cell>
          <cell r="C960">
            <v>5.54</v>
          </cell>
          <cell r="D960">
            <v>0.51</v>
          </cell>
          <cell r="E960">
            <v>1.2E-2</v>
          </cell>
        </row>
        <row r="961">
          <cell r="B961" t="str">
            <v>RED- SCH  80S  2"</v>
          </cell>
          <cell r="C961">
            <v>5.54</v>
          </cell>
          <cell r="D961">
            <v>0.51</v>
          </cell>
          <cell r="E961">
            <v>1.2E-2</v>
          </cell>
        </row>
        <row r="962">
          <cell r="B962" t="str">
            <v>RED- SCH  XXS  2"</v>
          </cell>
          <cell r="C962">
            <v>5.54</v>
          </cell>
          <cell r="D962">
            <v>0.51</v>
          </cell>
          <cell r="E962">
            <v>1.2E-2</v>
          </cell>
        </row>
        <row r="963">
          <cell r="B963" t="str">
            <v>RED- SCH  160  2"</v>
          </cell>
          <cell r="C963">
            <v>8.7100000000000009</v>
          </cell>
          <cell r="D963">
            <v>0.75</v>
          </cell>
          <cell r="E963">
            <v>1.2E-2</v>
          </cell>
        </row>
        <row r="964">
          <cell r="B964" t="str">
            <v>RED- SCH  XXS  2"</v>
          </cell>
          <cell r="C964">
            <v>11.07</v>
          </cell>
          <cell r="D964">
            <v>0.91</v>
          </cell>
          <cell r="E964">
            <v>1.2E-2</v>
          </cell>
        </row>
        <row r="965">
          <cell r="B965" t="str">
            <v>RED- SCH  5S  2.5"</v>
          </cell>
          <cell r="C965">
            <v>2.11</v>
          </cell>
          <cell r="D965">
            <v>0.13</v>
          </cell>
          <cell r="E965">
            <v>1.7999999999999999E-2</v>
          </cell>
        </row>
        <row r="966">
          <cell r="B966" t="str">
            <v>RED- SCH  10S  2.5"</v>
          </cell>
          <cell r="C966">
            <v>3.05</v>
          </cell>
          <cell r="D966">
            <v>0.43</v>
          </cell>
          <cell r="E966">
            <v>1.7999999999999999E-2</v>
          </cell>
        </row>
        <row r="967">
          <cell r="B967" t="str">
            <v>RED- SCH  40  2.5"</v>
          </cell>
          <cell r="C967">
            <v>5.16</v>
          </cell>
          <cell r="D967">
            <v>0.72</v>
          </cell>
          <cell r="E967">
            <v>1.7999999999999999E-2</v>
          </cell>
        </row>
        <row r="968">
          <cell r="B968" t="str">
            <v>RED- SCH  40S  2.5"</v>
          </cell>
          <cell r="C968">
            <v>5.16</v>
          </cell>
          <cell r="D968">
            <v>0.72</v>
          </cell>
          <cell r="E968">
            <v>1.7999999999999999E-2</v>
          </cell>
        </row>
        <row r="969">
          <cell r="B969" t="str">
            <v>RED- SCH  STD  2.5"</v>
          </cell>
          <cell r="C969">
            <v>5.16</v>
          </cell>
          <cell r="D969">
            <v>0.72</v>
          </cell>
          <cell r="E969">
            <v>1.7999999999999999E-2</v>
          </cell>
        </row>
        <row r="970">
          <cell r="B970" t="str">
            <v>RED- SCH  80  2.5"</v>
          </cell>
          <cell r="C970">
            <v>7.01</v>
          </cell>
          <cell r="D970">
            <v>0.95</v>
          </cell>
          <cell r="E970">
            <v>1.7999999999999999E-2</v>
          </cell>
        </row>
        <row r="971">
          <cell r="B971" t="str">
            <v>RED- SCH  80S  2.5"</v>
          </cell>
          <cell r="C971">
            <v>7.01</v>
          </cell>
          <cell r="D971">
            <v>0.95</v>
          </cell>
          <cell r="E971">
            <v>1.7999999999999999E-2</v>
          </cell>
        </row>
        <row r="972">
          <cell r="B972" t="str">
            <v>RED- SCH  XS  2.5"</v>
          </cell>
          <cell r="C972">
            <v>7.01</v>
          </cell>
          <cell r="D972">
            <v>0.95</v>
          </cell>
          <cell r="E972">
            <v>1.7999999999999999E-2</v>
          </cell>
        </row>
        <row r="973">
          <cell r="B973" t="str">
            <v>RED- SCH  160  2.5"</v>
          </cell>
          <cell r="C973">
            <v>9.52</v>
          </cell>
          <cell r="D973">
            <v>1.23</v>
          </cell>
          <cell r="E973">
            <v>1.7999999999999999E-2</v>
          </cell>
        </row>
        <row r="974">
          <cell r="B974" t="str">
            <v>RED- SCH  XXS  2.5"</v>
          </cell>
          <cell r="C974">
            <v>14.02</v>
          </cell>
          <cell r="D974">
            <v>1.68</v>
          </cell>
          <cell r="E974">
            <v>1.7999999999999999E-2</v>
          </cell>
        </row>
        <row r="975">
          <cell r="B975" t="str">
            <v>RED- SCH  5S  3"</v>
          </cell>
          <cell r="C975">
            <v>2.11</v>
          </cell>
          <cell r="D975">
            <v>0.37</v>
          </cell>
          <cell r="E975">
            <v>2.7E-2</v>
          </cell>
        </row>
        <row r="976">
          <cell r="B976" t="str">
            <v>RED- SCH  10S  3"</v>
          </cell>
          <cell r="C976">
            <v>3.05</v>
          </cell>
          <cell r="D976">
            <v>0.53</v>
          </cell>
          <cell r="E976">
            <v>2.7E-2</v>
          </cell>
        </row>
        <row r="977">
          <cell r="B977" t="str">
            <v>RED- SCH  40  3"</v>
          </cell>
          <cell r="C977">
            <v>5.49</v>
          </cell>
          <cell r="D977">
            <v>0.93</v>
          </cell>
          <cell r="E977">
            <v>2.7E-2</v>
          </cell>
        </row>
        <row r="978">
          <cell r="B978" t="str">
            <v>RED- SCH  40S  3"</v>
          </cell>
          <cell r="C978">
            <v>5.49</v>
          </cell>
          <cell r="D978">
            <v>0.93</v>
          </cell>
          <cell r="E978">
            <v>2.7E-2</v>
          </cell>
        </row>
        <row r="979">
          <cell r="B979" t="str">
            <v>RED- SCH  STD  3"</v>
          </cell>
          <cell r="C979">
            <v>5.49</v>
          </cell>
          <cell r="D979">
            <v>0.93</v>
          </cell>
          <cell r="E979">
            <v>2.7E-2</v>
          </cell>
        </row>
        <row r="980">
          <cell r="B980" t="str">
            <v>RED- SCH  80  3"</v>
          </cell>
          <cell r="C980">
            <v>7.62</v>
          </cell>
          <cell r="D980">
            <v>1.25</v>
          </cell>
          <cell r="E980">
            <v>2.7E-2</v>
          </cell>
        </row>
        <row r="981">
          <cell r="B981" t="str">
            <v>RED- SCH  80S  3"</v>
          </cell>
          <cell r="C981">
            <v>7.62</v>
          </cell>
          <cell r="D981">
            <v>1.25</v>
          </cell>
          <cell r="E981">
            <v>2.7E-2</v>
          </cell>
        </row>
        <row r="982">
          <cell r="B982" t="str">
            <v>RED- SCH  XS  3"</v>
          </cell>
          <cell r="C982">
            <v>7.62</v>
          </cell>
          <cell r="D982">
            <v>1.25</v>
          </cell>
          <cell r="E982">
            <v>2.7E-2</v>
          </cell>
        </row>
        <row r="983">
          <cell r="B983" t="str">
            <v>RED- SCH  160  3"</v>
          </cell>
          <cell r="C983">
            <v>11.13</v>
          </cell>
          <cell r="D983">
            <v>1.75</v>
          </cell>
          <cell r="E983">
            <v>2.7E-2</v>
          </cell>
        </row>
        <row r="984">
          <cell r="B984" t="str">
            <v>RED- SCH  XXS  3"</v>
          </cell>
          <cell r="C984">
            <v>15.24</v>
          </cell>
          <cell r="D984">
            <v>2.25</v>
          </cell>
          <cell r="E984">
            <v>2.7E-2</v>
          </cell>
        </row>
        <row r="985">
          <cell r="B985" t="str">
            <v>RED- SCH  5S  4"</v>
          </cell>
          <cell r="C985">
            <v>2.11</v>
          </cell>
          <cell r="D985">
            <v>0.53</v>
          </cell>
          <cell r="E985">
            <v>4.7E-2</v>
          </cell>
        </row>
        <row r="986">
          <cell r="B986" t="str">
            <v>RED- SCH  10S  4"</v>
          </cell>
          <cell r="C986">
            <v>3.05</v>
          </cell>
          <cell r="D986">
            <v>0.75</v>
          </cell>
          <cell r="E986">
            <v>4.7E-2</v>
          </cell>
        </row>
        <row r="987">
          <cell r="B987" t="str">
            <v>RED- SCH  40  4"</v>
          </cell>
          <cell r="C987">
            <v>6.02</v>
          </cell>
          <cell r="D987">
            <v>1.45</v>
          </cell>
          <cell r="E987">
            <v>4.7E-2</v>
          </cell>
        </row>
        <row r="988">
          <cell r="B988" t="str">
            <v>RED- SCH  40S  4"</v>
          </cell>
          <cell r="C988">
            <v>6.02</v>
          </cell>
          <cell r="D988">
            <v>1.45</v>
          </cell>
          <cell r="E988">
            <v>4.7E-2</v>
          </cell>
        </row>
        <row r="989">
          <cell r="B989" t="str">
            <v>RED- SCH  STD  4"</v>
          </cell>
          <cell r="C989">
            <v>6.02</v>
          </cell>
          <cell r="D989">
            <v>1.45</v>
          </cell>
          <cell r="E989">
            <v>4.7E-2</v>
          </cell>
        </row>
        <row r="990">
          <cell r="B990" t="str">
            <v>RED- SCH  80  4"</v>
          </cell>
          <cell r="C990">
            <v>8.56</v>
          </cell>
          <cell r="D990">
            <v>2.02</v>
          </cell>
          <cell r="E990">
            <v>4.7E-2</v>
          </cell>
        </row>
        <row r="991">
          <cell r="B991" t="str">
            <v>RED- SCH  80S  4"</v>
          </cell>
          <cell r="C991">
            <v>8.56</v>
          </cell>
          <cell r="D991">
            <v>2.02</v>
          </cell>
          <cell r="E991">
            <v>4.7E-2</v>
          </cell>
        </row>
        <row r="992">
          <cell r="B992" t="str">
            <v>RED- SCH  XS  4"</v>
          </cell>
          <cell r="C992">
            <v>8.56</v>
          </cell>
          <cell r="D992">
            <v>2.02</v>
          </cell>
          <cell r="E992">
            <v>4.7E-2</v>
          </cell>
        </row>
        <row r="993">
          <cell r="B993" t="str">
            <v>RED- SCH  160  4"</v>
          </cell>
          <cell r="C993">
            <v>13.49</v>
          </cell>
          <cell r="D993">
            <v>3.01</v>
          </cell>
          <cell r="E993">
            <v>4.7E-2</v>
          </cell>
        </row>
        <row r="994">
          <cell r="B994" t="str">
            <v>RED- SCH  XXS  4"</v>
          </cell>
          <cell r="C994">
            <v>17.12</v>
          </cell>
          <cell r="D994">
            <v>3.65</v>
          </cell>
          <cell r="E994">
            <v>4.7E-2</v>
          </cell>
        </row>
        <row r="995">
          <cell r="B995" t="str">
            <v>RED- SCH  5S  5"</v>
          </cell>
          <cell r="C995">
            <v>2.77</v>
          </cell>
          <cell r="D995">
            <v>1.1000000000000001</v>
          </cell>
          <cell r="E995">
            <v>7.3999999999999996E-2</v>
          </cell>
        </row>
        <row r="996">
          <cell r="B996" t="str">
            <v>RED- SCH  10S  5"</v>
          </cell>
          <cell r="C996">
            <v>3.4</v>
          </cell>
          <cell r="D996">
            <v>1.32</v>
          </cell>
          <cell r="E996">
            <v>7.3999999999999996E-2</v>
          </cell>
        </row>
        <row r="997">
          <cell r="B997" t="str">
            <v>RED- SCH  40  5"</v>
          </cell>
          <cell r="C997">
            <v>6.55</v>
          </cell>
          <cell r="D997">
            <v>2.5</v>
          </cell>
          <cell r="E997">
            <v>7.3999999999999996E-2</v>
          </cell>
        </row>
        <row r="998">
          <cell r="B998" t="str">
            <v>RED- SCH  40S  5"</v>
          </cell>
          <cell r="C998">
            <v>6.55</v>
          </cell>
          <cell r="D998">
            <v>2.5</v>
          </cell>
          <cell r="E998">
            <v>7.3999999999999996E-2</v>
          </cell>
        </row>
        <row r="999">
          <cell r="B999" t="str">
            <v>RED- SCH  STD  5"</v>
          </cell>
          <cell r="C999">
            <v>6.55</v>
          </cell>
          <cell r="D999">
            <v>2.5</v>
          </cell>
          <cell r="E999">
            <v>7.3999999999999996E-2</v>
          </cell>
        </row>
        <row r="1000">
          <cell r="B1000" t="str">
            <v>RED- SCH  80  5"</v>
          </cell>
          <cell r="C1000">
            <v>9.52</v>
          </cell>
          <cell r="D1000">
            <v>3.52</v>
          </cell>
          <cell r="E1000">
            <v>7.3999999999999996E-2</v>
          </cell>
        </row>
        <row r="1001">
          <cell r="B1001" t="str">
            <v>RED- SCH  80S  5"</v>
          </cell>
          <cell r="C1001">
            <v>9.52</v>
          </cell>
          <cell r="D1001">
            <v>3.52</v>
          </cell>
          <cell r="E1001">
            <v>7.3999999999999996E-2</v>
          </cell>
        </row>
        <row r="1002">
          <cell r="B1002" t="str">
            <v>RED- SCH  XS  5"</v>
          </cell>
          <cell r="C1002">
            <v>9.52</v>
          </cell>
          <cell r="D1002">
            <v>3.52</v>
          </cell>
          <cell r="E1002">
            <v>7.3999999999999996E-2</v>
          </cell>
        </row>
        <row r="1003">
          <cell r="B1003" t="str">
            <v>RED- SCH  160  5"</v>
          </cell>
          <cell r="C1003">
            <v>15.87</v>
          </cell>
          <cell r="D1003">
            <v>5.57</v>
          </cell>
          <cell r="E1003">
            <v>7.3999999999999996E-2</v>
          </cell>
        </row>
        <row r="1004">
          <cell r="B1004" t="str">
            <v>RED- SCH  XXS  5"</v>
          </cell>
          <cell r="C1004">
            <v>19.05</v>
          </cell>
          <cell r="D1004">
            <v>6.47</v>
          </cell>
          <cell r="E1004">
            <v>7.3999999999999996E-2</v>
          </cell>
        </row>
        <row r="1005">
          <cell r="B1005" t="str">
            <v>RED- SCH  5S  6"</v>
          </cell>
          <cell r="C1005">
            <v>2.77</v>
          </cell>
          <cell r="D1005">
            <v>1.45</v>
          </cell>
          <cell r="E1005">
            <v>0.106</v>
          </cell>
        </row>
        <row r="1006">
          <cell r="B1006" t="str">
            <v>RED- SCH  10S  6"</v>
          </cell>
          <cell r="C1006">
            <v>3.4</v>
          </cell>
          <cell r="D1006">
            <v>1.75</v>
          </cell>
          <cell r="E1006">
            <v>0.106</v>
          </cell>
        </row>
        <row r="1007">
          <cell r="B1007" t="str">
            <v>RED- SCH  40  6"</v>
          </cell>
          <cell r="C1007">
            <v>7.11</v>
          </cell>
          <cell r="D1007">
            <v>3.75</v>
          </cell>
          <cell r="E1007">
            <v>0.106</v>
          </cell>
        </row>
        <row r="1008">
          <cell r="B1008" t="str">
            <v>RED- SCH  40S  6"</v>
          </cell>
          <cell r="C1008">
            <v>7.11</v>
          </cell>
          <cell r="D1008">
            <v>3.75</v>
          </cell>
          <cell r="E1008">
            <v>0.106</v>
          </cell>
        </row>
        <row r="1009">
          <cell r="B1009" t="str">
            <v>RED- SCH  STD  6"</v>
          </cell>
          <cell r="C1009">
            <v>7.11</v>
          </cell>
          <cell r="D1009">
            <v>3.75</v>
          </cell>
          <cell r="E1009">
            <v>0.106</v>
          </cell>
        </row>
        <row r="1010">
          <cell r="B1010" t="str">
            <v>RED- SCH  80  6"</v>
          </cell>
          <cell r="C1010">
            <v>10.97</v>
          </cell>
          <cell r="D1010">
            <v>5.38</v>
          </cell>
          <cell r="E1010">
            <v>0.106</v>
          </cell>
        </row>
        <row r="1011">
          <cell r="B1011" t="str">
            <v>RED- SCH  80S  6"</v>
          </cell>
          <cell r="C1011">
            <v>10.97</v>
          </cell>
          <cell r="D1011">
            <v>5.38</v>
          </cell>
          <cell r="E1011">
            <v>0.106</v>
          </cell>
        </row>
        <row r="1012">
          <cell r="B1012" t="str">
            <v>RED- SCH  XS  6"</v>
          </cell>
          <cell r="C1012">
            <v>10.97</v>
          </cell>
          <cell r="D1012">
            <v>5.38</v>
          </cell>
          <cell r="E1012">
            <v>0.106</v>
          </cell>
        </row>
        <row r="1013">
          <cell r="B1013" t="str">
            <v>RED- SCH  160  6"</v>
          </cell>
          <cell r="C1013">
            <v>18.239999999999998</v>
          </cell>
          <cell r="D1013">
            <v>8.4499999999999993</v>
          </cell>
          <cell r="E1013">
            <v>0.106</v>
          </cell>
        </row>
        <row r="1014">
          <cell r="B1014" t="str">
            <v>RED- SCH  XXS  6"</v>
          </cell>
          <cell r="C1014">
            <v>21.95</v>
          </cell>
          <cell r="D1014">
            <v>9.89</v>
          </cell>
          <cell r="E1014">
            <v>0.106</v>
          </cell>
        </row>
        <row r="1015">
          <cell r="B1015" t="str">
            <v>RED- SCH  5S  8"</v>
          </cell>
          <cell r="C1015">
            <v>2.77</v>
          </cell>
          <cell r="D1015">
            <v>2.0099999999999998</v>
          </cell>
          <cell r="E1015">
            <v>0.188</v>
          </cell>
        </row>
        <row r="1016">
          <cell r="B1016" t="str">
            <v>RED- SCH  10S  8"</v>
          </cell>
          <cell r="C1016">
            <v>3.76</v>
          </cell>
          <cell r="D1016">
            <v>2.85</v>
          </cell>
          <cell r="E1016">
            <v>0.188</v>
          </cell>
        </row>
        <row r="1017">
          <cell r="B1017" t="str">
            <v>RED- SCH  40  8"</v>
          </cell>
          <cell r="C1017">
            <v>8.18</v>
          </cell>
          <cell r="D1017">
            <v>12</v>
          </cell>
          <cell r="E1017">
            <v>0.188</v>
          </cell>
        </row>
        <row r="1018">
          <cell r="B1018" t="str">
            <v>RED- SCH  40S  8"</v>
          </cell>
          <cell r="C1018">
            <v>8.18</v>
          </cell>
          <cell r="D1018">
            <v>12</v>
          </cell>
          <cell r="E1018">
            <v>0.188</v>
          </cell>
        </row>
        <row r="1019">
          <cell r="B1019" t="str">
            <v>RED- SCH  STD  8"</v>
          </cell>
          <cell r="C1019">
            <v>8.18</v>
          </cell>
          <cell r="D1019">
            <v>12</v>
          </cell>
          <cell r="E1019">
            <v>0.188</v>
          </cell>
        </row>
        <row r="1020">
          <cell r="B1020" t="str">
            <v>RED- SCH  80  8"</v>
          </cell>
          <cell r="C1020">
            <v>12.7</v>
          </cell>
          <cell r="D1020">
            <v>8.6300000000000008</v>
          </cell>
          <cell r="E1020">
            <v>0.188</v>
          </cell>
        </row>
        <row r="1021">
          <cell r="B1021" t="str">
            <v>RED- SCH  80S  8"</v>
          </cell>
          <cell r="C1021">
            <v>12.7</v>
          </cell>
          <cell r="D1021">
            <v>8.6300000000000008</v>
          </cell>
          <cell r="E1021">
            <v>0.188</v>
          </cell>
        </row>
        <row r="1022">
          <cell r="B1022" t="str">
            <v>RED- SCH  XS  8"</v>
          </cell>
          <cell r="C1022">
            <v>12.7</v>
          </cell>
          <cell r="D1022">
            <v>8.6300000000000008</v>
          </cell>
          <cell r="E1022">
            <v>0.188</v>
          </cell>
        </row>
        <row r="1023">
          <cell r="B1023" t="str">
            <v>RED- SCH  120  8"</v>
          </cell>
          <cell r="C1023">
            <v>18.239999999999998</v>
          </cell>
          <cell r="D1023">
            <v>8.6300000000000008</v>
          </cell>
          <cell r="E1023">
            <v>0.188</v>
          </cell>
        </row>
        <row r="1024">
          <cell r="B1024" t="str">
            <v>RED- SCH  XXS  8"</v>
          </cell>
          <cell r="C1024">
            <v>22.22</v>
          </cell>
          <cell r="D1024">
            <v>14.3</v>
          </cell>
          <cell r="E1024">
            <v>0.188</v>
          </cell>
        </row>
        <row r="1025">
          <cell r="B1025" t="str">
            <v>RED- SCH  160  8"</v>
          </cell>
          <cell r="C1025">
            <v>23.01</v>
          </cell>
          <cell r="D1025">
            <v>14.7</v>
          </cell>
          <cell r="E1025">
            <v>0.188</v>
          </cell>
        </row>
        <row r="1026">
          <cell r="B1026" t="str">
            <v>RED- SCH  5S  10"</v>
          </cell>
          <cell r="C1026">
            <v>3.4</v>
          </cell>
          <cell r="D1026">
            <v>3.59</v>
          </cell>
          <cell r="E1026">
            <v>0.29499999999999998</v>
          </cell>
        </row>
        <row r="1027">
          <cell r="B1027" t="str">
            <v>RED- SCH  10S  10"</v>
          </cell>
          <cell r="C1027">
            <v>4.1900000000000004</v>
          </cell>
          <cell r="D1027">
            <v>4.21</v>
          </cell>
          <cell r="E1027">
            <v>0.29499999999999998</v>
          </cell>
        </row>
        <row r="1028">
          <cell r="B1028" t="str">
            <v>RED- SCH  40  10"</v>
          </cell>
          <cell r="C1028">
            <v>9.27</v>
          </cell>
          <cell r="D1028">
            <v>9.58</v>
          </cell>
          <cell r="E1028">
            <v>0.29499999999999998</v>
          </cell>
        </row>
        <row r="1029">
          <cell r="B1029" t="str">
            <v>RED- SCH  40S  10"</v>
          </cell>
          <cell r="C1029">
            <v>9.27</v>
          </cell>
          <cell r="D1029">
            <v>9.58</v>
          </cell>
          <cell r="E1029">
            <v>0.29499999999999998</v>
          </cell>
        </row>
        <row r="1030">
          <cell r="B1030" t="str">
            <v>RED- SCH  STD  10"</v>
          </cell>
          <cell r="C1030">
            <v>9.27</v>
          </cell>
          <cell r="D1030">
            <v>9.58</v>
          </cell>
          <cell r="E1030">
            <v>0.29499999999999998</v>
          </cell>
        </row>
        <row r="1031">
          <cell r="B1031" t="str">
            <v>RED- SCH  80  10"</v>
          </cell>
          <cell r="C1031">
            <v>15.06</v>
          </cell>
          <cell r="D1031">
            <v>15.2</v>
          </cell>
          <cell r="E1031">
            <v>0.29499999999999998</v>
          </cell>
        </row>
        <row r="1032">
          <cell r="B1032" t="str">
            <v>RED- SCH  120  10"</v>
          </cell>
          <cell r="C1032">
            <v>21.41</v>
          </cell>
          <cell r="D1032">
            <v>20.9</v>
          </cell>
          <cell r="E1032">
            <v>0.29499999999999998</v>
          </cell>
        </row>
        <row r="1033">
          <cell r="B1033" t="str">
            <v>RED- SCH  160  10"</v>
          </cell>
          <cell r="C1033">
            <v>28.57</v>
          </cell>
          <cell r="D1033">
            <v>27</v>
          </cell>
          <cell r="E1033">
            <v>0.29499999999999998</v>
          </cell>
        </row>
        <row r="1034">
          <cell r="B1034" t="str">
            <v>RED- SCH  5S  12"</v>
          </cell>
          <cell r="C1034">
            <v>4.1900000000000004</v>
          </cell>
          <cell r="D1034">
            <v>5.8</v>
          </cell>
          <cell r="E1034">
            <v>0.42399999999999999</v>
          </cell>
        </row>
        <row r="1035">
          <cell r="B1035" t="str">
            <v>RED- SCH  10S  12"</v>
          </cell>
          <cell r="C1035">
            <v>4.57</v>
          </cell>
          <cell r="D1035">
            <v>6.6</v>
          </cell>
          <cell r="E1035">
            <v>0.42399999999999999</v>
          </cell>
        </row>
        <row r="1036">
          <cell r="B1036" t="str">
            <v>RED- SCH  20  12"</v>
          </cell>
          <cell r="C1036">
            <v>6.35</v>
          </cell>
          <cell r="D1036">
            <v>10.199999999999999</v>
          </cell>
          <cell r="E1036">
            <v>0.42399999999999999</v>
          </cell>
        </row>
        <row r="1037">
          <cell r="B1037" t="str">
            <v>RED- SCH  30  12"</v>
          </cell>
          <cell r="C1037">
            <v>8.3800000000000008</v>
          </cell>
          <cell r="D1037">
            <v>13.2</v>
          </cell>
          <cell r="E1037">
            <v>0.42399999999999999</v>
          </cell>
        </row>
        <row r="1038">
          <cell r="B1038" t="str">
            <v>RED- SCH  STD  12"</v>
          </cell>
          <cell r="C1038">
            <v>9.52</v>
          </cell>
          <cell r="D1038">
            <v>15</v>
          </cell>
          <cell r="E1038">
            <v>0.42399999999999999</v>
          </cell>
        </row>
        <row r="1039">
          <cell r="B1039" t="str">
            <v>RED- SCH  40S  12"</v>
          </cell>
          <cell r="C1039">
            <v>9.52</v>
          </cell>
          <cell r="D1039">
            <v>15</v>
          </cell>
          <cell r="E1039">
            <v>0.42399999999999999</v>
          </cell>
        </row>
        <row r="1040">
          <cell r="B1040" t="str">
            <v>RED- SCH  40  12"</v>
          </cell>
          <cell r="C1040">
            <v>10.31</v>
          </cell>
          <cell r="D1040">
            <v>14.7</v>
          </cell>
          <cell r="E1040">
            <v>0.42399999999999999</v>
          </cell>
        </row>
        <row r="1041">
          <cell r="B1041" t="str">
            <v>RED- SCH  XS  12"</v>
          </cell>
          <cell r="C1041">
            <v>12.7</v>
          </cell>
          <cell r="D1041">
            <v>19.8</v>
          </cell>
          <cell r="E1041">
            <v>0.42399999999999999</v>
          </cell>
        </row>
        <row r="1042">
          <cell r="B1042" t="str">
            <v>RED- SCH  80S  12"</v>
          </cell>
          <cell r="C1042">
            <v>12.7</v>
          </cell>
          <cell r="D1042">
            <v>19.8</v>
          </cell>
          <cell r="E1042">
            <v>0.42399999999999999</v>
          </cell>
        </row>
        <row r="1043">
          <cell r="B1043" t="str">
            <v>RED- SCH  60  12"</v>
          </cell>
          <cell r="C1043">
            <v>14.27</v>
          </cell>
          <cell r="D1043">
            <v>22</v>
          </cell>
          <cell r="E1043">
            <v>0.42399999999999999</v>
          </cell>
        </row>
        <row r="1044">
          <cell r="B1044" t="str">
            <v>RED- SCH  80  12"</v>
          </cell>
          <cell r="C1044">
            <v>17.45</v>
          </cell>
          <cell r="D1044">
            <v>24.2</v>
          </cell>
          <cell r="E1044">
            <v>0.42399999999999999</v>
          </cell>
        </row>
        <row r="1045">
          <cell r="B1045" t="str">
            <v>RED- SCH  100  12"</v>
          </cell>
          <cell r="C1045">
            <v>21.41</v>
          </cell>
          <cell r="D1045">
            <v>32.4</v>
          </cell>
          <cell r="E1045">
            <v>0.42399999999999999</v>
          </cell>
        </row>
        <row r="1046">
          <cell r="B1046" t="str">
            <v>RED- SCH  XXS  12"</v>
          </cell>
          <cell r="C1046">
            <v>25.4</v>
          </cell>
          <cell r="D1046">
            <v>34.299999999999997</v>
          </cell>
          <cell r="E1046">
            <v>0.42399999999999999</v>
          </cell>
        </row>
        <row r="1047">
          <cell r="B1047" t="str">
            <v>RED- SCH  120  12"</v>
          </cell>
          <cell r="C1047">
            <v>25.4</v>
          </cell>
          <cell r="D1047">
            <v>34.299999999999997</v>
          </cell>
          <cell r="E1047">
            <v>0.42399999999999999</v>
          </cell>
        </row>
        <row r="1048">
          <cell r="B1048" t="str">
            <v>RED- SCH  140  12"</v>
          </cell>
          <cell r="C1048">
            <v>28.57</v>
          </cell>
          <cell r="D1048">
            <v>42.3</v>
          </cell>
          <cell r="E1048">
            <v>0.42399999999999999</v>
          </cell>
        </row>
        <row r="1049">
          <cell r="B1049" t="str">
            <v>RED- SCH  160  12"</v>
          </cell>
          <cell r="C1049">
            <v>33.32</v>
          </cell>
          <cell r="D1049">
            <v>43.6</v>
          </cell>
          <cell r="E1049">
            <v>0.42399999999999999</v>
          </cell>
        </row>
        <row r="1050">
          <cell r="B1050" t="str">
            <v>RED- SCH  5S  14"</v>
          </cell>
          <cell r="C1050">
            <v>3.96</v>
          </cell>
          <cell r="D1050">
            <v>12.5</v>
          </cell>
          <cell r="E1050">
            <v>0.57699999999999996</v>
          </cell>
        </row>
        <row r="1051">
          <cell r="B1051" t="str">
            <v>RED- SCH  10S  14"</v>
          </cell>
          <cell r="C1051">
            <v>4.78</v>
          </cell>
          <cell r="D1051">
            <v>15.3</v>
          </cell>
          <cell r="E1051">
            <v>0.57699999999999996</v>
          </cell>
        </row>
        <row r="1052">
          <cell r="B1052" t="str">
            <v>RED- SCH  20  14"</v>
          </cell>
          <cell r="C1052">
            <v>7.92</v>
          </cell>
          <cell r="D1052">
            <v>22.6</v>
          </cell>
          <cell r="E1052">
            <v>0.57699999999999996</v>
          </cell>
        </row>
        <row r="1053">
          <cell r="B1053" t="str">
            <v>RED- SCH  30  14"</v>
          </cell>
          <cell r="C1053">
            <v>9.52</v>
          </cell>
          <cell r="D1053">
            <v>26.9</v>
          </cell>
          <cell r="E1053">
            <v>0.57699999999999996</v>
          </cell>
        </row>
        <row r="1054">
          <cell r="B1054" t="str">
            <v>RED- SCH  STD  14"</v>
          </cell>
          <cell r="C1054">
            <v>9.52</v>
          </cell>
          <cell r="D1054">
            <v>26.9</v>
          </cell>
          <cell r="E1054">
            <v>0.57699999999999996</v>
          </cell>
        </row>
        <row r="1055">
          <cell r="B1055" t="str">
            <v>RED- SCH  40  14"</v>
          </cell>
          <cell r="C1055">
            <v>11.13</v>
          </cell>
          <cell r="D1055">
            <v>31.1</v>
          </cell>
          <cell r="E1055">
            <v>0.57699999999999996</v>
          </cell>
        </row>
        <row r="1056">
          <cell r="B1056" t="str">
            <v>RED- SCH  XS  14"</v>
          </cell>
          <cell r="C1056">
            <v>12.7</v>
          </cell>
          <cell r="D1056">
            <v>35.5</v>
          </cell>
          <cell r="E1056">
            <v>0.57699999999999996</v>
          </cell>
        </row>
        <row r="1057">
          <cell r="B1057" t="str">
            <v>RED- SCH  60  14"</v>
          </cell>
          <cell r="C1057">
            <v>15.06</v>
          </cell>
          <cell r="D1057">
            <v>42</v>
          </cell>
          <cell r="E1057">
            <v>0.57699999999999996</v>
          </cell>
        </row>
        <row r="1058">
          <cell r="B1058" t="str">
            <v>RED- SCH  80  14"</v>
          </cell>
          <cell r="C1058">
            <v>19.05</v>
          </cell>
          <cell r="D1058">
            <v>52.2</v>
          </cell>
          <cell r="E1058">
            <v>0.57699999999999996</v>
          </cell>
        </row>
        <row r="1059">
          <cell r="B1059" t="str">
            <v>RED- SCH  100  14"</v>
          </cell>
          <cell r="C1059">
            <v>23.8</v>
          </cell>
          <cell r="D1059">
            <v>64</v>
          </cell>
          <cell r="E1059">
            <v>0.57699999999999996</v>
          </cell>
        </row>
        <row r="1060">
          <cell r="B1060" t="str">
            <v>RED- SCH  120  14"</v>
          </cell>
          <cell r="C1060">
            <v>27.76</v>
          </cell>
          <cell r="D1060">
            <v>73</v>
          </cell>
          <cell r="E1060">
            <v>0.57699999999999996</v>
          </cell>
        </row>
        <row r="1061">
          <cell r="B1061" t="str">
            <v>RED- SCH  140  14"</v>
          </cell>
          <cell r="C1061">
            <v>31.75</v>
          </cell>
          <cell r="D1061">
            <v>78</v>
          </cell>
          <cell r="E1061">
            <v>0.57699999999999996</v>
          </cell>
        </row>
        <row r="1062">
          <cell r="B1062" t="str">
            <v>RED- SCH  160  14"</v>
          </cell>
          <cell r="C1062">
            <v>35.71</v>
          </cell>
          <cell r="D1062">
            <v>87.7</v>
          </cell>
          <cell r="E1062">
            <v>0.57699999999999996</v>
          </cell>
        </row>
        <row r="1063">
          <cell r="B1063" t="str">
            <v>RED- SCH  5S  16"</v>
          </cell>
          <cell r="C1063">
            <v>4.1900000000000004</v>
          </cell>
          <cell r="D1063">
            <v>16.5</v>
          </cell>
          <cell r="E1063">
            <v>0.754</v>
          </cell>
        </row>
        <row r="1064">
          <cell r="B1064" t="str">
            <v>RED- SCH  10S  16"</v>
          </cell>
          <cell r="C1064">
            <v>4.76</v>
          </cell>
          <cell r="D1064">
            <v>18.8</v>
          </cell>
          <cell r="E1064">
            <v>0.754</v>
          </cell>
        </row>
        <row r="1065">
          <cell r="B1065" t="str">
            <v>RED- SCH  10  16"</v>
          </cell>
          <cell r="C1065">
            <v>6.35</v>
          </cell>
          <cell r="D1065">
            <v>28</v>
          </cell>
          <cell r="E1065">
            <v>0.754</v>
          </cell>
        </row>
        <row r="1066">
          <cell r="B1066" t="str">
            <v>RED- SCH  20  16"</v>
          </cell>
          <cell r="C1066">
            <v>7.92</v>
          </cell>
          <cell r="D1066">
            <v>27.9</v>
          </cell>
          <cell r="E1066">
            <v>0.754</v>
          </cell>
        </row>
        <row r="1067">
          <cell r="B1067" t="str">
            <v>RED- SCH  STD  16"</v>
          </cell>
          <cell r="C1067">
            <v>9.52</v>
          </cell>
          <cell r="D1067">
            <v>33.1</v>
          </cell>
          <cell r="E1067">
            <v>0.754</v>
          </cell>
        </row>
        <row r="1068">
          <cell r="B1068" t="str">
            <v>RED- SCH  30  16"</v>
          </cell>
          <cell r="C1068">
            <v>9.52</v>
          </cell>
          <cell r="D1068">
            <v>33.1</v>
          </cell>
          <cell r="E1068">
            <v>0.754</v>
          </cell>
        </row>
        <row r="1069">
          <cell r="B1069" t="str">
            <v>RED- SCH  XS  16"</v>
          </cell>
          <cell r="C1069">
            <v>12.7</v>
          </cell>
          <cell r="D1069">
            <v>41.1</v>
          </cell>
          <cell r="E1069">
            <v>0.754</v>
          </cell>
        </row>
        <row r="1070">
          <cell r="B1070" t="str">
            <v>RED- SCH  40  16"</v>
          </cell>
          <cell r="C1070">
            <v>12.7</v>
          </cell>
          <cell r="D1070">
            <v>41.1</v>
          </cell>
          <cell r="E1070">
            <v>0.754</v>
          </cell>
        </row>
        <row r="1071">
          <cell r="B1071" t="str">
            <v>RED- SCH  60  16"</v>
          </cell>
          <cell r="C1071">
            <v>16.66</v>
          </cell>
          <cell r="D1071">
            <v>57</v>
          </cell>
          <cell r="E1071">
            <v>0.754</v>
          </cell>
        </row>
        <row r="1072">
          <cell r="B1072" t="str">
            <v>RED- SCH  80  16"</v>
          </cell>
          <cell r="C1072">
            <v>21.41</v>
          </cell>
          <cell r="D1072">
            <v>67.7</v>
          </cell>
          <cell r="E1072">
            <v>0.754</v>
          </cell>
        </row>
        <row r="1073">
          <cell r="B1073" t="str">
            <v>RED- SCH  100  16"</v>
          </cell>
          <cell r="C1073">
            <v>26.19</v>
          </cell>
          <cell r="D1073">
            <v>83</v>
          </cell>
          <cell r="E1073">
            <v>0.754</v>
          </cell>
        </row>
        <row r="1074">
          <cell r="B1074" t="str">
            <v>RED- SCH  120  16"</v>
          </cell>
          <cell r="C1074">
            <v>30.94</v>
          </cell>
          <cell r="D1074">
            <v>92.6</v>
          </cell>
          <cell r="E1074">
            <v>0.754</v>
          </cell>
        </row>
        <row r="1075">
          <cell r="B1075" t="str">
            <v>RED- SCH  140  16"</v>
          </cell>
          <cell r="C1075">
            <v>36.53</v>
          </cell>
          <cell r="D1075">
            <v>112</v>
          </cell>
          <cell r="E1075">
            <v>0.754</v>
          </cell>
        </row>
        <row r="1076">
          <cell r="B1076" t="str">
            <v>RED- SCH  160  16"</v>
          </cell>
          <cell r="C1076">
            <v>40.46</v>
          </cell>
          <cell r="D1076">
            <v>121</v>
          </cell>
          <cell r="E1076">
            <v>0.754</v>
          </cell>
        </row>
        <row r="1077">
          <cell r="B1077" t="str">
            <v>RED- SCH  5S  18"</v>
          </cell>
          <cell r="C1077">
            <v>4.1900000000000004</v>
          </cell>
          <cell r="D1077">
            <v>19.8</v>
          </cell>
          <cell r="E1077">
            <v>0.95399999999999996</v>
          </cell>
        </row>
        <row r="1078">
          <cell r="B1078" t="str">
            <v>RED- SCH  10S  18"</v>
          </cell>
          <cell r="C1078">
            <v>4.78</v>
          </cell>
          <cell r="D1078">
            <v>22.5</v>
          </cell>
          <cell r="E1078">
            <v>0.95399999999999996</v>
          </cell>
        </row>
        <row r="1079">
          <cell r="B1079" t="str">
            <v>RED- SCH  10  18"</v>
          </cell>
          <cell r="C1079">
            <v>6.35</v>
          </cell>
          <cell r="D1079">
            <v>34</v>
          </cell>
          <cell r="E1079">
            <v>0.95399999999999996</v>
          </cell>
        </row>
        <row r="1080">
          <cell r="B1080" t="str">
            <v>RED- SCH  20  18"</v>
          </cell>
          <cell r="C1080">
            <v>7.92</v>
          </cell>
          <cell r="D1080">
            <v>33.299999999999997</v>
          </cell>
          <cell r="E1080">
            <v>0.95399999999999996</v>
          </cell>
        </row>
        <row r="1081">
          <cell r="B1081" t="str">
            <v>RED- SCH  STD  18"</v>
          </cell>
          <cell r="C1081">
            <v>9.52</v>
          </cell>
          <cell r="D1081">
            <v>40</v>
          </cell>
          <cell r="E1081">
            <v>0.95399999999999996</v>
          </cell>
        </row>
        <row r="1082">
          <cell r="B1082" t="str">
            <v>RED- SCH  30  18"</v>
          </cell>
          <cell r="C1082">
            <v>11.13</v>
          </cell>
          <cell r="D1082">
            <v>48</v>
          </cell>
          <cell r="E1082">
            <v>0.95399999999999996</v>
          </cell>
        </row>
        <row r="1083">
          <cell r="B1083" t="str">
            <v>RED- SCH  XS  18"</v>
          </cell>
          <cell r="C1083">
            <v>12.7</v>
          </cell>
          <cell r="D1083">
            <v>53</v>
          </cell>
          <cell r="E1083">
            <v>0.95399999999999996</v>
          </cell>
        </row>
        <row r="1084">
          <cell r="B1084" t="str">
            <v>RED- SCH  40  18"</v>
          </cell>
          <cell r="C1084">
            <v>14.27</v>
          </cell>
          <cell r="D1084">
            <v>65.2</v>
          </cell>
          <cell r="E1084">
            <v>0.95399999999999996</v>
          </cell>
        </row>
        <row r="1085">
          <cell r="B1085" t="str">
            <v>RED- SCH  60  18"</v>
          </cell>
          <cell r="C1085">
            <v>19.05</v>
          </cell>
          <cell r="D1085">
            <v>79</v>
          </cell>
          <cell r="E1085">
            <v>0.95399999999999996</v>
          </cell>
        </row>
        <row r="1086">
          <cell r="B1086" t="str">
            <v>RED- SCH  80  18"</v>
          </cell>
          <cell r="C1086">
            <v>23.8</v>
          </cell>
          <cell r="D1086">
            <v>91.4</v>
          </cell>
          <cell r="E1086">
            <v>0.95399999999999996</v>
          </cell>
        </row>
        <row r="1087">
          <cell r="B1087" t="str">
            <v>RED- SCH  100  18"</v>
          </cell>
          <cell r="C1087">
            <v>29.36</v>
          </cell>
          <cell r="D1087">
            <v>116</v>
          </cell>
          <cell r="E1087">
            <v>0.95399999999999996</v>
          </cell>
        </row>
        <row r="1088">
          <cell r="B1088" t="str">
            <v>RED- SCH  120  18"</v>
          </cell>
          <cell r="C1088">
            <v>34.92</v>
          </cell>
          <cell r="D1088">
            <v>136</v>
          </cell>
          <cell r="E1088">
            <v>0.95399999999999996</v>
          </cell>
        </row>
        <row r="1089">
          <cell r="B1089" t="str">
            <v>RED- SCH  140  18"</v>
          </cell>
          <cell r="C1089">
            <v>39.67</v>
          </cell>
          <cell r="D1089">
            <v>145</v>
          </cell>
          <cell r="E1089">
            <v>0.95399999999999996</v>
          </cell>
        </row>
        <row r="1090">
          <cell r="B1090" t="str">
            <v>RED- SCH  160  18"</v>
          </cell>
          <cell r="C1090">
            <v>45.24</v>
          </cell>
          <cell r="D1090">
            <v>159</v>
          </cell>
          <cell r="E1090">
            <v>0.95399999999999996</v>
          </cell>
        </row>
        <row r="1091">
          <cell r="B1091" t="str">
            <v>RED- SCH  5S  20"</v>
          </cell>
          <cell r="C1091">
            <v>4.78</v>
          </cell>
          <cell r="D1091">
            <v>69.8</v>
          </cell>
          <cell r="E1091">
            <v>1.1779999999999999</v>
          </cell>
        </row>
        <row r="1092">
          <cell r="B1092" t="str">
            <v>RED- SCH  10S  20"</v>
          </cell>
          <cell r="C1092">
            <v>5.54</v>
          </cell>
          <cell r="D1092">
            <v>93</v>
          </cell>
          <cell r="E1092">
            <v>1.1779999999999999</v>
          </cell>
        </row>
        <row r="1093">
          <cell r="B1093" t="str">
            <v>RED- SCH  10  20"</v>
          </cell>
          <cell r="C1093">
            <v>6.35</v>
          </cell>
          <cell r="D1093">
            <v>50</v>
          </cell>
          <cell r="E1093">
            <v>1.1779999999999999</v>
          </cell>
        </row>
        <row r="1094">
          <cell r="B1094" t="str">
            <v>RED- SCH  STD  20"</v>
          </cell>
          <cell r="C1094">
            <v>9.52</v>
          </cell>
          <cell r="D1094">
            <v>58</v>
          </cell>
          <cell r="E1094">
            <v>1.1779999999999999</v>
          </cell>
        </row>
        <row r="1095">
          <cell r="B1095" t="str">
            <v>RED- SCH  20  20"</v>
          </cell>
          <cell r="C1095">
            <v>9.52</v>
          </cell>
          <cell r="D1095">
            <v>58</v>
          </cell>
          <cell r="E1095">
            <v>1.1779999999999999</v>
          </cell>
        </row>
        <row r="1096">
          <cell r="B1096" t="str">
            <v>RED- SCH  XS  20"</v>
          </cell>
          <cell r="C1096">
            <v>12.7</v>
          </cell>
          <cell r="D1096">
            <v>79</v>
          </cell>
          <cell r="E1096">
            <v>1.1779999999999999</v>
          </cell>
        </row>
        <row r="1097">
          <cell r="B1097" t="str">
            <v>RED- SCH  30  20"</v>
          </cell>
          <cell r="C1097">
            <v>12.7</v>
          </cell>
          <cell r="D1097">
            <v>79</v>
          </cell>
          <cell r="E1097">
            <v>1.1779999999999999</v>
          </cell>
        </row>
        <row r="1098">
          <cell r="B1098" t="str">
            <v>RED- SCH  40  20"</v>
          </cell>
          <cell r="C1098">
            <v>15.06</v>
          </cell>
          <cell r="D1098">
            <v>88.6</v>
          </cell>
          <cell r="E1098">
            <v>1.1779999999999999</v>
          </cell>
        </row>
        <row r="1099">
          <cell r="B1099" t="str">
            <v>RED- SCH  60  20"</v>
          </cell>
          <cell r="C1099">
            <v>20.62</v>
          </cell>
          <cell r="D1099">
            <v>126</v>
          </cell>
          <cell r="E1099">
            <v>1.1779999999999999</v>
          </cell>
        </row>
        <row r="1100">
          <cell r="B1100" t="str">
            <v>RED- SCH  80  20"</v>
          </cell>
          <cell r="C1100">
            <v>26.19</v>
          </cell>
          <cell r="D1100">
            <v>150</v>
          </cell>
          <cell r="E1100">
            <v>1.1779999999999999</v>
          </cell>
        </row>
        <row r="1101">
          <cell r="B1101" t="str">
            <v>RED- SCH  100  20"</v>
          </cell>
          <cell r="C1101">
            <v>32.54</v>
          </cell>
          <cell r="D1101">
            <v>163</v>
          </cell>
          <cell r="E1101">
            <v>1.1779999999999999</v>
          </cell>
        </row>
        <row r="1102">
          <cell r="B1102" t="str">
            <v>RED- SCH  120  20"</v>
          </cell>
          <cell r="C1102">
            <v>38.1</v>
          </cell>
          <cell r="D1102">
            <v>178</v>
          </cell>
          <cell r="E1102">
            <v>1.1779999999999999</v>
          </cell>
        </row>
        <row r="1103">
          <cell r="B1103" t="str">
            <v>RED- SCH  140  20"</v>
          </cell>
          <cell r="C1103">
            <v>44.45</v>
          </cell>
          <cell r="D1103">
            <v>305</v>
          </cell>
          <cell r="E1103">
            <v>1.1779999999999999</v>
          </cell>
        </row>
        <row r="1104">
          <cell r="B1104" t="str">
            <v>RED- SCH  160  20"</v>
          </cell>
          <cell r="C1104">
            <v>49.99</v>
          </cell>
          <cell r="D1104">
            <v>340</v>
          </cell>
          <cell r="E1104">
            <v>1.1779999999999999</v>
          </cell>
        </row>
        <row r="1105">
          <cell r="B1105" t="str">
            <v>RED- SCH  STD  24"</v>
          </cell>
          <cell r="C1105">
            <v>9.52</v>
          </cell>
          <cell r="D1105">
            <v>72</v>
          </cell>
          <cell r="E1105">
            <v>1.696</v>
          </cell>
        </row>
        <row r="1106">
          <cell r="B1106" t="str">
            <v>RED- SCH  20  24"</v>
          </cell>
          <cell r="C1106">
            <v>9.52</v>
          </cell>
          <cell r="D1106">
            <v>72</v>
          </cell>
          <cell r="E1106">
            <v>1.696</v>
          </cell>
        </row>
        <row r="1107">
          <cell r="B1107" t="str">
            <v>RED- SCH  XS  24"</v>
          </cell>
          <cell r="C1107">
            <v>12.7</v>
          </cell>
          <cell r="D1107">
            <v>95</v>
          </cell>
          <cell r="E1107">
            <v>1.696</v>
          </cell>
        </row>
        <row r="1108">
          <cell r="B1108" t="str">
            <v>RED- SCH  30  24"</v>
          </cell>
          <cell r="C1108">
            <v>14.27</v>
          </cell>
          <cell r="D1108">
            <v>107</v>
          </cell>
          <cell r="E1108">
            <v>1.696</v>
          </cell>
        </row>
        <row r="1109">
          <cell r="B1109" t="str">
            <v>RED- SCH  40  24"</v>
          </cell>
          <cell r="C1109">
            <v>17.45</v>
          </cell>
          <cell r="D1109">
            <v>119</v>
          </cell>
          <cell r="E1109">
            <v>1.696</v>
          </cell>
        </row>
        <row r="1110">
          <cell r="B1110" t="str">
            <v>RED- SCH  60  24"</v>
          </cell>
          <cell r="C1110">
            <v>24.59</v>
          </cell>
          <cell r="D1110">
            <v>180</v>
          </cell>
          <cell r="E1110">
            <v>1.696</v>
          </cell>
        </row>
        <row r="1111">
          <cell r="B1111" t="str">
            <v>RED- SCH  80  24"</v>
          </cell>
          <cell r="C1111">
            <v>30.94</v>
          </cell>
          <cell r="D1111">
            <v>206</v>
          </cell>
          <cell r="E1111">
            <v>1.696</v>
          </cell>
        </row>
        <row r="1112">
          <cell r="B1112" t="str">
            <v>RED- SCH  100  24"</v>
          </cell>
          <cell r="C1112">
            <v>38.89</v>
          </cell>
          <cell r="D1112">
            <v>241</v>
          </cell>
          <cell r="E1112">
            <v>1.696</v>
          </cell>
        </row>
        <row r="1113">
          <cell r="B1113" t="str">
            <v>RED- SCH  120  24"</v>
          </cell>
          <cell r="C1113">
            <v>46.02</v>
          </cell>
          <cell r="D1113">
            <v>295</v>
          </cell>
          <cell r="E1113">
            <v>1.696</v>
          </cell>
        </row>
        <row r="1114">
          <cell r="B1114" t="str">
            <v>RED- SCH  140  24"</v>
          </cell>
          <cell r="C1114">
            <v>52.37</v>
          </cell>
          <cell r="D1114">
            <v>540</v>
          </cell>
          <cell r="E1114">
            <v>1.696</v>
          </cell>
        </row>
        <row r="1115">
          <cell r="B1115" t="str">
            <v>RED- SCH  160  24"</v>
          </cell>
          <cell r="C1115">
            <v>59.51</v>
          </cell>
          <cell r="D1115">
            <v>610</v>
          </cell>
          <cell r="E1115">
            <v>1.696</v>
          </cell>
        </row>
        <row r="1116">
          <cell r="B1116" t="str">
            <v>RED- SCH  STD  26"</v>
          </cell>
          <cell r="C1116">
            <v>9.5299999999999994</v>
          </cell>
          <cell r="D1116">
            <v>89.4</v>
          </cell>
          <cell r="E1116">
            <v>1.9910000000000001</v>
          </cell>
        </row>
        <row r="1117">
          <cell r="B1117" t="str">
            <v>RED- SCH  XS  26"</v>
          </cell>
          <cell r="C1117">
            <v>12.7</v>
          </cell>
          <cell r="D1117">
            <v>119</v>
          </cell>
          <cell r="E1117">
            <v>1.9910000000000001</v>
          </cell>
        </row>
        <row r="1118">
          <cell r="B1118" t="str">
            <v>RED- SCH  20  26"</v>
          </cell>
          <cell r="C1118">
            <v>12.7</v>
          </cell>
          <cell r="D1118">
            <v>119</v>
          </cell>
          <cell r="E1118">
            <v>1.9910000000000001</v>
          </cell>
        </row>
        <row r="1119">
          <cell r="B1119" t="str">
            <v>RED- SCH  STD  28"</v>
          </cell>
          <cell r="C1119">
            <v>9.5299999999999994</v>
          </cell>
          <cell r="D1119">
            <v>96.7</v>
          </cell>
          <cell r="E1119">
            <v>2.3090000000000002</v>
          </cell>
        </row>
        <row r="1120">
          <cell r="B1120" t="str">
            <v>RED- SCH  XS  28"</v>
          </cell>
          <cell r="C1120">
            <v>12.7</v>
          </cell>
          <cell r="D1120">
            <v>129</v>
          </cell>
          <cell r="E1120">
            <v>2.3090000000000002</v>
          </cell>
        </row>
        <row r="1121">
          <cell r="B1121" t="str">
            <v>RED- SCH  20  28"</v>
          </cell>
          <cell r="C1121">
            <v>12.7</v>
          </cell>
          <cell r="D1121">
            <v>129</v>
          </cell>
          <cell r="E1121">
            <v>2.3090000000000002</v>
          </cell>
        </row>
        <row r="1122">
          <cell r="B1122" t="str">
            <v>RED- SCH  STD  30"</v>
          </cell>
          <cell r="C1122">
            <v>9.5299999999999994</v>
          </cell>
          <cell r="D1122">
            <v>104</v>
          </cell>
          <cell r="E1122">
            <v>2.6509999999999998</v>
          </cell>
        </row>
        <row r="1123">
          <cell r="B1123" t="str">
            <v>RED- SCH  XS  30"</v>
          </cell>
          <cell r="C1123">
            <v>12.7</v>
          </cell>
          <cell r="D1123">
            <v>138</v>
          </cell>
          <cell r="E1123">
            <v>2.6509999999999998</v>
          </cell>
        </row>
        <row r="1124">
          <cell r="B1124" t="str">
            <v>RED- SCH  20  30"</v>
          </cell>
          <cell r="C1124">
            <v>12.7</v>
          </cell>
          <cell r="D1124">
            <v>138</v>
          </cell>
          <cell r="E1124">
            <v>2.6509999999999998</v>
          </cell>
        </row>
        <row r="1125">
          <cell r="B1125" t="str">
            <v>RED- SCH  STD  32"</v>
          </cell>
          <cell r="C1125">
            <v>9.5299999999999994</v>
          </cell>
          <cell r="D1125">
            <v>111</v>
          </cell>
          <cell r="E1125">
            <v>3.016</v>
          </cell>
        </row>
        <row r="1126">
          <cell r="B1126" t="str">
            <v>RED- SCH  30  32"</v>
          </cell>
          <cell r="C1126">
            <v>15.88</v>
          </cell>
          <cell r="D1126">
            <v>148</v>
          </cell>
          <cell r="E1126">
            <v>3.016</v>
          </cell>
        </row>
        <row r="1127">
          <cell r="B1127" t="str">
            <v>RED- SCH  STD  34"</v>
          </cell>
          <cell r="C1127">
            <v>9.5299999999999994</v>
          </cell>
          <cell r="D1127">
            <v>119</v>
          </cell>
          <cell r="E1127">
            <v>3.4049999999999998</v>
          </cell>
        </row>
        <row r="1128">
          <cell r="B1128" t="str">
            <v>RED- SCH  XS  34"</v>
          </cell>
          <cell r="C1128">
            <v>12.7</v>
          </cell>
          <cell r="D1128">
            <v>158</v>
          </cell>
          <cell r="E1128">
            <v>3.4049999999999998</v>
          </cell>
        </row>
        <row r="1129">
          <cell r="B1129" t="str">
            <v>RED- SCH  20  34"</v>
          </cell>
          <cell r="C1129">
            <v>12.7</v>
          </cell>
          <cell r="D1129">
            <v>158</v>
          </cell>
          <cell r="E1129">
            <v>3.4049999999999998</v>
          </cell>
        </row>
        <row r="1130">
          <cell r="B1130" t="str">
            <v>RED- SCH  STD  36"</v>
          </cell>
          <cell r="C1130">
            <v>9.5299999999999994</v>
          </cell>
          <cell r="D1130">
            <v>126</v>
          </cell>
          <cell r="E1130">
            <v>3.8170000000000002</v>
          </cell>
        </row>
        <row r="1131">
          <cell r="B1131" t="str">
            <v>RED- SCH  XS  36"</v>
          </cell>
          <cell r="C1131">
            <v>12.7</v>
          </cell>
          <cell r="D1131">
            <v>168</v>
          </cell>
          <cell r="E1131">
            <v>3.8170000000000002</v>
          </cell>
        </row>
        <row r="1132">
          <cell r="B1132" t="str">
            <v>RED- SCH  20  36"</v>
          </cell>
          <cell r="C1132">
            <v>12.7</v>
          </cell>
          <cell r="D1132">
            <v>168</v>
          </cell>
          <cell r="E1132">
            <v>3.8170000000000002</v>
          </cell>
        </row>
        <row r="1133">
          <cell r="B1133" t="str">
            <v>RED- SCH  STD  38"</v>
          </cell>
          <cell r="C1133">
            <v>9.5299999999999994</v>
          </cell>
          <cell r="D1133">
            <v>133</v>
          </cell>
          <cell r="E1133">
            <v>4.2530000000000001</v>
          </cell>
        </row>
        <row r="1134">
          <cell r="B1134" t="str">
            <v>RED- SCH  XS  38"</v>
          </cell>
          <cell r="C1134">
            <v>25.4</v>
          </cell>
          <cell r="D1134">
            <v>177</v>
          </cell>
          <cell r="E1134">
            <v>4.2530000000000001</v>
          </cell>
        </row>
        <row r="1135">
          <cell r="B1135" t="str">
            <v>RED- SCH  STD  40"</v>
          </cell>
          <cell r="C1135">
            <v>9.5299999999999994</v>
          </cell>
          <cell r="D1135">
            <v>140</v>
          </cell>
          <cell r="E1135">
            <v>4.7119999999999997</v>
          </cell>
        </row>
        <row r="1136">
          <cell r="B1136" t="str">
            <v>RED- SCH  XS  40"</v>
          </cell>
          <cell r="C1136">
            <v>0</v>
          </cell>
          <cell r="D1136">
            <v>187</v>
          </cell>
          <cell r="E1136">
            <v>4.7119999999999997</v>
          </cell>
        </row>
        <row r="1137">
          <cell r="B1137" t="str">
            <v>RED- SCH  STD  42"</v>
          </cell>
          <cell r="C1137">
            <v>9.5299999999999994</v>
          </cell>
          <cell r="D1137">
            <v>147</v>
          </cell>
          <cell r="E1137">
            <v>5.1950000000000003</v>
          </cell>
        </row>
        <row r="1138">
          <cell r="B1138" t="str">
            <v>RED- SCH  XS  42"</v>
          </cell>
          <cell r="C1138">
            <v>12.7</v>
          </cell>
          <cell r="D1138">
            <v>196</v>
          </cell>
          <cell r="E1138">
            <v>5.1950000000000003</v>
          </cell>
        </row>
        <row r="1139">
          <cell r="B1139" t="str">
            <v>RED- SCH  STD  44"</v>
          </cell>
          <cell r="C1139">
            <v>9.5299999999999994</v>
          </cell>
          <cell r="D1139">
            <v>155</v>
          </cell>
          <cell r="E1139">
            <v>5.702</v>
          </cell>
        </row>
        <row r="1140">
          <cell r="B1140" t="str">
            <v>RED- SCH  XS  44"</v>
          </cell>
          <cell r="C1140">
            <v>12.7</v>
          </cell>
          <cell r="D1140">
            <v>207</v>
          </cell>
          <cell r="E1140">
            <v>5.702</v>
          </cell>
        </row>
        <row r="1141">
          <cell r="B1141" t="str">
            <v>RED- SCH  STD  48"</v>
          </cell>
          <cell r="C1141">
            <v>9.5299999999999994</v>
          </cell>
          <cell r="D1141">
            <v>197</v>
          </cell>
          <cell r="E1141">
            <v>6.7859999999999996</v>
          </cell>
        </row>
        <row r="1142">
          <cell r="B1142" t="str">
            <v>RED- SCH  XS  48"</v>
          </cell>
          <cell r="C1142">
            <v>12.7</v>
          </cell>
          <cell r="D1142">
            <v>263.3</v>
          </cell>
          <cell r="E1142">
            <v>6.7859999999999996</v>
          </cell>
        </row>
        <row r="1143">
          <cell r="B1143" t="str">
            <v>CAP- SCH  3000  0.5"</v>
          </cell>
          <cell r="D1143">
            <v>0.1</v>
          </cell>
        </row>
        <row r="1144">
          <cell r="B1144" t="str">
            <v>CAP- SCH  6000  0.5"</v>
          </cell>
          <cell r="D1144">
            <v>0.06</v>
          </cell>
        </row>
        <row r="1145">
          <cell r="B1145" t="str">
            <v>CAP- SCH  3000  0.75"</v>
          </cell>
          <cell r="D1145">
            <v>0.18</v>
          </cell>
        </row>
        <row r="1146">
          <cell r="B1146" t="str">
            <v>CAP- SCH  6000  0.75"</v>
          </cell>
          <cell r="D1146">
            <v>0.22</v>
          </cell>
        </row>
        <row r="1147">
          <cell r="B1147" t="str">
            <v>CAP- SCH  3000  1"</v>
          </cell>
          <cell r="D1147">
            <v>0.24</v>
          </cell>
        </row>
        <row r="1148">
          <cell r="B1148" t="str">
            <v>CAP- SCH  6000  1"</v>
          </cell>
          <cell r="D1148">
            <v>0.38</v>
          </cell>
        </row>
        <row r="1149">
          <cell r="B1149" t="str">
            <v>CAP- SCH  3000  1.5"</v>
          </cell>
          <cell r="D1149">
            <v>0.61</v>
          </cell>
        </row>
        <row r="1150">
          <cell r="B1150" t="str">
            <v>CAP- SCH  6000  1.5"</v>
          </cell>
          <cell r="D1150">
            <v>0.74</v>
          </cell>
        </row>
        <row r="1151">
          <cell r="B1151" t="str">
            <v>CAP- SCH  5S  2"</v>
          </cell>
          <cell r="C1151">
            <v>1.65</v>
          </cell>
          <cell r="D1151">
            <v>0.1</v>
          </cell>
        </row>
        <row r="1152">
          <cell r="B1152" t="str">
            <v>CAP- SCH  10S  2"</v>
          </cell>
          <cell r="C1152">
            <v>2.77</v>
          </cell>
          <cell r="D1152">
            <v>0.17</v>
          </cell>
        </row>
        <row r="1153">
          <cell r="B1153" t="str">
            <v>CAP- SCH  40  2"</v>
          </cell>
          <cell r="C1153">
            <v>3.91</v>
          </cell>
          <cell r="D1153">
            <v>0.23</v>
          </cell>
        </row>
        <row r="1154">
          <cell r="B1154" t="str">
            <v>CAP- SCH  40S  2"</v>
          </cell>
          <cell r="C1154">
            <v>3.91</v>
          </cell>
          <cell r="D1154">
            <v>0.23</v>
          </cell>
        </row>
        <row r="1155">
          <cell r="B1155" t="str">
            <v>CAP- SCH  STD  2"</v>
          </cell>
          <cell r="C1155">
            <v>3.91</v>
          </cell>
          <cell r="D1155">
            <v>0.23</v>
          </cell>
        </row>
        <row r="1156">
          <cell r="B1156" t="str">
            <v>CAP- SCH  80  2"</v>
          </cell>
          <cell r="C1156">
            <v>5.54</v>
          </cell>
          <cell r="D1156">
            <v>0.33</v>
          </cell>
        </row>
        <row r="1157">
          <cell r="B1157" t="str">
            <v>CAP- SCH  80S  2"</v>
          </cell>
          <cell r="C1157">
            <v>5.54</v>
          </cell>
          <cell r="D1157">
            <v>0.33</v>
          </cell>
        </row>
        <row r="1158">
          <cell r="B1158" t="str">
            <v>CAP- SCH  XXS  2"</v>
          </cell>
          <cell r="C1158">
            <v>5.54</v>
          </cell>
          <cell r="D1158">
            <v>0.33</v>
          </cell>
        </row>
        <row r="1159">
          <cell r="B1159" t="str">
            <v>CAP- SCH  160  2"</v>
          </cell>
          <cell r="C1159">
            <v>8.7100000000000009</v>
          </cell>
          <cell r="D1159">
            <v>0.55000000000000004</v>
          </cell>
        </row>
        <row r="1160">
          <cell r="B1160" t="str">
            <v>CAP- SCH  XXS  2"</v>
          </cell>
          <cell r="C1160">
            <v>11.07</v>
          </cell>
          <cell r="D1160">
            <v>0.59</v>
          </cell>
        </row>
        <row r="1161">
          <cell r="B1161" t="str">
            <v>CAP- SCH  5S  2.5"</v>
          </cell>
          <cell r="C1161">
            <v>2.11</v>
          </cell>
          <cell r="D1161">
            <v>0.17</v>
          </cell>
        </row>
        <row r="1162">
          <cell r="B1162" t="str">
            <v>CAP- SCH  10S  2.5"</v>
          </cell>
          <cell r="C1162">
            <v>3.05</v>
          </cell>
          <cell r="D1162">
            <v>0.24</v>
          </cell>
        </row>
        <row r="1163">
          <cell r="B1163" t="str">
            <v>CAP- SCH  40  2.5"</v>
          </cell>
          <cell r="C1163">
            <v>5.16</v>
          </cell>
          <cell r="D1163">
            <v>0.42</v>
          </cell>
        </row>
        <row r="1164">
          <cell r="B1164" t="str">
            <v>CAP- SCH  40S  2.5"</v>
          </cell>
          <cell r="C1164">
            <v>5.16</v>
          </cell>
          <cell r="D1164">
            <v>0.42</v>
          </cell>
        </row>
        <row r="1165">
          <cell r="B1165" t="str">
            <v>CAP- SCH  STD  2.5"</v>
          </cell>
          <cell r="C1165">
            <v>5.16</v>
          </cell>
          <cell r="D1165">
            <v>0.42</v>
          </cell>
        </row>
        <row r="1166">
          <cell r="B1166" t="str">
            <v>CAP- SCH  80  2.5"</v>
          </cell>
          <cell r="C1166">
            <v>7.01</v>
          </cell>
          <cell r="D1166">
            <v>0.56000000000000005</v>
          </cell>
        </row>
        <row r="1167">
          <cell r="B1167" t="str">
            <v>CAP- SCH  80S  2.5"</v>
          </cell>
          <cell r="C1167">
            <v>7.01</v>
          </cell>
          <cell r="D1167">
            <v>0.56000000000000005</v>
          </cell>
        </row>
        <row r="1168">
          <cell r="B1168" t="str">
            <v>CAP- SCH  XS  2.5"</v>
          </cell>
          <cell r="C1168">
            <v>7.01</v>
          </cell>
          <cell r="D1168">
            <v>0.56000000000000005</v>
          </cell>
        </row>
        <row r="1169">
          <cell r="B1169" t="str">
            <v>CAP- SCH  160  2.5"</v>
          </cell>
          <cell r="C1169">
            <v>9.52</v>
          </cell>
          <cell r="D1169">
            <v>0.9</v>
          </cell>
        </row>
        <row r="1170">
          <cell r="B1170" t="str">
            <v>CAP- SCH  XXS  2.5"</v>
          </cell>
          <cell r="C1170">
            <v>14.02</v>
          </cell>
          <cell r="D1170">
            <v>1</v>
          </cell>
        </row>
        <row r="1171">
          <cell r="B1171" t="str">
            <v>CAP- SCH  5S  3"</v>
          </cell>
          <cell r="C1171">
            <v>2.11</v>
          </cell>
          <cell r="D1171">
            <v>0.25</v>
          </cell>
        </row>
        <row r="1172">
          <cell r="B1172" t="str">
            <v>CAP- SCH  10S  3"</v>
          </cell>
          <cell r="C1172">
            <v>3.05</v>
          </cell>
          <cell r="D1172">
            <v>0.36</v>
          </cell>
        </row>
        <row r="1173">
          <cell r="B1173" t="str">
            <v>CAP- SCH  40  3"</v>
          </cell>
          <cell r="C1173">
            <v>5.49</v>
          </cell>
          <cell r="D1173">
            <v>0.66</v>
          </cell>
        </row>
        <row r="1174">
          <cell r="B1174" t="str">
            <v>CAP- SCH  40S  3"</v>
          </cell>
          <cell r="C1174">
            <v>5.49</v>
          </cell>
          <cell r="D1174">
            <v>0.66</v>
          </cell>
        </row>
        <row r="1175">
          <cell r="B1175" t="str">
            <v>CAP- SCH  STD  3"</v>
          </cell>
          <cell r="C1175">
            <v>5.49</v>
          </cell>
          <cell r="D1175">
            <v>0.66</v>
          </cell>
        </row>
        <row r="1176">
          <cell r="B1176" t="str">
            <v>CAP- SCH  80  3"</v>
          </cell>
          <cell r="C1176">
            <v>7.62</v>
          </cell>
          <cell r="D1176">
            <v>0.92</v>
          </cell>
        </row>
        <row r="1177">
          <cell r="B1177" t="str">
            <v>CAP- SCH  80S  3"</v>
          </cell>
          <cell r="C1177">
            <v>7.62</v>
          </cell>
          <cell r="D1177">
            <v>0.92</v>
          </cell>
        </row>
        <row r="1178">
          <cell r="B1178" t="str">
            <v>CAP- SCH  XS  3"</v>
          </cell>
          <cell r="C1178">
            <v>7.62</v>
          </cell>
          <cell r="D1178">
            <v>0.92</v>
          </cell>
        </row>
        <row r="1179">
          <cell r="B1179" t="str">
            <v>CAP- SCH  160  3"</v>
          </cell>
          <cell r="C1179">
            <v>11.13</v>
          </cell>
          <cell r="D1179">
            <v>1.4</v>
          </cell>
        </row>
        <row r="1180">
          <cell r="B1180" t="str">
            <v>CAP- SCH  XXS  3"</v>
          </cell>
          <cell r="C1180">
            <v>15.24</v>
          </cell>
          <cell r="D1180">
            <v>1.78</v>
          </cell>
        </row>
        <row r="1181">
          <cell r="B1181" t="str">
            <v>CAP- SCH  5S  4"</v>
          </cell>
          <cell r="C1181">
            <v>2.11</v>
          </cell>
          <cell r="D1181">
            <v>0.41</v>
          </cell>
        </row>
        <row r="1182">
          <cell r="B1182" t="str">
            <v>CAP- SCH  10S  4"</v>
          </cell>
          <cell r="C1182">
            <v>3.05</v>
          </cell>
          <cell r="D1182">
            <v>0.59</v>
          </cell>
        </row>
        <row r="1183">
          <cell r="B1183" t="str">
            <v>CAP- SCH  40  4"</v>
          </cell>
          <cell r="C1183">
            <v>6.02</v>
          </cell>
          <cell r="D1183">
            <v>1.17</v>
          </cell>
        </row>
        <row r="1184">
          <cell r="B1184" t="str">
            <v>CAP- SCH  40S  4"</v>
          </cell>
          <cell r="C1184">
            <v>6.02</v>
          </cell>
          <cell r="D1184">
            <v>1.17</v>
          </cell>
        </row>
        <row r="1185">
          <cell r="B1185" t="str">
            <v>CAP- SCH  STD  4"</v>
          </cell>
          <cell r="C1185">
            <v>6.02</v>
          </cell>
          <cell r="D1185">
            <v>1.17</v>
          </cell>
        </row>
        <row r="1186">
          <cell r="B1186" t="str">
            <v>CAP- SCH  80  4"</v>
          </cell>
          <cell r="C1186">
            <v>8.56</v>
          </cell>
          <cell r="D1186">
            <v>1.68</v>
          </cell>
        </row>
        <row r="1187">
          <cell r="B1187" t="str">
            <v>CAP- SCH  80S  4"</v>
          </cell>
          <cell r="C1187">
            <v>8.56</v>
          </cell>
          <cell r="D1187">
            <v>1.68</v>
          </cell>
        </row>
        <row r="1188">
          <cell r="B1188" t="str">
            <v>CAP- SCH  XS  4"</v>
          </cell>
          <cell r="C1188">
            <v>8.56</v>
          </cell>
          <cell r="D1188">
            <v>1.68</v>
          </cell>
        </row>
        <row r="1189">
          <cell r="B1189" t="str">
            <v>CAP- SCH  160  4"</v>
          </cell>
          <cell r="C1189">
            <v>13.49</v>
          </cell>
          <cell r="D1189">
            <v>2.75</v>
          </cell>
        </row>
        <row r="1190">
          <cell r="B1190" t="str">
            <v>CAP- SCH  XXS  4"</v>
          </cell>
          <cell r="C1190">
            <v>17.12</v>
          </cell>
          <cell r="D1190">
            <v>3.17</v>
          </cell>
        </row>
        <row r="1191">
          <cell r="B1191" t="str">
            <v>CAP- SCH  5S  5"</v>
          </cell>
          <cell r="C1191">
            <v>2.77</v>
          </cell>
          <cell r="D1191">
            <v>0.81</v>
          </cell>
        </row>
        <row r="1192">
          <cell r="B1192" t="str">
            <v>CAP- SCH  10S  5"</v>
          </cell>
          <cell r="C1192">
            <v>3.4</v>
          </cell>
          <cell r="D1192">
            <v>0.98</v>
          </cell>
        </row>
        <row r="1193">
          <cell r="B1193" t="str">
            <v>CAP- SCH  40  5"</v>
          </cell>
          <cell r="C1193">
            <v>6.55</v>
          </cell>
          <cell r="D1193">
            <v>1.9</v>
          </cell>
        </row>
        <row r="1194">
          <cell r="B1194" t="str">
            <v>CAP- SCH  40S  5"</v>
          </cell>
          <cell r="C1194">
            <v>6.55</v>
          </cell>
          <cell r="D1194">
            <v>1.9</v>
          </cell>
        </row>
        <row r="1195">
          <cell r="B1195" t="str">
            <v>CAP- SCH  STD  5"</v>
          </cell>
          <cell r="C1195">
            <v>6.55</v>
          </cell>
          <cell r="D1195">
            <v>1.9</v>
          </cell>
        </row>
        <row r="1196">
          <cell r="B1196" t="str">
            <v>CAP- SCH  80  5"</v>
          </cell>
          <cell r="C1196">
            <v>9.52</v>
          </cell>
          <cell r="D1196">
            <v>2.73</v>
          </cell>
        </row>
        <row r="1197">
          <cell r="B1197" t="str">
            <v>CAP- SCH  80S  5"</v>
          </cell>
          <cell r="C1197">
            <v>9.52</v>
          </cell>
          <cell r="D1197">
            <v>2.73</v>
          </cell>
        </row>
        <row r="1198">
          <cell r="B1198" t="str">
            <v>CAP- SCH  XS  5"</v>
          </cell>
          <cell r="C1198">
            <v>9.52</v>
          </cell>
          <cell r="D1198">
            <v>2.73</v>
          </cell>
        </row>
        <row r="1199">
          <cell r="B1199" t="str">
            <v>CAP- SCH  160  5"</v>
          </cell>
          <cell r="C1199">
            <v>15.87</v>
          </cell>
          <cell r="D1199">
            <v>5</v>
          </cell>
        </row>
        <row r="1200">
          <cell r="B1200" t="str">
            <v>CAP- SCH  XXS  5"</v>
          </cell>
          <cell r="C1200">
            <v>19.05</v>
          </cell>
          <cell r="D1200">
            <v>5.5</v>
          </cell>
        </row>
        <row r="1201">
          <cell r="B1201" t="str">
            <v>CAP- SCH  5S  6"</v>
          </cell>
          <cell r="C1201">
            <v>2.77</v>
          </cell>
          <cell r="D1201">
            <v>1.1100000000000001</v>
          </cell>
        </row>
        <row r="1202">
          <cell r="B1202" t="str">
            <v>CAP- SCH  10S  6"</v>
          </cell>
          <cell r="C1202">
            <v>3.4</v>
          </cell>
          <cell r="D1202">
            <v>1.35</v>
          </cell>
        </row>
        <row r="1203">
          <cell r="B1203" t="str">
            <v>CAP- SCH  40  6"</v>
          </cell>
          <cell r="C1203">
            <v>7.11</v>
          </cell>
          <cell r="D1203">
            <v>2.83</v>
          </cell>
        </row>
        <row r="1204">
          <cell r="B1204" t="str">
            <v>CAP- SCH  40S  6"</v>
          </cell>
          <cell r="C1204">
            <v>7.11</v>
          </cell>
          <cell r="D1204">
            <v>2.83</v>
          </cell>
        </row>
        <row r="1205">
          <cell r="B1205" t="str">
            <v>CAP- SCH  STD  6"</v>
          </cell>
          <cell r="C1205">
            <v>7.11</v>
          </cell>
          <cell r="D1205">
            <v>2.83</v>
          </cell>
        </row>
        <row r="1206">
          <cell r="B1206" t="str">
            <v>CAP- SCH  80  6"</v>
          </cell>
          <cell r="C1206">
            <v>10.97</v>
          </cell>
          <cell r="D1206">
            <v>4.38</v>
          </cell>
        </row>
        <row r="1207">
          <cell r="B1207" t="str">
            <v>CAP- SCH  80S  6"</v>
          </cell>
          <cell r="C1207">
            <v>10.97</v>
          </cell>
          <cell r="D1207">
            <v>4.38</v>
          </cell>
        </row>
        <row r="1208">
          <cell r="B1208" t="str">
            <v>CAP- SCH  XS  6"</v>
          </cell>
          <cell r="C1208">
            <v>10.97</v>
          </cell>
          <cell r="D1208">
            <v>4.38</v>
          </cell>
        </row>
        <row r="1209">
          <cell r="B1209" t="str">
            <v>CAP- SCH  160  6"</v>
          </cell>
          <cell r="C1209">
            <v>18.239999999999998</v>
          </cell>
          <cell r="D1209">
            <v>7.5</v>
          </cell>
        </row>
        <row r="1210">
          <cell r="B1210" t="str">
            <v>CAP- SCH  XXS  6"</v>
          </cell>
          <cell r="C1210">
            <v>21.95</v>
          </cell>
          <cell r="D1210">
            <v>8.1</v>
          </cell>
        </row>
        <row r="1211">
          <cell r="B1211" t="str">
            <v>CAP- SCH  5S  8"</v>
          </cell>
          <cell r="C1211">
            <v>2.77</v>
          </cell>
          <cell r="D1211">
            <v>1.74</v>
          </cell>
        </row>
        <row r="1212">
          <cell r="B1212" t="str">
            <v>CAP- SCH  10S  8"</v>
          </cell>
          <cell r="C1212">
            <v>3.76</v>
          </cell>
          <cell r="D1212">
            <v>2.4900000000000002</v>
          </cell>
        </row>
        <row r="1213">
          <cell r="B1213" t="str">
            <v>CAP- SCH  20  8"</v>
          </cell>
          <cell r="C1213">
            <v>6.35</v>
          </cell>
          <cell r="D1213">
            <v>4.5</v>
          </cell>
        </row>
        <row r="1214">
          <cell r="B1214" t="str">
            <v>CAP- SCH  30  8"</v>
          </cell>
          <cell r="C1214">
            <v>7.04</v>
          </cell>
          <cell r="D1214">
            <v>5</v>
          </cell>
        </row>
        <row r="1215">
          <cell r="B1215" t="str">
            <v>CAP- SCH  40  8"</v>
          </cell>
          <cell r="C1215">
            <v>8.18</v>
          </cell>
          <cell r="D1215">
            <v>5.1100000000000003</v>
          </cell>
        </row>
        <row r="1216">
          <cell r="B1216" t="str">
            <v>CAP- SCH  40S  8"</v>
          </cell>
          <cell r="C1216">
            <v>8.18</v>
          </cell>
          <cell r="D1216">
            <v>5.1100000000000003</v>
          </cell>
        </row>
        <row r="1217">
          <cell r="B1217" t="str">
            <v>CAP- SCH  STD  8"</v>
          </cell>
          <cell r="C1217">
            <v>8.18</v>
          </cell>
          <cell r="D1217">
            <v>5.1100000000000003</v>
          </cell>
        </row>
        <row r="1218">
          <cell r="B1218" t="str">
            <v>CAP- SCH  60  8"</v>
          </cell>
          <cell r="C1218">
            <v>10.31</v>
          </cell>
          <cell r="D1218">
            <v>7</v>
          </cell>
        </row>
        <row r="1219">
          <cell r="B1219" t="str">
            <v>CAP- SCH  80  8"</v>
          </cell>
          <cell r="C1219">
            <v>12.7</v>
          </cell>
          <cell r="D1219">
            <v>7.91</v>
          </cell>
        </row>
        <row r="1220">
          <cell r="B1220" t="str">
            <v>CAP- SCH  80S  8"</v>
          </cell>
          <cell r="C1220">
            <v>12.7</v>
          </cell>
          <cell r="D1220">
            <v>7.91</v>
          </cell>
        </row>
        <row r="1221">
          <cell r="B1221" t="str">
            <v>CAP- SCH  XS  8"</v>
          </cell>
          <cell r="C1221">
            <v>12.7</v>
          </cell>
          <cell r="D1221">
            <v>7.91</v>
          </cell>
        </row>
        <row r="1222">
          <cell r="B1222" t="str">
            <v>CAP- SCH  100  8"</v>
          </cell>
          <cell r="C1222">
            <v>15.06</v>
          </cell>
          <cell r="D1222">
            <v>11</v>
          </cell>
        </row>
        <row r="1223">
          <cell r="B1223" t="str">
            <v>CAP- SCH  120  8"</v>
          </cell>
          <cell r="C1223">
            <v>18.239999999999998</v>
          </cell>
          <cell r="D1223">
            <v>15</v>
          </cell>
        </row>
        <row r="1224">
          <cell r="B1224" t="str">
            <v>CAP- SCH  140  8"</v>
          </cell>
          <cell r="C1224">
            <v>20.62</v>
          </cell>
          <cell r="D1224">
            <v>18.5</v>
          </cell>
        </row>
        <row r="1225">
          <cell r="B1225" t="str">
            <v>CAP- SCH  XXS  8"</v>
          </cell>
          <cell r="C1225">
            <v>22.22</v>
          </cell>
          <cell r="D1225">
            <v>19.5</v>
          </cell>
        </row>
        <row r="1226">
          <cell r="B1226" t="str">
            <v>CAP- SCH  160  8"</v>
          </cell>
          <cell r="C1226">
            <v>23.01</v>
          </cell>
          <cell r="D1226">
            <v>20</v>
          </cell>
        </row>
        <row r="1227">
          <cell r="B1227" t="str">
            <v>CAP- SCH  5S  10"</v>
          </cell>
          <cell r="C1227">
            <v>3.4</v>
          </cell>
          <cell r="D1227">
            <v>3.26</v>
          </cell>
        </row>
        <row r="1228">
          <cell r="B1228" t="str">
            <v>CAP- SCH  10S  10"</v>
          </cell>
          <cell r="C1228">
            <v>4.1900000000000004</v>
          </cell>
          <cell r="D1228">
            <v>3.84</v>
          </cell>
        </row>
        <row r="1229">
          <cell r="B1229" t="str">
            <v>CAP- SCH  20  10"</v>
          </cell>
          <cell r="C1229">
            <v>6.35</v>
          </cell>
          <cell r="D1229">
            <v>7</v>
          </cell>
        </row>
        <row r="1230">
          <cell r="B1230" t="str">
            <v>CAP- SCH  30  10"</v>
          </cell>
          <cell r="C1230">
            <v>7.8</v>
          </cell>
          <cell r="D1230">
            <v>7.6</v>
          </cell>
        </row>
        <row r="1231">
          <cell r="B1231" t="str">
            <v>CAP- SCH  40  10"</v>
          </cell>
          <cell r="C1231">
            <v>9.27</v>
          </cell>
          <cell r="D1231">
            <v>8.92</v>
          </cell>
        </row>
        <row r="1232">
          <cell r="B1232" t="str">
            <v>CAP- SCH  40S  10"</v>
          </cell>
          <cell r="C1232">
            <v>9.27</v>
          </cell>
          <cell r="D1232">
            <v>8.92</v>
          </cell>
        </row>
        <row r="1233">
          <cell r="B1233" t="str">
            <v>CAP- SCH  STD  10"</v>
          </cell>
          <cell r="C1233">
            <v>9.27</v>
          </cell>
          <cell r="D1233">
            <v>8.92</v>
          </cell>
        </row>
        <row r="1234">
          <cell r="B1234" t="str">
            <v>CAP- SCH  60  10"</v>
          </cell>
          <cell r="C1234">
            <v>12.7</v>
          </cell>
          <cell r="D1234">
            <v>13.6</v>
          </cell>
        </row>
        <row r="1235">
          <cell r="B1235" t="str">
            <v>CAP- SCH  60S  10"</v>
          </cell>
          <cell r="C1235">
            <v>12.7</v>
          </cell>
          <cell r="D1235">
            <v>13.6</v>
          </cell>
        </row>
        <row r="1236">
          <cell r="B1236" t="str">
            <v>CAP- SCH  XS  10"</v>
          </cell>
          <cell r="C1236">
            <v>12.7</v>
          </cell>
          <cell r="D1236">
            <v>13.6</v>
          </cell>
        </row>
        <row r="1237">
          <cell r="B1237" t="str">
            <v>CAP- SCH  80  10"</v>
          </cell>
          <cell r="C1237">
            <v>15.06</v>
          </cell>
          <cell r="D1237">
            <v>16.399999999999999</v>
          </cell>
        </row>
        <row r="1238">
          <cell r="B1238" t="str">
            <v>CAP- SCH  100  10"</v>
          </cell>
          <cell r="C1238">
            <v>18.239999999999998</v>
          </cell>
          <cell r="D1238">
            <v>21</v>
          </cell>
        </row>
        <row r="1239">
          <cell r="B1239" t="str">
            <v>CAP- SCH  120  10"</v>
          </cell>
          <cell r="C1239">
            <v>21.41</v>
          </cell>
          <cell r="D1239">
            <v>24</v>
          </cell>
        </row>
        <row r="1240">
          <cell r="B1240" t="str">
            <v>CAP- SCH  140  10"</v>
          </cell>
          <cell r="C1240">
            <v>25.4</v>
          </cell>
          <cell r="D1240">
            <v>27</v>
          </cell>
        </row>
        <row r="1241">
          <cell r="B1241" t="str">
            <v>CAP- SCH  XXS  10"</v>
          </cell>
          <cell r="C1241">
            <v>25.4</v>
          </cell>
          <cell r="D1241">
            <v>27</v>
          </cell>
        </row>
        <row r="1242">
          <cell r="B1242" t="str">
            <v>CAP- SCH  160  10"</v>
          </cell>
          <cell r="C1242">
            <v>28.57</v>
          </cell>
          <cell r="D1242">
            <v>30</v>
          </cell>
        </row>
        <row r="1243">
          <cell r="B1243" t="str">
            <v>CAP- SCH  5S  12"</v>
          </cell>
          <cell r="C1243">
            <v>4.1900000000000004</v>
          </cell>
          <cell r="D1243">
            <v>5.5</v>
          </cell>
        </row>
        <row r="1244">
          <cell r="B1244" t="str">
            <v>CAP- SCH  10S  12"</v>
          </cell>
          <cell r="C1244">
            <v>4.57</v>
          </cell>
          <cell r="D1244">
            <v>6.2</v>
          </cell>
        </row>
        <row r="1245">
          <cell r="B1245" t="str">
            <v>CAP- SCH  20  12"</v>
          </cell>
          <cell r="C1245">
            <v>6.35</v>
          </cell>
          <cell r="D1245">
            <v>9</v>
          </cell>
        </row>
        <row r="1246">
          <cell r="B1246" t="str">
            <v>CAP- SCH  30  12"</v>
          </cell>
          <cell r="C1246">
            <v>8.3800000000000008</v>
          </cell>
          <cell r="D1246">
            <v>13</v>
          </cell>
        </row>
        <row r="1247">
          <cell r="B1247" t="str">
            <v>CAP- SCH  STD  12"</v>
          </cell>
          <cell r="C1247">
            <v>9.52</v>
          </cell>
          <cell r="D1247">
            <v>13.5</v>
          </cell>
        </row>
        <row r="1248">
          <cell r="B1248" t="str">
            <v>CAP- SCH  40S  12"</v>
          </cell>
          <cell r="C1248">
            <v>9.52</v>
          </cell>
          <cell r="D1248">
            <v>13.5</v>
          </cell>
        </row>
        <row r="1249">
          <cell r="B1249" t="str">
            <v>CAP- SCH  40  12"</v>
          </cell>
          <cell r="C1249">
            <v>10.31</v>
          </cell>
          <cell r="D1249">
            <v>14.1</v>
          </cell>
        </row>
        <row r="1250">
          <cell r="B1250" t="str">
            <v>CAP- SCH  XS  12"</v>
          </cell>
          <cell r="C1250">
            <v>12.7</v>
          </cell>
          <cell r="D1250">
            <v>22</v>
          </cell>
        </row>
        <row r="1251">
          <cell r="B1251" t="str">
            <v>CAP- SCH  80S  12"</v>
          </cell>
          <cell r="C1251">
            <v>12.7</v>
          </cell>
          <cell r="D1251">
            <v>22</v>
          </cell>
        </row>
        <row r="1252">
          <cell r="B1252" t="str">
            <v>CAP- SCH  60  12"</v>
          </cell>
          <cell r="C1252">
            <v>14.27</v>
          </cell>
          <cell r="D1252">
            <v>22</v>
          </cell>
        </row>
        <row r="1253">
          <cell r="B1253" t="str">
            <v>CAP- SCH  80  12"</v>
          </cell>
          <cell r="C1253">
            <v>17.45</v>
          </cell>
          <cell r="D1253">
            <v>26.4</v>
          </cell>
        </row>
        <row r="1254">
          <cell r="B1254" t="str">
            <v>CAP- SCH  100  12"</v>
          </cell>
          <cell r="C1254">
            <v>21.41</v>
          </cell>
          <cell r="D1254">
            <v>32.5</v>
          </cell>
        </row>
        <row r="1255">
          <cell r="B1255" t="str">
            <v>CAP- SCH  XXS  12"</v>
          </cell>
          <cell r="C1255">
            <v>25.4</v>
          </cell>
          <cell r="D1255">
            <v>41</v>
          </cell>
        </row>
        <row r="1256">
          <cell r="B1256" t="str">
            <v>CAP- SCH  120  12"</v>
          </cell>
          <cell r="C1256">
            <v>25.4</v>
          </cell>
          <cell r="D1256">
            <v>41</v>
          </cell>
        </row>
        <row r="1257">
          <cell r="B1257" t="str">
            <v>CAP- SCH  140  12"</v>
          </cell>
          <cell r="C1257">
            <v>28.57</v>
          </cell>
          <cell r="D1257">
            <v>42</v>
          </cell>
        </row>
        <row r="1258">
          <cell r="B1258" t="str">
            <v>CAP- SCH  160  12"</v>
          </cell>
          <cell r="C1258">
            <v>33.32</v>
          </cell>
          <cell r="D1258">
            <v>44.5</v>
          </cell>
        </row>
        <row r="1259">
          <cell r="B1259" t="str">
            <v>CAP- SCH  5S  14"</v>
          </cell>
          <cell r="C1259">
            <v>3.96</v>
          </cell>
          <cell r="D1259">
            <v>7.8</v>
          </cell>
        </row>
        <row r="1260">
          <cell r="B1260" t="str">
            <v>CAP- SCH  10S  14"</v>
          </cell>
          <cell r="C1260">
            <v>4.78</v>
          </cell>
          <cell r="D1260">
            <v>8.5</v>
          </cell>
        </row>
        <row r="1261">
          <cell r="B1261" t="str">
            <v>CAP- SCH  10  14"</v>
          </cell>
          <cell r="C1261">
            <v>6.35</v>
          </cell>
          <cell r="D1261">
            <v>14</v>
          </cell>
        </row>
        <row r="1262">
          <cell r="B1262" t="str">
            <v>CAP- SCH  20  14"</v>
          </cell>
          <cell r="C1262">
            <v>7.92</v>
          </cell>
          <cell r="D1262">
            <v>15.5</v>
          </cell>
        </row>
        <row r="1263">
          <cell r="B1263" t="str">
            <v>CAP- SCH  30  14"</v>
          </cell>
          <cell r="C1263">
            <v>9.52</v>
          </cell>
          <cell r="D1263">
            <v>17</v>
          </cell>
        </row>
        <row r="1264">
          <cell r="B1264" t="str">
            <v>CAP- SCH  STD  14"</v>
          </cell>
          <cell r="C1264">
            <v>9.52</v>
          </cell>
          <cell r="D1264">
            <v>17</v>
          </cell>
        </row>
        <row r="1265">
          <cell r="B1265" t="str">
            <v>CAP- SCH  40  14"</v>
          </cell>
          <cell r="C1265">
            <v>11.13</v>
          </cell>
          <cell r="D1265">
            <v>18.600000000000001</v>
          </cell>
        </row>
        <row r="1266">
          <cell r="B1266" t="str">
            <v>CAP- SCH  XS  14"</v>
          </cell>
          <cell r="C1266">
            <v>12.7</v>
          </cell>
          <cell r="D1266">
            <v>107.4</v>
          </cell>
        </row>
        <row r="1267">
          <cell r="B1267" t="str">
            <v>CAP- SCH  60  14"</v>
          </cell>
          <cell r="C1267">
            <v>15.06</v>
          </cell>
          <cell r="D1267">
            <v>22</v>
          </cell>
        </row>
        <row r="1268">
          <cell r="B1268" t="str">
            <v>CAP- SCH  80  14"</v>
          </cell>
          <cell r="C1268">
            <v>19.05</v>
          </cell>
          <cell r="D1268">
            <v>32</v>
          </cell>
        </row>
        <row r="1269">
          <cell r="B1269" t="str">
            <v>CAP- SCH  100  14"</v>
          </cell>
          <cell r="C1269">
            <v>23.8</v>
          </cell>
          <cell r="D1269">
            <v>34.9</v>
          </cell>
        </row>
        <row r="1270">
          <cell r="B1270" t="str">
            <v>CAP- SCH  120  14"</v>
          </cell>
          <cell r="C1270">
            <v>27.76</v>
          </cell>
          <cell r="D1270">
            <v>42</v>
          </cell>
        </row>
        <row r="1271">
          <cell r="B1271" t="str">
            <v>CAP- SCH  140  14"</v>
          </cell>
          <cell r="C1271">
            <v>31.75</v>
          </cell>
          <cell r="D1271">
            <v>47</v>
          </cell>
        </row>
        <row r="1272">
          <cell r="B1272" t="str">
            <v>CAP- SCH  160  14"</v>
          </cell>
          <cell r="C1272">
            <v>35.71</v>
          </cell>
          <cell r="D1272">
            <v>52</v>
          </cell>
        </row>
        <row r="1273">
          <cell r="B1273" t="str">
            <v>CAP- SCH  5S  16"</v>
          </cell>
          <cell r="C1273">
            <v>4.1900000000000004</v>
          </cell>
          <cell r="D1273">
            <v>13.5</v>
          </cell>
        </row>
        <row r="1274">
          <cell r="B1274" t="str">
            <v>CAP- SCH  10S  16"</v>
          </cell>
          <cell r="C1274">
            <v>4.76</v>
          </cell>
          <cell r="D1274">
            <v>14.5</v>
          </cell>
        </row>
        <row r="1275">
          <cell r="B1275" t="str">
            <v>CAP- SCH  10  16"</v>
          </cell>
          <cell r="C1275">
            <v>6.35</v>
          </cell>
          <cell r="D1275">
            <v>18</v>
          </cell>
        </row>
        <row r="1276">
          <cell r="B1276" t="str">
            <v>CAP- SCH  20  16"</v>
          </cell>
          <cell r="C1276">
            <v>7.92</v>
          </cell>
          <cell r="D1276">
            <v>20</v>
          </cell>
        </row>
        <row r="1277">
          <cell r="B1277" t="str">
            <v>CAP- SCH  STD  16"</v>
          </cell>
          <cell r="C1277">
            <v>9.52</v>
          </cell>
          <cell r="D1277">
            <v>23</v>
          </cell>
        </row>
        <row r="1278">
          <cell r="B1278" t="str">
            <v>CAP- SCH  30  16"</v>
          </cell>
          <cell r="C1278">
            <v>9.52</v>
          </cell>
          <cell r="D1278">
            <v>23</v>
          </cell>
        </row>
        <row r="1279">
          <cell r="B1279" t="str">
            <v>CAP- SCH  XS  16"</v>
          </cell>
          <cell r="C1279">
            <v>12.7</v>
          </cell>
          <cell r="D1279">
            <v>26.7</v>
          </cell>
        </row>
        <row r="1280">
          <cell r="B1280" t="str">
            <v>CAP- SCH  40  16"</v>
          </cell>
          <cell r="C1280">
            <v>12.7</v>
          </cell>
          <cell r="D1280">
            <v>26.7</v>
          </cell>
        </row>
        <row r="1281">
          <cell r="B1281" t="str">
            <v>CAP- SCH  60  16"</v>
          </cell>
          <cell r="C1281">
            <v>16.66</v>
          </cell>
          <cell r="D1281">
            <v>37</v>
          </cell>
        </row>
        <row r="1282">
          <cell r="B1282" t="str">
            <v>CAP- SCH  80  16"</v>
          </cell>
          <cell r="C1282">
            <v>21.41</v>
          </cell>
          <cell r="D1282">
            <v>49</v>
          </cell>
        </row>
        <row r="1283">
          <cell r="B1283" t="str">
            <v>CAP- SCH  100  16"</v>
          </cell>
          <cell r="C1283">
            <v>26.19</v>
          </cell>
          <cell r="D1283">
            <v>54</v>
          </cell>
        </row>
        <row r="1284">
          <cell r="B1284" t="str">
            <v>CAP- SCH  120  16"</v>
          </cell>
          <cell r="C1284">
            <v>30.94</v>
          </cell>
          <cell r="D1284">
            <v>64</v>
          </cell>
        </row>
        <row r="1285">
          <cell r="B1285" t="str">
            <v>CAP- SCH  140  16"</v>
          </cell>
          <cell r="C1285">
            <v>36.53</v>
          </cell>
          <cell r="D1285">
            <v>73</v>
          </cell>
        </row>
        <row r="1286">
          <cell r="B1286" t="str">
            <v>CAP- SCH  160  16"</v>
          </cell>
          <cell r="C1286">
            <v>40.46</v>
          </cell>
          <cell r="D1286">
            <v>79</v>
          </cell>
        </row>
        <row r="1287">
          <cell r="B1287" t="str">
            <v>CAP- SCH  5S  18"</v>
          </cell>
          <cell r="C1287">
            <v>4.1900000000000004</v>
          </cell>
          <cell r="D1287">
            <v>17.2</v>
          </cell>
        </row>
        <row r="1288">
          <cell r="B1288" t="str">
            <v>CAP- SCH  10S  18"</v>
          </cell>
          <cell r="C1288">
            <v>4.78</v>
          </cell>
          <cell r="D1288">
            <v>18</v>
          </cell>
        </row>
        <row r="1289">
          <cell r="B1289" t="str">
            <v>CAP- SCH  10  18"</v>
          </cell>
          <cell r="C1289">
            <v>6.35</v>
          </cell>
          <cell r="D1289">
            <v>22</v>
          </cell>
        </row>
        <row r="1290">
          <cell r="B1290" t="str">
            <v>CAP- SCH  20  18"</v>
          </cell>
          <cell r="C1290">
            <v>7.92</v>
          </cell>
          <cell r="D1290">
            <v>25</v>
          </cell>
        </row>
        <row r="1291">
          <cell r="B1291" t="str">
            <v>CAP- SCH  STD  18"</v>
          </cell>
          <cell r="C1291">
            <v>9.52</v>
          </cell>
          <cell r="D1291">
            <v>29</v>
          </cell>
        </row>
        <row r="1292">
          <cell r="B1292" t="str">
            <v>CAP- SCH  30  18"</v>
          </cell>
          <cell r="C1292">
            <v>11.13</v>
          </cell>
          <cell r="D1292">
            <v>30.3</v>
          </cell>
        </row>
        <row r="1293">
          <cell r="B1293" t="str">
            <v>CAP- SCH  XS  18"</v>
          </cell>
          <cell r="C1293">
            <v>12.7</v>
          </cell>
          <cell r="D1293">
            <v>32</v>
          </cell>
        </row>
        <row r="1294">
          <cell r="B1294" t="str">
            <v>CAP- SCH  40  18"</v>
          </cell>
          <cell r="C1294">
            <v>14.27</v>
          </cell>
          <cell r="D1294">
            <v>41.5</v>
          </cell>
        </row>
        <row r="1295">
          <cell r="B1295" t="str">
            <v>CAP- SCH  60  18"</v>
          </cell>
          <cell r="C1295">
            <v>19.05</v>
          </cell>
          <cell r="D1295">
            <v>66</v>
          </cell>
        </row>
        <row r="1296">
          <cell r="B1296" t="str">
            <v>CAP- SCH  80  18"</v>
          </cell>
          <cell r="C1296">
            <v>23.8</v>
          </cell>
          <cell r="D1296">
            <v>69</v>
          </cell>
        </row>
        <row r="1297">
          <cell r="B1297" t="str">
            <v>CAP- SCH  100  18"</v>
          </cell>
          <cell r="C1297">
            <v>29.36</v>
          </cell>
          <cell r="D1297">
            <v>75</v>
          </cell>
        </row>
        <row r="1298">
          <cell r="B1298" t="str">
            <v>CAP- SCH  120  18"</v>
          </cell>
          <cell r="C1298">
            <v>34.92</v>
          </cell>
          <cell r="D1298">
            <v>88</v>
          </cell>
        </row>
        <row r="1299">
          <cell r="B1299" t="str">
            <v>CAP- SCH  140  18"</v>
          </cell>
          <cell r="C1299">
            <v>39.67</v>
          </cell>
          <cell r="D1299">
            <v>93</v>
          </cell>
        </row>
        <row r="1300">
          <cell r="B1300" t="str">
            <v>CAP- SCH  160  18"</v>
          </cell>
          <cell r="C1300">
            <v>45.24</v>
          </cell>
          <cell r="D1300">
            <v>104</v>
          </cell>
        </row>
        <row r="1301">
          <cell r="B1301" t="str">
            <v>CAP- SCH  5S  20"</v>
          </cell>
          <cell r="C1301">
            <v>4.78</v>
          </cell>
          <cell r="D1301">
            <v>59.26</v>
          </cell>
        </row>
        <row r="1302">
          <cell r="B1302" t="str">
            <v>CAP- SCH  10S  20"</v>
          </cell>
          <cell r="C1302">
            <v>5.54</v>
          </cell>
          <cell r="D1302">
            <v>68.61</v>
          </cell>
        </row>
        <row r="1303">
          <cell r="B1303" t="str">
            <v>CAP- SCH  10  20"</v>
          </cell>
          <cell r="C1303">
            <v>6.35</v>
          </cell>
          <cell r="D1303">
            <v>78.56</v>
          </cell>
        </row>
        <row r="1304">
          <cell r="B1304" t="str">
            <v>CAP- SCH  STD  20"</v>
          </cell>
          <cell r="C1304">
            <v>9.52</v>
          </cell>
          <cell r="D1304">
            <v>117.1</v>
          </cell>
        </row>
        <row r="1305">
          <cell r="B1305" t="str">
            <v>CAP- SCH  20  20"</v>
          </cell>
          <cell r="C1305">
            <v>9.52</v>
          </cell>
          <cell r="D1305">
            <v>117.1</v>
          </cell>
        </row>
        <row r="1306">
          <cell r="B1306" t="str">
            <v>CAP- SCH  XS  20"</v>
          </cell>
          <cell r="C1306">
            <v>12.7</v>
          </cell>
          <cell r="D1306">
            <v>155.1</v>
          </cell>
        </row>
        <row r="1307">
          <cell r="B1307" t="str">
            <v>CAP- SCH  30  20"</v>
          </cell>
          <cell r="C1307">
            <v>12.7</v>
          </cell>
          <cell r="D1307">
            <v>155.1</v>
          </cell>
        </row>
        <row r="1308">
          <cell r="B1308" t="str">
            <v>CAP- SCH  40  20"</v>
          </cell>
          <cell r="C1308">
            <v>15.06</v>
          </cell>
          <cell r="D1308">
            <v>183.1</v>
          </cell>
        </row>
        <row r="1309">
          <cell r="B1309" t="str">
            <v>CAP- SCH  60  20"</v>
          </cell>
          <cell r="C1309">
            <v>20.62</v>
          </cell>
          <cell r="D1309">
            <v>247.9</v>
          </cell>
        </row>
        <row r="1310">
          <cell r="B1310" t="str">
            <v>CAP- SCH  80  20"</v>
          </cell>
          <cell r="C1310">
            <v>26.19</v>
          </cell>
          <cell r="D1310">
            <v>311.2</v>
          </cell>
        </row>
        <row r="1311">
          <cell r="B1311" t="str">
            <v>CAP- SCH  100  20"</v>
          </cell>
          <cell r="C1311">
            <v>32.54</v>
          </cell>
          <cell r="D1311">
            <v>381.5</v>
          </cell>
        </row>
        <row r="1312">
          <cell r="B1312" t="str">
            <v>CAP- SCH  120  20"</v>
          </cell>
          <cell r="C1312">
            <v>38.1</v>
          </cell>
          <cell r="D1312">
            <v>441.5</v>
          </cell>
        </row>
        <row r="1313">
          <cell r="B1313" t="str">
            <v>CAP- SCH  140  20"</v>
          </cell>
          <cell r="C1313">
            <v>44.45</v>
          </cell>
          <cell r="D1313">
            <v>506.1</v>
          </cell>
        </row>
        <row r="1314">
          <cell r="B1314" t="str">
            <v>CAP- SCH  160  20"</v>
          </cell>
          <cell r="C1314">
            <v>49.99</v>
          </cell>
          <cell r="D1314">
            <v>564.6</v>
          </cell>
        </row>
        <row r="1315">
          <cell r="B1315" t="str">
            <v>CAP- SCH  5S  24"</v>
          </cell>
          <cell r="C1315">
            <v>5.54</v>
          </cell>
          <cell r="D1315">
            <v>84</v>
          </cell>
        </row>
        <row r="1316">
          <cell r="B1316" t="str">
            <v>CAP- SCH  10  24"</v>
          </cell>
          <cell r="C1316">
            <v>6.35</v>
          </cell>
          <cell r="D1316">
            <v>35</v>
          </cell>
        </row>
        <row r="1317">
          <cell r="B1317" t="str">
            <v>CAP- SCH  10S  24"</v>
          </cell>
          <cell r="C1317">
            <v>6.35</v>
          </cell>
          <cell r="D1317">
            <v>35</v>
          </cell>
        </row>
        <row r="1318">
          <cell r="B1318" t="str">
            <v>CAP- SCH  STD  24"</v>
          </cell>
          <cell r="C1318">
            <v>9.52</v>
          </cell>
          <cell r="D1318">
            <v>52</v>
          </cell>
        </row>
        <row r="1319">
          <cell r="B1319" t="str">
            <v>CAP- SCH  20  24"</v>
          </cell>
          <cell r="C1319">
            <v>9.52</v>
          </cell>
          <cell r="D1319">
            <v>52</v>
          </cell>
        </row>
        <row r="1320">
          <cell r="B1320" t="str">
            <v>CAP- SCH  XS  24"</v>
          </cell>
          <cell r="C1320">
            <v>12.7</v>
          </cell>
          <cell r="D1320">
            <v>69</v>
          </cell>
        </row>
        <row r="1321">
          <cell r="B1321" t="str">
            <v>CAP- SCH  30  24"</v>
          </cell>
          <cell r="C1321">
            <v>14.27</v>
          </cell>
          <cell r="D1321">
            <v>74.5</v>
          </cell>
        </row>
        <row r="1322">
          <cell r="B1322" t="str">
            <v>CAP- SCH  40  24"</v>
          </cell>
          <cell r="C1322">
            <v>17.45</v>
          </cell>
          <cell r="D1322">
            <v>89.7</v>
          </cell>
        </row>
        <row r="1323">
          <cell r="B1323" t="str">
            <v>CAP- SCH  60  24"</v>
          </cell>
          <cell r="C1323">
            <v>24.59</v>
          </cell>
          <cell r="D1323">
            <v>150</v>
          </cell>
        </row>
        <row r="1324">
          <cell r="B1324" t="str">
            <v>CAP- SCH  80  24"</v>
          </cell>
          <cell r="C1324">
            <v>30.94</v>
          </cell>
          <cell r="D1324">
            <v>160</v>
          </cell>
        </row>
        <row r="1325">
          <cell r="B1325" t="str">
            <v>CAP- SCH  100  24"</v>
          </cell>
          <cell r="C1325">
            <v>38.89</v>
          </cell>
          <cell r="D1325">
            <v>180</v>
          </cell>
        </row>
        <row r="1326">
          <cell r="B1326" t="str">
            <v>CAP- SCH  120  24"</v>
          </cell>
          <cell r="C1326">
            <v>46.02</v>
          </cell>
          <cell r="D1326">
            <v>200</v>
          </cell>
        </row>
        <row r="1327">
          <cell r="B1327" t="str">
            <v>CAP- SCH  140  24"</v>
          </cell>
          <cell r="C1327">
            <v>52.37</v>
          </cell>
          <cell r="D1327">
            <v>250</v>
          </cell>
        </row>
        <row r="1328">
          <cell r="B1328" t="str">
            <v>CAP- SCH  160  24"</v>
          </cell>
          <cell r="C1328">
            <v>59.51</v>
          </cell>
          <cell r="D1328">
            <v>285</v>
          </cell>
        </row>
        <row r="1329">
          <cell r="B1329" t="str">
            <v>CAP- SCH  STD  26"</v>
          </cell>
          <cell r="C1329">
            <v>9.5299999999999994</v>
          </cell>
          <cell r="D1329">
            <v>237</v>
          </cell>
        </row>
        <row r="1330">
          <cell r="B1330" t="str">
            <v>CAP- SCH  XS  26"</v>
          </cell>
          <cell r="C1330">
            <v>12.7</v>
          </cell>
          <cell r="D1330">
            <v>315</v>
          </cell>
        </row>
        <row r="1331">
          <cell r="B1331" t="str">
            <v>CAP- SCH  20  26"</v>
          </cell>
          <cell r="C1331">
            <v>12.7</v>
          </cell>
          <cell r="D1331">
            <v>315</v>
          </cell>
        </row>
        <row r="1332">
          <cell r="B1332" t="str">
            <v>CAP- SCH  STD  28"</v>
          </cell>
          <cell r="C1332">
            <v>9.5299999999999994</v>
          </cell>
          <cell r="D1332">
            <v>9.52</v>
          </cell>
        </row>
        <row r="1333">
          <cell r="B1333" t="str">
            <v>CAP- SCH  XS  28"</v>
          </cell>
          <cell r="C1333">
            <v>12.7</v>
          </cell>
          <cell r="D1333">
            <v>12.7</v>
          </cell>
        </row>
        <row r="1334">
          <cell r="B1334" t="str">
            <v>CAP- SCH  20  28"</v>
          </cell>
          <cell r="C1334">
            <v>12.7</v>
          </cell>
          <cell r="D1334">
            <v>12.7</v>
          </cell>
        </row>
        <row r="1335">
          <cell r="B1335" t="str">
            <v>CAP- SCH  10  30"</v>
          </cell>
          <cell r="C1335">
            <v>7.92</v>
          </cell>
          <cell r="D1335">
            <v>51</v>
          </cell>
        </row>
        <row r="1336">
          <cell r="B1336" t="str">
            <v>CAP- SCH  10S  30"</v>
          </cell>
          <cell r="C1336">
            <v>7.92</v>
          </cell>
          <cell r="D1336">
            <v>51</v>
          </cell>
        </row>
        <row r="1337">
          <cell r="B1337" t="str">
            <v>CAP- SCH  STD  30"</v>
          </cell>
          <cell r="C1337">
            <v>9.5299999999999994</v>
          </cell>
          <cell r="D1337">
            <v>57</v>
          </cell>
        </row>
        <row r="1338">
          <cell r="B1338" t="str">
            <v>CAP- SCH  XS  30"</v>
          </cell>
          <cell r="C1338">
            <v>12.7</v>
          </cell>
          <cell r="D1338">
            <v>79.5</v>
          </cell>
        </row>
        <row r="1339">
          <cell r="B1339" t="str">
            <v>CAP- SCH  20  30"</v>
          </cell>
          <cell r="C1339">
            <v>12.7</v>
          </cell>
          <cell r="D1339">
            <v>79.5</v>
          </cell>
        </row>
        <row r="1340">
          <cell r="B1340" t="str">
            <v>CAP- SCH  STD  32"</v>
          </cell>
          <cell r="C1340">
            <v>9.5299999999999994</v>
          </cell>
          <cell r="D1340">
            <v>9.5</v>
          </cell>
        </row>
        <row r="1341">
          <cell r="B1341" t="str">
            <v>CAP- SCH  XS  32"</v>
          </cell>
          <cell r="C1341">
            <v>12.7</v>
          </cell>
          <cell r="D1341">
            <v>12.7</v>
          </cell>
        </row>
        <row r="1342">
          <cell r="B1342" t="str">
            <v>CAP- SCH  20  32"</v>
          </cell>
          <cell r="C1342">
            <v>12.7</v>
          </cell>
          <cell r="D1342">
            <v>12.7</v>
          </cell>
        </row>
        <row r="1343">
          <cell r="B1343" t="str">
            <v>CAP- SCH  10  34"</v>
          </cell>
          <cell r="C1343">
            <v>7.92</v>
          </cell>
          <cell r="D1343">
            <v>58</v>
          </cell>
        </row>
        <row r="1344">
          <cell r="B1344" t="str">
            <v>CAP- SCH  STD  34"</v>
          </cell>
          <cell r="C1344">
            <v>9.5299999999999994</v>
          </cell>
          <cell r="D1344">
            <v>73</v>
          </cell>
        </row>
        <row r="1345">
          <cell r="B1345" t="str">
            <v>CAP- SCH  XS  34"</v>
          </cell>
          <cell r="C1345">
            <v>12.7</v>
          </cell>
          <cell r="D1345">
            <v>95.5</v>
          </cell>
        </row>
        <row r="1346">
          <cell r="B1346" t="str">
            <v>CAP- SCH  20  34"</v>
          </cell>
          <cell r="C1346">
            <v>12.7</v>
          </cell>
          <cell r="D1346">
            <v>95.5</v>
          </cell>
        </row>
        <row r="1347">
          <cell r="B1347" t="str">
            <v>CAP- SCH  10  36"</v>
          </cell>
          <cell r="C1347">
            <v>7.92</v>
          </cell>
          <cell r="D1347">
            <v>62</v>
          </cell>
        </row>
        <row r="1348">
          <cell r="B1348" t="str">
            <v>CAP- SCH  STD  36"</v>
          </cell>
          <cell r="C1348">
            <v>9.5299999999999994</v>
          </cell>
          <cell r="D1348">
            <v>79.5</v>
          </cell>
        </row>
        <row r="1349">
          <cell r="B1349" t="str">
            <v>CAP- SCH  XS  36"</v>
          </cell>
          <cell r="C1349">
            <v>12.7</v>
          </cell>
          <cell r="D1349">
            <v>107</v>
          </cell>
        </row>
        <row r="1350">
          <cell r="B1350" t="str">
            <v>CAP- SCH  20  36"</v>
          </cell>
          <cell r="C1350">
            <v>12.7</v>
          </cell>
          <cell r="D1350">
            <v>107</v>
          </cell>
        </row>
        <row r="1351">
          <cell r="B1351" t="str">
            <v>CAP- SCH  STD  40"</v>
          </cell>
          <cell r="C1351">
            <v>9.5299999999999994</v>
          </cell>
          <cell r="D1351">
            <v>91</v>
          </cell>
        </row>
        <row r="1352">
          <cell r="B1352" t="str">
            <v>CAP- SCH  XS  40"</v>
          </cell>
          <cell r="C1352">
            <v>0</v>
          </cell>
          <cell r="D1352">
            <v>122.5</v>
          </cell>
        </row>
        <row r="1353">
          <cell r="B1353" t="str">
            <v>CAP- SCH  STD  42"</v>
          </cell>
          <cell r="C1353">
            <v>9.5299999999999994</v>
          </cell>
          <cell r="D1353">
            <v>104.5</v>
          </cell>
        </row>
        <row r="1354">
          <cell r="B1354" t="str">
            <v>CAP- SCH  XS  42"</v>
          </cell>
          <cell r="C1354">
            <v>12.7</v>
          </cell>
          <cell r="D1354">
            <v>136.5</v>
          </cell>
        </row>
        <row r="1355">
          <cell r="B1355" t="str">
            <v>CAP- SCH  STD  48"</v>
          </cell>
          <cell r="C1355">
            <v>9.5299999999999994</v>
          </cell>
          <cell r="D1355">
            <v>116</v>
          </cell>
        </row>
        <row r="1356">
          <cell r="B1356" t="str">
            <v>CAP- SCH  XS  48"</v>
          </cell>
          <cell r="C1356">
            <v>12.7</v>
          </cell>
          <cell r="D1356">
            <v>154.5</v>
          </cell>
        </row>
        <row r="1357">
          <cell r="B1357" t="str">
            <v>STB- SCH  5S  2"</v>
          </cell>
          <cell r="C1357">
            <v>1.65</v>
          </cell>
          <cell r="D1357">
            <v>0.2</v>
          </cell>
        </row>
        <row r="1358">
          <cell r="B1358" t="str">
            <v>STB- SCH  10S  2"</v>
          </cell>
          <cell r="C1358">
            <v>2.77</v>
          </cell>
          <cell r="D1358">
            <v>0.34</v>
          </cell>
        </row>
        <row r="1359">
          <cell r="B1359" t="str">
            <v>STB- SCH  40  2"</v>
          </cell>
          <cell r="C1359">
            <v>3.91</v>
          </cell>
          <cell r="D1359">
            <v>0.47</v>
          </cell>
        </row>
        <row r="1360">
          <cell r="B1360" t="str">
            <v>STB- SCH  40S  2"</v>
          </cell>
          <cell r="C1360">
            <v>3.91</v>
          </cell>
          <cell r="D1360">
            <v>0.47</v>
          </cell>
        </row>
        <row r="1361">
          <cell r="B1361" t="str">
            <v>STB- SCH  STD  2"</v>
          </cell>
          <cell r="C1361">
            <v>3.91</v>
          </cell>
          <cell r="D1361">
            <v>0.47</v>
          </cell>
        </row>
        <row r="1362">
          <cell r="B1362" t="str">
            <v>STB- SCH  5S  2.5"</v>
          </cell>
          <cell r="C1362">
            <v>2.11</v>
          </cell>
          <cell r="D1362">
            <v>0.31</v>
          </cell>
        </row>
        <row r="1363">
          <cell r="B1363" t="str">
            <v>STB- SCH  10S  2.5"</v>
          </cell>
          <cell r="C1363">
            <v>3.05</v>
          </cell>
          <cell r="D1363">
            <v>0.45</v>
          </cell>
        </row>
        <row r="1364">
          <cell r="B1364" t="str">
            <v>STB- SCH  40  2.5"</v>
          </cell>
          <cell r="C1364">
            <v>5.16</v>
          </cell>
          <cell r="D1364">
            <v>0.75</v>
          </cell>
        </row>
        <row r="1365">
          <cell r="B1365" t="str">
            <v>STB- SCH  40S  2.5"</v>
          </cell>
          <cell r="C1365">
            <v>5.16</v>
          </cell>
          <cell r="D1365">
            <v>0.75</v>
          </cell>
        </row>
        <row r="1366">
          <cell r="B1366" t="str">
            <v>STB- SCH  STD  2.5"</v>
          </cell>
          <cell r="C1366">
            <v>5.16</v>
          </cell>
          <cell r="D1366">
            <v>0.75</v>
          </cell>
        </row>
        <row r="1367">
          <cell r="B1367" t="str">
            <v>STB- SCH  5S  3"</v>
          </cell>
          <cell r="C1367">
            <v>2.11</v>
          </cell>
          <cell r="D1367">
            <v>0.4</v>
          </cell>
        </row>
        <row r="1368">
          <cell r="B1368" t="str">
            <v>STB- SCH  10S  3"</v>
          </cell>
          <cell r="C1368">
            <v>3.05</v>
          </cell>
          <cell r="D1368">
            <v>0.56999999999999995</v>
          </cell>
        </row>
        <row r="1369">
          <cell r="B1369" t="str">
            <v>STB- SCH  40  3"</v>
          </cell>
          <cell r="C1369">
            <v>5.49</v>
          </cell>
          <cell r="D1369">
            <v>1</v>
          </cell>
        </row>
        <row r="1370">
          <cell r="B1370" t="str">
            <v>STB- SCH  40S  3"</v>
          </cell>
          <cell r="C1370">
            <v>5.49</v>
          </cell>
          <cell r="D1370">
            <v>1</v>
          </cell>
        </row>
        <row r="1371">
          <cell r="B1371" t="str">
            <v>STB- SCH  STD  3"</v>
          </cell>
          <cell r="C1371">
            <v>5.49</v>
          </cell>
          <cell r="D1371">
            <v>1</v>
          </cell>
        </row>
        <row r="1372">
          <cell r="B1372" t="str">
            <v>STB- SCH  5S  4"</v>
          </cell>
          <cell r="C1372">
            <v>2.11</v>
          </cell>
          <cell r="D1372">
            <v>0.7</v>
          </cell>
        </row>
        <row r="1373">
          <cell r="B1373" t="str">
            <v>STB- SCH  10S  4"</v>
          </cell>
          <cell r="C1373">
            <v>3.05</v>
          </cell>
          <cell r="D1373">
            <v>0.9</v>
          </cell>
        </row>
        <row r="1374">
          <cell r="B1374" t="str">
            <v>STB- SCH  40  4"</v>
          </cell>
          <cell r="C1374">
            <v>6.02</v>
          </cell>
          <cell r="D1374">
            <v>1.7</v>
          </cell>
        </row>
        <row r="1375">
          <cell r="B1375" t="str">
            <v>STB- SCH  40S  4"</v>
          </cell>
          <cell r="C1375">
            <v>6.02</v>
          </cell>
          <cell r="D1375">
            <v>1.7</v>
          </cell>
        </row>
        <row r="1376">
          <cell r="B1376" t="str">
            <v>STB- SCH  STD  4"</v>
          </cell>
          <cell r="C1376">
            <v>6.02</v>
          </cell>
          <cell r="D1376">
            <v>1.7</v>
          </cell>
        </row>
        <row r="1377">
          <cell r="B1377" t="str">
            <v>STB- SCH  5S  5"</v>
          </cell>
          <cell r="C1377">
            <v>2.77</v>
          </cell>
          <cell r="D1377">
            <v>1</v>
          </cell>
        </row>
        <row r="1378">
          <cell r="B1378" t="str">
            <v>STB- SCH  10S  5"</v>
          </cell>
          <cell r="C1378">
            <v>3.4</v>
          </cell>
          <cell r="D1378">
            <v>1.25</v>
          </cell>
        </row>
        <row r="1379">
          <cell r="B1379" t="str">
            <v>STB- SCH  40  5"</v>
          </cell>
          <cell r="C1379">
            <v>6.55</v>
          </cell>
          <cell r="D1379">
            <v>2.2999999999999998</v>
          </cell>
        </row>
        <row r="1380">
          <cell r="B1380" t="str">
            <v>STB- SCH  40S  5"</v>
          </cell>
          <cell r="C1380">
            <v>6.55</v>
          </cell>
          <cell r="D1380">
            <v>2.2999999999999998</v>
          </cell>
        </row>
        <row r="1381">
          <cell r="B1381" t="str">
            <v>STB- SCH  STD  5"</v>
          </cell>
          <cell r="C1381">
            <v>6.55</v>
          </cell>
          <cell r="D1381">
            <v>2.2999999999999998</v>
          </cell>
        </row>
        <row r="1382">
          <cell r="B1382" t="str">
            <v>STB- SCH  5S  6"</v>
          </cell>
          <cell r="C1382">
            <v>2.77</v>
          </cell>
          <cell r="D1382">
            <v>1.3</v>
          </cell>
        </row>
        <row r="1383">
          <cell r="B1383" t="str">
            <v>STB- SCH  10S  6"</v>
          </cell>
          <cell r="C1383">
            <v>3.4</v>
          </cell>
          <cell r="D1383">
            <v>1.6</v>
          </cell>
        </row>
        <row r="1384">
          <cell r="B1384" t="str">
            <v>STB- SCH  40  6"</v>
          </cell>
          <cell r="C1384">
            <v>7.11</v>
          </cell>
          <cell r="D1384">
            <v>3.4</v>
          </cell>
        </row>
        <row r="1385">
          <cell r="B1385" t="str">
            <v>STB- SCH  40S  6"</v>
          </cell>
          <cell r="C1385">
            <v>7.11</v>
          </cell>
          <cell r="D1385">
            <v>3.4</v>
          </cell>
        </row>
        <row r="1386">
          <cell r="B1386" t="str">
            <v>STB- SCH  STD  6"</v>
          </cell>
          <cell r="C1386">
            <v>7.11</v>
          </cell>
          <cell r="D1386">
            <v>3.4</v>
          </cell>
        </row>
        <row r="1387">
          <cell r="B1387" t="str">
            <v>STB- SCH  5S  8"</v>
          </cell>
          <cell r="C1387">
            <v>2.77</v>
          </cell>
          <cell r="D1387">
            <v>2</v>
          </cell>
        </row>
        <row r="1388">
          <cell r="B1388" t="str">
            <v>STB- SCH  10S  8"</v>
          </cell>
          <cell r="C1388">
            <v>3.76</v>
          </cell>
          <cell r="D1388">
            <v>2.7</v>
          </cell>
        </row>
        <row r="1389">
          <cell r="B1389" t="str">
            <v>STB- SCH  40  8"</v>
          </cell>
          <cell r="C1389">
            <v>8.18</v>
          </cell>
          <cell r="D1389">
            <v>5.7</v>
          </cell>
        </row>
        <row r="1390">
          <cell r="B1390" t="str">
            <v>STB- SCH  40S  8"</v>
          </cell>
          <cell r="C1390">
            <v>8.18</v>
          </cell>
          <cell r="D1390">
            <v>5.7</v>
          </cell>
        </row>
        <row r="1391">
          <cell r="B1391" t="str">
            <v>STB- SCH  STD  8"</v>
          </cell>
          <cell r="C1391">
            <v>8.18</v>
          </cell>
          <cell r="D1391">
            <v>5.7</v>
          </cell>
        </row>
        <row r="1392">
          <cell r="B1392" t="str">
            <v>STB- SCH  5S  10"</v>
          </cell>
          <cell r="C1392">
            <v>3.4</v>
          </cell>
          <cell r="D1392">
            <v>3.6</v>
          </cell>
        </row>
        <row r="1393">
          <cell r="B1393" t="str">
            <v>STB- SCH  10S  10"</v>
          </cell>
          <cell r="C1393">
            <v>4.1900000000000004</v>
          </cell>
          <cell r="D1393">
            <v>4.4000000000000004</v>
          </cell>
        </row>
        <row r="1394">
          <cell r="B1394" t="str">
            <v>STB- SCH  40  10"</v>
          </cell>
          <cell r="C1394">
            <v>9.27</v>
          </cell>
          <cell r="D1394">
            <v>9.6</v>
          </cell>
        </row>
        <row r="1395">
          <cell r="B1395" t="str">
            <v>STB- SCH  40S  10"</v>
          </cell>
          <cell r="C1395">
            <v>9.27</v>
          </cell>
          <cell r="D1395">
            <v>9.6</v>
          </cell>
        </row>
        <row r="1396">
          <cell r="B1396" t="str">
            <v>STB- SCH  STD  10"</v>
          </cell>
          <cell r="C1396">
            <v>9.27</v>
          </cell>
          <cell r="D1396">
            <v>9.6</v>
          </cell>
        </row>
        <row r="1397">
          <cell r="B1397" t="str">
            <v>STB- SCH  5S  12"</v>
          </cell>
          <cell r="C1397">
            <v>4.1900000000000004</v>
          </cell>
          <cell r="D1397">
            <v>5.9</v>
          </cell>
        </row>
        <row r="1398">
          <cell r="B1398" t="str">
            <v>STB- SCH  10S  12"</v>
          </cell>
          <cell r="C1398">
            <v>4.57</v>
          </cell>
          <cell r="D1398">
            <v>6.7</v>
          </cell>
        </row>
        <row r="1399">
          <cell r="B1399" t="str">
            <v>STB- SCH  STD  12"</v>
          </cell>
          <cell r="C1399">
            <v>9.52</v>
          </cell>
          <cell r="D1399">
            <v>13.8</v>
          </cell>
        </row>
        <row r="1400">
          <cell r="B1400" t="str">
            <v>STB- SCH  40S  12"</v>
          </cell>
          <cell r="C1400">
            <v>9.52</v>
          </cell>
          <cell r="D1400">
            <v>13.8</v>
          </cell>
        </row>
        <row r="1401">
          <cell r="B1401" t="str">
            <v>STB- SCH  5S  14"</v>
          </cell>
          <cell r="C1401">
            <v>3.96</v>
          </cell>
          <cell r="D1401">
            <v>60</v>
          </cell>
        </row>
        <row r="1402">
          <cell r="B1402" t="str">
            <v>STB- SCH  10S  14"</v>
          </cell>
          <cell r="C1402">
            <v>4.78</v>
          </cell>
          <cell r="D1402">
            <v>6.4</v>
          </cell>
        </row>
        <row r="1403">
          <cell r="B1403" t="str">
            <v>STB- SCH  5S  16"</v>
          </cell>
          <cell r="C1403">
            <v>4.1900000000000004</v>
          </cell>
          <cell r="D1403">
            <v>41.57</v>
          </cell>
        </row>
        <row r="1404">
          <cell r="B1404" t="str">
            <v>STB- SCH  10S  16"</v>
          </cell>
          <cell r="C1404">
            <v>4.76</v>
          </cell>
          <cell r="D1404">
            <v>47.29</v>
          </cell>
        </row>
        <row r="1405">
          <cell r="B1405" t="str">
            <v>STB- SCH  5S  18"</v>
          </cell>
          <cell r="C1405">
            <v>4.1900000000000004</v>
          </cell>
          <cell r="D1405">
            <v>9.1999999999999993</v>
          </cell>
        </row>
        <row r="1406">
          <cell r="B1406" t="str">
            <v>STB- SCH  10S  18"</v>
          </cell>
          <cell r="C1406">
            <v>4.78</v>
          </cell>
          <cell r="D1406">
            <v>10.5</v>
          </cell>
        </row>
        <row r="1407">
          <cell r="B1407" t="str">
            <v>STB- SCH  5S  20"</v>
          </cell>
          <cell r="C1407">
            <v>4.78</v>
          </cell>
          <cell r="D1407">
            <v>11.7</v>
          </cell>
        </row>
        <row r="1408">
          <cell r="B1408" t="str">
            <v>STB- SCH  10S  20"</v>
          </cell>
          <cell r="C1408">
            <v>5.54</v>
          </cell>
          <cell r="D1408">
            <v>13.5</v>
          </cell>
        </row>
        <row r="1409">
          <cell r="B1409" t="str">
            <v>STB- SCH  5S  24"</v>
          </cell>
          <cell r="C1409">
            <v>5.54</v>
          </cell>
          <cell r="D1409">
            <v>16.5</v>
          </cell>
        </row>
        <row r="1410">
          <cell r="B1410" t="str">
            <v>STB- SCH  10  24"</v>
          </cell>
          <cell r="C1410">
            <v>6.35</v>
          </cell>
          <cell r="D1410">
            <v>18.899999999999999</v>
          </cell>
        </row>
        <row r="1411">
          <cell r="B1411" t="str">
            <v>STB- SCH  10S  24"</v>
          </cell>
          <cell r="C1411">
            <v>6.35</v>
          </cell>
          <cell r="D1411">
            <v>18.899999999999999</v>
          </cell>
        </row>
        <row r="1412">
          <cell r="B1412" t="str">
            <v>FLG.SO- SCH  150  0.5"</v>
          </cell>
          <cell r="D1412">
            <v>0.47</v>
          </cell>
        </row>
        <row r="1413">
          <cell r="B1413" t="str">
            <v>FLG.SO- SCH  300  0.5"</v>
          </cell>
          <cell r="D1413">
            <v>0.62</v>
          </cell>
        </row>
        <row r="1414">
          <cell r="B1414" t="str">
            <v>FLG.SO- SCH  600  0.5"</v>
          </cell>
          <cell r="D1414">
            <v>0.91</v>
          </cell>
        </row>
        <row r="1415">
          <cell r="B1415" t="str">
            <v>FLG.SO- SCH  900  0.5"</v>
          </cell>
          <cell r="D1415">
            <v>1.81</v>
          </cell>
        </row>
        <row r="1416">
          <cell r="B1416" t="str">
            <v>FLG.SO- SCH  1500  0.5"</v>
          </cell>
          <cell r="D1416">
            <v>1.8</v>
          </cell>
        </row>
        <row r="1417">
          <cell r="B1417" t="str">
            <v>FLG.SO- SCH  2500  0.5"</v>
          </cell>
          <cell r="D1417">
            <v>3.18</v>
          </cell>
        </row>
        <row r="1418">
          <cell r="B1418" t="str">
            <v>FLG.WN- SCH  150  0.5"</v>
          </cell>
          <cell r="D1418">
            <v>0.51</v>
          </cell>
        </row>
        <row r="1419">
          <cell r="B1419" t="str">
            <v>FLG.WN- SCH  300  0.5"</v>
          </cell>
          <cell r="D1419">
            <v>0.78</v>
          </cell>
        </row>
        <row r="1420">
          <cell r="B1420" t="str">
            <v>FLG.WN- SCH  600  0.5"</v>
          </cell>
          <cell r="D1420">
            <v>0.9</v>
          </cell>
        </row>
        <row r="1421">
          <cell r="B1421" t="str">
            <v>FLG.WN- SCH  900  0.5"</v>
          </cell>
          <cell r="D1421">
            <v>2.1</v>
          </cell>
        </row>
        <row r="1422">
          <cell r="B1422" t="str">
            <v>FLG.WN- SCH  1500  0.5"</v>
          </cell>
          <cell r="D1422">
            <v>2.1</v>
          </cell>
        </row>
        <row r="1423">
          <cell r="B1423" t="str">
            <v>FLG.WN- SCH  2500  0.5"</v>
          </cell>
          <cell r="D1423">
            <v>3.18</v>
          </cell>
        </row>
        <row r="1424">
          <cell r="B1424" t="str">
            <v>FLG.BL- SCH  150  0.5"</v>
          </cell>
          <cell r="D1424">
            <v>0.47</v>
          </cell>
        </row>
        <row r="1425">
          <cell r="B1425" t="str">
            <v>FLG.BL- SCH  300  0.5"</v>
          </cell>
          <cell r="D1425">
            <v>0.62</v>
          </cell>
        </row>
        <row r="1426">
          <cell r="B1426" t="str">
            <v>FLG.BL- SCH  600  0.5"</v>
          </cell>
          <cell r="D1426">
            <v>0.91</v>
          </cell>
        </row>
        <row r="1427">
          <cell r="B1427" t="str">
            <v>FLG.BL- SCH  900  0.5"</v>
          </cell>
          <cell r="D1427">
            <v>1.9</v>
          </cell>
        </row>
        <row r="1428">
          <cell r="B1428" t="str">
            <v>FLG.BL- SCH  1500  0.5"</v>
          </cell>
          <cell r="D1428">
            <v>1.9</v>
          </cell>
        </row>
        <row r="1429">
          <cell r="B1429" t="str">
            <v>FLG.BL- SCH  2500  0.5"</v>
          </cell>
          <cell r="D1429">
            <v>3.18</v>
          </cell>
        </row>
        <row r="1430">
          <cell r="B1430" t="str">
            <v>FLG.SO- SCH  150  0.75"</v>
          </cell>
          <cell r="D1430">
            <v>0.57999999999999996</v>
          </cell>
        </row>
        <row r="1431">
          <cell r="B1431" t="str">
            <v>FLG.SO- SCH  300  0.75"</v>
          </cell>
          <cell r="D1431">
            <v>1.1499999999999999</v>
          </cell>
        </row>
        <row r="1432">
          <cell r="B1432" t="str">
            <v>FLG.SO- SCH  600  0.75"</v>
          </cell>
          <cell r="D1432">
            <v>1.4</v>
          </cell>
        </row>
        <row r="1433">
          <cell r="B1433" t="str">
            <v>FLG.SO- SCH  900  0.75"</v>
          </cell>
          <cell r="D1433">
            <v>2.4</v>
          </cell>
        </row>
        <row r="1434">
          <cell r="B1434" t="str">
            <v>FLG.SO- SCH  1500  0.75"</v>
          </cell>
          <cell r="D1434">
            <v>2.27</v>
          </cell>
        </row>
        <row r="1435">
          <cell r="B1435" t="str">
            <v>FLG.SO- SCH  2500  0.75"</v>
          </cell>
          <cell r="D1435">
            <v>4.08</v>
          </cell>
        </row>
        <row r="1436">
          <cell r="B1436" t="str">
            <v>FLG.WN- SCH  150  0.75"</v>
          </cell>
          <cell r="D1436">
            <v>0.73</v>
          </cell>
        </row>
        <row r="1437">
          <cell r="B1437" t="str">
            <v>FLG.WN- SCH  300  0.75"</v>
          </cell>
          <cell r="D1437">
            <v>1.34</v>
          </cell>
        </row>
        <row r="1438">
          <cell r="B1438" t="str">
            <v>FLG.WN- SCH  600  0.75"</v>
          </cell>
          <cell r="D1438">
            <v>1.59</v>
          </cell>
        </row>
        <row r="1439">
          <cell r="B1439" t="str">
            <v>FLG.WN- SCH  900  0.75"</v>
          </cell>
          <cell r="D1439">
            <v>2.72</v>
          </cell>
        </row>
        <row r="1440">
          <cell r="B1440" t="str">
            <v>FLG.WN- SCH  1500  0.75"</v>
          </cell>
          <cell r="D1440">
            <v>2.72</v>
          </cell>
        </row>
        <row r="1441">
          <cell r="B1441" t="str">
            <v>FLG.WN- SCH  2500  0.75"</v>
          </cell>
          <cell r="D1441">
            <v>4.08</v>
          </cell>
        </row>
        <row r="1442">
          <cell r="B1442" t="str">
            <v>FLG.BL- SCH  150  0.75"</v>
          </cell>
          <cell r="D1442">
            <v>0.63</v>
          </cell>
        </row>
        <row r="1443">
          <cell r="B1443" t="str">
            <v>FLG.BL- SCH  300  0.75"</v>
          </cell>
          <cell r="D1443">
            <v>1.1599999999999999</v>
          </cell>
        </row>
        <row r="1444">
          <cell r="B1444" t="str">
            <v>FLG.BL- SCH  600  0.75"</v>
          </cell>
          <cell r="D1444">
            <v>1.4</v>
          </cell>
        </row>
        <row r="1445">
          <cell r="B1445" t="str">
            <v>FLG.BL- SCH  900  0.75"</v>
          </cell>
          <cell r="D1445">
            <v>2.7</v>
          </cell>
        </row>
        <row r="1446">
          <cell r="B1446" t="str">
            <v>FLG.BL- SCH  1500  0.75"</v>
          </cell>
          <cell r="D1446">
            <v>2.72</v>
          </cell>
        </row>
        <row r="1447">
          <cell r="B1447" t="str">
            <v>FLG.BL- SCH  2500  0.75"</v>
          </cell>
          <cell r="D1447">
            <v>4.54</v>
          </cell>
        </row>
        <row r="1448">
          <cell r="B1448" t="str">
            <v>FLG.SO- SCH  150  1"</v>
          </cell>
          <cell r="D1448">
            <v>0.86</v>
          </cell>
        </row>
        <row r="1449">
          <cell r="B1449" t="str">
            <v>FLG.SO- SCH  300  1"</v>
          </cell>
          <cell r="D1449">
            <v>1.39</v>
          </cell>
        </row>
        <row r="1450">
          <cell r="B1450" t="str">
            <v>FLG.SO- SCH  600  1"</v>
          </cell>
          <cell r="D1450">
            <v>1.7</v>
          </cell>
        </row>
        <row r="1451">
          <cell r="B1451" t="str">
            <v>FLG.SO- SCH  900  1"</v>
          </cell>
          <cell r="D1451">
            <v>3.41</v>
          </cell>
        </row>
        <row r="1452">
          <cell r="B1452" t="str">
            <v>FLG.SO- SCH  1500  1"</v>
          </cell>
          <cell r="D1452">
            <v>3.4</v>
          </cell>
        </row>
        <row r="1453">
          <cell r="B1453" t="str">
            <v>FLG.SO- SCH  2500  1"</v>
          </cell>
          <cell r="D1453">
            <v>5.44</v>
          </cell>
        </row>
        <row r="1454">
          <cell r="B1454" t="str">
            <v>FLG.WN- SCH  150  1"</v>
          </cell>
          <cell r="D1454">
            <v>1.07</v>
          </cell>
        </row>
        <row r="1455">
          <cell r="B1455" t="str">
            <v>FLG.WN- SCH  300  1"</v>
          </cell>
          <cell r="D1455">
            <v>1.64</v>
          </cell>
        </row>
        <row r="1456">
          <cell r="B1456" t="str">
            <v>FLG.WN- SCH  600  1"</v>
          </cell>
          <cell r="D1456">
            <v>1.9</v>
          </cell>
        </row>
        <row r="1457">
          <cell r="B1457" t="str">
            <v>FLG.WN- SCH  900  1"</v>
          </cell>
          <cell r="D1457">
            <v>3.86</v>
          </cell>
        </row>
        <row r="1458">
          <cell r="B1458" t="str">
            <v>FLG.WN- SCH  1500  1"</v>
          </cell>
          <cell r="D1458">
            <v>3.86</v>
          </cell>
        </row>
        <row r="1459">
          <cell r="B1459" t="str">
            <v>FLG.WN- SCH  2500  1"</v>
          </cell>
          <cell r="D1459">
            <v>5.45</v>
          </cell>
        </row>
        <row r="1460">
          <cell r="B1460" t="str">
            <v>FLG.BL- SCH  150  1"</v>
          </cell>
          <cell r="D1460">
            <v>0.94</v>
          </cell>
        </row>
        <row r="1461">
          <cell r="B1461" t="str">
            <v>FLG.BL- SCH  300  1"</v>
          </cell>
          <cell r="D1461">
            <v>1.42</v>
          </cell>
        </row>
        <row r="1462">
          <cell r="B1462" t="str">
            <v>FLG.BL- SCH  600  1"</v>
          </cell>
          <cell r="D1462">
            <v>1.81</v>
          </cell>
        </row>
        <row r="1463">
          <cell r="B1463" t="str">
            <v>FLG.BL- SCH  900  1"</v>
          </cell>
          <cell r="D1463">
            <v>4.09</v>
          </cell>
        </row>
        <row r="1464">
          <cell r="B1464" t="str">
            <v>FLG.BL- SCH  1500  1"</v>
          </cell>
          <cell r="D1464">
            <v>4.08</v>
          </cell>
        </row>
        <row r="1465">
          <cell r="B1465" t="str">
            <v>FLG.BL- SCH  2500  1"</v>
          </cell>
          <cell r="D1465">
            <v>5.44</v>
          </cell>
        </row>
        <row r="1466">
          <cell r="B1466" t="str">
            <v>FLG.SO- SCH  150  1.5"</v>
          </cell>
          <cell r="D1466">
            <v>1.41</v>
          </cell>
        </row>
        <row r="1467">
          <cell r="B1467" t="str">
            <v>FLG.SO- SCH  300  1.5"</v>
          </cell>
          <cell r="D1467">
            <v>2.5299999999999998</v>
          </cell>
        </row>
        <row r="1468">
          <cell r="B1468" t="str">
            <v>FLG.SO- SCH  600  1.5"</v>
          </cell>
          <cell r="D1468">
            <v>3.1</v>
          </cell>
        </row>
        <row r="1469">
          <cell r="B1469" t="str">
            <v>FLG.SO- SCH  900  1.5"</v>
          </cell>
          <cell r="D1469">
            <v>5.45</v>
          </cell>
        </row>
        <row r="1470">
          <cell r="B1470" t="str">
            <v>FLG.SO- SCH  1500  1.5"</v>
          </cell>
          <cell r="D1470">
            <v>5.45</v>
          </cell>
        </row>
        <row r="1471">
          <cell r="B1471" t="str">
            <v>FLG.SO- SCH  2500  1.5"</v>
          </cell>
          <cell r="D1471">
            <v>11</v>
          </cell>
        </row>
        <row r="1472">
          <cell r="B1472" t="str">
            <v>FLG.WN- SCH  150  1.5"</v>
          </cell>
          <cell r="D1472">
            <v>1.81</v>
          </cell>
        </row>
        <row r="1473">
          <cell r="B1473" t="str">
            <v>FLG.WN- SCH  300  1.5"</v>
          </cell>
          <cell r="D1473">
            <v>3.06</v>
          </cell>
        </row>
        <row r="1474">
          <cell r="B1474" t="str">
            <v>FLG.WN- SCH  600  1.5"</v>
          </cell>
          <cell r="D1474">
            <v>3.63</v>
          </cell>
        </row>
        <row r="1475">
          <cell r="B1475" t="str">
            <v>FLG.WN- SCH  900  1.5"</v>
          </cell>
          <cell r="D1475">
            <v>5.9</v>
          </cell>
        </row>
        <row r="1476">
          <cell r="B1476" t="str">
            <v>FLG.WN- SCH  1500  1.5"</v>
          </cell>
          <cell r="D1476">
            <v>5.9</v>
          </cell>
        </row>
        <row r="1477">
          <cell r="B1477" t="str">
            <v>FLG.WN- SCH  2500  1.5"</v>
          </cell>
          <cell r="D1477">
            <v>11.35</v>
          </cell>
        </row>
        <row r="1478">
          <cell r="B1478" t="str">
            <v>FLG.BL- SCH  150  1.5"</v>
          </cell>
          <cell r="D1478">
            <v>1.62</v>
          </cell>
        </row>
        <row r="1479">
          <cell r="B1479" t="str">
            <v>FLG.BL- SCH  300  1.5"</v>
          </cell>
          <cell r="D1479">
            <v>2.68</v>
          </cell>
        </row>
        <row r="1480">
          <cell r="B1480" t="str">
            <v>FLG.BL- SCH  600  1.5"</v>
          </cell>
          <cell r="D1480">
            <v>3.4</v>
          </cell>
        </row>
        <row r="1481">
          <cell r="B1481" t="str">
            <v>FLG.BL- SCH  900  1.5"</v>
          </cell>
          <cell r="D1481">
            <v>5.9</v>
          </cell>
        </row>
        <row r="1482">
          <cell r="B1482" t="str">
            <v>FLG.BL- SCH  1500  1.5"</v>
          </cell>
          <cell r="D1482">
            <v>5.9</v>
          </cell>
        </row>
        <row r="1483">
          <cell r="B1483" t="str">
            <v>FLG.BL- SCH  2500  1.5"</v>
          </cell>
          <cell r="D1483">
            <v>10.44</v>
          </cell>
        </row>
        <row r="1484">
          <cell r="B1484" t="str">
            <v>FLG.SO- SCH  150  2"</v>
          </cell>
          <cell r="D1484">
            <v>2.2599999999999998</v>
          </cell>
        </row>
        <row r="1485">
          <cell r="B1485" t="str">
            <v>FLG.SO- SCH  300  2"</v>
          </cell>
          <cell r="D1485">
            <v>2.8</v>
          </cell>
        </row>
        <row r="1486">
          <cell r="B1486" t="str">
            <v>FLG.SO- SCH  600  2"</v>
          </cell>
          <cell r="D1486">
            <v>3.63</v>
          </cell>
        </row>
        <row r="1487">
          <cell r="B1487" t="str">
            <v>FLG.SO- SCH  900  2"</v>
          </cell>
          <cell r="D1487">
            <v>9.98</v>
          </cell>
        </row>
        <row r="1488">
          <cell r="B1488" t="str">
            <v>FLG.SO- SCH  1500  2"</v>
          </cell>
          <cell r="D1488">
            <v>10.5</v>
          </cell>
        </row>
        <row r="1489">
          <cell r="B1489" t="str">
            <v>FLG.SO- SCH  2500  2"</v>
          </cell>
          <cell r="D1489">
            <v>17.25</v>
          </cell>
        </row>
        <row r="1490">
          <cell r="B1490" t="str">
            <v>FLG.WN- SCH  150  2"</v>
          </cell>
          <cell r="D1490">
            <v>2.59</v>
          </cell>
        </row>
        <row r="1491">
          <cell r="B1491" t="str">
            <v>FLG.WN- SCH  300  2"</v>
          </cell>
          <cell r="D1491">
            <v>3.4</v>
          </cell>
        </row>
        <row r="1492">
          <cell r="B1492" t="str">
            <v>FLG.WN- SCH  600  2"</v>
          </cell>
          <cell r="D1492">
            <v>4.54</v>
          </cell>
        </row>
        <row r="1493">
          <cell r="B1493" t="str">
            <v>FLG.WN- SCH  900  2"</v>
          </cell>
          <cell r="D1493">
            <v>10.89</v>
          </cell>
        </row>
        <row r="1494">
          <cell r="B1494" t="str">
            <v>FLG.WN- SCH  1500  2"</v>
          </cell>
          <cell r="D1494">
            <v>10.89</v>
          </cell>
        </row>
        <row r="1495">
          <cell r="B1495" t="str">
            <v>FLG.WN- SCH  2500  2"</v>
          </cell>
          <cell r="D1495">
            <v>19.07</v>
          </cell>
        </row>
        <row r="1496">
          <cell r="B1496" t="str">
            <v>FLG.BL- SCH  150  2"</v>
          </cell>
          <cell r="D1496">
            <v>2.64</v>
          </cell>
        </row>
        <row r="1497">
          <cell r="B1497" t="str">
            <v>FLG.BL- SCH  300  2"</v>
          </cell>
          <cell r="D1497">
            <v>3.09</v>
          </cell>
        </row>
        <row r="1498">
          <cell r="B1498" t="str">
            <v>FLG.BL- SCH  600  2"</v>
          </cell>
          <cell r="D1498">
            <v>4.4000000000000004</v>
          </cell>
        </row>
        <row r="1499">
          <cell r="B1499" t="str">
            <v>FLG.BL- SCH  900  2"</v>
          </cell>
          <cell r="D1499">
            <v>11.34</v>
          </cell>
        </row>
        <row r="1500">
          <cell r="B1500" t="str">
            <v>FLG.BL- SCH  1500  2"</v>
          </cell>
          <cell r="D1500">
            <v>11.3</v>
          </cell>
        </row>
        <row r="1501">
          <cell r="B1501" t="str">
            <v>FLG.BL- SCH  2500  2"</v>
          </cell>
          <cell r="D1501">
            <v>17.71</v>
          </cell>
        </row>
        <row r="1502">
          <cell r="B1502" t="str">
            <v>FLG.SO- SCH  150  2.5"</v>
          </cell>
          <cell r="D1502">
            <v>3.43</v>
          </cell>
        </row>
        <row r="1503">
          <cell r="B1503" t="str">
            <v>FLG.SO- SCH  300  2.5"</v>
          </cell>
          <cell r="D1503">
            <v>4.25</v>
          </cell>
        </row>
        <row r="1504">
          <cell r="B1504" t="str">
            <v>FLG.SO- SCH  600  2.5"</v>
          </cell>
          <cell r="D1504">
            <v>5.44</v>
          </cell>
        </row>
        <row r="1505">
          <cell r="B1505" t="str">
            <v>FLG.SO- SCH  900  2.5"</v>
          </cell>
          <cell r="D1505">
            <v>15.8</v>
          </cell>
        </row>
        <row r="1506">
          <cell r="B1506" t="str">
            <v>FLG.SO- SCH  1500  2.5"</v>
          </cell>
          <cell r="D1506">
            <v>15.8</v>
          </cell>
        </row>
        <row r="1507">
          <cell r="B1507" t="str">
            <v>FLG.SO- SCH  2500  2.5"</v>
          </cell>
          <cell r="D1507">
            <v>24.97</v>
          </cell>
        </row>
        <row r="1508">
          <cell r="B1508" t="str">
            <v>FLG.WN- SCH  150  2.5"</v>
          </cell>
          <cell r="D1508">
            <v>4.28</v>
          </cell>
        </row>
        <row r="1509">
          <cell r="B1509" t="str">
            <v>FLG.WN- SCH  300  2.5"</v>
          </cell>
          <cell r="D1509">
            <v>5.31</v>
          </cell>
        </row>
        <row r="1510">
          <cell r="B1510" t="str">
            <v>FLG.WN- SCH  600  2.5"</v>
          </cell>
          <cell r="D1510">
            <v>6.35</v>
          </cell>
        </row>
        <row r="1511">
          <cell r="B1511" t="str">
            <v>FLG.WN- SCH  900  2.5"</v>
          </cell>
          <cell r="D1511">
            <v>16.329999999999998</v>
          </cell>
        </row>
        <row r="1512">
          <cell r="B1512" t="str">
            <v>FLG.WN- SCH  1500  2.5"</v>
          </cell>
          <cell r="D1512">
            <v>16.34</v>
          </cell>
        </row>
        <row r="1513">
          <cell r="B1513" t="str">
            <v>FLG.WN- SCH  2500  2.5"</v>
          </cell>
          <cell r="D1513">
            <v>23.61</v>
          </cell>
        </row>
        <row r="1514">
          <cell r="B1514" t="str">
            <v>FLG.BL- SCH  150  2.5"</v>
          </cell>
          <cell r="D1514">
            <v>4.0599999999999996</v>
          </cell>
        </row>
        <row r="1515">
          <cell r="B1515" t="str">
            <v>FLG.BL- SCH  300  2.5"</v>
          </cell>
          <cell r="D1515">
            <v>4.75</v>
          </cell>
        </row>
        <row r="1516">
          <cell r="B1516" t="str">
            <v>FLG.BL- SCH  600  2.5"</v>
          </cell>
          <cell r="D1516">
            <v>6.8</v>
          </cell>
        </row>
        <row r="1517">
          <cell r="B1517" t="str">
            <v>FLG.BL- SCH  900  2.5"</v>
          </cell>
          <cell r="D1517">
            <v>16</v>
          </cell>
        </row>
        <row r="1518">
          <cell r="B1518" t="str">
            <v>FLG.BL- SCH  1500  2.5"</v>
          </cell>
          <cell r="D1518">
            <v>16</v>
          </cell>
        </row>
        <row r="1519">
          <cell r="B1519" t="str">
            <v>FLG.BL- SCH  2500  2.5"</v>
          </cell>
          <cell r="D1519">
            <v>25.42</v>
          </cell>
        </row>
        <row r="1520">
          <cell r="B1520" t="str">
            <v>FLG.SO- SCH  150  3"</v>
          </cell>
          <cell r="D1520">
            <v>3.89</v>
          </cell>
        </row>
        <row r="1521">
          <cell r="B1521" t="str">
            <v>FLG.SO- SCH  300  3"</v>
          </cell>
          <cell r="D1521">
            <v>5.81</v>
          </cell>
        </row>
        <row r="1522">
          <cell r="B1522" t="str">
            <v>FLG.SO- SCH  600  3"</v>
          </cell>
          <cell r="D1522">
            <v>7.26</v>
          </cell>
        </row>
        <row r="1523">
          <cell r="B1523" t="str">
            <v>FLG.SO- SCH  900  3"</v>
          </cell>
          <cell r="D1523">
            <v>11.8</v>
          </cell>
        </row>
        <row r="1524">
          <cell r="B1524" t="str">
            <v>FLG.SO- SCH  1500  3"</v>
          </cell>
          <cell r="D1524">
            <v>21.77</v>
          </cell>
        </row>
        <row r="1525">
          <cell r="B1525" t="str">
            <v>FLG.SO- SCH  2500  3"</v>
          </cell>
          <cell r="D1525">
            <v>37.68</v>
          </cell>
        </row>
        <row r="1526">
          <cell r="B1526" t="str">
            <v>FLG.WN- SCH  150  3"</v>
          </cell>
          <cell r="D1526">
            <v>5.18</v>
          </cell>
        </row>
        <row r="1527">
          <cell r="B1527" t="str">
            <v>FLG.WN- SCH  300  3"</v>
          </cell>
          <cell r="D1527">
            <v>7.32</v>
          </cell>
        </row>
        <row r="1528">
          <cell r="B1528" t="str">
            <v>FLG.WN- SCH  600  3"</v>
          </cell>
          <cell r="D1528">
            <v>8.16</v>
          </cell>
        </row>
        <row r="1529">
          <cell r="B1529" t="str">
            <v>FLG.WN- SCH  900  3"</v>
          </cell>
          <cell r="D1529">
            <v>15</v>
          </cell>
        </row>
        <row r="1530">
          <cell r="B1530" t="str">
            <v>FLG.WN- SCH  1500  3"</v>
          </cell>
          <cell r="D1530">
            <v>21.79</v>
          </cell>
        </row>
        <row r="1531">
          <cell r="B1531" t="str">
            <v>FLG.WN- SCH  2500  3"</v>
          </cell>
          <cell r="D1531">
            <v>42.68</v>
          </cell>
        </row>
        <row r="1532">
          <cell r="B1532" t="str">
            <v>FLG.BL- SCH  150  3"</v>
          </cell>
          <cell r="D1532">
            <v>4.9000000000000004</v>
          </cell>
        </row>
        <row r="1533">
          <cell r="B1533" t="str">
            <v>FLG.BL- SCH  300  3"</v>
          </cell>
          <cell r="D1533">
            <v>6.79</v>
          </cell>
        </row>
        <row r="1534">
          <cell r="B1534" t="str">
            <v>FLG.BL- SCH  600  3"</v>
          </cell>
          <cell r="D1534">
            <v>8.9</v>
          </cell>
        </row>
        <row r="1535">
          <cell r="B1535" t="str">
            <v>FLG.BL- SCH  900  3"</v>
          </cell>
          <cell r="D1535">
            <v>13.17</v>
          </cell>
        </row>
        <row r="1536">
          <cell r="B1536" t="str">
            <v>FLG.BL- SCH  1500  3"</v>
          </cell>
          <cell r="D1536">
            <v>21.79</v>
          </cell>
        </row>
        <row r="1537">
          <cell r="B1537" t="str">
            <v>FLG.BL- SCH  2500  3"</v>
          </cell>
          <cell r="D1537">
            <v>39.04</v>
          </cell>
        </row>
        <row r="1538">
          <cell r="B1538" t="str">
            <v>FLG.SO- SCH  150  4"</v>
          </cell>
          <cell r="D1538">
            <v>5.75</v>
          </cell>
        </row>
        <row r="1539">
          <cell r="B1539" t="str">
            <v>FLG.SO- SCH  300  4"</v>
          </cell>
          <cell r="D1539">
            <v>10.130000000000001</v>
          </cell>
        </row>
        <row r="1540">
          <cell r="B1540" t="str">
            <v>FLG.SO- SCH  600  4"</v>
          </cell>
          <cell r="D1540">
            <v>14.97</v>
          </cell>
        </row>
        <row r="1541">
          <cell r="B1541" t="str">
            <v>FLG.SO- SCH  900  4"</v>
          </cell>
          <cell r="D1541">
            <v>23.2</v>
          </cell>
        </row>
        <row r="1542">
          <cell r="B1542" t="str">
            <v>FLG.SO- SCH  1500  4"</v>
          </cell>
          <cell r="D1542">
            <v>31</v>
          </cell>
        </row>
        <row r="1543">
          <cell r="B1543" t="str">
            <v>FLG.SO- SCH  2500  4"</v>
          </cell>
          <cell r="D1543">
            <v>58</v>
          </cell>
        </row>
        <row r="1544">
          <cell r="B1544" t="str">
            <v>FLG.WN- SCH  150  4"</v>
          </cell>
          <cell r="D1544">
            <v>7.32</v>
          </cell>
        </row>
        <row r="1545">
          <cell r="B1545" t="str">
            <v>FLG.WN- SCH  300  4"</v>
          </cell>
          <cell r="D1545">
            <v>11.3</v>
          </cell>
        </row>
        <row r="1546">
          <cell r="B1546" t="str">
            <v>FLG.WN- SCH  600  4"</v>
          </cell>
          <cell r="D1546">
            <v>16.78</v>
          </cell>
        </row>
        <row r="1547">
          <cell r="B1547" t="str">
            <v>FLG.WN- SCH  900  4"</v>
          </cell>
          <cell r="D1547">
            <v>23.13</v>
          </cell>
        </row>
        <row r="1548">
          <cell r="B1548" t="str">
            <v>FLG.WN- SCH  1500  4"</v>
          </cell>
          <cell r="D1548">
            <v>31.3</v>
          </cell>
        </row>
        <row r="1549">
          <cell r="B1549" t="str">
            <v>FLG.WN- SCH  2500  4"</v>
          </cell>
          <cell r="D1549">
            <v>64</v>
          </cell>
        </row>
        <row r="1550">
          <cell r="B1550" t="str">
            <v>FLG.BL- SCH  150  4"</v>
          </cell>
          <cell r="D1550">
            <v>7.41</v>
          </cell>
        </row>
        <row r="1551">
          <cell r="B1551" t="str">
            <v>FLG.BL- SCH  300  4"</v>
          </cell>
          <cell r="D1551">
            <v>12</v>
          </cell>
        </row>
        <row r="1552">
          <cell r="B1552" t="str">
            <v>FLG.BL- SCH  600  4"</v>
          </cell>
          <cell r="D1552">
            <v>18.600000000000001</v>
          </cell>
        </row>
        <row r="1553">
          <cell r="B1553" t="str">
            <v>FLG.BL- SCH  900  4"</v>
          </cell>
          <cell r="D1553">
            <v>24.5</v>
          </cell>
        </row>
        <row r="1554">
          <cell r="B1554" t="str">
            <v>FLG.BL- SCH  1500  4"</v>
          </cell>
          <cell r="D1554">
            <v>33.11</v>
          </cell>
        </row>
        <row r="1555">
          <cell r="B1555" t="str">
            <v>FLG.BL- SCH  2500  4"</v>
          </cell>
          <cell r="D1555">
            <v>60.38</v>
          </cell>
        </row>
        <row r="1556">
          <cell r="B1556" t="str">
            <v>FLG.SO- SCH  150  5"</v>
          </cell>
          <cell r="D1556">
            <v>6.22</v>
          </cell>
        </row>
        <row r="1557">
          <cell r="B1557" t="str">
            <v>FLG.SO- SCH  300  5"</v>
          </cell>
          <cell r="D1557">
            <v>12.58</v>
          </cell>
        </row>
        <row r="1558">
          <cell r="B1558" t="str">
            <v>FLG.SO- SCH  600  5"</v>
          </cell>
          <cell r="D1558">
            <v>28.5</v>
          </cell>
        </row>
        <row r="1559">
          <cell r="B1559" t="str">
            <v>FLG.SO- SCH  900  5"</v>
          </cell>
          <cell r="D1559">
            <v>37.65</v>
          </cell>
        </row>
        <row r="1560">
          <cell r="B1560" t="str">
            <v>FLG.SO- SCH  1500  5"</v>
          </cell>
          <cell r="D1560">
            <v>58.8</v>
          </cell>
        </row>
        <row r="1561">
          <cell r="B1561" t="str">
            <v>FLG.SO- SCH  2500  5"</v>
          </cell>
          <cell r="D1561">
            <v>95.25</v>
          </cell>
        </row>
        <row r="1562">
          <cell r="B1562" t="str">
            <v>FLG.WN- SCH  150  5"</v>
          </cell>
          <cell r="D1562">
            <v>8.91</v>
          </cell>
        </row>
        <row r="1563">
          <cell r="B1563" t="str">
            <v>FLG.WN- SCH  300  5"</v>
          </cell>
          <cell r="D1563">
            <v>15.12</v>
          </cell>
        </row>
        <row r="1564">
          <cell r="B1564" t="str">
            <v>FLG.WN- SCH  600  5"</v>
          </cell>
          <cell r="D1564">
            <v>30.87</v>
          </cell>
        </row>
        <row r="1565">
          <cell r="B1565" t="str">
            <v>FLG.WN- SCH  900  5"</v>
          </cell>
          <cell r="D1565">
            <v>38.5</v>
          </cell>
        </row>
        <row r="1566">
          <cell r="B1566" t="str">
            <v>FLG.WN- SCH  1500  5"</v>
          </cell>
          <cell r="D1566">
            <v>59.02</v>
          </cell>
        </row>
        <row r="1567">
          <cell r="B1567" t="str">
            <v>FLG.WN- SCH  2500  5"</v>
          </cell>
          <cell r="D1567">
            <v>110.68</v>
          </cell>
        </row>
        <row r="1568">
          <cell r="B1568" t="str">
            <v>FLG.BL- SCH  150  5"</v>
          </cell>
          <cell r="D1568">
            <v>8.76</v>
          </cell>
        </row>
        <row r="1569">
          <cell r="B1569" t="str">
            <v>FLG.BL- SCH  300  5"</v>
          </cell>
          <cell r="D1569">
            <v>15.96</v>
          </cell>
        </row>
        <row r="1570">
          <cell r="B1570" t="str">
            <v>FLG.BL- SCH  600  5"</v>
          </cell>
          <cell r="D1570">
            <v>30.84</v>
          </cell>
        </row>
        <row r="1571">
          <cell r="B1571" t="str">
            <v>FLG.BL- SCH  900  5"</v>
          </cell>
          <cell r="D1571">
            <v>39.46</v>
          </cell>
        </row>
        <row r="1572">
          <cell r="B1572" t="str">
            <v>FLG.BL- SCH  1500  5"</v>
          </cell>
          <cell r="D1572">
            <v>60</v>
          </cell>
        </row>
        <row r="1573">
          <cell r="B1573" t="str">
            <v>FLG.BL- SCH  2500  5"</v>
          </cell>
          <cell r="D1573">
            <v>101.15</v>
          </cell>
        </row>
        <row r="1574">
          <cell r="B1574" t="str">
            <v>FLG.SO- SCH  150  6"</v>
          </cell>
          <cell r="D1574">
            <v>7.38</v>
          </cell>
        </row>
        <row r="1575">
          <cell r="B1575" t="str">
            <v>FLG.SO- SCH  300  6"</v>
          </cell>
          <cell r="D1575">
            <v>16.04</v>
          </cell>
        </row>
        <row r="1576">
          <cell r="B1576" t="str">
            <v>FLG.SO- SCH  600  6"</v>
          </cell>
          <cell r="D1576">
            <v>36.32</v>
          </cell>
        </row>
        <row r="1577">
          <cell r="B1577" t="str">
            <v>FLG.SO- SCH  900  6"</v>
          </cell>
          <cell r="D1577">
            <v>48.3</v>
          </cell>
        </row>
        <row r="1578">
          <cell r="B1578" t="str">
            <v>FLG.SO- SCH  1500  6"</v>
          </cell>
          <cell r="D1578">
            <v>74</v>
          </cell>
        </row>
        <row r="1579">
          <cell r="B1579" t="str">
            <v>FLG.SO- SCH  2500  6"</v>
          </cell>
          <cell r="D1579">
            <v>146.51</v>
          </cell>
        </row>
        <row r="1580">
          <cell r="B1580" t="str">
            <v>FLG.WN- SCH  150  6"</v>
          </cell>
          <cell r="D1580">
            <v>11.26</v>
          </cell>
        </row>
        <row r="1581">
          <cell r="B1581" t="str">
            <v>FLG.WN- SCH  300  6"</v>
          </cell>
          <cell r="D1581">
            <v>19.68</v>
          </cell>
        </row>
        <row r="1582">
          <cell r="B1582" t="str">
            <v>FLG.WN- SCH  600  6"</v>
          </cell>
          <cell r="D1582">
            <v>36.770000000000003</v>
          </cell>
        </row>
        <row r="1583">
          <cell r="B1583" t="str">
            <v>FLG.WN- SCH  900  6"</v>
          </cell>
          <cell r="D1583">
            <v>49.89</v>
          </cell>
        </row>
        <row r="1584">
          <cell r="B1584" t="str">
            <v>FLG.WN- SCH  1500  6"</v>
          </cell>
          <cell r="D1584">
            <v>74.91</v>
          </cell>
        </row>
        <row r="1585">
          <cell r="B1585" t="str">
            <v>FLG.WN- SCH  2500  6"</v>
          </cell>
          <cell r="D1585">
            <v>176.46</v>
          </cell>
        </row>
        <row r="1586">
          <cell r="B1586" t="str">
            <v>FLG.BL- SCH  150  6"</v>
          </cell>
          <cell r="D1586">
            <v>11.31</v>
          </cell>
        </row>
        <row r="1587">
          <cell r="B1587" t="str">
            <v>FLG.BL- SCH  300  6"</v>
          </cell>
          <cell r="D1587">
            <v>21.2</v>
          </cell>
        </row>
        <row r="1588">
          <cell r="B1588" t="str">
            <v>FLG.BL- SCH  600  6"</v>
          </cell>
          <cell r="D1588">
            <v>38</v>
          </cell>
        </row>
        <row r="1589">
          <cell r="B1589" t="str">
            <v>FLG.BL- SCH  900  6"</v>
          </cell>
          <cell r="D1589">
            <v>51.5</v>
          </cell>
        </row>
        <row r="1590">
          <cell r="B1590" t="str">
            <v>FLG.BL- SCH  1500  6"</v>
          </cell>
          <cell r="D1590">
            <v>75</v>
          </cell>
        </row>
        <row r="1591">
          <cell r="B1591" t="str">
            <v>FLG.BL- SCH  2500  6"</v>
          </cell>
          <cell r="D1591">
            <v>156.63</v>
          </cell>
        </row>
        <row r="1592">
          <cell r="B1592" t="str">
            <v>FLG.SO- SCH  150  8"</v>
          </cell>
          <cell r="D1592">
            <v>12.36</v>
          </cell>
        </row>
        <row r="1593">
          <cell r="B1593" t="str">
            <v>FLG.SO- SCH  300  8"</v>
          </cell>
          <cell r="D1593">
            <v>24.5</v>
          </cell>
        </row>
        <row r="1594">
          <cell r="B1594" t="str">
            <v>FLG.SO- SCH  600  8"</v>
          </cell>
          <cell r="D1594">
            <v>44</v>
          </cell>
        </row>
        <row r="1595">
          <cell r="B1595" t="str">
            <v>FLG.SO- SCH  900  8"</v>
          </cell>
          <cell r="D1595">
            <v>75</v>
          </cell>
        </row>
        <row r="1596">
          <cell r="B1596" t="str">
            <v>FLG.SO- SCH  1500  8"</v>
          </cell>
          <cell r="D1596">
            <v>117.73</v>
          </cell>
        </row>
        <row r="1597">
          <cell r="B1597" t="str">
            <v>FLG.SO- SCH  2500  8"</v>
          </cell>
          <cell r="D1597">
            <v>219.99</v>
          </cell>
        </row>
        <row r="1598">
          <cell r="B1598" t="str">
            <v>FLG.WN- SCH  150  8"</v>
          </cell>
          <cell r="D1598">
            <v>17.68</v>
          </cell>
        </row>
        <row r="1599">
          <cell r="B1599" t="str">
            <v>FLG.WN- SCH  300  8"</v>
          </cell>
          <cell r="D1599">
            <v>30.48</v>
          </cell>
        </row>
        <row r="1600">
          <cell r="B1600" t="str">
            <v>FLG.WN- SCH  600  8"</v>
          </cell>
          <cell r="D1600">
            <v>50.8</v>
          </cell>
        </row>
        <row r="1601">
          <cell r="B1601" t="str">
            <v>FLG.WN- SCH  900  8"</v>
          </cell>
          <cell r="D1601">
            <v>79.45</v>
          </cell>
        </row>
        <row r="1602">
          <cell r="B1602" t="str">
            <v>FLG.WN- SCH  1500  8"</v>
          </cell>
          <cell r="D1602">
            <v>123.83</v>
          </cell>
        </row>
        <row r="1603">
          <cell r="B1603" t="str">
            <v>FLG.WN- SCH  2500  8"</v>
          </cell>
          <cell r="D1603">
            <v>261.27</v>
          </cell>
        </row>
        <row r="1604">
          <cell r="B1604" t="str">
            <v>FLG.BL- SCH  150  8"</v>
          </cell>
          <cell r="D1604">
            <v>19.920000000000002</v>
          </cell>
        </row>
        <row r="1605">
          <cell r="B1605" t="str">
            <v>FLG.BL- SCH  300  8"</v>
          </cell>
          <cell r="D1605">
            <v>34.6</v>
          </cell>
        </row>
        <row r="1606">
          <cell r="B1606" t="str">
            <v>FLG.BL- SCH  600  8"</v>
          </cell>
          <cell r="D1606">
            <v>62.2</v>
          </cell>
        </row>
        <row r="1607">
          <cell r="B1607" t="str">
            <v>FLG.BL- SCH  900  8"</v>
          </cell>
          <cell r="D1607">
            <v>89</v>
          </cell>
        </row>
        <row r="1608">
          <cell r="B1608" t="str">
            <v>FLG.BL- SCH  1500  8"</v>
          </cell>
          <cell r="D1608">
            <v>136.97999999999999</v>
          </cell>
        </row>
        <row r="1609">
          <cell r="B1609" t="str">
            <v>FLG.BL- SCH  2500  8"</v>
          </cell>
          <cell r="D1609">
            <v>240.62</v>
          </cell>
        </row>
        <row r="1610">
          <cell r="B1610" t="str">
            <v>FLG.SO- SCH  150  10"</v>
          </cell>
          <cell r="D1610">
            <v>17.100000000000001</v>
          </cell>
        </row>
        <row r="1611">
          <cell r="B1611" t="str">
            <v>FLG.SO- SCH  300  10"</v>
          </cell>
          <cell r="D1611">
            <v>34.159999999999997</v>
          </cell>
        </row>
        <row r="1612">
          <cell r="B1612" t="str">
            <v>FLG.SO- SCH  600  10"</v>
          </cell>
          <cell r="D1612">
            <v>76.2</v>
          </cell>
        </row>
        <row r="1613">
          <cell r="B1613" t="str">
            <v>FLG.SO- SCH  900  10"</v>
          </cell>
          <cell r="D1613">
            <v>111.13</v>
          </cell>
        </row>
        <row r="1614">
          <cell r="B1614" t="str">
            <v>FLG.SO- SCH  1500  10"</v>
          </cell>
          <cell r="D1614">
            <v>197.49</v>
          </cell>
        </row>
        <row r="1615">
          <cell r="B1615" t="str">
            <v>FLG.SO- SCH  2500  10"</v>
          </cell>
          <cell r="D1615">
            <v>419.57</v>
          </cell>
        </row>
        <row r="1616">
          <cell r="B1616" t="str">
            <v>FLG.WN- SCH  150  10"</v>
          </cell>
          <cell r="D1616">
            <v>24.79</v>
          </cell>
        </row>
        <row r="1617">
          <cell r="B1617" t="str">
            <v>FLG.WN- SCH  300  10"</v>
          </cell>
          <cell r="D1617">
            <v>43.74</v>
          </cell>
        </row>
        <row r="1618">
          <cell r="B1618" t="str">
            <v>FLG.WN- SCH  600  10"</v>
          </cell>
          <cell r="D1618">
            <v>86.26</v>
          </cell>
        </row>
        <row r="1619">
          <cell r="B1619" t="str">
            <v>FLG.WN- SCH  900  10"</v>
          </cell>
          <cell r="D1619">
            <v>118.04</v>
          </cell>
        </row>
        <row r="1620">
          <cell r="B1620" t="str">
            <v>FLG.WN- SCH  1500  10"</v>
          </cell>
          <cell r="D1620">
            <v>205.93</v>
          </cell>
        </row>
        <row r="1621">
          <cell r="B1621" t="str">
            <v>FLG.WN- SCH  2500  10"</v>
          </cell>
          <cell r="D1621">
            <v>484.43</v>
          </cell>
        </row>
        <row r="1622">
          <cell r="B1622" t="str">
            <v>FLG.BL- SCH  150  10"</v>
          </cell>
          <cell r="D1622">
            <v>29.39</v>
          </cell>
        </row>
        <row r="1623">
          <cell r="B1623" t="str">
            <v>FLG.BL- SCH  300  10"</v>
          </cell>
          <cell r="D1623">
            <v>55.34</v>
          </cell>
        </row>
        <row r="1624">
          <cell r="B1624" t="str">
            <v>FLG.BL- SCH  600  10"</v>
          </cell>
          <cell r="D1624">
            <v>102</v>
          </cell>
        </row>
        <row r="1625">
          <cell r="B1625" t="str">
            <v>FLG.BL- SCH  900  10"</v>
          </cell>
          <cell r="D1625">
            <v>131.54</v>
          </cell>
        </row>
        <row r="1626">
          <cell r="B1626" t="str">
            <v>FLG.BL- SCH  1500  10"</v>
          </cell>
          <cell r="D1626">
            <v>229.97</v>
          </cell>
        </row>
        <row r="1627">
          <cell r="B1627" t="str">
            <v>FLG.BL- SCH  2500  10"</v>
          </cell>
          <cell r="D1627">
            <v>465.36</v>
          </cell>
        </row>
        <row r="1628">
          <cell r="B1628" t="str">
            <v>FLG.SO- SCH  150  12"</v>
          </cell>
          <cell r="D1628">
            <v>27.68</v>
          </cell>
        </row>
        <row r="1629">
          <cell r="B1629" t="str">
            <v>FLG.SO- SCH  300  12"</v>
          </cell>
          <cell r="D1629">
            <v>51.26</v>
          </cell>
        </row>
        <row r="1630">
          <cell r="B1630" t="str">
            <v>FLG.SO- SCH  600  12"</v>
          </cell>
          <cell r="D1630">
            <v>97.52</v>
          </cell>
        </row>
        <row r="1631">
          <cell r="B1631" t="str">
            <v>FLG.SO- SCH  900  12"</v>
          </cell>
          <cell r="D1631">
            <v>146</v>
          </cell>
        </row>
        <row r="1632">
          <cell r="B1632" t="str">
            <v>FLG.SO- SCH  1500  12"</v>
          </cell>
          <cell r="D1632">
            <v>264</v>
          </cell>
        </row>
        <row r="1633">
          <cell r="B1633" t="str">
            <v>FLG.SO- SCH  2500  12"</v>
          </cell>
          <cell r="D1633">
            <v>590.20000000000005</v>
          </cell>
        </row>
        <row r="1634">
          <cell r="B1634" t="str">
            <v>FLG.WN- SCH  150  12"</v>
          </cell>
          <cell r="D1634">
            <v>38.979999999999997</v>
          </cell>
        </row>
        <row r="1635">
          <cell r="B1635" t="str">
            <v>FLG.WN- SCH  300  12"</v>
          </cell>
          <cell r="D1635">
            <v>64.41</v>
          </cell>
        </row>
        <row r="1636">
          <cell r="B1636" t="str">
            <v>FLG.WN- SCH  600  12"</v>
          </cell>
          <cell r="D1636">
            <v>102.51</v>
          </cell>
        </row>
        <row r="1637">
          <cell r="B1637" t="str">
            <v>FLG.WN- SCH  900  12"</v>
          </cell>
          <cell r="D1637">
            <v>157</v>
          </cell>
        </row>
        <row r="1638">
          <cell r="B1638" t="str">
            <v>FLG.WN- SCH  1500  12"</v>
          </cell>
          <cell r="D1638">
            <v>306</v>
          </cell>
        </row>
        <row r="1639">
          <cell r="B1639" t="str">
            <v>FLG.WN- SCH  2500  12"</v>
          </cell>
          <cell r="D1639">
            <v>692.35</v>
          </cell>
        </row>
        <row r="1640">
          <cell r="B1640" t="str">
            <v>FLG.BL- SCH  150  12"</v>
          </cell>
          <cell r="D1640">
            <v>43.7</v>
          </cell>
        </row>
        <row r="1641">
          <cell r="B1641" t="str">
            <v>FLG.BL- SCH  300  12"</v>
          </cell>
          <cell r="D1641">
            <v>78.900000000000006</v>
          </cell>
        </row>
        <row r="1642">
          <cell r="B1642" t="str">
            <v>FLG.BL- SCH  600  12"</v>
          </cell>
          <cell r="D1642">
            <v>132</v>
          </cell>
        </row>
        <row r="1643">
          <cell r="B1643" t="str">
            <v>FLG.BL- SCH  900  12"</v>
          </cell>
          <cell r="D1643">
            <v>187</v>
          </cell>
        </row>
        <row r="1644">
          <cell r="B1644" t="str">
            <v>FLG.BL- SCH  1500  12"</v>
          </cell>
          <cell r="D1644">
            <v>316</v>
          </cell>
        </row>
        <row r="1645">
          <cell r="B1645" t="str">
            <v>FLG.BL- SCH  2500  12"</v>
          </cell>
          <cell r="D1645">
            <v>664.06</v>
          </cell>
        </row>
        <row r="1646">
          <cell r="B1646" t="str">
            <v>FLG.SO- SCH  150  14"</v>
          </cell>
          <cell r="D1646">
            <v>35.200000000000003</v>
          </cell>
        </row>
        <row r="1647">
          <cell r="B1647" t="str">
            <v>FLG.SO- SCH  300  14"</v>
          </cell>
          <cell r="D1647">
            <v>72.12</v>
          </cell>
        </row>
        <row r="1648">
          <cell r="B1648" t="str">
            <v>FLG.SO- SCH  600  14"</v>
          </cell>
          <cell r="D1648">
            <v>102</v>
          </cell>
        </row>
        <row r="1649">
          <cell r="B1649" t="str">
            <v>FLG.SO- SCH  900  14"</v>
          </cell>
          <cell r="D1649">
            <v>172.36</v>
          </cell>
        </row>
        <row r="1650">
          <cell r="B1650" t="str">
            <v>FLG.SO- SCH  1500  14"</v>
          </cell>
          <cell r="D1650">
            <v>0</v>
          </cell>
        </row>
        <row r="1651">
          <cell r="B1651" t="str">
            <v>FLG.SO- SCH  2500  14"</v>
          </cell>
          <cell r="D1651">
            <v>0</v>
          </cell>
        </row>
        <row r="1652">
          <cell r="B1652" t="str">
            <v>FLG.WN- SCH  150  14"</v>
          </cell>
          <cell r="D1652">
            <v>51.71</v>
          </cell>
        </row>
        <row r="1653">
          <cell r="B1653" t="str">
            <v>FLG.WN- SCH  300  14"</v>
          </cell>
          <cell r="D1653">
            <v>88.3</v>
          </cell>
        </row>
        <row r="1654">
          <cell r="B1654" t="str">
            <v>FLG.WN- SCH  600  14"</v>
          </cell>
          <cell r="D1654">
            <v>121.56</v>
          </cell>
        </row>
        <row r="1655">
          <cell r="B1655" t="str">
            <v>FLG.WN- SCH  900  14"</v>
          </cell>
          <cell r="D1655">
            <v>181.6</v>
          </cell>
        </row>
        <row r="1656">
          <cell r="B1656" t="str">
            <v>FLG.WN- SCH  1500  14"</v>
          </cell>
          <cell r="D1656">
            <v>416</v>
          </cell>
        </row>
        <row r="1657">
          <cell r="B1657" t="str">
            <v>FLG.WN- SCH  2500  14"</v>
          </cell>
          <cell r="D1657">
            <v>0</v>
          </cell>
        </row>
        <row r="1658">
          <cell r="B1658" t="str">
            <v>FLG.BL- SCH  150  14"</v>
          </cell>
          <cell r="D1658">
            <v>59.42</v>
          </cell>
        </row>
        <row r="1659">
          <cell r="B1659" t="str">
            <v>FLG.BL- SCH  300  14"</v>
          </cell>
          <cell r="D1659">
            <v>107.05</v>
          </cell>
        </row>
        <row r="1660">
          <cell r="B1660" t="str">
            <v>FLG.BL- SCH  600  14"</v>
          </cell>
          <cell r="D1660">
            <v>158</v>
          </cell>
        </row>
        <row r="1661">
          <cell r="B1661" t="str">
            <v>FLG.BL- SCH  900  14"</v>
          </cell>
          <cell r="D1661">
            <v>224.07</v>
          </cell>
        </row>
        <row r="1662">
          <cell r="B1662" t="str">
            <v>FLG.BL- SCH  1500  14"</v>
          </cell>
          <cell r="D1662">
            <v>421</v>
          </cell>
        </row>
        <row r="1663">
          <cell r="B1663" t="str">
            <v>FLG.BL- SCH  2500  14"</v>
          </cell>
          <cell r="D1663">
            <v>0</v>
          </cell>
        </row>
        <row r="1664">
          <cell r="B1664" t="str">
            <v>FLG.SO- SCH  150  16"</v>
          </cell>
          <cell r="D1664">
            <v>42.18</v>
          </cell>
        </row>
        <row r="1665">
          <cell r="B1665" t="str">
            <v>FLG.SO- SCH  300  16"</v>
          </cell>
          <cell r="D1665">
            <v>90.4</v>
          </cell>
        </row>
        <row r="1666">
          <cell r="B1666" t="str">
            <v>FLG.SO- SCH  600  16"</v>
          </cell>
          <cell r="D1666">
            <v>149.82</v>
          </cell>
        </row>
        <row r="1667">
          <cell r="B1667" t="str">
            <v>FLG.SO- SCH  900  16"</v>
          </cell>
          <cell r="D1667">
            <v>192.95</v>
          </cell>
        </row>
        <row r="1668">
          <cell r="B1668" t="str">
            <v>FLG.SO- SCH  1500  16"</v>
          </cell>
          <cell r="D1668">
            <v>0</v>
          </cell>
        </row>
        <row r="1669">
          <cell r="B1669" t="str">
            <v>FLG.SO- SCH  2500  16"</v>
          </cell>
          <cell r="D1669">
            <v>0</v>
          </cell>
        </row>
        <row r="1670">
          <cell r="B1670" t="str">
            <v>FLG.WN- SCH  150  16"</v>
          </cell>
          <cell r="D1670">
            <v>64.41</v>
          </cell>
        </row>
        <row r="1671">
          <cell r="B1671" t="str">
            <v>FLG.WN- SCH  300  16"</v>
          </cell>
          <cell r="D1671">
            <v>112.94</v>
          </cell>
        </row>
        <row r="1672">
          <cell r="B1672" t="str">
            <v>FLG.WN- SCH  600  16"</v>
          </cell>
          <cell r="D1672">
            <v>177.06</v>
          </cell>
        </row>
        <row r="1673">
          <cell r="B1673" t="str">
            <v>FLG.WN- SCH  900  16"</v>
          </cell>
          <cell r="D1673">
            <v>224.73</v>
          </cell>
        </row>
        <row r="1674">
          <cell r="B1674" t="str">
            <v>FLG.WN- SCH  1500  16"</v>
          </cell>
          <cell r="D1674">
            <v>567.5</v>
          </cell>
        </row>
        <row r="1675">
          <cell r="B1675" t="str">
            <v>FLG.WN- SCH  2500  16"</v>
          </cell>
          <cell r="D1675">
            <v>0</v>
          </cell>
        </row>
        <row r="1676">
          <cell r="B1676" t="str">
            <v>FLG.BL- SCH  150  16"</v>
          </cell>
          <cell r="D1676">
            <v>77.11</v>
          </cell>
        </row>
        <row r="1677">
          <cell r="B1677" t="str">
            <v>FLG.BL- SCH  300  16"</v>
          </cell>
          <cell r="D1677">
            <v>139.25</v>
          </cell>
        </row>
        <row r="1678">
          <cell r="B1678" t="str">
            <v>FLG.BL- SCH  600  16"</v>
          </cell>
          <cell r="D1678">
            <v>224.73</v>
          </cell>
        </row>
        <row r="1679">
          <cell r="B1679" t="str">
            <v>FLG.BL- SCH  900  16"</v>
          </cell>
          <cell r="D1679">
            <v>272.39999999999998</v>
          </cell>
        </row>
        <row r="1680">
          <cell r="B1680" t="str">
            <v>FLG.BL- SCH  1500  16"</v>
          </cell>
          <cell r="D1680">
            <v>559</v>
          </cell>
        </row>
        <row r="1681">
          <cell r="B1681" t="str">
            <v>FLG.BL- SCH  2500  16"</v>
          </cell>
          <cell r="D1681">
            <v>0</v>
          </cell>
        </row>
        <row r="1682">
          <cell r="B1682" t="str">
            <v>FLG.SO- SCH  150  18"</v>
          </cell>
          <cell r="D1682">
            <v>49.71</v>
          </cell>
        </row>
        <row r="1683">
          <cell r="B1683" t="str">
            <v>FLG.SO- SCH  300  18"</v>
          </cell>
          <cell r="D1683">
            <v>109</v>
          </cell>
        </row>
        <row r="1684">
          <cell r="B1684" t="str">
            <v>FLG.SO- SCH  600  18"</v>
          </cell>
          <cell r="D1684">
            <v>180.1</v>
          </cell>
        </row>
        <row r="1685">
          <cell r="B1685" t="str">
            <v>FLG.SO- SCH  900  18"</v>
          </cell>
          <cell r="D1685">
            <v>272.39999999999998</v>
          </cell>
        </row>
        <row r="1686">
          <cell r="B1686" t="str">
            <v>FLG.SO- SCH  1500  18"</v>
          </cell>
          <cell r="D1686">
            <v>0</v>
          </cell>
        </row>
        <row r="1687">
          <cell r="B1687" t="str">
            <v>FLG.SO- SCH  2500  18"</v>
          </cell>
          <cell r="D1687">
            <v>0</v>
          </cell>
        </row>
        <row r="1688">
          <cell r="B1688" t="str">
            <v>FLG.WN- SCH  150  18"</v>
          </cell>
          <cell r="D1688">
            <v>74.84</v>
          </cell>
        </row>
        <row r="1689">
          <cell r="B1689" t="str">
            <v>FLG.WN- SCH  300  18"</v>
          </cell>
          <cell r="D1689">
            <v>138.34</v>
          </cell>
        </row>
        <row r="1690">
          <cell r="B1690" t="str">
            <v>FLG.WN- SCH  600  18"</v>
          </cell>
          <cell r="D1690">
            <v>215.65</v>
          </cell>
        </row>
        <row r="1691">
          <cell r="B1691" t="str">
            <v>FLG.WN- SCH  900  18"</v>
          </cell>
          <cell r="D1691">
            <v>308.72000000000003</v>
          </cell>
        </row>
        <row r="1692">
          <cell r="B1692" t="str">
            <v>FLG.WN- SCH  1500  18"</v>
          </cell>
          <cell r="D1692">
            <v>736</v>
          </cell>
        </row>
        <row r="1693">
          <cell r="B1693" t="str">
            <v>FLG.WN- SCH  2500  18"</v>
          </cell>
          <cell r="D1693">
            <v>0</v>
          </cell>
        </row>
        <row r="1694">
          <cell r="B1694" t="str">
            <v>FLG.BL- SCH  150  18"</v>
          </cell>
          <cell r="D1694">
            <v>94.8</v>
          </cell>
        </row>
        <row r="1695">
          <cell r="B1695" t="str">
            <v>FLG.BL- SCH  300  18"</v>
          </cell>
          <cell r="D1695">
            <v>176.9</v>
          </cell>
        </row>
        <row r="1696">
          <cell r="B1696" t="str">
            <v>FLG.BL- SCH  600  18"</v>
          </cell>
          <cell r="D1696">
            <v>285</v>
          </cell>
        </row>
        <row r="1697">
          <cell r="B1697" t="str">
            <v>FLG.BL- SCH  900  18"</v>
          </cell>
          <cell r="D1697">
            <v>385.9</v>
          </cell>
        </row>
        <row r="1698">
          <cell r="B1698" t="str">
            <v>FLG.BL- SCH  1500  18"</v>
          </cell>
          <cell r="D1698">
            <v>761</v>
          </cell>
        </row>
        <row r="1699">
          <cell r="B1699" t="str">
            <v>FLG.BL- SCH  2500  18"</v>
          </cell>
          <cell r="D1699">
            <v>0</v>
          </cell>
        </row>
        <row r="1700">
          <cell r="B1700" t="str">
            <v>FLG.SO- SCH  150  20"</v>
          </cell>
          <cell r="D1700">
            <v>65.5</v>
          </cell>
        </row>
        <row r="1701">
          <cell r="B1701" t="str">
            <v>FLG.SO- SCH  300  20"</v>
          </cell>
          <cell r="D1701">
            <v>136</v>
          </cell>
        </row>
        <row r="1702">
          <cell r="B1702" t="str">
            <v>FLG.SO- SCH  600  20"</v>
          </cell>
          <cell r="D1702">
            <v>231.54</v>
          </cell>
        </row>
        <row r="1703">
          <cell r="B1703" t="str">
            <v>FLG.SO- SCH  900  20"</v>
          </cell>
          <cell r="D1703">
            <v>331.42</v>
          </cell>
        </row>
        <row r="1704">
          <cell r="B1704" t="str">
            <v>FLG.SO- SCH  1500  20"</v>
          </cell>
          <cell r="D1704">
            <v>0</v>
          </cell>
        </row>
        <row r="1705">
          <cell r="B1705" t="str">
            <v>FLG.SO- SCH  2500  20"</v>
          </cell>
          <cell r="D1705">
            <v>0</v>
          </cell>
        </row>
        <row r="1706">
          <cell r="B1706" t="str">
            <v>FLG.WN- SCH  150  20"</v>
          </cell>
          <cell r="D1706">
            <v>89.36</v>
          </cell>
        </row>
        <row r="1707">
          <cell r="B1707" t="str">
            <v>FLG.WN- SCH  300  20"</v>
          </cell>
          <cell r="D1707">
            <v>167.37</v>
          </cell>
        </row>
        <row r="1708">
          <cell r="B1708" t="str">
            <v>FLG.WN- SCH  600  20"</v>
          </cell>
          <cell r="D1708">
            <v>267.86</v>
          </cell>
        </row>
        <row r="1709">
          <cell r="B1709" t="str">
            <v>FLG.WN- SCH  900  20"</v>
          </cell>
          <cell r="D1709">
            <v>376.82</v>
          </cell>
        </row>
        <row r="1710">
          <cell r="B1710" t="str">
            <v>FLG.WN- SCH  1500  20"</v>
          </cell>
          <cell r="D1710">
            <v>929</v>
          </cell>
        </row>
        <row r="1711">
          <cell r="B1711" t="str">
            <v>FLG.WN- SCH  2500  20"</v>
          </cell>
          <cell r="D1711">
            <v>0</v>
          </cell>
        </row>
        <row r="1712">
          <cell r="B1712" t="str">
            <v>FLG.BL- SCH  150  20"</v>
          </cell>
          <cell r="D1712">
            <v>123.38</v>
          </cell>
        </row>
        <row r="1713">
          <cell r="B1713" t="str">
            <v>FLG.BL- SCH  300  20"</v>
          </cell>
          <cell r="D1713">
            <v>223.17</v>
          </cell>
        </row>
        <row r="1714">
          <cell r="B1714" t="str">
            <v>FLG.BL- SCH  600  20"</v>
          </cell>
          <cell r="D1714">
            <v>365</v>
          </cell>
        </row>
        <row r="1715">
          <cell r="B1715" t="str">
            <v>FLG.BL- SCH  900  20"</v>
          </cell>
          <cell r="D1715">
            <v>488</v>
          </cell>
        </row>
        <row r="1716">
          <cell r="B1716" t="str">
            <v>FLG.BL- SCH  1500  20"</v>
          </cell>
          <cell r="D1716">
            <v>967</v>
          </cell>
        </row>
        <row r="1717">
          <cell r="B1717" t="str">
            <v>FLG.BL- SCH  2500  20"</v>
          </cell>
          <cell r="D1717">
            <v>0</v>
          </cell>
        </row>
        <row r="1718">
          <cell r="B1718" t="str">
            <v>FLG.SO- SCH  150  22"</v>
          </cell>
        </row>
        <row r="1719">
          <cell r="B1719" t="str">
            <v>FLG.SO- SCH  300  22"</v>
          </cell>
        </row>
        <row r="1720">
          <cell r="B1720" t="str">
            <v>FLG.SO- SCH  600  22"</v>
          </cell>
        </row>
        <row r="1721">
          <cell r="B1721" t="str">
            <v>FLG.SO- SCH  900  22"</v>
          </cell>
        </row>
        <row r="1722">
          <cell r="B1722" t="str">
            <v>FLG.SO- SCH  1500  22"</v>
          </cell>
        </row>
        <row r="1723">
          <cell r="B1723" t="str">
            <v>FLG.SO- SCH  2500  22"</v>
          </cell>
        </row>
        <row r="1724">
          <cell r="B1724" t="str">
            <v>FLG.WN- SCH  150  22"</v>
          </cell>
        </row>
        <row r="1725">
          <cell r="B1725" t="str">
            <v>FLG.WN- SCH  300  22"</v>
          </cell>
        </row>
        <row r="1726">
          <cell r="B1726" t="str">
            <v>FLG.WN- SCH  600  22"</v>
          </cell>
        </row>
        <row r="1727">
          <cell r="B1727" t="str">
            <v>FLG.WN- SCH  900  22"</v>
          </cell>
        </row>
        <row r="1728">
          <cell r="B1728" t="str">
            <v>FLG.WN- SCH  1500  22"</v>
          </cell>
        </row>
        <row r="1729">
          <cell r="B1729" t="str">
            <v>FLG.WN- SCH  2500  22"</v>
          </cell>
        </row>
        <row r="1730">
          <cell r="B1730" t="str">
            <v>FLG.BL- SCH  150  22"</v>
          </cell>
        </row>
        <row r="1731">
          <cell r="B1731" t="str">
            <v>FLG.BL- SCH  300  22"</v>
          </cell>
        </row>
        <row r="1732">
          <cell r="B1732" t="str">
            <v>FLG.BL- SCH  600  22"</v>
          </cell>
        </row>
        <row r="1733">
          <cell r="B1733" t="str">
            <v>FLG.BL- SCH  900  22"</v>
          </cell>
        </row>
        <row r="1734">
          <cell r="B1734" t="str">
            <v>FLG.BL- SCH  1500  22"</v>
          </cell>
        </row>
        <row r="1735">
          <cell r="B1735" t="str">
            <v>FLG.BL- SCH  2500  22"</v>
          </cell>
        </row>
        <row r="1736">
          <cell r="B1736" t="str">
            <v>FLG.SO- SCH  150  24"</v>
          </cell>
          <cell r="D1736">
            <v>90.5</v>
          </cell>
        </row>
        <row r="1737">
          <cell r="B1737" t="str">
            <v>FLG.SO- SCH  300  24"</v>
          </cell>
          <cell r="D1737">
            <v>204</v>
          </cell>
        </row>
        <row r="1738">
          <cell r="B1738" t="str">
            <v>FLG.SO- SCH  600  24"</v>
          </cell>
          <cell r="D1738">
            <v>330</v>
          </cell>
        </row>
        <row r="1739">
          <cell r="B1739" t="str">
            <v>FLG.SO- SCH  900  24"</v>
          </cell>
          <cell r="D1739">
            <v>632</v>
          </cell>
        </row>
        <row r="1740">
          <cell r="B1740" t="str">
            <v>FLG.SO- SCH  1500  24"</v>
          </cell>
          <cell r="D1740">
            <v>0</v>
          </cell>
        </row>
        <row r="1741">
          <cell r="B1741" t="str">
            <v>FLG.SO- SCH  2500  24"</v>
          </cell>
          <cell r="D1741">
            <v>0</v>
          </cell>
        </row>
        <row r="1742">
          <cell r="B1742" t="str">
            <v>FLG.WN- SCH  150  24"</v>
          </cell>
          <cell r="D1742">
            <v>119.66</v>
          </cell>
        </row>
        <row r="1743">
          <cell r="B1743" t="str">
            <v>FLG.WN- SCH  300  24"</v>
          </cell>
          <cell r="D1743">
            <v>235.41</v>
          </cell>
        </row>
        <row r="1744">
          <cell r="B1744" t="str">
            <v>FLG.WN- SCH  600  24"</v>
          </cell>
          <cell r="D1744">
            <v>372</v>
          </cell>
        </row>
        <row r="1745">
          <cell r="B1745" t="str">
            <v>FLG.WN- SCH  900  24"</v>
          </cell>
          <cell r="D1745">
            <v>685</v>
          </cell>
        </row>
        <row r="1746">
          <cell r="B1746" t="str">
            <v>FLG.WN- SCH  1500  24"</v>
          </cell>
          <cell r="D1746">
            <v>1504</v>
          </cell>
        </row>
        <row r="1747">
          <cell r="B1747" t="str">
            <v>FLG.WN- SCH  2500  24"</v>
          </cell>
          <cell r="D1747">
            <v>0</v>
          </cell>
        </row>
        <row r="1748">
          <cell r="B1748" t="str">
            <v>FLG.BL- SCH  150  24"</v>
          </cell>
          <cell r="D1748">
            <v>188.24</v>
          </cell>
        </row>
        <row r="1749">
          <cell r="B1749" t="str">
            <v>FLG.BL- SCH  300  24"</v>
          </cell>
          <cell r="D1749">
            <v>342</v>
          </cell>
        </row>
        <row r="1750">
          <cell r="B1750" t="str">
            <v>FLG.BL- SCH  600  24"</v>
          </cell>
          <cell r="D1750">
            <v>533.45000000000005</v>
          </cell>
        </row>
        <row r="1751">
          <cell r="B1751" t="str">
            <v>FLG.BL- SCH  900  24"</v>
          </cell>
          <cell r="D1751">
            <v>905</v>
          </cell>
        </row>
        <row r="1752">
          <cell r="B1752" t="str">
            <v>FLG.BL- SCH  1500  24"</v>
          </cell>
          <cell r="D1752">
            <v>1568</v>
          </cell>
        </row>
        <row r="1753">
          <cell r="B1753" t="str">
            <v>FLG.WN- SCH  150  26"</v>
          </cell>
          <cell r="D1753">
            <v>52</v>
          </cell>
        </row>
        <row r="1754">
          <cell r="B1754" t="str">
            <v>FLG.WN- SCH  300  26"</v>
          </cell>
          <cell r="D1754">
            <v>200</v>
          </cell>
        </row>
        <row r="1755">
          <cell r="B1755" t="str">
            <v>FLG.WN- SCH  150  28"</v>
          </cell>
          <cell r="D1755">
            <v>58</v>
          </cell>
        </row>
        <row r="1756">
          <cell r="B1756" t="str">
            <v>FLG.WN- SCH  300  28"</v>
          </cell>
          <cell r="D1756">
            <v>210</v>
          </cell>
        </row>
        <row r="1757">
          <cell r="B1757" t="str">
            <v>FLG.WN- SCH  150  30"</v>
          </cell>
          <cell r="D1757">
            <v>65</v>
          </cell>
        </row>
        <row r="1758">
          <cell r="B1758" t="str">
            <v>FLG.WN- SCH  300  30"</v>
          </cell>
          <cell r="D1758">
            <v>270</v>
          </cell>
        </row>
        <row r="1759">
          <cell r="B1759" t="str">
            <v>FLG.WN- SCH  150  32"</v>
          </cell>
          <cell r="D1759">
            <v>85</v>
          </cell>
        </row>
        <row r="1760">
          <cell r="B1760" t="str">
            <v>FLG.WN- SCH  300  32"</v>
          </cell>
          <cell r="D1760">
            <v>330</v>
          </cell>
        </row>
        <row r="1761">
          <cell r="B1761" t="str">
            <v>FLG.WN- SCH  150  34"</v>
          </cell>
          <cell r="D1761">
            <v>100</v>
          </cell>
        </row>
        <row r="1762">
          <cell r="B1762" t="str">
            <v>FLG.WN- SCH  300  34"</v>
          </cell>
          <cell r="D1762">
            <v>360</v>
          </cell>
        </row>
        <row r="1763">
          <cell r="B1763" t="str">
            <v>FLG.WN- SCH  150  36"</v>
          </cell>
          <cell r="D1763">
            <v>115</v>
          </cell>
        </row>
        <row r="1764">
          <cell r="B1764" t="str">
            <v>FLG.WN- SCH  300  36"</v>
          </cell>
          <cell r="D1764">
            <v>410</v>
          </cell>
        </row>
        <row r="1765">
          <cell r="B1765" t="str">
            <v>FLG.WN- SCH  150  38"</v>
          </cell>
          <cell r="D1765">
            <v>135</v>
          </cell>
        </row>
        <row r="1766">
          <cell r="B1766" t="str">
            <v>FLG.WN- SCH  300  38"</v>
          </cell>
          <cell r="D1766">
            <v>570</v>
          </cell>
        </row>
        <row r="1767">
          <cell r="B1767" t="str">
            <v>FLG.WN- SCH  150  40"</v>
          </cell>
          <cell r="D1767">
            <v>150</v>
          </cell>
        </row>
        <row r="1768">
          <cell r="B1768" t="str">
            <v>FLG.WN- SCH  300  40"</v>
          </cell>
          <cell r="D1768">
            <v>661</v>
          </cell>
        </row>
        <row r="1769">
          <cell r="B1769" t="str">
            <v>FLG.WN- SCH  150  42"</v>
          </cell>
          <cell r="D1769">
            <v>165</v>
          </cell>
        </row>
        <row r="1770">
          <cell r="B1770" t="str">
            <v>FLG.WN- SCH  300  42"</v>
          </cell>
          <cell r="D1770">
            <v>721</v>
          </cell>
        </row>
        <row r="1771">
          <cell r="B1771" t="str">
            <v>FLG.WN- SCH  150  44"</v>
          </cell>
          <cell r="D1771">
            <v>200</v>
          </cell>
        </row>
        <row r="1772">
          <cell r="B1772" t="str">
            <v>FLG.WN- SCH  300  44"</v>
          </cell>
          <cell r="D1772">
            <v>801</v>
          </cell>
        </row>
        <row r="1773">
          <cell r="B1773" t="str">
            <v>FLG.WN- SCH  150  46"</v>
          </cell>
          <cell r="D1773">
            <v>210</v>
          </cell>
        </row>
        <row r="1774">
          <cell r="B1774" t="str">
            <v>FLG.WN- SCH  300  46"</v>
          </cell>
          <cell r="D1774">
            <v>971</v>
          </cell>
        </row>
        <row r="1775">
          <cell r="B1775" t="str">
            <v>FLG.WN- SCH  150  48"</v>
          </cell>
          <cell r="D1775">
            <v>240</v>
          </cell>
        </row>
        <row r="1776">
          <cell r="B1776" t="str">
            <v>FLG.WN- SCH  300  48"</v>
          </cell>
          <cell r="D1776">
            <v>991</v>
          </cell>
        </row>
        <row r="1777">
          <cell r="B1777" t="str">
            <v>FLG.WN- SCH  150  50"</v>
          </cell>
          <cell r="D1777">
            <v>251</v>
          </cell>
        </row>
        <row r="1778">
          <cell r="B1778" t="str">
            <v>FLG.WN- SCH  300  50"</v>
          </cell>
          <cell r="D1778">
            <v>1048</v>
          </cell>
        </row>
        <row r="1779">
          <cell r="B1779" t="str">
            <v>FLG.WN- SCH  150  52"</v>
          </cell>
          <cell r="D1779">
            <v>266</v>
          </cell>
        </row>
        <row r="1780">
          <cell r="B1780" t="str">
            <v>FLG.WN- SCH  300  52"</v>
          </cell>
          <cell r="D1780">
            <v>1114</v>
          </cell>
        </row>
        <row r="1781">
          <cell r="B1781" t="str">
            <v>FLG.WN- SCH  150  54"</v>
          </cell>
          <cell r="D1781">
            <v>310</v>
          </cell>
        </row>
        <row r="1782">
          <cell r="B1782" t="str">
            <v>FLG.WN- SCH  300  54"</v>
          </cell>
          <cell r="D1782">
            <v>1161</v>
          </cell>
        </row>
        <row r="1783">
          <cell r="B1783" t="str">
            <v>FLG.WN- SCH  150  60"</v>
          </cell>
          <cell r="D1783">
            <v>410</v>
          </cell>
        </row>
        <row r="1784">
          <cell r="B1784" t="str">
            <v>FLG.WN- SCH  300  60"</v>
          </cell>
          <cell r="D1784">
            <v>1451</v>
          </cell>
        </row>
        <row r="1785">
          <cell r="B1785" t="str">
            <v>V.GATE- SCH    "</v>
          </cell>
        </row>
        <row r="1786">
          <cell r="B1786" t="str">
            <v>- SCH    "</v>
          </cell>
        </row>
        <row r="1787">
          <cell r="B1787" t="str">
            <v>- SCH    "</v>
          </cell>
        </row>
        <row r="1788">
          <cell r="B1788" t="str">
            <v>- SCH    "</v>
          </cell>
        </row>
        <row r="1789">
          <cell r="B1789" t="str">
            <v>- SCH    "</v>
          </cell>
        </row>
        <row r="1790">
          <cell r="B1790" t="str">
            <v>- SCH    "</v>
          </cell>
        </row>
        <row r="1791">
          <cell r="B1791" t="str">
            <v>- SCH    "</v>
          </cell>
        </row>
        <row r="1792">
          <cell r="B1792" t="str">
            <v>- SCH    "</v>
          </cell>
        </row>
        <row r="1793">
          <cell r="B1793" t="str">
            <v>- SCH    "</v>
          </cell>
        </row>
        <row r="1794">
          <cell r="B1794" t="str">
            <v>- SCH    "</v>
          </cell>
        </row>
        <row r="1795">
          <cell r="B1795" t="str">
            <v>- SCH    "</v>
          </cell>
        </row>
        <row r="1796">
          <cell r="B1796" t="str">
            <v>- SCH    "</v>
          </cell>
        </row>
        <row r="1797">
          <cell r="B1797" t="str">
            <v>- SCH    "</v>
          </cell>
        </row>
        <row r="1798">
          <cell r="B1798" t="str">
            <v>- SCH    "</v>
          </cell>
        </row>
        <row r="1799">
          <cell r="B1799" t="str">
            <v>- SCH    "</v>
          </cell>
        </row>
        <row r="1800">
          <cell r="B1800" t="str">
            <v>- SCH    "</v>
          </cell>
        </row>
        <row r="1801">
          <cell r="B1801" t="str">
            <v>- SCH    "</v>
          </cell>
        </row>
        <row r="1802">
          <cell r="B1802" t="str">
            <v>- SCH    "</v>
          </cell>
        </row>
        <row r="1803">
          <cell r="B1803" t="str">
            <v>- SCH    "</v>
          </cell>
        </row>
        <row r="1804">
          <cell r="B1804" t="str">
            <v>- SCH    "</v>
          </cell>
        </row>
        <row r="1805">
          <cell r="B1805" t="str">
            <v>- SCH    "</v>
          </cell>
        </row>
        <row r="1806">
          <cell r="B1806" t="str">
            <v>- SCH    "</v>
          </cell>
        </row>
        <row r="1807">
          <cell r="B1807" t="str">
            <v>- SCH    "</v>
          </cell>
        </row>
        <row r="1808">
          <cell r="B1808" t="str">
            <v>- SCH    "</v>
          </cell>
        </row>
        <row r="1809">
          <cell r="B1809" t="str">
            <v>- SCH    "</v>
          </cell>
        </row>
        <row r="1810">
          <cell r="B1810" t="str">
            <v>- SCH    "</v>
          </cell>
        </row>
        <row r="1811">
          <cell r="B1811" t="str">
            <v>- SCH    "</v>
          </cell>
        </row>
        <row r="1812">
          <cell r="B1812" t="str">
            <v>- SCH    "</v>
          </cell>
        </row>
        <row r="1813">
          <cell r="B1813" t="str">
            <v>- SCH    "</v>
          </cell>
        </row>
        <row r="1814">
          <cell r="B1814" t="str">
            <v>- SCH    "</v>
          </cell>
        </row>
        <row r="1815">
          <cell r="B1815" t="str">
            <v>- SCH    "</v>
          </cell>
        </row>
        <row r="1816">
          <cell r="B1816" t="str">
            <v>- SCH    "</v>
          </cell>
        </row>
        <row r="1817">
          <cell r="B1817" t="str">
            <v>- SCH    "</v>
          </cell>
        </row>
        <row r="1818">
          <cell r="B1818" t="str">
            <v>- SCH    "</v>
          </cell>
        </row>
        <row r="1819">
          <cell r="B1819" t="str">
            <v>- SCH    "</v>
          </cell>
        </row>
        <row r="1820">
          <cell r="B1820" t="str">
            <v>- SCH    "</v>
          </cell>
        </row>
        <row r="1821">
          <cell r="B1821" t="str">
            <v>- SCH    "</v>
          </cell>
        </row>
        <row r="1822">
          <cell r="B1822" t="str">
            <v>- SCH    "</v>
          </cell>
        </row>
        <row r="1823">
          <cell r="B1823" t="str">
            <v>- SCH    "</v>
          </cell>
        </row>
      </sheetData>
      <sheetData sheetId="1" refreshError="1"/>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IOSummery"/>
      <sheetName val="IOBase"/>
      <sheetName val="OtherIO"/>
      <sheetName val="OtherHW"/>
      <sheetName val="Reference"/>
      <sheetName val="BOM CCR"/>
      <sheetName val="BOM Unit"/>
      <sheetName val="BOM"/>
      <sheetName val="BOM SUM"/>
      <sheetName val="BOMGather"/>
      <sheetName val="BOM Plant"/>
      <sheetName val="SUM of Quoted Price"/>
      <sheetName val="機器リスト"/>
      <sheetName val="SW"/>
      <sheetName val="Loading"/>
      <sheetName val="Comp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xxxxxx"/>
      <sheetName val="000000"/>
      <sheetName val="100000"/>
      <sheetName val="200000"/>
      <sheetName val="300000"/>
      <sheetName val="견적을지"/>
      <sheetName val="견적을지 (2)"/>
      <sheetName val="견적을지 (3)"/>
      <sheetName val="견적갑지"/>
      <sheetName val="견적갑지 (2)"/>
      <sheetName val="견적갑지 (3)"/>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 갑지"/>
      <sheetName val="SUM"/>
      <sheetName val="대비표"/>
      <sheetName val="견적조건"/>
      <sheetName val="SUMM_IEC"/>
      <sheetName val="ITEM기계"/>
      <sheetName val="ITEM배관"/>
      <sheetName val="ITEM철골"/>
      <sheetName val="ITEM도장"/>
      <sheetName val="ITEM보온"/>
      <sheetName val="ITEM가설"/>
      <sheetName val="원가내역서(1)"/>
      <sheetName val="원가내역서(2)"/>
      <sheetName val="갑지"/>
      <sheetName val="공사개요"/>
      <sheetName val="투찰 UP"/>
    </sheetNames>
    <sheetDataSet>
      <sheetData sheetId="0" refreshError="1">
        <row r="2">
          <cell r="H2" t="str">
            <v xml:space="preserve">           社</v>
          </cell>
          <cell r="I2" t="str">
            <v xml:space="preserve">   長</v>
          </cell>
        </row>
        <row r="3">
          <cell r="E3" t="str">
            <v xml:space="preserve">                  작 </v>
          </cell>
          <cell r="H3" t="str">
            <v xml:space="preserve"> 결</v>
          </cell>
        </row>
        <row r="4">
          <cell r="B4" t="str">
            <v xml:space="preserve">  推定工事 原價內譯書</v>
          </cell>
          <cell r="F4" t="str">
            <v>플랜트 견적팀</v>
          </cell>
          <cell r="H4" t="str">
            <v xml:space="preserve"> </v>
          </cell>
        </row>
        <row r="5">
          <cell r="B5" t="str">
            <v xml:space="preserve">                       (</v>
          </cell>
          <cell r="D5">
            <v>36544.705895486113</v>
          </cell>
          <cell r="E5" t="str">
            <v>)                 성</v>
          </cell>
          <cell r="F5" t="str">
            <v xml:space="preserve"> 이 병 훈 (印)</v>
          </cell>
          <cell r="H5" t="str">
            <v xml:space="preserve"> 재</v>
          </cell>
        </row>
        <row r="6">
          <cell r="E6" t="str">
            <v xml:space="preserve">               </v>
          </cell>
          <cell r="H6" t="str">
            <v xml:space="preserve"> </v>
          </cell>
        </row>
        <row r="8">
          <cell r="B8" t="str">
            <v>공 사 명</v>
          </cell>
          <cell r="E8" t="str">
            <v xml:space="preserve">           결</v>
          </cell>
          <cell r="F8" t="str">
            <v xml:space="preserve">  擔 當    部   </v>
          </cell>
          <cell r="G8" t="str">
            <v xml:space="preserve">長  擔當任員  </v>
          </cell>
        </row>
        <row r="9">
          <cell r="B9" t="str">
            <v>발 주 처</v>
          </cell>
          <cell r="D9" t="str">
            <v>쌍용제지</v>
          </cell>
          <cell r="E9" t="str">
            <v xml:space="preserve">                  재</v>
          </cell>
        </row>
        <row r="10">
          <cell r="B10" t="str">
            <v>입찰방법</v>
          </cell>
          <cell r="D10" t="str">
            <v xml:space="preserve">     경쟁 입찰</v>
          </cell>
        </row>
        <row r="11">
          <cell r="B11" t="str">
            <v>입찰일시</v>
          </cell>
          <cell r="D11" t="str">
            <v xml:space="preserve">   '99.12.13</v>
          </cell>
          <cell r="E11" t="str">
            <v xml:space="preserve">                  개</v>
          </cell>
        </row>
        <row r="12">
          <cell r="B12" t="str">
            <v>공사기간</v>
          </cell>
          <cell r="E12" t="str">
            <v xml:space="preserve">                  요</v>
          </cell>
        </row>
        <row r="14">
          <cell r="B14" t="str">
            <v>工      種</v>
          </cell>
          <cell r="D14" t="str">
            <v>材  料  費</v>
          </cell>
          <cell r="E14" t="str">
            <v>勞  務  費</v>
          </cell>
          <cell r="F14" t="str">
            <v xml:space="preserve"> 工事  經費</v>
          </cell>
          <cell r="G14" t="str">
            <v xml:space="preserve">合   計 </v>
          </cell>
          <cell r="H14" t="str">
            <v xml:space="preserve">    備   考</v>
          </cell>
        </row>
        <row r="17">
          <cell r="B17" t="str">
            <v>토 목 공 사</v>
          </cell>
          <cell r="D17">
            <v>23271995</v>
          </cell>
          <cell r="E17">
            <v>1095351</v>
          </cell>
          <cell r="F17">
            <v>1594490</v>
          </cell>
          <cell r="G17">
            <v>25961836</v>
          </cell>
        </row>
        <row r="18">
          <cell r="B18" t="str">
            <v>건 축 공 사</v>
          </cell>
          <cell r="D18">
            <v>0</v>
          </cell>
          <cell r="E18">
            <v>0</v>
          </cell>
          <cell r="F18">
            <v>0</v>
          </cell>
          <cell r="G18">
            <v>0</v>
          </cell>
        </row>
        <row r="19">
          <cell r="B19" t="str">
            <v>소 방 설 비</v>
          </cell>
          <cell r="D19">
            <v>0</v>
          </cell>
          <cell r="E19">
            <v>0</v>
          </cell>
          <cell r="F19">
            <v>0</v>
          </cell>
          <cell r="G19">
            <v>0</v>
          </cell>
        </row>
        <row r="20">
          <cell r="B20" t="str">
            <v>기 계 공 사</v>
          </cell>
          <cell r="D20">
            <v>1698000</v>
          </cell>
          <cell r="E20">
            <v>2184000</v>
          </cell>
          <cell r="F20">
            <v>2066033</v>
          </cell>
          <cell r="G20">
            <v>5948033</v>
          </cell>
        </row>
        <row r="21">
          <cell r="B21" t="str">
            <v>탱 크 공 사</v>
          </cell>
          <cell r="D21">
            <v>29200092</v>
          </cell>
          <cell r="E21">
            <v>19577600</v>
          </cell>
          <cell r="F21">
            <v>21903773</v>
          </cell>
          <cell r="G21">
            <v>70681465</v>
          </cell>
        </row>
        <row r="22">
          <cell r="B22" t="str">
            <v>배 관 공 사</v>
          </cell>
          <cell r="D22">
            <v>87430438</v>
          </cell>
          <cell r="E22">
            <v>19505200</v>
          </cell>
          <cell r="F22">
            <v>16576541</v>
          </cell>
          <cell r="G22">
            <v>123512179</v>
          </cell>
        </row>
        <row r="23">
          <cell r="B23" t="str">
            <v>도 장 공 사</v>
          </cell>
          <cell r="D23">
            <v>1435488</v>
          </cell>
          <cell r="E23">
            <v>1443600</v>
          </cell>
          <cell r="F23">
            <v>2898502</v>
          </cell>
          <cell r="G23">
            <v>5777590</v>
          </cell>
        </row>
        <row r="24">
          <cell r="B24" t="str">
            <v>보 온 공 사</v>
          </cell>
          <cell r="D24">
            <v>6556435</v>
          </cell>
          <cell r="E24">
            <v>7109800</v>
          </cell>
          <cell r="F24">
            <v>3085590</v>
          </cell>
          <cell r="G24">
            <v>16751825</v>
          </cell>
        </row>
        <row r="27">
          <cell r="B27" t="str">
            <v>合       計</v>
          </cell>
          <cell r="D27">
            <v>149592448</v>
          </cell>
          <cell r="E27">
            <v>50915551</v>
          </cell>
          <cell r="F27">
            <v>48124929</v>
          </cell>
          <cell r="G27">
            <v>248632928</v>
          </cell>
        </row>
        <row r="29">
          <cell r="D29" t="str">
            <v>品     名</v>
          </cell>
          <cell r="E29" t="str">
            <v>單     位</v>
          </cell>
          <cell r="F29" t="str">
            <v>數     量</v>
          </cell>
          <cell r="G29" t="str">
            <v>單     價</v>
          </cell>
          <cell r="H29" t="str">
            <v>金     額</v>
          </cell>
        </row>
        <row r="32">
          <cell r="B32" t="str">
            <v>主要 支給 資材</v>
          </cell>
        </row>
        <row r="35">
          <cell r="B35" t="str">
            <v>&lt;特記事項&gt;</v>
          </cell>
          <cell r="D35" t="str">
            <v>*. 견적제외.</v>
          </cell>
          <cell r="F35" t="str">
            <v>計</v>
          </cell>
        </row>
        <row r="36">
          <cell r="D36" t="str">
            <v xml:space="preserve">  - CONTINGENCY, 간접비</v>
          </cell>
          <cell r="F36" t="str">
            <v>總 工 事 費</v>
          </cell>
        </row>
        <row r="37">
          <cell r="D37" t="str">
            <v xml:space="preserve">  - 본사관리비 및 이윤</v>
          </cell>
          <cell r="F37" t="str">
            <v xml:space="preserve"> 有   1.推定工事 原價內譯書</v>
          </cell>
        </row>
        <row r="39">
          <cell r="D39" t="str">
            <v xml:space="preserve">  - 설계 및 구매관리비</v>
          </cell>
          <cell r="F39" t="str">
            <v xml:space="preserve"> 添</v>
          </cell>
        </row>
        <row r="40">
          <cell r="B40" t="str">
            <v>SKEC 2-21-0019 (210x297 m/m)  SHLEE-D</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실행총괄표(DCU)"/>
      <sheetName val="실행내역서(DCU)"/>
      <sheetName val="Breakdown (DCU)"/>
      <sheetName val="SUMMARY(DCU)"/>
      <sheetName val="SUMMARY(2)-DCU"/>
      <sheetName val="실행총괄표(HCR)"/>
      <sheetName val="실행내역서(HCR)"/>
      <sheetName val="Breakdown (HCR)"/>
      <sheetName val="SUMMARY(HCR)"/>
      <sheetName val="SUMMARY(2)-HCR"/>
      <sheetName val="SUMMARY(TTL)"/>
      <sheetName val="실행내역서_DCU_"/>
      <sheetName val=" 갑지"/>
      <sheetName val="소화실적"/>
      <sheetName val="실행철강하도"/>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xxxxxx"/>
      <sheetName val="실행총괄"/>
      <sheetName val="spc 배관견적"/>
    </sheetNames>
    <sheetDataSet>
      <sheetData sheetId="0" refreshError="1"/>
      <sheetData sheetId="1" refreshError="1"/>
      <sheetData sheetId="2"/>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당초"/>
      <sheetName val="변경"/>
    </sheetNames>
    <sheetDataSet>
      <sheetData sheetId="0"/>
      <sheetData sheetId="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표지"/>
      <sheetName val="길웅스틸"/>
    </sheetNames>
    <sheetDataSet>
      <sheetData sheetId="0"/>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TRIS"/>
      <sheetName val="B"/>
      <sheetName val="参数表"/>
      <sheetName val="김영남"/>
      <sheetName val="기성 Plan"/>
      <sheetName val="산근"/>
      <sheetName val="A"/>
      <sheetName val="FAB별"/>
      <sheetName val="config"/>
      <sheetName val="分析"/>
    </sheetNames>
    <definedNames>
      <definedName name="Tri_Rev"/>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내역서"/>
      <sheetName val="예산서"/>
      <sheetName val="단가비교"/>
      <sheetName val="Sheet1"/>
      <sheetName val="대비표"/>
      <sheetName val="집행"/>
      <sheetName val="영업예산"/>
      <sheetName val="Sheet2"/>
      <sheetName val="문제점"/>
      <sheetName val="표지"/>
      <sheetName val="총괄-1"/>
      <sheetName val="설계예산서"/>
      <sheetName val="토공사"/>
      <sheetName val="단가조사"/>
      <sheetName val="당초"/>
      <sheetName val="定额"/>
      <sheetName val="BQ"/>
      <sheetName val="견적"/>
      <sheetName val="수주추정"/>
      <sheetName val="基础数据表"/>
      <sheetName val="TDC COA Sumry"/>
      <sheetName val="TDC Item Dets"/>
      <sheetName val="TDC Item Sumry"/>
      <sheetName val="TDC Key Qty Sumry"/>
      <sheetName val="COA Sumry - Std Imp"/>
      <sheetName val="Contr TDC - Std Imp"/>
      <sheetName val="Item Sumry - Std Imp"/>
      <sheetName val="Unit Costs - Std Imp"/>
      <sheetName val="Unit MH - Std Imp"/>
      <sheetName val="Proj TIC - Std Imp"/>
      <sheetName val="RFP003D"/>
      <sheetName val="数据库辅助表"/>
      <sheetName val="Connections"/>
      <sheetName val="DWTables"/>
      <sheetName val="jobhist"/>
      <sheetName val="设计费报价表(P1)"/>
      <sheetName val="表三甲"/>
      <sheetName val="综合概算"/>
      <sheetName val="表二"/>
      <sheetName val="仪表"/>
      <sheetName val="安装表"/>
      <sheetName val="表三"/>
      <sheetName val="目录首页"/>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Cover"/>
      <sheetName val="Index"/>
    </sheetNames>
    <sheetDataSet>
      <sheetData sheetId="0">
        <row r="5">
          <cell r="T5" t="str">
            <v>T18028-1820-EA03</v>
          </cell>
        </row>
      </sheetData>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당초"/>
      <sheetName val="변경"/>
      <sheetName val="집계표"/>
      <sheetName val="내역서"/>
      <sheetName val="총괄표"/>
      <sheetName val="CB"/>
      <sheetName val="경비"/>
      <sheetName val="Sheet3"/>
      <sheetName val="cvr"/>
      <sheetName val="sum"/>
      <sheetName val="indirect"/>
      <sheetName val="bm"/>
      <sheetName val="bm (2)"/>
      <sheetName val="Sheet2"/>
      <sheetName val="Instrument"/>
      <sheetName val="Junction Box"/>
      <sheetName val="JB_Final checked"/>
      <sheetName val="Equipment"/>
      <sheetName val="F&amp;G System"/>
      <sheetName val="F&amp;G System (Detail)"/>
      <sheetName val="동결보온"/>
      <sheetName val="MOTOR"/>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00110"/>
      <sheetName val="00111"/>
      <sheetName val="00210"/>
      <sheetName val="00310"/>
      <sheetName val="11010"/>
      <sheetName val="11011"/>
      <sheetName val="12010"/>
      <sheetName val="12129"/>
      <sheetName val="12130"/>
      <sheetName val="12131"/>
      <sheetName val="12132"/>
      <sheetName val="12133"/>
      <sheetName val="12150"/>
      <sheetName val="12151"/>
      <sheetName val="12160"/>
      <sheetName val="12161"/>
      <sheetName val="12170"/>
      <sheetName val="12171"/>
      <sheetName val="12172"/>
      <sheetName val="12173"/>
      <sheetName val="12174"/>
      <sheetName val="12175"/>
      <sheetName val="12220"/>
      <sheetName val="12221"/>
      <sheetName val="12231"/>
      <sheetName val="12232"/>
      <sheetName val="12240"/>
      <sheetName val="12250"/>
      <sheetName val="12260"/>
      <sheetName val="12261"/>
      <sheetName val="12262"/>
      <sheetName val="12310"/>
      <sheetName val="12311"/>
      <sheetName val="12312"/>
      <sheetName val="12320"/>
      <sheetName val="12410"/>
      <sheetName val="12420"/>
      <sheetName val="12430"/>
      <sheetName val="13011"/>
      <sheetName val="13012"/>
      <sheetName val="13021"/>
      <sheetName val="13022"/>
      <sheetName val="13030"/>
      <sheetName val="13040"/>
      <sheetName val="13041"/>
      <sheetName val="13050"/>
      <sheetName val="13051"/>
      <sheetName val="13060"/>
      <sheetName val="13070"/>
      <sheetName val="13080"/>
      <sheetName val="13081"/>
      <sheetName val="13082"/>
      <sheetName val="14010"/>
      <sheetName val="14011"/>
      <sheetName val="14012"/>
      <sheetName val="14013"/>
      <sheetName val="14014"/>
      <sheetName val="14020"/>
      <sheetName val="14021"/>
      <sheetName val="14022"/>
      <sheetName val="14023"/>
      <sheetName val="14024"/>
      <sheetName val="14030"/>
      <sheetName val="14031"/>
      <sheetName val="14032"/>
      <sheetName val="14033"/>
      <sheetName val="14034"/>
      <sheetName val="14040"/>
      <sheetName val="14041"/>
      <sheetName val="14042"/>
      <sheetName val="14043"/>
      <sheetName val="14044"/>
      <sheetName val="14080"/>
      <sheetName val="14081"/>
      <sheetName val="14082"/>
      <sheetName val="14083"/>
      <sheetName val="14084"/>
      <sheetName val="14085"/>
      <sheetName val="14086"/>
      <sheetName val="14087"/>
      <sheetName val="14088"/>
      <sheetName val="14089"/>
      <sheetName val="14090"/>
      <sheetName val="14091"/>
      <sheetName val="14110"/>
      <sheetName val="14120"/>
      <sheetName val="14130"/>
      <sheetName val="14140"/>
      <sheetName val="14210"/>
      <sheetName val="14211"/>
      <sheetName val="14310"/>
      <sheetName val="14320"/>
      <sheetName val="14321"/>
      <sheetName val="14410"/>
      <sheetName val="14420"/>
      <sheetName val="14510"/>
      <sheetName val="14520"/>
      <sheetName val="14530"/>
      <sheetName val="14531"/>
      <sheetName val="14540"/>
      <sheetName val="14541"/>
      <sheetName val="14610"/>
      <sheetName val="14611"/>
      <sheetName val="14620"/>
      <sheetName val="14621"/>
      <sheetName val="14810"/>
      <sheetName val="14820"/>
      <sheetName val="14910"/>
      <sheetName val="14911"/>
      <sheetName val="14920"/>
      <sheetName val="14921"/>
      <sheetName val="14922"/>
      <sheetName val="14923"/>
      <sheetName val="14930"/>
      <sheetName val="15000"/>
      <sheetName val="15001"/>
      <sheetName val="17000"/>
      <sheetName val="17010"/>
      <sheetName val="17100"/>
      <sheetName val="17101"/>
      <sheetName val="17110"/>
      <sheetName val="17200"/>
      <sheetName val="18000"/>
      <sheetName val="21010"/>
      <sheetName val="22010"/>
      <sheetName val="23010"/>
      <sheetName val="24010"/>
      <sheetName val="25010"/>
      <sheetName val="26010"/>
      <sheetName val="31010"/>
      <sheetName val="32010"/>
      <sheetName val="41010"/>
      <sheetName val="43010"/>
      <sheetName val="51010"/>
      <sheetName val="52010"/>
      <sheetName val="55010"/>
      <sheetName val="SabunListX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calculation"/>
      <sheetName val="XZLC003_PART1"/>
    </sheetNames>
    <sheetDataSet>
      <sheetData sheetId="0"/>
      <sheetData sheetId="1" refreshError="1">
        <row r="7">
          <cell r="A7" t="str">
            <v>COMMODITY_CODE</v>
          </cell>
          <cell r="B7" t="str">
            <v>IDENT</v>
          </cell>
          <cell r="C7" t="str">
            <v>IDENT_DESCRIPTION</v>
          </cell>
          <cell r="D7" t="str">
            <v>Size1</v>
          </cell>
          <cell r="E7" t="str">
            <v>Size2</v>
          </cell>
          <cell r="F7" t="str">
            <v>Unit</v>
          </cell>
          <cell r="G7" t="str">
            <v>FORECAST QUANTITY</v>
          </cell>
        </row>
      </sheetData>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alculation"/>
      <sheetName val="XZLC004_PART2"/>
    </sheetNames>
    <sheetDataSet>
      <sheetData sheetId="0" refreshError="1"/>
      <sheetData sheetId="1" refreshError="1">
        <row r="7">
          <cell r="A7" t="str">
            <v>COMMODITY_CODE</v>
          </cell>
          <cell r="B7" t="str">
            <v>IDENT</v>
          </cell>
          <cell r="C7" t="str">
            <v>IDENT_DESCRIPTION</v>
          </cell>
          <cell r="D7" t="str">
            <v>Size1</v>
          </cell>
          <cell r="E7" t="str">
            <v>Size2</v>
          </cell>
          <cell r="F7" t="str">
            <v>Unit</v>
          </cell>
          <cell r="G7" t="str">
            <v>FORECAST QUANTITY</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5.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6.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sheet1.xml><?xml version="1.0" encoding="utf-8"?>
<worksheet xmlns="http://schemas.openxmlformats.org/spreadsheetml/2006/main">
  <sheetPr>
    <outlinePr summaryBelow="1" summaryRight="1"/>
    <pageSetUpPr fitToPage="1"/>
  </sheetPr>
  <dimension ref="A1:T623"/>
  <sheetViews>
    <sheetView view="pageBreakPreview" zoomScale="85" zoomScaleNormal="55" zoomScaleSheetLayoutView="85" workbookViewId="0">
      <selection activeCell="X17" sqref="X17"/>
    </sheetView>
  </sheetViews>
  <sheetFormatPr baseColWidth="8" defaultColWidth="9" defaultRowHeight="12.75"/>
  <cols>
    <col width="10.375" customWidth="1" style="570" min="1" max="1"/>
    <col width="5.875" customWidth="1" style="570" min="2" max="3"/>
    <col width="7.75" customWidth="1" style="570" min="4" max="4"/>
    <col width="5.875" customWidth="1" style="570" min="5" max="6"/>
    <col width="5.875" customWidth="1" style="571" min="7" max="7"/>
    <col width="5" customWidth="1" style="571" min="8" max="8"/>
    <col width="4.875" customWidth="1" style="571" min="9" max="9"/>
    <col width="2" customWidth="1" style="571" min="10" max="10"/>
    <col width="6" customWidth="1" style="570" min="11" max="11"/>
    <col width="11.875" customWidth="1" style="570" min="12" max="12"/>
    <col width="7" customWidth="1" style="570" min="13" max="13"/>
    <col width="8.5" customWidth="1" style="570" min="14" max="14"/>
    <col width="5.875" customWidth="1" style="570" min="15" max="15"/>
    <col width="9.875" customWidth="1" style="570" min="16" max="16"/>
    <col width="5.875" customWidth="1" style="570" min="17" max="17"/>
    <col width="18.625" customWidth="1" style="570" min="18" max="18"/>
    <col width="5.875" customWidth="1" style="570" min="19" max="24"/>
    <col width="9" customWidth="1" style="570" min="25" max="46"/>
    <col width="9" customWidth="1" style="570" min="47" max="16384"/>
  </cols>
  <sheetData>
    <row r="1" ht="26.25" customHeight="1" s="521">
      <c r="A1" s="70" t="n"/>
    </row>
    <row r="3">
      <c r="G3" s="570" t="n"/>
      <c r="H3" s="570" t="n"/>
      <c r="I3" s="570" t="n"/>
      <c r="J3" s="570" t="n"/>
    </row>
    <row r="4" ht="26.25" customHeight="1" s="521">
      <c r="B4" s="569" t="n"/>
      <c r="S4" s="79" t="n"/>
      <c r="T4" s="79" t="n"/>
    </row>
    <row r="5" ht="33" customHeight="1" s="521">
      <c r="B5" s="593" t="inlineStr">
        <is>
          <t>Tianjin Bohua Development Co., Ltd.
天津渤化发展有限公司</t>
        </is>
      </c>
      <c r="S5" s="79" t="n"/>
      <c r="T5" s="79" t="n"/>
    </row>
    <row r="6"/>
    <row r="7" ht="18" customHeight="1" s="521">
      <c r="G7" s="570" t="n"/>
      <c r="H7" s="570" t="n"/>
      <c r="I7" s="570" t="n"/>
      <c r="J7" s="570" t="n"/>
      <c r="O7" s="77" t="n"/>
    </row>
    <row r="8" ht="18" customHeight="1" s="521">
      <c r="G8" s="570" t="n"/>
      <c r="H8" s="570" t="n"/>
      <c r="I8" s="570" t="n"/>
      <c r="J8" s="570" t="n"/>
      <c r="O8" s="77" t="n"/>
    </row>
    <row r="9" ht="18" customHeight="1" s="521">
      <c r="G9" s="570" t="n"/>
      <c r="H9" s="570" t="n"/>
      <c r="I9" s="570" t="n"/>
      <c r="J9" s="570" t="n"/>
      <c r="O9" s="78" t="n"/>
    </row>
    <row r="10">
      <c r="G10" s="570" t="n"/>
      <c r="H10" s="570" t="n"/>
      <c r="I10" s="570" t="n"/>
      <c r="J10" s="570" t="n"/>
    </row>
    <row r="11" ht="26.25" customHeight="1" s="521">
      <c r="B11" s="572" t="inlineStr">
        <is>
          <t>TJBH Petrochemical Project</t>
        </is>
      </c>
      <c r="S11" s="80" t="n"/>
      <c r="T11" s="80" t="n"/>
    </row>
    <row r="12" ht="13.5" customHeight="1" s="521">
      <c r="B12" s="71" t="n"/>
      <c r="C12" s="71" t="n"/>
      <c r="D12" s="71" t="n"/>
      <c r="E12" s="71" t="n"/>
      <c r="F12" s="71" t="n"/>
      <c r="G12" s="71" t="n"/>
      <c r="H12" s="71" t="n"/>
      <c r="I12" s="71" t="n"/>
      <c r="J12" s="71" t="n"/>
      <c r="K12" s="71" t="n"/>
      <c r="L12" s="71" t="n"/>
      <c r="M12" s="71" t="n"/>
      <c r="N12" s="71" t="n"/>
      <c r="O12" s="71" t="n"/>
      <c r="P12" s="71" t="n"/>
      <c r="Q12" s="71" t="n"/>
      <c r="R12" s="71" t="n"/>
      <c r="S12" s="71" t="n"/>
      <c r="T12" s="71" t="n"/>
    </row>
    <row r="13" ht="27" customHeight="1" s="521">
      <c r="B13" s="573" t="inlineStr">
        <is>
          <t>天津渤化化工项目</t>
        </is>
      </c>
      <c r="S13" s="71" t="n"/>
      <c r="T13" s="71" t="n"/>
    </row>
    <row r="14" ht="13.5" customHeight="1" s="521">
      <c r="B14" s="71" t="n"/>
      <c r="C14" s="71" t="n"/>
      <c r="D14" s="71" t="n"/>
      <c r="E14" s="71" t="n"/>
      <c r="F14" s="71" t="n"/>
      <c r="G14" s="71" t="n"/>
      <c r="H14" s="71" t="n"/>
      <c r="I14" s="71" t="n"/>
      <c r="J14" s="71" t="n"/>
      <c r="K14" s="71" t="n"/>
      <c r="L14" s="71" t="n"/>
      <c r="M14" s="71" t="n"/>
      <c r="N14" s="71" t="n"/>
      <c r="O14" s="71" t="n"/>
      <c r="P14" s="71" t="n"/>
      <c r="Q14" s="71" t="n"/>
      <c r="R14" s="71" t="n"/>
      <c r="S14" s="71" t="n"/>
      <c r="T14" s="71" t="n"/>
    </row>
    <row r="15" ht="13.5" customHeight="1" s="521">
      <c r="B15" s="71" t="n"/>
      <c r="C15" s="71" t="n"/>
      <c r="D15" s="71" t="n"/>
      <c r="E15" s="71" t="n"/>
      <c r="F15" s="71" t="n"/>
      <c r="G15" s="71" t="n"/>
      <c r="H15" s="71" t="n"/>
      <c r="I15" s="71" t="n"/>
      <c r="J15" s="71" t="n"/>
      <c r="K15" s="71" t="n"/>
      <c r="L15" s="71" t="n"/>
      <c r="M15" s="71" t="n"/>
      <c r="N15" s="71" t="n"/>
      <c r="O15" s="71" t="n"/>
      <c r="P15" s="71" t="n"/>
      <c r="Q15" s="71" t="n"/>
      <c r="R15" s="71" t="n"/>
      <c r="S15" s="71" t="n"/>
      <c r="T15" s="71" t="n"/>
    </row>
    <row r="16" ht="27" customHeight="1" s="521">
      <c r="B16" s="569" t="inlineStr">
        <is>
          <t>LOCATION: 天津</t>
        </is>
      </c>
    </row>
    <row r="17" ht="27" customHeight="1" s="521">
      <c r="B17" s="569" t="inlineStr">
        <is>
          <t>位置: 天津</t>
        </is>
      </c>
    </row>
    <row r="18">
      <c r="G18" s="570" t="n"/>
      <c r="H18" s="570" t="n"/>
      <c r="I18" s="570" t="n"/>
      <c r="J18" s="570" t="n"/>
    </row>
    <row r="19" ht="13.5" customHeight="1" s="521">
      <c r="G19" s="570" t="n"/>
      <c r="H19" s="570" t="n"/>
      <c r="I19" s="570" t="n"/>
      <c r="J19" s="570" t="n"/>
    </row>
    <row r="20">
      <c r="G20" s="570" t="n"/>
      <c r="H20" s="570" t="n"/>
      <c r="I20" s="570" t="n"/>
      <c r="J20" s="570" t="n"/>
    </row>
    <row r="21">
      <c r="G21" s="570" t="n"/>
      <c r="H21" s="570" t="n"/>
      <c r="I21" s="570" t="n"/>
      <c r="J21" s="570" t="n"/>
    </row>
    <row r="22">
      <c r="G22" s="570" t="n"/>
      <c r="H22" s="570" t="n"/>
      <c r="I22" s="570" t="n"/>
      <c r="J22" s="570" t="n"/>
    </row>
    <row r="23" ht="15" customHeight="1" s="521">
      <c r="B23" s="574" t="n"/>
    </row>
    <row r="24" ht="15" customHeight="1" s="521">
      <c r="B24" s="574" t="n"/>
      <c r="C24" s="574" t="n"/>
      <c r="D24" s="574" t="n"/>
      <c r="E24" s="574" t="n"/>
      <c r="F24" s="574" t="n"/>
      <c r="G24" s="574" t="n"/>
      <c r="H24" s="574" t="n"/>
      <c r="I24" s="574" t="n"/>
      <c r="J24" s="574" t="n"/>
      <c r="K24" s="574" t="n"/>
      <c r="L24" s="574" t="n"/>
      <c r="M24" s="574" t="n"/>
      <c r="N24" s="574" t="n"/>
      <c r="O24" s="574" t="n"/>
      <c r="P24" s="574" t="n"/>
      <c r="Q24" s="574" t="n"/>
      <c r="R24" s="574" t="n"/>
      <c r="S24" s="574" t="n"/>
      <c r="T24" s="574" t="n"/>
    </row>
    <row r="25" ht="15" customHeight="1" s="521">
      <c r="B25" s="574" t="n"/>
      <c r="C25" s="574" t="n"/>
      <c r="D25" s="574" t="n"/>
      <c r="E25" s="574" t="n"/>
      <c r="F25" s="574" t="n"/>
      <c r="G25" s="574" t="n"/>
      <c r="H25" s="574" t="n"/>
      <c r="I25" s="574" t="n"/>
      <c r="J25" s="574" t="n"/>
      <c r="K25" s="574" t="n"/>
      <c r="L25" s="574" t="n"/>
      <c r="M25" s="574" t="n"/>
      <c r="N25" s="574" t="n"/>
      <c r="O25" s="574" t="n"/>
      <c r="P25" s="574" t="n"/>
      <c r="Q25" s="574" t="n"/>
      <c r="R25" s="574" t="n"/>
      <c r="S25" s="574" t="n"/>
      <c r="T25" s="574" t="n"/>
    </row>
    <row r="26" ht="15" customHeight="1" s="521">
      <c r="B26" s="574" t="n"/>
      <c r="C26" s="574" t="n"/>
      <c r="D26" s="574" t="n"/>
      <c r="E26" s="574" t="n"/>
      <c r="F26" s="574" t="n"/>
      <c r="G26" s="574" t="n"/>
      <c r="H26" s="574" t="n"/>
      <c r="I26" s="574" t="n"/>
      <c r="J26" s="574" t="n"/>
      <c r="K26" s="574" t="n"/>
      <c r="L26" s="574" t="n"/>
      <c r="M26" s="574" t="n"/>
      <c r="N26" s="574" t="n"/>
      <c r="O26" s="574" t="n"/>
      <c r="P26" s="574" t="n"/>
      <c r="Q26" s="574" t="n"/>
      <c r="R26" s="574" t="n"/>
      <c r="S26" s="574" t="n"/>
      <c r="T26" s="574" t="n"/>
    </row>
    <row r="27" ht="15" customHeight="1" s="521">
      <c r="B27" s="574" t="n"/>
      <c r="C27" s="574" t="n"/>
      <c r="D27" s="574" t="n"/>
      <c r="E27" s="574" t="n"/>
      <c r="F27" s="574" t="n"/>
      <c r="G27" s="574" t="n"/>
      <c r="H27" s="574" t="n"/>
      <c r="I27" s="574" t="n"/>
      <c r="J27" s="574" t="n"/>
      <c r="K27" s="574" t="n"/>
      <c r="L27" s="574" t="n"/>
      <c r="M27" s="574" t="n"/>
      <c r="N27" s="574" t="n"/>
      <c r="O27" s="574" t="n"/>
      <c r="P27" s="574" t="n"/>
      <c r="Q27" s="574" t="n"/>
      <c r="R27" s="574" t="n"/>
      <c r="S27" s="574" t="n"/>
      <c r="T27" s="574" t="n"/>
    </row>
    <row r="28" ht="15" customHeight="1" s="521">
      <c r="B28" s="574" t="n"/>
      <c r="C28" s="574" t="n"/>
      <c r="D28" s="574" t="n"/>
      <c r="E28" s="574" t="n"/>
      <c r="F28" s="574" t="n"/>
      <c r="G28" s="574" t="n"/>
      <c r="H28" s="574" t="n"/>
      <c r="I28" s="574" t="n"/>
      <c r="J28" s="574" t="n"/>
      <c r="K28" s="574" t="n"/>
      <c r="L28" s="574" t="n"/>
      <c r="M28" s="574" t="n"/>
      <c r="N28" s="574" t="n"/>
      <c r="O28" s="574" t="n"/>
      <c r="P28" s="574" t="n"/>
      <c r="Q28" s="574" t="n"/>
      <c r="R28" s="574" t="n"/>
      <c r="S28" s="574" t="n"/>
      <c r="T28" s="574" t="n"/>
    </row>
    <row r="29" ht="15" customHeight="1" s="521">
      <c r="B29" s="574" t="n"/>
      <c r="C29" s="574" t="n"/>
      <c r="D29" s="574" t="n"/>
      <c r="E29" s="574" t="n"/>
      <c r="F29" s="574" t="n"/>
      <c r="G29" s="574" t="n"/>
      <c r="H29" s="574" t="n"/>
      <c r="I29" s="574" t="n"/>
      <c r="J29" s="574" t="n"/>
      <c r="K29" s="574" t="n"/>
      <c r="L29" s="574" t="n"/>
      <c r="M29" s="574" t="n"/>
      <c r="N29" s="574" t="n"/>
      <c r="O29" s="574" t="n"/>
      <c r="P29" s="574" t="n"/>
      <c r="Q29" s="574" t="n"/>
      <c r="R29" s="574" t="n"/>
      <c r="S29" s="574" t="n"/>
      <c r="T29" s="574" t="n"/>
    </row>
    <row r="30" ht="60" customHeight="1" s="521">
      <c r="B30" s="575" t="inlineStr">
        <is>
          <t>DCS IO list
DCS IO清单</t>
        </is>
      </c>
      <c r="S30" s="81" t="n"/>
      <c r="T30" s="81" t="n"/>
    </row>
    <row r="31" ht="9.75" customHeight="1" s="521">
      <c r="B31" s="516" t="n"/>
      <c r="C31" s="516" t="n"/>
      <c r="D31" s="516" t="n"/>
      <c r="E31" s="516" t="n"/>
      <c r="F31" s="516" t="n"/>
      <c r="G31" s="516" t="n"/>
      <c r="H31" s="516" t="n"/>
      <c r="I31" s="516" t="n"/>
      <c r="J31" s="516" t="n"/>
      <c r="K31" s="516" t="n"/>
      <c r="L31" s="516" t="n"/>
      <c r="M31" s="516" t="n"/>
      <c r="N31" s="516" t="n"/>
      <c r="O31" s="516" t="n"/>
      <c r="P31" s="516" t="n"/>
      <c r="Q31" s="516" t="n"/>
      <c r="R31" s="516" t="n"/>
      <c r="S31" s="81" t="n"/>
      <c r="T31" s="81" t="n"/>
    </row>
    <row r="32" ht="49.5" customHeight="1" s="521">
      <c r="B32" s="576" t="inlineStr">
        <is>
          <t xml:space="preserve">PP装置 </t>
        </is>
      </c>
      <c r="S32" s="571" t="n"/>
      <c r="T32" s="571" t="n"/>
    </row>
    <row r="33" ht="9.75" customHeight="1" s="521">
      <c r="B33" s="516" t="n"/>
      <c r="C33" s="516" t="n"/>
      <c r="D33" s="516" t="n"/>
      <c r="E33" s="516" t="n"/>
      <c r="F33" s="516" t="n"/>
      <c r="G33" s="516" t="n"/>
      <c r="H33" s="516" t="n"/>
      <c r="I33" s="516" t="n"/>
      <c r="J33" s="516" t="n"/>
      <c r="K33" s="516" t="n"/>
      <c r="L33" s="516" t="n"/>
      <c r="M33" s="516" t="n"/>
      <c r="N33" s="516" t="n"/>
      <c r="O33" s="516" t="n"/>
      <c r="P33" s="516" t="n"/>
      <c r="Q33" s="516" t="n"/>
      <c r="R33" s="516" t="n"/>
      <c r="S33" s="81" t="n"/>
      <c r="T33" s="81" t="n"/>
    </row>
    <row r="34" ht="27.75" customHeight="1" s="521">
      <c r="B34" s="577" t="inlineStr">
        <is>
          <t>Document No: TJBH-YCN-PP-LST-0001</t>
        </is>
      </c>
    </row>
    <row r="35" ht="15" customHeight="1" s="521">
      <c r="B35" s="574" t="n"/>
      <c r="C35" s="574" t="n"/>
      <c r="D35" s="574" t="n"/>
      <c r="E35" s="574" t="n"/>
      <c r="F35" s="574" t="n"/>
      <c r="G35" s="574" t="n"/>
      <c r="H35" s="574" t="n"/>
      <c r="I35" s="574" t="n"/>
      <c r="J35" s="574" t="n"/>
      <c r="K35" s="574" t="n"/>
      <c r="L35" s="574" t="n"/>
      <c r="M35" s="574" t="n"/>
      <c r="N35" s="574" t="n"/>
      <c r="O35" s="574" t="n"/>
      <c r="P35" s="574" t="n"/>
      <c r="Q35" s="574" t="n"/>
      <c r="R35" s="574" t="n"/>
      <c r="S35" s="574" t="n"/>
      <c r="T35" s="574" t="n"/>
    </row>
    <row r="36" ht="15" customHeight="1" s="521">
      <c r="B36" s="574" t="n"/>
      <c r="C36" s="574" t="n"/>
      <c r="D36" s="574" t="n"/>
      <c r="E36" s="574" t="n"/>
      <c r="F36" s="574" t="n"/>
      <c r="G36" s="574" t="n"/>
      <c r="H36" s="574" t="n"/>
      <c r="I36" s="574" t="n"/>
      <c r="J36" s="574" t="n"/>
      <c r="K36" s="574" t="n"/>
      <c r="L36" s="574" t="n"/>
      <c r="M36" s="574" t="n"/>
      <c r="N36" s="574" t="n"/>
      <c r="O36" s="574" t="n"/>
      <c r="P36" s="574" t="n"/>
      <c r="Q36" s="574" t="n"/>
      <c r="R36" s="574" t="n"/>
      <c r="S36" s="574" t="n"/>
      <c r="T36" s="574" t="n"/>
    </row>
    <row r="37" ht="15" customHeight="1" s="521">
      <c r="B37" s="574" t="n"/>
      <c r="C37" s="574" t="n"/>
      <c r="D37" s="574" t="n"/>
      <c r="E37" s="574" t="n"/>
      <c r="F37" s="574" t="n"/>
      <c r="G37" s="574" t="n"/>
      <c r="H37" s="574" t="n"/>
      <c r="I37" s="574" t="n"/>
      <c r="J37" s="574" t="n"/>
      <c r="K37" s="574" t="n"/>
      <c r="L37" s="574" t="n"/>
      <c r="M37" s="574" t="n"/>
      <c r="N37" s="574" t="n"/>
      <c r="O37" s="574" t="n"/>
      <c r="P37" s="574" t="n"/>
      <c r="Q37" s="574" t="n"/>
      <c r="R37" s="574" t="n"/>
      <c r="S37" s="574" t="n"/>
      <c r="T37" s="574" t="n"/>
    </row>
    <row r="38" ht="15" customHeight="1" s="521">
      <c r="B38" s="574" t="n"/>
      <c r="C38" s="574" t="n"/>
      <c r="D38" s="574" t="n"/>
      <c r="E38" s="574" t="n"/>
      <c r="F38" s="574" t="n"/>
      <c r="G38" s="574" t="n"/>
      <c r="H38" s="574" t="n"/>
      <c r="I38" s="574" t="n"/>
      <c r="J38" s="574" t="n"/>
      <c r="K38" s="574" t="n"/>
      <c r="L38" s="574" t="n"/>
      <c r="M38" s="574" t="n"/>
      <c r="N38" s="574" t="n"/>
      <c r="O38" s="574" t="n"/>
      <c r="P38" s="574" t="n"/>
      <c r="Q38" s="574" t="n"/>
      <c r="R38" s="574" t="n"/>
      <c r="S38" s="574" t="n"/>
      <c r="T38" s="574" t="n"/>
    </row>
    <row r="41">
      <c r="G41" s="570" t="n"/>
      <c r="H41" s="570" t="n"/>
      <c r="I41" s="570" t="n"/>
      <c r="J41" s="570" t="n"/>
    </row>
    <row r="42">
      <c r="G42" s="570" t="n"/>
      <c r="H42" s="570" t="n"/>
      <c r="I42" s="570" t="n"/>
      <c r="J42" s="570" t="n"/>
    </row>
    <row r="43">
      <c r="G43" s="570" t="n"/>
      <c r="H43" s="570" t="n"/>
      <c r="I43" s="570" t="n"/>
      <c r="J43" s="570" t="n"/>
    </row>
    <row r="45" ht="26.25" customHeight="1" s="521">
      <c r="B45" s="569" t="n"/>
    </row>
    <row r="46" ht="15" customHeight="1" s="521">
      <c r="B46" s="72" t="n"/>
      <c r="C46" s="72" t="n"/>
      <c r="D46" s="72" t="n"/>
      <c r="E46" s="72" t="n"/>
      <c r="F46" s="72" t="n"/>
      <c r="G46" s="72" t="n"/>
      <c r="H46" s="72" t="n"/>
      <c r="I46" s="72" t="n"/>
      <c r="J46" s="72" t="n"/>
      <c r="K46" s="72" t="n"/>
      <c r="L46" s="72" t="n"/>
      <c r="M46" s="72" t="n"/>
      <c r="N46" s="72" t="n"/>
      <c r="O46" s="72" t="n"/>
      <c r="P46" s="72" t="n"/>
      <c r="Q46" s="72" t="n"/>
      <c r="R46" s="72" t="n"/>
      <c r="S46" s="72" t="n"/>
      <c r="T46" s="72" t="n"/>
    </row>
    <row r="47">
      <c r="B47" s="571" t="n"/>
      <c r="C47" s="571" t="n"/>
      <c r="D47" s="571" t="n"/>
      <c r="E47" s="571" t="n"/>
      <c r="F47" s="571" t="n"/>
      <c r="K47" s="571" t="n"/>
      <c r="L47" s="571" t="n"/>
      <c r="M47" s="571" t="n"/>
      <c r="N47" s="571" t="n"/>
      <c r="O47" s="571" t="n"/>
      <c r="P47" s="571" t="n"/>
      <c r="Q47" s="571" t="n"/>
      <c r="R47" s="571" t="n"/>
      <c r="S47" s="571" t="n"/>
      <c r="T47" s="571" t="n"/>
    </row>
    <row r="48" ht="15.75" customHeight="1" s="521">
      <c r="B48" s="578" t="n"/>
    </row>
    <row r="49">
      <c r="H49" s="570" t="n"/>
      <c r="I49" s="570" t="n"/>
      <c r="J49" s="570" t="n"/>
    </row>
    <row r="50">
      <c r="H50" s="570" t="n"/>
      <c r="I50" s="570" t="n"/>
      <c r="J50" s="570" t="n"/>
    </row>
    <row r="51">
      <c r="G51" s="570" t="n"/>
      <c r="H51" s="570" t="n"/>
      <c r="I51" s="570" t="n"/>
      <c r="J51" s="570" t="n"/>
    </row>
    <row r="52">
      <c r="G52" s="570" t="n"/>
      <c r="H52" s="570" t="n"/>
      <c r="I52" s="570" t="n"/>
      <c r="J52" s="570" t="n"/>
    </row>
    <row r="53">
      <c r="G53" s="570" t="n"/>
      <c r="H53" s="570" t="n"/>
      <c r="I53" s="570" t="n"/>
      <c r="J53" s="570" t="n"/>
    </row>
    <row r="54">
      <c r="G54" s="570" t="n"/>
      <c r="H54" s="570" t="n"/>
      <c r="I54" s="570" t="n"/>
      <c r="J54" s="570" t="n"/>
    </row>
    <row r="55">
      <c r="G55" s="570" t="n"/>
      <c r="H55" s="570" t="n"/>
      <c r="I55" s="570" t="n"/>
      <c r="J55" s="570" t="n"/>
    </row>
    <row r="56">
      <c r="G56" s="570" t="n"/>
      <c r="H56" s="570" t="n"/>
      <c r="I56" s="570" t="n"/>
      <c r="J56" s="570" t="n"/>
    </row>
    <row r="57">
      <c r="G57" s="570" t="n"/>
      <c r="H57" s="570" t="n"/>
      <c r="I57" s="570" t="n"/>
      <c r="J57" s="570" t="n"/>
    </row>
    <row r="58">
      <c r="G58" s="570" t="n"/>
      <c r="H58" s="570" t="n"/>
      <c r="I58" s="570" t="n"/>
      <c r="J58" s="570" t="n"/>
    </row>
    <row r="59">
      <c r="G59" s="570" t="n"/>
      <c r="H59" s="570" t="n"/>
      <c r="I59" s="570" t="n"/>
      <c r="J59" s="570" t="n"/>
    </row>
    <row r="60" ht="24.95" customHeight="1" s="521">
      <c r="B60" s="73" t="inlineStr">
        <is>
          <t>REV</t>
        </is>
      </c>
      <c r="C60" s="579" t="inlineStr">
        <is>
          <t>DATE</t>
        </is>
      </c>
      <c r="D60" s="580" t="n"/>
      <c r="E60" s="579" t="inlineStr">
        <is>
          <t>REASONS FOR ISSUE</t>
        </is>
      </c>
      <c r="F60" s="581" t="n"/>
      <c r="G60" s="581" t="n"/>
      <c r="H60" s="581" t="n"/>
      <c r="I60" s="581" t="n"/>
      <c r="J60" s="580" t="n"/>
      <c r="K60" s="579" t="inlineStr">
        <is>
          <t>BY</t>
        </is>
      </c>
      <c r="L60" s="580" t="n"/>
      <c r="M60" s="579" t="inlineStr">
        <is>
          <t>CHKD</t>
        </is>
      </c>
      <c r="N60" s="580" t="n"/>
      <c r="O60" s="579" t="inlineStr">
        <is>
          <t>YKGW APPD</t>
        </is>
      </c>
      <c r="P60" s="580" t="n"/>
      <c r="Q60" s="579" t="n"/>
      <c r="R60" s="580" t="n"/>
    </row>
    <row r="61" ht="24.95" customHeight="1" s="521">
      <c r="B61" s="74" t="n">
        <v>0</v>
      </c>
      <c r="C61" s="589" t="n">
        <v>43669</v>
      </c>
      <c r="D61" s="583" t="n"/>
      <c r="E61" s="590" t="inlineStr">
        <is>
          <t>First Issue</t>
        </is>
      </c>
      <c r="F61" s="591" t="n"/>
      <c r="G61" s="591" t="n"/>
      <c r="H61" s="591" t="n"/>
      <c r="I61" s="591" t="n"/>
      <c r="J61" s="583" t="n"/>
      <c r="K61" s="592" t="inlineStr">
        <is>
          <t>冯超</t>
        </is>
      </c>
      <c r="L61" s="583" t="n"/>
      <c r="M61" s="592" t="inlineStr">
        <is>
          <t>杨忠强</t>
        </is>
      </c>
      <c r="N61" s="583" t="n"/>
      <c r="O61" s="592" t="inlineStr">
        <is>
          <t>张锋</t>
        </is>
      </c>
      <c r="P61" s="583" t="n"/>
      <c r="Q61" s="582" t="n"/>
      <c r="R61" s="583" t="n"/>
    </row>
    <row r="62" ht="24.95" customHeight="1" s="521">
      <c r="B62" s="75" t="n"/>
      <c r="C62" s="584" t="n"/>
      <c r="D62" s="585" t="n"/>
      <c r="E62" s="586" t="n"/>
      <c r="F62" s="587" t="n"/>
      <c r="G62" s="587" t="n"/>
      <c r="H62" s="587" t="n"/>
      <c r="I62" s="587" t="n"/>
      <c r="J62" s="585" t="n"/>
      <c r="K62" s="586" t="n"/>
      <c r="L62" s="585" t="n"/>
      <c r="M62" s="586" t="n"/>
      <c r="N62" s="585" t="n"/>
      <c r="O62" s="586" t="n"/>
      <c r="P62" s="585" t="n"/>
      <c r="Q62" s="588" t="n"/>
      <c r="R62" s="585" t="n"/>
    </row>
    <row r="63" ht="24.95" customHeight="1" s="521">
      <c r="B63" s="75" t="n"/>
      <c r="C63" s="597" t="n"/>
      <c r="D63" s="583" t="n"/>
      <c r="E63" s="582" t="n"/>
      <c r="F63" s="591" t="n"/>
      <c r="G63" s="591" t="n"/>
      <c r="H63" s="591" t="n"/>
      <c r="I63" s="591" t="n"/>
      <c r="J63" s="583" t="n"/>
      <c r="K63" s="582" t="n"/>
      <c r="L63" s="583" t="n"/>
      <c r="M63" s="582" t="n"/>
      <c r="N63" s="583" t="n"/>
      <c r="O63" s="582" t="n"/>
      <c r="P63" s="583" t="n"/>
      <c r="Q63" s="588" t="n"/>
      <c r="R63" s="585" t="n"/>
    </row>
    <row r="64" ht="24.95" customHeight="1" s="521">
      <c r="B64" s="76" t="n"/>
      <c r="C64" s="594" t="n"/>
      <c r="D64" s="595" t="n"/>
      <c r="E64" s="594" t="n"/>
      <c r="F64" s="596" t="n"/>
      <c r="G64" s="596" t="n"/>
      <c r="H64" s="596" t="n"/>
      <c r="I64" s="596" t="n"/>
      <c r="J64" s="595" t="n"/>
      <c r="K64" s="594" t="n"/>
      <c r="L64" s="595" t="n"/>
      <c r="M64" s="594" t="n"/>
      <c r="N64" s="595" t="n"/>
      <c r="O64" s="594" t="n"/>
      <c r="P64" s="595" t="n"/>
      <c r="Q64" s="594" t="n"/>
      <c r="R64" s="595" t="n"/>
    </row>
    <row r="65" ht="12.75" customHeight="1" s="521">
      <c r="B65" s="82" t="n"/>
      <c r="C65" s="571" t="n"/>
      <c r="G65" s="570" t="n"/>
      <c r="H65" s="570" t="n"/>
      <c r="I65" s="570" t="n"/>
      <c r="J65" s="570" t="n"/>
      <c r="M65" s="571" t="n"/>
      <c r="O65" s="571" t="n"/>
      <c r="Q65" s="571" t="n"/>
    </row>
    <row r="66">
      <c r="G66" s="570" t="n"/>
      <c r="H66" s="570" t="n"/>
      <c r="I66" s="570" t="n"/>
      <c r="J66" s="570" t="n"/>
    </row>
    <row r="67">
      <c r="G67" s="570" t="n"/>
      <c r="H67" s="570" t="n"/>
      <c r="I67" s="570" t="n"/>
      <c r="J67" s="570" t="n"/>
    </row>
    <row r="68">
      <c r="G68" s="570" t="n"/>
      <c r="H68" s="570" t="n"/>
      <c r="I68" s="570" t="n"/>
      <c r="J68" s="570" t="n"/>
    </row>
    <row r="69">
      <c r="G69" s="570" t="n"/>
      <c r="H69" s="570" t="n"/>
      <c r="I69" s="570" t="n"/>
      <c r="J69" s="570" t="n"/>
    </row>
    <row r="70">
      <c r="G70" s="570" t="n"/>
      <c r="H70" s="570" t="n"/>
      <c r="I70" s="570" t="n"/>
      <c r="J70" s="570" t="n"/>
    </row>
    <row r="71">
      <c r="G71" s="570" t="n"/>
      <c r="H71" s="570" t="n"/>
      <c r="I71" s="570" t="n"/>
      <c r="J71" s="570" t="n"/>
    </row>
    <row r="72">
      <c r="G72" s="570" t="n"/>
      <c r="H72" s="570" t="n"/>
      <c r="I72" s="570" t="n"/>
      <c r="J72" s="570" t="n"/>
    </row>
    <row r="73">
      <c r="G73" s="570" t="n"/>
      <c r="H73" s="570" t="n"/>
      <c r="I73" s="570" t="n"/>
      <c r="J73" s="570" t="n"/>
    </row>
    <row r="74">
      <c r="G74" s="570" t="n"/>
      <c r="H74" s="570" t="n"/>
      <c r="I74" s="570" t="n"/>
      <c r="J74" s="570" t="n"/>
    </row>
    <row r="75">
      <c r="G75" s="570" t="n"/>
      <c r="H75" s="570" t="n"/>
      <c r="I75" s="570" t="n"/>
      <c r="J75" s="570" t="n"/>
    </row>
    <row r="76">
      <c r="G76" s="570" t="n"/>
      <c r="H76" s="570" t="n"/>
      <c r="I76" s="570" t="n"/>
      <c r="J76" s="570" t="n"/>
    </row>
    <row r="77">
      <c r="G77" s="570" t="n"/>
      <c r="H77" s="570" t="n"/>
      <c r="I77" s="570" t="n"/>
      <c r="J77" s="570" t="n"/>
    </row>
    <row r="78">
      <c r="G78" s="570" t="n"/>
      <c r="H78" s="570" t="n"/>
      <c r="I78" s="570" t="n"/>
      <c r="J78" s="570" t="n"/>
    </row>
    <row r="79">
      <c r="G79" s="570" t="n"/>
      <c r="H79" s="570" t="n"/>
      <c r="I79" s="570" t="n"/>
      <c r="J79" s="570" t="n"/>
    </row>
    <row r="80">
      <c r="G80" s="570" t="n"/>
      <c r="H80" s="570" t="n"/>
      <c r="I80" s="570" t="n"/>
      <c r="J80" s="570" t="n"/>
    </row>
    <row r="81">
      <c r="G81" s="570" t="n"/>
      <c r="H81" s="570" t="n"/>
      <c r="I81" s="570" t="n"/>
      <c r="J81" s="570" t="n"/>
    </row>
    <row r="82">
      <c r="G82" s="570" t="n"/>
      <c r="H82" s="570" t="n"/>
      <c r="I82" s="570" t="n"/>
      <c r="J82" s="570" t="n"/>
    </row>
    <row r="83">
      <c r="G83" s="570" t="n"/>
      <c r="H83" s="570" t="n"/>
      <c r="I83" s="570" t="n"/>
      <c r="J83" s="570" t="n"/>
    </row>
    <row r="84">
      <c r="G84" s="570" t="n"/>
      <c r="H84" s="570" t="n"/>
      <c r="I84" s="570" t="n"/>
      <c r="J84" s="570" t="n"/>
    </row>
    <row r="85">
      <c r="G85" s="570" t="n"/>
      <c r="H85" s="570" t="n"/>
      <c r="I85" s="570" t="n"/>
      <c r="J85" s="570" t="n"/>
    </row>
    <row r="86">
      <c r="G86" s="570" t="n"/>
      <c r="H86" s="570" t="n"/>
      <c r="I86" s="570" t="n"/>
      <c r="J86" s="570" t="n"/>
    </row>
    <row r="87">
      <c r="G87" s="570" t="n"/>
      <c r="H87" s="570" t="n"/>
      <c r="I87" s="570" t="n"/>
      <c r="J87" s="570" t="n"/>
    </row>
    <row r="88">
      <c r="G88" s="570" t="n"/>
      <c r="H88" s="570" t="n"/>
      <c r="I88" s="570" t="n"/>
      <c r="J88" s="570" t="n"/>
    </row>
    <row r="89">
      <c r="G89" s="570" t="n"/>
      <c r="H89" s="570" t="n"/>
      <c r="I89" s="570" t="n"/>
      <c r="J89" s="570" t="n"/>
    </row>
    <row r="90">
      <c r="G90" s="570" t="n"/>
      <c r="H90" s="570" t="n"/>
      <c r="I90" s="570" t="n"/>
      <c r="J90" s="570" t="n"/>
    </row>
    <row r="91">
      <c r="G91" s="570" t="n"/>
      <c r="H91" s="570" t="n"/>
      <c r="I91" s="570" t="n"/>
      <c r="J91" s="570" t="n"/>
    </row>
    <row r="92">
      <c r="G92" s="570" t="n"/>
      <c r="H92" s="570" t="n"/>
      <c r="I92" s="570" t="n"/>
      <c r="J92" s="570" t="n"/>
    </row>
    <row r="93">
      <c r="G93" s="570" t="n"/>
      <c r="H93" s="570" t="n"/>
      <c r="I93" s="570" t="n"/>
      <c r="J93" s="570" t="n"/>
    </row>
    <row r="94">
      <c r="G94" s="570" t="n"/>
      <c r="H94" s="570" t="n"/>
      <c r="I94" s="570" t="n"/>
      <c r="J94" s="570" t="n"/>
    </row>
    <row r="95">
      <c r="G95" s="570" t="n"/>
      <c r="H95" s="570" t="n"/>
      <c r="I95" s="570" t="n"/>
      <c r="J95" s="570" t="n"/>
    </row>
    <row r="96">
      <c r="G96" s="570" t="n"/>
      <c r="H96" s="570" t="n"/>
      <c r="I96" s="570" t="n"/>
      <c r="J96" s="570" t="n"/>
    </row>
    <row r="97">
      <c r="G97" s="570" t="n"/>
      <c r="H97" s="570" t="n"/>
      <c r="I97" s="570" t="n"/>
      <c r="J97" s="570" t="n"/>
    </row>
    <row r="98">
      <c r="G98" s="570" t="n"/>
      <c r="H98" s="570" t="n"/>
      <c r="I98" s="570" t="n"/>
      <c r="J98" s="570" t="n"/>
    </row>
    <row r="99">
      <c r="G99" s="570" t="n"/>
      <c r="H99" s="570" t="n"/>
      <c r="I99" s="570" t="n"/>
      <c r="J99" s="570" t="n"/>
    </row>
    <row r="100">
      <c r="G100" s="570" t="n"/>
      <c r="H100" s="570" t="n"/>
      <c r="I100" s="570" t="n"/>
      <c r="J100" s="570" t="n"/>
    </row>
    <row r="101">
      <c r="G101" s="570" t="n"/>
      <c r="H101" s="570" t="n"/>
      <c r="I101" s="570" t="n"/>
      <c r="J101" s="570" t="n"/>
    </row>
    <row r="102">
      <c r="G102" s="570" t="n"/>
      <c r="H102" s="570" t="n"/>
      <c r="I102" s="570" t="n"/>
      <c r="J102" s="570" t="n"/>
    </row>
    <row r="103">
      <c r="G103" s="570" t="n"/>
      <c r="H103" s="570" t="n"/>
      <c r="I103" s="570" t="n"/>
      <c r="J103" s="570" t="n"/>
    </row>
    <row r="104">
      <c r="G104" s="570" t="n"/>
      <c r="H104" s="570" t="n"/>
      <c r="I104" s="570" t="n"/>
      <c r="J104" s="570" t="n"/>
    </row>
    <row r="105">
      <c r="G105" s="570" t="n"/>
      <c r="H105" s="570" t="n"/>
      <c r="I105" s="570" t="n"/>
      <c r="J105" s="570" t="n"/>
    </row>
    <row r="106">
      <c r="G106" s="570" t="n"/>
      <c r="H106" s="570" t="n"/>
      <c r="I106" s="570" t="n"/>
      <c r="J106" s="570" t="n"/>
    </row>
    <row r="107">
      <c r="G107" s="570" t="n"/>
      <c r="H107" s="570" t="n"/>
      <c r="I107" s="570" t="n"/>
      <c r="J107" s="570" t="n"/>
    </row>
    <row r="108">
      <c r="G108" s="570" t="n"/>
      <c r="H108" s="570" t="n"/>
      <c r="I108" s="570" t="n"/>
      <c r="J108" s="570" t="n"/>
    </row>
    <row r="109">
      <c r="G109" s="570" t="n"/>
      <c r="H109" s="570" t="n"/>
      <c r="I109" s="570" t="n"/>
      <c r="J109" s="570" t="n"/>
    </row>
    <row r="110">
      <c r="G110" s="570" t="n"/>
      <c r="H110" s="570" t="n"/>
      <c r="I110" s="570" t="n"/>
      <c r="J110" s="570" t="n"/>
    </row>
    <row r="111">
      <c r="G111" s="570" t="n"/>
      <c r="H111" s="570" t="n"/>
      <c r="I111" s="570" t="n"/>
      <c r="J111" s="570" t="n"/>
    </row>
    <row r="112">
      <c r="G112" s="570" t="n"/>
      <c r="H112" s="570" t="n"/>
      <c r="I112" s="570" t="n"/>
      <c r="J112" s="570" t="n"/>
    </row>
    <row r="113">
      <c r="G113" s="570" t="n"/>
      <c r="H113" s="570" t="n"/>
      <c r="I113" s="570" t="n"/>
      <c r="J113" s="570" t="n"/>
    </row>
    <row r="114">
      <c r="G114" s="570" t="n"/>
      <c r="H114" s="570" t="n"/>
      <c r="I114" s="570" t="n"/>
      <c r="J114" s="570" t="n"/>
    </row>
    <row r="115">
      <c r="G115" s="570" t="n"/>
      <c r="H115" s="570" t="n"/>
      <c r="I115" s="570" t="n"/>
      <c r="J115" s="570" t="n"/>
    </row>
    <row r="116">
      <c r="G116" s="570" t="n"/>
      <c r="H116" s="570" t="n"/>
      <c r="I116" s="570" t="n"/>
      <c r="J116" s="570" t="n"/>
    </row>
    <row r="117">
      <c r="G117" s="570" t="n"/>
      <c r="H117" s="570" t="n"/>
      <c r="I117" s="570" t="n"/>
      <c r="J117" s="570" t="n"/>
    </row>
    <row r="118">
      <c r="G118" s="570" t="n"/>
      <c r="H118" s="570" t="n"/>
      <c r="I118" s="570" t="n"/>
      <c r="J118" s="570" t="n"/>
    </row>
    <row r="119">
      <c r="G119" s="570" t="n"/>
      <c r="H119" s="570" t="n"/>
      <c r="I119" s="570" t="n"/>
      <c r="J119" s="570" t="n"/>
    </row>
    <row r="120">
      <c r="G120" s="570" t="n"/>
      <c r="H120" s="570" t="n"/>
      <c r="I120" s="570" t="n"/>
      <c r="J120" s="570" t="n"/>
    </row>
    <row r="121">
      <c r="G121" s="570" t="n"/>
      <c r="H121" s="570" t="n"/>
      <c r="I121" s="570" t="n"/>
      <c r="J121" s="570" t="n"/>
    </row>
    <row r="122">
      <c r="G122" s="570" t="n"/>
      <c r="H122" s="570" t="n"/>
      <c r="I122" s="570" t="n"/>
      <c r="J122" s="570" t="n"/>
    </row>
    <row r="123">
      <c r="G123" s="570" t="n"/>
      <c r="H123" s="570" t="n"/>
      <c r="I123" s="570" t="n"/>
      <c r="J123" s="570" t="n"/>
    </row>
    <row r="124">
      <c r="G124" s="570" t="n"/>
      <c r="H124" s="570" t="n"/>
      <c r="I124" s="570" t="n"/>
      <c r="J124" s="570" t="n"/>
    </row>
    <row r="125">
      <c r="G125" s="570" t="n"/>
      <c r="H125" s="570" t="n"/>
      <c r="I125" s="570" t="n"/>
      <c r="J125" s="570" t="n"/>
    </row>
    <row r="126">
      <c r="G126" s="570" t="n"/>
      <c r="H126" s="570" t="n"/>
      <c r="I126" s="570" t="n"/>
      <c r="J126" s="570" t="n"/>
    </row>
    <row r="127">
      <c r="G127" s="570" t="n"/>
      <c r="H127" s="570" t="n"/>
      <c r="I127" s="570" t="n"/>
      <c r="J127" s="570" t="n"/>
    </row>
    <row r="128">
      <c r="G128" s="570" t="n"/>
      <c r="H128" s="570" t="n"/>
      <c r="I128" s="570" t="n"/>
      <c r="J128" s="570" t="n"/>
    </row>
    <row r="129">
      <c r="G129" s="570" t="n"/>
      <c r="H129" s="570" t="n"/>
      <c r="I129" s="570" t="n"/>
      <c r="J129" s="570" t="n"/>
    </row>
    <row r="130">
      <c r="G130" s="570" t="n"/>
      <c r="H130" s="570" t="n"/>
      <c r="I130" s="570" t="n"/>
      <c r="J130" s="570" t="n"/>
    </row>
    <row r="131">
      <c r="G131" s="570" t="n"/>
      <c r="H131" s="570" t="n"/>
      <c r="I131" s="570" t="n"/>
      <c r="J131" s="570" t="n"/>
    </row>
    <row r="132">
      <c r="G132" s="570" t="n"/>
      <c r="H132" s="570" t="n"/>
      <c r="I132" s="570" t="n"/>
      <c r="J132" s="570" t="n"/>
    </row>
    <row r="133">
      <c r="G133" s="570" t="n"/>
      <c r="H133" s="570" t="n"/>
      <c r="I133" s="570" t="n"/>
      <c r="J133" s="570" t="n"/>
    </row>
    <row r="134">
      <c r="G134" s="570" t="n"/>
      <c r="H134" s="570" t="n"/>
      <c r="I134" s="570" t="n"/>
      <c r="J134" s="570" t="n"/>
    </row>
    <row r="135">
      <c r="G135" s="570" t="n"/>
      <c r="H135" s="570" t="n"/>
      <c r="I135" s="570" t="n"/>
      <c r="J135" s="570" t="n"/>
    </row>
    <row r="136">
      <c r="G136" s="570" t="n"/>
      <c r="H136" s="570" t="n"/>
      <c r="I136" s="570" t="n"/>
      <c r="J136" s="570" t="n"/>
    </row>
    <row r="137">
      <c r="G137" s="570" t="n"/>
      <c r="H137" s="570" t="n"/>
      <c r="I137" s="570" t="n"/>
      <c r="J137" s="570" t="n"/>
    </row>
    <row r="138">
      <c r="G138" s="570" t="n"/>
      <c r="H138" s="570" t="n"/>
      <c r="I138" s="570" t="n"/>
      <c r="J138" s="570" t="n"/>
    </row>
    <row r="139">
      <c r="G139" s="570" t="n"/>
      <c r="H139" s="570" t="n"/>
      <c r="I139" s="570" t="n"/>
      <c r="J139" s="570" t="n"/>
    </row>
    <row r="140">
      <c r="G140" s="570" t="n"/>
      <c r="H140" s="570" t="n"/>
      <c r="I140" s="570" t="n"/>
      <c r="J140" s="570" t="n"/>
    </row>
    <row r="141">
      <c r="G141" s="570" t="n"/>
      <c r="H141" s="570" t="n"/>
      <c r="I141" s="570" t="n"/>
      <c r="J141" s="570" t="n"/>
    </row>
    <row r="142">
      <c r="G142" s="570" t="n"/>
      <c r="H142" s="570" t="n"/>
      <c r="I142" s="570" t="n"/>
      <c r="J142" s="570" t="n"/>
    </row>
    <row r="143">
      <c r="G143" s="570" t="n"/>
      <c r="H143" s="570" t="n"/>
      <c r="I143" s="570" t="n"/>
      <c r="J143" s="570" t="n"/>
    </row>
    <row r="144">
      <c r="G144" s="570" t="n"/>
      <c r="H144" s="570" t="n"/>
      <c r="I144" s="570" t="n"/>
      <c r="J144" s="570" t="n"/>
    </row>
    <row r="145">
      <c r="G145" s="570" t="n"/>
      <c r="H145" s="570" t="n"/>
      <c r="I145" s="570" t="n"/>
      <c r="J145" s="570" t="n"/>
    </row>
    <row r="146">
      <c r="G146" s="570" t="n"/>
      <c r="H146" s="570" t="n"/>
      <c r="I146" s="570" t="n"/>
      <c r="J146" s="570" t="n"/>
    </row>
    <row r="147">
      <c r="G147" s="570" t="n"/>
      <c r="H147" s="570" t="n"/>
      <c r="I147" s="570" t="n"/>
      <c r="J147" s="570" t="n"/>
    </row>
    <row r="148">
      <c r="G148" s="570" t="n"/>
      <c r="H148" s="570" t="n"/>
      <c r="I148" s="570" t="n"/>
      <c r="J148" s="570" t="n"/>
    </row>
    <row r="149">
      <c r="G149" s="570" t="n"/>
      <c r="H149" s="570" t="n"/>
      <c r="I149" s="570" t="n"/>
      <c r="J149" s="570" t="n"/>
    </row>
    <row r="150">
      <c r="G150" s="570" t="n"/>
      <c r="H150" s="570" t="n"/>
      <c r="I150" s="570" t="n"/>
      <c r="J150" s="570" t="n"/>
    </row>
    <row r="151">
      <c r="G151" s="570" t="n"/>
      <c r="H151" s="570" t="n"/>
      <c r="I151" s="570" t="n"/>
      <c r="J151" s="570" t="n"/>
    </row>
    <row r="152">
      <c r="G152" s="570" t="n"/>
      <c r="H152" s="570" t="n"/>
      <c r="I152" s="570" t="n"/>
      <c r="J152" s="570" t="n"/>
    </row>
    <row r="153">
      <c r="G153" s="570" t="n"/>
      <c r="H153" s="570" t="n"/>
      <c r="I153" s="570" t="n"/>
      <c r="J153" s="570" t="n"/>
    </row>
    <row r="154">
      <c r="G154" s="570" t="n"/>
      <c r="H154" s="570" t="n"/>
      <c r="I154" s="570" t="n"/>
      <c r="J154" s="570" t="n"/>
    </row>
    <row r="155">
      <c r="G155" s="570" t="n"/>
      <c r="H155" s="570" t="n"/>
      <c r="I155" s="570" t="n"/>
      <c r="J155" s="570" t="n"/>
    </row>
    <row r="156">
      <c r="G156" s="570" t="n"/>
      <c r="H156" s="570" t="n"/>
      <c r="I156" s="570" t="n"/>
      <c r="J156" s="570" t="n"/>
    </row>
    <row r="157">
      <c r="G157" s="570" t="n"/>
      <c r="H157" s="570" t="n"/>
      <c r="I157" s="570" t="n"/>
      <c r="J157" s="570" t="n"/>
    </row>
    <row r="158">
      <c r="G158" s="570" t="n"/>
      <c r="H158" s="570" t="n"/>
      <c r="I158" s="570" t="n"/>
      <c r="J158" s="570" t="n"/>
    </row>
    <row r="159">
      <c r="G159" s="570" t="n"/>
      <c r="H159" s="570" t="n"/>
      <c r="I159" s="570" t="n"/>
      <c r="J159" s="570" t="n"/>
    </row>
    <row r="160">
      <c r="G160" s="570" t="n"/>
      <c r="H160" s="570" t="n"/>
      <c r="I160" s="570" t="n"/>
      <c r="J160" s="570" t="n"/>
    </row>
    <row r="161">
      <c r="G161" s="570" t="n"/>
      <c r="H161" s="570" t="n"/>
      <c r="I161" s="570" t="n"/>
      <c r="J161" s="570" t="n"/>
    </row>
    <row r="162">
      <c r="G162" s="570" t="n"/>
      <c r="H162" s="570" t="n"/>
      <c r="I162" s="570" t="n"/>
      <c r="J162" s="570" t="n"/>
    </row>
    <row r="163">
      <c r="G163" s="570" t="n"/>
      <c r="H163" s="570" t="n"/>
      <c r="I163" s="570" t="n"/>
      <c r="J163" s="570" t="n"/>
    </row>
    <row r="164">
      <c r="G164" s="570" t="n"/>
      <c r="H164" s="570" t="n"/>
      <c r="I164" s="570" t="n"/>
      <c r="J164" s="570" t="n"/>
    </row>
    <row r="165">
      <c r="G165" s="570" t="n"/>
      <c r="H165" s="570" t="n"/>
      <c r="I165" s="570" t="n"/>
      <c r="J165" s="570" t="n"/>
    </row>
    <row r="166">
      <c r="G166" s="570" t="n"/>
      <c r="H166" s="570" t="n"/>
      <c r="I166" s="570" t="n"/>
      <c r="J166" s="570" t="n"/>
    </row>
    <row r="167">
      <c r="G167" s="570" t="n"/>
      <c r="H167" s="570" t="n"/>
      <c r="I167" s="570" t="n"/>
      <c r="J167" s="570" t="n"/>
    </row>
    <row r="168">
      <c r="G168" s="570" t="n"/>
      <c r="H168" s="570" t="n"/>
      <c r="I168" s="570" t="n"/>
      <c r="J168" s="570" t="n"/>
    </row>
    <row r="169">
      <c r="G169" s="570" t="n"/>
      <c r="H169" s="570" t="n"/>
      <c r="I169" s="570" t="n"/>
      <c r="J169" s="570" t="n"/>
    </row>
    <row r="170">
      <c r="G170" s="570" t="n"/>
      <c r="H170" s="570" t="n"/>
      <c r="I170" s="570" t="n"/>
      <c r="J170" s="570" t="n"/>
    </row>
    <row r="171">
      <c r="G171" s="570" t="n"/>
      <c r="H171" s="570" t="n"/>
      <c r="I171" s="570" t="n"/>
      <c r="J171" s="570" t="n"/>
    </row>
    <row r="172">
      <c r="G172" s="570" t="n"/>
      <c r="H172" s="570" t="n"/>
      <c r="I172" s="570" t="n"/>
      <c r="J172" s="570" t="n"/>
    </row>
    <row r="173">
      <c r="G173" s="570" t="n"/>
      <c r="H173" s="570" t="n"/>
      <c r="I173" s="570" t="n"/>
      <c r="J173" s="570" t="n"/>
    </row>
    <row r="174">
      <c r="G174" s="570" t="n"/>
      <c r="H174" s="570" t="n"/>
      <c r="I174" s="570" t="n"/>
      <c r="J174" s="570" t="n"/>
    </row>
    <row r="175">
      <c r="G175" s="570" t="n"/>
      <c r="H175" s="570" t="n"/>
      <c r="I175" s="570" t="n"/>
      <c r="J175" s="570" t="n"/>
    </row>
    <row r="176">
      <c r="G176" s="570" t="n"/>
      <c r="H176" s="570" t="n"/>
      <c r="I176" s="570" t="n"/>
      <c r="J176" s="570" t="n"/>
    </row>
    <row r="177">
      <c r="G177" s="570" t="n"/>
      <c r="H177" s="570" t="n"/>
      <c r="I177" s="570" t="n"/>
      <c r="J177" s="570" t="n"/>
    </row>
    <row r="178">
      <c r="G178" s="570" t="n"/>
      <c r="H178" s="570" t="n"/>
      <c r="I178" s="570" t="n"/>
      <c r="J178" s="570" t="n"/>
    </row>
    <row r="179">
      <c r="G179" s="570" t="n"/>
      <c r="H179" s="570" t="n"/>
      <c r="I179" s="570" t="n"/>
      <c r="J179" s="570" t="n"/>
    </row>
    <row r="180">
      <c r="G180" s="570" t="n"/>
      <c r="H180" s="570" t="n"/>
      <c r="I180" s="570" t="n"/>
      <c r="J180" s="570" t="n"/>
    </row>
    <row r="181">
      <c r="G181" s="570" t="n"/>
      <c r="H181" s="570" t="n"/>
      <c r="I181" s="570" t="n"/>
      <c r="J181" s="570" t="n"/>
    </row>
    <row r="182">
      <c r="G182" s="570" t="n"/>
      <c r="H182" s="570" t="n"/>
      <c r="I182" s="570" t="n"/>
      <c r="J182" s="570" t="n"/>
    </row>
    <row r="183">
      <c r="G183" s="570" t="n"/>
      <c r="H183" s="570" t="n"/>
      <c r="I183" s="570" t="n"/>
      <c r="J183" s="570" t="n"/>
    </row>
    <row r="184">
      <c r="G184" s="570" t="n"/>
      <c r="H184" s="570" t="n"/>
      <c r="I184" s="570" t="n"/>
      <c r="J184" s="570" t="n"/>
    </row>
    <row r="185">
      <c r="G185" s="570" t="n"/>
      <c r="H185" s="570" t="n"/>
      <c r="I185" s="570" t="n"/>
      <c r="J185" s="570" t="n"/>
    </row>
    <row r="186">
      <c r="G186" s="570" t="n"/>
      <c r="H186" s="570" t="n"/>
      <c r="I186" s="570" t="n"/>
      <c r="J186" s="570" t="n"/>
    </row>
    <row r="187">
      <c r="G187" s="570" t="n"/>
      <c r="H187" s="570" t="n"/>
      <c r="I187" s="570" t="n"/>
      <c r="J187" s="570" t="n"/>
    </row>
    <row r="188">
      <c r="G188" s="570" t="n"/>
      <c r="H188" s="570" t="n"/>
      <c r="I188" s="570" t="n"/>
      <c r="J188" s="570" t="n"/>
    </row>
    <row r="189">
      <c r="G189" s="570" t="n"/>
      <c r="H189" s="570" t="n"/>
      <c r="I189" s="570" t="n"/>
      <c r="J189" s="570" t="n"/>
    </row>
    <row r="190">
      <c r="G190" s="570" t="n"/>
      <c r="H190" s="570" t="n"/>
      <c r="I190" s="570" t="n"/>
      <c r="J190" s="570" t="n"/>
    </row>
    <row r="191">
      <c r="G191" s="570" t="n"/>
      <c r="H191" s="570" t="n"/>
      <c r="I191" s="570" t="n"/>
      <c r="J191" s="570" t="n"/>
    </row>
    <row r="192">
      <c r="G192" s="570" t="n"/>
      <c r="H192" s="570" t="n"/>
      <c r="I192" s="570" t="n"/>
      <c r="J192" s="570" t="n"/>
    </row>
    <row r="193">
      <c r="G193" s="570" t="n"/>
      <c r="H193" s="570" t="n"/>
      <c r="I193" s="570" t="n"/>
      <c r="J193" s="570" t="n"/>
    </row>
    <row r="194">
      <c r="G194" s="570" t="n"/>
      <c r="H194" s="570" t="n"/>
      <c r="I194" s="570" t="n"/>
      <c r="J194" s="570" t="n"/>
    </row>
    <row r="195">
      <c r="G195" s="570" t="n"/>
      <c r="H195" s="570" t="n"/>
      <c r="I195" s="570" t="n"/>
      <c r="J195" s="570" t="n"/>
    </row>
    <row r="196">
      <c r="G196" s="570" t="n"/>
      <c r="H196" s="570" t="n"/>
      <c r="I196" s="570" t="n"/>
      <c r="J196" s="570" t="n"/>
    </row>
    <row r="197">
      <c r="G197" s="570" t="n"/>
      <c r="H197" s="570" t="n"/>
      <c r="I197" s="570" t="n"/>
      <c r="J197" s="570" t="n"/>
    </row>
    <row r="198">
      <c r="G198" s="570" t="n"/>
      <c r="H198" s="570" t="n"/>
      <c r="I198" s="570" t="n"/>
      <c r="J198" s="570" t="n"/>
    </row>
    <row r="199">
      <c r="G199" s="570" t="n"/>
      <c r="H199" s="570" t="n"/>
      <c r="I199" s="570" t="n"/>
      <c r="J199" s="570" t="n"/>
    </row>
    <row r="200">
      <c r="G200" s="570" t="n"/>
      <c r="H200" s="570" t="n"/>
      <c r="I200" s="570" t="n"/>
      <c r="J200" s="570" t="n"/>
    </row>
    <row r="201">
      <c r="G201" s="570" t="n"/>
      <c r="H201" s="570" t="n"/>
      <c r="I201" s="570" t="n"/>
      <c r="J201" s="570" t="n"/>
    </row>
    <row r="202">
      <c r="G202" s="570" t="n"/>
      <c r="H202" s="570" t="n"/>
      <c r="I202" s="570" t="n"/>
      <c r="J202" s="570" t="n"/>
    </row>
    <row r="203">
      <c r="G203" s="570" t="n"/>
      <c r="H203" s="570" t="n"/>
      <c r="I203" s="570" t="n"/>
      <c r="J203" s="570" t="n"/>
    </row>
    <row r="204">
      <c r="G204" s="570" t="n"/>
      <c r="H204" s="570" t="n"/>
      <c r="I204" s="570" t="n"/>
      <c r="J204" s="570" t="n"/>
    </row>
    <row r="205">
      <c r="G205" s="570" t="n"/>
      <c r="H205" s="570" t="n"/>
      <c r="I205" s="570" t="n"/>
      <c r="J205" s="570" t="n"/>
    </row>
    <row r="206">
      <c r="G206" s="570" t="n"/>
      <c r="H206" s="570" t="n"/>
      <c r="I206" s="570" t="n"/>
      <c r="J206" s="570" t="n"/>
    </row>
    <row r="207">
      <c r="G207" s="570" t="n"/>
      <c r="H207" s="570" t="n"/>
      <c r="I207" s="570" t="n"/>
      <c r="J207" s="570" t="n"/>
    </row>
    <row r="208">
      <c r="G208" s="570" t="n"/>
      <c r="H208" s="570" t="n"/>
      <c r="I208" s="570" t="n"/>
      <c r="J208" s="570" t="n"/>
    </row>
    <row r="209">
      <c r="G209" s="570" t="n"/>
      <c r="H209" s="570" t="n"/>
      <c r="I209" s="570" t="n"/>
      <c r="J209" s="570" t="n"/>
    </row>
    <row r="210">
      <c r="G210" s="570" t="n"/>
      <c r="H210" s="570" t="n"/>
      <c r="I210" s="570" t="n"/>
      <c r="J210" s="570" t="n"/>
    </row>
    <row r="211">
      <c r="G211" s="570" t="n"/>
      <c r="H211" s="570" t="n"/>
      <c r="I211" s="570" t="n"/>
      <c r="J211" s="570" t="n"/>
    </row>
    <row r="212">
      <c r="G212" s="570" t="n"/>
      <c r="H212" s="570" t="n"/>
      <c r="I212" s="570" t="n"/>
      <c r="J212" s="570" t="n"/>
    </row>
    <row r="213">
      <c r="G213" s="570" t="n"/>
      <c r="H213" s="570" t="n"/>
      <c r="I213" s="570" t="n"/>
      <c r="J213" s="570" t="n"/>
    </row>
    <row r="214">
      <c r="G214" s="570" t="n"/>
      <c r="H214" s="570" t="n"/>
      <c r="I214" s="570" t="n"/>
      <c r="J214" s="570" t="n"/>
    </row>
    <row r="215">
      <c r="G215" s="570" t="n"/>
      <c r="H215" s="570" t="n"/>
      <c r="I215" s="570" t="n"/>
      <c r="J215" s="570" t="n"/>
    </row>
    <row r="216">
      <c r="G216" s="570" t="n"/>
      <c r="H216" s="570" t="n"/>
      <c r="I216" s="570" t="n"/>
      <c r="J216" s="570" t="n"/>
    </row>
    <row r="217">
      <c r="G217" s="570" t="n"/>
      <c r="H217" s="570" t="n"/>
      <c r="I217" s="570" t="n"/>
      <c r="J217" s="570" t="n"/>
    </row>
    <row r="218">
      <c r="G218" s="570" t="n"/>
      <c r="H218" s="570" t="n"/>
      <c r="I218" s="570" t="n"/>
      <c r="J218" s="570" t="n"/>
    </row>
    <row r="219">
      <c r="G219" s="570" t="n"/>
      <c r="H219" s="570" t="n"/>
      <c r="I219" s="570" t="n"/>
      <c r="J219" s="570" t="n"/>
    </row>
    <row r="220">
      <c r="G220" s="570" t="n"/>
      <c r="H220" s="570" t="n"/>
      <c r="I220" s="570" t="n"/>
      <c r="J220" s="570" t="n"/>
    </row>
    <row r="221">
      <c r="G221" s="570" t="n"/>
      <c r="H221" s="570" t="n"/>
      <c r="I221" s="570" t="n"/>
      <c r="J221" s="570" t="n"/>
    </row>
    <row r="222">
      <c r="G222" s="570" t="n"/>
      <c r="H222" s="570" t="n"/>
      <c r="I222" s="570" t="n"/>
      <c r="J222" s="570" t="n"/>
    </row>
    <row r="223">
      <c r="G223" s="570" t="n"/>
      <c r="H223" s="570" t="n"/>
      <c r="I223" s="570" t="n"/>
      <c r="J223" s="570" t="n"/>
    </row>
    <row r="224">
      <c r="G224" s="570" t="n"/>
      <c r="H224" s="570" t="n"/>
      <c r="I224" s="570" t="n"/>
      <c r="J224" s="570" t="n"/>
    </row>
    <row r="225">
      <c r="G225" s="570" t="n"/>
      <c r="H225" s="570" t="n"/>
      <c r="I225" s="570" t="n"/>
      <c r="J225" s="570" t="n"/>
    </row>
    <row r="226">
      <c r="G226" s="570" t="n"/>
      <c r="H226" s="570" t="n"/>
      <c r="I226" s="570" t="n"/>
      <c r="J226" s="570" t="n"/>
    </row>
    <row r="227">
      <c r="G227" s="570" t="n"/>
      <c r="H227" s="570" t="n"/>
      <c r="I227" s="570" t="n"/>
      <c r="J227" s="570" t="n"/>
    </row>
    <row r="228">
      <c r="G228" s="570" t="n"/>
      <c r="H228" s="570" t="n"/>
      <c r="I228" s="570" t="n"/>
      <c r="J228" s="570" t="n"/>
    </row>
    <row r="229">
      <c r="G229" s="570" t="n"/>
      <c r="H229" s="570" t="n"/>
      <c r="I229" s="570" t="n"/>
      <c r="J229" s="570" t="n"/>
    </row>
    <row r="230">
      <c r="G230" s="570" t="n"/>
      <c r="H230" s="570" t="n"/>
      <c r="I230" s="570" t="n"/>
      <c r="J230" s="570" t="n"/>
    </row>
    <row r="231">
      <c r="G231" s="570" t="n"/>
      <c r="H231" s="570" t="n"/>
      <c r="I231" s="570" t="n"/>
      <c r="J231" s="570" t="n"/>
    </row>
    <row r="232">
      <c r="G232" s="570" t="n"/>
      <c r="H232" s="570" t="n"/>
      <c r="I232" s="570" t="n"/>
      <c r="J232" s="570" t="n"/>
    </row>
    <row r="233">
      <c r="G233" s="570" t="n"/>
      <c r="H233" s="570" t="n"/>
      <c r="I233" s="570" t="n"/>
      <c r="J233" s="570" t="n"/>
    </row>
    <row r="234">
      <c r="G234" s="570" t="n"/>
      <c r="H234" s="570" t="n"/>
      <c r="I234" s="570" t="n"/>
      <c r="J234" s="570" t="n"/>
    </row>
    <row r="235">
      <c r="G235" s="570" t="n"/>
      <c r="H235" s="570" t="n"/>
      <c r="I235" s="570" t="n"/>
      <c r="J235" s="570" t="n"/>
    </row>
    <row r="236">
      <c r="G236" s="570" t="n"/>
      <c r="H236" s="570" t="n"/>
      <c r="I236" s="570" t="n"/>
      <c r="J236" s="570" t="n"/>
    </row>
    <row r="237">
      <c r="G237" s="570" t="n"/>
      <c r="H237" s="570" t="n"/>
      <c r="I237" s="570" t="n"/>
      <c r="J237" s="570" t="n"/>
    </row>
    <row r="238">
      <c r="G238" s="570" t="n"/>
      <c r="H238" s="570" t="n"/>
      <c r="I238" s="570" t="n"/>
      <c r="J238" s="570" t="n"/>
    </row>
    <row r="239">
      <c r="G239" s="570" t="n"/>
      <c r="H239" s="570" t="n"/>
      <c r="I239" s="570" t="n"/>
      <c r="J239" s="570" t="n"/>
    </row>
    <row r="240">
      <c r="G240" s="570" t="n"/>
      <c r="H240" s="570" t="n"/>
      <c r="I240" s="570" t="n"/>
      <c r="J240" s="570" t="n"/>
    </row>
    <row r="241">
      <c r="G241" s="570" t="n"/>
      <c r="H241" s="570" t="n"/>
      <c r="I241" s="570" t="n"/>
      <c r="J241" s="570" t="n"/>
    </row>
    <row r="242">
      <c r="G242" s="570" t="n"/>
      <c r="H242" s="570" t="n"/>
      <c r="I242" s="570" t="n"/>
      <c r="J242" s="570" t="n"/>
    </row>
    <row r="243">
      <c r="G243" s="570" t="n"/>
      <c r="H243" s="570" t="n"/>
      <c r="I243" s="570" t="n"/>
      <c r="J243" s="570" t="n"/>
    </row>
    <row r="244">
      <c r="G244" s="570" t="n"/>
      <c r="H244" s="570" t="n"/>
      <c r="I244" s="570" t="n"/>
      <c r="J244" s="570" t="n"/>
    </row>
    <row r="245">
      <c r="G245" s="570" t="n"/>
      <c r="H245" s="570" t="n"/>
      <c r="I245" s="570" t="n"/>
      <c r="J245" s="570" t="n"/>
    </row>
    <row r="246">
      <c r="G246" s="570" t="n"/>
      <c r="H246" s="570" t="n"/>
      <c r="I246" s="570" t="n"/>
      <c r="J246" s="570" t="n"/>
    </row>
    <row r="247">
      <c r="G247" s="570" t="n"/>
      <c r="H247" s="570" t="n"/>
      <c r="I247" s="570" t="n"/>
      <c r="J247" s="570" t="n"/>
    </row>
    <row r="248">
      <c r="G248" s="570" t="n"/>
      <c r="H248" s="570" t="n"/>
      <c r="I248" s="570" t="n"/>
      <c r="J248" s="570" t="n"/>
    </row>
    <row r="249">
      <c r="G249" s="570" t="n"/>
      <c r="H249" s="570" t="n"/>
      <c r="I249" s="570" t="n"/>
      <c r="J249" s="570" t="n"/>
    </row>
    <row r="250">
      <c r="G250" s="570" t="n"/>
      <c r="H250" s="570" t="n"/>
      <c r="I250" s="570" t="n"/>
      <c r="J250" s="570" t="n"/>
    </row>
    <row r="251">
      <c r="G251" s="570" t="n"/>
      <c r="H251" s="570" t="n"/>
      <c r="I251" s="570" t="n"/>
      <c r="J251" s="570" t="n"/>
    </row>
    <row r="252">
      <c r="G252" s="570" t="n"/>
      <c r="H252" s="570" t="n"/>
      <c r="I252" s="570" t="n"/>
      <c r="J252" s="570" t="n"/>
    </row>
    <row r="253">
      <c r="G253" s="570" t="n"/>
      <c r="H253" s="570" t="n"/>
      <c r="I253" s="570" t="n"/>
      <c r="J253" s="570" t="n"/>
    </row>
    <row r="254">
      <c r="G254" s="570" t="n"/>
      <c r="H254" s="570" t="n"/>
      <c r="I254" s="570" t="n"/>
      <c r="J254" s="570" t="n"/>
    </row>
    <row r="255">
      <c r="G255" s="570" t="n"/>
      <c r="H255" s="570" t="n"/>
      <c r="I255" s="570" t="n"/>
      <c r="J255" s="570" t="n"/>
    </row>
    <row r="256">
      <c r="G256" s="570" t="n"/>
      <c r="H256" s="570" t="n"/>
      <c r="I256" s="570" t="n"/>
      <c r="J256" s="570" t="n"/>
    </row>
    <row r="257">
      <c r="G257" s="570" t="n"/>
      <c r="H257" s="570" t="n"/>
      <c r="I257" s="570" t="n"/>
      <c r="J257" s="570" t="n"/>
    </row>
    <row r="258">
      <c r="G258" s="570" t="n"/>
      <c r="H258" s="570" t="n"/>
      <c r="I258" s="570" t="n"/>
      <c r="J258" s="570" t="n"/>
    </row>
    <row r="259">
      <c r="G259" s="570" t="n"/>
      <c r="H259" s="570" t="n"/>
      <c r="I259" s="570" t="n"/>
      <c r="J259" s="570" t="n"/>
    </row>
    <row r="260">
      <c r="G260" s="570" t="n"/>
      <c r="H260" s="570" t="n"/>
      <c r="I260" s="570" t="n"/>
      <c r="J260" s="570" t="n"/>
    </row>
    <row r="261">
      <c r="G261" s="570" t="n"/>
      <c r="H261" s="570" t="n"/>
      <c r="I261" s="570" t="n"/>
      <c r="J261" s="570" t="n"/>
    </row>
    <row r="262">
      <c r="G262" s="570" t="n"/>
      <c r="H262" s="570" t="n"/>
      <c r="I262" s="570" t="n"/>
      <c r="J262" s="570" t="n"/>
    </row>
    <row r="263">
      <c r="G263" s="570" t="n"/>
      <c r="H263" s="570" t="n"/>
      <c r="I263" s="570" t="n"/>
      <c r="J263" s="570" t="n"/>
    </row>
    <row r="264">
      <c r="G264" s="570" t="n"/>
      <c r="H264" s="570" t="n"/>
      <c r="I264" s="570" t="n"/>
      <c r="J264" s="570" t="n"/>
    </row>
    <row r="265">
      <c r="G265" s="570" t="n"/>
      <c r="H265" s="570" t="n"/>
      <c r="I265" s="570" t="n"/>
      <c r="J265" s="570" t="n"/>
    </row>
    <row r="266">
      <c r="G266" s="570" t="n"/>
      <c r="H266" s="570" t="n"/>
      <c r="I266" s="570" t="n"/>
      <c r="J266" s="570" t="n"/>
    </row>
    <row r="267">
      <c r="G267" s="570" t="n"/>
      <c r="H267" s="570" t="n"/>
      <c r="I267" s="570" t="n"/>
      <c r="J267" s="570" t="n"/>
    </row>
    <row r="268">
      <c r="G268" s="570" t="n"/>
      <c r="H268" s="570" t="n"/>
      <c r="I268" s="570" t="n"/>
      <c r="J268" s="570" t="n"/>
    </row>
    <row r="269">
      <c r="G269" s="570" t="n"/>
      <c r="H269" s="570" t="n"/>
      <c r="I269" s="570" t="n"/>
      <c r="J269" s="570" t="n"/>
    </row>
    <row r="270">
      <c r="G270" s="570" t="n"/>
      <c r="H270" s="570" t="n"/>
      <c r="I270" s="570" t="n"/>
      <c r="J270" s="570" t="n"/>
    </row>
    <row r="271">
      <c r="G271" s="570" t="n"/>
      <c r="H271" s="570" t="n"/>
      <c r="I271" s="570" t="n"/>
      <c r="J271" s="570" t="n"/>
    </row>
    <row r="272">
      <c r="G272" s="570" t="n"/>
      <c r="H272" s="570" t="n"/>
      <c r="I272" s="570" t="n"/>
      <c r="J272" s="570" t="n"/>
    </row>
    <row r="273">
      <c r="G273" s="570" t="n"/>
      <c r="H273" s="570" t="n"/>
      <c r="I273" s="570" t="n"/>
      <c r="J273" s="570" t="n"/>
    </row>
    <row r="274">
      <c r="G274" s="570" t="n"/>
      <c r="H274" s="570" t="n"/>
      <c r="I274" s="570" t="n"/>
      <c r="J274" s="570" t="n"/>
    </row>
    <row r="275">
      <c r="G275" s="570" t="n"/>
      <c r="H275" s="570" t="n"/>
      <c r="I275" s="570" t="n"/>
      <c r="J275" s="570" t="n"/>
    </row>
    <row r="276">
      <c r="G276" s="570" t="n"/>
      <c r="H276" s="570" t="n"/>
      <c r="I276" s="570" t="n"/>
      <c r="J276" s="570" t="n"/>
    </row>
    <row r="277">
      <c r="G277" s="570" t="n"/>
      <c r="H277" s="570" t="n"/>
      <c r="I277" s="570" t="n"/>
      <c r="J277" s="570" t="n"/>
    </row>
    <row r="278">
      <c r="G278" s="570" t="n"/>
      <c r="H278" s="570" t="n"/>
      <c r="I278" s="570" t="n"/>
      <c r="J278" s="570" t="n"/>
    </row>
    <row r="279">
      <c r="G279" s="570" t="n"/>
      <c r="H279" s="570" t="n"/>
      <c r="I279" s="570" t="n"/>
      <c r="J279" s="570" t="n"/>
    </row>
    <row r="280">
      <c r="G280" s="570" t="n"/>
      <c r="H280" s="570" t="n"/>
      <c r="I280" s="570" t="n"/>
      <c r="J280" s="570" t="n"/>
    </row>
    <row r="281">
      <c r="G281" s="570" t="n"/>
      <c r="H281" s="570" t="n"/>
      <c r="I281" s="570" t="n"/>
      <c r="J281" s="570" t="n"/>
    </row>
    <row r="282">
      <c r="G282" s="570" t="n"/>
      <c r="H282" s="570" t="n"/>
      <c r="I282" s="570" t="n"/>
      <c r="J282" s="570" t="n"/>
    </row>
    <row r="283">
      <c r="G283" s="570" t="n"/>
      <c r="H283" s="570" t="n"/>
      <c r="I283" s="570" t="n"/>
      <c r="J283" s="570" t="n"/>
    </row>
    <row r="284">
      <c r="G284" s="570" t="n"/>
      <c r="H284" s="570" t="n"/>
      <c r="I284" s="570" t="n"/>
      <c r="J284" s="570" t="n"/>
    </row>
    <row r="285">
      <c r="G285" s="570" t="n"/>
      <c r="H285" s="570" t="n"/>
      <c r="I285" s="570" t="n"/>
      <c r="J285" s="570" t="n"/>
    </row>
    <row r="286">
      <c r="G286" s="570" t="n"/>
      <c r="H286" s="570" t="n"/>
      <c r="I286" s="570" t="n"/>
      <c r="J286" s="570" t="n"/>
    </row>
    <row r="287">
      <c r="G287" s="570" t="n"/>
      <c r="H287" s="570" t="n"/>
      <c r="I287" s="570" t="n"/>
      <c r="J287" s="570" t="n"/>
    </row>
    <row r="288">
      <c r="G288" s="570" t="n"/>
      <c r="H288" s="570" t="n"/>
      <c r="I288" s="570" t="n"/>
      <c r="J288" s="570" t="n"/>
    </row>
    <row r="289">
      <c r="G289" s="570" t="n"/>
      <c r="H289" s="570" t="n"/>
      <c r="I289" s="570" t="n"/>
      <c r="J289" s="570" t="n"/>
    </row>
    <row r="290">
      <c r="G290" s="570" t="n"/>
      <c r="H290" s="570" t="n"/>
      <c r="I290" s="570" t="n"/>
      <c r="J290" s="570" t="n"/>
    </row>
    <row r="291">
      <c r="G291" s="570" t="n"/>
      <c r="H291" s="570" t="n"/>
      <c r="I291" s="570" t="n"/>
      <c r="J291" s="570" t="n"/>
    </row>
    <row r="292">
      <c r="G292" s="570" t="n"/>
      <c r="H292" s="570" t="n"/>
      <c r="I292" s="570" t="n"/>
      <c r="J292" s="570" t="n"/>
    </row>
    <row r="293">
      <c r="G293" s="570" t="n"/>
      <c r="H293" s="570" t="n"/>
      <c r="I293" s="570" t="n"/>
      <c r="J293" s="570" t="n"/>
    </row>
    <row r="294">
      <c r="G294" s="570" t="n"/>
      <c r="H294" s="570" t="n"/>
      <c r="I294" s="570" t="n"/>
      <c r="J294" s="570" t="n"/>
    </row>
    <row r="295">
      <c r="G295" s="570" t="n"/>
      <c r="H295" s="570" t="n"/>
      <c r="I295" s="570" t="n"/>
      <c r="J295" s="570" t="n"/>
    </row>
    <row r="296">
      <c r="G296" s="570" t="n"/>
      <c r="H296" s="570" t="n"/>
      <c r="I296" s="570" t="n"/>
      <c r="J296" s="570" t="n"/>
    </row>
    <row r="297">
      <c r="G297" s="570" t="n"/>
      <c r="H297" s="570" t="n"/>
      <c r="I297" s="570" t="n"/>
      <c r="J297" s="570" t="n"/>
    </row>
    <row r="298">
      <c r="G298" s="570" t="n"/>
      <c r="H298" s="570" t="n"/>
      <c r="I298" s="570" t="n"/>
      <c r="J298" s="570" t="n"/>
    </row>
    <row r="299">
      <c r="G299" s="570" t="n"/>
      <c r="H299" s="570" t="n"/>
      <c r="I299" s="570" t="n"/>
      <c r="J299" s="570" t="n"/>
    </row>
    <row r="300">
      <c r="G300" s="570" t="n"/>
      <c r="H300" s="570" t="n"/>
      <c r="I300" s="570" t="n"/>
      <c r="J300" s="570" t="n"/>
    </row>
    <row r="301">
      <c r="G301" s="570" t="n"/>
      <c r="H301" s="570" t="n"/>
      <c r="I301" s="570" t="n"/>
      <c r="J301" s="570" t="n"/>
    </row>
    <row r="302">
      <c r="G302" s="570" t="n"/>
      <c r="H302" s="570" t="n"/>
      <c r="I302" s="570" t="n"/>
      <c r="J302" s="570" t="n"/>
    </row>
    <row r="303">
      <c r="G303" s="570" t="n"/>
      <c r="H303" s="570" t="n"/>
      <c r="I303" s="570" t="n"/>
      <c r="J303" s="570" t="n"/>
    </row>
    <row r="304">
      <c r="G304" s="570" t="n"/>
      <c r="H304" s="570" t="n"/>
      <c r="I304" s="570" t="n"/>
      <c r="J304" s="570" t="n"/>
    </row>
    <row r="305">
      <c r="G305" s="570" t="n"/>
      <c r="H305" s="570" t="n"/>
      <c r="I305" s="570" t="n"/>
      <c r="J305" s="570" t="n"/>
    </row>
    <row r="306">
      <c r="G306" s="570" t="n"/>
      <c r="H306" s="570" t="n"/>
      <c r="I306" s="570" t="n"/>
      <c r="J306" s="570" t="n"/>
    </row>
    <row r="307">
      <c r="G307" s="570" t="n"/>
      <c r="H307" s="570" t="n"/>
      <c r="I307" s="570" t="n"/>
      <c r="J307" s="570" t="n"/>
    </row>
    <row r="308">
      <c r="G308" s="570" t="n"/>
      <c r="H308" s="570" t="n"/>
      <c r="I308" s="570" t="n"/>
      <c r="J308" s="570" t="n"/>
    </row>
    <row r="309">
      <c r="G309" s="570" t="n"/>
      <c r="H309" s="570" t="n"/>
      <c r="I309" s="570" t="n"/>
      <c r="J309" s="570" t="n"/>
    </row>
    <row r="310">
      <c r="G310" s="570" t="n"/>
      <c r="H310" s="570" t="n"/>
      <c r="I310" s="570" t="n"/>
      <c r="J310" s="570" t="n"/>
    </row>
    <row r="311">
      <c r="G311" s="570" t="n"/>
      <c r="H311" s="570" t="n"/>
      <c r="I311" s="570" t="n"/>
      <c r="J311" s="570" t="n"/>
    </row>
    <row r="312">
      <c r="G312" s="570" t="n"/>
      <c r="H312" s="570" t="n"/>
      <c r="I312" s="570" t="n"/>
      <c r="J312" s="570" t="n"/>
    </row>
    <row r="313">
      <c r="G313" s="570" t="n"/>
      <c r="H313" s="570" t="n"/>
      <c r="I313" s="570" t="n"/>
      <c r="J313" s="570" t="n"/>
    </row>
    <row r="314">
      <c r="G314" s="570" t="n"/>
      <c r="H314" s="570" t="n"/>
      <c r="I314" s="570" t="n"/>
      <c r="J314" s="570" t="n"/>
    </row>
    <row r="315">
      <c r="G315" s="570" t="n"/>
      <c r="H315" s="570" t="n"/>
      <c r="I315" s="570" t="n"/>
      <c r="J315" s="570" t="n"/>
    </row>
    <row r="316">
      <c r="G316" s="570" t="n"/>
      <c r="H316" s="570" t="n"/>
      <c r="I316" s="570" t="n"/>
      <c r="J316" s="570" t="n"/>
    </row>
    <row r="317">
      <c r="G317" s="570" t="n"/>
      <c r="H317" s="570" t="n"/>
      <c r="I317" s="570" t="n"/>
      <c r="J317" s="570" t="n"/>
    </row>
    <row r="318">
      <c r="G318" s="570" t="n"/>
      <c r="H318" s="570" t="n"/>
      <c r="I318" s="570" t="n"/>
      <c r="J318" s="570" t="n"/>
    </row>
    <row r="319">
      <c r="G319" s="570" t="n"/>
      <c r="H319" s="570" t="n"/>
      <c r="I319" s="570" t="n"/>
      <c r="J319" s="570" t="n"/>
    </row>
    <row r="320">
      <c r="G320" s="570" t="n"/>
      <c r="H320" s="570" t="n"/>
      <c r="I320" s="570" t="n"/>
      <c r="J320" s="570" t="n"/>
    </row>
    <row r="321">
      <c r="G321" s="570" t="n"/>
      <c r="H321" s="570" t="n"/>
      <c r="I321" s="570" t="n"/>
      <c r="J321" s="570" t="n"/>
    </row>
    <row r="322">
      <c r="G322" s="570" t="n"/>
      <c r="H322" s="570" t="n"/>
      <c r="I322" s="570" t="n"/>
      <c r="J322" s="570" t="n"/>
    </row>
    <row r="323">
      <c r="G323" s="570" t="n"/>
      <c r="H323" s="570" t="n"/>
      <c r="I323" s="570" t="n"/>
      <c r="J323" s="570" t="n"/>
    </row>
    <row r="324">
      <c r="G324" s="570" t="n"/>
      <c r="H324" s="570" t="n"/>
      <c r="I324" s="570" t="n"/>
      <c r="J324" s="570" t="n"/>
    </row>
    <row r="325">
      <c r="G325" s="570" t="n"/>
      <c r="H325" s="570" t="n"/>
      <c r="I325" s="570" t="n"/>
      <c r="J325" s="570" t="n"/>
    </row>
    <row r="326">
      <c r="G326" s="570" t="n"/>
      <c r="H326" s="570" t="n"/>
      <c r="I326" s="570" t="n"/>
      <c r="J326" s="570" t="n"/>
    </row>
    <row r="327">
      <c r="G327" s="570" t="n"/>
      <c r="H327" s="570" t="n"/>
      <c r="I327" s="570" t="n"/>
      <c r="J327" s="570" t="n"/>
    </row>
    <row r="328">
      <c r="G328" s="570" t="n"/>
      <c r="H328" s="570" t="n"/>
      <c r="I328" s="570" t="n"/>
      <c r="J328" s="570" t="n"/>
    </row>
    <row r="329">
      <c r="G329" s="570" t="n"/>
      <c r="H329" s="570" t="n"/>
      <c r="I329" s="570" t="n"/>
      <c r="J329" s="570" t="n"/>
    </row>
    <row r="330">
      <c r="G330" s="570" t="n"/>
      <c r="H330" s="570" t="n"/>
      <c r="I330" s="570" t="n"/>
      <c r="J330" s="570" t="n"/>
    </row>
    <row r="331">
      <c r="G331" s="570" t="n"/>
      <c r="H331" s="570" t="n"/>
      <c r="I331" s="570" t="n"/>
      <c r="J331" s="570" t="n"/>
    </row>
    <row r="332">
      <c r="G332" s="570" t="n"/>
      <c r="H332" s="570" t="n"/>
      <c r="I332" s="570" t="n"/>
      <c r="J332" s="570" t="n"/>
    </row>
    <row r="333">
      <c r="G333" s="570" t="n"/>
      <c r="H333" s="570" t="n"/>
      <c r="I333" s="570" t="n"/>
      <c r="J333" s="570" t="n"/>
    </row>
    <row r="334">
      <c r="G334" s="570" t="n"/>
      <c r="H334" s="570" t="n"/>
      <c r="I334" s="570" t="n"/>
      <c r="J334" s="570" t="n"/>
    </row>
    <row r="335">
      <c r="G335" s="570" t="n"/>
      <c r="H335" s="570" t="n"/>
      <c r="I335" s="570" t="n"/>
      <c r="J335" s="570" t="n"/>
    </row>
    <row r="336">
      <c r="G336" s="570" t="n"/>
      <c r="H336" s="570" t="n"/>
      <c r="I336" s="570" t="n"/>
      <c r="J336" s="570" t="n"/>
    </row>
    <row r="337">
      <c r="G337" s="570" t="n"/>
      <c r="H337" s="570" t="n"/>
      <c r="I337" s="570" t="n"/>
      <c r="J337" s="570" t="n"/>
    </row>
    <row r="338">
      <c r="G338" s="570" t="n"/>
      <c r="H338" s="570" t="n"/>
      <c r="I338" s="570" t="n"/>
      <c r="J338" s="570" t="n"/>
    </row>
    <row r="339">
      <c r="G339" s="570" t="n"/>
      <c r="H339" s="570" t="n"/>
      <c r="I339" s="570" t="n"/>
      <c r="J339" s="570" t="n"/>
    </row>
    <row r="340">
      <c r="G340" s="570" t="n"/>
      <c r="H340" s="570" t="n"/>
      <c r="I340" s="570" t="n"/>
      <c r="J340" s="570" t="n"/>
    </row>
    <row r="341">
      <c r="G341" s="570" t="n"/>
      <c r="H341" s="570" t="n"/>
      <c r="I341" s="570" t="n"/>
      <c r="J341" s="570" t="n"/>
    </row>
    <row r="342">
      <c r="G342" s="570" t="n"/>
      <c r="H342" s="570" t="n"/>
      <c r="I342" s="570" t="n"/>
      <c r="J342" s="570" t="n"/>
    </row>
    <row r="343">
      <c r="G343" s="570" t="n"/>
      <c r="H343" s="570" t="n"/>
      <c r="I343" s="570" t="n"/>
      <c r="J343" s="570" t="n"/>
    </row>
    <row r="344">
      <c r="G344" s="570" t="n"/>
      <c r="H344" s="570" t="n"/>
      <c r="I344" s="570" t="n"/>
      <c r="J344" s="570" t="n"/>
    </row>
    <row r="345">
      <c r="G345" s="570" t="n"/>
      <c r="H345" s="570" t="n"/>
      <c r="I345" s="570" t="n"/>
      <c r="J345" s="570" t="n"/>
    </row>
    <row r="346">
      <c r="G346" s="570" t="n"/>
      <c r="H346" s="570" t="n"/>
      <c r="I346" s="570" t="n"/>
      <c r="J346" s="570" t="n"/>
    </row>
    <row r="347">
      <c r="G347" s="570" t="n"/>
      <c r="H347" s="570" t="n"/>
      <c r="I347" s="570" t="n"/>
      <c r="J347" s="570" t="n"/>
    </row>
    <row r="348">
      <c r="G348" s="570" t="n"/>
      <c r="H348" s="570" t="n"/>
      <c r="I348" s="570" t="n"/>
      <c r="J348" s="570" t="n"/>
    </row>
    <row r="349">
      <c r="G349" s="570" t="n"/>
      <c r="H349" s="570" t="n"/>
      <c r="I349" s="570" t="n"/>
      <c r="J349" s="570" t="n"/>
    </row>
    <row r="350">
      <c r="G350" s="570" t="n"/>
      <c r="H350" s="570" t="n"/>
      <c r="I350" s="570" t="n"/>
      <c r="J350" s="570" t="n"/>
    </row>
    <row r="351">
      <c r="G351" s="570" t="n"/>
      <c r="H351" s="570" t="n"/>
      <c r="I351" s="570" t="n"/>
      <c r="J351" s="570" t="n"/>
    </row>
    <row r="352">
      <c r="G352" s="570" t="n"/>
      <c r="H352" s="570" t="n"/>
      <c r="I352" s="570" t="n"/>
      <c r="J352" s="570" t="n"/>
    </row>
    <row r="353">
      <c r="G353" s="570" t="n"/>
      <c r="H353" s="570" t="n"/>
      <c r="I353" s="570" t="n"/>
      <c r="J353" s="570" t="n"/>
    </row>
    <row r="354">
      <c r="G354" s="570" t="n"/>
      <c r="H354" s="570" t="n"/>
      <c r="I354" s="570" t="n"/>
      <c r="J354" s="570" t="n"/>
    </row>
    <row r="355">
      <c r="G355" s="570" t="n"/>
      <c r="H355" s="570" t="n"/>
      <c r="I355" s="570" t="n"/>
      <c r="J355" s="570" t="n"/>
    </row>
    <row r="356">
      <c r="G356" s="570" t="n"/>
      <c r="H356" s="570" t="n"/>
      <c r="I356" s="570" t="n"/>
      <c r="J356" s="570" t="n"/>
    </row>
    <row r="357">
      <c r="G357" s="570" t="n"/>
      <c r="H357" s="570" t="n"/>
      <c r="I357" s="570" t="n"/>
      <c r="J357" s="570" t="n"/>
    </row>
    <row r="358">
      <c r="G358" s="570" t="n"/>
      <c r="H358" s="570" t="n"/>
      <c r="I358" s="570" t="n"/>
      <c r="J358" s="570" t="n"/>
    </row>
    <row r="359">
      <c r="G359" s="570" t="n"/>
      <c r="H359" s="570" t="n"/>
      <c r="I359" s="570" t="n"/>
      <c r="J359" s="570" t="n"/>
    </row>
    <row r="360">
      <c r="G360" s="570" t="n"/>
      <c r="H360" s="570" t="n"/>
      <c r="I360" s="570" t="n"/>
      <c r="J360" s="570" t="n"/>
    </row>
    <row r="361">
      <c r="G361" s="570" t="n"/>
      <c r="H361" s="570" t="n"/>
      <c r="I361" s="570" t="n"/>
      <c r="J361" s="570" t="n"/>
    </row>
    <row r="362">
      <c r="G362" s="570" t="n"/>
      <c r="H362" s="570" t="n"/>
      <c r="I362" s="570" t="n"/>
      <c r="J362" s="570" t="n"/>
    </row>
    <row r="363">
      <c r="G363" s="570" t="n"/>
      <c r="H363" s="570" t="n"/>
      <c r="I363" s="570" t="n"/>
      <c r="J363" s="570" t="n"/>
    </row>
    <row r="364">
      <c r="G364" s="570" t="n"/>
      <c r="H364" s="570" t="n"/>
      <c r="I364" s="570" t="n"/>
      <c r="J364" s="570" t="n"/>
    </row>
    <row r="365">
      <c r="G365" s="570" t="n"/>
      <c r="H365" s="570" t="n"/>
      <c r="I365" s="570" t="n"/>
      <c r="J365" s="570" t="n"/>
    </row>
    <row r="366">
      <c r="G366" s="570" t="n"/>
      <c r="H366" s="570" t="n"/>
      <c r="I366" s="570" t="n"/>
      <c r="J366" s="570" t="n"/>
    </row>
    <row r="367">
      <c r="G367" s="570" t="n"/>
      <c r="H367" s="570" t="n"/>
      <c r="I367" s="570" t="n"/>
      <c r="J367" s="570" t="n"/>
    </row>
    <row r="368">
      <c r="G368" s="570" t="n"/>
      <c r="H368" s="570" t="n"/>
      <c r="I368" s="570" t="n"/>
      <c r="J368" s="570" t="n"/>
    </row>
    <row r="369">
      <c r="G369" s="570" t="n"/>
      <c r="H369" s="570" t="n"/>
      <c r="I369" s="570" t="n"/>
      <c r="J369" s="570" t="n"/>
    </row>
    <row r="370">
      <c r="G370" s="570" t="n"/>
      <c r="H370" s="570" t="n"/>
      <c r="I370" s="570" t="n"/>
      <c r="J370" s="570" t="n"/>
    </row>
    <row r="371">
      <c r="G371" s="570" t="n"/>
      <c r="H371" s="570" t="n"/>
      <c r="I371" s="570" t="n"/>
      <c r="J371" s="570" t="n"/>
    </row>
    <row r="372">
      <c r="G372" s="570" t="n"/>
      <c r="H372" s="570" t="n"/>
      <c r="I372" s="570" t="n"/>
      <c r="J372" s="570" t="n"/>
    </row>
    <row r="373">
      <c r="G373" s="570" t="n"/>
      <c r="H373" s="570" t="n"/>
      <c r="I373" s="570" t="n"/>
      <c r="J373" s="570" t="n"/>
    </row>
    <row r="374">
      <c r="G374" s="570" t="n"/>
      <c r="H374" s="570" t="n"/>
      <c r="I374" s="570" t="n"/>
      <c r="J374" s="570" t="n"/>
    </row>
    <row r="375">
      <c r="G375" s="570" t="n"/>
      <c r="H375" s="570" t="n"/>
      <c r="I375" s="570" t="n"/>
      <c r="J375" s="570" t="n"/>
    </row>
    <row r="376">
      <c r="G376" s="570" t="n"/>
      <c r="H376" s="570" t="n"/>
      <c r="I376" s="570" t="n"/>
      <c r="J376" s="570" t="n"/>
    </row>
    <row r="377">
      <c r="G377" s="570" t="n"/>
      <c r="H377" s="570" t="n"/>
      <c r="I377" s="570" t="n"/>
      <c r="J377" s="570" t="n"/>
    </row>
    <row r="378">
      <c r="G378" s="570" t="n"/>
      <c r="H378" s="570" t="n"/>
      <c r="I378" s="570" t="n"/>
      <c r="J378" s="570" t="n"/>
    </row>
    <row r="379">
      <c r="G379" s="570" t="n"/>
      <c r="H379" s="570" t="n"/>
      <c r="I379" s="570" t="n"/>
      <c r="J379" s="570" t="n"/>
    </row>
    <row r="380">
      <c r="G380" s="570" t="n"/>
      <c r="H380" s="570" t="n"/>
      <c r="I380" s="570" t="n"/>
      <c r="J380" s="570" t="n"/>
    </row>
    <row r="381">
      <c r="G381" s="570" t="n"/>
      <c r="H381" s="570" t="n"/>
      <c r="I381" s="570" t="n"/>
      <c r="J381" s="570" t="n"/>
    </row>
    <row r="382">
      <c r="G382" s="570" t="n"/>
      <c r="H382" s="570" t="n"/>
      <c r="I382" s="570" t="n"/>
      <c r="J382" s="570" t="n"/>
    </row>
    <row r="383">
      <c r="G383" s="570" t="n"/>
      <c r="H383" s="570" t="n"/>
      <c r="I383" s="570" t="n"/>
      <c r="J383" s="570" t="n"/>
    </row>
    <row r="384">
      <c r="G384" s="570" t="n"/>
      <c r="H384" s="570" t="n"/>
      <c r="I384" s="570" t="n"/>
      <c r="J384" s="570" t="n"/>
    </row>
    <row r="385">
      <c r="G385" s="570" t="n"/>
      <c r="H385" s="570" t="n"/>
      <c r="I385" s="570" t="n"/>
      <c r="J385" s="570" t="n"/>
    </row>
    <row r="386">
      <c r="G386" s="570" t="n"/>
      <c r="H386" s="570" t="n"/>
      <c r="I386" s="570" t="n"/>
      <c r="J386" s="570" t="n"/>
    </row>
    <row r="387">
      <c r="G387" s="570" t="n"/>
      <c r="H387" s="570" t="n"/>
      <c r="I387" s="570" t="n"/>
      <c r="J387" s="570" t="n"/>
    </row>
    <row r="388">
      <c r="G388" s="570" t="n"/>
      <c r="H388" s="570" t="n"/>
      <c r="I388" s="570" t="n"/>
      <c r="J388" s="570" t="n"/>
    </row>
    <row r="389">
      <c r="G389" s="570" t="n"/>
      <c r="H389" s="570" t="n"/>
      <c r="I389" s="570" t="n"/>
      <c r="J389" s="570" t="n"/>
    </row>
    <row r="390">
      <c r="G390" s="570" t="n"/>
      <c r="H390" s="570" t="n"/>
      <c r="I390" s="570" t="n"/>
      <c r="J390" s="570" t="n"/>
    </row>
    <row r="391">
      <c r="G391" s="570" t="n"/>
      <c r="H391" s="570" t="n"/>
      <c r="I391" s="570" t="n"/>
      <c r="J391" s="570" t="n"/>
    </row>
    <row r="392">
      <c r="G392" s="570" t="n"/>
      <c r="H392" s="570" t="n"/>
      <c r="I392" s="570" t="n"/>
      <c r="J392" s="570" t="n"/>
    </row>
    <row r="393">
      <c r="G393" s="570" t="n"/>
      <c r="H393" s="570" t="n"/>
      <c r="I393" s="570" t="n"/>
      <c r="J393" s="570" t="n"/>
    </row>
    <row r="394">
      <c r="G394" s="570" t="n"/>
      <c r="H394" s="570" t="n"/>
      <c r="I394" s="570" t="n"/>
      <c r="J394" s="570" t="n"/>
    </row>
    <row r="395">
      <c r="G395" s="570" t="n"/>
      <c r="H395" s="570" t="n"/>
      <c r="I395" s="570" t="n"/>
      <c r="J395" s="570" t="n"/>
    </row>
    <row r="396">
      <c r="G396" s="570" t="n"/>
      <c r="H396" s="570" t="n"/>
      <c r="I396" s="570" t="n"/>
      <c r="J396" s="570" t="n"/>
    </row>
    <row r="397">
      <c r="G397" s="570" t="n"/>
      <c r="H397" s="570" t="n"/>
      <c r="I397" s="570" t="n"/>
      <c r="J397" s="570" t="n"/>
    </row>
    <row r="398">
      <c r="G398" s="570" t="n"/>
      <c r="H398" s="570" t="n"/>
      <c r="I398" s="570" t="n"/>
      <c r="J398" s="570" t="n"/>
    </row>
    <row r="399">
      <c r="G399" s="570" t="n"/>
      <c r="H399" s="570" t="n"/>
      <c r="I399" s="570" t="n"/>
      <c r="J399" s="570" t="n"/>
    </row>
    <row r="400">
      <c r="G400" s="570" t="n"/>
      <c r="H400" s="570" t="n"/>
      <c r="I400" s="570" t="n"/>
      <c r="J400" s="570" t="n"/>
    </row>
    <row r="401">
      <c r="G401" s="570" t="n"/>
      <c r="H401" s="570" t="n"/>
      <c r="I401" s="570" t="n"/>
      <c r="J401" s="570" t="n"/>
    </row>
    <row r="402">
      <c r="G402" s="570" t="n"/>
      <c r="H402" s="570" t="n"/>
      <c r="I402" s="570" t="n"/>
      <c r="J402" s="570" t="n"/>
    </row>
    <row r="403">
      <c r="G403" s="570" t="n"/>
      <c r="H403" s="570" t="n"/>
      <c r="I403" s="570" t="n"/>
      <c r="J403" s="570" t="n"/>
    </row>
    <row r="404">
      <c r="G404" s="570" t="n"/>
      <c r="H404" s="570" t="n"/>
      <c r="I404" s="570" t="n"/>
      <c r="J404" s="570" t="n"/>
    </row>
    <row r="405">
      <c r="G405" s="570" t="n"/>
      <c r="H405" s="570" t="n"/>
      <c r="I405" s="570" t="n"/>
      <c r="J405" s="570" t="n"/>
    </row>
    <row r="406">
      <c r="G406" s="570" t="n"/>
      <c r="H406" s="570" t="n"/>
      <c r="I406" s="570" t="n"/>
      <c r="J406" s="570" t="n"/>
    </row>
    <row r="407">
      <c r="G407" s="570" t="n"/>
      <c r="H407" s="570" t="n"/>
      <c r="I407" s="570" t="n"/>
      <c r="J407" s="570" t="n"/>
    </row>
    <row r="408">
      <c r="G408" s="570" t="n"/>
      <c r="H408" s="570" t="n"/>
      <c r="I408" s="570" t="n"/>
      <c r="J408" s="570" t="n"/>
    </row>
    <row r="409">
      <c r="G409" s="570" t="n"/>
      <c r="H409" s="570" t="n"/>
      <c r="I409" s="570" t="n"/>
      <c r="J409" s="570" t="n"/>
    </row>
    <row r="410">
      <c r="G410" s="570" t="n"/>
      <c r="H410" s="570" t="n"/>
      <c r="I410" s="570" t="n"/>
      <c r="J410" s="570" t="n"/>
    </row>
    <row r="411">
      <c r="G411" s="570" t="n"/>
      <c r="H411" s="570" t="n"/>
      <c r="I411" s="570" t="n"/>
      <c r="J411" s="570" t="n"/>
    </row>
    <row r="412">
      <c r="G412" s="570" t="n"/>
      <c r="H412" s="570" t="n"/>
      <c r="I412" s="570" t="n"/>
      <c r="J412" s="570" t="n"/>
    </row>
    <row r="413">
      <c r="G413" s="570" t="n"/>
      <c r="H413" s="570" t="n"/>
      <c r="I413" s="570" t="n"/>
      <c r="J413" s="570" t="n"/>
    </row>
    <row r="414">
      <c r="G414" s="570" t="n"/>
      <c r="H414" s="570" t="n"/>
      <c r="I414" s="570" t="n"/>
      <c r="J414" s="570" t="n"/>
    </row>
    <row r="415">
      <c r="G415" s="570" t="n"/>
      <c r="H415" s="570" t="n"/>
      <c r="I415" s="570" t="n"/>
      <c r="J415" s="570" t="n"/>
    </row>
    <row r="416">
      <c r="G416" s="570" t="n"/>
      <c r="H416" s="570" t="n"/>
      <c r="I416" s="570" t="n"/>
      <c r="J416" s="570" t="n"/>
    </row>
    <row r="417">
      <c r="G417" s="570" t="n"/>
      <c r="H417" s="570" t="n"/>
      <c r="I417" s="570" t="n"/>
      <c r="J417" s="570" t="n"/>
    </row>
    <row r="418">
      <c r="G418" s="570" t="n"/>
      <c r="H418" s="570" t="n"/>
      <c r="I418" s="570" t="n"/>
      <c r="J418" s="570" t="n"/>
    </row>
    <row r="419">
      <c r="G419" s="570" t="n"/>
      <c r="H419" s="570" t="n"/>
      <c r="I419" s="570" t="n"/>
      <c r="J419" s="570" t="n"/>
    </row>
    <row r="420">
      <c r="G420" s="570" t="n"/>
      <c r="H420" s="570" t="n"/>
      <c r="I420" s="570" t="n"/>
      <c r="J420" s="570" t="n"/>
    </row>
    <row r="421">
      <c r="G421" s="570" t="n"/>
      <c r="H421" s="570" t="n"/>
      <c r="I421" s="570" t="n"/>
      <c r="J421" s="570" t="n"/>
    </row>
    <row r="422">
      <c r="G422" s="570" t="n"/>
      <c r="H422" s="570" t="n"/>
      <c r="I422" s="570" t="n"/>
      <c r="J422" s="570" t="n"/>
    </row>
    <row r="423">
      <c r="G423" s="570" t="n"/>
      <c r="H423" s="570" t="n"/>
      <c r="I423" s="570" t="n"/>
      <c r="J423" s="570" t="n"/>
    </row>
    <row r="424">
      <c r="G424" s="570" t="n"/>
      <c r="H424" s="570" t="n"/>
      <c r="I424" s="570" t="n"/>
      <c r="J424" s="570" t="n"/>
    </row>
    <row r="425">
      <c r="G425" s="570" t="n"/>
      <c r="H425" s="570" t="n"/>
      <c r="I425" s="570" t="n"/>
      <c r="J425" s="570" t="n"/>
    </row>
    <row r="426">
      <c r="G426" s="570" t="n"/>
      <c r="H426" s="570" t="n"/>
      <c r="I426" s="570" t="n"/>
      <c r="J426" s="570" t="n"/>
    </row>
    <row r="427">
      <c r="G427" s="570" t="n"/>
      <c r="H427" s="570" t="n"/>
      <c r="I427" s="570" t="n"/>
      <c r="J427" s="570" t="n"/>
    </row>
    <row r="428">
      <c r="G428" s="570" t="n"/>
      <c r="H428" s="570" t="n"/>
      <c r="I428" s="570" t="n"/>
      <c r="J428" s="570" t="n"/>
    </row>
    <row r="429">
      <c r="G429" s="570" t="n"/>
      <c r="H429" s="570" t="n"/>
      <c r="I429" s="570" t="n"/>
      <c r="J429" s="570" t="n"/>
    </row>
    <row r="430">
      <c r="G430" s="570" t="n"/>
      <c r="H430" s="570" t="n"/>
      <c r="I430" s="570" t="n"/>
      <c r="J430" s="570" t="n"/>
    </row>
    <row r="431">
      <c r="G431" s="570" t="n"/>
      <c r="H431" s="570" t="n"/>
      <c r="I431" s="570" t="n"/>
      <c r="J431" s="570" t="n"/>
    </row>
    <row r="432">
      <c r="G432" s="570" t="n"/>
      <c r="H432" s="570" t="n"/>
      <c r="I432" s="570" t="n"/>
      <c r="J432" s="570" t="n"/>
    </row>
    <row r="433">
      <c r="G433" s="570" t="n"/>
      <c r="H433" s="570" t="n"/>
      <c r="I433" s="570" t="n"/>
      <c r="J433" s="570" t="n"/>
    </row>
    <row r="434">
      <c r="G434" s="570" t="n"/>
      <c r="H434" s="570" t="n"/>
      <c r="I434" s="570" t="n"/>
      <c r="J434" s="570" t="n"/>
    </row>
    <row r="435">
      <c r="G435" s="570" t="n"/>
      <c r="H435" s="570" t="n"/>
      <c r="I435" s="570" t="n"/>
      <c r="J435" s="570" t="n"/>
    </row>
    <row r="436">
      <c r="G436" s="570" t="n"/>
      <c r="H436" s="570" t="n"/>
      <c r="I436" s="570" t="n"/>
      <c r="J436" s="570" t="n"/>
    </row>
    <row r="437">
      <c r="G437" s="570" t="n"/>
      <c r="H437" s="570" t="n"/>
      <c r="I437" s="570" t="n"/>
      <c r="J437" s="570" t="n"/>
    </row>
    <row r="438">
      <c r="G438" s="570" t="n"/>
      <c r="H438" s="570" t="n"/>
      <c r="I438" s="570" t="n"/>
      <c r="J438" s="570" t="n"/>
    </row>
    <row r="439">
      <c r="G439" s="570" t="n"/>
      <c r="H439" s="570" t="n"/>
      <c r="I439" s="570" t="n"/>
      <c r="J439" s="570" t="n"/>
    </row>
    <row r="440">
      <c r="G440" s="570" t="n"/>
      <c r="H440" s="570" t="n"/>
      <c r="I440" s="570" t="n"/>
      <c r="J440" s="570" t="n"/>
    </row>
    <row r="441">
      <c r="G441" s="570" t="n"/>
      <c r="H441" s="570" t="n"/>
      <c r="I441" s="570" t="n"/>
      <c r="J441" s="570" t="n"/>
    </row>
    <row r="442">
      <c r="G442" s="570" t="n"/>
      <c r="H442" s="570" t="n"/>
      <c r="I442" s="570" t="n"/>
      <c r="J442" s="570" t="n"/>
    </row>
    <row r="443">
      <c r="G443" s="570" t="n"/>
      <c r="H443" s="570" t="n"/>
      <c r="I443" s="570" t="n"/>
      <c r="J443" s="570" t="n"/>
    </row>
    <row r="444">
      <c r="G444" s="570" t="n"/>
      <c r="H444" s="570" t="n"/>
      <c r="I444" s="570" t="n"/>
      <c r="J444" s="570" t="n"/>
    </row>
    <row r="445">
      <c r="G445" s="570" t="n"/>
      <c r="H445" s="570" t="n"/>
      <c r="I445" s="570" t="n"/>
      <c r="J445" s="570" t="n"/>
    </row>
    <row r="446">
      <c r="G446" s="570" t="n"/>
      <c r="H446" s="570" t="n"/>
      <c r="I446" s="570" t="n"/>
      <c r="J446" s="570" t="n"/>
    </row>
    <row r="447">
      <c r="G447" s="570" t="n"/>
      <c r="H447" s="570" t="n"/>
      <c r="I447" s="570" t="n"/>
      <c r="J447" s="570" t="n"/>
    </row>
    <row r="448">
      <c r="G448" s="570" t="n"/>
      <c r="H448" s="570" t="n"/>
      <c r="I448" s="570" t="n"/>
      <c r="J448" s="570" t="n"/>
    </row>
    <row r="449">
      <c r="G449" s="570" t="n"/>
      <c r="H449" s="570" t="n"/>
      <c r="I449" s="570" t="n"/>
      <c r="J449" s="570" t="n"/>
    </row>
    <row r="450">
      <c r="G450" s="570" t="n"/>
      <c r="H450" s="570" t="n"/>
      <c r="I450" s="570" t="n"/>
      <c r="J450" s="570" t="n"/>
    </row>
    <row r="451">
      <c r="G451" s="570" t="n"/>
      <c r="H451" s="570" t="n"/>
      <c r="I451" s="570" t="n"/>
      <c r="J451" s="570" t="n"/>
    </row>
    <row r="452">
      <c r="G452" s="570" t="n"/>
      <c r="H452" s="570" t="n"/>
      <c r="I452" s="570" t="n"/>
      <c r="J452" s="570" t="n"/>
    </row>
    <row r="453">
      <c r="G453" s="570" t="n"/>
      <c r="H453" s="570" t="n"/>
      <c r="I453" s="570" t="n"/>
      <c r="J453" s="570" t="n"/>
    </row>
    <row r="454">
      <c r="G454" s="570" t="n"/>
      <c r="H454" s="570" t="n"/>
      <c r="I454" s="570" t="n"/>
      <c r="J454" s="570" t="n"/>
    </row>
    <row r="455">
      <c r="G455" s="570" t="n"/>
      <c r="H455" s="570" t="n"/>
      <c r="I455" s="570" t="n"/>
      <c r="J455" s="570" t="n"/>
    </row>
    <row r="456">
      <c r="G456" s="570" t="n"/>
      <c r="H456" s="570" t="n"/>
      <c r="I456" s="570" t="n"/>
      <c r="J456" s="570" t="n"/>
    </row>
    <row r="457">
      <c r="G457" s="570" t="n"/>
      <c r="H457" s="570" t="n"/>
      <c r="I457" s="570" t="n"/>
      <c r="J457" s="570" t="n"/>
    </row>
    <row r="458">
      <c r="G458" s="570" t="n"/>
      <c r="H458" s="570" t="n"/>
      <c r="I458" s="570" t="n"/>
      <c r="J458" s="570" t="n"/>
    </row>
    <row r="459">
      <c r="G459" s="570" t="n"/>
      <c r="H459" s="570" t="n"/>
      <c r="I459" s="570" t="n"/>
      <c r="J459" s="570" t="n"/>
    </row>
    <row r="460">
      <c r="G460" s="570" t="n"/>
      <c r="H460" s="570" t="n"/>
      <c r="I460" s="570" t="n"/>
      <c r="J460" s="570" t="n"/>
    </row>
    <row r="461">
      <c r="G461" s="570" t="n"/>
      <c r="H461" s="570" t="n"/>
      <c r="I461" s="570" t="n"/>
      <c r="J461" s="570" t="n"/>
    </row>
    <row r="462">
      <c r="G462" s="570" t="n"/>
      <c r="H462" s="570" t="n"/>
      <c r="I462" s="570" t="n"/>
      <c r="J462" s="570" t="n"/>
    </row>
    <row r="463">
      <c r="G463" s="570" t="n"/>
      <c r="H463" s="570" t="n"/>
      <c r="I463" s="570" t="n"/>
      <c r="J463" s="570" t="n"/>
    </row>
    <row r="464">
      <c r="G464" s="570" t="n"/>
      <c r="H464" s="570" t="n"/>
      <c r="I464" s="570" t="n"/>
      <c r="J464" s="570" t="n"/>
    </row>
    <row r="465">
      <c r="G465" s="570" t="n"/>
      <c r="H465" s="570" t="n"/>
      <c r="I465" s="570" t="n"/>
      <c r="J465" s="570" t="n"/>
    </row>
    <row r="466">
      <c r="G466" s="570" t="n"/>
      <c r="H466" s="570" t="n"/>
      <c r="I466" s="570" t="n"/>
      <c r="J466" s="570" t="n"/>
    </row>
    <row r="467">
      <c r="G467" s="570" t="n"/>
      <c r="H467" s="570" t="n"/>
      <c r="I467" s="570" t="n"/>
      <c r="J467" s="570" t="n"/>
    </row>
    <row r="468">
      <c r="G468" s="570" t="n"/>
      <c r="H468" s="570" t="n"/>
      <c r="I468" s="570" t="n"/>
      <c r="J468" s="570" t="n"/>
    </row>
    <row r="469">
      <c r="G469" s="570" t="n"/>
      <c r="H469" s="570" t="n"/>
      <c r="I469" s="570" t="n"/>
      <c r="J469" s="570" t="n"/>
    </row>
    <row r="470">
      <c r="G470" s="570" t="n"/>
      <c r="H470" s="570" t="n"/>
      <c r="I470" s="570" t="n"/>
      <c r="J470" s="570" t="n"/>
    </row>
    <row r="471">
      <c r="G471" s="570" t="n"/>
      <c r="H471" s="570" t="n"/>
      <c r="I471" s="570" t="n"/>
      <c r="J471" s="570" t="n"/>
    </row>
    <row r="472">
      <c r="G472" s="570" t="n"/>
      <c r="H472" s="570" t="n"/>
      <c r="I472" s="570" t="n"/>
      <c r="J472" s="570" t="n"/>
    </row>
    <row r="473">
      <c r="G473" s="570" t="n"/>
      <c r="H473" s="570" t="n"/>
      <c r="I473" s="570" t="n"/>
      <c r="J473" s="570" t="n"/>
    </row>
    <row r="474">
      <c r="G474" s="570" t="n"/>
      <c r="H474" s="570" t="n"/>
      <c r="I474" s="570" t="n"/>
      <c r="J474" s="570" t="n"/>
    </row>
    <row r="475">
      <c r="G475" s="570" t="n"/>
      <c r="H475" s="570" t="n"/>
      <c r="I475" s="570" t="n"/>
      <c r="J475" s="570" t="n"/>
    </row>
    <row r="476">
      <c r="G476" s="570" t="n"/>
      <c r="H476" s="570" t="n"/>
      <c r="I476" s="570" t="n"/>
      <c r="J476" s="570" t="n"/>
    </row>
    <row r="477">
      <c r="G477" s="570" t="n"/>
      <c r="H477" s="570" t="n"/>
      <c r="I477" s="570" t="n"/>
      <c r="J477" s="570" t="n"/>
    </row>
    <row r="478">
      <c r="G478" s="570" t="n"/>
      <c r="H478" s="570" t="n"/>
      <c r="I478" s="570" t="n"/>
      <c r="J478" s="570" t="n"/>
    </row>
    <row r="479">
      <c r="G479" s="570" t="n"/>
      <c r="H479" s="570" t="n"/>
      <c r="I479" s="570" t="n"/>
      <c r="J479" s="570" t="n"/>
    </row>
    <row r="480">
      <c r="G480" s="570" t="n"/>
      <c r="H480" s="570" t="n"/>
      <c r="I480" s="570" t="n"/>
      <c r="J480" s="570" t="n"/>
    </row>
    <row r="481">
      <c r="G481" s="570" t="n"/>
      <c r="H481" s="570" t="n"/>
      <c r="I481" s="570" t="n"/>
      <c r="J481" s="570" t="n"/>
    </row>
    <row r="482">
      <c r="G482" s="570" t="n"/>
      <c r="H482" s="570" t="n"/>
      <c r="I482" s="570" t="n"/>
      <c r="J482" s="570" t="n"/>
    </row>
    <row r="483">
      <c r="G483" s="570" t="n"/>
      <c r="H483" s="570" t="n"/>
      <c r="I483" s="570" t="n"/>
      <c r="J483" s="570" t="n"/>
    </row>
    <row r="484">
      <c r="G484" s="570" t="n"/>
      <c r="H484" s="570" t="n"/>
      <c r="I484" s="570" t="n"/>
      <c r="J484" s="570" t="n"/>
    </row>
    <row r="485">
      <c r="G485" s="570" t="n"/>
      <c r="H485" s="570" t="n"/>
      <c r="I485" s="570" t="n"/>
      <c r="J485" s="570" t="n"/>
    </row>
    <row r="486">
      <c r="G486" s="570" t="n"/>
      <c r="H486" s="570" t="n"/>
      <c r="I486" s="570" t="n"/>
      <c r="J486" s="570" t="n"/>
    </row>
    <row r="487">
      <c r="G487" s="570" t="n"/>
      <c r="H487" s="570" t="n"/>
      <c r="I487" s="570" t="n"/>
      <c r="J487" s="570" t="n"/>
    </row>
    <row r="488">
      <c r="G488" s="570" t="n"/>
      <c r="H488" s="570" t="n"/>
      <c r="I488" s="570" t="n"/>
      <c r="J488" s="570" t="n"/>
    </row>
    <row r="489">
      <c r="G489" s="570" t="n"/>
      <c r="H489" s="570" t="n"/>
      <c r="I489" s="570" t="n"/>
      <c r="J489" s="570" t="n"/>
    </row>
    <row r="490">
      <c r="G490" s="570" t="n"/>
      <c r="H490" s="570" t="n"/>
      <c r="I490" s="570" t="n"/>
      <c r="J490" s="570" t="n"/>
    </row>
    <row r="491">
      <c r="G491" s="570" t="n"/>
      <c r="H491" s="570" t="n"/>
      <c r="I491" s="570" t="n"/>
      <c r="J491" s="570" t="n"/>
    </row>
    <row r="492">
      <c r="G492" s="570" t="n"/>
      <c r="H492" s="570" t="n"/>
      <c r="I492" s="570" t="n"/>
      <c r="J492" s="570" t="n"/>
    </row>
    <row r="493">
      <c r="G493" s="570" t="n"/>
      <c r="H493" s="570" t="n"/>
      <c r="I493" s="570" t="n"/>
      <c r="J493" s="570" t="n"/>
    </row>
    <row r="494">
      <c r="G494" s="570" t="n"/>
      <c r="H494" s="570" t="n"/>
      <c r="I494" s="570" t="n"/>
      <c r="J494" s="570" t="n"/>
    </row>
    <row r="495">
      <c r="G495" s="570" t="n"/>
      <c r="H495" s="570" t="n"/>
      <c r="I495" s="570" t="n"/>
      <c r="J495" s="570" t="n"/>
    </row>
    <row r="496">
      <c r="G496" s="570" t="n"/>
      <c r="H496" s="570" t="n"/>
      <c r="I496" s="570" t="n"/>
      <c r="J496" s="570" t="n"/>
    </row>
    <row r="497">
      <c r="G497" s="570" t="n"/>
      <c r="H497" s="570" t="n"/>
      <c r="I497" s="570" t="n"/>
      <c r="J497" s="570" t="n"/>
    </row>
    <row r="498">
      <c r="G498" s="570" t="n"/>
      <c r="H498" s="570" t="n"/>
      <c r="I498" s="570" t="n"/>
      <c r="J498" s="570" t="n"/>
    </row>
    <row r="499">
      <c r="G499" s="570" t="n"/>
      <c r="H499" s="570" t="n"/>
      <c r="I499" s="570" t="n"/>
      <c r="J499" s="570" t="n"/>
    </row>
    <row r="500">
      <c r="G500" s="570" t="n"/>
      <c r="H500" s="570" t="n"/>
      <c r="I500" s="570" t="n"/>
      <c r="J500" s="570" t="n"/>
    </row>
    <row r="501">
      <c r="G501" s="570" t="n"/>
      <c r="H501" s="570" t="n"/>
      <c r="I501" s="570" t="n"/>
      <c r="J501" s="570" t="n"/>
    </row>
    <row r="502">
      <c r="G502" s="570" t="n"/>
      <c r="H502" s="570" t="n"/>
      <c r="I502" s="570" t="n"/>
      <c r="J502" s="570" t="n"/>
    </row>
    <row r="503">
      <c r="G503" s="570" t="n"/>
      <c r="H503" s="570" t="n"/>
      <c r="I503" s="570" t="n"/>
      <c r="J503" s="570" t="n"/>
    </row>
    <row r="504">
      <c r="G504" s="570" t="n"/>
      <c r="H504" s="570" t="n"/>
      <c r="I504" s="570" t="n"/>
      <c r="J504" s="570" t="n"/>
    </row>
    <row r="505">
      <c r="G505" s="570" t="n"/>
      <c r="H505" s="570" t="n"/>
      <c r="I505" s="570" t="n"/>
      <c r="J505" s="570" t="n"/>
    </row>
    <row r="506">
      <c r="G506" s="570" t="n"/>
      <c r="H506" s="570" t="n"/>
      <c r="I506" s="570" t="n"/>
      <c r="J506" s="570" t="n"/>
    </row>
    <row r="507">
      <c r="G507" s="570" t="n"/>
      <c r="H507" s="570" t="n"/>
      <c r="I507" s="570" t="n"/>
      <c r="J507" s="570" t="n"/>
    </row>
    <row r="508">
      <c r="G508" s="570" t="n"/>
      <c r="H508" s="570" t="n"/>
      <c r="I508" s="570" t="n"/>
      <c r="J508" s="570" t="n"/>
    </row>
    <row r="509">
      <c r="G509" s="570" t="n"/>
      <c r="H509" s="570" t="n"/>
      <c r="I509" s="570" t="n"/>
      <c r="J509" s="570" t="n"/>
    </row>
    <row r="510">
      <c r="G510" s="570" t="n"/>
      <c r="H510" s="570" t="n"/>
      <c r="I510" s="570" t="n"/>
      <c r="J510" s="570" t="n"/>
    </row>
    <row r="511">
      <c r="G511" s="570" t="n"/>
      <c r="H511" s="570" t="n"/>
      <c r="I511" s="570" t="n"/>
      <c r="J511" s="570" t="n"/>
    </row>
    <row r="512">
      <c r="G512" s="570" t="n"/>
      <c r="H512" s="570" t="n"/>
      <c r="I512" s="570" t="n"/>
      <c r="J512" s="570" t="n"/>
    </row>
    <row r="513">
      <c r="G513" s="570" t="n"/>
      <c r="H513" s="570" t="n"/>
      <c r="I513" s="570" t="n"/>
      <c r="J513" s="570" t="n"/>
    </row>
    <row r="514">
      <c r="G514" s="570" t="n"/>
      <c r="H514" s="570" t="n"/>
      <c r="I514" s="570" t="n"/>
      <c r="J514" s="570" t="n"/>
    </row>
    <row r="515">
      <c r="G515" s="570" t="n"/>
      <c r="H515" s="570" t="n"/>
      <c r="I515" s="570" t="n"/>
      <c r="J515" s="570" t="n"/>
    </row>
    <row r="516">
      <c r="G516" s="570" t="n"/>
      <c r="H516" s="570" t="n"/>
      <c r="I516" s="570" t="n"/>
      <c r="J516" s="570" t="n"/>
    </row>
    <row r="517">
      <c r="G517" s="570" t="n"/>
      <c r="H517" s="570" t="n"/>
      <c r="I517" s="570" t="n"/>
      <c r="J517" s="570" t="n"/>
    </row>
    <row r="518">
      <c r="G518" s="570" t="n"/>
      <c r="H518" s="570" t="n"/>
      <c r="I518" s="570" t="n"/>
      <c r="J518" s="570" t="n"/>
    </row>
    <row r="519">
      <c r="G519" s="570" t="n"/>
      <c r="H519" s="570" t="n"/>
      <c r="I519" s="570" t="n"/>
      <c r="J519" s="570" t="n"/>
    </row>
    <row r="520">
      <c r="G520" s="570" t="n"/>
      <c r="H520" s="570" t="n"/>
      <c r="I520" s="570" t="n"/>
      <c r="J520" s="570" t="n"/>
    </row>
    <row r="521">
      <c r="G521" s="570" t="n"/>
      <c r="H521" s="570" t="n"/>
      <c r="I521" s="570" t="n"/>
      <c r="J521" s="570" t="n"/>
    </row>
    <row r="522">
      <c r="G522" s="570" t="n"/>
      <c r="H522" s="570" t="n"/>
      <c r="I522" s="570" t="n"/>
      <c r="J522" s="570" t="n"/>
    </row>
    <row r="523">
      <c r="G523" s="570" t="n"/>
      <c r="H523" s="570" t="n"/>
      <c r="I523" s="570" t="n"/>
      <c r="J523" s="570" t="n"/>
    </row>
    <row r="524">
      <c r="G524" s="570" t="n"/>
      <c r="H524" s="570" t="n"/>
      <c r="I524" s="570" t="n"/>
      <c r="J524" s="570" t="n"/>
    </row>
    <row r="525">
      <c r="G525" s="570" t="n"/>
      <c r="H525" s="570" t="n"/>
      <c r="I525" s="570" t="n"/>
      <c r="J525" s="570" t="n"/>
    </row>
    <row r="526">
      <c r="G526" s="570" t="n"/>
      <c r="H526" s="570" t="n"/>
      <c r="I526" s="570" t="n"/>
      <c r="J526" s="570" t="n"/>
    </row>
    <row r="527">
      <c r="G527" s="570" t="n"/>
      <c r="H527" s="570" t="n"/>
      <c r="I527" s="570" t="n"/>
      <c r="J527" s="570" t="n"/>
    </row>
    <row r="528">
      <c r="G528" s="570" t="n"/>
      <c r="H528" s="570" t="n"/>
      <c r="I528" s="570" t="n"/>
      <c r="J528" s="570" t="n"/>
    </row>
    <row r="529">
      <c r="G529" s="570" t="n"/>
      <c r="H529" s="570" t="n"/>
      <c r="I529" s="570" t="n"/>
      <c r="J529" s="570" t="n"/>
    </row>
    <row r="530">
      <c r="G530" s="570" t="n"/>
      <c r="H530" s="570" t="n"/>
      <c r="I530" s="570" t="n"/>
      <c r="J530" s="570" t="n"/>
    </row>
    <row r="531">
      <c r="G531" s="570" t="n"/>
      <c r="H531" s="570" t="n"/>
      <c r="I531" s="570" t="n"/>
      <c r="J531" s="570" t="n"/>
    </row>
    <row r="532">
      <c r="G532" s="570" t="n"/>
      <c r="H532" s="570" t="n"/>
      <c r="I532" s="570" t="n"/>
      <c r="J532" s="570" t="n"/>
    </row>
    <row r="533">
      <c r="G533" s="570" t="n"/>
      <c r="H533" s="570" t="n"/>
      <c r="I533" s="570" t="n"/>
      <c r="J533" s="570" t="n"/>
    </row>
    <row r="534">
      <c r="G534" s="570" t="n"/>
      <c r="H534" s="570" t="n"/>
      <c r="I534" s="570" t="n"/>
      <c r="J534" s="570" t="n"/>
    </row>
    <row r="535">
      <c r="G535" s="570" t="n"/>
      <c r="H535" s="570" t="n"/>
      <c r="I535" s="570" t="n"/>
      <c r="J535" s="570" t="n"/>
    </row>
    <row r="536">
      <c r="G536" s="570" t="n"/>
      <c r="H536" s="570" t="n"/>
      <c r="I536" s="570" t="n"/>
      <c r="J536" s="570" t="n"/>
    </row>
    <row r="537">
      <c r="G537" s="570" t="n"/>
      <c r="H537" s="570" t="n"/>
      <c r="I537" s="570" t="n"/>
      <c r="J537" s="570" t="n"/>
    </row>
    <row r="538">
      <c r="G538" s="570" t="n"/>
      <c r="H538" s="570" t="n"/>
      <c r="I538" s="570" t="n"/>
      <c r="J538" s="570" t="n"/>
    </row>
    <row r="539">
      <c r="G539" s="570" t="n"/>
      <c r="H539" s="570" t="n"/>
      <c r="I539" s="570" t="n"/>
      <c r="J539" s="570" t="n"/>
    </row>
    <row r="540">
      <c r="G540" s="570" t="n"/>
      <c r="H540" s="570" t="n"/>
      <c r="I540" s="570" t="n"/>
      <c r="J540" s="570" t="n"/>
    </row>
    <row r="541">
      <c r="G541" s="570" t="n"/>
      <c r="H541" s="570" t="n"/>
      <c r="I541" s="570" t="n"/>
      <c r="J541" s="570" t="n"/>
    </row>
    <row r="542">
      <c r="G542" s="570" t="n"/>
      <c r="H542" s="570" t="n"/>
      <c r="I542" s="570" t="n"/>
      <c r="J542" s="570" t="n"/>
    </row>
    <row r="543">
      <c r="G543" s="570" t="n"/>
      <c r="H543" s="570" t="n"/>
      <c r="I543" s="570" t="n"/>
      <c r="J543" s="570" t="n"/>
    </row>
    <row r="544">
      <c r="G544" s="570" t="n"/>
      <c r="H544" s="570" t="n"/>
      <c r="I544" s="570" t="n"/>
      <c r="J544" s="570" t="n"/>
    </row>
    <row r="545">
      <c r="G545" s="570" t="n"/>
      <c r="H545" s="570" t="n"/>
      <c r="I545" s="570" t="n"/>
      <c r="J545" s="570" t="n"/>
    </row>
    <row r="546">
      <c r="G546" s="570" t="n"/>
      <c r="H546" s="570" t="n"/>
      <c r="I546" s="570" t="n"/>
      <c r="J546" s="570" t="n"/>
    </row>
    <row r="547">
      <c r="G547" s="570" t="n"/>
      <c r="H547" s="570" t="n"/>
      <c r="I547" s="570" t="n"/>
      <c r="J547" s="570" t="n"/>
    </row>
    <row r="548">
      <c r="G548" s="570" t="n"/>
      <c r="H548" s="570" t="n"/>
      <c r="I548" s="570" t="n"/>
      <c r="J548" s="570" t="n"/>
    </row>
    <row r="549">
      <c r="G549" s="570" t="n"/>
      <c r="H549" s="570" t="n"/>
      <c r="I549" s="570" t="n"/>
      <c r="J549" s="570" t="n"/>
    </row>
    <row r="550">
      <c r="G550" s="570" t="n"/>
      <c r="H550" s="570" t="n"/>
      <c r="I550" s="570" t="n"/>
      <c r="J550" s="570" t="n"/>
    </row>
    <row r="551">
      <c r="G551" s="570" t="n"/>
      <c r="H551" s="570" t="n"/>
      <c r="I551" s="570" t="n"/>
      <c r="J551" s="570" t="n"/>
    </row>
    <row r="552">
      <c r="G552" s="570" t="n"/>
      <c r="H552" s="570" t="n"/>
      <c r="I552" s="570" t="n"/>
      <c r="J552" s="570" t="n"/>
    </row>
    <row r="553">
      <c r="G553" s="570" t="n"/>
      <c r="H553" s="570" t="n"/>
      <c r="I553" s="570" t="n"/>
      <c r="J553" s="570" t="n"/>
    </row>
    <row r="554">
      <c r="G554" s="570" t="n"/>
      <c r="H554" s="570" t="n"/>
      <c r="I554" s="570" t="n"/>
      <c r="J554" s="570" t="n"/>
    </row>
    <row r="555">
      <c r="G555" s="570" t="n"/>
      <c r="H555" s="570" t="n"/>
      <c r="I555" s="570" t="n"/>
      <c r="J555" s="570" t="n"/>
    </row>
    <row r="556">
      <c r="G556" s="570" t="n"/>
      <c r="H556" s="570" t="n"/>
      <c r="I556" s="570" t="n"/>
      <c r="J556" s="570" t="n"/>
    </row>
    <row r="557">
      <c r="G557" s="570" t="n"/>
      <c r="H557" s="570" t="n"/>
      <c r="I557" s="570" t="n"/>
      <c r="J557" s="570" t="n"/>
    </row>
    <row r="558">
      <c r="G558" s="570" t="n"/>
      <c r="H558" s="570" t="n"/>
      <c r="I558" s="570" t="n"/>
      <c r="J558" s="570" t="n"/>
    </row>
    <row r="559">
      <c r="G559" s="570" t="n"/>
      <c r="H559" s="570" t="n"/>
      <c r="I559" s="570" t="n"/>
      <c r="J559" s="570" t="n"/>
    </row>
    <row r="560">
      <c r="G560" s="570" t="n"/>
      <c r="H560" s="570" t="n"/>
      <c r="I560" s="570" t="n"/>
      <c r="J560" s="570" t="n"/>
    </row>
    <row r="561">
      <c r="G561" s="570" t="n"/>
      <c r="H561" s="570" t="n"/>
      <c r="I561" s="570" t="n"/>
      <c r="J561" s="570" t="n"/>
    </row>
    <row r="562">
      <c r="G562" s="570" t="n"/>
      <c r="H562" s="570" t="n"/>
      <c r="I562" s="570" t="n"/>
      <c r="J562" s="570" t="n"/>
    </row>
    <row r="563">
      <c r="G563" s="570" t="n"/>
      <c r="H563" s="570" t="n"/>
      <c r="I563" s="570" t="n"/>
      <c r="J563" s="570" t="n"/>
    </row>
    <row r="564">
      <c r="G564" s="570" t="n"/>
      <c r="H564" s="570" t="n"/>
      <c r="I564" s="570" t="n"/>
      <c r="J564" s="570" t="n"/>
    </row>
    <row r="565">
      <c r="G565" s="570" t="n"/>
      <c r="H565" s="570" t="n"/>
      <c r="I565" s="570" t="n"/>
      <c r="J565" s="570" t="n"/>
    </row>
    <row r="566">
      <c r="G566" s="570" t="n"/>
      <c r="H566" s="570" t="n"/>
      <c r="I566" s="570" t="n"/>
      <c r="J566" s="570" t="n"/>
    </row>
    <row r="567">
      <c r="G567" s="570" t="n"/>
      <c r="H567" s="570" t="n"/>
      <c r="I567" s="570" t="n"/>
      <c r="J567" s="570" t="n"/>
    </row>
    <row r="568">
      <c r="G568" s="570" t="n"/>
      <c r="H568" s="570" t="n"/>
      <c r="I568" s="570" t="n"/>
      <c r="J568" s="570" t="n"/>
    </row>
    <row r="569">
      <c r="G569" s="570" t="n"/>
      <c r="H569" s="570" t="n"/>
      <c r="I569" s="570" t="n"/>
      <c r="J569" s="570" t="n"/>
    </row>
    <row r="570">
      <c r="G570" s="570" t="n"/>
      <c r="H570" s="570" t="n"/>
      <c r="I570" s="570" t="n"/>
      <c r="J570" s="570" t="n"/>
    </row>
    <row r="571">
      <c r="G571" s="570" t="n"/>
      <c r="H571" s="570" t="n"/>
      <c r="I571" s="570" t="n"/>
      <c r="J571" s="570" t="n"/>
    </row>
    <row r="572">
      <c r="G572" s="570" t="n"/>
      <c r="H572" s="570" t="n"/>
      <c r="I572" s="570" t="n"/>
      <c r="J572" s="570" t="n"/>
    </row>
    <row r="573">
      <c r="G573" s="570" t="n"/>
      <c r="H573" s="570" t="n"/>
      <c r="I573" s="570" t="n"/>
      <c r="J573" s="570" t="n"/>
    </row>
    <row r="574">
      <c r="G574" s="570" t="n"/>
      <c r="H574" s="570" t="n"/>
      <c r="I574" s="570" t="n"/>
      <c r="J574" s="570" t="n"/>
    </row>
    <row r="575">
      <c r="G575" s="570" t="n"/>
      <c r="H575" s="570" t="n"/>
      <c r="I575" s="570" t="n"/>
      <c r="J575" s="570" t="n"/>
    </row>
    <row r="576">
      <c r="G576" s="570" t="n"/>
      <c r="H576" s="570" t="n"/>
      <c r="I576" s="570" t="n"/>
      <c r="J576" s="570" t="n"/>
    </row>
    <row r="577">
      <c r="G577" s="570" t="n"/>
      <c r="H577" s="570" t="n"/>
      <c r="I577" s="570" t="n"/>
      <c r="J577" s="570" t="n"/>
    </row>
    <row r="578">
      <c r="G578" s="570" t="n"/>
      <c r="H578" s="570" t="n"/>
      <c r="I578" s="570" t="n"/>
      <c r="J578" s="570" t="n"/>
    </row>
    <row r="579">
      <c r="G579" s="570" t="n"/>
      <c r="H579" s="570" t="n"/>
      <c r="I579" s="570" t="n"/>
      <c r="J579" s="570" t="n"/>
    </row>
    <row r="580">
      <c r="G580" s="570" t="n"/>
      <c r="H580" s="570" t="n"/>
      <c r="I580" s="570" t="n"/>
      <c r="J580" s="570" t="n"/>
    </row>
    <row r="581">
      <c r="G581" s="570" t="n"/>
      <c r="H581" s="570" t="n"/>
      <c r="I581" s="570" t="n"/>
      <c r="J581" s="570" t="n"/>
    </row>
    <row r="582">
      <c r="G582" s="570" t="n"/>
      <c r="H582" s="570" t="n"/>
      <c r="I582" s="570" t="n"/>
      <c r="J582" s="570" t="n"/>
    </row>
    <row r="583">
      <c r="G583" s="570" t="n"/>
      <c r="H583" s="570" t="n"/>
      <c r="I583" s="570" t="n"/>
      <c r="J583" s="570" t="n"/>
    </row>
    <row r="584">
      <c r="G584" s="570" t="n"/>
      <c r="H584" s="570" t="n"/>
      <c r="I584" s="570" t="n"/>
      <c r="J584" s="570" t="n"/>
    </row>
    <row r="585">
      <c r="G585" s="570" t="n"/>
      <c r="H585" s="570" t="n"/>
      <c r="I585" s="570" t="n"/>
      <c r="J585" s="570" t="n"/>
    </row>
    <row r="586">
      <c r="G586" s="570" t="n"/>
      <c r="H586" s="570" t="n"/>
      <c r="I586" s="570" t="n"/>
      <c r="J586" s="570" t="n"/>
    </row>
    <row r="587">
      <c r="G587" s="570" t="n"/>
      <c r="H587" s="570" t="n"/>
      <c r="I587" s="570" t="n"/>
      <c r="J587" s="570" t="n"/>
    </row>
    <row r="588">
      <c r="G588" s="570" t="n"/>
      <c r="H588" s="570" t="n"/>
      <c r="I588" s="570" t="n"/>
      <c r="J588" s="570" t="n"/>
    </row>
    <row r="589">
      <c r="G589" s="570" t="n"/>
      <c r="H589" s="570" t="n"/>
      <c r="I589" s="570" t="n"/>
      <c r="J589" s="570" t="n"/>
    </row>
    <row r="590">
      <c r="G590" s="570" t="n"/>
      <c r="H590" s="570" t="n"/>
      <c r="I590" s="570" t="n"/>
      <c r="J590" s="570" t="n"/>
    </row>
    <row r="591">
      <c r="G591" s="570" t="n"/>
      <c r="H591" s="570" t="n"/>
      <c r="I591" s="570" t="n"/>
      <c r="J591" s="570" t="n"/>
    </row>
    <row r="592">
      <c r="G592" s="570" t="n"/>
      <c r="H592" s="570" t="n"/>
      <c r="I592" s="570" t="n"/>
      <c r="J592" s="570" t="n"/>
    </row>
    <row r="593">
      <c r="G593" s="570" t="n"/>
      <c r="H593" s="570" t="n"/>
      <c r="I593" s="570" t="n"/>
      <c r="J593" s="570" t="n"/>
    </row>
    <row r="594">
      <c r="G594" s="570" t="n"/>
      <c r="H594" s="570" t="n"/>
      <c r="I594" s="570" t="n"/>
      <c r="J594" s="570" t="n"/>
    </row>
    <row r="595">
      <c r="G595" s="570" t="n"/>
      <c r="H595" s="570" t="n"/>
      <c r="I595" s="570" t="n"/>
      <c r="J595" s="570" t="n"/>
    </row>
    <row r="596">
      <c r="G596" s="570" t="n"/>
      <c r="H596" s="570" t="n"/>
      <c r="I596" s="570" t="n"/>
      <c r="J596" s="570" t="n"/>
    </row>
    <row r="597">
      <c r="G597" s="570" t="n"/>
      <c r="H597" s="570" t="n"/>
      <c r="I597" s="570" t="n"/>
      <c r="J597" s="570" t="n"/>
    </row>
    <row r="598">
      <c r="G598" s="570" t="n"/>
      <c r="H598" s="570" t="n"/>
      <c r="I598" s="570" t="n"/>
      <c r="J598" s="570" t="n"/>
    </row>
    <row r="599">
      <c r="G599" s="570" t="n"/>
      <c r="H599" s="570" t="n"/>
      <c r="I599" s="570" t="n"/>
      <c r="J599" s="570" t="n"/>
    </row>
    <row r="600">
      <c r="G600" s="570" t="n"/>
      <c r="H600" s="570" t="n"/>
      <c r="I600" s="570" t="n"/>
      <c r="J600" s="570" t="n"/>
    </row>
    <row r="601">
      <c r="G601" s="570" t="n"/>
      <c r="H601" s="570" t="n"/>
      <c r="I601" s="570" t="n"/>
      <c r="J601" s="570" t="n"/>
    </row>
    <row r="602">
      <c r="G602" s="570" t="n"/>
      <c r="H602" s="570" t="n"/>
      <c r="I602" s="570" t="n"/>
      <c r="J602" s="570" t="n"/>
    </row>
    <row r="603">
      <c r="G603" s="570" t="n"/>
      <c r="H603" s="570" t="n"/>
      <c r="I603" s="570" t="n"/>
      <c r="J603" s="570" t="n"/>
    </row>
    <row r="604">
      <c r="G604" s="570" t="n"/>
      <c r="H604" s="570" t="n"/>
      <c r="I604" s="570" t="n"/>
      <c r="J604" s="570" t="n"/>
    </row>
    <row r="605">
      <c r="G605" s="570" t="n"/>
      <c r="H605" s="570" t="n"/>
      <c r="I605" s="570" t="n"/>
      <c r="J605" s="570" t="n"/>
    </row>
    <row r="606">
      <c r="G606" s="570" t="n"/>
      <c r="H606" s="570" t="n"/>
      <c r="I606" s="570" t="n"/>
      <c r="J606" s="570" t="n"/>
    </row>
    <row r="607">
      <c r="G607" s="570" t="n"/>
      <c r="H607" s="570" t="n"/>
      <c r="I607" s="570" t="n"/>
      <c r="J607" s="570" t="n"/>
    </row>
    <row r="608">
      <c r="G608" s="570" t="n"/>
      <c r="H608" s="570" t="n"/>
      <c r="I608" s="570" t="n"/>
      <c r="J608" s="570" t="n"/>
    </row>
    <row r="609">
      <c r="G609" s="570" t="n"/>
      <c r="H609" s="570" t="n"/>
      <c r="I609" s="570" t="n"/>
      <c r="J609" s="570" t="n"/>
    </row>
    <row r="610">
      <c r="G610" s="570" t="n"/>
      <c r="H610" s="570" t="n"/>
      <c r="I610" s="570" t="n"/>
      <c r="J610" s="570" t="n"/>
    </row>
    <row r="611">
      <c r="G611" s="570" t="n"/>
      <c r="H611" s="570" t="n"/>
      <c r="I611" s="570" t="n"/>
      <c r="J611" s="570" t="n"/>
    </row>
    <row r="612">
      <c r="G612" s="570" t="n"/>
      <c r="H612" s="570" t="n"/>
      <c r="I612" s="570" t="n"/>
      <c r="J612" s="570" t="n"/>
    </row>
    <row r="613">
      <c r="G613" s="570" t="n"/>
      <c r="H613" s="570" t="n"/>
      <c r="I613" s="570" t="n"/>
      <c r="J613" s="570" t="n"/>
    </row>
    <row r="614">
      <c r="G614" s="570" t="n"/>
      <c r="H614" s="570" t="n"/>
      <c r="I614" s="570" t="n"/>
      <c r="J614" s="570" t="n"/>
    </row>
    <row r="615">
      <c r="G615" s="570" t="n"/>
      <c r="H615" s="570" t="n"/>
      <c r="I615" s="570" t="n"/>
      <c r="J615" s="570" t="n"/>
    </row>
    <row r="616">
      <c r="G616" s="570" t="n"/>
      <c r="H616" s="570" t="n"/>
      <c r="I616" s="570" t="n"/>
      <c r="J616" s="570" t="n"/>
    </row>
    <row r="617">
      <c r="G617" s="570" t="n"/>
      <c r="H617" s="570" t="n"/>
      <c r="I617" s="570" t="n"/>
      <c r="J617" s="570" t="n"/>
    </row>
    <row r="618">
      <c r="G618" s="570" t="n"/>
      <c r="H618" s="570" t="n"/>
      <c r="I618" s="570" t="n"/>
      <c r="J618" s="570" t="n"/>
    </row>
    <row r="619">
      <c r="G619" s="570" t="n"/>
      <c r="H619" s="570" t="n"/>
      <c r="I619" s="570" t="n"/>
      <c r="J619" s="570" t="n"/>
    </row>
    <row r="620">
      <c r="G620" s="570" t="n"/>
      <c r="H620" s="570" t="n"/>
      <c r="I620" s="570" t="n"/>
      <c r="J620" s="570" t="n"/>
    </row>
    <row r="621">
      <c r="G621" s="570" t="n"/>
      <c r="H621" s="570" t="n"/>
      <c r="I621" s="570" t="n"/>
      <c r="J621" s="570" t="n"/>
    </row>
    <row r="622">
      <c r="G622" s="570" t="n"/>
      <c r="H622" s="570" t="n"/>
      <c r="I622" s="570" t="n"/>
      <c r="J622" s="570" t="n"/>
    </row>
    <row r="623">
      <c r="G623" s="570" t="n"/>
      <c r="H623" s="570" t="n"/>
      <c r="I623" s="570" t="n"/>
      <c r="J623" s="570" t="n"/>
    </row>
  </sheetData>
  <mergeCells count="46">
    <mergeCell ref="C65:D65"/>
    <mergeCell ref="M65:N65"/>
    <mergeCell ref="O65:P65"/>
    <mergeCell ref="Q65:R65"/>
    <mergeCell ref="B5:R6"/>
    <mergeCell ref="Q63:R63"/>
    <mergeCell ref="C64:D64"/>
    <mergeCell ref="E64:J64"/>
    <mergeCell ref="K64:L64"/>
    <mergeCell ref="M64:N64"/>
    <mergeCell ref="O64:P64"/>
    <mergeCell ref="Q64:R64"/>
    <mergeCell ref="C63:D63"/>
    <mergeCell ref="E63:J63"/>
    <mergeCell ref="K63:L63"/>
    <mergeCell ref="M63:N63"/>
    <mergeCell ref="O63:P63"/>
    <mergeCell ref="Q61:R61"/>
    <mergeCell ref="C62:D62"/>
    <mergeCell ref="E62:J62"/>
    <mergeCell ref="K62:L62"/>
    <mergeCell ref="M62:N62"/>
    <mergeCell ref="O62:P62"/>
    <mergeCell ref="Q62:R62"/>
    <mergeCell ref="C61:D61"/>
    <mergeCell ref="E61:J61"/>
    <mergeCell ref="K61:L61"/>
    <mergeCell ref="M61:N61"/>
    <mergeCell ref="O61:P61"/>
    <mergeCell ref="B48:T48"/>
    <mergeCell ref="C60:D60"/>
    <mergeCell ref="E60:J60"/>
    <mergeCell ref="K60:L60"/>
    <mergeCell ref="M60:N60"/>
    <mergeCell ref="O60:P60"/>
    <mergeCell ref="Q60:R60"/>
    <mergeCell ref="B23:T23"/>
    <mergeCell ref="B30:R30"/>
    <mergeCell ref="B32:R32"/>
    <mergeCell ref="B34:R34"/>
    <mergeCell ref="B45:R45"/>
    <mergeCell ref="B4:R4"/>
    <mergeCell ref="B11:R11"/>
    <mergeCell ref="B13:R13"/>
    <mergeCell ref="B16:R16"/>
    <mergeCell ref="B17:R17"/>
  </mergeCells>
  <printOptions horizontalCentered="1"/>
  <pageMargins left="0.747916666666667" right="0.747916666666667" top="0.9840277777777779" bottom="0.9840277777777779" header="0.511805555555556" footer="0.511805555555556"/>
  <pageSetup orientation="portrait" paperSize="9" scale="60"/>
</worksheet>
</file>

<file path=xl/worksheets/sheet10.xml><?xml version="1.0" encoding="utf-8"?>
<worksheet xmlns="http://schemas.openxmlformats.org/spreadsheetml/2006/main">
  <sheetPr>
    <outlinePr summaryBelow="1" summaryRight="1"/>
    <pageSetUpPr/>
  </sheetPr>
  <dimension ref="B1:F24"/>
  <sheetViews>
    <sheetView workbookViewId="0">
      <selection activeCell="N40" sqref="N40"/>
    </sheetView>
  </sheetViews>
  <sheetFormatPr baseColWidth="8" defaultRowHeight="13.5"/>
  <sheetData>
    <row r="1">
      <c r="B1" s="506" t="inlineStr">
        <is>
          <t>工段</t>
        </is>
      </c>
      <c r="C1" s="506" t="inlineStr">
        <is>
          <t>点数</t>
        </is>
      </c>
    </row>
    <row r="2">
      <c r="B2" s="9" t="n">
        <v>1812</v>
      </c>
      <c r="C2" s="9" t="n">
        <v>106</v>
      </c>
    </row>
    <row r="3">
      <c r="B3" s="9" t="n">
        <v>1830</v>
      </c>
      <c r="C3" s="9" t="n">
        <v>258</v>
      </c>
    </row>
    <row r="4">
      <c r="B4" s="9" t="n">
        <v>1840</v>
      </c>
      <c r="C4" s="9" t="n">
        <v>171</v>
      </c>
    </row>
    <row r="8">
      <c r="B8" s="506" t="inlineStr">
        <is>
          <t>类型</t>
        </is>
      </c>
      <c r="E8" s="506" t="inlineStr">
        <is>
          <t>卡数</t>
        </is>
      </c>
      <c r="F8" s="506" t="inlineStr">
        <is>
          <t>每卡平均</t>
        </is>
      </c>
    </row>
    <row r="9">
      <c r="B9" s="193" t="inlineStr">
        <is>
          <t>AIR-IS</t>
        </is>
      </c>
      <c r="C9" s="9" t="n">
        <v>72</v>
      </c>
      <c r="E9" s="9" t="n">
        <v>6</v>
      </c>
      <c r="F9" s="9">
        <f>C9/E9</f>
        <v/>
      </c>
    </row>
    <row r="10">
      <c r="B10" s="193" t="inlineStr">
        <is>
          <t>AIR-NIS</t>
        </is>
      </c>
      <c r="C10" s="9" t="n">
        <v>9</v>
      </c>
      <c r="E10" s="9" t="n">
        <v>1</v>
      </c>
      <c r="F10" s="9">
        <f>C10/E10</f>
        <v/>
      </c>
    </row>
    <row r="11">
      <c r="B11" s="193" t="inlineStr">
        <is>
          <t>AI-IS</t>
        </is>
      </c>
      <c r="C11" s="9" t="n">
        <v>68</v>
      </c>
      <c r="E11" s="9" t="n">
        <v>6</v>
      </c>
      <c r="F11" s="9">
        <f>C11/E11</f>
        <v/>
      </c>
    </row>
    <row r="12">
      <c r="B12" s="193" t="inlineStr">
        <is>
          <t>AI-NIS</t>
        </is>
      </c>
      <c r="C12" s="9" t="n">
        <v>23</v>
      </c>
      <c r="E12" s="9" t="n">
        <v>2</v>
      </c>
      <c r="F12" s="9">
        <f>C12/E12</f>
        <v/>
      </c>
    </row>
    <row r="13">
      <c r="B13" s="193" t="inlineStr">
        <is>
          <t>AOR-IS</t>
        </is>
      </c>
      <c r="C13" s="9" t="n">
        <v>52</v>
      </c>
      <c r="E13" s="9" t="n">
        <v>5</v>
      </c>
      <c r="F13" s="9">
        <f>C13/E13</f>
        <v/>
      </c>
    </row>
    <row r="14">
      <c r="B14" s="193" t="inlineStr">
        <is>
          <t>AOR-NIS</t>
        </is>
      </c>
      <c r="C14" s="9" t="n">
        <v>10</v>
      </c>
      <c r="E14" s="9" t="n">
        <v>2</v>
      </c>
      <c r="F14" s="9">
        <f>C14/E14</f>
        <v/>
      </c>
    </row>
    <row r="15">
      <c r="B15" s="193" t="inlineStr">
        <is>
          <t>DIR-MI</t>
        </is>
      </c>
      <c r="C15" s="9" t="n">
        <v>1</v>
      </c>
      <c r="E15" s="9" t="n">
        <v>1</v>
      </c>
      <c r="F15" s="9">
        <f>C15/E15</f>
        <v/>
      </c>
    </row>
    <row r="16">
      <c r="B16" s="193" t="inlineStr">
        <is>
          <t>DI-MI</t>
        </is>
      </c>
      <c r="C16" s="9" t="n">
        <v>101</v>
      </c>
      <c r="E16" s="9" t="n">
        <v>4</v>
      </c>
      <c r="F16" s="9">
        <f>C16/E16</f>
        <v/>
      </c>
    </row>
    <row r="17">
      <c r="B17" s="193" t="inlineStr">
        <is>
          <t>DIR-RE</t>
        </is>
      </c>
      <c r="C17" s="9" t="n">
        <v>8</v>
      </c>
      <c r="E17" s="9" t="n">
        <v>1</v>
      </c>
      <c r="F17" s="9">
        <f>C17/E17</f>
        <v/>
      </c>
    </row>
    <row r="18">
      <c r="B18" s="193" t="inlineStr">
        <is>
          <t>DI-RE</t>
        </is>
      </c>
      <c r="C18" s="9" t="n">
        <v>100</v>
      </c>
      <c r="E18" s="9" t="n">
        <v>4</v>
      </c>
      <c r="F18" s="9">
        <f>C18/E18</f>
        <v/>
      </c>
    </row>
    <row r="19">
      <c r="B19" s="193" t="inlineStr">
        <is>
          <t>DIR-IS</t>
        </is>
      </c>
      <c r="C19" s="9" t="n">
        <v>3</v>
      </c>
      <c r="E19" s="9" t="n">
        <v>1</v>
      </c>
      <c r="F19" s="9">
        <f>C19/E19</f>
        <v/>
      </c>
    </row>
    <row r="20">
      <c r="B20" s="193" t="inlineStr">
        <is>
          <t>DI-IS</t>
        </is>
      </c>
      <c r="C20" s="9" t="n">
        <v>2</v>
      </c>
      <c r="E20" s="9" t="n">
        <v>1</v>
      </c>
      <c r="F20" s="9">
        <f>C20/E20</f>
        <v/>
      </c>
    </row>
    <row r="21">
      <c r="B21" s="193" t="inlineStr">
        <is>
          <t>DOR-24V</t>
        </is>
      </c>
      <c r="C21" s="506">
        <f>15+11</f>
        <v/>
      </c>
      <c r="E21" s="9" t="n">
        <v>1</v>
      </c>
      <c r="F21" s="9">
        <f>C21/E21</f>
        <v/>
      </c>
    </row>
    <row r="22">
      <c r="B22" s="193" t="inlineStr">
        <is>
          <t>DO-24V</t>
        </is>
      </c>
      <c r="C22" s="506" t="n">
        <v>12</v>
      </c>
      <c r="E22" s="9" t="n">
        <v>1</v>
      </c>
      <c r="F22" s="9">
        <f>C22/E22</f>
        <v/>
      </c>
    </row>
    <row r="23">
      <c r="B23" s="9" t="inlineStr">
        <is>
          <t>DOR-Dry</t>
        </is>
      </c>
      <c r="C23" s="506" t="n">
        <v>30</v>
      </c>
      <c r="E23" s="9" t="n">
        <v>3</v>
      </c>
      <c r="F23" s="9">
        <f>C23/E23</f>
        <v/>
      </c>
    </row>
    <row r="24">
      <c r="B24" s="506" t="inlineStr">
        <is>
          <t>DO-Dry</t>
        </is>
      </c>
      <c r="C24" s="506" t="n">
        <v>18</v>
      </c>
      <c r="E24" s="9" t="n">
        <v>1</v>
      </c>
      <c r="F24" s="9">
        <f>C24/E24</f>
        <v/>
      </c>
    </row>
  </sheetData>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BH2120"/>
  <sheetViews>
    <sheetView showGridLines="0" view="pageBreakPreview" zoomScale="85" zoomScaleNormal="150" zoomScaleSheetLayoutView="85" workbookViewId="0">
      <pane ySplit="6" topLeftCell="A853" activePane="bottomLeft" state="frozenSplit"/>
      <selection activeCell="T5" sqref="T5:AA6"/>
      <selection pane="bottomLeft" activeCell="B869" sqref="B869"/>
    </sheetView>
  </sheetViews>
  <sheetFormatPr baseColWidth="8" defaultColWidth="9" defaultRowHeight="12"/>
  <cols>
    <col width="7.625" customWidth="1" style="143" min="1" max="1"/>
    <col width="13" bestFit="1" customWidth="1" style="111" min="2" max="2"/>
    <col width="16.375" customWidth="1" style="630" min="3" max="3"/>
    <col width="23.375" customWidth="1" style="630" min="4" max="4"/>
    <col width="9.375" customWidth="1" style="630" min="5" max="5"/>
    <col width="6.75" customWidth="1" style="630" min="6" max="6"/>
    <col width="19.5" bestFit="1" customWidth="1" style="630" min="7" max="7"/>
    <col width="7.625" customWidth="1" style="630" min="8" max="9"/>
    <col width="11.75" bestFit="1" customWidth="1" style="630" min="10" max="10"/>
    <col width="3.25" customWidth="1" style="630" min="11" max="11"/>
    <col width="24" customWidth="1" style="111" min="12" max="12"/>
    <col width="18.125" bestFit="1" customWidth="1" style="112" min="13" max="13"/>
    <col width="11.875" customWidth="1" style="111" min="14" max="14"/>
    <col width="18.125" bestFit="1" customWidth="1" style="111" min="15" max="15"/>
    <col width="9" customWidth="1" style="630" min="16" max="37"/>
    <col width="9" customWidth="1" style="630" min="38" max="16384"/>
  </cols>
  <sheetData>
    <row r="1" ht="12.95" customHeight="1" s="521">
      <c r="A1" s="108" t="n"/>
      <c r="B1" s="109" t="n"/>
      <c r="C1" s="110" t="n"/>
      <c r="D1" s="627" t="inlineStr">
        <is>
          <t>仪表索引表
INSTRUMENT INDEX</t>
        </is>
      </c>
      <c r="E1" s="601" t="n"/>
      <c r="F1" s="601" t="n"/>
      <c r="G1" s="628" t="n"/>
      <c r="H1" s="651" t="inlineStr">
        <is>
          <t>文件编号
DOC NO</t>
        </is>
      </c>
      <c r="I1" s="634">
        <f>[41]Cover!T5</f>
        <v/>
      </c>
      <c r="J1" s="601" t="n"/>
      <c r="K1" s="635" t="inlineStr">
        <is>
          <t>版次REV</t>
        </is>
      </c>
    </row>
    <row r="2" ht="9.949999999999999" customHeight="1" s="521">
      <c r="A2" s="113" t="n"/>
      <c r="B2" s="630" t="n"/>
      <c r="C2" s="114" t="n"/>
      <c r="D2" s="629" t="n"/>
      <c r="G2" s="631" t="n"/>
      <c r="H2" s="633" t="n"/>
      <c r="I2" s="605" t="n"/>
      <c r="J2" s="591" t="n"/>
      <c r="K2" s="616" t="n"/>
    </row>
    <row r="3" ht="9.949999999999999" customHeight="1" s="521">
      <c r="A3" s="113" t="n"/>
      <c r="B3" s="630" t="n"/>
      <c r="C3" s="114" t="n"/>
      <c r="D3" s="629" t="n"/>
      <c r="G3" s="631" t="n"/>
      <c r="H3" s="652" t="inlineStr">
        <is>
          <t>页数
SHEET NO</t>
        </is>
      </c>
      <c r="I3" s="638" t="n"/>
      <c r="J3" s="639" t="n"/>
      <c r="K3" s="642" t="inlineStr">
        <is>
          <t>C01</t>
        </is>
      </c>
    </row>
    <row r="4" ht="12.95" customHeight="1" s="521" thickBot="1">
      <c r="A4" s="115" t="n"/>
      <c r="B4" s="116" t="n"/>
      <c r="C4" s="117" t="n"/>
      <c r="D4" s="118" t="inlineStr">
        <is>
          <t>用户 Client: 天津渤化化工发展有限公司</t>
        </is>
      </c>
      <c r="E4" s="119" t="n"/>
      <c r="F4" s="119" t="n"/>
      <c r="G4" s="120" t="n"/>
      <c r="H4" s="637" t="n"/>
      <c r="I4" s="640" t="n"/>
      <c r="J4" s="641" t="n"/>
      <c r="K4" s="621" t="n"/>
    </row>
    <row r="5" ht="12.95" customHeight="1" s="521">
      <c r="A5" s="121" t="inlineStr">
        <is>
          <t>回路号</t>
        </is>
      </c>
      <c r="B5" s="122" t="inlineStr">
        <is>
          <t>仪表位号</t>
        </is>
      </c>
      <c r="C5" s="123" t="inlineStr">
        <is>
          <t>仪表类型</t>
        </is>
      </c>
      <c r="D5" s="123" t="inlineStr">
        <is>
          <t>用途</t>
        </is>
      </c>
      <c r="E5" s="123" t="inlineStr">
        <is>
          <t>流程图号</t>
        </is>
      </c>
      <c r="F5" s="123" t="inlineStr">
        <is>
          <t>位置</t>
        </is>
      </c>
      <c r="G5" s="122" t="inlineStr">
        <is>
          <t>管线或设备号</t>
        </is>
      </c>
      <c r="H5" s="123" t="inlineStr">
        <is>
          <t>I/O 类型</t>
        </is>
      </c>
      <c r="I5" s="122" t="inlineStr">
        <is>
          <t>供货方</t>
        </is>
      </c>
      <c r="J5" s="122" t="inlineStr">
        <is>
          <t>备注</t>
        </is>
      </c>
      <c r="K5" s="124" t="n"/>
    </row>
    <row r="6" ht="12.95" customHeight="1" s="521">
      <c r="A6" s="125" t="inlineStr">
        <is>
          <t>LOOP NO</t>
        </is>
      </c>
      <c r="B6" s="126" t="inlineStr">
        <is>
          <t>TAG NO</t>
        </is>
      </c>
      <c r="C6" s="127" t="inlineStr">
        <is>
          <t>INSTRUMENT TYPE</t>
        </is>
      </c>
      <c r="D6" s="127" t="inlineStr">
        <is>
          <t>SERVICE</t>
        </is>
      </c>
      <c r="E6" s="127" t="inlineStr">
        <is>
          <t>P&amp;ID NO</t>
        </is>
      </c>
      <c r="F6" s="128" t="inlineStr">
        <is>
          <t>LOCATION</t>
        </is>
      </c>
      <c r="G6" s="126" t="inlineStr">
        <is>
          <t>LINE OR EQIUQUIP NO</t>
        </is>
      </c>
      <c r="H6" s="127" t="inlineStr">
        <is>
          <t>I/O TYPE</t>
        </is>
      </c>
      <c r="I6" s="126" t="inlineStr">
        <is>
          <t>SUPPLIER</t>
        </is>
      </c>
      <c r="J6" s="126" t="inlineStr">
        <is>
          <t>REMARKS</t>
        </is>
      </c>
      <c r="K6" s="129" t="n"/>
    </row>
    <row r="7" ht="20.1" customHeight="1" s="521">
      <c r="A7" s="203" t="inlineStr">
        <is>
          <t>-</t>
        </is>
      </c>
      <c r="B7" s="206" t="inlineStr">
        <is>
          <t>18-TI-61102</t>
        </is>
      </c>
      <c r="C7" s="204" t="inlineStr">
        <is>
          <t>DCS</t>
        </is>
      </c>
      <c r="D7" s="205" t="inlineStr">
        <is>
          <t>GC TO TA-6101 TEMP. INDIC.</t>
        </is>
      </c>
      <c r="E7" s="205" t="inlineStr">
        <is>
          <t>1840-PS07-611</t>
        </is>
      </c>
      <c r="F7" s="206" t="inlineStr">
        <is>
          <t>CCR</t>
        </is>
      </c>
      <c r="G7" s="207" t="inlineStr">
        <is>
          <t>-</t>
        </is>
      </c>
      <c r="H7" s="206" t="inlineStr">
        <is>
          <t>-</t>
        </is>
      </c>
      <c r="I7" s="206" t="inlineStr">
        <is>
          <t>-</t>
        </is>
      </c>
      <c r="J7" s="206" t="inlineStr">
        <is>
          <t>-</t>
        </is>
      </c>
      <c r="K7" s="208" t="inlineStr">
        <is>
          <t>C01</t>
        </is>
      </c>
    </row>
    <row r="8" ht="20.1" customHeight="1" s="521">
      <c r="A8" s="203" t="inlineStr">
        <is>
          <t>-</t>
        </is>
      </c>
      <c r="B8" s="206" t="inlineStr">
        <is>
          <t>18-TT-61102</t>
        </is>
      </c>
      <c r="C8" s="209" t="inlineStr">
        <is>
          <t>Integral Temperature Transmitter</t>
        </is>
      </c>
      <c r="D8" s="205" t="inlineStr">
        <is>
          <t>GC TO TA-6101 TEMP. INDIC.</t>
        </is>
      </c>
      <c r="E8" s="205" t="inlineStr">
        <is>
          <t>1840-PS07-611</t>
        </is>
      </c>
      <c r="F8" s="206" t="inlineStr">
        <is>
          <t>On-line</t>
        </is>
      </c>
      <c r="G8" s="207" t="inlineStr">
        <is>
          <t>18-100-GC-61105-B2A-N</t>
        </is>
      </c>
      <c r="H8" s="206" t="inlineStr">
        <is>
          <t>DCS-AI</t>
        </is>
      </c>
      <c r="I8" s="206" t="inlineStr">
        <is>
          <t>-</t>
        </is>
      </c>
      <c r="J8" s="206" t="inlineStr">
        <is>
          <t>-</t>
        </is>
      </c>
      <c r="K8" s="208" t="inlineStr">
        <is>
          <t>C01</t>
        </is>
      </c>
    </row>
    <row r="9" ht="20.1" customHeight="1" s="521">
      <c r="A9" s="210" t="n"/>
      <c r="B9" s="598" t="n"/>
      <c r="C9" s="211" t="n"/>
      <c r="D9" s="212" t="n"/>
      <c r="E9" s="212" t="n"/>
      <c r="F9" s="598" t="n"/>
      <c r="G9" s="213" t="n"/>
      <c r="H9" s="598" t="n"/>
      <c r="I9" s="598" t="n"/>
      <c r="J9" s="598" t="n"/>
      <c r="K9" s="138" t="n"/>
    </row>
    <row r="10" ht="20.1" customHeight="1" s="521">
      <c r="A10" s="203" t="inlineStr">
        <is>
          <t>-</t>
        </is>
      </c>
      <c r="B10" s="206" t="inlineStr">
        <is>
          <t>18-TI-61103</t>
        </is>
      </c>
      <c r="C10" s="204" t="inlineStr">
        <is>
          <t>DCS</t>
        </is>
      </c>
      <c r="D10" s="205" t="inlineStr">
        <is>
          <t>GC FROM TA-6101 TOP TEMP. INDIC.</t>
        </is>
      </c>
      <c r="E10" s="205" t="inlineStr">
        <is>
          <t>1840-PS07-611</t>
        </is>
      </c>
      <c r="F10" s="206" t="inlineStr">
        <is>
          <t>CCR</t>
        </is>
      </c>
      <c r="G10" s="207" t="inlineStr">
        <is>
          <t>-</t>
        </is>
      </c>
      <c r="H10" s="206" t="inlineStr">
        <is>
          <t>-</t>
        </is>
      </c>
      <c r="I10" s="206" t="inlineStr">
        <is>
          <t>-</t>
        </is>
      </c>
      <c r="J10" s="206" t="inlineStr">
        <is>
          <t>-</t>
        </is>
      </c>
      <c r="K10" s="208" t="inlineStr">
        <is>
          <t>C01</t>
        </is>
      </c>
    </row>
    <row r="11" ht="20.1" customHeight="1" s="521">
      <c r="A11" s="203" t="inlineStr">
        <is>
          <t>-</t>
        </is>
      </c>
      <c r="B11" s="206" t="inlineStr">
        <is>
          <t>18-TT-61103</t>
        </is>
      </c>
      <c r="C11" s="209" t="inlineStr">
        <is>
          <t>Integral Temperature Transmitter</t>
        </is>
      </c>
      <c r="D11" s="205" t="inlineStr">
        <is>
          <t>GC FROM TA-6101 TOP TEMP. INDIC.</t>
        </is>
      </c>
      <c r="E11" s="205" t="inlineStr">
        <is>
          <t>1840-PS07-611</t>
        </is>
      </c>
      <c r="F11" s="206" t="inlineStr">
        <is>
          <t>On-line</t>
        </is>
      </c>
      <c r="G11" s="207" t="inlineStr">
        <is>
          <t>18-150-GC-61107-B2A-N</t>
        </is>
      </c>
      <c r="H11" s="206" t="inlineStr">
        <is>
          <t>DCS-AI</t>
        </is>
      </c>
      <c r="I11" s="214" t="inlineStr">
        <is>
          <t>-</t>
        </is>
      </c>
      <c r="J11" s="206" t="inlineStr">
        <is>
          <t>-</t>
        </is>
      </c>
      <c r="K11" s="208" t="inlineStr">
        <is>
          <t>C01</t>
        </is>
      </c>
    </row>
    <row r="12" ht="20.1" customHeight="1" s="521">
      <c r="A12" s="210" t="n"/>
      <c r="B12" s="598" t="n"/>
      <c r="C12" s="211" t="n"/>
      <c r="D12" s="212" t="n"/>
      <c r="E12" s="212" t="n"/>
      <c r="F12" s="598" t="n"/>
      <c r="G12" s="213" t="n"/>
      <c r="H12" s="598" t="n"/>
      <c r="I12" s="131" t="n"/>
      <c r="J12" s="598" t="n"/>
      <c r="K12" s="138" t="n"/>
    </row>
    <row r="13" ht="20.1" customHeight="1" s="521">
      <c r="A13" s="203" t="inlineStr">
        <is>
          <t>-</t>
        </is>
      </c>
      <c r="B13" s="206" t="inlineStr">
        <is>
          <t>18-TI-61104</t>
        </is>
      </c>
      <c r="C13" s="204" t="inlineStr">
        <is>
          <t>DCS</t>
        </is>
      </c>
      <c r="D13" s="205" t="inlineStr">
        <is>
          <t>TA-6101 TEMP. INDIC.</t>
        </is>
      </c>
      <c r="E13" s="205" t="inlineStr">
        <is>
          <t>1840-PS07-611</t>
        </is>
      </c>
      <c r="F13" s="206" t="inlineStr">
        <is>
          <t>CCR</t>
        </is>
      </c>
      <c r="G13" s="207" t="inlineStr">
        <is>
          <t>-</t>
        </is>
      </c>
      <c r="H13" s="206" t="inlineStr">
        <is>
          <t>-</t>
        </is>
      </c>
      <c r="I13" s="206" t="inlineStr">
        <is>
          <t>-</t>
        </is>
      </c>
      <c r="J13" s="206" t="inlineStr">
        <is>
          <t>-</t>
        </is>
      </c>
      <c r="K13" s="208" t="inlineStr">
        <is>
          <t>C01</t>
        </is>
      </c>
    </row>
    <row r="14" ht="20.1" customHeight="1" s="521">
      <c r="A14" s="203" t="inlineStr">
        <is>
          <t>-</t>
        </is>
      </c>
      <c r="B14" s="206" t="inlineStr">
        <is>
          <t>18-TT-61104</t>
        </is>
      </c>
      <c r="C14" s="209" t="inlineStr">
        <is>
          <t>Integral Temperature Transmitter</t>
        </is>
      </c>
      <c r="D14" s="205" t="inlineStr">
        <is>
          <t>TA-6101 TEMP. INDIC.</t>
        </is>
      </c>
      <c r="E14" s="205" t="inlineStr">
        <is>
          <t>1840-PS07-611</t>
        </is>
      </c>
      <c r="F14" s="206" t="inlineStr">
        <is>
          <t>Equip.</t>
        </is>
      </c>
      <c r="G14" s="207" t="inlineStr">
        <is>
          <t>18-TA-6101/T1</t>
        </is>
      </c>
      <c r="H14" s="206" t="inlineStr">
        <is>
          <t>DCS-AI</t>
        </is>
      </c>
      <c r="I14" s="214" t="inlineStr">
        <is>
          <t>-</t>
        </is>
      </c>
      <c r="J14" s="206" t="inlineStr">
        <is>
          <t>-</t>
        </is>
      </c>
      <c r="K14" s="208" t="inlineStr">
        <is>
          <t>C01</t>
        </is>
      </c>
    </row>
    <row r="15" ht="20.1" customHeight="1" s="521">
      <c r="A15" s="210" t="n"/>
      <c r="B15" s="598" t="n"/>
      <c r="C15" s="211" t="n"/>
      <c r="D15" s="212" t="n"/>
      <c r="E15" s="212" t="n"/>
      <c r="F15" s="598" t="n"/>
      <c r="G15" s="213" t="n"/>
      <c r="H15" s="598" t="n"/>
      <c r="I15" s="131" t="n"/>
      <c r="J15" s="598" t="n"/>
      <c r="K15" s="138" t="n"/>
    </row>
    <row r="16" ht="20.1" customHeight="1" s="521">
      <c r="A16" s="203" t="inlineStr">
        <is>
          <t>-</t>
        </is>
      </c>
      <c r="B16" s="206" t="inlineStr">
        <is>
          <t>18-TIC-61105</t>
        </is>
      </c>
      <c r="C16" s="204" t="inlineStr">
        <is>
          <t>DCS</t>
        </is>
      </c>
      <c r="D16" s="205" t="inlineStr">
        <is>
          <t>TA-6101 TEMP. INDIC., CONTR.</t>
        </is>
      </c>
      <c r="E16" s="205" t="inlineStr">
        <is>
          <t>1840-PS07-611</t>
        </is>
      </c>
      <c r="F16" s="206" t="inlineStr">
        <is>
          <t>CCR</t>
        </is>
      </c>
      <c r="G16" s="207" t="inlineStr">
        <is>
          <t>-</t>
        </is>
      </c>
      <c r="H16" s="206" t="inlineStr">
        <is>
          <t>-</t>
        </is>
      </c>
      <c r="I16" s="206" t="inlineStr">
        <is>
          <t>-</t>
        </is>
      </c>
      <c r="J16" s="206" t="inlineStr">
        <is>
          <t>-</t>
        </is>
      </c>
      <c r="K16" s="208" t="inlineStr">
        <is>
          <t>C01</t>
        </is>
      </c>
    </row>
    <row r="17" ht="20.1" customHeight="1" s="521">
      <c r="A17" s="203" t="inlineStr">
        <is>
          <t>-</t>
        </is>
      </c>
      <c r="B17" s="206" t="inlineStr">
        <is>
          <t>18-TT-61105</t>
        </is>
      </c>
      <c r="C17" s="209" t="inlineStr">
        <is>
          <t>Integral Temperature Transmitter</t>
        </is>
      </c>
      <c r="D17" s="205" t="inlineStr">
        <is>
          <t>TA-6101 TEMP. INDIC., CONTR.</t>
        </is>
      </c>
      <c r="E17" s="205" t="inlineStr">
        <is>
          <t>1840-PS07-611</t>
        </is>
      </c>
      <c r="F17" s="206" t="inlineStr">
        <is>
          <t>Equip.</t>
        </is>
      </c>
      <c r="G17" s="207" t="inlineStr">
        <is>
          <t>18-TA-6101/T2</t>
        </is>
      </c>
      <c r="H17" s="206" t="inlineStr">
        <is>
          <t>DCS-AI</t>
        </is>
      </c>
      <c r="I17" s="206" t="inlineStr">
        <is>
          <t>-</t>
        </is>
      </c>
      <c r="J17" s="206" t="inlineStr">
        <is>
          <t>-</t>
        </is>
      </c>
      <c r="K17" s="208" t="inlineStr">
        <is>
          <t>C01</t>
        </is>
      </c>
    </row>
    <row r="18" ht="20.1" customHeight="1" s="521">
      <c r="A18" s="210" t="n"/>
      <c r="B18" s="598" t="n"/>
      <c r="C18" s="211" t="n"/>
      <c r="D18" s="212" t="n"/>
      <c r="E18" s="212" t="n"/>
      <c r="F18" s="598" t="n"/>
      <c r="G18" s="213" t="n"/>
      <c r="H18" s="598" t="n"/>
      <c r="I18" s="598" t="n"/>
      <c r="J18" s="598" t="n"/>
      <c r="K18" s="138" t="n"/>
    </row>
    <row r="19" ht="20.1" customHeight="1" s="521">
      <c r="A19" s="203" t="inlineStr">
        <is>
          <t>-</t>
        </is>
      </c>
      <c r="B19" s="206" t="inlineStr">
        <is>
          <t>18-TI-61106</t>
        </is>
      </c>
      <c r="C19" s="204" t="inlineStr">
        <is>
          <t>DCS</t>
        </is>
      </c>
      <c r="D19" s="205" t="inlineStr">
        <is>
          <t>TA-6101 TEMP. INDIC.</t>
        </is>
      </c>
      <c r="E19" s="205" t="inlineStr">
        <is>
          <t>1840-PS07-611</t>
        </is>
      </c>
      <c r="F19" s="206" t="inlineStr">
        <is>
          <t>CCR</t>
        </is>
      </c>
      <c r="G19" s="207" t="inlineStr">
        <is>
          <t>-</t>
        </is>
      </c>
      <c r="H19" s="206" t="inlineStr">
        <is>
          <t>-</t>
        </is>
      </c>
      <c r="I19" s="206" t="inlineStr">
        <is>
          <t>-</t>
        </is>
      </c>
      <c r="J19" s="206" t="inlineStr">
        <is>
          <t>-</t>
        </is>
      </c>
      <c r="K19" s="208" t="inlineStr">
        <is>
          <t>C01</t>
        </is>
      </c>
    </row>
    <row r="20" ht="20.1" customHeight="1" s="521">
      <c r="A20" s="203" t="inlineStr">
        <is>
          <t>-</t>
        </is>
      </c>
      <c r="B20" s="206" t="inlineStr">
        <is>
          <t>18-TT-61106</t>
        </is>
      </c>
      <c r="C20" s="209" t="inlineStr">
        <is>
          <t>Integral Temperature Transmitter</t>
        </is>
      </c>
      <c r="D20" s="205" t="inlineStr">
        <is>
          <t>TA-6101 TEMP. INDIC.</t>
        </is>
      </c>
      <c r="E20" s="205" t="inlineStr">
        <is>
          <t>1840-PS07-611</t>
        </is>
      </c>
      <c r="F20" s="206" t="inlineStr">
        <is>
          <t>Equip.</t>
        </is>
      </c>
      <c r="G20" s="207" t="inlineStr">
        <is>
          <t>18-TA-6101/T3</t>
        </is>
      </c>
      <c r="H20" s="206" t="inlineStr">
        <is>
          <t>DCS-AI</t>
        </is>
      </c>
      <c r="I20" s="214" t="inlineStr">
        <is>
          <t>-</t>
        </is>
      </c>
      <c r="J20" s="206" t="inlineStr">
        <is>
          <t>-</t>
        </is>
      </c>
      <c r="K20" s="208" t="inlineStr">
        <is>
          <t>C01</t>
        </is>
      </c>
      <c r="N20" s="112" t="n"/>
    </row>
    <row r="21" ht="20.1" customHeight="1" s="521">
      <c r="A21" s="210" t="n"/>
      <c r="B21" s="598" t="n"/>
      <c r="C21" s="211" t="n"/>
      <c r="D21" s="212" t="n"/>
      <c r="E21" s="212" t="n"/>
      <c r="F21" s="598" t="n"/>
      <c r="G21" s="213" t="n"/>
      <c r="H21" s="598" t="n"/>
      <c r="I21" s="131" t="n"/>
      <c r="J21" s="598" t="n"/>
      <c r="K21" s="138" t="n"/>
      <c r="N21" s="112" t="n"/>
    </row>
    <row r="22" ht="20.1" customHeight="1" s="521">
      <c r="A22" s="203" t="inlineStr">
        <is>
          <t>-</t>
        </is>
      </c>
      <c r="B22" s="206" t="inlineStr">
        <is>
          <t>18-TI-61107</t>
        </is>
      </c>
      <c r="C22" s="204" t="inlineStr">
        <is>
          <t>DCS</t>
        </is>
      </c>
      <c r="D22" s="205" t="inlineStr">
        <is>
          <t>TA-6101 TEMP. INDIC.</t>
        </is>
      </c>
      <c r="E22" s="205" t="inlineStr">
        <is>
          <t>1840-PS07-611</t>
        </is>
      </c>
      <c r="F22" s="206" t="inlineStr">
        <is>
          <t>CCR</t>
        </is>
      </c>
      <c r="G22" s="207" t="inlineStr">
        <is>
          <t>-</t>
        </is>
      </c>
      <c r="H22" s="206" t="inlineStr">
        <is>
          <t>-</t>
        </is>
      </c>
      <c r="I22" s="206" t="inlineStr">
        <is>
          <t>-</t>
        </is>
      </c>
      <c r="J22" s="206" t="inlineStr">
        <is>
          <t>-</t>
        </is>
      </c>
      <c r="K22" s="208" t="inlineStr">
        <is>
          <t>C01</t>
        </is>
      </c>
      <c r="N22" s="112" t="n"/>
    </row>
    <row r="23" ht="20.1" customHeight="1" s="521">
      <c r="A23" s="203" t="inlineStr">
        <is>
          <t>-</t>
        </is>
      </c>
      <c r="B23" s="206" t="inlineStr">
        <is>
          <t>18-TT-61107</t>
        </is>
      </c>
      <c r="C23" s="209" t="inlineStr">
        <is>
          <t>Integral Temperature Transmitter</t>
        </is>
      </c>
      <c r="D23" s="205" t="inlineStr">
        <is>
          <t>TA-6101 TEMP. INDIC.</t>
        </is>
      </c>
      <c r="E23" s="205" t="inlineStr">
        <is>
          <t>1840-PS07-611</t>
        </is>
      </c>
      <c r="F23" s="206" t="inlineStr">
        <is>
          <t>Equip.</t>
        </is>
      </c>
      <c r="G23" s="207" t="inlineStr">
        <is>
          <t>18-TA-6101/T4</t>
        </is>
      </c>
      <c r="H23" s="206" t="inlineStr">
        <is>
          <t>DCS-AI</t>
        </is>
      </c>
      <c r="I23" s="206" t="inlineStr">
        <is>
          <t>-</t>
        </is>
      </c>
      <c r="J23" s="206" t="inlineStr">
        <is>
          <t>-</t>
        </is>
      </c>
      <c r="K23" s="208" t="inlineStr">
        <is>
          <t>C01</t>
        </is>
      </c>
    </row>
    <row r="24" ht="20.1" customHeight="1" s="521">
      <c r="A24" s="210" t="n"/>
      <c r="B24" s="598" t="n"/>
      <c r="C24" s="211" t="n"/>
      <c r="D24" s="212" t="n"/>
      <c r="E24" s="212" t="n"/>
      <c r="F24" s="598" t="n"/>
      <c r="G24" s="213" t="n"/>
      <c r="H24" s="598" t="n"/>
      <c r="I24" s="598" t="n"/>
      <c r="J24" s="598" t="n"/>
      <c r="K24" s="138" t="n"/>
    </row>
    <row r="25" ht="20.1" customHeight="1" s="521">
      <c r="A25" s="203" t="inlineStr">
        <is>
          <t>-</t>
        </is>
      </c>
      <c r="B25" s="206" t="inlineStr">
        <is>
          <t>18-TI-61108</t>
        </is>
      </c>
      <c r="C25" s="204" t="inlineStr">
        <is>
          <t>DCS</t>
        </is>
      </c>
      <c r="D25" s="205" t="inlineStr">
        <is>
          <t>TA-6101 TEMP. INDIC.</t>
        </is>
      </c>
      <c r="E25" s="205" t="inlineStr">
        <is>
          <t>1840-PS07-611</t>
        </is>
      </c>
      <c r="F25" s="206" t="inlineStr">
        <is>
          <t>CCR</t>
        </is>
      </c>
      <c r="G25" s="207" t="inlineStr">
        <is>
          <t>-</t>
        </is>
      </c>
      <c r="H25" s="206" t="inlineStr">
        <is>
          <t>-</t>
        </is>
      </c>
      <c r="I25" s="206" t="inlineStr">
        <is>
          <t>-</t>
        </is>
      </c>
      <c r="J25" s="206" t="inlineStr">
        <is>
          <t>-</t>
        </is>
      </c>
      <c r="K25" s="208" t="inlineStr">
        <is>
          <t>C01</t>
        </is>
      </c>
    </row>
    <row r="26" ht="20.1" customHeight="1" s="521">
      <c r="A26" s="203" t="inlineStr">
        <is>
          <t>-</t>
        </is>
      </c>
      <c r="B26" s="206" t="inlineStr">
        <is>
          <t>18-TT-61108</t>
        </is>
      </c>
      <c r="C26" s="209" t="inlineStr">
        <is>
          <t>Integral Temperature Transmitter</t>
        </is>
      </c>
      <c r="D26" s="205" t="inlineStr">
        <is>
          <t>TA-6101 TEMP. INDIC.</t>
        </is>
      </c>
      <c r="E26" s="205" t="inlineStr">
        <is>
          <t>1840-PS07-611</t>
        </is>
      </c>
      <c r="F26" s="206" t="inlineStr">
        <is>
          <t>Equip.</t>
        </is>
      </c>
      <c r="G26" s="207" t="inlineStr">
        <is>
          <t>18-TA-6101/T5</t>
        </is>
      </c>
      <c r="H26" s="206" t="inlineStr">
        <is>
          <t>DCS-AI</t>
        </is>
      </c>
      <c r="I26" s="214" t="inlineStr">
        <is>
          <t>-</t>
        </is>
      </c>
      <c r="J26" s="206" t="inlineStr">
        <is>
          <t>-</t>
        </is>
      </c>
      <c r="K26" s="208" t="inlineStr">
        <is>
          <t>C01</t>
        </is>
      </c>
    </row>
    <row r="27" ht="20.1" customHeight="1" s="521">
      <c r="A27" s="210" t="n"/>
      <c r="B27" s="598" t="n"/>
      <c r="C27" s="211" t="n"/>
      <c r="D27" s="212" t="n"/>
      <c r="E27" s="212" t="n"/>
      <c r="F27" s="598" t="n"/>
      <c r="G27" s="213" t="n"/>
      <c r="H27" s="598" t="n"/>
      <c r="I27" s="598" t="n"/>
      <c r="J27" s="598" t="n"/>
      <c r="K27" s="138" t="n"/>
    </row>
    <row r="28" ht="20.1" customHeight="1" s="521">
      <c r="A28" s="203" t="inlineStr">
        <is>
          <t>-</t>
        </is>
      </c>
      <c r="B28" s="206" t="inlineStr">
        <is>
          <t>18-TI-61109</t>
        </is>
      </c>
      <c r="C28" s="204" t="inlineStr">
        <is>
          <t>DCS</t>
        </is>
      </c>
      <c r="D28" s="205" t="inlineStr">
        <is>
          <t>GC FROM ET-6101 TEMP. INDIC.</t>
        </is>
      </c>
      <c r="E28" s="205" t="inlineStr">
        <is>
          <t>1840-PS07-611</t>
        </is>
      </c>
      <c r="F28" s="206" t="inlineStr">
        <is>
          <t>CCR</t>
        </is>
      </c>
      <c r="G28" s="207" t="inlineStr">
        <is>
          <t>-</t>
        </is>
      </c>
      <c r="H28" s="206" t="inlineStr">
        <is>
          <t>-</t>
        </is>
      </c>
      <c r="I28" s="206" t="inlineStr">
        <is>
          <t>-</t>
        </is>
      </c>
      <c r="J28" s="206" t="inlineStr">
        <is>
          <t>-</t>
        </is>
      </c>
      <c r="K28" s="208" t="inlineStr">
        <is>
          <t>C01</t>
        </is>
      </c>
    </row>
    <row r="29" ht="20.1" customHeight="1" s="521">
      <c r="A29" s="203" t="inlineStr">
        <is>
          <t>-</t>
        </is>
      </c>
      <c r="B29" s="206" t="inlineStr">
        <is>
          <t>18-TT-61109</t>
        </is>
      </c>
      <c r="C29" s="209" t="inlineStr">
        <is>
          <t>Integral Temperature Transmitter</t>
        </is>
      </c>
      <c r="D29" s="205" t="inlineStr">
        <is>
          <t>GC FROM ET-6101 TEMP. INDIC.</t>
        </is>
      </c>
      <c r="E29" s="205" t="inlineStr">
        <is>
          <t>1840-PS07-611</t>
        </is>
      </c>
      <c r="F29" s="206" t="inlineStr">
        <is>
          <t>On-line</t>
        </is>
      </c>
      <c r="G29" s="207" t="inlineStr">
        <is>
          <t>18-300-GC-61109-B2A-H</t>
        </is>
      </c>
      <c r="H29" s="206" t="inlineStr">
        <is>
          <t>DCS-AI</t>
        </is>
      </c>
      <c r="I29" s="206" t="inlineStr">
        <is>
          <t>-</t>
        </is>
      </c>
      <c r="J29" s="206" t="inlineStr">
        <is>
          <t>-</t>
        </is>
      </c>
      <c r="K29" s="208" t="inlineStr">
        <is>
          <t>C01</t>
        </is>
      </c>
      <c r="N29" s="112" t="n"/>
    </row>
    <row r="30" ht="20.1" customHeight="1" s="521">
      <c r="A30" s="210" t="n"/>
      <c r="B30" s="598" t="n"/>
      <c r="C30" s="211" t="n"/>
      <c r="D30" s="212" t="n"/>
      <c r="E30" s="212" t="n"/>
      <c r="F30" s="598" t="n"/>
      <c r="G30" s="213" t="n"/>
      <c r="H30" s="598" t="n"/>
      <c r="I30" s="598" t="n"/>
      <c r="J30" s="598" t="n"/>
      <c r="K30" s="138" t="n"/>
      <c r="N30" s="112" t="n"/>
    </row>
    <row r="31" ht="20.1" customHeight="1" s="521">
      <c r="A31" s="203" t="inlineStr">
        <is>
          <t>-</t>
        </is>
      </c>
      <c r="B31" s="206" t="inlineStr">
        <is>
          <t>18-TI-61110</t>
        </is>
      </c>
      <c r="C31" s="204" t="inlineStr">
        <is>
          <t>DCS</t>
        </is>
      </c>
      <c r="D31" s="205" t="inlineStr">
        <is>
          <t>HCS FROM TA-6101 BOTTOM TEMP. INDIC.</t>
        </is>
      </c>
      <c r="E31" s="205" t="inlineStr">
        <is>
          <t>1840-PS07-611</t>
        </is>
      </c>
      <c r="F31" s="206" t="inlineStr">
        <is>
          <t>CCR</t>
        </is>
      </c>
      <c r="G31" s="207" t="inlineStr">
        <is>
          <t>-</t>
        </is>
      </c>
      <c r="H31" s="206" t="inlineStr">
        <is>
          <t>-</t>
        </is>
      </c>
      <c r="I31" s="206" t="inlineStr">
        <is>
          <t>-</t>
        </is>
      </c>
      <c r="J31" s="206" t="inlineStr">
        <is>
          <t>-</t>
        </is>
      </c>
      <c r="K31" s="208" t="inlineStr">
        <is>
          <t>C01</t>
        </is>
      </c>
    </row>
    <row r="32" ht="20.1" customHeight="1" s="521">
      <c r="A32" s="203" t="inlineStr">
        <is>
          <t>-</t>
        </is>
      </c>
      <c r="B32" s="206" t="inlineStr">
        <is>
          <t>18-TT-61110</t>
        </is>
      </c>
      <c r="C32" s="209" t="inlineStr">
        <is>
          <t>Integral Temperature Transmitter</t>
        </is>
      </c>
      <c r="D32" s="205" t="inlineStr">
        <is>
          <t>HCS FROM TA-6101 BOTTOM TEMP. INDIC.</t>
        </is>
      </c>
      <c r="E32" s="205" t="inlineStr">
        <is>
          <t>1840-PS07-611</t>
        </is>
      </c>
      <c r="F32" s="206" t="inlineStr">
        <is>
          <t>On-line</t>
        </is>
      </c>
      <c r="G32" s="207" t="inlineStr">
        <is>
          <t>18-80-PR-61101-B2A-N</t>
        </is>
      </c>
      <c r="H32" s="206" t="inlineStr">
        <is>
          <t>DCS-AI</t>
        </is>
      </c>
      <c r="I32" s="214" t="inlineStr">
        <is>
          <t>-</t>
        </is>
      </c>
      <c r="J32" s="206" t="inlineStr">
        <is>
          <t>-</t>
        </is>
      </c>
      <c r="K32" s="208" t="inlineStr">
        <is>
          <t>C01</t>
        </is>
      </c>
      <c r="N32" s="112" t="n"/>
    </row>
    <row r="33" ht="20.1" customHeight="1" s="521">
      <c r="A33" s="210" t="n"/>
      <c r="B33" s="598" t="n"/>
      <c r="C33" s="211" t="n"/>
      <c r="D33" s="212" t="n"/>
      <c r="E33" s="212" t="n"/>
      <c r="F33" s="598" t="n"/>
      <c r="G33" s="213" t="n"/>
      <c r="H33" s="598" t="n"/>
      <c r="I33" s="131" t="n"/>
      <c r="J33" s="598" t="n"/>
      <c r="K33" s="138" t="n"/>
    </row>
    <row r="34" ht="20.1" customHeight="1" s="521">
      <c r="A34" s="203" t="inlineStr">
        <is>
          <t>-</t>
        </is>
      </c>
      <c r="B34" s="206" t="inlineStr">
        <is>
          <t>18-TI-61201</t>
        </is>
      </c>
      <c r="C34" s="204" t="inlineStr">
        <is>
          <t>DCS</t>
        </is>
      </c>
      <c r="D34" s="205" t="inlineStr">
        <is>
          <t>ETH TO ET-6103 TEMP. INDIC.</t>
        </is>
      </c>
      <c r="E34" s="205" t="inlineStr">
        <is>
          <t>1840-PS07-612</t>
        </is>
      </c>
      <c r="F34" s="206" t="inlineStr">
        <is>
          <t>CCR</t>
        </is>
      </c>
      <c r="G34" s="207" t="inlineStr">
        <is>
          <t>-</t>
        </is>
      </c>
      <c r="H34" s="206" t="inlineStr">
        <is>
          <t>-</t>
        </is>
      </c>
      <c r="I34" s="206" t="inlineStr">
        <is>
          <t>-</t>
        </is>
      </c>
      <c r="J34" s="206" t="inlineStr">
        <is>
          <t>-</t>
        </is>
      </c>
      <c r="K34" s="208" t="inlineStr">
        <is>
          <t>C01</t>
        </is>
      </c>
    </row>
    <row r="35" ht="20.1" customHeight="1" s="521">
      <c r="A35" s="203" t="inlineStr">
        <is>
          <t>-</t>
        </is>
      </c>
      <c r="B35" s="206" t="inlineStr">
        <is>
          <t>18-TT-61201</t>
        </is>
      </c>
      <c r="C35" s="209" t="inlineStr">
        <is>
          <t>Integral Temperature Transmitter</t>
        </is>
      </c>
      <c r="D35" s="205" t="inlineStr">
        <is>
          <t>ETH TO ET-6103 TEMP. INDIC.</t>
        </is>
      </c>
      <c r="E35" s="205" t="inlineStr">
        <is>
          <t>1840-PS07-612</t>
        </is>
      </c>
      <c r="F35" s="206" t="inlineStr">
        <is>
          <t>On-line</t>
        </is>
      </c>
      <c r="G35" s="207" t="inlineStr">
        <is>
          <t>18-50-ETH-61204-B2A-C</t>
        </is>
      </c>
      <c r="H35" s="206" t="inlineStr">
        <is>
          <t>DCS-AI</t>
        </is>
      </c>
      <c r="I35" s="206" t="inlineStr">
        <is>
          <t>-</t>
        </is>
      </c>
      <c r="J35" s="206" t="inlineStr">
        <is>
          <t>-</t>
        </is>
      </c>
      <c r="K35" s="208" t="inlineStr">
        <is>
          <t>C01</t>
        </is>
      </c>
      <c r="N35" s="112" t="n"/>
    </row>
    <row r="36" ht="20.1" customHeight="1" s="521">
      <c r="A36" s="210" t="n"/>
      <c r="B36" s="598" t="n"/>
      <c r="C36" s="211" t="n"/>
      <c r="D36" s="212" t="n"/>
      <c r="E36" s="212" t="n"/>
      <c r="F36" s="598" t="n"/>
      <c r="G36" s="213" t="n"/>
      <c r="H36" s="598" t="n"/>
      <c r="I36" s="598" t="n"/>
      <c r="J36" s="598" t="n"/>
      <c r="K36" s="138" t="n"/>
    </row>
    <row r="37" ht="20.1" customHeight="1" s="521">
      <c r="A37" s="203" t="inlineStr">
        <is>
          <t>-</t>
        </is>
      </c>
      <c r="B37" s="206" t="inlineStr">
        <is>
          <t>18-TI-61203</t>
        </is>
      </c>
      <c r="C37" s="204" t="inlineStr">
        <is>
          <t>DCS</t>
        </is>
      </c>
      <c r="D37" s="205" t="inlineStr">
        <is>
          <t>ETH TO VE-6103 TEMP. INDIC.</t>
        </is>
      </c>
      <c r="E37" s="205" t="inlineStr">
        <is>
          <t>1840-PS07-612</t>
        </is>
      </c>
      <c r="F37" s="206" t="inlineStr">
        <is>
          <t>CCR</t>
        </is>
      </c>
      <c r="G37" s="207" t="inlineStr">
        <is>
          <t>-</t>
        </is>
      </c>
      <c r="H37" s="206" t="inlineStr">
        <is>
          <t>-</t>
        </is>
      </c>
      <c r="I37" s="206" t="inlineStr">
        <is>
          <t>-</t>
        </is>
      </c>
      <c r="J37" s="206" t="inlineStr">
        <is>
          <t>-</t>
        </is>
      </c>
      <c r="K37" s="208" t="inlineStr">
        <is>
          <t>C01</t>
        </is>
      </c>
    </row>
    <row r="38" ht="20.1" customHeight="1" s="521">
      <c r="A38" s="203" t="inlineStr">
        <is>
          <t>-</t>
        </is>
      </c>
      <c r="B38" s="206" t="inlineStr">
        <is>
          <t>18-TT-61203</t>
        </is>
      </c>
      <c r="C38" s="209" t="inlineStr">
        <is>
          <t>Integral Temperature Transmitter</t>
        </is>
      </c>
      <c r="D38" s="205" t="inlineStr">
        <is>
          <t>ETH TO VE-6103 TEMP. INDIC.</t>
        </is>
      </c>
      <c r="E38" s="205" t="inlineStr">
        <is>
          <t>1840-PS07-612</t>
        </is>
      </c>
      <c r="F38" s="206" t="inlineStr">
        <is>
          <t>On-line</t>
        </is>
      </c>
      <c r="G38" s="207" t="inlineStr">
        <is>
          <t>18-100-ETH-61201-B2A-C</t>
        </is>
      </c>
      <c r="H38" s="206" t="inlineStr">
        <is>
          <t>DCS-AI</t>
        </is>
      </c>
      <c r="I38" s="214" t="inlineStr">
        <is>
          <t>-</t>
        </is>
      </c>
      <c r="J38" s="206" t="inlineStr">
        <is>
          <t>-</t>
        </is>
      </c>
      <c r="K38" s="208" t="inlineStr">
        <is>
          <t>C01</t>
        </is>
      </c>
      <c r="N38" s="112" t="n"/>
    </row>
    <row r="39" ht="20.1" customHeight="1" s="521">
      <c r="A39" s="210" t="n"/>
      <c r="B39" s="598" t="n"/>
      <c r="C39" s="211" t="n"/>
      <c r="D39" s="212" t="n"/>
      <c r="E39" s="212" t="n"/>
      <c r="F39" s="598" t="n"/>
      <c r="G39" s="213" t="n"/>
      <c r="H39" s="598" t="n"/>
      <c r="I39" s="131" t="n"/>
      <c r="J39" s="598" t="n"/>
      <c r="K39" s="138" t="n"/>
    </row>
    <row r="40" ht="20.1" customHeight="1" s="521">
      <c r="A40" s="203" t="inlineStr">
        <is>
          <t>-</t>
        </is>
      </c>
      <c r="B40" s="206" t="inlineStr">
        <is>
          <t>18-TI-61205</t>
        </is>
      </c>
      <c r="C40" s="204" t="inlineStr">
        <is>
          <t>DCS</t>
        </is>
      </c>
      <c r="D40" s="205" t="inlineStr">
        <is>
          <t>TA-6102 TEMP. INDIC.</t>
        </is>
      </c>
      <c r="E40" s="205" t="inlineStr">
        <is>
          <t>1840-PS07-612</t>
        </is>
      </c>
      <c r="F40" s="206" t="inlineStr">
        <is>
          <t>CCR</t>
        </is>
      </c>
      <c r="G40" s="207" t="inlineStr">
        <is>
          <t>-</t>
        </is>
      </c>
      <c r="H40" s="206" t="inlineStr">
        <is>
          <t>-</t>
        </is>
      </c>
      <c r="I40" s="206" t="inlineStr">
        <is>
          <t>-</t>
        </is>
      </c>
      <c r="J40" s="206" t="inlineStr">
        <is>
          <t>-</t>
        </is>
      </c>
      <c r="K40" s="208" t="inlineStr">
        <is>
          <t>C01</t>
        </is>
      </c>
    </row>
    <row r="41" ht="20.1" customHeight="1" s="521">
      <c r="A41" s="203" t="inlineStr">
        <is>
          <t>-</t>
        </is>
      </c>
      <c r="B41" s="206" t="inlineStr">
        <is>
          <t>18-TT-61205</t>
        </is>
      </c>
      <c r="C41" s="209" t="inlineStr">
        <is>
          <t>Integral Temperature Transmitter</t>
        </is>
      </c>
      <c r="D41" s="205" t="inlineStr">
        <is>
          <t>TA-6102 TEMP. INDIC.</t>
        </is>
      </c>
      <c r="E41" s="205" t="inlineStr">
        <is>
          <t>1840-PS07-612</t>
        </is>
      </c>
      <c r="F41" s="206" t="inlineStr">
        <is>
          <t>Equip.</t>
        </is>
      </c>
      <c r="G41" s="207" t="inlineStr">
        <is>
          <t>18-TA-6102/T1</t>
        </is>
      </c>
      <c r="H41" s="206" t="inlineStr">
        <is>
          <t>DCS-AI</t>
        </is>
      </c>
      <c r="I41" s="206" t="inlineStr">
        <is>
          <t>-</t>
        </is>
      </c>
      <c r="J41" s="206" t="inlineStr">
        <is>
          <t>-</t>
        </is>
      </c>
      <c r="K41" s="208" t="inlineStr">
        <is>
          <t>C01</t>
        </is>
      </c>
      <c r="N41" s="112" t="n"/>
    </row>
    <row r="42" ht="20.1" customHeight="1" s="521">
      <c r="A42" s="210" t="n"/>
      <c r="B42" s="598" t="n"/>
      <c r="C42" s="211" t="n"/>
      <c r="D42" s="212" t="n"/>
      <c r="E42" s="212" t="n"/>
      <c r="F42" s="598" t="n"/>
      <c r="G42" s="213" t="n"/>
      <c r="H42" s="598" t="n"/>
      <c r="I42" s="131" t="n"/>
      <c r="J42" s="598" t="n"/>
      <c r="K42" s="138" t="n"/>
    </row>
    <row r="43" ht="20.1" customHeight="1" s="521">
      <c r="A43" s="203" t="inlineStr">
        <is>
          <t>-</t>
        </is>
      </c>
      <c r="B43" s="206" t="inlineStr">
        <is>
          <t>18-TI-61206</t>
        </is>
      </c>
      <c r="C43" s="204" t="inlineStr">
        <is>
          <t>DCS</t>
        </is>
      </c>
      <c r="D43" s="205" t="inlineStr">
        <is>
          <t>TA-6102 TEMP. INDIC.</t>
        </is>
      </c>
      <c r="E43" s="205" t="inlineStr">
        <is>
          <t>1840-PS07-612</t>
        </is>
      </c>
      <c r="F43" s="206" t="inlineStr">
        <is>
          <t>CCR</t>
        </is>
      </c>
      <c r="G43" s="207" t="inlineStr">
        <is>
          <t>-</t>
        </is>
      </c>
      <c r="H43" s="206" t="inlineStr">
        <is>
          <t>-</t>
        </is>
      </c>
      <c r="I43" s="206" t="inlineStr">
        <is>
          <t>-</t>
        </is>
      </c>
      <c r="J43" s="206" t="inlineStr">
        <is>
          <t>-</t>
        </is>
      </c>
      <c r="K43" s="208" t="inlineStr">
        <is>
          <t>C01</t>
        </is>
      </c>
    </row>
    <row r="44" ht="20.1" customHeight="1" s="521">
      <c r="A44" s="203" t="inlineStr">
        <is>
          <t>-</t>
        </is>
      </c>
      <c r="B44" s="206" t="inlineStr">
        <is>
          <t>18-TT-61206</t>
        </is>
      </c>
      <c r="C44" s="209" t="inlineStr">
        <is>
          <t>Integral Temperature Transmitter</t>
        </is>
      </c>
      <c r="D44" s="205" t="inlineStr">
        <is>
          <t>TA-6102 TEMP. INDIC.</t>
        </is>
      </c>
      <c r="E44" s="205" t="inlineStr">
        <is>
          <t>1840-PS07-612</t>
        </is>
      </c>
      <c r="F44" s="206" t="inlineStr">
        <is>
          <t>Equip.</t>
        </is>
      </c>
      <c r="G44" s="207" t="inlineStr">
        <is>
          <t>18-TA-6102/T2</t>
        </is>
      </c>
      <c r="H44" s="206" t="inlineStr">
        <is>
          <t>DCS-AI</t>
        </is>
      </c>
      <c r="I44" s="214" t="inlineStr">
        <is>
          <t>-</t>
        </is>
      </c>
      <c r="J44" s="206" t="inlineStr">
        <is>
          <t>-</t>
        </is>
      </c>
      <c r="K44" s="208" t="inlineStr">
        <is>
          <t>C01</t>
        </is>
      </c>
      <c r="N44" s="112" t="n"/>
    </row>
    <row r="45" ht="20.1" customHeight="1" s="521">
      <c r="A45" s="210" t="n"/>
      <c r="B45" s="598" t="n"/>
      <c r="C45" s="211" t="n"/>
      <c r="D45" s="212" t="n"/>
      <c r="E45" s="212" t="n"/>
      <c r="F45" s="598" t="n"/>
      <c r="G45" s="213" t="n"/>
      <c r="H45" s="598" t="n"/>
      <c r="I45" s="131" t="n"/>
      <c r="J45" s="598" t="n"/>
      <c r="K45" s="138" t="n"/>
      <c r="N45" s="112" t="n"/>
    </row>
    <row r="46" ht="20.1" customHeight="1" s="521">
      <c r="A46" s="203" t="inlineStr">
        <is>
          <t>-</t>
        </is>
      </c>
      <c r="B46" s="206" t="inlineStr">
        <is>
          <t>18-TICA-61207</t>
        </is>
      </c>
      <c r="C46" s="204" t="inlineStr">
        <is>
          <t>DCS</t>
        </is>
      </c>
      <c r="D46" s="205" t="inlineStr">
        <is>
          <t>TA-6102 TEMP. INDIC., CONTR., ALARM</t>
        </is>
      </c>
      <c r="E46" s="205" t="inlineStr">
        <is>
          <t>1840-PS07-612</t>
        </is>
      </c>
      <c r="F46" s="206" t="inlineStr">
        <is>
          <t>CCR</t>
        </is>
      </c>
      <c r="G46" s="207" t="inlineStr">
        <is>
          <t>-</t>
        </is>
      </c>
      <c r="H46" s="206" t="inlineStr">
        <is>
          <t>-</t>
        </is>
      </c>
      <c r="I46" s="206" t="inlineStr">
        <is>
          <t>-</t>
        </is>
      </c>
      <c r="J46" s="206" t="inlineStr">
        <is>
          <t>-</t>
        </is>
      </c>
      <c r="K46" s="208" t="inlineStr">
        <is>
          <t>C01</t>
        </is>
      </c>
    </row>
    <row r="47" ht="20.1" customHeight="1" s="521">
      <c r="A47" s="203" t="inlineStr">
        <is>
          <t>-</t>
        </is>
      </c>
      <c r="B47" s="206" t="inlineStr">
        <is>
          <t>18-TT-61207</t>
        </is>
      </c>
      <c r="C47" s="209" t="inlineStr">
        <is>
          <t>Integral Temperature Transmitter</t>
        </is>
      </c>
      <c r="D47" s="205" t="inlineStr">
        <is>
          <t>TA-6102 TEMP. INDIC., CONTR., ALARM</t>
        </is>
      </c>
      <c r="E47" s="205" t="inlineStr">
        <is>
          <t>1840-PS07-612</t>
        </is>
      </c>
      <c r="F47" s="206" t="inlineStr">
        <is>
          <t>Equip.</t>
        </is>
      </c>
      <c r="G47" s="207" t="inlineStr">
        <is>
          <t>18-TA-6102/T3</t>
        </is>
      </c>
      <c r="H47" s="206" t="inlineStr">
        <is>
          <t>DCS-AI</t>
        </is>
      </c>
      <c r="I47" s="206" t="inlineStr">
        <is>
          <t>-</t>
        </is>
      </c>
      <c r="J47" s="206" t="inlineStr">
        <is>
          <t>-</t>
        </is>
      </c>
      <c r="K47" s="208" t="inlineStr">
        <is>
          <t>C01</t>
        </is>
      </c>
    </row>
    <row r="48" ht="20.1" customHeight="1" s="521">
      <c r="A48" s="210" t="n"/>
      <c r="B48" s="598" t="n"/>
      <c r="C48" s="211" t="n"/>
      <c r="D48" s="212" t="n"/>
      <c r="E48" s="212" t="n"/>
      <c r="F48" s="598" t="n"/>
      <c r="G48" s="213" t="n"/>
      <c r="H48" s="598" t="n"/>
      <c r="I48" s="598" t="n"/>
      <c r="J48" s="598" t="n"/>
      <c r="K48" s="138" t="n"/>
      <c r="N48" s="112" t="n"/>
    </row>
    <row r="49" ht="20.1" customHeight="1" s="521">
      <c r="A49" s="203" t="inlineStr">
        <is>
          <t>-</t>
        </is>
      </c>
      <c r="B49" s="206" t="inlineStr">
        <is>
          <t>18-TIA-61208</t>
        </is>
      </c>
      <c r="C49" s="204" t="inlineStr">
        <is>
          <t>DCS</t>
        </is>
      </c>
      <c r="D49" s="205" t="inlineStr">
        <is>
          <t>GC TO OSBL TEMP. INDIC., ALARM</t>
        </is>
      </c>
      <c r="E49" s="205" t="inlineStr">
        <is>
          <t>1840-PS07-612</t>
        </is>
      </c>
      <c r="F49" s="206" t="inlineStr">
        <is>
          <t>CCR</t>
        </is>
      </c>
      <c r="G49" s="207" t="inlineStr">
        <is>
          <t>-</t>
        </is>
      </c>
      <c r="H49" s="206" t="inlineStr">
        <is>
          <t>-</t>
        </is>
      </c>
      <c r="I49" s="206" t="inlineStr">
        <is>
          <t>-</t>
        </is>
      </c>
      <c r="J49" s="206" t="inlineStr">
        <is>
          <t>-</t>
        </is>
      </c>
      <c r="K49" s="208" t="inlineStr">
        <is>
          <t>C01</t>
        </is>
      </c>
      <c r="N49" s="112" t="n"/>
    </row>
    <row r="50" ht="20.1" customHeight="1" s="521">
      <c r="A50" s="203" t="inlineStr">
        <is>
          <t>-</t>
        </is>
      </c>
      <c r="B50" s="206" t="inlineStr">
        <is>
          <t>18-TT-61208</t>
        </is>
      </c>
      <c r="C50" s="209" t="inlineStr">
        <is>
          <t>Integral Temperature Transmitter</t>
        </is>
      </c>
      <c r="D50" s="205" t="inlineStr">
        <is>
          <t>GC TO OSBL TEMP. INDIC., ALARM</t>
        </is>
      </c>
      <c r="E50" s="205" t="inlineStr">
        <is>
          <t>1840-PS07-612</t>
        </is>
      </c>
      <c r="F50" s="206" t="inlineStr">
        <is>
          <t>On-line</t>
        </is>
      </c>
      <c r="G50" s="207" t="inlineStr">
        <is>
          <t>18-50-GC-61219-D21A-D</t>
        </is>
      </c>
      <c r="H50" s="206" t="inlineStr">
        <is>
          <t>DCS-AI</t>
        </is>
      </c>
      <c r="I50" s="214" t="inlineStr">
        <is>
          <t>-</t>
        </is>
      </c>
      <c r="J50" s="206" t="inlineStr">
        <is>
          <t>-</t>
        </is>
      </c>
      <c r="K50" s="208" t="inlineStr">
        <is>
          <t>C01</t>
        </is>
      </c>
    </row>
    <row r="51" ht="20.1" customHeight="1" s="521">
      <c r="A51" s="210" t="n"/>
      <c r="B51" s="598" t="n"/>
      <c r="C51" s="211" t="n"/>
      <c r="D51" s="212" t="n"/>
      <c r="E51" s="212" t="n"/>
      <c r="F51" s="598" t="n"/>
      <c r="G51" s="213" t="n"/>
      <c r="H51" s="598" t="n"/>
      <c r="I51" s="598" t="n"/>
      <c r="J51" s="598" t="n"/>
      <c r="K51" s="138" t="n"/>
      <c r="N51" s="112" t="n"/>
    </row>
    <row r="52" ht="20.1" customHeight="1" s="521">
      <c r="A52" s="203" t="inlineStr">
        <is>
          <t>-</t>
        </is>
      </c>
      <c r="B52" s="206" t="inlineStr">
        <is>
          <t>18-TIA-61209</t>
        </is>
      </c>
      <c r="C52" s="204" t="inlineStr">
        <is>
          <t>DCS</t>
        </is>
      </c>
      <c r="D52" s="205" t="inlineStr">
        <is>
          <t>ETH FROM ET-6103 TEMP.  NDIC., ALARM</t>
        </is>
      </c>
      <c r="E52" s="205" t="inlineStr">
        <is>
          <t>1840-PS07-612</t>
        </is>
      </c>
      <c r="F52" s="206" t="inlineStr">
        <is>
          <t>CCR</t>
        </is>
      </c>
      <c r="G52" s="207" t="inlineStr">
        <is>
          <t>-</t>
        </is>
      </c>
      <c r="H52" s="206" t="inlineStr">
        <is>
          <t>-</t>
        </is>
      </c>
      <c r="I52" s="206" t="inlineStr">
        <is>
          <t>-</t>
        </is>
      </c>
      <c r="J52" s="206" t="inlineStr">
        <is>
          <t>-</t>
        </is>
      </c>
      <c r="K52" s="208" t="inlineStr">
        <is>
          <t>C01</t>
        </is>
      </c>
    </row>
    <row r="53" ht="20.1" customHeight="1" s="521">
      <c r="A53" s="203" t="inlineStr">
        <is>
          <t>-</t>
        </is>
      </c>
      <c r="B53" s="206" t="inlineStr">
        <is>
          <t>18-TT-61209</t>
        </is>
      </c>
      <c r="C53" s="209" t="inlineStr">
        <is>
          <t>Integral Temperature Transmitter</t>
        </is>
      </c>
      <c r="D53" s="205" t="inlineStr">
        <is>
          <t>ETH FROM ET-6103 TEMP.  NDIC., ALARM</t>
        </is>
      </c>
      <c r="E53" s="205" t="inlineStr">
        <is>
          <t>1840-PS07-612</t>
        </is>
      </c>
      <c r="F53" s="206" t="inlineStr">
        <is>
          <t>On-line</t>
        </is>
      </c>
      <c r="G53" s="207" t="inlineStr">
        <is>
          <t>18-80-ETH-61209-B2A-E</t>
        </is>
      </c>
      <c r="H53" s="206" t="inlineStr">
        <is>
          <t>DCS-AI</t>
        </is>
      </c>
      <c r="I53" s="206" t="inlineStr">
        <is>
          <t>-</t>
        </is>
      </c>
      <c r="J53" s="206" t="inlineStr">
        <is>
          <t>-</t>
        </is>
      </c>
      <c r="K53" s="208" t="inlineStr">
        <is>
          <t>C01</t>
        </is>
      </c>
    </row>
    <row r="54" ht="20.1" customHeight="1" s="521">
      <c r="A54" s="210" t="n"/>
      <c r="B54" s="598" t="n"/>
      <c r="C54" s="211" t="n"/>
      <c r="D54" s="212" t="n"/>
      <c r="E54" s="212" t="n"/>
      <c r="F54" s="598" t="n"/>
      <c r="G54" s="213" t="n"/>
      <c r="H54" s="598" t="n"/>
      <c r="I54" s="598" t="n"/>
      <c r="J54" s="598" t="n"/>
      <c r="K54" s="138" t="n"/>
      <c r="N54" s="112" t="n"/>
    </row>
    <row r="55" ht="20.1" customHeight="1" s="521">
      <c r="A55" s="203" t="inlineStr">
        <is>
          <t>-</t>
        </is>
      </c>
      <c r="B55" s="206" t="inlineStr">
        <is>
          <t>18-TI-62101</t>
        </is>
      </c>
      <c r="C55" s="204" t="inlineStr">
        <is>
          <t>DCS</t>
        </is>
      </c>
      <c r="D55" s="205" t="inlineStr">
        <is>
          <t>TA-6201 TEMP. INDIC.</t>
        </is>
      </c>
      <c r="E55" s="205" t="inlineStr">
        <is>
          <t>1840-PS07-621</t>
        </is>
      </c>
      <c r="F55" s="206" t="inlineStr">
        <is>
          <t>CCR</t>
        </is>
      </c>
      <c r="G55" s="207" t="inlineStr">
        <is>
          <t>-</t>
        </is>
      </c>
      <c r="H55" s="206" t="inlineStr">
        <is>
          <t>-</t>
        </is>
      </c>
      <c r="I55" s="206" t="inlineStr">
        <is>
          <t>-</t>
        </is>
      </c>
      <c r="J55" s="206" t="inlineStr">
        <is>
          <t>-</t>
        </is>
      </c>
      <c r="K55" s="208" t="inlineStr">
        <is>
          <t>C01</t>
        </is>
      </c>
    </row>
    <row r="56" ht="20.1" customHeight="1" s="521">
      <c r="A56" s="203" t="inlineStr">
        <is>
          <t>-</t>
        </is>
      </c>
      <c r="B56" s="206" t="inlineStr">
        <is>
          <t>18-TT-62101</t>
        </is>
      </c>
      <c r="C56" s="209" t="inlineStr">
        <is>
          <t>Integral Temperature Transmitter</t>
        </is>
      </c>
      <c r="D56" s="205" t="inlineStr">
        <is>
          <t>TA-6201 TEMP. INDIC.</t>
        </is>
      </c>
      <c r="E56" s="205" t="inlineStr">
        <is>
          <t>1840-PS07-621</t>
        </is>
      </c>
      <c r="F56" s="206" t="inlineStr">
        <is>
          <t>Equip.</t>
        </is>
      </c>
      <c r="G56" s="207" t="inlineStr">
        <is>
          <t>18-TA-6201/T1</t>
        </is>
      </c>
      <c r="H56" s="206" t="inlineStr">
        <is>
          <t>DCS-AI</t>
        </is>
      </c>
      <c r="I56" s="214" t="inlineStr">
        <is>
          <t>-</t>
        </is>
      </c>
      <c r="J56" s="206" t="inlineStr">
        <is>
          <t>-</t>
        </is>
      </c>
      <c r="K56" s="208" t="inlineStr">
        <is>
          <t>C01</t>
        </is>
      </c>
    </row>
    <row r="57" ht="20.1" customHeight="1" s="521">
      <c r="A57" s="210" t="n"/>
      <c r="B57" s="598" t="n"/>
      <c r="C57" s="211" t="n"/>
      <c r="D57" s="212" t="n"/>
      <c r="E57" s="212" t="n"/>
      <c r="F57" s="598" t="n"/>
      <c r="G57" s="213" t="n"/>
      <c r="H57" s="598" t="n"/>
      <c r="I57" s="598" t="n"/>
      <c r="J57" s="598" t="n"/>
      <c r="K57" s="138" t="n"/>
      <c r="N57" s="112" t="n"/>
    </row>
    <row r="58" ht="20.1" customHeight="1" s="521">
      <c r="A58" s="203" t="inlineStr">
        <is>
          <t>-</t>
        </is>
      </c>
      <c r="B58" s="206" t="inlineStr">
        <is>
          <t>18-TI-62102</t>
        </is>
      </c>
      <c r="C58" s="204" t="inlineStr">
        <is>
          <t>DCS</t>
        </is>
      </c>
      <c r="D58" s="205" t="inlineStr">
        <is>
          <t>TA-6201 TEMP. INDIC.</t>
        </is>
      </c>
      <c r="E58" s="205" t="inlineStr">
        <is>
          <t>1840-PS07-621</t>
        </is>
      </c>
      <c r="F58" s="206" t="inlineStr">
        <is>
          <t>CCR</t>
        </is>
      </c>
      <c r="G58" s="207" t="inlineStr">
        <is>
          <t>-</t>
        </is>
      </c>
      <c r="H58" s="206" t="inlineStr">
        <is>
          <t>-</t>
        </is>
      </c>
      <c r="I58" s="206" t="inlineStr">
        <is>
          <t>-</t>
        </is>
      </c>
      <c r="J58" s="206" t="inlineStr">
        <is>
          <t>-</t>
        </is>
      </c>
      <c r="K58" s="208" t="inlineStr">
        <is>
          <t>C01</t>
        </is>
      </c>
    </row>
    <row r="59" ht="20.1" customHeight="1" s="521">
      <c r="A59" s="203" t="inlineStr">
        <is>
          <t>-</t>
        </is>
      </c>
      <c r="B59" s="206" t="inlineStr">
        <is>
          <t>18-TT-62102</t>
        </is>
      </c>
      <c r="C59" s="209" t="inlineStr">
        <is>
          <t>Integral Temperature Transmitter</t>
        </is>
      </c>
      <c r="D59" s="205" t="inlineStr">
        <is>
          <t>TA-6201 TEMP. INDIC.</t>
        </is>
      </c>
      <c r="E59" s="205" t="inlineStr">
        <is>
          <t>1840-PS07-621</t>
        </is>
      </c>
      <c r="F59" s="206" t="inlineStr">
        <is>
          <t>Equip.</t>
        </is>
      </c>
      <c r="G59" s="207" t="inlineStr">
        <is>
          <t>18-TA-6201/T2</t>
        </is>
      </c>
      <c r="H59" s="206" t="inlineStr">
        <is>
          <t>DCS-AI</t>
        </is>
      </c>
      <c r="I59" s="206" t="inlineStr">
        <is>
          <t>-</t>
        </is>
      </c>
      <c r="J59" s="206" t="inlineStr">
        <is>
          <t>-</t>
        </is>
      </c>
      <c r="K59" s="208" t="inlineStr">
        <is>
          <t>C01</t>
        </is>
      </c>
    </row>
    <row r="60" ht="20.1" customHeight="1" s="521">
      <c r="A60" s="210" t="n"/>
      <c r="B60" s="598" t="n"/>
      <c r="C60" s="211" t="n"/>
      <c r="D60" s="212" t="n"/>
      <c r="E60" s="212" t="n"/>
      <c r="F60" s="598" t="n"/>
      <c r="G60" s="213" t="n"/>
      <c r="H60" s="598" t="n"/>
      <c r="I60" s="598" t="n"/>
      <c r="J60" s="598" t="n"/>
      <c r="K60" s="138" t="n"/>
      <c r="N60" s="112" t="n"/>
    </row>
    <row r="61" ht="20.1" customHeight="1" s="521">
      <c r="A61" s="203" t="inlineStr">
        <is>
          <t>-</t>
        </is>
      </c>
      <c r="B61" s="206" t="inlineStr">
        <is>
          <t>18-TI-62103</t>
        </is>
      </c>
      <c r="C61" s="204" t="inlineStr">
        <is>
          <t>DCS</t>
        </is>
      </c>
      <c r="D61" s="205" t="inlineStr">
        <is>
          <t>TA-6201 TEMP. INDIC.</t>
        </is>
      </c>
      <c r="E61" s="205" t="inlineStr">
        <is>
          <t>1840-PS07-621</t>
        </is>
      </c>
      <c r="F61" s="206" t="inlineStr">
        <is>
          <t>CCR</t>
        </is>
      </c>
      <c r="G61" s="207" t="inlineStr">
        <is>
          <t>-</t>
        </is>
      </c>
      <c r="H61" s="206" t="inlineStr">
        <is>
          <t>-</t>
        </is>
      </c>
      <c r="I61" s="206" t="inlineStr">
        <is>
          <t>-</t>
        </is>
      </c>
      <c r="J61" s="206" t="inlineStr">
        <is>
          <t>-</t>
        </is>
      </c>
      <c r="K61" s="208" t="inlineStr">
        <is>
          <t>C01</t>
        </is>
      </c>
      <c r="N61" s="112" t="n"/>
    </row>
    <row r="62" ht="20.1" customHeight="1" s="521">
      <c r="A62" s="203" t="inlineStr">
        <is>
          <t>-</t>
        </is>
      </c>
      <c r="B62" s="206" t="inlineStr">
        <is>
          <t>18-TT-62103</t>
        </is>
      </c>
      <c r="C62" s="209" t="inlineStr">
        <is>
          <t>Integral Temperature Transmitter</t>
        </is>
      </c>
      <c r="D62" s="205" t="inlineStr">
        <is>
          <t>TA-6201 TEMP. INDIC.</t>
        </is>
      </c>
      <c r="E62" s="205" t="inlineStr">
        <is>
          <t>1840-PS07-621</t>
        </is>
      </c>
      <c r="F62" s="206" t="inlineStr">
        <is>
          <t>Equip.</t>
        </is>
      </c>
      <c r="G62" s="207" t="inlineStr">
        <is>
          <t>18-TA-6201/T3</t>
        </is>
      </c>
      <c r="H62" s="206" t="inlineStr">
        <is>
          <t>DCS-AI</t>
        </is>
      </c>
      <c r="I62" s="214" t="inlineStr">
        <is>
          <t>-</t>
        </is>
      </c>
      <c r="J62" s="206" t="inlineStr">
        <is>
          <t>-</t>
        </is>
      </c>
      <c r="K62" s="208" t="inlineStr">
        <is>
          <t>C01</t>
        </is>
      </c>
    </row>
    <row r="63" ht="20.1" customHeight="1" s="521">
      <c r="A63" s="210" t="n"/>
      <c r="B63" s="598" t="n"/>
      <c r="C63" s="211" t="n"/>
      <c r="D63" s="212" t="n"/>
      <c r="E63" s="212" t="n"/>
      <c r="F63" s="598" t="n"/>
      <c r="G63" s="213" t="n"/>
      <c r="H63" s="598" t="n"/>
      <c r="I63" s="598" t="n"/>
      <c r="J63" s="598" t="n"/>
      <c r="K63" s="138" t="n"/>
      <c r="N63" s="112" t="n"/>
    </row>
    <row r="64" ht="20.1" customHeight="1" s="521">
      <c r="A64" s="203" t="inlineStr">
        <is>
          <t>-</t>
        </is>
      </c>
      <c r="B64" s="206" t="inlineStr">
        <is>
          <t>18-TI-62104</t>
        </is>
      </c>
      <c r="C64" s="204" t="inlineStr">
        <is>
          <t>DCS</t>
        </is>
      </c>
      <c r="D64" s="205" t="inlineStr">
        <is>
          <t>TA-6201 TEMP. INDIC.</t>
        </is>
      </c>
      <c r="E64" s="205" t="inlineStr">
        <is>
          <t>1840-PS07-621</t>
        </is>
      </c>
      <c r="F64" s="206" t="inlineStr">
        <is>
          <t>CCR</t>
        </is>
      </c>
      <c r="G64" s="207" t="inlineStr">
        <is>
          <t>-</t>
        </is>
      </c>
      <c r="H64" s="206" t="inlineStr">
        <is>
          <t>-</t>
        </is>
      </c>
      <c r="I64" s="206" t="inlineStr">
        <is>
          <t>-</t>
        </is>
      </c>
      <c r="J64" s="206" t="inlineStr">
        <is>
          <t>-</t>
        </is>
      </c>
      <c r="K64" s="208" t="inlineStr">
        <is>
          <t>C01</t>
        </is>
      </c>
    </row>
    <row r="65" ht="20.1" customHeight="1" s="521">
      <c r="A65" s="203" t="inlineStr">
        <is>
          <t>-</t>
        </is>
      </c>
      <c r="B65" s="206" t="inlineStr">
        <is>
          <t>18-TT-62104</t>
        </is>
      </c>
      <c r="C65" s="209" t="inlineStr">
        <is>
          <t>Integral Temperature Transmitter</t>
        </is>
      </c>
      <c r="D65" s="205" t="inlineStr">
        <is>
          <t>TA-6201 TEMP. INDIC.</t>
        </is>
      </c>
      <c r="E65" s="205" t="inlineStr">
        <is>
          <t>1840-PS07-621</t>
        </is>
      </c>
      <c r="F65" s="206" t="inlineStr">
        <is>
          <t>Equip.</t>
        </is>
      </c>
      <c r="G65" s="207" t="inlineStr">
        <is>
          <t>18-TA-6201/T4</t>
        </is>
      </c>
      <c r="H65" s="206" t="inlineStr">
        <is>
          <t>DCS-AI</t>
        </is>
      </c>
      <c r="I65" s="206" t="inlineStr">
        <is>
          <t>-</t>
        </is>
      </c>
      <c r="J65" s="206" t="inlineStr">
        <is>
          <t>-</t>
        </is>
      </c>
      <c r="K65" s="208" t="inlineStr">
        <is>
          <t>C01</t>
        </is>
      </c>
    </row>
    <row r="66" ht="20.1" customHeight="1" s="521">
      <c r="A66" s="210" t="n"/>
      <c r="B66" s="598" t="n"/>
      <c r="C66" s="211" t="n"/>
      <c r="D66" s="212" t="n"/>
      <c r="E66" s="212" t="n"/>
      <c r="F66" s="598" t="n"/>
      <c r="G66" s="213" t="n"/>
      <c r="H66" s="598" t="n"/>
      <c r="I66" s="598" t="n"/>
      <c r="J66" s="598" t="n"/>
      <c r="K66" s="138" t="n"/>
      <c r="N66" s="112" t="n"/>
    </row>
    <row r="67" ht="20.1" customHeight="1" s="521">
      <c r="A67" s="203" t="inlineStr">
        <is>
          <t>-</t>
        </is>
      </c>
      <c r="B67" s="206" t="inlineStr">
        <is>
          <t>18-TI-62107</t>
        </is>
      </c>
      <c r="C67" s="204" t="inlineStr">
        <is>
          <t>DCS</t>
        </is>
      </c>
      <c r="D67" s="205" t="inlineStr">
        <is>
          <t>PR TO VE-6202 TEMP. INDIC.</t>
        </is>
      </c>
      <c r="E67" s="205" t="inlineStr">
        <is>
          <t>1840-PS07-621</t>
        </is>
      </c>
      <c r="F67" s="206" t="inlineStr">
        <is>
          <t>CCR</t>
        </is>
      </c>
      <c r="G67" s="207" t="inlineStr">
        <is>
          <t>-</t>
        </is>
      </c>
      <c r="H67" s="206" t="inlineStr">
        <is>
          <t>-</t>
        </is>
      </c>
      <c r="I67" s="206" t="inlineStr">
        <is>
          <t>-</t>
        </is>
      </c>
      <c r="J67" s="206" t="inlineStr">
        <is>
          <t>-</t>
        </is>
      </c>
      <c r="K67" s="208" t="inlineStr">
        <is>
          <t>C01</t>
        </is>
      </c>
    </row>
    <row r="68" ht="20.1" customHeight="1" s="521">
      <c r="A68" s="203" t="inlineStr">
        <is>
          <t>-</t>
        </is>
      </c>
      <c r="B68" s="206" t="inlineStr">
        <is>
          <t>18-TT-62107</t>
        </is>
      </c>
      <c r="C68" s="209" t="inlineStr">
        <is>
          <t>Integral Temperature Transmitter</t>
        </is>
      </c>
      <c r="D68" s="205" t="inlineStr">
        <is>
          <t>PR TO VE-6202 TEMP. INDIC.</t>
        </is>
      </c>
      <c r="E68" s="205" t="inlineStr">
        <is>
          <t>1840-PS07-621</t>
        </is>
      </c>
      <c r="F68" s="206" t="inlineStr">
        <is>
          <t>On-line</t>
        </is>
      </c>
      <c r="G68" s="207" t="inlineStr">
        <is>
          <t>18-250-PR-62106-B2A-N</t>
        </is>
      </c>
      <c r="H68" s="206" t="inlineStr">
        <is>
          <t>DCS-AI</t>
        </is>
      </c>
      <c r="I68" s="214" t="inlineStr">
        <is>
          <t>-</t>
        </is>
      </c>
      <c r="J68" s="206" t="inlineStr">
        <is>
          <t>-</t>
        </is>
      </c>
      <c r="K68" s="208" t="inlineStr">
        <is>
          <t>C01</t>
        </is>
      </c>
    </row>
    <row r="69" ht="20.1" customHeight="1" s="521">
      <c r="A69" s="210" t="n"/>
      <c r="B69" s="598" t="n"/>
      <c r="C69" s="211" t="n"/>
      <c r="D69" s="212" t="n"/>
      <c r="E69" s="212" t="n"/>
      <c r="F69" s="598" t="n"/>
      <c r="G69" s="213" t="n"/>
      <c r="H69" s="598" t="n"/>
      <c r="I69" s="598" t="n"/>
      <c r="J69" s="598" t="n"/>
      <c r="K69" s="138" t="n"/>
      <c r="N69" s="112" t="n"/>
    </row>
    <row r="70" ht="20.1" customHeight="1" s="521">
      <c r="A70" s="203" t="inlineStr">
        <is>
          <t>-</t>
        </is>
      </c>
      <c r="B70" s="206" t="inlineStr">
        <is>
          <t>18-TI-62108</t>
        </is>
      </c>
      <c r="C70" s="204" t="inlineStr">
        <is>
          <t>DCS</t>
        </is>
      </c>
      <c r="D70" s="205" t="inlineStr">
        <is>
          <t>P TO VE-6203 TEMP. INDIC.</t>
        </is>
      </c>
      <c r="E70" s="205" t="inlineStr">
        <is>
          <t>1840-PS07-621</t>
        </is>
      </c>
      <c r="F70" s="206" t="inlineStr">
        <is>
          <t>CCR</t>
        </is>
      </c>
      <c r="G70" s="207" t="inlineStr">
        <is>
          <t>-</t>
        </is>
      </c>
      <c r="H70" s="206" t="inlineStr">
        <is>
          <t>-</t>
        </is>
      </c>
      <c r="I70" s="206" t="inlineStr">
        <is>
          <t>-</t>
        </is>
      </c>
      <c r="J70" s="206" t="inlineStr">
        <is>
          <t>-</t>
        </is>
      </c>
      <c r="K70" s="208" t="inlineStr">
        <is>
          <t>C01</t>
        </is>
      </c>
      <c r="N70" s="112" t="n"/>
    </row>
    <row r="71" ht="20.1" customHeight="1" s="521">
      <c r="A71" s="203" t="inlineStr">
        <is>
          <t>-</t>
        </is>
      </c>
      <c r="B71" s="206" t="inlineStr">
        <is>
          <t>18-TT-62108</t>
        </is>
      </c>
      <c r="C71" s="209" t="inlineStr">
        <is>
          <t>Integral Temperature Transmitter</t>
        </is>
      </c>
      <c r="D71" s="205" t="inlineStr">
        <is>
          <t>P TO VE-6203 TEMP. INDIC.</t>
        </is>
      </c>
      <c r="E71" s="205" t="inlineStr">
        <is>
          <t>1840-PS07-621</t>
        </is>
      </c>
      <c r="F71" s="206" t="inlineStr">
        <is>
          <t>On-line</t>
        </is>
      </c>
      <c r="G71" s="207" t="inlineStr">
        <is>
          <t>18-40-P-62101-A2A-N</t>
        </is>
      </c>
      <c r="H71" s="206" t="inlineStr">
        <is>
          <t>DCS-AI</t>
        </is>
      </c>
      <c r="I71" s="206" t="inlineStr">
        <is>
          <t>-</t>
        </is>
      </c>
      <c r="J71" s="206" t="inlineStr">
        <is>
          <t>-</t>
        </is>
      </c>
      <c r="K71" s="208" t="inlineStr">
        <is>
          <t>C01</t>
        </is>
      </c>
    </row>
    <row r="72" ht="20.1" customHeight="1" s="521">
      <c r="A72" s="210" t="n"/>
      <c r="B72" s="598" t="n"/>
      <c r="C72" s="211" t="n"/>
      <c r="D72" s="212" t="n"/>
      <c r="E72" s="212" t="n"/>
      <c r="F72" s="598" t="n"/>
      <c r="G72" s="213" t="n"/>
      <c r="H72" s="598" t="n"/>
      <c r="I72" s="598" t="n"/>
      <c r="J72" s="598" t="n"/>
      <c r="K72" s="138" t="n"/>
      <c r="N72" s="112" t="n"/>
    </row>
    <row r="73" ht="20.1" customHeight="1" s="521">
      <c r="A73" s="203" t="inlineStr">
        <is>
          <t>-</t>
        </is>
      </c>
      <c r="B73" s="206" t="inlineStr">
        <is>
          <t>18-TIC-62202</t>
        </is>
      </c>
      <c r="C73" s="204" t="inlineStr">
        <is>
          <t>DCS</t>
        </is>
      </c>
      <c r="D73" s="205" t="inlineStr">
        <is>
          <t>PR TO ET-6201 TEMP.  INDIC., CONTR.</t>
        </is>
      </c>
      <c r="E73" s="205" t="inlineStr">
        <is>
          <t>1840-PS07-622</t>
        </is>
      </c>
      <c r="F73" s="206" t="inlineStr">
        <is>
          <t>CCR</t>
        </is>
      </c>
      <c r="G73" s="207" t="inlineStr">
        <is>
          <t>-</t>
        </is>
      </c>
      <c r="H73" s="206" t="inlineStr">
        <is>
          <t>-</t>
        </is>
      </c>
      <c r="I73" s="206" t="inlineStr">
        <is>
          <t>-</t>
        </is>
      </c>
      <c r="J73" s="206" t="inlineStr">
        <is>
          <t>-</t>
        </is>
      </c>
      <c r="K73" s="208" t="inlineStr">
        <is>
          <t>C01</t>
        </is>
      </c>
    </row>
    <row r="74" ht="20.1" customHeight="1" s="521">
      <c r="A74" s="203" t="inlineStr">
        <is>
          <t>-</t>
        </is>
      </c>
      <c r="B74" s="206" t="inlineStr">
        <is>
          <t>18-TT-62202</t>
        </is>
      </c>
      <c r="C74" s="209" t="inlineStr">
        <is>
          <t>Integral Temperature Transmitter</t>
        </is>
      </c>
      <c r="D74" s="205" t="inlineStr">
        <is>
          <t>PR TO ET-6201 TEMP.  INDIC., CONTR.</t>
        </is>
      </c>
      <c r="E74" s="205" t="inlineStr">
        <is>
          <t>1840-PS07-622</t>
        </is>
      </c>
      <c r="F74" s="206" t="inlineStr">
        <is>
          <t>On-line</t>
        </is>
      </c>
      <c r="G74" s="207" t="inlineStr">
        <is>
          <t>18-350-PR-62205-B2A-H</t>
        </is>
      </c>
      <c r="H74" s="206" t="inlineStr">
        <is>
          <t>DCS-AI</t>
        </is>
      </c>
      <c r="I74" s="214" t="inlineStr">
        <is>
          <t>-</t>
        </is>
      </c>
      <c r="J74" s="206" t="inlineStr">
        <is>
          <t>-</t>
        </is>
      </c>
      <c r="K74" s="208" t="inlineStr">
        <is>
          <t>C01</t>
        </is>
      </c>
    </row>
    <row r="75" ht="20.1" customHeight="1" s="521">
      <c r="A75" s="203" t="inlineStr">
        <is>
          <t>-</t>
        </is>
      </c>
      <c r="B75" s="206" t="inlineStr">
        <is>
          <t>18-TV-62202</t>
        </is>
      </c>
      <c r="C75" s="215" t="inlineStr">
        <is>
          <t>Globe</t>
        </is>
      </c>
      <c r="D75" s="205" t="inlineStr">
        <is>
          <t>CWR FROM ET-61202 FOR PR TEMP. CONTR.</t>
        </is>
      </c>
      <c r="E75" s="205" t="inlineStr">
        <is>
          <t>1840-PS07-622</t>
        </is>
      </c>
      <c r="F75" s="206" t="inlineStr">
        <is>
          <t>In-line</t>
        </is>
      </c>
      <c r="G75" s="207" t="inlineStr">
        <is>
          <t>18-200-CWR-62201-B1K-N</t>
        </is>
      </c>
      <c r="H75" s="206" t="inlineStr">
        <is>
          <t>DCS-AO</t>
        </is>
      </c>
      <c r="I75" s="206" t="inlineStr">
        <is>
          <t>-</t>
        </is>
      </c>
      <c r="J75" s="206" t="inlineStr">
        <is>
          <t>-</t>
        </is>
      </c>
      <c r="K75" s="208" t="inlineStr">
        <is>
          <t>C01</t>
        </is>
      </c>
      <c r="N75" s="112" t="n"/>
    </row>
    <row r="76" ht="20.1" customHeight="1" s="521">
      <c r="A76" s="210" t="n"/>
      <c r="B76" s="598" t="n"/>
      <c r="C76" s="211" t="n"/>
      <c r="D76" s="212" t="n"/>
      <c r="E76" s="212" t="n"/>
      <c r="F76" s="598" t="n"/>
      <c r="G76" s="213" t="n"/>
      <c r="H76" s="598" t="n"/>
      <c r="I76" s="131" t="n"/>
      <c r="J76" s="598" t="n"/>
      <c r="K76" s="138" t="n"/>
    </row>
    <row r="77" ht="20.1" customHeight="1" s="521">
      <c r="A77" s="203" t="inlineStr">
        <is>
          <t>-</t>
        </is>
      </c>
      <c r="B77" s="206" t="inlineStr">
        <is>
          <t>18-TI-62203</t>
        </is>
      </c>
      <c r="C77" s="204" t="inlineStr">
        <is>
          <t>DCS</t>
        </is>
      </c>
      <c r="D77" s="205" t="inlineStr">
        <is>
          <t>PR TO VE-6201 TEMP.  INDIC.</t>
        </is>
      </c>
      <c r="E77" s="205" t="inlineStr">
        <is>
          <t>1840-PS07-622</t>
        </is>
      </c>
      <c r="F77" s="206" t="inlineStr">
        <is>
          <t>CCR</t>
        </is>
      </c>
      <c r="G77" s="207" t="inlineStr">
        <is>
          <t>-</t>
        </is>
      </c>
      <c r="H77" s="206" t="inlineStr">
        <is>
          <t>-</t>
        </is>
      </c>
      <c r="I77" s="206" t="inlineStr">
        <is>
          <t>-</t>
        </is>
      </c>
      <c r="J77" s="206" t="inlineStr">
        <is>
          <t>-</t>
        </is>
      </c>
      <c r="K77" s="208" t="inlineStr">
        <is>
          <t>C01</t>
        </is>
      </c>
    </row>
    <row r="78" ht="20.1" customHeight="1" s="521">
      <c r="A78" s="203" t="inlineStr">
        <is>
          <t>-</t>
        </is>
      </c>
      <c r="B78" s="206" t="inlineStr">
        <is>
          <t>18-TT-62203</t>
        </is>
      </c>
      <c r="C78" s="209" t="inlineStr">
        <is>
          <t>Integral Temperature Transmitter</t>
        </is>
      </c>
      <c r="D78" s="205" t="inlineStr">
        <is>
          <t>PR TO VE-6201 TEMP.  INDIC.</t>
        </is>
      </c>
      <c r="E78" s="205" t="inlineStr">
        <is>
          <t>1840-PS07-622</t>
        </is>
      </c>
      <c r="F78" s="206" t="inlineStr">
        <is>
          <t>On-line</t>
        </is>
      </c>
      <c r="G78" s="207" t="inlineStr">
        <is>
          <t>18-400-PR-62102-A2A-H</t>
        </is>
      </c>
      <c r="H78" s="206" t="inlineStr">
        <is>
          <t>DCS-AI</t>
        </is>
      </c>
      <c r="I78" s="206" t="inlineStr">
        <is>
          <t>-</t>
        </is>
      </c>
      <c r="J78" s="206" t="inlineStr">
        <is>
          <t>-</t>
        </is>
      </c>
      <c r="K78" s="208" t="inlineStr">
        <is>
          <t>C01</t>
        </is>
      </c>
      <c r="N78" s="112" t="n"/>
    </row>
    <row r="79" ht="20.1" customHeight="1" s="521">
      <c r="A79" s="210" t="n"/>
      <c r="B79" s="598" t="n"/>
      <c r="C79" s="211" t="n"/>
      <c r="D79" s="212" t="n"/>
      <c r="E79" s="212" t="n"/>
      <c r="F79" s="598" t="n"/>
      <c r="G79" s="213" t="n"/>
      <c r="H79" s="598" t="n"/>
      <c r="I79" s="598" t="n"/>
      <c r="J79" s="598" t="n"/>
      <c r="K79" s="138" t="n"/>
    </row>
    <row r="80" ht="20.1" customHeight="1" s="521">
      <c r="A80" s="203" t="inlineStr">
        <is>
          <t>-</t>
        </is>
      </c>
      <c r="B80" s="206" t="inlineStr">
        <is>
          <t>18-TIA-62204</t>
        </is>
      </c>
      <c r="C80" s="204" t="inlineStr">
        <is>
          <t>DCS</t>
        </is>
      </c>
      <c r="D80" s="205" t="inlineStr">
        <is>
          <t>PR TO ET-6202 TEMP.  INDIC., ALARM</t>
        </is>
      </c>
      <c r="E80" s="205" t="inlineStr">
        <is>
          <t>1840-PS07-622</t>
        </is>
      </c>
      <c r="F80" s="206" t="inlineStr">
        <is>
          <t>CCR</t>
        </is>
      </c>
      <c r="G80" s="207" t="inlineStr">
        <is>
          <t>-</t>
        </is>
      </c>
      <c r="H80" s="206" t="inlineStr">
        <is>
          <t>-</t>
        </is>
      </c>
      <c r="I80" s="206" t="inlineStr">
        <is>
          <t>-</t>
        </is>
      </c>
      <c r="J80" s="206" t="inlineStr">
        <is>
          <t>-</t>
        </is>
      </c>
      <c r="K80" s="208" t="inlineStr">
        <is>
          <t>C01</t>
        </is>
      </c>
    </row>
    <row r="81" ht="20.1" customHeight="1" s="521">
      <c r="A81" s="203" t="inlineStr">
        <is>
          <t>-</t>
        </is>
      </c>
      <c r="B81" s="206" t="inlineStr">
        <is>
          <t>18-TXSHH-62204</t>
        </is>
      </c>
      <c r="C81" s="204" t="inlineStr">
        <is>
          <t>SIS</t>
        </is>
      </c>
      <c r="D81" s="205" t="inlineStr">
        <is>
          <t>PR TO ET-6202 TEMP</t>
        </is>
      </c>
      <c r="E81" s="205" t="inlineStr">
        <is>
          <t>1840-PS07-622</t>
        </is>
      </c>
      <c r="F81" s="206" t="inlineStr">
        <is>
          <t>CCR</t>
        </is>
      </c>
      <c r="G81" s="207" t="inlineStr">
        <is>
          <t>-</t>
        </is>
      </c>
      <c r="H81" s="206" t="inlineStr">
        <is>
          <t>-</t>
        </is>
      </c>
      <c r="I81" s="206" t="inlineStr">
        <is>
          <t>-</t>
        </is>
      </c>
      <c r="J81" s="206" t="inlineStr">
        <is>
          <t>-</t>
        </is>
      </c>
      <c r="K81" s="208" t="inlineStr">
        <is>
          <t>C01</t>
        </is>
      </c>
      <c r="N81" s="112" t="n"/>
    </row>
    <row r="82" ht="20.1" customHeight="1" s="521">
      <c r="A82" s="203" t="inlineStr">
        <is>
          <t>-</t>
        </is>
      </c>
      <c r="B82" s="206" t="inlineStr">
        <is>
          <t>18-TXT-62204</t>
        </is>
      </c>
      <c r="C82" s="209" t="inlineStr">
        <is>
          <t>Integral Temperature Transmitter</t>
        </is>
      </c>
      <c r="D82" s="205" t="inlineStr">
        <is>
          <t>PR TO ET-6202 TEMP.  INDIC., ALARM</t>
        </is>
      </c>
      <c r="E82" s="205" t="inlineStr">
        <is>
          <t>1840-PS07-622</t>
        </is>
      </c>
      <c r="F82" s="206" t="inlineStr">
        <is>
          <t>On-line</t>
        </is>
      </c>
      <c r="G82" s="207" t="inlineStr">
        <is>
          <t>18-350-PR-62204-B2A-E</t>
        </is>
      </c>
      <c r="H82" s="206" t="inlineStr">
        <is>
          <t>SIS-AI</t>
        </is>
      </c>
      <c r="I82" s="214" t="inlineStr">
        <is>
          <t>-</t>
        </is>
      </c>
      <c r="J82" s="206" t="inlineStr">
        <is>
          <t>-</t>
        </is>
      </c>
      <c r="K82" s="208" t="inlineStr">
        <is>
          <t>C01</t>
        </is>
      </c>
      <c r="N82" s="112" t="n"/>
    </row>
    <row r="83" ht="20.1" customHeight="1" s="521">
      <c r="A83" s="210" t="n"/>
      <c r="B83" s="598" t="n"/>
      <c r="C83" s="211" t="n"/>
      <c r="D83" s="212" t="n"/>
      <c r="E83" s="212" t="n"/>
      <c r="F83" s="598" t="n"/>
      <c r="G83" s="213" t="n"/>
      <c r="H83" s="598" t="n"/>
      <c r="I83" s="131" t="n"/>
      <c r="J83" s="598" t="n"/>
      <c r="K83" s="138" t="n"/>
    </row>
    <row r="84" ht="20.1" customHeight="1" s="521">
      <c r="A84" s="203" t="inlineStr">
        <is>
          <t>-</t>
        </is>
      </c>
      <c r="B84" s="206" t="inlineStr">
        <is>
          <t>18-TISA-62205</t>
        </is>
      </c>
      <c r="C84" s="204" t="inlineStr">
        <is>
          <t>DCS</t>
        </is>
      </c>
      <c r="D84" s="205" t="inlineStr">
        <is>
          <t>PR TO PC-6201 TEMP.  INDIC., ALA</t>
        </is>
      </c>
      <c r="E84" s="205" t="inlineStr">
        <is>
          <t>1840-PS07-622</t>
        </is>
      </c>
      <c r="F84" s="206" t="inlineStr">
        <is>
          <t>CCR</t>
        </is>
      </c>
      <c r="G84" s="207" t="inlineStr">
        <is>
          <t>-</t>
        </is>
      </c>
      <c r="H84" s="206" t="inlineStr">
        <is>
          <t>-</t>
        </is>
      </c>
      <c r="I84" s="206" t="inlineStr">
        <is>
          <t>-</t>
        </is>
      </c>
      <c r="J84" s="206" t="inlineStr">
        <is>
          <t>-</t>
        </is>
      </c>
      <c r="K84" s="208" t="inlineStr">
        <is>
          <t>C01</t>
        </is>
      </c>
      <c r="N84" s="112" t="n"/>
    </row>
    <row r="85" ht="20.1" customHeight="1" s="521">
      <c r="A85" s="203" t="inlineStr">
        <is>
          <t>-</t>
        </is>
      </c>
      <c r="B85" s="206" t="inlineStr">
        <is>
          <t>18-TT-62205</t>
        </is>
      </c>
      <c r="C85" s="209" t="inlineStr">
        <is>
          <t>Integral Temperature Transmitter</t>
        </is>
      </c>
      <c r="D85" s="205" t="inlineStr">
        <is>
          <t>PR TO PC-6201 TEMP.  INDIC., ALA., INTERL.</t>
        </is>
      </c>
      <c r="E85" s="205" t="inlineStr">
        <is>
          <t>1840-PS07-622</t>
        </is>
      </c>
      <c r="F85" s="206" t="inlineStr">
        <is>
          <t>On-line</t>
        </is>
      </c>
      <c r="G85" s="207" t="inlineStr">
        <is>
          <t>18-400-PR-62203-A2A-E</t>
        </is>
      </c>
      <c r="H85" s="206" t="inlineStr">
        <is>
          <t>DCS-AI</t>
        </is>
      </c>
      <c r="I85" s="206" t="inlineStr">
        <is>
          <t>-</t>
        </is>
      </c>
      <c r="J85" s="206" t="inlineStr">
        <is>
          <t>-</t>
        </is>
      </c>
      <c r="K85" s="208" t="inlineStr">
        <is>
          <t>C01</t>
        </is>
      </c>
    </row>
    <row r="86" ht="20.1" customHeight="1" s="521">
      <c r="A86" s="210" t="n"/>
      <c r="B86" s="598" t="n"/>
      <c r="C86" s="211" t="n"/>
      <c r="D86" s="212" t="n"/>
      <c r="E86" s="212" t="n"/>
      <c r="F86" s="598" t="n"/>
      <c r="G86" s="213" t="n"/>
      <c r="H86" s="598" t="n"/>
      <c r="I86" s="598" t="n"/>
      <c r="J86" s="598" t="n"/>
      <c r="K86" s="138" t="n"/>
    </row>
    <row r="87" ht="20.1" customHeight="1" s="521">
      <c r="A87" s="203" t="inlineStr">
        <is>
          <t>-</t>
        </is>
      </c>
      <c r="B87" s="206" t="inlineStr">
        <is>
          <t>18-TI-62301</t>
        </is>
      </c>
      <c r="C87" s="204" t="inlineStr">
        <is>
          <t>DCS</t>
        </is>
      </c>
      <c r="D87" s="205" t="inlineStr">
        <is>
          <t>VE-6203 TEMP. INDIC.</t>
        </is>
      </c>
      <c r="E87" s="205" t="inlineStr">
        <is>
          <t>1840-PS07-623</t>
        </is>
      </c>
      <c r="F87" s="206" t="inlineStr">
        <is>
          <t>CCR</t>
        </is>
      </c>
      <c r="G87" s="207" t="inlineStr">
        <is>
          <t>-</t>
        </is>
      </c>
      <c r="H87" s="206" t="inlineStr">
        <is>
          <t>-</t>
        </is>
      </c>
      <c r="I87" s="206" t="inlineStr">
        <is>
          <t>-</t>
        </is>
      </c>
      <c r="J87" s="206" t="inlineStr">
        <is>
          <t>-</t>
        </is>
      </c>
      <c r="K87" s="208" t="inlineStr">
        <is>
          <t>C01</t>
        </is>
      </c>
      <c r="N87" s="112" t="n"/>
    </row>
    <row r="88" ht="20.1" customHeight="1" s="521">
      <c r="A88" s="203" t="inlineStr">
        <is>
          <t>-</t>
        </is>
      </c>
      <c r="B88" s="206" t="inlineStr">
        <is>
          <t>18-TT-62301</t>
        </is>
      </c>
      <c r="C88" s="209" t="inlineStr">
        <is>
          <t>Integral Temperature Transmitter</t>
        </is>
      </c>
      <c r="D88" s="205" t="inlineStr">
        <is>
          <t>VE-6203 TEMP. INDIC.</t>
        </is>
      </c>
      <c r="E88" s="205" t="inlineStr">
        <is>
          <t>1840-PS07-623</t>
        </is>
      </c>
      <c r="F88" s="206" t="inlineStr">
        <is>
          <t>Equip.</t>
        </is>
      </c>
      <c r="G88" s="207" t="inlineStr">
        <is>
          <t>18-VE-6203/T</t>
        </is>
      </c>
      <c r="H88" s="206" t="inlineStr">
        <is>
          <t>DCS-AI</t>
        </is>
      </c>
      <c r="I88" s="214" t="inlineStr">
        <is>
          <t>-</t>
        </is>
      </c>
      <c r="J88" s="206" t="inlineStr">
        <is>
          <t>-</t>
        </is>
      </c>
      <c r="K88" s="208" t="inlineStr">
        <is>
          <t>C01</t>
        </is>
      </c>
    </row>
    <row r="89" ht="20.1" customHeight="1" s="521">
      <c r="A89" s="210" t="n"/>
      <c r="B89" s="598" t="n"/>
      <c r="C89" s="211" t="n"/>
      <c r="D89" s="212" t="n"/>
      <c r="E89" s="212" t="n"/>
      <c r="F89" s="598" t="n"/>
      <c r="G89" s="213" t="n"/>
      <c r="H89" s="598" t="n"/>
      <c r="I89" s="598" t="n"/>
      <c r="J89" s="598" t="n"/>
      <c r="K89" s="138" t="n"/>
    </row>
    <row r="90" ht="20.1" customHeight="1" s="521">
      <c r="A90" s="203" t="inlineStr">
        <is>
          <t>-</t>
        </is>
      </c>
      <c r="B90" s="206" t="inlineStr">
        <is>
          <t>18-TI-62302</t>
        </is>
      </c>
      <c r="C90" s="204" t="inlineStr">
        <is>
          <t>DCS</t>
        </is>
      </c>
      <c r="D90" s="205" t="inlineStr">
        <is>
          <t>P FROM VE-6203 TEMP. INDIC.</t>
        </is>
      </c>
      <c r="E90" s="205" t="inlineStr">
        <is>
          <t>1840-PS07-623</t>
        </is>
      </c>
      <c r="F90" s="206" t="inlineStr">
        <is>
          <t>CCR</t>
        </is>
      </c>
      <c r="G90" s="207" t="inlineStr">
        <is>
          <t>-</t>
        </is>
      </c>
      <c r="H90" s="206" t="inlineStr">
        <is>
          <t>-</t>
        </is>
      </c>
      <c r="I90" s="206" t="inlineStr">
        <is>
          <t>-</t>
        </is>
      </c>
      <c r="J90" s="206" t="inlineStr">
        <is>
          <t>-</t>
        </is>
      </c>
      <c r="K90" s="208" t="inlineStr">
        <is>
          <t>C01</t>
        </is>
      </c>
      <c r="N90" s="112" t="n"/>
    </row>
    <row r="91" ht="20.1" customHeight="1" s="521">
      <c r="A91" s="203" t="inlineStr">
        <is>
          <t>-</t>
        </is>
      </c>
      <c r="B91" s="206" t="inlineStr">
        <is>
          <t>18-TT-62302</t>
        </is>
      </c>
      <c r="C91" s="209" t="inlineStr">
        <is>
          <t>Integral Temperature Transmitter</t>
        </is>
      </c>
      <c r="D91" s="205" t="inlineStr">
        <is>
          <t>P FROM VE-6203 TEMP. INDIC.</t>
        </is>
      </c>
      <c r="E91" s="205" t="inlineStr">
        <is>
          <t>1840-PS07-623</t>
        </is>
      </c>
      <c r="F91" s="206" t="inlineStr">
        <is>
          <t>On-line</t>
        </is>
      </c>
      <c r="G91" s="207" t="inlineStr">
        <is>
          <t>18-50-P-62312-A2A-E</t>
        </is>
      </c>
      <c r="H91" s="206" t="inlineStr">
        <is>
          <t>DCS-AI</t>
        </is>
      </c>
      <c r="I91" s="206" t="inlineStr">
        <is>
          <t>-</t>
        </is>
      </c>
      <c r="J91" s="206" t="inlineStr">
        <is>
          <t>-</t>
        </is>
      </c>
      <c r="K91" s="208" t="inlineStr">
        <is>
          <t>C01</t>
        </is>
      </c>
      <c r="N91" s="112" t="n"/>
    </row>
    <row r="92" ht="20.1" customHeight="1" s="521">
      <c r="A92" s="210" t="n"/>
      <c r="B92" s="598" t="n"/>
      <c r="C92" s="211" t="n"/>
      <c r="D92" s="212" t="n"/>
      <c r="E92" s="212" t="n"/>
      <c r="F92" s="598" t="n"/>
      <c r="G92" s="213" t="n"/>
      <c r="H92" s="598" t="n"/>
      <c r="I92" s="598" t="n"/>
      <c r="J92" s="598" t="n"/>
      <c r="K92" s="138" t="n"/>
    </row>
    <row r="93" ht="20.1" customHeight="1" s="521">
      <c r="A93" s="203" t="inlineStr">
        <is>
          <t>-</t>
        </is>
      </c>
      <c r="B93" s="206" t="inlineStr">
        <is>
          <t>18-TIA-63101</t>
        </is>
      </c>
      <c r="C93" s="204" t="inlineStr">
        <is>
          <t>DCS</t>
        </is>
      </c>
      <c r="D93" s="205" t="inlineStr">
        <is>
          <t xml:space="preserve">COOL. TO ET-6301 TEMP.  INDIC., ALARM </t>
        </is>
      </c>
      <c r="E93" s="205" t="inlineStr">
        <is>
          <t>1840-PS07-631</t>
        </is>
      </c>
      <c r="F93" s="206" t="inlineStr">
        <is>
          <t>CCR</t>
        </is>
      </c>
      <c r="G93" s="207" t="inlineStr">
        <is>
          <t>-</t>
        </is>
      </c>
      <c r="H93" s="206" t="inlineStr">
        <is>
          <t>-</t>
        </is>
      </c>
      <c r="I93" s="206" t="inlineStr">
        <is>
          <t>-</t>
        </is>
      </c>
      <c r="J93" s="206" t="inlineStr">
        <is>
          <t>-</t>
        </is>
      </c>
      <c r="K93" s="208" t="inlineStr">
        <is>
          <t>C01</t>
        </is>
      </c>
      <c r="N93" s="112" t="n"/>
    </row>
    <row r="94" ht="20.1" customHeight="1" s="521">
      <c r="A94" s="203" t="inlineStr">
        <is>
          <t>-</t>
        </is>
      </c>
      <c r="B94" s="206" t="inlineStr">
        <is>
          <t>18-TT-63101</t>
        </is>
      </c>
      <c r="C94" s="209" t="inlineStr">
        <is>
          <t>Integral Temperature Transmitter</t>
        </is>
      </c>
      <c r="D94" s="205" t="inlineStr">
        <is>
          <t xml:space="preserve">COOL. TO ET-6301 TEMP.  INDIC., ALARM </t>
        </is>
      </c>
      <c r="E94" s="205" t="inlineStr">
        <is>
          <t>1840-PS07-631</t>
        </is>
      </c>
      <c r="F94" s="206" t="inlineStr">
        <is>
          <t>On-line</t>
        </is>
      </c>
      <c r="G94" s="207" t="inlineStr">
        <is>
          <t>18-300-PR-63105-B2A-P</t>
        </is>
      </c>
      <c r="H94" s="206" t="inlineStr">
        <is>
          <t>DCS-AI</t>
        </is>
      </c>
      <c r="I94" s="214" t="inlineStr">
        <is>
          <t>-</t>
        </is>
      </c>
      <c r="J94" s="206" t="inlineStr">
        <is>
          <t>-</t>
        </is>
      </c>
      <c r="K94" s="208" t="inlineStr">
        <is>
          <t>C01</t>
        </is>
      </c>
      <c r="N94" s="112" t="n"/>
    </row>
    <row r="95" ht="20.1" customHeight="1" s="521">
      <c r="A95" s="210" t="n"/>
      <c r="B95" s="598" t="n"/>
      <c r="C95" s="211" t="n"/>
      <c r="D95" s="212" t="n"/>
      <c r="E95" s="212" t="n"/>
      <c r="F95" s="216" t="n"/>
      <c r="G95" s="213" t="n"/>
      <c r="H95" s="598" t="n"/>
      <c r="I95" s="131" t="n"/>
      <c r="J95" s="132" t="n"/>
      <c r="K95" s="138" t="n"/>
    </row>
    <row r="96" ht="20.1" customHeight="1" s="521">
      <c r="A96" s="203" t="inlineStr">
        <is>
          <t>-</t>
        </is>
      </c>
      <c r="B96" s="206" t="inlineStr">
        <is>
          <t>18-TG-62105</t>
        </is>
      </c>
      <c r="C96" s="209" t="inlineStr">
        <is>
          <t>Bimetal Thermometer</t>
        </is>
      </c>
      <c r="D96" s="205" t="inlineStr">
        <is>
          <t>TA-6201 TEMP. LOCAL INDIC.</t>
        </is>
      </c>
      <c r="E96" s="205" t="inlineStr">
        <is>
          <t>1840-PS07-621</t>
        </is>
      </c>
      <c r="F96" s="206" t="inlineStr">
        <is>
          <t>Equip.</t>
        </is>
      </c>
      <c r="G96" s="207" t="inlineStr">
        <is>
          <t>18-TA-6201/T5</t>
        </is>
      </c>
      <c r="H96" s="206" t="inlineStr">
        <is>
          <t>-</t>
        </is>
      </c>
      <c r="I96" s="214" t="inlineStr">
        <is>
          <t>-</t>
        </is>
      </c>
      <c r="J96" s="217" t="inlineStr">
        <is>
          <t>-</t>
        </is>
      </c>
      <c r="K96" s="208" t="inlineStr">
        <is>
          <t>C01</t>
        </is>
      </c>
      <c r="N96" s="112" t="n"/>
    </row>
    <row r="97" ht="20.1" customHeight="1" s="521">
      <c r="A97" s="210" t="n"/>
      <c r="B97" s="598" t="n"/>
      <c r="C97" s="211" t="n"/>
      <c r="D97" s="212" t="n"/>
      <c r="E97" s="212" t="n"/>
      <c r="F97" s="598" t="n"/>
      <c r="G97" s="213" t="n"/>
      <c r="H97" s="598" t="n"/>
      <c r="I97" s="131" t="n"/>
      <c r="J97" s="132" t="n"/>
      <c r="K97" s="138" t="n"/>
      <c r="N97" s="112" t="n"/>
    </row>
    <row r="98" ht="20.1" customHeight="1" s="521">
      <c r="A98" s="203" t="inlineStr">
        <is>
          <t>-</t>
        </is>
      </c>
      <c r="B98" s="206" t="inlineStr">
        <is>
          <t>18-TG-62106</t>
        </is>
      </c>
      <c r="C98" s="209" t="inlineStr">
        <is>
          <t>Bimetal Thermometer</t>
        </is>
      </c>
      <c r="D98" s="205" t="inlineStr">
        <is>
          <t>PRTO ET-6201 TEMP. LOCAL INDIC.</t>
        </is>
      </c>
      <c r="E98" s="205" t="inlineStr">
        <is>
          <t>1840-PS07-621</t>
        </is>
      </c>
      <c r="F98" s="206" t="inlineStr">
        <is>
          <t>On-line</t>
        </is>
      </c>
      <c r="G98" s="207" t="inlineStr">
        <is>
          <t>18-350-PR-62205-B2A-H</t>
        </is>
      </c>
      <c r="H98" s="206" t="inlineStr">
        <is>
          <t>-</t>
        </is>
      </c>
      <c r="I98" s="214" t="inlineStr">
        <is>
          <t>-</t>
        </is>
      </c>
      <c r="J98" s="217" t="inlineStr">
        <is>
          <t>-</t>
        </is>
      </c>
      <c r="K98" s="208" t="inlineStr">
        <is>
          <t>C01</t>
        </is>
      </c>
      <c r="N98" s="112" t="n"/>
    </row>
    <row r="99" ht="20.1" customHeight="1" s="521">
      <c r="A99" s="210" t="n"/>
      <c r="B99" s="598" t="n"/>
      <c r="C99" s="211" t="n"/>
      <c r="D99" s="212" t="n"/>
      <c r="E99" s="212" t="n"/>
      <c r="F99" s="598" t="n"/>
      <c r="G99" s="213" t="n"/>
      <c r="H99" s="598" t="n"/>
      <c r="I99" s="131" t="n"/>
      <c r="J99" s="132" t="n"/>
      <c r="K99" s="138" t="n"/>
    </row>
    <row r="100" ht="20.1" customHeight="1" s="521">
      <c r="A100" s="203" t="inlineStr">
        <is>
          <t>-</t>
        </is>
      </c>
      <c r="B100" s="206" t="inlineStr">
        <is>
          <t>18-TG-63102</t>
        </is>
      </c>
      <c r="C100" s="209" t="inlineStr">
        <is>
          <t>Bimetal Thermometer</t>
        </is>
      </c>
      <c r="D100" s="205" t="inlineStr">
        <is>
          <t>VE-6304 LOCAL TEMP.  INDIC.</t>
        </is>
      </c>
      <c r="E100" s="205" t="inlineStr">
        <is>
          <t>1840-PS07-631</t>
        </is>
      </c>
      <c r="F100" s="206" t="inlineStr">
        <is>
          <t>Equip.</t>
        </is>
      </c>
      <c r="G100" s="207" t="inlineStr">
        <is>
          <t>18-VE-6304/T4</t>
        </is>
      </c>
      <c r="H100" s="206" t="inlineStr">
        <is>
          <t>-</t>
        </is>
      </c>
      <c r="I100" s="214" t="inlineStr">
        <is>
          <t>-</t>
        </is>
      </c>
      <c r="J100" s="217" t="inlineStr">
        <is>
          <t>-</t>
        </is>
      </c>
      <c r="K100" s="208" t="inlineStr">
        <is>
          <t>C01</t>
        </is>
      </c>
      <c r="N100" s="112" t="n"/>
    </row>
    <row r="101" ht="20.1" customHeight="1" s="521">
      <c r="A101" s="172" t="n"/>
      <c r="B101" s="598" t="n"/>
      <c r="C101" s="211" t="n"/>
      <c r="D101" s="212" t="n"/>
      <c r="E101" s="212" t="n"/>
      <c r="F101" s="598" t="n"/>
      <c r="G101" s="213" t="n"/>
      <c r="H101" s="598" t="n"/>
      <c r="I101" s="131" t="n"/>
      <c r="J101" s="133" t="n"/>
      <c r="K101" s="138" t="n"/>
    </row>
    <row r="102" ht="20.1" customHeight="1" s="521">
      <c r="A102" s="203" t="inlineStr">
        <is>
          <t>-</t>
        </is>
      </c>
      <c r="B102" s="206" t="inlineStr">
        <is>
          <t>18-TW-61101</t>
        </is>
      </c>
      <c r="C102" s="209" t="inlineStr">
        <is>
          <t>Thermowell</t>
        </is>
      </c>
      <c r="D102" s="205" t="inlineStr">
        <is>
          <t>CWR FROM ET-6106 TEMP. INDIC.</t>
        </is>
      </c>
      <c r="E102" s="205" t="inlineStr">
        <is>
          <t>1840-PS07-611</t>
        </is>
      </c>
      <c r="F102" s="206" t="inlineStr">
        <is>
          <t>On-line</t>
        </is>
      </c>
      <c r="G102" s="207" t="inlineStr">
        <is>
          <t>18-150-CWR-61101-B2A-N</t>
        </is>
      </c>
      <c r="H102" s="206" t="inlineStr">
        <is>
          <t>-</t>
        </is>
      </c>
      <c r="I102" s="214" t="inlineStr">
        <is>
          <t>-</t>
        </is>
      </c>
      <c r="J102" s="217" t="inlineStr">
        <is>
          <t>-</t>
        </is>
      </c>
      <c r="K102" s="208" t="inlineStr">
        <is>
          <t>C01</t>
        </is>
      </c>
    </row>
    <row r="103" ht="20.1" customHeight="1" s="521">
      <c r="A103" s="210" t="n"/>
      <c r="B103" s="598" t="n"/>
      <c r="C103" s="211" t="n"/>
      <c r="D103" s="212" t="n"/>
      <c r="E103" s="212" t="n"/>
      <c r="F103" s="598" t="n"/>
      <c r="G103" s="213" t="n"/>
      <c r="H103" s="598" t="n"/>
      <c r="I103" s="131" t="n"/>
      <c r="J103" s="133" t="n"/>
      <c r="K103" s="138" t="n"/>
      <c r="N103" s="112" t="n"/>
    </row>
    <row r="104" ht="20.1" customHeight="1" s="521">
      <c r="A104" s="203" t="inlineStr">
        <is>
          <t>-</t>
        </is>
      </c>
      <c r="B104" s="206" t="inlineStr">
        <is>
          <t>18-TW-61202</t>
        </is>
      </c>
      <c r="C104" s="209" t="inlineStr">
        <is>
          <t>Thermowell</t>
        </is>
      </c>
      <c r="D104" s="205" t="inlineStr">
        <is>
          <t>PR FROM ET-6102 TEMP. INDIC.</t>
        </is>
      </c>
      <c r="E104" s="205" t="inlineStr">
        <is>
          <t>1840-PS07-612</t>
        </is>
      </c>
      <c r="F104" s="206" t="inlineStr">
        <is>
          <t>On-line</t>
        </is>
      </c>
      <c r="G104" s="207" t="inlineStr">
        <is>
          <t>18-200-PR-61204-B2A-R</t>
        </is>
      </c>
      <c r="H104" s="206" t="inlineStr">
        <is>
          <t>-</t>
        </is>
      </c>
      <c r="I104" s="214" t="inlineStr">
        <is>
          <t>-</t>
        </is>
      </c>
      <c r="J104" s="217" t="inlineStr">
        <is>
          <t>-</t>
        </is>
      </c>
      <c r="K104" s="208" t="inlineStr">
        <is>
          <t>C01</t>
        </is>
      </c>
    </row>
    <row r="105" ht="20.1" customHeight="1" s="521">
      <c r="A105" s="210" t="n"/>
      <c r="B105" s="598" t="n"/>
      <c r="C105" s="211" t="n"/>
      <c r="D105" s="212" t="n"/>
      <c r="E105" s="212" t="n"/>
      <c r="F105" s="598" t="n"/>
      <c r="G105" s="213" t="n"/>
      <c r="H105" s="598" t="n"/>
      <c r="I105" s="131" t="n"/>
      <c r="J105" s="132" t="n"/>
      <c r="K105" s="138" t="n"/>
    </row>
    <row r="106" ht="20.1" customHeight="1" s="521">
      <c r="A106" s="203" t="inlineStr">
        <is>
          <t>-</t>
        </is>
      </c>
      <c r="B106" s="206" t="inlineStr">
        <is>
          <t>18-TW-61204</t>
        </is>
      </c>
      <c r="C106" s="209" t="inlineStr">
        <is>
          <t>Thermowell</t>
        </is>
      </c>
      <c r="D106" s="205" t="inlineStr">
        <is>
          <t>PR FROM ET-6104 TEMP. INDIC.</t>
        </is>
      </c>
      <c r="E106" s="205" t="inlineStr">
        <is>
          <t>1840-PS07-612</t>
        </is>
      </c>
      <c r="F106" s="206" t="inlineStr">
        <is>
          <t>On-line</t>
        </is>
      </c>
      <c r="G106" s="207" t="inlineStr">
        <is>
          <t>18-200-PR-61205-B2A-R</t>
        </is>
      </c>
      <c r="H106" s="206" t="inlineStr">
        <is>
          <t>-</t>
        </is>
      </c>
      <c r="I106" s="214" t="inlineStr">
        <is>
          <t>-</t>
        </is>
      </c>
      <c r="J106" s="217" t="inlineStr">
        <is>
          <t>-</t>
        </is>
      </c>
      <c r="K106" s="208" t="inlineStr">
        <is>
          <t>C01</t>
        </is>
      </c>
      <c r="N106" s="112" t="n"/>
    </row>
    <row r="107" ht="20.1" customHeight="1" s="521">
      <c r="A107" s="210" t="n"/>
      <c r="B107" s="598" t="n"/>
      <c r="C107" s="211" t="n"/>
      <c r="D107" s="212" t="n"/>
      <c r="E107" s="212" t="n"/>
      <c r="F107" s="598" t="n"/>
      <c r="G107" s="213" t="n"/>
      <c r="H107" s="598" t="n"/>
      <c r="I107" s="131" t="n"/>
      <c r="J107" s="132" t="n"/>
      <c r="K107" s="138" t="n"/>
    </row>
    <row r="108" ht="20.1" customHeight="1" s="521">
      <c r="A108" s="203" t="inlineStr">
        <is>
          <t>-</t>
        </is>
      </c>
      <c r="B108" s="206" t="inlineStr">
        <is>
          <t>18-TW-62201</t>
        </is>
      </c>
      <c r="C108" s="209" t="inlineStr">
        <is>
          <t>Thermowell</t>
        </is>
      </c>
      <c r="D108" s="205" t="inlineStr">
        <is>
          <t>CWR FROM ET-6202 TEMP. INDIC.</t>
        </is>
      </c>
      <c r="E108" s="205" t="inlineStr">
        <is>
          <t>1840-PS07-622</t>
        </is>
      </c>
      <c r="F108" s="206" t="inlineStr">
        <is>
          <t>On-line</t>
        </is>
      </c>
      <c r="G108" s="207" t="inlineStr">
        <is>
          <t>18-200-CWR-62201-B1K-N</t>
        </is>
      </c>
      <c r="H108" s="206" t="inlineStr">
        <is>
          <t>-</t>
        </is>
      </c>
      <c r="I108" s="214" t="inlineStr">
        <is>
          <t>-</t>
        </is>
      </c>
      <c r="J108" s="217" t="inlineStr">
        <is>
          <t>-</t>
        </is>
      </c>
      <c r="K108" s="208" t="inlineStr">
        <is>
          <t>C01</t>
        </is>
      </c>
    </row>
    <row r="109" ht="20.1" customHeight="1" s="521">
      <c r="A109" s="210" t="n"/>
      <c r="B109" s="598" t="n"/>
      <c r="C109" s="211" t="n"/>
      <c r="D109" s="212" t="n"/>
      <c r="E109" s="212" t="n"/>
      <c r="F109" s="598" t="n"/>
      <c r="G109" s="213" t="n"/>
      <c r="H109" s="598" t="n"/>
      <c r="I109" s="131" t="n"/>
      <c r="J109" s="132" t="n"/>
      <c r="K109" s="138" t="n"/>
      <c r="N109" s="112" t="n"/>
    </row>
    <row r="110" ht="20.1" customHeight="1" s="521">
      <c r="A110" s="203" t="inlineStr">
        <is>
          <t>-</t>
        </is>
      </c>
      <c r="B110" s="206" t="inlineStr">
        <is>
          <t>18-TW-63103</t>
        </is>
      </c>
      <c r="C110" s="209" t="inlineStr">
        <is>
          <t>Thermowell</t>
        </is>
      </c>
      <c r="D110" s="205" t="inlineStr">
        <is>
          <t>CWR FROM ET-6301 TEMP. INDIC.</t>
        </is>
      </c>
      <c r="E110" s="205" t="inlineStr">
        <is>
          <t>1840-PS07-631</t>
        </is>
      </c>
      <c r="F110" s="206" t="inlineStr">
        <is>
          <t>On-line</t>
        </is>
      </c>
      <c r="G110" s="207" t="inlineStr">
        <is>
          <t>18-400-CWR-63101-B2A-N</t>
        </is>
      </c>
      <c r="H110" s="206" t="inlineStr">
        <is>
          <t>-</t>
        </is>
      </c>
      <c r="I110" s="214" t="inlineStr">
        <is>
          <t>-</t>
        </is>
      </c>
      <c r="J110" s="217" t="inlineStr">
        <is>
          <t>-</t>
        </is>
      </c>
      <c r="K110" s="208" t="inlineStr">
        <is>
          <t>C01</t>
        </is>
      </c>
    </row>
    <row r="111" ht="20.1" customHeight="1" s="521">
      <c r="A111" s="172" t="n"/>
      <c r="B111" s="598" t="n"/>
      <c r="C111" s="211" t="n"/>
      <c r="D111" s="212" t="n"/>
      <c r="E111" s="212" t="n"/>
      <c r="F111" s="598" t="n"/>
      <c r="G111" s="213" t="n"/>
      <c r="H111" s="598" t="n"/>
      <c r="I111" s="131" t="n"/>
      <c r="J111" s="133" t="n"/>
      <c r="K111" s="138" t="n"/>
      <c r="N111" s="112" t="n"/>
    </row>
    <row r="112" ht="20.1" customHeight="1" s="521">
      <c r="A112" s="203" t="inlineStr">
        <is>
          <t>-</t>
        </is>
      </c>
      <c r="B112" s="206" t="inlineStr">
        <is>
          <t>18-PICA-61103</t>
        </is>
      </c>
      <c r="C112" s="204" t="inlineStr">
        <is>
          <t>DCS</t>
        </is>
      </c>
      <c r="D112" s="205" t="inlineStr">
        <is>
          <t>GC TO TA-6101 PRES. INDIC., CONTR., ALA.</t>
        </is>
      </c>
      <c r="E112" s="205" t="inlineStr">
        <is>
          <t>1840-PS07-611</t>
        </is>
      </c>
      <c r="F112" s="206" t="inlineStr">
        <is>
          <t>CCR</t>
        </is>
      </c>
      <c r="G112" s="207" t="inlineStr">
        <is>
          <t>-</t>
        </is>
      </c>
      <c r="H112" s="206" t="inlineStr">
        <is>
          <t>-</t>
        </is>
      </c>
      <c r="I112" s="206" t="inlineStr">
        <is>
          <t>-</t>
        </is>
      </c>
      <c r="J112" s="206" t="inlineStr">
        <is>
          <t>-</t>
        </is>
      </c>
      <c r="K112" s="208" t="inlineStr">
        <is>
          <t>C01</t>
        </is>
      </c>
    </row>
    <row r="113" ht="20.1" customHeight="1" s="521">
      <c r="A113" s="203" t="inlineStr">
        <is>
          <t>-</t>
        </is>
      </c>
      <c r="B113" s="206" t="inlineStr">
        <is>
          <t>18-PT-61103</t>
        </is>
      </c>
      <c r="C113" s="218" t="inlineStr">
        <is>
          <t>Pressure Transmitter</t>
        </is>
      </c>
      <c r="D113" s="205" t="inlineStr">
        <is>
          <t>GC TO TA-6101 PRES. INDIC., CONTR., ALA.</t>
        </is>
      </c>
      <c r="E113" s="205" t="inlineStr">
        <is>
          <t>1840-PS07-611</t>
        </is>
      </c>
      <c r="F113" s="206" t="inlineStr">
        <is>
          <t>Off-line</t>
        </is>
      </c>
      <c r="G113" s="207" t="inlineStr">
        <is>
          <t>18-100-GC-61104-B2A-N</t>
        </is>
      </c>
      <c r="H113" s="206" t="inlineStr">
        <is>
          <t>DCS-AI</t>
        </is>
      </c>
      <c r="I113" s="206" t="inlineStr">
        <is>
          <t>-</t>
        </is>
      </c>
      <c r="J113" s="206" t="inlineStr">
        <is>
          <t>-</t>
        </is>
      </c>
      <c r="K113" s="208" t="inlineStr">
        <is>
          <t>C01</t>
        </is>
      </c>
    </row>
    <row r="114" ht="20.1" customHeight="1" s="521">
      <c r="A114" s="203" t="inlineStr">
        <is>
          <t>-</t>
        </is>
      </c>
      <c r="B114" s="206" t="inlineStr">
        <is>
          <t>18-PXV-61103A</t>
        </is>
      </c>
      <c r="C114" s="215" t="inlineStr">
        <is>
          <t>Globe</t>
        </is>
      </c>
      <c r="D114" s="205" t="inlineStr">
        <is>
          <t>GC TO TA-6101 PRESSURE CONTROL</t>
        </is>
      </c>
      <c r="E114" s="205" t="inlineStr">
        <is>
          <t>1840-PS07-611</t>
        </is>
      </c>
      <c r="F114" s="206" t="inlineStr">
        <is>
          <t>In-line</t>
        </is>
      </c>
      <c r="G114" s="207" t="inlineStr">
        <is>
          <t>18-100-GC-61104-B2A-N</t>
        </is>
      </c>
      <c r="H114" s="206" t="inlineStr">
        <is>
          <t>DCS-AO</t>
        </is>
      </c>
      <c r="I114" s="206" t="inlineStr">
        <is>
          <t>-</t>
        </is>
      </c>
      <c r="J114" s="206" t="inlineStr">
        <is>
          <t>-</t>
        </is>
      </c>
      <c r="K114" s="208" t="inlineStr">
        <is>
          <t>C01</t>
        </is>
      </c>
      <c r="N114" s="112" t="n"/>
    </row>
    <row r="115" ht="20.1" customHeight="1" s="521">
      <c r="A115" s="203" t="inlineStr">
        <is>
          <t>-</t>
        </is>
      </c>
      <c r="B115" s="206" t="inlineStr">
        <is>
          <t>18-PXN-61103A</t>
        </is>
      </c>
      <c r="C115" s="215" t="inlineStr">
        <is>
          <t>Solenoid Valve</t>
        </is>
      </c>
      <c r="D115" s="205" t="inlineStr">
        <is>
          <t>-</t>
        </is>
      </c>
      <c r="E115" s="205" t="inlineStr">
        <is>
          <t>1840-PS07-611</t>
        </is>
      </c>
      <c r="F115" s="206" t="inlineStr">
        <is>
          <t>On-off</t>
        </is>
      </c>
      <c r="G115" s="207" t="inlineStr">
        <is>
          <t>-</t>
        </is>
      </c>
      <c r="H115" s="206" t="inlineStr">
        <is>
          <t>SIS-DO</t>
        </is>
      </c>
      <c r="I115" s="206" t="inlineStr">
        <is>
          <t>-</t>
        </is>
      </c>
      <c r="J115" s="206" t="inlineStr">
        <is>
          <t>-</t>
        </is>
      </c>
      <c r="K115" s="208" t="inlineStr">
        <is>
          <t>C01</t>
        </is>
      </c>
    </row>
    <row r="116" ht="20.1" customHeight="1" s="521">
      <c r="A116" s="203" t="inlineStr">
        <is>
          <t>-</t>
        </is>
      </c>
      <c r="B116" s="206" t="inlineStr">
        <is>
          <t>18-PZSL-61103A</t>
        </is>
      </c>
      <c r="C116" s="215" t="inlineStr">
        <is>
          <t>Limit Switch(Close)</t>
        </is>
      </c>
      <c r="D116" s="205" t="inlineStr">
        <is>
          <t>-</t>
        </is>
      </c>
      <c r="E116" s="205" t="inlineStr">
        <is>
          <t>1840-PS07-611</t>
        </is>
      </c>
      <c r="F116" s="206" t="inlineStr">
        <is>
          <t>On-off</t>
        </is>
      </c>
      <c r="G116" s="207" t="inlineStr">
        <is>
          <t>-</t>
        </is>
      </c>
      <c r="H116" s="206" t="inlineStr">
        <is>
          <t>DCS-DI</t>
        </is>
      </c>
      <c r="I116" s="206" t="inlineStr">
        <is>
          <t>-</t>
        </is>
      </c>
      <c r="J116" s="206" t="inlineStr">
        <is>
          <t>-</t>
        </is>
      </c>
      <c r="K116" s="208" t="inlineStr">
        <is>
          <t>C01</t>
        </is>
      </c>
    </row>
    <row r="117" ht="20.1" customHeight="1" s="521">
      <c r="A117" s="203" t="inlineStr">
        <is>
          <t>-</t>
        </is>
      </c>
      <c r="B117" s="206" t="inlineStr">
        <is>
          <t>18-PV-61103B</t>
        </is>
      </c>
      <c r="C117" s="215" t="inlineStr">
        <is>
          <t>Globe</t>
        </is>
      </c>
      <c r="D117" s="205" t="inlineStr">
        <is>
          <t>CWS FOR TA-6101 PRES. CONTROL</t>
        </is>
      </c>
      <c r="E117" s="205" t="inlineStr">
        <is>
          <t>1840-PS07-611</t>
        </is>
      </c>
      <c r="F117" s="206" t="inlineStr">
        <is>
          <t>In-line</t>
        </is>
      </c>
      <c r="G117" s="207" t="inlineStr">
        <is>
          <t>18-150-CWS-61101-B2A-N</t>
        </is>
      </c>
      <c r="H117" s="206" t="inlineStr">
        <is>
          <t>DCS-AO</t>
        </is>
      </c>
      <c r="I117" s="206" t="inlineStr">
        <is>
          <t>-</t>
        </is>
      </c>
      <c r="J117" s="206" t="inlineStr">
        <is>
          <t>-</t>
        </is>
      </c>
      <c r="K117" s="208" t="inlineStr">
        <is>
          <t>C01</t>
        </is>
      </c>
      <c r="N117" s="112" t="n"/>
    </row>
    <row r="118" ht="20.1" customHeight="1" s="521">
      <c r="A118" s="210" t="n"/>
      <c r="B118" s="598" t="n"/>
      <c r="C118" s="219" t="n"/>
      <c r="D118" s="212" t="n"/>
      <c r="E118" s="212" t="n"/>
      <c r="F118" s="598" t="n"/>
      <c r="G118" s="213" t="n"/>
      <c r="H118" s="598" t="n"/>
      <c r="I118" s="598" t="n"/>
      <c r="J118" s="598" t="n"/>
      <c r="K118" s="138" t="n"/>
    </row>
    <row r="119" ht="20.1" customHeight="1" s="521">
      <c r="A119" s="203" t="inlineStr">
        <is>
          <t>-</t>
        </is>
      </c>
      <c r="B119" s="206" t="inlineStr">
        <is>
          <t>18-PIA-61106A</t>
        </is>
      </c>
      <c r="C119" s="204" t="inlineStr">
        <is>
          <t>DCS</t>
        </is>
      </c>
      <c r="D119" s="205" t="inlineStr">
        <is>
          <t>TA-6101 TOP PRES. INDIC., ALA.</t>
        </is>
      </c>
      <c r="E119" s="205" t="inlineStr">
        <is>
          <t>1840-PS07-611</t>
        </is>
      </c>
      <c r="F119" s="206" t="inlineStr">
        <is>
          <t>CCR</t>
        </is>
      </c>
      <c r="G119" s="207" t="inlineStr">
        <is>
          <t>-</t>
        </is>
      </c>
      <c r="H119" s="206" t="inlineStr">
        <is>
          <t>-</t>
        </is>
      </c>
      <c r="I119" s="206" t="inlineStr">
        <is>
          <t>-</t>
        </is>
      </c>
      <c r="J119" s="206" t="inlineStr">
        <is>
          <t>-</t>
        </is>
      </c>
      <c r="K119" s="208" t="inlineStr">
        <is>
          <t>C01</t>
        </is>
      </c>
    </row>
    <row r="120" ht="20.1" customHeight="1" s="521">
      <c r="A120" s="203" t="inlineStr">
        <is>
          <t>-</t>
        </is>
      </c>
      <c r="B120" s="206" t="inlineStr">
        <is>
          <t>18-PXSHH-61106A</t>
        </is>
      </c>
      <c r="C120" s="204" t="inlineStr">
        <is>
          <t>SIS</t>
        </is>
      </c>
      <c r="D120" s="205" t="inlineStr">
        <is>
          <t>TA-6101 TOP PRES. INTERL.</t>
        </is>
      </c>
      <c r="E120" s="205" t="inlineStr">
        <is>
          <t>1840-PS07-611</t>
        </is>
      </c>
      <c r="F120" s="206" t="inlineStr">
        <is>
          <t>CCR</t>
        </is>
      </c>
      <c r="G120" s="207" t="inlineStr">
        <is>
          <t>-</t>
        </is>
      </c>
      <c r="H120" s="206" t="inlineStr">
        <is>
          <t>-</t>
        </is>
      </c>
      <c r="I120" s="206" t="inlineStr">
        <is>
          <t>-</t>
        </is>
      </c>
      <c r="J120" s="206" t="inlineStr">
        <is>
          <t>-</t>
        </is>
      </c>
      <c r="K120" s="208" t="inlineStr">
        <is>
          <t>C01</t>
        </is>
      </c>
      <c r="N120" s="112" t="n"/>
    </row>
    <row r="121" ht="20.1" customHeight="1" s="521">
      <c r="A121" s="203" t="inlineStr">
        <is>
          <t>-</t>
        </is>
      </c>
      <c r="B121" s="206" t="inlineStr">
        <is>
          <t>18-PXT-61106A</t>
        </is>
      </c>
      <c r="C121" s="218" t="inlineStr">
        <is>
          <t>Pressure Transmitter</t>
        </is>
      </c>
      <c r="D121" s="205" t="inlineStr">
        <is>
          <t>TA-6101 TOP PRES. INDIC., ALA., INTERL.</t>
        </is>
      </c>
      <c r="E121" s="205" t="inlineStr">
        <is>
          <t>1840-PS07-611</t>
        </is>
      </c>
      <c r="F121" s="206" t="inlineStr">
        <is>
          <t>Off-line</t>
        </is>
      </c>
      <c r="G121" s="207" t="inlineStr">
        <is>
          <t>18-150-GC-61107-B2A-N</t>
        </is>
      </c>
      <c r="H121" s="206" t="inlineStr">
        <is>
          <t>SIS-AI</t>
        </is>
      </c>
      <c r="I121" s="206" t="inlineStr">
        <is>
          <t>-</t>
        </is>
      </c>
      <c r="J121" s="206" t="inlineStr">
        <is>
          <t>-</t>
        </is>
      </c>
      <c r="K121" s="208" t="inlineStr">
        <is>
          <t>C01</t>
        </is>
      </c>
      <c r="N121" s="112" t="n"/>
    </row>
    <row r="122" ht="20.1" customHeight="1" s="521">
      <c r="A122" s="210" t="n"/>
      <c r="B122" s="598" t="n"/>
      <c r="C122" s="219" t="n"/>
      <c r="D122" s="212" t="n"/>
      <c r="E122" s="212" t="n"/>
      <c r="F122" s="598" t="n"/>
      <c r="G122" s="213" t="n"/>
      <c r="H122" s="598" t="n"/>
      <c r="I122" s="598" t="n"/>
      <c r="J122" s="598" t="n"/>
      <c r="K122" s="138" t="n"/>
    </row>
    <row r="123" ht="20.1" customHeight="1" s="521">
      <c r="A123" s="203" t="inlineStr">
        <is>
          <t>-</t>
        </is>
      </c>
      <c r="B123" s="206" t="inlineStr">
        <is>
          <t>18-PIA-61106B</t>
        </is>
      </c>
      <c r="C123" s="204" t="inlineStr">
        <is>
          <t>DCS</t>
        </is>
      </c>
      <c r="D123" s="205" t="inlineStr">
        <is>
          <t>TA-6101 TOP PRES. INDIC., ALA.</t>
        </is>
      </c>
      <c r="E123" s="205" t="inlineStr">
        <is>
          <t>1840-PS07-611</t>
        </is>
      </c>
      <c r="F123" s="206" t="inlineStr">
        <is>
          <t>CCR</t>
        </is>
      </c>
      <c r="G123" s="207" t="inlineStr">
        <is>
          <t>-</t>
        </is>
      </c>
      <c r="H123" s="206" t="inlineStr">
        <is>
          <t>-</t>
        </is>
      </c>
      <c r="I123" s="206" t="inlineStr">
        <is>
          <t>-</t>
        </is>
      </c>
      <c r="J123" s="206" t="inlineStr">
        <is>
          <t>-</t>
        </is>
      </c>
      <c r="K123" s="208" t="inlineStr">
        <is>
          <t>C01</t>
        </is>
      </c>
      <c r="N123" s="112" t="n"/>
    </row>
    <row r="124" ht="20.1" customHeight="1" s="521">
      <c r="A124" s="203" t="inlineStr">
        <is>
          <t>-</t>
        </is>
      </c>
      <c r="B124" s="206" t="inlineStr">
        <is>
          <t>18-PXSHH-61106B</t>
        </is>
      </c>
      <c r="C124" s="204" t="inlineStr">
        <is>
          <t>SIS</t>
        </is>
      </c>
      <c r="D124" s="205" t="inlineStr">
        <is>
          <t>TA-6101 TOP PRES. INTERL.</t>
        </is>
      </c>
      <c r="E124" s="205" t="inlineStr">
        <is>
          <t>1840-PS07-611</t>
        </is>
      </c>
      <c r="F124" s="206" t="inlineStr">
        <is>
          <t>CCR</t>
        </is>
      </c>
      <c r="G124" s="207" t="inlineStr">
        <is>
          <t>-</t>
        </is>
      </c>
      <c r="H124" s="206" t="inlineStr">
        <is>
          <t>-</t>
        </is>
      </c>
      <c r="I124" s="206" t="inlineStr">
        <is>
          <t>-</t>
        </is>
      </c>
      <c r="J124" s="206" t="inlineStr">
        <is>
          <t>-</t>
        </is>
      </c>
      <c r="K124" s="208" t="inlineStr">
        <is>
          <t>C01</t>
        </is>
      </c>
    </row>
    <row r="125" ht="20.1" customHeight="1" s="521">
      <c r="A125" s="203" t="inlineStr">
        <is>
          <t>-</t>
        </is>
      </c>
      <c r="B125" s="206" t="inlineStr">
        <is>
          <t>18-PXT-61106B</t>
        </is>
      </c>
      <c r="C125" s="218" t="inlineStr">
        <is>
          <t>Pressure Transmitter</t>
        </is>
      </c>
      <c r="D125" s="205" t="inlineStr">
        <is>
          <t>TA-6101 TOP PRES. INDIC., ALA., INTERL.</t>
        </is>
      </c>
      <c r="E125" s="205" t="inlineStr">
        <is>
          <t>1840-PS07-611</t>
        </is>
      </c>
      <c r="F125" s="206" t="inlineStr">
        <is>
          <t>Off-line</t>
        </is>
      </c>
      <c r="G125" s="207" t="inlineStr">
        <is>
          <t>18-150-GC-61107-B2A-N</t>
        </is>
      </c>
      <c r="H125" s="206" t="inlineStr">
        <is>
          <t>SIS-AI</t>
        </is>
      </c>
      <c r="I125" s="206" t="inlineStr">
        <is>
          <t>-</t>
        </is>
      </c>
      <c r="J125" s="206" t="inlineStr">
        <is>
          <t>-</t>
        </is>
      </c>
      <c r="K125" s="208" t="inlineStr">
        <is>
          <t>C01</t>
        </is>
      </c>
    </row>
    <row r="126" ht="20.1" customHeight="1" s="521">
      <c r="A126" s="210" t="n"/>
      <c r="B126" s="598" t="n"/>
      <c r="C126" s="219" t="n"/>
      <c r="D126" s="212" t="n"/>
      <c r="E126" s="212" t="n"/>
      <c r="F126" s="598" t="n"/>
      <c r="G126" s="213" t="n"/>
      <c r="H126" s="598" t="n"/>
      <c r="I126" s="598" t="n"/>
      <c r="J126" s="598" t="n"/>
      <c r="K126" s="138" t="n"/>
      <c r="N126" s="112" t="n"/>
    </row>
    <row r="127" ht="20.1" customHeight="1" s="521">
      <c r="A127" s="203" t="inlineStr">
        <is>
          <t>-</t>
        </is>
      </c>
      <c r="B127" s="206" t="inlineStr">
        <is>
          <t>18-PIA-61106C</t>
        </is>
      </c>
      <c r="C127" s="204" t="inlineStr">
        <is>
          <t>DCS</t>
        </is>
      </c>
      <c r="D127" s="205" t="inlineStr">
        <is>
          <t>TA-6101 TOP PRES. INDIC., ALA.</t>
        </is>
      </c>
      <c r="E127" s="205" t="inlineStr">
        <is>
          <t>1840-PS07-611</t>
        </is>
      </c>
      <c r="F127" s="206" t="inlineStr">
        <is>
          <t>CCR</t>
        </is>
      </c>
      <c r="G127" s="207" t="inlineStr">
        <is>
          <t>-</t>
        </is>
      </c>
      <c r="H127" s="206" t="inlineStr">
        <is>
          <t>-</t>
        </is>
      </c>
      <c r="I127" s="206" t="inlineStr">
        <is>
          <t>-</t>
        </is>
      </c>
      <c r="J127" s="206" t="inlineStr">
        <is>
          <t>-</t>
        </is>
      </c>
      <c r="K127" s="208" t="inlineStr">
        <is>
          <t>C01</t>
        </is>
      </c>
    </row>
    <row r="128" ht="20.1" customHeight="1" s="521">
      <c r="A128" s="203" t="inlineStr">
        <is>
          <t>-</t>
        </is>
      </c>
      <c r="B128" s="206" t="inlineStr">
        <is>
          <t>18-PXSHH-61106C</t>
        </is>
      </c>
      <c r="C128" s="204" t="inlineStr">
        <is>
          <t>SIS</t>
        </is>
      </c>
      <c r="D128" s="205" t="inlineStr">
        <is>
          <t>TA-6101 TOP PRES. INTERL.</t>
        </is>
      </c>
      <c r="E128" s="205" t="inlineStr">
        <is>
          <t>1840-PS07-611</t>
        </is>
      </c>
      <c r="F128" s="206" t="inlineStr">
        <is>
          <t>CCR</t>
        </is>
      </c>
      <c r="G128" s="207" t="inlineStr">
        <is>
          <t>-</t>
        </is>
      </c>
      <c r="H128" s="206" t="inlineStr">
        <is>
          <t>-</t>
        </is>
      </c>
      <c r="I128" s="206" t="inlineStr">
        <is>
          <t>-</t>
        </is>
      </c>
      <c r="J128" s="206" t="inlineStr">
        <is>
          <t>-</t>
        </is>
      </c>
      <c r="K128" s="208" t="inlineStr">
        <is>
          <t>C01</t>
        </is>
      </c>
    </row>
    <row r="129" ht="20.1" customHeight="1" s="521">
      <c r="A129" s="203" t="inlineStr">
        <is>
          <t>-</t>
        </is>
      </c>
      <c r="B129" s="206" t="inlineStr">
        <is>
          <t>18-PXT-61106C</t>
        </is>
      </c>
      <c r="C129" s="218" t="inlineStr">
        <is>
          <t>Pressure Transmitter</t>
        </is>
      </c>
      <c r="D129" s="205" t="inlineStr">
        <is>
          <t>TA-6101 TOP PRES. INDIC., ALA., INTERL.</t>
        </is>
      </c>
      <c r="E129" s="205" t="inlineStr">
        <is>
          <t>1840-PS07-611</t>
        </is>
      </c>
      <c r="F129" s="206" t="inlineStr">
        <is>
          <t>CCR</t>
        </is>
      </c>
      <c r="G129" s="207" t="inlineStr">
        <is>
          <t>18-150-GC-61107-B2A-N</t>
        </is>
      </c>
      <c r="H129" s="206" t="inlineStr">
        <is>
          <t>SIS-AI</t>
        </is>
      </c>
      <c r="I129" s="206" t="inlineStr">
        <is>
          <t>-</t>
        </is>
      </c>
      <c r="J129" s="206" t="inlineStr">
        <is>
          <t>-</t>
        </is>
      </c>
      <c r="K129" s="208" t="inlineStr">
        <is>
          <t>C01</t>
        </is>
      </c>
      <c r="N129" s="112" t="n"/>
    </row>
    <row r="130" ht="20.1" customHeight="1" s="521">
      <c r="A130" s="210" t="n"/>
      <c r="B130" s="598" t="n"/>
      <c r="C130" s="219" t="n"/>
      <c r="D130" s="212" t="n"/>
      <c r="E130" s="212" t="n"/>
      <c r="F130" s="598" t="n"/>
      <c r="G130" s="213" t="n"/>
      <c r="H130" s="598" t="n"/>
      <c r="I130" s="598" t="n"/>
      <c r="J130" s="598" t="n"/>
      <c r="K130" s="138" t="n"/>
      <c r="N130" s="112" t="n"/>
    </row>
    <row r="131" ht="20.1" customHeight="1" s="521">
      <c r="A131" s="203" t="inlineStr">
        <is>
          <t>-</t>
        </is>
      </c>
      <c r="B131" s="206" t="inlineStr">
        <is>
          <t>18-PISA-61108</t>
        </is>
      </c>
      <c r="C131" s="204" t="inlineStr">
        <is>
          <t>DCS</t>
        </is>
      </c>
      <c r="D131" s="205" t="inlineStr">
        <is>
          <t>LLS TO ET-6101 PRES. INDI., ALA., INTER.</t>
        </is>
      </c>
      <c r="E131" s="205" t="inlineStr">
        <is>
          <t>1840-PS07-611</t>
        </is>
      </c>
      <c r="F131" s="206" t="inlineStr">
        <is>
          <t>CCR</t>
        </is>
      </c>
      <c r="G131" s="207" t="inlineStr">
        <is>
          <t>-</t>
        </is>
      </c>
      <c r="H131" s="206" t="inlineStr">
        <is>
          <t>-</t>
        </is>
      </c>
      <c r="I131" s="206" t="inlineStr">
        <is>
          <t>-</t>
        </is>
      </c>
      <c r="J131" s="206" t="inlineStr">
        <is>
          <t>-</t>
        </is>
      </c>
      <c r="K131" s="208" t="inlineStr">
        <is>
          <t>C01</t>
        </is>
      </c>
    </row>
    <row r="132" ht="20.1" customHeight="1" s="521">
      <c r="A132" s="203" t="inlineStr">
        <is>
          <t>-</t>
        </is>
      </c>
      <c r="B132" s="206" t="inlineStr">
        <is>
          <t>18-PT-61108</t>
        </is>
      </c>
      <c r="C132" s="218" t="inlineStr">
        <is>
          <t>Pressure Transmitter</t>
        </is>
      </c>
      <c r="D132" s="205" t="inlineStr">
        <is>
          <t>LLS TO ET-6101 PRES. INDI., ALA., INTER.</t>
        </is>
      </c>
      <c r="E132" s="205" t="inlineStr">
        <is>
          <t>1840-PS07-611</t>
        </is>
      </c>
      <c r="F132" s="206" t="inlineStr">
        <is>
          <t>Off-line</t>
        </is>
      </c>
      <c r="G132" s="207" t="inlineStr">
        <is>
          <t>18-150-LLS-61101-B1A-H</t>
        </is>
      </c>
      <c r="H132" s="206" t="inlineStr">
        <is>
          <t>DCS-AI</t>
        </is>
      </c>
      <c r="I132" s="206" t="inlineStr">
        <is>
          <t>-</t>
        </is>
      </c>
      <c r="J132" s="206" t="inlineStr">
        <is>
          <t>-</t>
        </is>
      </c>
      <c r="K132" s="208" t="inlineStr">
        <is>
          <t>C01</t>
        </is>
      </c>
      <c r="N132" s="112" t="n"/>
    </row>
    <row r="133" ht="20.1" customHeight="1" s="521">
      <c r="A133" s="210" t="n"/>
      <c r="B133" s="598" t="n"/>
      <c r="C133" s="219" t="n"/>
      <c r="D133" s="212" t="n"/>
      <c r="E133" s="212" t="n"/>
      <c r="F133" s="598" t="n"/>
      <c r="G133" s="213" t="n"/>
      <c r="H133" s="598" t="n"/>
      <c r="I133" s="598" t="n"/>
      <c r="J133" s="598" t="n"/>
      <c r="K133" s="138" t="n"/>
    </row>
    <row r="134" ht="20.1" customHeight="1" s="521">
      <c r="A134" s="203" t="inlineStr">
        <is>
          <t>-</t>
        </is>
      </c>
      <c r="B134" s="206" t="inlineStr">
        <is>
          <t>18-PICA-61109</t>
        </is>
      </c>
      <c r="C134" s="204" t="inlineStr">
        <is>
          <t>DCS</t>
        </is>
      </c>
      <c r="D134" s="205" t="inlineStr">
        <is>
          <t>GC TO TA-6106 PRES. INDIC., CONTR., ALA.</t>
        </is>
      </c>
      <c r="E134" s="205" t="inlineStr">
        <is>
          <t>1840-PS07-611</t>
        </is>
      </c>
      <c r="F134" s="206" t="inlineStr">
        <is>
          <t>CCR</t>
        </is>
      </c>
      <c r="G134" s="207" t="inlineStr">
        <is>
          <t>-</t>
        </is>
      </c>
      <c r="H134" s="206" t="inlineStr">
        <is>
          <t>-</t>
        </is>
      </c>
      <c r="I134" s="206" t="inlineStr">
        <is>
          <t>-</t>
        </is>
      </c>
      <c r="J134" s="206" t="inlineStr">
        <is>
          <t>-</t>
        </is>
      </c>
      <c r="K134" s="208" t="inlineStr">
        <is>
          <t>C01</t>
        </is>
      </c>
    </row>
    <row r="135" ht="20.1" customHeight="1" s="521">
      <c r="A135" s="203" t="inlineStr">
        <is>
          <t>-</t>
        </is>
      </c>
      <c r="B135" s="206" t="inlineStr">
        <is>
          <t>18-PT-61109</t>
        </is>
      </c>
      <c r="C135" s="218" t="inlineStr">
        <is>
          <t>Pressure Transmitter</t>
        </is>
      </c>
      <c r="D135" s="205" t="inlineStr">
        <is>
          <t>GC TO TA-6106 PRES. INDIC., CONTR., ALA.</t>
        </is>
      </c>
      <c r="E135" s="205" t="inlineStr">
        <is>
          <t>1840-PS07-611</t>
        </is>
      </c>
      <c r="F135" s="206" t="inlineStr">
        <is>
          <t>Off-line</t>
        </is>
      </c>
      <c r="G135" s="207" t="inlineStr">
        <is>
          <t>18-100-GC-61101-B1K-P</t>
        </is>
      </c>
      <c r="H135" s="206" t="inlineStr">
        <is>
          <t>DCS-AI</t>
        </is>
      </c>
      <c r="I135" s="206" t="inlineStr">
        <is>
          <t>-</t>
        </is>
      </c>
      <c r="J135" s="206" t="inlineStr">
        <is>
          <t>-</t>
        </is>
      </c>
      <c r="K135" s="208" t="inlineStr">
        <is>
          <t>C01</t>
        </is>
      </c>
      <c r="N135" s="112" t="n"/>
    </row>
    <row r="136" ht="20.1" customHeight="1" s="521">
      <c r="A136" s="203" t="inlineStr">
        <is>
          <t>-</t>
        </is>
      </c>
      <c r="B136" s="206" t="inlineStr">
        <is>
          <t>18-PV-61109</t>
        </is>
      </c>
      <c r="C136" s="215" t="inlineStr">
        <is>
          <t>Globe</t>
        </is>
      </c>
      <c r="D136" s="205" t="inlineStr">
        <is>
          <t>GC TO FLARE FOR GC TO ET-6106 PRES. CONTR.</t>
        </is>
      </c>
      <c r="E136" s="205" t="inlineStr">
        <is>
          <t>1840-PS07-611</t>
        </is>
      </c>
      <c r="F136" s="206" t="inlineStr">
        <is>
          <t>In-line</t>
        </is>
      </c>
      <c r="G136" s="207" t="inlineStr">
        <is>
          <t>18-150-BFHP-61101-B1K-P</t>
        </is>
      </c>
      <c r="H136" s="206" t="inlineStr">
        <is>
          <t>DCS-AO</t>
        </is>
      </c>
      <c r="I136" s="206" t="inlineStr">
        <is>
          <t>-</t>
        </is>
      </c>
      <c r="J136" s="206" t="inlineStr">
        <is>
          <t>-</t>
        </is>
      </c>
      <c r="K136" s="208" t="inlineStr">
        <is>
          <t>C01</t>
        </is>
      </c>
    </row>
    <row r="137" ht="20.1" customHeight="1" s="521">
      <c r="A137" s="210" t="n"/>
      <c r="B137" s="598" t="n"/>
      <c r="C137" s="219" t="n"/>
      <c r="D137" s="212" t="n"/>
      <c r="E137" s="212" t="n"/>
      <c r="F137" s="598" t="n"/>
      <c r="G137" s="213" t="n"/>
      <c r="H137" s="598" t="n"/>
      <c r="I137" s="598" t="n"/>
      <c r="J137" s="598" t="n"/>
      <c r="K137" s="138" t="n"/>
    </row>
    <row r="138" ht="20.1" customHeight="1" s="521">
      <c r="A138" s="203" t="inlineStr">
        <is>
          <t>-</t>
        </is>
      </c>
      <c r="B138" s="206" t="inlineStr">
        <is>
          <t>18-PIC-61202</t>
        </is>
      </c>
      <c r="C138" s="204" t="inlineStr">
        <is>
          <t>DCS</t>
        </is>
      </c>
      <c r="D138" s="205" t="inlineStr">
        <is>
          <t>COOL. FROM ET-6102 PRES. INDIC., CONTR.</t>
        </is>
      </c>
      <c r="E138" s="205" t="inlineStr">
        <is>
          <t>1840-PS07-612</t>
        </is>
      </c>
      <c r="F138" s="206" t="inlineStr">
        <is>
          <t>CCR</t>
        </is>
      </c>
      <c r="G138" s="207" t="inlineStr">
        <is>
          <t>-</t>
        </is>
      </c>
      <c r="H138" s="206" t="inlineStr">
        <is>
          <t>-</t>
        </is>
      </c>
      <c r="I138" s="206" t="inlineStr">
        <is>
          <t>-</t>
        </is>
      </c>
      <c r="J138" s="206" t="inlineStr">
        <is>
          <t>-</t>
        </is>
      </c>
      <c r="K138" s="208" t="inlineStr">
        <is>
          <t>C01</t>
        </is>
      </c>
      <c r="N138" s="112" t="n"/>
    </row>
    <row r="139" ht="20.1" customHeight="1" s="521">
      <c r="A139" s="203" t="inlineStr">
        <is>
          <t>-</t>
        </is>
      </c>
      <c r="B139" s="206" t="inlineStr">
        <is>
          <t>18-PT-61202</t>
        </is>
      </c>
      <c r="C139" s="218" t="inlineStr">
        <is>
          <t>Pressure Transmitter</t>
        </is>
      </c>
      <c r="D139" s="205" t="inlineStr">
        <is>
          <t>COOL. FROM ET-6102 PRES. INDIC., CONTR.</t>
        </is>
      </c>
      <c r="E139" s="205" t="inlineStr">
        <is>
          <t>1840-PS07-612</t>
        </is>
      </c>
      <c r="F139" s="206" t="inlineStr">
        <is>
          <t>CCR</t>
        </is>
      </c>
      <c r="G139" s="207" t="inlineStr">
        <is>
          <t>18-200-PR-61204-B2A-C</t>
        </is>
      </c>
      <c r="H139" s="206" t="inlineStr">
        <is>
          <t>DCS-AI</t>
        </is>
      </c>
      <c r="I139" s="206" t="inlineStr">
        <is>
          <t>-</t>
        </is>
      </c>
      <c r="J139" s="206" t="inlineStr">
        <is>
          <t>-</t>
        </is>
      </c>
      <c r="K139" s="208" t="inlineStr">
        <is>
          <t>C01</t>
        </is>
      </c>
      <c r="N139" s="112" t="n"/>
    </row>
    <row r="140" ht="20.1" customHeight="1" s="521">
      <c r="A140" s="203" t="inlineStr">
        <is>
          <t>-</t>
        </is>
      </c>
      <c r="B140" s="206" t="inlineStr">
        <is>
          <t>18-PV-61202</t>
        </is>
      </c>
      <c r="C140" s="215" t="inlineStr">
        <is>
          <t>Globe</t>
        </is>
      </c>
      <c r="D140" s="205" t="inlineStr">
        <is>
          <t>COOL. FROM ET-6102 FOR PRES. CONTR.</t>
        </is>
      </c>
      <c r="E140" s="205" t="inlineStr">
        <is>
          <t>1840-PS07-612</t>
        </is>
      </c>
      <c r="F140" s="206" t="inlineStr">
        <is>
          <t>In-line</t>
        </is>
      </c>
      <c r="G140" s="207" t="inlineStr">
        <is>
          <t>18-200-PR-61204-B2A-C</t>
        </is>
      </c>
      <c r="H140" s="206" t="inlineStr">
        <is>
          <t>DCS-AO</t>
        </is>
      </c>
      <c r="I140" s="206" t="inlineStr">
        <is>
          <t>-</t>
        </is>
      </c>
      <c r="J140" s="206" t="inlineStr">
        <is>
          <t>-</t>
        </is>
      </c>
      <c r="K140" s="208" t="inlineStr">
        <is>
          <t>C01</t>
        </is>
      </c>
    </row>
    <row r="141" ht="20.1" customHeight="1" s="521">
      <c r="A141" s="203" t="inlineStr">
        <is>
          <t>-</t>
        </is>
      </c>
      <c r="B141" s="206" t="inlineStr">
        <is>
          <t>18-PZSL-61202</t>
        </is>
      </c>
      <c r="C141" s="215" t="inlineStr">
        <is>
          <t>Limit Switch(Close)</t>
        </is>
      </c>
      <c r="D141" s="205" t="inlineStr">
        <is>
          <t>-</t>
        </is>
      </c>
      <c r="E141" s="205" t="inlineStr">
        <is>
          <t>1840-PS07-612</t>
        </is>
      </c>
      <c r="F141" s="206" t="inlineStr">
        <is>
          <t>On-off</t>
        </is>
      </c>
      <c r="G141" s="207" t="inlineStr">
        <is>
          <t>-</t>
        </is>
      </c>
      <c r="H141" s="206" t="inlineStr">
        <is>
          <t>DCS-DI</t>
        </is>
      </c>
      <c r="I141" s="206" t="inlineStr">
        <is>
          <t>-</t>
        </is>
      </c>
      <c r="J141" s="206" t="inlineStr">
        <is>
          <t>-</t>
        </is>
      </c>
      <c r="K141" s="208" t="inlineStr">
        <is>
          <t>C01</t>
        </is>
      </c>
      <c r="N141" s="112" t="n"/>
    </row>
    <row r="142" ht="20.1" customHeight="1" s="521">
      <c r="A142" s="210" t="n"/>
      <c r="B142" s="598" t="n"/>
      <c r="C142" s="219" t="n"/>
      <c r="D142" s="212" t="n"/>
      <c r="E142" s="212" t="n"/>
      <c r="F142" s="598" t="n"/>
      <c r="G142" s="213" t="n"/>
      <c r="H142" s="598" t="n"/>
      <c r="I142" s="598" t="n"/>
      <c r="J142" s="598" t="n"/>
      <c r="K142" s="138" t="n"/>
    </row>
    <row r="143" ht="20.1" customHeight="1" s="521">
      <c r="A143" s="203" t="inlineStr">
        <is>
          <t>-</t>
        </is>
      </c>
      <c r="B143" s="206" t="inlineStr">
        <is>
          <t>18-PIC-61204</t>
        </is>
      </c>
      <c r="C143" s="204" t="inlineStr">
        <is>
          <t>DCS</t>
        </is>
      </c>
      <c r="D143" s="205" t="inlineStr">
        <is>
          <t>GC ENDS TO ET-6105 PRES. INDIC., CONTR.</t>
        </is>
      </c>
      <c r="E143" s="205" t="inlineStr">
        <is>
          <t>1840-PS07-612</t>
        </is>
      </c>
      <c r="F143" s="206" t="inlineStr">
        <is>
          <t>CCR</t>
        </is>
      </c>
      <c r="G143" s="207" t="inlineStr">
        <is>
          <t>-</t>
        </is>
      </c>
      <c r="H143" s="206" t="inlineStr">
        <is>
          <t>-</t>
        </is>
      </c>
      <c r="I143" s="206" t="inlineStr">
        <is>
          <t>-</t>
        </is>
      </c>
      <c r="J143" s="206" t="inlineStr">
        <is>
          <t>-</t>
        </is>
      </c>
      <c r="K143" s="208" t="inlineStr">
        <is>
          <t>C01</t>
        </is>
      </c>
    </row>
    <row r="144" ht="20.1" customHeight="1" s="521">
      <c r="A144" s="203" t="inlineStr">
        <is>
          <t>-</t>
        </is>
      </c>
      <c r="B144" s="206" t="inlineStr">
        <is>
          <t>18-PT-61204</t>
        </is>
      </c>
      <c r="C144" s="218" t="inlineStr">
        <is>
          <t>Pressure Transmitter</t>
        </is>
      </c>
      <c r="D144" s="205" t="inlineStr">
        <is>
          <t>GC ENDS TO ET-6105 PRES. INDIC., CONTR.</t>
        </is>
      </c>
      <c r="E144" s="205" t="inlineStr">
        <is>
          <t>1840-PS07-612</t>
        </is>
      </c>
      <c r="F144" s="206" t="inlineStr">
        <is>
          <t>Off-line</t>
        </is>
      </c>
      <c r="G144" s="207" t="inlineStr">
        <is>
          <t>18-50-GC-61221-B2A-C</t>
        </is>
      </c>
      <c r="H144" s="206" t="inlineStr">
        <is>
          <t>DCS-AI</t>
        </is>
      </c>
      <c r="I144" s="206" t="inlineStr">
        <is>
          <t>-</t>
        </is>
      </c>
      <c r="J144" s="206" t="inlineStr">
        <is>
          <t>-</t>
        </is>
      </c>
      <c r="K144" s="208" t="inlineStr">
        <is>
          <t>C01</t>
        </is>
      </c>
      <c r="N144" s="112" t="n"/>
    </row>
    <row r="145" ht="20.1" customHeight="1" s="521">
      <c r="A145" s="203" t="inlineStr">
        <is>
          <t>-</t>
        </is>
      </c>
      <c r="B145" s="206" t="inlineStr">
        <is>
          <t>18-PV-61204</t>
        </is>
      </c>
      <c r="C145" s="215" t="inlineStr">
        <is>
          <t>Globe</t>
        </is>
      </c>
      <c r="D145" s="205" t="inlineStr">
        <is>
          <t>HCS TO ET-6105 FOR ET-6102 PRES. CONTR.</t>
        </is>
      </c>
      <c r="E145" s="205" t="inlineStr">
        <is>
          <t>1840-PS07-612</t>
        </is>
      </c>
      <c r="F145" s="206" t="inlineStr">
        <is>
          <t>In-line</t>
        </is>
      </c>
      <c r="G145" s="207" t="inlineStr">
        <is>
          <t>18-50-GC-61221-D21A-C</t>
        </is>
      </c>
      <c r="H145" s="206" t="inlineStr">
        <is>
          <t>DCS-AO</t>
        </is>
      </c>
      <c r="I145" s="206" t="inlineStr">
        <is>
          <t>-</t>
        </is>
      </c>
      <c r="J145" s="206" t="inlineStr">
        <is>
          <t>-</t>
        </is>
      </c>
      <c r="K145" s="208" t="inlineStr">
        <is>
          <t>C01</t>
        </is>
      </c>
    </row>
    <row r="146" ht="20.1" customHeight="1" s="521">
      <c r="A146" s="203" t="inlineStr">
        <is>
          <t>-</t>
        </is>
      </c>
      <c r="B146" s="206" t="inlineStr">
        <is>
          <t>18-PZSL-61204</t>
        </is>
      </c>
      <c r="C146" s="215" t="inlineStr">
        <is>
          <t>Limit Switch(Close)</t>
        </is>
      </c>
      <c r="D146" s="205" t="inlineStr">
        <is>
          <t>-</t>
        </is>
      </c>
      <c r="E146" s="205" t="inlineStr">
        <is>
          <t>1840-PS07-612</t>
        </is>
      </c>
      <c r="F146" s="206" t="inlineStr">
        <is>
          <t>On-off</t>
        </is>
      </c>
      <c r="G146" s="207" t="inlineStr">
        <is>
          <t>-</t>
        </is>
      </c>
      <c r="H146" s="206" t="inlineStr">
        <is>
          <t>DCS-DI</t>
        </is>
      </c>
      <c r="I146" s="206" t="inlineStr">
        <is>
          <t>-</t>
        </is>
      </c>
      <c r="J146" s="206" t="inlineStr">
        <is>
          <t>-</t>
        </is>
      </c>
      <c r="K146" s="208" t="inlineStr">
        <is>
          <t>C01</t>
        </is>
      </c>
    </row>
    <row r="147" ht="20.1" customHeight="1" s="521">
      <c r="A147" s="210" t="n"/>
      <c r="B147" s="598" t="n"/>
      <c r="C147" s="219" t="n"/>
      <c r="D147" s="212" t="n"/>
      <c r="E147" s="212" t="n"/>
      <c r="F147" s="598" t="n"/>
      <c r="G147" s="213" t="n"/>
      <c r="H147" s="598" t="n"/>
      <c r="I147" s="598" t="n"/>
      <c r="J147" s="598" t="n"/>
      <c r="K147" s="138" t="n"/>
      <c r="N147" s="112" t="n"/>
    </row>
    <row r="148" ht="20.1" customHeight="1" s="521">
      <c r="A148" s="203" t="inlineStr">
        <is>
          <t>-</t>
        </is>
      </c>
      <c r="B148" s="206" t="inlineStr">
        <is>
          <t>18-PIC-61210</t>
        </is>
      </c>
      <c r="C148" s="204" t="inlineStr">
        <is>
          <t>DCS</t>
        </is>
      </c>
      <c r="D148" s="205" t="inlineStr">
        <is>
          <t>COOL. FROM ET-6104 PRES. INDIC., CONTR.</t>
        </is>
      </c>
      <c r="E148" s="205" t="inlineStr">
        <is>
          <t>1840-PS07-612</t>
        </is>
      </c>
      <c r="F148" s="206" t="inlineStr">
        <is>
          <t>CCR</t>
        </is>
      </c>
      <c r="G148" s="207" t="inlineStr">
        <is>
          <t>-</t>
        </is>
      </c>
      <c r="H148" s="206" t="inlineStr">
        <is>
          <t>-</t>
        </is>
      </c>
      <c r="I148" s="206" t="inlineStr">
        <is>
          <t>-</t>
        </is>
      </c>
      <c r="J148" s="206" t="inlineStr">
        <is>
          <t>-</t>
        </is>
      </c>
      <c r="K148" s="208" t="inlineStr">
        <is>
          <t>C01</t>
        </is>
      </c>
      <c r="N148" s="112" t="n"/>
    </row>
    <row r="149" ht="20.1" customHeight="1" s="521">
      <c r="A149" s="203" t="inlineStr">
        <is>
          <t>-</t>
        </is>
      </c>
      <c r="B149" s="206" t="inlineStr">
        <is>
          <t>18-PT-61210</t>
        </is>
      </c>
      <c r="C149" s="218" t="inlineStr">
        <is>
          <t>Pressure Transmitter</t>
        </is>
      </c>
      <c r="D149" s="205" t="inlineStr">
        <is>
          <t>COOL. FROM ET-6104 PRES. INDIC., CONTR.</t>
        </is>
      </c>
      <c r="E149" s="205" t="inlineStr">
        <is>
          <t>1840-PS07-612</t>
        </is>
      </c>
      <c r="F149" s="206" t="inlineStr">
        <is>
          <t>Off-line</t>
        </is>
      </c>
      <c r="G149" s="207" t="inlineStr">
        <is>
          <t>18-200-PR-61205-B2A-C</t>
        </is>
      </c>
      <c r="H149" s="206" t="inlineStr">
        <is>
          <t>DCS-AI</t>
        </is>
      </c>
      <c r="I149" s="206" t="inlineStr">
        <is>
          <t>-</t>
        </is>
      </c>
      <c r="J149" s="206" t="inlineStr">
        <is>
          <t>-</t>
        </is>
      </c>
      <c r="K149" s="208" t="inlineStr">
        <is>
          <t>C01</t>
        </is>
      </c>
    </row>
    <row r="150" ht="20.1" customHeight="1" s="521">
      <c r="A150" s="203" t="inlineStr">
        <is>
          <t>-</t>
        </is>
      </c>
      <c r="B150" s="206" t="inlineStr">
        <is>
          <t>18-PV-61210</t>
        </is>
      </c>
      <c r="C150" s="215" t="inlineStr">
        <is>
          <t>Globe</t>
        </is>
      </c>
      <c r="D150" s="205" t="inlineStr">
        <is>
          <t>COOL. FROM ET-6104 FOR ET-6104 PRES. CONTR.</t>
        </is>
      </c>
      <c r="E150" s="205" t="inlineStr">
        <is>
          <t>1840-PS07-612</t>
        </is>
      </c>
      <c r="F150" s="206" t="inlineStr">
        <is>
          <t>In-line</t>
        </is>
      </c>
      <c r="G150" s="207" t="inlineStr">
        <is>
          <t>18-200-PR-61205-B2A-C</t>
        </is>
      </c>
      <c r="H150" s="206" t="inlineStr">
        <is>
          <t>DCS-AO</t>
        </is>
      </c>
      <c r="I150" s="206" t="inlineStr">
        <is>
          <t>-</t>
        </is>
      </c>
      <c r="J150" s="206" t="inlineStr">
        <is>
          <t>-</t>
        </is>
      </c>
      <c r="K150" s="208" t="inlineStr">
        <is>
          <t>C01</t>
        </is>
      </c>
      <c r="N150" s="112" t="n"/>
    </row>
    <row r="151" ht="20.1" customHeight="1" s="521">
      <c r="A151" s="203" t="inlineStr">
        <is>
          <t>-</t>
        </is>
      </c>
      <c r="B151" s="206" t="inlineStr">
        <is>
          <t>18-PZSL-61210</t>
        </is>
      </c>
      <c r="C151" s="215" t="inlineStr">
        <is>
          <t>Limit Switch(Close)</t>
        </is>
      </c>
      <c r="D151" s="205" t="inlineStr">
        <is>
          <t>-</t>
        </is>
      </c>
      <c r="E151" s="205" t="inlineStr">
        <is>
          <t>1840-PS07-612</t>
        </is>
      </c>
      <c r="F151" s="206" t="inlineStr">
        <is>
          <t>On-off</t>
        </is>
      </c>
      <c r="G151" s="207" t="inlineStr">
        <is>
          <t>-</t>
        </is>
      </c>
      <c r="H151" s="206" t="inlineStr">
        <is>
          <t>DCS-DI</t>
        </is>
      </c>
      <c r="I151" s="206" t="inlineStr">
        <is>
          <t>-</t>
        </is>
      </c>
      <c r="J151" s="206" t="inlineStr">
        <is>
          <t>-</t>
        </is>
      </c>
      <c r="K151" s="208" t="inlineStr">
        <is>
          <t>C01</t>
        </is>
      </c>
    </row>
    <row r="152" ht="20.1" customHeight="1" s="521">
      <c r="A152" s="210" t="n"/>
      <c r="B152" s="598" t="n"/>
      <c r="C152" s="219" t="n"/>
      <c r="D152" s="212" t="n"/>
      <c r="E152" s="212" t="n"/>
      <c r="F152" s="598" t="n"/>
      <c r="G152" s="213" t="n"/>
      <c r="H152" s="598" t="n"/>
      <c r="I152" s="598" t="n"/>
      <c r="J152" s="598" t="n"/>
      <c r="K152" s="138" t="n"/>
    </row>
    <row r="153" ht="20.1" customHeight="1" s="521">
      <c r="A153" s="203" t="inlineStr">
        <is>
          <t>-</t>
        </is>
      </c>
      <c r="B153" s="206" t="inlineStr">
        <is>
          <t>18-PI-62103</t>
        </is>
      </c>
      <c r="C153" s="204" t="inlineStr">
        <is>
          <t>DCS</t>
        </is>
      </c>
      <c r="D153" s="205" t="inlineStr">
        <is>
          <t>TA-6201 BOTTOM PRES. INDIC.</t>
        </is>
      </c>
      <c r="E153" s="205" t="inlineStr">
        <is>
          <t>1840-PS07-621</t>
        </is>
      </c>
      <c r="F153" s="206" t="inlineStr">
        <is>
          <t>CCR</t>
        </is>
      </c>
      <c r="G153" s="207" t="inlineStr">
        <is>
          <t>-</t>
        </is>
      </c>
      <c r="H153" s="206" t="inlineStr">
        <is>
          <t>-</t>
        </is>
      </c>
      <c r="I153" s="206" t="inlineStr">
        <is>
          <t>-</t>
        </is>
      </c>
      <c r="J153" s="206" t="inlineStr">
        <is>
          <t>-</t>
        </is>
      </c>
      <c r="K153" s="208" t="inlineStr">
        <is>
          <t>C01</t>
        </is>
      </c>
      <c r="N153" s="112" t="n"/>
    </row>
    <row r="154" ht="20.1" customHeight="1" s="521">
      <c r="A154" s="203" t="inlineStr">
        <is>
          <t>-</t>
        </is>
      </c>
      <c r="B154" s="206" t="inlineStr">
        <is>
          <t>18-PT-62103</t>
        </is>
      </c>
      <c r="C154" s="218" t="inlineStr">
        <is>
          <t>Pressure Transmitter</t>
        </is>
      </c>
      <c r="D154" s="205" t="inlineStr">
        <is>
          <t>TA-6201 BOTTOM PRES. INDIC.</t>
        </is>
      </c>
      <c r="E154" s="205" t="inlineStr">
        <is>
          <t>1840-PS07-621</t>
        </is>
      </c>
      <c r="F154" s="206" t="inlineStr">
        <is>
          <t>CCR</t>
        </is>
      </c>
      <c r="G154" s="207" t="inlineStr">
        <is>
          <t>18-TA-6201/P4</t>
        </is>
      </c>
      <c r="H154" s="206" t="inlineStr">
        <is>
          <t>DCS-AI</t>
        </is>
      </c>
      <c r="I154" s="206" t="inlineStr">
        <is>
          <t>-</t>
        </is>
      </c>
      <c r="J154" s="206" t="inlineStr">
        <is>
          <t>-</t>
        </is>
      </c>
      <c r="K154" s="208" t="inlineStr">
        <is>
          <t>C01</t>
        </is>
      </c>
    </row>
    <row r="155" ht="20.1" customHeight="1" s="521">
      <c r="A155" s="210" t="n"/>
      <c r="B155" s="598" t="n"/>
      <c r="C155" s="219" t="n"/>
      <c r="D155" s="212" t="n"/>
      <c r="E155" s="212" t="n"/>
      <c r="F155" s="598" t="n"/>
      <c r="G155" s="213" t="n"/>
      <c r="H155" s="598" t="n"/>
      <c r="I155" s="598" t="n"/>
      <c r="J155" s="598" t="n"/>
      <c r="K155" s="138" t="n"/>
      <c r="N155" s="112" t="n"/>
    </row>
    <row r="156" ht="20.1" customHeight="1" s="521">
      <c r="A156" s="203" t="inlineStr">
        <is>
          <t>-</t>
        </is>
      </c>
      <c r="B156" s="206" t="inlineStr">
        <is>
          <t>18-PICA-62104</t>
        </is>
      </c>
      <c r="C156" s="204" t="inlineStr">
        <is>
          <t>DCS</t>
        </is>
      </c>
      <c r="D156" s="205" t="inlineStr">
        <is>
          <t>VE-6202 TOP PRES. INDIC., CONTR., ALA.</t>
        </is>
      </c>
      <c r="E156" s="205" t="inlineStr">
        <is>
          <t>1840-PS07-621</t>
        </is>
      </c>
      <c r="F156" s="206" t="inlineStr">
        <is>
          <t>CCR</t>
        </is>
      </c>
      <c r="G156" s="207" t="inlineStr">
        <is>
          <t>-</t>
        </is>
      </c>
      <c r="H156" s="206" t="inlineStr">
        <is>
          <t>-</t>
        </is>
      </c>
      <c r="I156" s="206" t="inlineStr">
        <is>
          <t>-</t>
        </is>
      </c>
      <c r="J156" s="206" t="inlineStr">
        <is>
          <t>-</t>
        </is>
      </c>
      <c r="K156" s="208" t="inlineStr">
        <is>
          <t>C01</t>
        </is>
      </c>
    </row>
    <row r="157" ht="20.1" customHeight="1" s="521">
      <c r="A157" s="203" t="inlineStr">
        <is>
          <t>-</t>
        </is>
      </c>
      <c r="B157" s="206" t="inlineStr">
        <is>
          <t>18-PT-62104</t>
        </is>
      </c>
      <c r="C157" s="218" t="inlineStr">
        <is>
          <t>Pressure Transmitter</t>
        </is>
      </c>
      <c r="D157" s="205" t="inlineStr">
        <is>
          <t>VE-6202 TOP PRES. INDIC., CONTR., ALA.</t>
        </is>
      </c>
      <c r="E157" s="205" t="inlineStr">
        <is>
          <t>1840-PS07-621</t>
        </is>
      </c>
      <c r="F157" s="206" t="inlineStr">
        <is>
          <t>Off-line</t>
        </is>
      </c>
      <c r="G157" s="207" t="inlineStr">
        <is>
          <t>18-100-PR-62122-B2A-N</t>
        </is>
      </c>
      <c r="H157" s="206" t="inlineStr">
        <is>
          <t>DCS-AI</t>
        </is>
      </c>
      <c r="I157" s="206" t="inlineStr">
        <is>
          <t>-</t>
        </is>
      </c>
      <c r="J157" s="206" t="inlineStr">
        <is>
          <t>-</t>
        </is>
      </c>
      <c r="K157" s="208" t="inlineStr">
        <is>
          <t>C01</t>
        </is>
      </c>
    </row>
    <row r="158" ht="20.1" customHeight="1" s="521">
      <c r="A158" s="203" t="inlineStr">
        <is>
          <t>-</t>
        </is>
      </c>
      <c r="B158" s="206" t="inlineStr">
        <is>
          <t>18-PV-62104</t>
        </is>
      </c>
      <c r="C158" s="215" t="inlineStr">
        <is>
          <t>Globe</t>
        </is>
      </c>
      <c r="D158" s="205" t="inlineStr">
        <is>
          <t>PRE TO FLARE FOR VE-6202 PRES. CONTR.</t>
        </is>
      </c>
      <c r="E158" s="205" t="inlineStr">
        <is>
          <t>1840-PS07-621</t>
        </is>
      </c>
      <c r="F158" s="206" t="inlineStr">
        <is>
          <t>In-line</t>
        </is>
      </c>
      <c r="G158" s="207" t="inlineStr">
        <is>
          <t>18-50-PR-62122-B2A-N</t>
        </is>
      </c>
      <c r="H158" s="206" t="inlineStr">
        <is>
          <t>DCS-AO</t>
        </is>
      </c>
      <c r="I158" s="206" t="inlineStr">
        <is>
          <t>-</t>
        </is>
      </c>
      <c r="J158" s="206" t="inlineStr">
        <is>
          <t>-</t>
        </is>
      </c>
      <c r="K158" s="208" t="inlineStr">
        <is>
          <t>C01</t>
        </is>
      </c>
    </row>
    <row r="159" ht="20.1" customHeight="1" s="521">
      <c r="A159" s="203" t="inlineStr">
        <is>
          <t>-</t>
        </is>
      </c>
      <c r="B159" s="206" t="inlineStr">
        <is>
          <t>18-PN-62104</t>
        </is>
      </c>
      <c r="C159" s="215" t="inlineStr">
        <is>
          <t>Solenoid Valve</t>
        </is>
      </c>
      <c r="D159" s="205" t="inlineStr">
        <is>
          <t>-</t>
        </is>
      </c>
      <c r="E159" s="205" t="inlineStr">
        <is>
          <t>1840-PS07-621</t>
        </is>
      </c>
      <c r="F159" s="206" t="inlineStr">
        <is>
          <t>On-off</t>
        </is>
      </c>
      <c r="G159" s="207" t="inlineStr">
        <is>
          <t>-</t>
        </is>
      </c>
      <c r="H159" s="206" t="inlineStr">
        <is>
          <t>DCS-DO</t>
        </is>
      </c>
      <c r="I159" s="206" t="inlineStr">
        <is>
          <t>-</t>
        </is>
      </c>
      <c r="J159" s="206" t="inlineStr">
        <is>
          <t>-</t>
        </is>
      </c>
      <c r="K159" s="208" t="inlineStr">
        <is>
          <t>C01</t>
        </is>
      </c>
      <c r="N159" s="112" t="n"/>
    </row>
    <row r="160" ht="20.1" customHeight="1" s="521">
      <c r="A160" s="203" t="inlineStr">
        <is>
          <t>-</t>
        </is>
      </c>
      <c r="B160" s="206" t="inlineStr">
        <is>
          <t>18-PZSL-62104</t>
        </is>
      </c>
      <c r="C160" s="215" t="inlineStr">
        <is>
          <t>Limit Switch(Close)</t>
        </is>
      </c>
      <c r="D160" s="205" t="inlineStr">
        <is>
          <t>-</t>
        </is>
      </c>
      <c r="E160" s="205" t="inlineStr">
        <is>
          <t>1840-PS07-621</t>
        </is>
      </c>
      <c r="F160" s="206" t="inlineStr">
        <is>
          <t>On-off</t>
        </is>
      </c>
      <c r="G160" s="207" t="inlineStr">
        <is>
          <t>-</t>
        </is>
      </c>
      <c r="H160" s="206" t="inlineStr">
        <is>
          <t>DCS-DI</t>
        </is>
      </c>
      <c r="I160" s="206" t="inlineStr">
        <is>
          <t>-</t>
        </is>
      </c>
      <c r="J160" s="206" t="inlineStr">
        <is>
          <t>-</t>
        </is>
      </c>
      <c r="K160" s="208" t="inlineStr">
        <is>
          <t>C01</t>
        </is>
      </c>
      <c r="N160" s="112" t="n"/>
    </row>
    <row r="161" ht="20.1" customHeight="1" s="521">
      <c r="A161" s="172" t="n"/>
      <c r="B161" s="598" t="n"/>
      <c r="C161" s="211" t="n"/>
      <c r="D161" s="212" t="n"/>
      <c r="E161" s="212" t="n"/>
      <c r="F161" s="598" t="inlineStr">
        <is>
          <t xml:space="preserve"> </t>
        </is>
      </c>
      <c r="G161" s="213" t="n"/>
      <c r="H161" s="598" t="n"/>
      <c r="I161" s="131" t="n"/>
      <c r="J161" s="133" t="n"/>
      <c r="K161" s="138" t="n"/>
      <c r="N161" s="112" t="n"/>
    </row>
    <row r="162" ht="20.1" customHeight="1" s="521">
      <c r="A162" s="203" t="inlineStr">
        <is>
          <t>-</t>
        </is>
      </c>
      <c r="B162" s="206" t="inlineStr">
        <is>
          <t>18-PIA-62201A</t>
        </is>
      </c>
      <c r="C162" s="204" t="inlineStr">
        <is>
          <t>DCS</t>
        </is>
      </c>
      <c r="D162" s="205" t="inlineStr">
        <is>
          <t>PR TO VE-6201 PRES. INDIC., ALA.</t>
        </is>
      </c>
      <c r="E162" s="205" t="inlineStr">
        <is>
          <t>1840-PS07-622</t>
        </is>
      </c>
      <c r="F162" s="206" t="inlineStr">
        <is>
          <t>CCR</t>
        </is>
      </c>
      <c r="G162" s="207" t="inlineStr">
        <is>
          <t>-</t>
        </is>
      </c>
      <c r="H162" s="206" t="inlineStr">
        <is>
          <t>-</t>
        </is>
      </c>
      <c r="I162" s="206" t="inlineStr">
        <is>
          <t>-</t>
        </is>
      </c>
      <c r="J162" s="206" t="inlineStr">
        <is>
          <t>-</t>
        </is>
      </c>
      <c r="K162" s="208" t="inlineStr">
        <is>
          <t>C01</t>
        </is>
      </c>
      <c r="N162" s="112" t="n"/>
    </row>
    <row r="163" ht="20.1" customHeight="1" s="521">
      <c r="A163" s="203" t="inlineStr">
        <is>
          <t>-</t>
        </is>
      </c>
      <c r="B163" s="206" t="inlineStr">
        <is>
          <t>18-PXSHH-62201A</t>
        </is>
      </c>
      <c r="C163" s="204" t="inlineStr">
        <is>
          <t>SIS</t>
        </is>
      </c>
      <c r="D163" s="205" t="inlineStr">
        <is>
          <t>PR TO VE-6201 PRES INTER.</t>
        </is>
      </c>
      <c r="E163" s="205" t="inlineStr">
        <is>
          <t>1840-PS07-622</t>
        </is>
      </c>
      <c r="F163" s="206" t="inlineStr">
        <is>
          <t>CCR</t>
        </is>
      </c>
      <c r="G163" s="207" t="inlineStr">
        <is>
          <t>-</t>
        </is>
      </c>
      <c r="H163" s="206" t="inlineStr">
        <is>
          <t>-</t>
        </is>
      </c>
      <c r="I163" s="206" t="inlineStr">
        <is>
          <t>-</t>
        </is>
      </c>
      <c r="J163" s="206" t="inlineStr">
        <is>
          <t>-</t>
        </is>
      </c>
      <c r="K163" s="208" t="inlineStr">
        <is>
          <t>C01</t>
        </is>
      </c>
    </row>
    <row r="164" ht="20.1" customHeight="1" s="521">
      <c r="A164" s="203" t="inlineStr">
        <is>
          <t>-</t>
        </is>
      </c>
      <c r="B164" s="206" t="inlineStr">
        <is>
          <t>18-PXT-62201A</t>
        </is>
      </c>
      <c r="C164" s="218" t="inlineStr">
        <is>
          <t>Pressure Transmitter</t>
        </is>
      </c>
      <c r="D164" s="205" t="inlineStr">
        <is>
          <t>PR TO VE-6201 PRES. INDIC., ALA. INTER.</t>
        </is>
      </c>
      <c r="E164" s="205" t="inlineStr">
        <is>
          <t>1840-PS07-622</t>
        </is>
      </c>
      <c r="F164" s="206" t="inlineStr">
        <is>
          <t>Off-line</t>
        </is>
      </c>
      <c r="G164" s="207" t="inlineStr">
        <is>
          <t>18-400-PR-62102-A2A-H</t>
        </is>
      </c>
      <c r="H164" s="206" t="inlineStr">
        <is>
          <t>SIS-AI</t>
        </is>
      </c>
      <c r="I164" s="206" t="inlineStr">
        <is>
          <t>-</t>
        </is>
      </c>
      <c r="J164" s="206" t="inlineStr">
        <is>
          <t>-</t>
        </is>
      </c>
      <c r="K164" s="208" t="inlineStr">
        <is>
          <t>C01</t>
        </is>
      </c>
    </row>
    <row r="165" ht="20.1" customHeight="1" s="521">
      <c r="A165" s="172" t="n"/>
      <c r="B165" s="598" t="n"/>
      <c r="C165" s="211" t="n"/>
      <c r="D165" s="212" t="n"/>
      <c r="E165" s="212" t="n"/>
      <c r="F165" s="598" t="inlineStr">
        <is>
          <t xml:space="preserve"> </t>
        </is>
      </c>
      <c r="G165" s="213" t="n"/>
      <c r="H165" s="598" t="n"/>
      <c r="I165" s="131" t="n"/>
      <c r="J165" s="133" t="n"/>
      <c r="K165" s="138" t="n"/>
    </row>
    <row r="166" ht="20.1" customHeight="1" s="521">
      <c r="A166" s="203" t="inlineStr">
        <is>
          <t>-</t>
        </is>
      </c>
      <c r="B166" s="206" t="inlineStr">
        <is>
          <t>18-PIA-62201B</t>
        </is>
      </c>
      <c r="C166" s="204" t="inlineStr">
        <is>
          <t>DCS</t>
        </is>
      </c>
      <c r="D166" s="205" t="inlineStr">
        <is>
          <t>PR TO VE-6201 PRES. INDIC., ALA.</t>
        </is>
      </c>
      <c r="E166" s="205" t="inlineStr">
        <is>
          <t>1840-PS07-622</t>
        </is>
      </c>
      <c r="F166" s="206" t="inlineStr">
        <is>
          <t>CCR</t>
        </is>
      </c>
      <c r="G166" s="207" t="inlineStr">
        <is>
          <t>-</t>
        </is>
      </c>
      <c r="H166" s="206" t="inlineStr">
        <is>
          <t>-</t>
        </is>
      </c>
      <c r="I166" s="206" t="inlineStr">
        <is>
          <t>-</t>
        </is>
      </c>
      <c r="J166" s="206" t="inlineStr">
        <is>
          <t>-</t>
        </is>
      </c>
      <c r="K166" s="208" t="inlineStr">
        <is>
          <t>C01</t>
        </is>
      </c>
    </row>
    <row r="167" ht="20.1" customHeight="1" s="521">
      <c r="A167" s="203" t="inlineStr">
        <is>
          <t>-</t>
        </is>
      </c>
      <c r="B167" s="206" t="inlineStr">
        <is>
          <t>18-PXSHH-62201B</t>
        </is>
      </c>
      <c r="C167" s="204" t="inlineStr">
        <is>
          <t>SIS</t>
        </is>
      </c>
      <c r="D167" s="205" t="inlineStr">
        <is>
          <t>PR TO VE-6201 PRES INTER.</t>
        </is>
      </c>
      <c r="E167" s="205" t="inlineStr">
        <is>
          <t>1840-PS07-622</t>
        </is>
      </c>
      <c r="F167" s="206" t="inlineStr">
        <is>
          <t>CCR</t>
        </is>
      </c>
      <c r="G167" s="207" t="inlineStr">
        <is>
          <t>-</t>
        </is>
      </c>
      <c r="H167" s="206" t="inlineStr">
        <is>
          <t>-</t>
        </is>
      </c>
      <c r="I167" s="206" t="inlineStr">
        <is>
          <t>-</t>
        </is>
      </c>
      <c r="J167" s="206" t="inlineStr">
        <is>
          <t>-</t>
        </is>
      </c>
      <c r="K167" s="208" t="inlineStr">
        <is>
          <t>C01</t>
        </is>
      </c>
    </row>
    <row r="168" ht="20.1" customHeight="1" s="521">
      <c r="A168" s="203" t="inlineStr">
        <is>
          <t>-</t>
        </is>
      </c>
      <c r="B168" s="206" t="inlineStr">
        <is>
          <t>18-PXT-62201B</t>
        </is>
      </c>
      <c r="C168" s="218" t="inlineStr">
        <is>
          <t>Pressure Transmitter</t>
        </is>
      </c>
      <c r="D168" s="205" t="inlineStr">
        <is>
          <t>PR TO VE-6201 PRES. INDIC., ALA., INTERL.</t>
        </is>
      </c>
      <c r="E168" s="205" t="inlineStr">
        <is>
          <t>1840-PS07-622</t>
        </is>
      </c>
      <c r="F168" s="206" t="inlineStr">
        <is>
          <t>Off-line</t>
        </is>
      </c>
      <c r="G168" s="207" t="inlineStr">
        <is>
          <t>18-400-PR-62102-A2A-H</t>
        </is>
      </c>
      <c r="H168" s="206" t="inlineStr">
        <is>
          <t>SIS-AI</t>
        </is>
      </c>
      <c r="I168" s="206" t="inlineStr">
        <is>
          <t>-</t>
        </is>
      </c>
      <c r="J168" s="206" t="inlineStr">
        <is>
          <t>-</t>
        </is>
      </c>
      <c r="K168" s="208" t="inlineStr">
        <is>
          <t>C01</t>
        </is>
      </c>
    </row>
    <row r="169" ht="20.1" customHeight="1" s="521">
      <c r="A169" s="172" t="n"/>
      <c r="B169" s="598" t="n"/>
      <c r="C169" s="211" t="n"/>
      <c r="D169" s="212" t="n"/>
      <c r="E169" s="212" t="n"/>
      <c r="F169" s="598" t="inlineStr">
        <is>
          <t xml:space="preserve"> </t>
        </is>
      </c>
      <c r="G169" s="213" t="n"/>
      <c r="H169" s="598" t="n"/>
      <c r="I169" s="131" t="n"/>
      <c r="J169" s="133" t="n"/>
      <c r="K169" s="138" t="n"/>
    </row>
    <row r="170" ht="20.1" customHeight="1" s="521">
      <c r="A170" s="203" t="inlineStr">
        <is>
          <t>-</t>
        </is>
      </c>
      <c r="B170" s="206" t="inlineStr">
        <is>
          <t>18-PIA-62201C</t>
        </is>
      </c>
      <c r="C170" s="204" t="inlineStr">
        <is>
          <t>DCS</t>
        </is>
      </c>
      <c r="D170" s="205" t="inlineStr">
        <is>
          <t>PR TO VE-6201 PRES. INDIC., ALA.</t>
        </is>
      </c>
      <c r="E170" s="205" t="inlineStr">
        <is>
          <t>1840-PS07-622</t>
        </is>
      </c>
      <c r="F170" s="206" t="inlineStr">
        <is>
          <t>CCR</t>
        </is>
      </c>
      <c r="G170" s="207" t="inlineStr">
        <is>
          <t>-</t>
        </is>
      </c>
      <c r="H170" s="206" t="inlineStr">
        <is>
          <t>-</t>
        </is>
      </c>
      <c r="I170" s="206" t="inlineStr">
        <is>
          <t>-</t>
        </is>
      </c>
      <c r="J170" s="206" t="inlineStr">
        <is>
          <t>-</t>
        </is>
      </c>
      <c r="K170" s="208" t="inlineStr">
        <is>
          <t>C01</t>
        </is>
      </c>
    </row>
    <row r="171" ht="20.1" customHeight="1" s="521">
      <c r="A171" s="203" t="inlineStr">
        <is>
          <t>-</t>
        </is>
      </c>
      <c r="B171" s="206" t="inlineStr">
        <is>
          <t>18-PXSHH-62201C</t>
        </is>
      </c>
      <c r="C171" s="204" t="inlineStr">
        <is>
          <t>SIS</t>
        </is>
      </c>
      <c r="D171" s="205" t="inlineStr">
        <is>
          <t>PR TO VE-6201 PRES INTER.</t>
        </is>
      </c>
      <c r="E171" s="205" t="inlineStr">
        <is>
          <t>1840-PS07-622</t>
        </is>
      </c>
      <c r="F171" s="206" t="inlineStr">
        <is>
          <t>CCR</t>
        </is>
      </c>
      <c r="G171" s="207" t="inlineStr">
        <is>
          <t>-</t>
        </is>
      </c>
      <c r="H171" s="206" t="inlineStr">
        <is>
          <t>-</t>
        </is>
      </c>
      <c r="I171" s="206" t="inlineStr">
        <is>
          <t>-</t>
        </is>
      </c>
      <c r="J171" s="206" t="inlineStr">
        <is>
          <t>-</t>
        </is>
      </c>
      <c r="K171" s="208" t="inlineStr">
        <is>
          <t>C01</t>
        </is>
      </c>
    </row>
    <row r="172" ht="20.1" customHeight="1" s="521">
      <c r="A172" s="203" t="inlineStr">
        <is>
          <t>-</t>
        </is>
      </c>
      <c r="B172" s="206" t="inlineStr">
        <is>
          <t>18-PXT-62201C</t>
        </is>
      </c>
      <c r="C172" s="218" t="inlineStr">
        <is>
          <t>Pressure Transmitter</t>
        </is>
      </c>
      <c r="D172" s="220" t="inlineStr">
        <is>
          <t>PR TO VE-6201 PRES. INDIC., ALA., INTERL.</t>
        </is>
      </c>
      <c r="E172" s="205" t="inlineStr">
        <is>
          <t>1840-PS07-622</t>
        </is>
      </c>
      <c r="F172" s="206" t="inlineStr">
        <is>
          <t>CCR</t>
        </is>
      </c>
      <c r="G172" s="207" t="inlineStr">
        <is>
          <t>18-400-PR-62102-A2A-H</t>
        </is>
      </c>
      <c r="H172" s="206" t="inlineStr">
        <is>
          <t>SIS-AI</t>
        </is>
      </c>
      <c r="I172" s="206" t="inlineStr">
        <is>
          <t>-</t>
        </is>
      </c>
      <c r="J172" s="206" t="inlineStr">
        <is>
          <t>-</t>
        </is>
      </c>
      <c r="K172" s="208" t="inlineStr">
        <is>
          <t>C01</t>
        </is>
      </c>
    </row>
    <row r="173" ht="20.1" customHeight="1" s="521">
      <c r="A173" s="210" t="n"/>
      <c r="B173" s="598" t="n"/>
      <c r="C173" s="219" t="n"/>
      <c r="D173" s="221" t="n"/>
      <c r="E173" s="212" t="n"/>
      <c r="F173" s="598" t="n"/>
      <c r="G173" s="213" t="n"/>
      <c r="H173" s="598" t="n"/>
      <c r="I173" s="598" t="n"/>
      <c r="J173" s="598" t="n"/>
      <c r="K173" s="138" t="n"/>
    </row>
    <row r="174" ht="20.1" customHeight="1" s="521">
      <c r="A174" s="203" t="inlineStr">
        <is>
          <t>-</t>
        </is>
      </c>
      <c r="B174" s="206" t="inlineStr">
        <is>
          <t>18-PICSA-62202</t>
        </is>
      </c>
      <c r="C174" s="204" t="inlineStr">
        <is>
          <t>DCS</t>
        </is>
      </c>
      <c r="D174" s="220" t="inlineStr">
        <is>
          <t>PR TO VE-6201 PRES. INDIC., CONTR. ALA., INTERL.</t>
        </is>
      </c>
      <c r="E174" s="205" t="inlineStr">
        <is>
          <t>1840-PS07-622</t>
        </is>
      </c>
      <c r="F174" s="206" t="inlineStr">
        <is>
          <t>CCR</t>
        </is>
      </c>
      <c r="G174" s="207" t="inlineStr">
        <is>
          <t>-</t>
        </is>
      </c>
      <c r="H174" s="206" t="inlineStr">
        <is>
          <t>-</t>
        </is>
      </c>
      <c r="I174" s="206" t="inlineStr">
        <is>
          <t>-</t>
        </is>
      </c>
      <c r="J174" s="206" t="inlineStr">
        <is>
          <t>-</t>
        </is>
      </c>
      <c r="K174" s="208" t="inlineStr">
        <is>
          <t>C01</t>
        </is>
      </c>
      <c r="N174" s="112" t="n"/>
    </row>
    <row r="175" ht="20.1" customHeight="1" s="521">
      <c r="A175" s="203" t="inlineStr">
        <is>
          <t>-</t>
        </is>
      </c>
      <c r="B175" s="206" t="inlineStr">
        <is>
          <t>18-PT-62202</t>
        </is>
      </c>
      <c r="C175" s="218" t="inlineStr">
        <is>
          <t>Pressure Transmitter</t>
        </is>
      </c>
      <c r="D175" s="220" t="inlineStr">
        <is>
          <t>PR TO VE-6201 PRES. INDIC., CONTR. ALA., INTERL.</t>
        </is>
      </c>
      <c r="E175" s="205" t="inlineStr">
        <is>
          <t>1840-PS07-622</t>
        </is>
      </c>
      <c r="F175" s="206" t="inlineStr">
        <is>
          <t>Off-line</t>
        </is>
      </c>
      <c r="G175" s="207" t="inlineStr">
        <is>
          <t>18-400-PR-62102-A2A-H</t>
        </is>
      </c>
      <c r="H175" s="206" t="inlineStr">
        <is>
          <t>DCS-AI</t>
        </is>
      </c>
      <c r="I175" s="206" t="inlineStr">
        <is>
          <t>-</t>
        </is>
      </c>
      <c r="J175" s="206" t="inlineStr">
        <is>
          <t>-</t>
        </is>
      </c>
      <c r="K175" s="208" t="inlineStr">
        <is>
          <t>C01</t>
        </is>
      </c>
      <c r="N175" s="112" t="n"/>
    </row>
    <row r="176" ht="20.1" customHeight="1" s="521">
      <c r="A176" s="210" t="n"/>
      <c r="B176" s="598" t="n"/>
      <c r="C176" s="219" t="n"/>
      <c r="D176" s="221" t="n"/>
      <c r="E176" s="212" t="n"/>
      <c r="F176" s="598" t="n"/>
      <c r="G176" s="213" t="n"/>
      <c r="H176" s="598" t="n"/>
      <c r="I176" s="598" t="n"/>
      <c r="J176" s="598" t="n"/>
      <c r="K176" s="138" t="n"/>
      <c r="N176" s="112" t="n"/>
    </row>
    <row r="177" ht="20.1" customHeight="1" s="521">
      <c r="A177" s="203" t="inlineStr">
        <is>
          <t>-</t>
        </is>
      </c>
      <c r="B177" s="206" t="inlineStr">
        <is>
          <t>18-PIA-62204</t>
        </is>
      </c>
      <c r="C177" s="204" t="inlineStr">
        <is>
          <t>DCS</t>
        </is>
      </c>
      <c r="D177" s="205" t="inlineStr">
        <is>
          <t>PC-6201 OUTLET PR PRES. INDIC.ALA</t>
        </is>
      </c>
      <c r="E177" s="205" t="inlineStr">
        <is>
          <t>1840-PS07-622</t>
        </is>
      </c>
      <c r="F177" s="206" t="inlineStr">
        <is>
          <t>CCR</t>
        </is>
      </c>
      <c r="G177" s="207" t="inlineStr">
        <is>
          <t>-</t>
        </is>
      </c>
      <c r="H177" s="206" t="inlineStr">
        <is>
          <t>-</t>
        </is>
      </c>
      <c r="I177" s="206" t="inlineStr">
        <is>
          <t>-</t>
        </is>
      </c>
      <c r="J177" s="206" t="inlineStr">
        <is>
          <t>-</t>
        </is>
      </c>
      <c r="K177" s="208" t="inlineStr">
        <is>
          <t>C01</t>
        </is>
      </c>
      <c r="N177" s="112" t="n"/>
    </row>
    <row r="178" ht="20.1" customHeight="1" s="521">
      <c r="A178" s="203" t="inlineStr">
        <is>
          <t>-</t>
        </is>
      </c>
      <c r="B178" s="206" t="inlineStr">
        <is>
          <t>18-PXSHH-62204</t>
        </is>
      </c>
      <c r="C178" s="204" t="inlineStr">
        <is>
          <t>SIS</t>
        </is>
      </c>
      <c r="D178" s="205" t="inlineStr">
        <is>
          <t>PC-6201 OUTLET PR PRES.  INTERL.</t>
        </is>
      </c>
      <c r="E178" s="205" t="inlineStr">
        <is>
          <t>1840-PS07-622</t>
        </is>
      </c>
      <c r="F178" s="206" t="inlineStr">
        <is>
          <t>CCR</t>
        </is>
      </c>
      <c r="G178" s="207" t="inlineStr">
        <is>
          <t>-</t>
        </is>
      </c>
      <c r="H178" s="206" t="inlineStr">
        <is>
          <t>-</t>
        </is>
      </c>
      <c r="I178" s="206" t="inlineStr">
        <is>
          <t>-</t>
        </is>
      </c>
      <c r="J178" s="206" t="inlineStr">
        <is>
          <t>-</t>
        </is>
      </c>
      <c r="K178" s="208" t="inlineStr">
        <is>
          <t>C01</t>
        </is>
      </c>
    </row>
    <row r="179" ht="20.1" customHeight="1" s="521">
      <c r="A179" s="203" t="inlineStr">
        <is>
          <t>-</t>
        </is>
      </c>
      <c r="B179" s="206" t="inlineStr">
        <is>
          <t>18-PXT-62204</t>
        </is>
      </c>
      <c r="C179" s="215" t="inlineStr">
        <is>
          <t>Pressure Transmitter 
With Diaphragm Seal</t>
        </is>
      </c>
      <c r="D179" s="205" t="inlineStr">
        <is>
          <t>PC-6201 OUTLET PR PRES. INDIC.,ALA., INTERL.</t>
        </is>
      </c>
      <c r="E179" s="205" t="inlineStr">
        <is>
          <t>1840-PS07-622</t>
        </is>
      </c>
      <c r="F179" s="206" t="n"/>
      <c r="G179" s="207" t="inlineStr">
        <is>
          <t>18-350-PR-62204-B2A-ET</t>
        </is>
      </c>
      <c r="H179" s="206" t="inlineStr">
        <is>
          <t>SIS-AI</t>
        </is>
      </c>
      <c r="I179" s="206" t="inlineStr">
        <is>
          <t>-</t>
        </is>
      </c>
      <c r="J179" s="206" t="inlineStr">
        <is>
          <t>-</t>
        </is>
      </c>
      <c r="K179" s="208" t="inlineStr">
        <is>
          <t>C01</t>
        </is>
      </c>
    </row>
    <row r="180" ht="20.1" customHeight="1" s="521">
      <c r="A180" s="210" t="n"/>
      <c r="B180" s="598" t="n"/>
      <c r="C180" s="222" t="n"/>
      <c r="D180" s="212" t="n"/>
      <c r="E180" s="212" t="n"/>
      <c r="F180" s="598" t="n"/>
      <c r="G180" s="213" t="n"/>
      <c r="H180" s="598" t="n"/>
      <c r="I180" s="598" t="n"/>
      <c r="J180" s="598" t="n"/>
      <c r="K180" s="138" t="n"/>
    </row>
    <row r="181" ht="20.1" customHeight="1" s="521">
      <c r="A181" s="203" t="inlineStr">
        <is>
          <t>-</t>
        </is>
      </c>
      <c r="B181" s="206" t="inlineStr">
        <is>
          <t>18-PICSA-62301</t>
        </is>
      </c>
      <c r="C181" s="204" t="inlineStr">
        <is>
          <t>DCS</t>
        </is>
      </c>
      <c r="D181" s="220" t="inlineStr">
        <is>
          <t>VE-6203 TO PRES. INDIC., CONTR. ALA., INTERL.</t>
        </is>
      </c>
      <c r="E181" s="205" t="inlineStr">
        <is>
          <t>1840-PS07-623</t>
        </is>
      </c>
      <c r="F181" s="206" t="inlineStr">
        <is>
          <t>CCR</t>
        </is>
      </c>
      <c r="G181" s="207" t="inlineStr">
        <is>
          <t>-</t>
        </is>
      </c>
      <c r="H181" s="206" t="inlineStr">
        <is>
          <t>-</t>
        </is>
      </c>
      <c r="I181" s="206" t="inlineStr">
        <is>
          <t>-</t>
        </is>
      </c>
      <c r="J181" s="206" t="inlineStr">
        <is>
          <t>-</t>
        </is>
      </c>
      <c r="K181" s="208" t="inlineStr">
        <is>
          <t>C01</t>
        </is>
      </c>
    </row>
    <row r="182" ht="20.1" customHeight="1" s="521">
      <c r="A182" s="203" t="inlineStr">
        <is>
          <t>-</t>
        </is>
      </c>
      <c r="B182" s="206" t="inlineStr">
        <is>
          <t>18-PT-62301</t>
        </is>
      </c>
      <c r="C182" s="215" t="inlineStr">
        <is>
          <t>Pressure Transmitter 
With Diaphragm Seal</t>
        </is>
      </c>
      <c r="D182" s="205" t="inlineStr">
        <is>
          <t>VE-6203 TO P PRES. INDIC.,CONTR. ALA.</t>
        </is>
      </c>
      <c r="E182" s="205" t="inlineStr">
        <is>
          <t>1840-PS07-623</t>
        </is>
      </c>
      <c r="F182" s="206" t="inlineStr">
        <is>
          <t>CCR</t>
        </is>
      </c>
      <c r="G182" s="207" t="inlineStr">
        <is>
          <t>18-50-P-62312-A2A-ET</t>
        </is>
      </c>
      <c r="H182" s="206" t="inlineStr">
        <is>
          <t>DCS-AI</t>
        </is>
      </c>
      <c r="I182" s="206" t="inlineStr">
        <is>
          <t>-</t>
        </is>
      </c>
      <c r="J182" s="206" t="inlineStr">
        <is>
          <t>-</t>
        </is>
      </c>
      <c r="K182" s="208" t="inlineStr">
        <is>
          <t>C01</t>
        </is>
      </c>
    </row>
    <row r="183" ht="20.1" customHeight="1" s="521">
      <c r="A183" s="203" t="inlineStr">
        <is>
          <t>-</t>
        </is>
      </c>
      <c r="B183" s="206" t="inlineStr">
        <is>
          <t>18-PV-62301</t>
        </is>
      </c>
      <c r="C183" s="215" t="inlineStr">
        <is>
          <t>Globe</t>
        </is>
      </c>
      <c r="D183" s="205" t="inlineStr">
        <is>
          <t>P TO OSBL PRES. CONTR.</t>
        </is>
      </c>
      <c r="E183" s="205" t="inlineStr">
        <is>
          <t>1840-PS07-623</t>
        </is>
      </c>
      <c r="F183" s="206" t="inlineStr">
        <is>
          <t>In-line</t>
        </is>
      </c>
      <c r="G183" s="207" t="inlineStr">
        <is>
          <t>18-50-P-62312-A2A-ET</t>
        </is>
      </c>
      <c r="H183" s="206" t="inlineStr">
        <is>
          <t>DCS-AO</t>
        </is>
      </c>
      <c r="I183" s="206" t="inlineStr">
        <is>
          <t>-</t>
        </is>
      </c>
      <c r="J183" s="206" t="inlineStr">
        <is>
          <t>-</t>
        </is>
      </c>
      <c r="K183" s="208" t="inlineStr">
        <is>
          <t>C01</t>
        </is>
      </c>
      <c r="N183" s="112" t="n"/>
    </row>
    <row r="184" ht="20.1" customHeight="1" s="521">
      <c r="A184" s="210" t="n"/>
      <c r="B184" s="598" t="n"/>
      <c r="C184" s="222" t="n"/>
      <c r="D184" s="212" t="n"/>
      <c r="E184" s="212" t="n"/>
      <c r="F184" s="598" t="n"/>
      <c r="G184" s="213" t="n"/>
      <c r="H184" s="598" t="n"/>
      <c r="I184" s="598" t="n"/>
      <c r="J184" s="598" t="n"/>
      <c r="K184" s="138" t="n"/>
    </row>
    <row r="185" ht="20.1" customHeight="1" s="521">
      <c r="A185" s="203" t="inlineStr">
        <is>
          <t>-</t>
        </is>
      </c>
      <c r="B185" s="206" t="inlineStr">
        <is>
          <t>18-PISA-62302</t>
        </is>
      </c>
      <c r="C185" s="204" t="inlineStr">
        <is>
          <t>DCS</t>
        </is>
      </c>
      <c r="D185" s="205" t="inlineStr">
        <is>
          <t>LLS TO ET-6203 PRES. INDIC., ALA., INTERL.</t>
        </is>
      </c>
      <c r="E185" s="205" t="inlineStr">
        <is>
          <t>1840-PS07-623</t>
        </is>
      </c>
      <c r="F185" s="206" t="inlineStr">
        <is>
          <t>CCR</t>
        </is>
      </c>
      <c r="G185" s="207" t="inlineStr">
        <is>
          <t>-</t>
        </is>
      </c>
      <c r="H185" s="206" t="inlineStr">
        <is>
          <t>-</t>
        </is>
      </c>
      <c r="I185" s="206" t="inlineStr">
        <is>
          <t>-</t>
        </is>
      </c>
      <c r="J185" s="206" t="inlineStr">
        <is>
          <t>-</t>
        </is>
      </c>
      <c r="K185" s="208" t="inlineStr">
        <is>
          <t>C01</t>
        </is>
      </c>
    </row>
    <row r="186" ht="20.1" customHeight="1" s="521">
      <c r="A186" s="203" t="inlineStr">
        <is>
          <t>-</t>
        </is>
      </c>
      <c r="B186" s="206" t="inlineStr">
        <is>
          <t>18-PT-62302</t>
        </is>
      </c>
      <c r="C186" s="218" t="inlineStr">
        <is>
          <t>Pressure Transmitter</t>
        </is>
      </c>
      <c r="D186" s="205" t="inlineStr">
        <is>
          <t>LLS TO ET-6203 PRES. INDIC., ALA., INTERL.</t>
        </is>
      </c>
      <c r="E186" s="205" t="inlineStr">
        <is>
          <t>1840-PS07-623</t>
        </is>
      </c>
      <c r="F186" s="206" t="inlineStr">
        <is>
          <t>Off-line</t>
        </is>
      </c>
      <c r="G186" s="207" t="inlineStr">
        <is>
          <t>18-25-LLS-62310-A2A-H</t>
        </is>
      </c>
      <c r="H186" s="206" t="inlineStr">
        <is>
          <t>DCS-AI</t>
        </is>
      </c>
      <c r="I186" s="206" t="inlineStr">
        <is>
          <t>-</t>
        </is>
      </c>
      <c r="J186" s="206" t="inlineStr">
        <is>
          <t>-</t>
        </is>
      </c>
      <c r="K186" s="208" t="inlineStr">
        <is>
          <t>C01</t>
        </is>
      </c>
    </row>
    <row r="187" ht="20.1" customHeight="1" s="521">
      <c r="A187" s="210" t="n"/>
      <c r="B187" s="598" t="n"/>
      <c r="C187" s="222" t="n"/>
      <c r="D187" s="212" t="n"/>
      <c r="E187" s="212" t="n"/>
      <c r="F187" s="598" t="n"/>
      <c r="G187" s="213" t="n"/>
      <c r="H187" s="598" t="n"/>
      <c r="I187" s="598" t="n"/>
      <c r="J187" s="598" t="n"/>
      <c r="K187" s="138" t="n"/>
    </row>
    <row r="188" ht="20.1" customHeight="1" s="521">
      <c r="A188" s="203" t="inlineStr">
        <is>
          <t>-</t>
        </is>
      </c>
      <c r="B188" s="206" t="inlineStr">
        <is>
          <t>18-PI-62303</t>
        </is>
      </c>
      <c r="C188" s="204" t="inlineStr">
        <is>
          <t>DCS</t>
        </is>
      </c>
      <c r="D188" s="205" t="inlineStr">
        <is>
          <t>P TO POSM PRES. INDIC.</t>
        </is>
      </c>
      <c r="E188" s="205" t="inlineStr">
        <is>
          <t>1840-PS07-623</t>
        </is>
      </c>
      <c r="F188" s="206" t="inlineStr">
        <is>
          <t>CCR</t>
        </is>
      </c>
      <c r="G188" s="207" t="inlineStr">
        <is>
          <t>-</t>
        </is>
      </c>
      <c r="H188" s="206" t="inlineStr">
        <is>
          <t>-</t>
        </is>
      </c>
      <c r="I188" s="206" t="inlineStr">
        <is>
          <t>-</t>
        </is>
      </c>
      <c r="J188" s="206" t="inlineStr">
        <is>
          <t>-</t>
        </is>
      </c>
      <c r="K188" s="208" t="inlineStr">
        <is>
          <t>C01</t>
        </is>
      </c>
    </row>
    <row r="189" ht="20.1" customHeight="1" s="521">
      <c r="A189" s="203" t="inlineStr">
        <is>
          <t>-</t>
        </is>
      </c>
      <c r="B189" s="206" t="inlineStr">
        <is>
          <t>18-PT-62303</t>
        </is>
      </c>
      <c r="C189" s="218" t="inlineStr">
        <is>
          <t>Pressure Transmitter</t>
        </is>
      </c>
      <c r="D189" s="205" t="inlineStr">
        <is>
          <t>P TO POSM PRES. INDIC.</t>
        </is>
      </c>
      <c r="E189" s="205" t="inlineStr">
        <is>
          <t>1840-PS07-623</t>
        </is>
      </c>
      <c r="F189" s="206" t="inlineStr">
        <is>
          <t>In-line</t>
        </is>
      </c>
      <c r="G189" s="207" t="inlineStr">
        <is>
          <t>18-50-P-62314-A2A-H</t>
        </is>
      </c>
      <c r="H189" s="206" t="inlineStr">
        <is>
          <t>DCS-AI</t>
        </is>
      </c>
      <c r="I189" s="206" t="inlineStr">
        <is>
          <t>-</t>
        </is>
      </c>
      <c r="J189" s="206" t="inlineStr">
        <is>
          <t>-</t>
        </is>
      </c>
      <c r="K189" s="208" t="inlineStr">
        <is>
          <t>C01</t>
        </is>
      </c>
    </row>
    <row r="190" ht="20.1" customHeight="1" s="521">
      <c r="A190" s="210" t="n"/>
      <c r="B190" s="598" t="n"/>
      <c r="C190" s="222" t="n"/>
      <c r="D190" s="212" t="n"/>
      <c r="E190" s="212" t="n"/>
      <c r="F190" s="598" t="n"/>
      <c r="G190" s="213" t="n"/>
      <c r="H190" s="598" t="n"/>
      <c r="I190" s="598" t="n"/>
      <c r="J190" s="598" t="n"/>
      <c r="K190" s="138" t="n"/>
    </row>
    <row r="191" ht="20.1" customHeight="1" s="521">
      <c r="A191" s="203" t="inlineStr">
        <is>
          <t>-</t>
        </is>
      </c>
      <c r="B191" s="206" t="inlineStr">
        <is>
          <t>18-PICA-63104</t>
        </is>
      </c>
      <c r="C191" s="204" t="inlineStr">
        <is>
          <t>DCS</t>
        </is>
      </c>
      <c r="D191" s="205" t="inlineStr">
        <is>
          <t>VE-6303 PRES. INDIC., CONTR. ALA.</t>
        </is>
      </c>
      <c r="E191" s="205" t="inlineStr">
        <is>
          <t>1840-PS07-631</t>
        </is>
      </c>
      <c r="F191" s="206" t="inlineStr">
        <is>
          <t>CCR</t>
        </is>
      </c>
      <c r="G191" s="207" t="inlineStr">
        <is>
          <t>-</t>
        </is>
      </c>
      <c r="H191" s="206" t="inlineStr">
        <is>
          <t>-</t>
        </is>
      </c>
      <c r="I191" s="206" t="inlineStr">
        <is>
          <t>-</t>
        </is>
      </c>
      <c r="J191" s="206" t="inlineStr">
        <is>
          <t>-</t>
        </is>
      </c>
      <c r="K191" s="208" t="inlineStr">
        <is>
          <t>C01</t>
        </is>
      </c>
    </row>
    <row r="192" ht="20.1" customHeight="1" s="521">
      <c r="A192" s="203" t="inlineStr">
        <is>
          <t>-</t>
        </is>
      </c>
      <c r="B192" s="206" t="inlineStr">
        <is>
          <t>18-PT-63104</t>
        </is>
      </c>
      <c r="C192" s="215" t="inlineStr">
        <is>
          <t>Pressure Transmitter 
With Diaphragm Seal</t>
        </is>
      </c>
      <c r="D192" s="205" t="inlineStr">
        <is>
          <t>VE-6303 PRES. INDIC., CONTR. ALA.</t>
        </is>
      </c>
      <c r="E192" s="205" t="inlineStr">
        <is>
          <t>1840-PS07-631</t>
        </is>
      </c>
      <c r="F192" s="206" t="inlineStr">
        <is>
          <t>In-line</t>
        </is>
      </c>
      <c r="G192" s="207" t="inlineStr">
        <is>
          <t>18-100-PR-63103-B2A-N</t>
        </is>
      </c>
      <c r="H192" s="206" t="inlineStr">
        <is>
          <t>DCS-AI</t>
        </is>
      </c>
      <c r="I192" s="206" t="inlineStr">
        <is>
          <t>-</t>
        </is>
      </c>
      <c r="J192" s="206" t="inlineStr">
        <is>
          <t>-</t>
        </is>
      </c>
      <c r="K192" s="208" t="inlineStr">
        <is>
          <t>C01</t>
        </is>
      </c>
      <c r="N192" s="112" t="n"/>
    </row>
    <row r="193" ht="20.1" customHeight="1" s="521">
      <c r="A193" s="203" t="inlineStr">
        <is>
          <t>-</t>
        </is>
      </c>
      <c r="B193" s="206" t="inlineStr">
        <is>
          <t>18-PV-63104A</t>
        </is>
      </c>
      <c r="C193" s="215" t="inlineStr">
        <is>
          <t>Globe</t>
        </is>
      </c>
      <c r="D193" s="205" t="inlineStr">
        <is>
          <t>COOL. TO VE-6303 FOR PESS. CONTR.</t>
        </is>
      </c>
      <c r="E193" s="205" t="inlineStr">
        <is>
          <t>1840-PS07-631</t>
        </is>
      </c>
      <c r="F193" s="206" t="inlineStr">
        <is>
          <t>In-line</t>
        </is>
      </c>
      <c r="G193" s="207" t="inlineStr">
        <is>
          <t>18-50-PR-63106-B2A-P</t>
        </is>
      </c>
      <c r="H193" s="206" t="inlineStr">
        <is>
          <t>DCS-AO</t>
        </is>
      </c>
      <c r="I193" s="206" t="inlineStr">
        <is>
          <t>-</t>
        </is>
      </c>
      <c r="J193" s="206" t="inlineStr">
        <is>
          <t>-</t>
        </is>
      </c>
      <c r="K193" s="208" t="inlineStr">
        <is>
          <t>C01</t>
        </is>
      </c>
    </row>
    <row r="194" ht="20.1" customHeight="1" s="521">
      <c r="A194" s="203" t="inlineStr">
        <is>
          <t>-</t>
        </is>
      </c>
      <c r="B194" s="206" t="inlineStr">
        <is>
          <t>18-PV-63104B</t>
        </is>
      </c>
      <c r="C194" s="215" t="inlineStr">
        <is>
          <t>Globe</t>
        </is>
      </c>
      <c r="D194" s="205" t="inlineStr">
        <is>
          <t>COOL. TO FLARE FOR VE-6303 PESS. CONTR.</t>
        </is>
      </c>
      <c r="E194" s="205" t="inlineStr">
        <is>
          <t>1840-PS07-631</t>
        </is>
      </c>
      <c r="F194" s="206" t="inlineStr">
        <is>
          <t>In-line</t>
        </is>
      </c>
      <c r="G194" s="207" t="inlineStr">
        <is>
          <t>18-50-PR-63103-B2A-C</t>
        </is>
      </c>
      <c r="H194" s="206" t="inlineStr">
        <is>
          <t>DCS-AO</t>
        </is>
      </c>
      <c r="I194" s="206" t="inlineStr">
        <is>
          <t>-</t>
        </is>
      </c>
      <c r="J194" s="206" t="inlineStr">
        <is>
          <t>-</t>
        </is>
      </c>
      <c r="K194" s="208" t="inlineStr">
        <is>
          <t>C01</t>
        </is>
      </c>
    </row>
    <row r="195" ht="20.1" customHeight="1" s="521">
      <c r="A195" s="172" t="n"/>
      <c r="B195" s="598" t="n"/>
      <c r="C195" s="211" t="n"/>
      <c r="D195" s="212" t="n"/>
      <c r="E195" s="212" t="n"/>
      <c r="F195" s="598" t="n"/>
      <c r="G195" s="213" t="n"/>
      <c r="H195" s="598" t="n"/>
      <c r="I195" s="131" t="n"/>
      <c r="J195" s="133" t="n"/>
      <c r="K195" s="138" t="n"/>
    </row>
    <row r="196" ht="20.1" customHeight="1" s="521">
      <c r="A196" s="203" t="inlineStr">
        <is>
          <t>-</t>
        </is>
      </c>
      <c r="B196" s="206" t="inlineStr">
        <is>
          <t>18-PDIA-61104</t>
        </is>
      </c>
      <c r="C196" s="204" t="inlineStr">
        <is>
          <t>DCS</t>
        </is>
      </c>
      <c r="D196" s="220" t="inlineStr">
        <is>
          <t>TA-6101 PRES.DIFFER. INDIC., ALARNM</t>
        </is>
      </c>
      <c r="E196" s="205" t="inlineStr">
        <is>
          <t>1840-PS07-611</t>
        </is>
      </c>
      <c r="F196" s="206" t="inlineStr">
        <is>
          <t>CCR</t>
        </is>
      </c>
      <c r="G196" s="207" t="inlineStr">
        <is>
          <t>-</t>
        </is>
      </c>
      <c r="H196" s="206" t="inlineStr">
        <is>
          <t>-</t>
        </is>
      </c>
      <c r="I196" s="206" t="inlineStr">
        <is>
          <t>-</t>
        </is>
      </c>
      <c r="J196" s="206" t="inlineStr">
        <is>
          <t>-</t>
        </is>
      </c>
      <c r="K196" s="208" t="inlineStr">
        <is>
          <t>C01</t>
        </is>
      </c>
    </row>
    <row r="197" ht="20.1" customHeight="1" s="521">
      <c r="A197" s="203" t="inlineStr">
        <is>
          <t>-</t>
        </is>
      </c>
      <c r="B197" s="206" t="inlineStr">
        <is>
          <t>18-PDT-61104</t>
        </is>
      </c>
      <c r="C197" s="215" t="inlineStr">
        <is>
          <t>D/P Transmitter</t>
        </is>
      </c>
      <c r="D197" s="220" t="inlineStr">
        <is>
          <t>TA-6101 PRES.DIFFER. INDIC., ALARNM</t>
        </is>
      </c>
      <c r="E197" s="205" t="inlineStr">
        <is>
          <t>1840-PS07-611</t>
        </is>
      </c>
      <c r="F197" s="206" t="inlineStr">
        <is>
          <t>Equip.</t>
        </is>
      </c>
      <c r="G197" s="223" t="inlineStr">
        <is>
          <t>18-50-GC-TA6101P1-D2A
18-50-GC-TA6101P2-D2A
18-50-GC-TA6101P3-D2A</t>
        </is>
      </c>
      <c r="H197" s="206" t="inlineStr">
        <is>
          <t>DCS-AI</t>
        </is>
      </c>
      <c r="I197" s="206" t="inlineStr">
        <is>
          <t>-</t>
        </is>
      </c>
      <c r="J197" s="206" t="inlineStr">
        <is>
          <t>-</t>
        </is>
      </c>
      <c r="K197" s="208" t="inlineStr">
        <is>
          <t>C01</t>
        </is>
      </c>
    </row>
    <row r="198" ht="20.1" customHeight="1" s="521">
      <c r="A198" s="210" t="n"/>
      <c r="B198" s="598" t="n"/>
      <c r="C198" s="222" t="n"/>
      <c r="D198" s="221" t="n"/>
      <c r="E198" s="212" t="n"/>
      <c r="F198" s="598" t="n"/>
      <c r="G198" s="213" t="n"/>
      <c r="H198" s="598" t="n"/>
      <c r="I198" s="598" t="n"/>
      <c r="J198" s="598" t="n"/>
      <c r="K198" s="138" t="n"/>
    </row>
    <row r="199" ht="20.1" customHeight="1" s="521">
      <c r="A199" s="203" t="inlineStr">
        <is>
          <t>-</t>
        </is>
      </c>
      <c r="B199" s="206" t="inlineStr">
        <is>
          <t>18-PDIA-61211</t>
        </is>
      </c>
      <c r="C199" s="204" t="inlineStr">
        <is>
          <t>DCS</t>
        </is>
      </c>
      <c r="D199" s="205" t="inlineStr">
        <is>
          <t>TA-6102 PRES.DIFFER. INDIC., ALARM</t>
        </is>
      </c>
      <c r="E199" s="205" t="inlineStr">
        <is>
          <t>1840-PS07-612</t>
        </is>
      </c>
      <c r="F199" s="206" t="inlineStr">
        <is>
          <t>CCR</t>
        </is>
      </c>
      <c r="G199" s="207" t="inlineStr">
        <is>
          <t>-</t>
        </is>
      </c>
      <c r="H199" s="206" t="inlineStr">
        <is>
          <t>-</t>
        </is>
      </c>
      <c r="I199" s="206" t="inlineStr">
        <is>
          <t>-</t>
        </is>
      </c>
      <c r="J199" s="206" t="inlineStr">
        <is>
          <t>-</t>
        </is>
      </c>
      <c r="K199" s="208" t="inlineStr">
        <is>
          <t>C01</t>
        </is>
      </c>
    </row>
    <row r="200" ht="20.1" customHeight="1" s="521">
      <c r="A200" s="203" t="inlineStr">
        <is>
          <t>-</t>
        </is>
      </c>
      <c r="B200" s="206" t="inlineStr">
        <is>
          <t>18-PDT-61211</t>
        </is>
      </c>
      <c r="C200" s="215" t="inlineStr">
        <is>
          <t>D/P Transmitter</t>
        </is>
      </c>
      <c r="D200" s="205" t="inlineStr">
        <is>
          <t>TA-6102 PRES.DIFFER. INDIC., ALARM</t>
        </is>
      </c>
      <c r="E200" s="205" t="inlineStr">
        <is>
          <t>1840-PS07-612</t>
        </is>
      </c>
      <c r="F200" s="206" t="inlineStr">
        <is>
          <t>Equip.</t>
        </is>
      </c>
      <c r="G200" s="224" t="inlineStr">
        <is>
          <t>18-50-GC-TA6102P1-D2A
18-50-GC-TA6102P2-D2A</t>
        </is>
      </c>
      <c r="H200" s="206" t="inlineStr">
        <is>
          <t>DCS-AI</t>
        </is>
      </c>
      <c r="I200" s="206" t="inlineStr">
        <is>
          <t>-</t>
        </is>
      </c>
      <c r="J200" s="206" t="inlineStr">
        <is>
          <t>-</t>
        </is>
      </c>
      <c r="K200" s="208" t="inlineStr">
        <is>
          <t>C01</t>
        </is>
      </c>
    </row>
    <row r="201" ht="20.1" customHeight="1" s="521">
      <c r="A201" s="210" t="n"/>
      <c r="B201" s="598" t="n"/>
      <c r="C201" s="222" t="n"/>
      <c r="D201" s="212" t="n"/>
      <c r="E201" s="212" t="n"/>
      <c r="F201" s="598" t="n"/>
      <c r="G201" s="213" t="n"/>
      <c r="H201" s="598" t="n"/>
      <c r="I201" s="598" t="n"/>
      <c r="J201" s="598" t="n"/>
      <c r="K201" s="138" t="n"/>
    </row>
    <row r="202" ht="20.1" customHeight="1" s="521">
      <c r="A202" s="203" t="inlineStr">
        <is>
          <t>-</t>
        </is>
      </c>
      <c r="B202" s="206" t="inlineStr">
        <is>
          <t>18-PDIA-62101</t>
        </is>
      </c>
      <c r="C202" s="204" t="inlineStr">
        <is>
          <t>DCS</t>
        </is>
      </c>
      <c r="D202" s="220" t="inlineStr">
        <is>
          <t>TA-6201 PRES.DIFFER. INDIC., ALARM</t>
        </is>
      </c>
      <c r="E202" s="205" t="inlineStr">
        <is>
          <t>1840-PS07-621</t>
        </is>
      </c>
      <c r="F202" s="206" t="inlineStr">
        <is>
          <t>CCR</t>
        </is>
      </c>
      <c r="G202" s="207" t="inlineStr">
        <is>
          <t>-</t>
        </is>
      </c>
      <c r="H202" s="206" t="inlineStr">
        <is>
          <t>-</t>
        </is>
      </c>
      <c r="I202" s="206" t="inlineStr">
        <is>
          <t>-</t>
        </is>
      </c>
      <c r="J202" s="206" t="inlineStr">
        <is>
          <t>-</t>
        </is>
      </c>
      <c r="K202" s="208" t="inlineStr">
        <is>
          <t>C01</t>
        </is>
      </c>
    </row>
    <row r="203" ht="20.1" customHeight="1" s="521">
      <c r="A203" s="203" t="inlineStr">
        <is>
          <t>-</t>
        </is>
      </c>
      <c r="B203" s="206" t="inlineStr">
        <is>
          <t>18-PDT-62101</t>
        </is>
      </c>
      <c r="C203" s="215" t="inlineStr">
        <is>
          <t>D/P Transmitter</t>
        </is>
      </c>
      <c r="D203" s="220" t="inlineStr">
        <is>
          <t>TA-6201 PRES.DIFFER. INDIC., ALARM</t>
        </is>
      </c>
      <c r="E203" s="205" t="inlineStr">
        <is>
          <t>1840-PS07-621</t>
        </is>
      </c>
      <c r="F203" s="206" t="inlineStr">
        <is>
          <t>Equip.</t>
        </is>
      </c>
      <c r="G203" s="225" t="inlineStr">
        <is>
          <t>18-50-PR-TA6201P1-A2A-H
18-50-PR-TA6201P2-A2A-H
18-50-PR-TA6201P3-A2A-H</t>
        </is>
      </c>
      <c r="H203" s="206" t="inlineStr">
        <is>
          <t>DCS-AI</t>
        </is>
      </c>
      <c r="I203" s="206" t="inlineStr">
        <is>
          <t>-</t>
        </is>
      </c>
      <c r="J203" s="206" t="inlineStr">
        <is>
          <t>-</t>
        </is>
      </c>
      <c r="K203" s="208" t="inlineStr">
        <is>
          <t>C01</t>
        </is>
      </c>
    </row>
    <row r="204" ht="20.1" customHeight="1" s="521">
      <c r="A204" s="210" t="n"/>
      <c r="B204" s="598" t="n"/>
      <c r="C204" s="222" t="n"/>
      <c r="D204" s="221" t="n"/>
      <c r="E204" s="212" t="n"/>
      <c r="F204" s="598" t="n"/>
      <c r="G204" s="213" t="n"/>
      <c r="H204" s="598" t="n"/>
      <c r="I204" s="598" t="n"/>
      <c r="J204" s="598" t="n"/>
      <c r="K204" s="138" t="n"/>
    </row>
    <row r="205" ht="20.1" customHeight="1" s="521">
      <c r="A205" s="203" t="inlineStr">
        <is>
          <t>-</t>
        </is>
      </c>
      <c r="B205" s="206" t="inlineStr">
        <is>
          <t>18-PDISA-62108</t>
        </is>
      </c>
      <c r="C205" s="204" t="inlineStr">
        <is>
          <t>DCS</t>
        </is>
      </c>
      <c r="D205" s="220" t="inlineStr">
        <is>
          <t>PR TO ET-3101 PRES.DIFFER. INDIC., ALA., INTERL.</t>
        </is>
      </c>
      <c r="E205" s="205" t="inlineStr">
        <is>
          <t>1840-PS07-621</t>
        </is>
      </c>
      <c r="F205" s="206" t="inlineStr">
        <is>
          <t>CCR</t>
        </is>
      </c>
      <c r="G205" s="207" t="inlineStr">
        <is>
          <t>-</t>
        </is>
      </c>
      <c r="H205" s="206" t="inlineStr">
        <is>
          <t>-</t>
        </is>
      </c>
      <c r="I205" s="206" t="inlineStr">
        <is>
          <t>-</t>
        </is>
      </c>
      <c r="J205" s="206" t="inlineStr">
        <is>
          <t>-</t>
        </is>
      </c>
      <c r="K205" s="208" t="inlineStr">
        <is>
          <t>C01</t>
        </is>
      </c>
      <c r="N205" s="112" t="n"/>
    </row>
    <row r="206" ht="20.1" customHeight="1" s="521">
      <c r="A206" s="203" t="inlineStr">
        <is>
          <t>-</t>
        </is>
      </c>
      <c r="B206" s="206" t="inlineStr">
        <is>
          <t>18-PDT-62108</t>
        </is>
      </c>
      <c r="C206" s="215" t="inlineStr">
        <is>
          <t>D/P Transmitter With Diaphragm Seal</t>
        </is>
      </c>
      <c r="D206" s="220" t="inlineStr">
        <is>
          <t>PR TO ET-3101 PRES.DIFFER. INDIC., ALA., INTERL.</t>
        </is>
      </c>
      <c r="E206" s="205" t="inlineStr">
        <is>
          <t>1840-PS07-621</t>
        </is>
      </c>
      <c r="F206" s="206" t="inlineStr">
        <is>
          <t>Off-line</t>
        </is>
      </c>
      <c r="G206" s="207" t="inlineStr">
        <is>
          <t>18-80-PR-62112-B2A-N</t>
        </is>
      </c>
      <c r="H206" s="206" t="inlineStr">
        <is>
          <t>DCS-AI</t>
        </is>
      </c>
      <c r="I206" s="206" t="inlineStr">
        <is>
          <t>-</t>
        </is>
      </c>
      <c r="J206" s="206" t="inlineStr">
        <is>
          <t>-</t>
        </is>
      </c>
      <c r="K206" s="208" t="inlineStr">
        <is>
          <t>C01</t>
        </is>
      </c>
      <c r="N206" s="112" t="n"/>
    </row>
    <row r="207" ht="20.1" customHeight="1" s="521">
      <c r="A207" s="172" t="n"/>
      <c r="B207" s="598" t="n"/>
      <c r="C207" s="211" t="n"/>
      <c r="D207" s="212" t="n"/>
      <c r="E207" s="212" t="n"/>
      <c r="F207" s="598" t="n"/>
      <c r="G207" s="213" t="n"/>
      <c r="H207" s="598" t="n"/>
      <c r="I207" s="131" t="n"/>
      <c r="J207" s="133" t="n"/>
      <c r="K207" s="138" t="n"/>
      <c r="N207" s="112" t="n"/>
    </row>
    <row r="208" ht="20.1" customHeight="1" s="521">
      <c r="A208" s="226" t="inlineStr">
        <is>
          <t>-</t>
        </is>
      </c>
      <c r="B208" s="227" t="inlineStr">
        <is>
          <t>18-PG-61102</t>
        </is>
      </c>
      <c r="C208" s="215" t="inlineStr">
        <is>
          <t xml:space="preserve"> Pressure Gauge</t>
        </is>
      </c>
      <c r="D208" s="228" t="inlineStr">
        <is>
          <t>GC TO TA-6101 LOCAL PRES. INDIC.</t>
        </is>
      </c>
      <c r="E208" s="205" t="inlineStr">
        <is>
          <t>1840-PS07-611</t>
        </is>
      </c>
      <c r="F208" s="229" t="inlineStr">
        <is>
          <t>On-line</t>
        </is>
      </c>
      <c r="G208" s="227" t="inlineStr">
        <is>
          <t>18-100-GC-61104-B2A-N</t>
        </is>
      </c>
      <c r="H208" s="230" t="inlineStr">
        <is>
          <t>-</t>
        </is>
      </c>
      <c r="I208" s="230" t="inlineStr">
        <is>
          <t>-</t>
        </is>
      </c>
      <c r="J208" s="231" t="inlineStr">
        <is>
          <t>-</t>
        </is>
      </c>
      <c r="K208" s="335" t="inlineStr">
        <is>
          <t>C01</t>
        </is>
      </c>
      <c r="N208" s="112" t="n"/>
    </row>
    <row r="209" ht="20.1" customHeight="1" s="521">
      <c r="A209" s="232" t="n"/>
      <c r="B209" s="233" t="n"/>
      <c r="C209" s="222" t="n"/>
      <c r="D209" s="234" t="n"/>
      <c r="E209" s="212" t="n"/>
      <c r="F209" s="235" t="n"/>
      <c r="G209" s="233" t="n"/>
      <c r="H209" s="236" t="n"/>
      <c r="I209" s="236" t="n"/>
      <c r="J209" s="237" t="n"/>
      <c r="K209" s="342" t="n"/>
      <c r="N209" s="112" t="n"/>
    </row>
    <row r="210" ht="20.1" customHeight="1" s="521">
      <c r="A210" s="226" t="inlineStr">
        <is>
          <t>-</t>
        </is>
      </c>
      <c r="B210" s="206" t="inlineStr">
        <is>
          <t>18-PG-61105</t>
        </is>
      </c>
      <c r="C210" s="215" t="inlineStr">
        <is>
          <t xml:space="preserve"> Pressure Gauge</t>
        </is>
      </c>
      <c r="D210" s="205" t="inlineStr">
        <is>
          <t>TA-6101 TOP LOCAL PRES. INDIC.</t>
        </is>
      </c>
      <c r="E210" s="205" t="inlineStr">
        <is>
          <t>1840-PS07-611</t>
        </is>
      </c>
      <c r="F210" s="229" t="inlineStr">
        <is>
          <t>On-line</t>
        </is>
      </c>
      <c r="G210" s="207" t="inlineStr">
        <is>
          <t>18-150-GC-61107-B2A-N</t>
        </is>
      </c>
      <c r="H210" s="230" t="inlineStr">
        <is>
          <t>-</t>
        </is>
      </c>
      <c r="I210" s="230" t="inlineStr">
        <is>
          <t>-</t>
        </is>
      </c>
      <c r="J210" s="231" t="inlineStr">
        <is>
          <t>-</t>
        </is>
      </c>
      <c r="K210" s="335" t="inlineStr">
        <is>
          <t>C01</t>
        </is>
      </c>
    </row>
    <row r="211" ht="20.1" customHeight="1" s="521">
      <c r="A211" s="232" t="n"/>
      <c r="B211" s="598" t="n"/>
      <c r="C211" s="222" t="n"/>
      <c r="D211" s="212" t="n"/>
      <c r="E211" s="212" t="n"/>
      <c r="F211" s="235" t="n"/>
      <c r="G211" s="213" t="n"/>
      <c r="H211" s="236" t="n"/>
      <c r="I211" s="236" t="n"/>
      <c r="J211" s="237" t="n"/>
      <c r="K211" s="342" t="n"/>
    </row>
    <row r="212" ht="20.1" customHeight="1" s="521">
      <c r="A212" s="226" t="inlineStr">
        <is>
          <t>-</t>
        </is>
      </c>
      <c r="B212" s="227" t="inlineStr">
        <is>
          <t>18-PG-61201</t>
        </is>
      </c>
      <c r="C212" s="215" t="inlineStr">
        <is>
          <t xml:space="preserve"> Pressure Gauge</t>
        </is>
      </c>
      <c r="D212" s="228" t="inlineStr">
        <is>
          <t>VE-6102 LOCAL PRES. INDIC.</t>
        </is>
      </c>
      <c r="E212" s="205" t="inlineStr">
        <is>
          <t>1840-PS07-612</t>
        </is>
      </c>
      <c r="F212" s="206" t="inlineStr">
        <is>
          <t>Equip.</t>
        </is>
      </c>
      <c r="G212" s="227" t="inlineStr">
        <is>
          <t>18-VE-6102</t>
        </is>
      </c>
      <c r="H212" s="230" t="inlineStr">
        <is>
          <t>-</t>
        </is>
      </c>
      <c r="I212" s="230" t="inlineStr">
        <is>
          <t>-</t>
        </is>
      </c>
      <c r="J212" s="231" t="inlineStr">
        <is>
          <t>-</t>
        </is>
      </c>
      <c r="K212" s="335" t="inlineStr">
        <is>
          <t>C01</t>
        </is>
      </c>
    </row>
    <row r="213" ht="20.1" customHeight="1" s="521">
      <c r="A213" s="232" t="n"/>
      <c r="B213" s="233" t="n"/>
      <c r="C213" s="222" t="n"/>
      <c r="D213" s="234" t="n"/>
      <c r="E213" s="212" t="n"/>
      <c r="F213" s="598" t="n"/>
      <c r="G213" s="233" t="n"/>
      <c r="H213" s="236" t="n"/>
      <c r="I213" s="236" t="n"/>
      <c r="J213" s="237" t="n"/>
      <c r="K213" s="342" t="n"/>
    </row>
    <row r="214" ht="20.1" customHeight="1" s="521">
      <c r="A214" s="226" t="inlineStr">
        <is>
          <t>-</t>
        </is>
      </c>
      <c r="B214" s="206" t="inlineStr">
        <is>
          <t>18-PG-61203</t>
        </is>
      </c>
      <c r="C214" s="215" t="inlineStr">
        <is>
          <t xml:space="preserve"> Pressure Gauge</t>
        </is>
      </c>
      <c r="D214" s="205" t="inlineStr">
        <is>
          <t>VE-6103 TOP LOCAL PRES. INDIC.</t>
        </is>
      </c>
      <c r="E214" s="205" t="inlineStr">
        <is>
          <t>1840-PS07-612</t>
        </is>
      </c>
      <c r="F214" s="229" t="inlineStr">
        <is>
          <t>On-line</t>
        </is>
      </c>
      <c r="G214" s="207" t="inlineStr">
        <is>
          <t>18-50-ETH-61202-B2A-C</t>
        </is>
      </c>
      <c r="H214" s="230" t="inlineStr">
        <is>
          <t>-</t>
        </is>
      </c>
      <c r="I214" s="230" t="inlineStr">
        <is>
          <t>-</t>
        </is>
      </c>
      <c r="J214" s="231" t="inlineStr">
        <is>
          <t>-</t>
        </is>
      </c>
      <c r="K214" s="335" t="inlineStr">
        <is>
          <t>C01</t>
        </is>
      </c>
    </row>
    <row r="215" ht="20.1" customHeight="1" s="521">
      <c r="A215" s="232" t="n"/>
      <c r="B215" s="598" t="n"/>
      <c r="C215" s="222" t="n"/>
      <c r="D215" s="212" t="n"/>
      <c r="E215" s="212" t="n"/>
      <c r="F215" s="235" t="n"/>
      <c r="G215" s="213" t="n"/>
      <c r="H215" s="236" t="n"/>
      <c r="I215" s="236" t="n"/>
      <c r="J215" s="237" t="n"/>
      <c r="K215" s="342" t="n"/>
      <c r="N215" s="112" t="n"/>
    </row>
    <row r="216" ht="20.1" customHeight="1" s="521">
      <c r="A216" s="226" t="inlineStr">
        <is>
          <t>-</t>
        </is>
      </c>
      <c r="B216" s="206" t="inlineStr">
        <is>
          <t>18-PG-61206</t>
        </is>
      </c>
      <c r="C216" s="218" t="inlineStr">
        <is>
          <t>Vibration-proof Pressure Gauge</t>
        </is>
      </c>
      <c r="D216" s="205" t="inlineStr">
        <is>
          <t>PP-6102A OUTLET GC LOCAL PRES. INDIC.</t>
        </is>
      </c>
      <c r="E216" s="205" t="inlineStr">
        <is>
          <t>1840-PS07-612</t>
        </is>
      </c>
      <c r="F216" s="229" t="inlineStr">
        <is>
          <t>On-line</t>
        </is>
      </c>
      <c r="G216" s="207" t="inlineStr">
        <is>
          <t>18-100-GC-61217-B2A-C</t>
        </is>
      </c>
      <c r="H216" s="230" t="inlineStr">
        <is>
          <t>-</t>
        </is>
      </c>
      <c r="I216" s="230" t="inlineStr">
        <is>
          <t>-</t>
        </is>
      </c>
      <c r="J216" s="231" t="inlineStr">
        <is>
          <t>-</t>
        </is>
      </c>
      <c r="K216" s="335" t="inlineStr">
        <is>
          <t>C01</t>
        </is>
      </c>
      <c r="N216" s="112" t="n"/>
    </row>
    <row r="217" ht="20.1" customHeight="1" s="521">
      <c r="A217" s="232" t="n"/>
      <c r="B217" s="598" t="n"/>
      <c r="C217" s="219" t="n"/>
      <c r="D217" s="212" t="n"/>
      <c r="E217" s="212" t="n"/>
      <c r="F217" s="235" t="n"/>
      <c r="G217" s="213" t="n"/>
      <c r="H217" s="236" t="n"/>
      <c r="I217" s="236" t="n"/>
      <c r="J217" s="237" t="n"/>
      <c r="K217" s="342" t="n"/>
      <c r="N217" s="112" t="n"/>
    </row>
    <row r="218" ht="20.1" customHeight="1" s="521">
      <c r="A218" s="226" t="inlineStr">
        <is>
          <t>-</t>
        </is>
      </c>
      <c r="B218" s="206" t="inlineStr">
        <is>
          <t>18-PG-61207</t>
        </is>
      </c>
      <c r="C218" s="218" t="inlineStr">
        <is>
          <t>Vibration-proof Pressure Gauge</t>
        </is>
      </c>
      <c r="D218" s="205" t="inlineStr">
        <is>
          <t>PP-6102B OUTLET GC LOCAL PRES. INDIC.</t>
        </is>
      </c>
      <c r="E218" s="205" t="inlineStr">
        <is>
          <t>1840-PS07-612</t>
        </is>
      </c>
      <c r="F218" s="229" t="inlineStr">
        <is>
          <t>On-line</t>
        </is>
      </c>
      <c r="G218" s="207" t="inlineStr">
        <is>
          <t>18-100-GC-61216-B2A-C</t>
        </is>
      </c>
      <c r="H218" s="230" t="inlineStr">
        <is>
          <t>-</t>
        </is>
      </c>
      <c r="I218" s="230" t="inlineStr">
        <is>
          <t>-</t>
        </is>
      </c>
      <c r="J218" s="231" t="inlineStr">
        <is>
          <t>-</t>
        </is>
      </c>
      <c r="K218" s="335" t="inlineStr">
        <is>
          <t>C01</t>
        </is>
      </c>
      <c r="N218" s="112" t="n"/>
    </row>
    <row r="219" ht="20.1" customHeight="1" s="521">
      <c r="A219" s="232" t="n"/>
      <c r="B219" s="598" t="n"/>
      <c r="C219" s="219" t="n"/>
      <c r="D219" s="212" t="n"/>
      <c r="E219" s="212" t="n"/>
      <c r="F219" s="235" t="n"/>
      <c r="G219" s="213" t="n"/>
      <c r="H219" s="236" t="n"/>
      <c r="I219" s="236" t="n"/>
      <c r="J219" s="237" t="n"/>
      <c r="K219" s="342" t="n"/>
      <c r="N219" s="112" t="n"/>
    </row>
    <row r="220" ht="20.1" customHeight="1" s="521">
      <c r="A220" s="226" t="inlineStr">
        <is>
          <t>-</t>
        </is>
      </c>
      <c r="B220" s="206" t="inlineStr">
        <is>
          <t>18-PG-61209</t>
        </is>
      </c>
      <c r="C220" s="218" t="inlineStr">
        <is>
          <t>Vibration-proof Pressure Gauge</t>
        </is>
      </c>
      <c r="D220" s="205" t="inlineStr">
        <is>
          <t>PP-6103 OUTLET ETH LOCAL PRES. INDIC.</t>
        </is>
      </c>
      <c r="E220" s="205" t="inlineStr">
        <is>
          <t>1840-PS07-612</t>
        </is>
      </c>
      <c r="F220" s="229" t="inlineStr">
        <is>
          <t>On-line</t>
        </is>
      </c>
      <c r="G220" s="207" t="inlineStr">
        <is>
          <t>18-100-ETH-61204-B2A-C</t>
        </is>
      </c>
      <c r="H220" s="230" t="inlineStr">
        <is>
          <t>-</t>
        </is>
      </c>
      <c r="I220" s="230" t="inlineStr">
        <is>
          <t>-</t>
        </is>
      </c>
      <c r="J220" s="231" t="inlineStr">
        <is>
          <t>-</t>
        </is>
      </c>
      <c r="K220" s="335" t="inlineStr">
        <is>
          <t>C01</t>
        </is>
      </c>
      <c r="N220" s="112" t="n"/>
    </row>
    <row r="221" ht="20.1" customHeight="1" s="521">
      <c r="A221" s="232" t="n"/>
      <c r="B221" s="598" t="n"/>
      <c r="C221" s="219" t="n"/>
      <c r="D221" s="212" t="n"/>
      <c r="E221" s="212" t="n"/>
      <c r="F221" s="235" t="n"/>
      <c r="G221" s="213" t="n"/>
      <c r="H221" s="236" t="n"/>
      <c r="I221" s="236" t="n"/>
      <c r="J221" s="237" t="n"/>
      <c r="K221" s="342" t="n"/>
    </row>
    <row r="222" ht="20.1" customHeight="1" s="521">
      <c r="A222" s="226" t="inlineStr">
        <is>
          <t>-</t>
        </is>
      </c>
      <c r="B222" s="206" t="inlineStr">
        <is>
          <t>18-PG-62102</t>
        </is>
      </c>
      <c r="C222" s="215" t="inlineStr">
        <is>
          <t xml:space="preserve"> Pressure Gauge</t>
        </is>
      </c>
      <c r="D222" s="205" t="inlineStr">
        <is>
          <t>TA-6201 TOP LOCAL PRES. INDIC.</t>
        </is>
      </c>
      <c r="E222" s="205" t="inlineStr">
        <is>
          <t>1840-PS07-621</t>
        </is>
      </c>
      <c r="F222" s="229" t="inlineStr">
        <is>
          <t>On-line</t>
        </is>
      </c>
      <c r="G222" s="207" t="inlineStr">
        <is>
          <t>18-400-PR-62102-A2A-H</t>
        </is>
      </c>
      <c r="H222" s="230" t="inlineStr">
        <is>
          <t>-</t>
        </is>
      </c>
      <c r="I222" s="230" t="inlineStr">
        <is>
          <t>-</t>
        </is>
      </c>
      <c r="J222" s="231" t="inlineStr">
        <is>
          <t>-</t>
        </is>
      </c>
      <c r="K222" s="335" t="inlineStr">
        <is>
          <t>C01</t>
        </is>
      </c>
    </row>
    <row r="223" ht="20.1" customHeight="1" s="521">
      <c r="A223" s="232" t="n"/>
      <c r="B223" s="598" t="n"/>
      <c r="C223" s="222" t="n"/>
      <c r="D223" s="212" t="n"/>
      <c r="E223" s="212" t="n"/>
      <c r="F223" s="235" t="n"/>
      <c r="G223" s="213" t="n"/>
      <c r="H223" s="236" t="n"/>
      <c r="I223" s="236" t="n"/>
      <c r="J223" s="237" t="n"/>
      <c r="K223" s="342" t="n"/>
    </row>
    <row r="224" ht="20.1" customHeight="1" s="521">
      <c r="A224" s="226" t="inlineStr">
        <is>
          <t>-</t>
        </is>
      </c>
      <c r="B224" s="206" t="inlineStr">
        <is>
          <t>18-PG-62105</t>
        </is>
      </c>
      <c r="C224" s="215" t="inlineStr">
        <is>
          <t xml:space="preserve"> Pressure Gauge</t>
        </is>
      </c>
      <c r="D224" s="205" t="inlineStr">
        <is>
          <t>VE-6202 TOP LOCAL PRES. INDIC.</t>
        </is>
      </c>
      <c r="E224" s="205" t="inlineStr">
        <is>
          <t>1840-PS07-621</t>
        </is>
      </c>
      <c r="F224" s="229" t="inlineStr">
        <is>
          <t>On-line</t>
        </is>
      </c>
      <c r="G224" s="207" t="inlineStr">
        <is>
          <t>18-100-PR-62123-B2A-N</t>
        </is>
      </c>
      <c r="H224" s="230" t="inlineStr">
        <is>
          <t>-</t>
        </is>
      </c>
      <c r="I224" s="230" t="inlineStr">
        <is>
          <t>-</t>
        </is>
      </c>
      <c r="J224" s="231" t="inlineStr">
        <is>
          <t>-</t>
        </is>
      </c>
      <c r="K224" s="335" t="inlineStr">
        <is>
          <t>C01</t>
        </is>
      </c>
    </row>
    <row r="225" ht="20.1" customHeight="1" s="521">
      <c r="A225" s="232" t="n"/>
      <c r="B225" s="598" t="n"/>
      <c r="C225" s="222" t="n"/>
      <c r="D225" s="212" t="n"/>
      <c r="E225" s="212" t="n"/>
      <c r="F225" s="235" t="n"/>
      <c r="G225" s="213" t="n"/>
      <c r="H225" s="236" t="n"/>
      <c r="I225" s="236" t="n"/>
      <c r="J225" s="237" t="n"/>
      <c r="K225" s="342" t="n"/>
    </row>
    <row r="226" ht="20.1" customHeight="1" s="521">
      <c r="A226" s="226" t="inlineStr">
        <is>
          <t>-</t>
        </is>
      </c>
      <c r="B226" s="206" t="inlineStr">
        <is>
          <t>18-PG-62106</t>
        </is>
      </c>
      <c r="C226" s="218" t="inlineStr">
        <is>
          <t>Vibration-proof Pressure Gauge</t>
        </is>
      </c>
      <c r="D226" s="205" t="inlineStr">
        <is>
          <t>PP-6202A OUTLET PR LOCAL PRES. INDI.</t>
        </is>
      </c>
      <c r="E226" s="205" t="inlineStr">
        <is>
          <t>1840-PS07-621</t>
        </is>
      </c>
      <c r="F226" s="229" t="inlineStr">
        <is>
          <t>On-line</t>
        </is>
      </c>
      <c r="G226" s="207" t="inlineStr">
        <is>
          <t>18-80-PR-62109-B2A-N</t>
        </is>
      </c>
      <c r="H226" s="230" t="inlineStr">
        <is>
          <t>-</t>
        </is>
      </c>
      <c r="I226" s="230" t="inlineStr">
        <is>
          <t>-</t>
        </is>
      </c>
      <c r="J226" s="231" t="inlineStr">
        <is>
          <t>-</t>
        </is>
      </c>
      <c r="K226" s="335" t="inlineStr">
        <is>
          <t>C01</t>
        </is>
      </c>
    </row>
    <row r="227" ht="20.1" customHeight="1" s="521">
      <c r="A227" s="232" t="n"/>
      <c r="B227" s="598" t="n"/>
      <c r="C227" s="219" t="n"/>
      <c r="D227" s="212" t="n"/>
      <c r="E227" s="212" t="n"/>
      <c r="F227" s="235" t="n"/>
      <c r="G227" s="213" t="n"/>
      <c r="H227" s="236" t="n"/>
      <c r="I227" s="236" t="n"/>
      <c r="J227" s="237" t="n"/>
      <c r="K227" s="342" t="n"/>
    </row>
    <row r="228" ht="20.1" customHeight="1" s="521">
      <c r="A228" s="226" t="inlineStr">
        <is>
          <t>-</t>
        </is>
      </c>
      <c r="B228" s="206" t="inlineStr">
        <is>
          <t>18-PG-62107</t>
        </is>
      </c>
      <c r="C228" s="218" t="inlineStr">
        <is>
          <t>Vibration-proof Pressure Gauge</t>
        </is>
      </c>
      <c r="D228" s="205" t="inlineStr">
        <is>
          <t>PP-6202B OUTLET PR LOCAL PRES. INDIC.</t>
        </is>
      </c>
      <c r="E228" s="205" t="inlineStr">
        <is>
          <t>1840-PS07-621</t>
        </is>
      </c>
      <c r="F228" s="229" t="inlineStr">
        <is>
          <t>On-line</t>
        </is>
      </c>
      <c r="G228" s="207" t="inlineStr">
        <is>
          <t>18-80-PR-62112-B2A-N</t>
        </is>
      </c>
      <c r="H228" s="230" t="inlineStr">
        <is>
          <t>-</t>
        </is>
      </c>
      <c r="I228" s="230" t="inlineStr">
        <is>
          <t>-</t>
        </is>
      </c>
      <c r="J228" s="231" t="inlineStr">
        <is>
          <t>-</t>
        </is>
      </c>
      <c r="K228" s="335" t="inlineStr">
        <is>
          <t>C01</t>
        </is>
      </c>
    </row>
    <row r="229" ht="20.1" customHeight="1" s="521">
      <c r="A229" s="232" t="n"/>
      <c r="B229" s="598" t="n"/>
      <c r="C229" s="219" t="n"/>
      <c r="D229" s="212" t="n"/>
      <c r="E229" s="212" t="n"/>
      <c r="F229" s="235" t="n"/>
      <c r="G229" s="213" t="n"/>
      <c r="H229" s="236" t="n"/>
      <c r="I229" s="236" t="n"/>
      <c r="J229" s="237" t="n"/>
      <c r="K229" s="342" t="n"/>
    </row>
    <row r="230" ht="20.1" customHeight="1" s="521">
      <c r="A230" s="226" t="inlineStr">
        <is>
          <t>-</t>
        </is>
      </c>
      <c r="B230" s="206" t="inlineStr">
        <is>
          <t>18-PG-62207</t>
        </is>
      </c>
      <c r="C230" s="215" t="inlineStr">
        <is>
          <t xml:space="preserve"> Pressure Gauge With Diaphragm Seal</t>
        </is>
      </c>
      <c r="D230" s="205" t="inlineStr">
        <is>
          <t>VE-6201 TOP LOCAL PRES. INDIC.</t>
        </is>
      </c>
      <c r="E230" s="205" t="inlineStr">
        <is>
          <t>1840-PS07-622</t>
        </is>
      </c>
      <c r="F230" s="229" t="inlineStr">
        <is>
          <t>On-line</t>
        </is>
      </c>
      <c r="G230" s="207" t="inlineStr">
        <is>
          <t>18-400-PR-62203-A2A-ET</t>
        </is>
      </c>
      <c r="H230" s="230" t="inlineStr">
        <is>
          <t>-</t>
        </is>
      </c>
      <c r="I230" s="230" t="inlineStr">
        <is>
          <t>-</t>
        </is>
      </c>
      <c r="J230" s="231" t="inlineStr">
        <is>
          <t>-</t>
        </is>
      </c>
      <c r="K230" s="335" t="inlineStr">
        <is>
          <t>C01</t>
        </is>
      </c>
    </row>
    <row r="231" ht="20.1" customHeight="1" s="521">
      <c r="A231" s="232" t="n"/>
      <c r="B231" s="598" t="n"/>
      <c r="C231" s="222" t="n"/>
      <c r="D231" s="212" t="n"/>
      <c r="E231" s="212" t="n"/>
      <c r="F231" s="235" t="n"/>
      <c r="G231" s="213" t="n"/>
      <c r="H231" s="236" t="n"/>
      <c r="I231" s="236" t="n"/>
      <c r="J231" s="237" t="n"/>
      <c r="K231" s="342" t="n"/>
    </row>
    <row r="232" ht="20.1" customHeight="1" s="521">
      <c r="A232" s="226" t="inlineStr">
        <is>
          <t>-</t>
        </is>
      </c>
      <c r="B232" s="206" t="inlineStr">
        <is>
          <t>18-PG-63101</t>
        </is>
      </c>
      <c r="C232" s="215" t="inlineStr">
        <is>
          <t xml:space="preserve"> Pressure Gauge</t>
        </is>
      </c>
      <c r="D232" s="205" t="inlineStr">
        <is>
          <t>VE-6304 TOP LOCAL PRES. INDIC.</t>
        </is>
      </c>
      <c r="E232" s="205" t="inlineStr">
        <is>
          <t>1840-PS07-631</t>
        </is>
      </c>
      <c r="F232" s="229" t="inlineStr">
        <is>
          <t>On-line</t>
        </is>
      </c>
      <c r="G232" s="207" t="inlineStr">
        <is>
          <t>18-25-BFHP-63105-A2A-N</t>
        </is>
      </c>
      <c r="H232" s="230" t="inlineStr">
        <is>
          <t>-</t>
        </is>
      </c>
      <c r="I232" s="230" t="inlineStr">
        <is>
          <t>-</t>
        </is>
      </c>
      <c r="J232" s="231" t="inlineStr">
        <is>
          <t>-</t>
        </is>
      </c>
      <c r="K232" s="335" t="inlineStr">
        <is>
          <t>C01</t>
        </is>
      </c>
    </row>
    <row r="233" ht="20.1" customHeight="1" s="521">
      <c r="A233" s="232" t="n"/>
      <c r="B233" s="598" t="n"/>
      <c r="C233" s="222" t="n"/>
      <c r="D233" s="212" t="n"/>
      <c r="E233" s="212" t="n"/>
      <c r="F233" s="235" t="n"/>
      <c r="G233" s="213" t="n"/>
      <c r="H233" s="236" t="n"/>
      <c r="I233" s="236" t="n"/>
      <c r="J233" s="237" t="n"/>
      <c r="K233" s="342" t="n"/>
    </row>
    <row r="234" ht="20.1" customHeight="1" s="521">
      <c r="A234" s="226" t="inlineStr">
        <is>
          <t>-</t>
        </is>
      </c>
      <c r="B234" s="206" t="inlineStr">
        <is>
          <t>18-PG-63102</t>
        </is>
      </c>
      <c r="C234" s="215" t="inlineStr">
        <is>
          <t xml:space="preserve"> Pressure Gauge</t>
        </is>
      </c>
      <c r="D234" s="205" t="inlineStr">
        <is>
          <t>PR START-UP TO VE-6303 LOCAL PRES. INDIC.</t>
        </is>
      </c>
      <c r="E234" s="205" t="inlineStr">
        <is>
          <t>1840-PS07-631</t>
        </is>
      </c>
      <c r="F234" s="229" t="inlineStr">
        <is>
          <t>On-line</t>
        </is>
      </c>
      <c r="G234" s="207" t="inlineStr">
        <is>
          <t>18-40-PR-63112-D2A-N</t>
        </is>
      </c>
      <c r="H234" s="230" t="inlineStr">
        <is>
          <t>-</t>
        </is>
      </c>
      <c r="I234" s="230" t="inlineStr">
        <is>
          <t>-</t>
        </is>
      </c>
      <c r="J234" s="231" t="inlineStr">
        <is>
          <t>-</t>
        </is>
      </c>
      <c r="K234" s="335" t="inlineStr">
        <is>
          <t>C01</t>
        </is>
      </c>
    </row>
    <row r="235" ht="20.1" customHeight="1" s="521">
      <c r="A235" s="232" t="n"/>
      <c r="B235" s="598" t="n"/>
      <c r="C235" s="222" t="n"/>
      <c r="D235" s="212" t="n"/>
      <c r="E235" s="212" t="n"/>
      <c r="F235" s="235" t="n"/>
      <c r="G235" s="213" t="n"/>
      <c r="H235" s="236" t="n"/>
      <c r="I235" s="236" t="n"/>
      <c r="J235" s="237" t="n"/>
      <c r="K235" s="342" t="n"/>
    </row>
    <row r="236" ht="20.1" customHeight="1" s="521">
      <c r="A236" s="226" t="inlineStr">
        <is>
          <t>-</t>
        </is>
      </c>
      <c r="B236" s="206" t="inlineStr">
        <is>
          <t>18-PG-63103</t>
        </is>
      </c>
      <c r="C236" s="215" t="inlineStr">
        <is>
          <t xml:space="preserve"> Pressure Gauge</t>
        </is>
      </c>
      <c r="D236" s="205" t="inlineStr">
        <is>
          <t>VE-6303 LOCAL PRES. INDIC.</t>
        </is>
      </c>
      <c r="E236" s="205" t="inlineStr">
        <is>
          <t>1840-PS07-631</t>
        </is>
      </c>
      <c r="F236" s="229" t="inlineStr">
        <is>
          <t>On-line</t>
        </is>
      </c>
      <c r="G236" s="207" t="inlineStr">
        <is>
          <t>18-100-PR-63103-B2A-N</t>
        </is>
      </c>
      <c r="H236" s="230" t="inlineStr">
        <is>
          <t>-</t>
        </is>
      </c>
      <c r="I236" s="230" t="inlineStr">
        <is>
          <t>-</t>
        </is>
      </c>
      <c r="J236" s="231" t="inlineStr">
        <is>
          <t>-</t>
        </is>
      </c>
      <c r="K236" s="335" t="inlineStr">
        <is>
          <t>C01</t>
        </is>
      </c>
    </row>
    <row r="237" ht="20.1" customHeight="1" s="521">
      <c r="A237" s="232" t="n"/>
      <c r="B237" s="598" t="n"/>
      <c r="C237" s="222" t="n"/>
      <c r="D237" s="212" t="n"/>
      <c r="E237" s="212" t="n"/>
      <c r="F237" s="235" t="n"/>
      <c r="G237" s="213" t="n"/>
      <c r="H237" s="236" t="n"/>
      <c r="I237" s="236" t="n"/>
      <c r="J237" s="237" t="n"/>
      <c r="K237" s="342" t="n"/>
    </row>
    <row r="238" ht="20.1" customHeight="1" s="521">
      <c r="A238" s="226" t="inlineStr">
        <is>
          <t>-</t>
        </is>
      </c>
      <c r="B238" s="206" t="inlineStr">
        <is>
          <t>18-PG-63105</t>
        </is>
      </c>
      <c r="C238" s="218" t="inlineStr">
        <is>
          <t>Vibration-proof Pressure Gauge</t>
        </is>
      </c>
      <c r="D238" s="205" t="inlineStr">
        <is>
          <t>PR START-UP TO UP-6301 LOCAL PRES. INDIC.</t>
        </is>
      </c>
      <c r="E238" s="205" t="inlineStr">
        <is>
          <t>1840-PS07-631</t>
        </is>
      </c>
      <c r="F238" s="229" t="inlineStr">
        <is>
          <t>On-line</t>
        </is>
      </c>
      <c r="G238" s="238" t="inlineStr">
        <is>
          <t>18-40-PR-63120-D21S-ET</t>
        </is>
      </c>
      <c r="H238" s="230" t="inlineStr">
        <is>
          <t>-</t>
        </is>
      </c>
      <c r="I238" s="230" t="inlineStr">
        <is>
          <t>-</t>
        </is>
      </c>
      <c r="J238" s="231" t="inlineStr">
        <is>
          <t>-</t>
        </is>
      </c>
      <c r="K238" s="335" t="inlineStr">
        <is>
          <t>C01</t>
        </is>
      </c>
    </row>
    <row r="239" ht="20.1" customHeight="1" s="521">
      <c r="A239" s="172" t="n"/>
      <c r="B239" s="598" t="n"/>
      <c r="C239" s="222" t="n"/>
      <c r="D239" s="212" t="n"/>
      <c r="E239" s="212" t="n"/>
      <c r="F239" s="235" t="n"/>
      <c r="G239" s="213" t="n"/>
      <c r="H239" s="598" t="n"/>
      <c r="I239" s="131" t="n"/>
      <c r="J239" s="239" t="n"/>
      <c r="K239" s="138" t="n"/>
    </row>
    <row r="240" ht="20.1" customHeight="1" s="521">
      <c r="A240" s="226" t="inlineStr">
        <is>
          <t>-</t>
        </is>
      </c>
      <c r="B240" s="227" t="inlineStr">
        <is>
          <t>18-FIA-61101</t>
        </is>
      </c>
      <c r="C240" s="240" t="inlineStr">
        <is>
          <t>DCS</t>
        </is>
      </c>
      <c r="D240" s="228" t="inlineStr">
        <is>
          <t>GC TO TA-6101 FLOW</t>
        </is>
      </c>
      <c r="E240" s="227" t="inlineStr">
        <is>
          <t>1840-PS07-611</t>
        </is>
      </c>
      <c r="F240" s="240" t="inlineStr">
        <is>
          <t>CCR</t>
        </is>
      </c>
      <c r="G240" s="241" t="inlineStr">
        <is>
          <t>-</t>
        </is>
      </c>
      <c r="H240" s="241" t="inlineStr">
        <is>
          <t>-</t>
        </is>
      </c>
      <c r="I240" s="241" t="inlineStr">
        <is>
          <t>-</t>
        </is>
      </c>
      <c r="J240" s="242" t="inlineStr">
        <is>
          <t>-</t>
        </is>
      </c>
      <c r="K240" s="335" t="inlineStr">
        <is>
          <t>C01</t>
        </is>
      </c>
    </row>
    <row r="241" ht="20.1" customHeight="1" s="521">
      <c r="A241" s="226" t="inlineStr">
        <is>
          <t>-</t>
        </is>
      </c>
      <c r="B241" s="227" t="inlineStr">
        <is>
          <t>18-FT-61101</t>
        </is>
      </c>
      <c r="C241" s="218" t="inlineStr">
        <is>
          <t>VORTEX FLOWMETER</t>
        </is>
      </c>
      <c r="D241" s="228" t="inlineStr">
        <is>
          <t>GC TO TA-6101 FLOW</t>
        </is>
      </c>
      <c r="E241" s="227" t="inlineStr">
        <is>
          <t>1840-PS07-611</t>
        </is>
      </c>
      <c r="F241" s="229" t="inlineStr">
        <is>
          <t>In-line</t>
        </is>
      </c>
      <c r="G241" s="227" t="inlineStr">
        <is>
          <t>18-100-GC-61104-B2A-N</t>
        </is>
      </c>
      <c r="H241" s="231" t="inlineStr">
        <is>
          <t>DCS-AI</t>
        </is>
      </c>
      <c r="I241" s="230" t="inlineStr">
        <is>
          <t>-</t>
        </is>
      </c>
      <c r="J241" s="243" t="inlineStr">
        <is>
          <t>-</t>
        </is>
      </c>
      <c r="K241" s="335" t="inlineStr">
        <is>
          <t>C01</t>
        </is>
      </c>
    </row>
    <row r="242" ht="20.1" customHeight="1" s="521">
      <c r="A242" s="232" t="n"/>
      <c r="B242" s="233" t="n"/>
      <c r="C242" s="219" t="n"/>
      <c r="D242" s="234" t="n"/>
      <c r="E242" s="244" t="n"/>
      <c r="F242" s="235" t="n"/>
      <c r="G242" s="233" t="n"/>
      <c r="H242" s="237" t="n"/>
      <c r="I242" s="236" t="n"/>
      <c r="J242" s="245" t="n"/>
      <c r="K242" s="342" t="n"/>
    </row>
    <row r="243" ht="20.1" customHeight="1" s="521">
      <c r="A243" s="226" t="inlineStr">
        <is>
          <t>-</t>
        </is>
      </c>
      <c r="B243" s="227" t="inlineStr">
        <is>
          <t>18-FICA-61103</t>
        </is>
      </c>
      <c r="C243" s="240" t="inlineStr">
        <is>
          <t>DCS</t>
        </is>
      </c>
      <c r="D243" s="228" t="inlineStr">
        <is>
          <t>GC TO TA-6101 FLOW</t>
        </is>
      </c>
      <c r="E243" s="227" t="inlineStr">
        <is>
          <t>1840-PS07-611</t>
        </is>
      </c>
      <c r="F243" s="240" t="inlineStr">
        <is>
          <t>CCR</t>
        </is>
      </c>
      <c r="G243" s="241" t="inlineStr">
        <is>
          <t>-</t>
        </is>
      </c>
      <c r="H243" s="241" t="inlineStr">
        <is>
          <t>-</t>
        </is>
      </c>
      <c r="I243" s="241" t="inlineStr">
        <is>
          <t>-</t>
        </is>
      </c>
      <c r="J243" s="242" t="inlineStr">
        <is>
          <t>-</t>
        </is>
      </c>
      <c r="K243" s="335" t="inlineStr">
        <is>
          <t>C01</t>
        </is>
      </c>
      <c r="N243" s="112" t="n"/>
    </row>
    <row r="244" ht="20.1" customHeight="1" s="521">
      <c r="A244" s="226" t="inlineStr">
        <is>
          <t>-</t>
        </is>
      </c>
      <c r="B244" s="206" t="inlineStr">
        <is>
          <t>18-FT-61103</t>
        </is>
      </c>
      <c r="C244" s="218" t="inlineStr">
        <is>
          <t>VORTEX FLOWMETER</t>
        </is>
      </c>
      <c r="D244" s="205" t="inlineStr">
        <is>
          <t>GC TO TA-6101 FLOW</t>
        </is>
      </c>
      <c r="E244" s="205" t="inlineStr">
        <is>
          <t>1840-PS07-611</t>
        </is>
      </c>
      <c r="F244" s="229" t="inlineStr">
        <is>
          <t>In-line</t>
        </is>
      </c>
      <c r="G244" s="207" t="inlineStr">
        <is>
          <t>18-100-GC-61105-B2A-N</t>
        </is>
      </c>
      <c r="H244" s="231" t="inlineStr">
        <is>
          <t>DCS-AI</t>
        </is>
      </c>
      <c r="I244" s="241" t="inlineStr">
        <is>
          <t>-</t>
        </is>
      </c>
      <c r="J244" s="242" t="inlineStr">
        <is>
          <t>-</t>
        </is>
      </c>
      <c r="K244" s="335" t="inlineStr">
        <is>
          <t>C01</t>
        </is>
      </c>
      <c r="N244" s="112" t="n"/>
    </row>
    <row r="245" ht="20.1" customHeight="1" s="521">
      <c r="A245" s="203" t="inlineStr">
        <is>
          <t>-</t>
        </is>
      </c>
      <c r="B245" s="206" t="inlineStr">
        <is>
          <t>18-FXV-61103</t>
        </is>
      </c>
      <c r="C245" s="215" t="inlineStr">
        <is>
          <t>Globe</t>
        </is>
      </c>
      <c r="D245" s="205" t="inlineStr">
        <is>
          <t>GC TO TA-6101 FLOW CONTROL</t>
        </is>
      </c>
      <c r="E245" s="227" t="inlineStr">
        <is>
          <t>1840-PS07-611</t>
        </is>
      </c>
      <c r="F245" s="206" t="inlineStr">
        <is>
          <t>In-line</t>
        </is>
      </c>
      <c r="G245" s="207" t="inlineStr">
        <is>
          <t>18-100-GC-61105-B2A-N</t>
        </is>
      </c>
      <c r="H245" s="206" t="inlineStr">
        <is>
          <t>DCS-AO</t>
        </is>
      </c>
      <c r="I245" s="206" t="inlineStr">
        <is>
          <t>-</t>
        </is>
      </c>
      <c r="J245" s="206" t="inlineStr">
        <is>
          <t>-</t>
        </is>
      </c>
      <c r="K245" s="208" t="inlineStr">
        <is>
          <t>C01</t>
        </is>
      </c>
      <c r="N245" s="112" t="n"/>
    </row>
    <row r="246" ht="20.1" customHeight="1" s="521">
      <c r="A246" s="203" t="inlineStr">
        <is>
          <t>-</t>
        </is>
      </c>
      <c r="B246" s="206" t="inlineStr">
        <is>
          <t>18-FXN-61103</t>
        </is>
      </c>
      <c r="C246" s="215" t="inlineStr">
        <is>
          <t>Solenoid Valve</t>
        </is>
      </c>
      <c r="D246" s="205" t="inlineStr">
        <is>
          <t>-</t>
        </is>
      </c>
      <c r="E246" s="205" t="inlineStr">
        <is>
          <t>1840-PS07-611</t>
        </is>
      </c>
      <c r="F246" s="206" t="inlineStr">
        <is>
          <t>On-off</t>
        </is>
      </c>
      <c r="G246" s="207" t="inlineStr">
        <is>
          <t>-</t>
        </is>
      </c>
      <c r="H246" s="206" t="inlineStr">
        <is>
          <t>SIS-DO</t>
        </is>
      </c>
      <c r="I246" s="206" t="inlineStr">
        <is>
          <t>-</t>
        </is>
      </c>
      <c r="J246" s="206" t="inlineStr">
        <is>
          <t>-</t>
        </is>
      </c>
      <c r="K246" s="208" t="inlineStr">
        <is>
          <t>C01</t>
        </is>
      </c>
    </row>
    <row r="247" ht="20.1" customHeight="1" s="521">
      <c r="A247" s="203" t="inlineStr">
        <is>
          <t>-</t>
        </is>
      </c>
      <c r="B247" s="206" t="inlineStr">
        <is>
          <t>18-FZSL-61103</t>
        </is>
      </c>
      <c r="C247" s="215" t="inlineStr">
        <is>
          <t>Limit Switch(Close)</t>
        </is>
      </c>
      <c r="D247" s="205" t="inlineStr">
        <is>
          <t>-</t>
        </is>
      </c>
      <c r="E247" s="227" t="inlineStr">
        <is>
          <t>1840-PS07-611</t>
        </is>
      </c>
      <c r="F247" s="206" t="inlineStr">
        <is>
          <t>On-off</t>
        </is>
      </c>
      <c r="G247" s="207" t="inlineStr">
        <is>
          <t>-</t>
        </is>
      </c>
      <c r="H247" s="206" t="inlineStr">
        <is>
          <t>DCS-DI</t>
        </is>
      </c>
      <c r="I247" s="206" t="inlineStr">
        <is>
          <t>-</t>
        </is>
      </c>
      <c r="J247" s="206" t="inlineStr">
        <is>
          <t>-</t>
        </is>
      </c>
      <c r="K247" s="208" t="inlineStr">
        <is>
          <t>C01</t>
        </is>
      </c>
    </row>
    <row r="248" ht="20.1" customHeight="1" s="521">
      <c r="A248" s="232" t="n"/>
      <c r="B248" s="598" t="n"/>
      <c r="C248" s="219" t="n"/>
      <c r="D248" s="212" t="n"/>
      <c r="E248" s="212" t="n"/>
      <c r="F248" s="235" t="n"/>
      <c r="G248" s="213" t="n"/>
      <c r="H248" s="237" t="n"/>
      <c r="I248" s="246" t="n"/>
      <c r="J248" s="247" t="n"/>
      <c r="K248" s="342" t="n"/>
    </row>
    <row r="249" ht="20.1" customHeight="1" s="521">
      <c r="A249" s="226" t="inlineStr">
        <is>
          <t>-</t>
        </is>
      </c>
      <c r="B249" s="227" t="inlineStr">
        <is>
          <t>18-FICA-61104</t>
        </is>
      </c>
      <c r="C249" s="240" t="inlineStr">
        <is>
          <t>DCS</t>
        </is>
      </c>
      <c r="D249" s="228" t="inlineStr">
        <is>
          <t>LLS TO ET-6101 FLOW</t>
        </is>
      </c>
      <c r="E249" s="227" t="inlineStr">
        <is>
          <t>1840-PS07-611</t>
        </is>
      </c>
      <c r="F249" s="240" t="inlineStr">
        <is>
          <t>CCR</t>
        </is>
      </c>
      <c r="G249" s="241" t="inlineStr">
        <is>
          <t>-</t>
        </is>
      </c>
      <c r="H249" s="241" t="inlineStr">
        <is>
          <t>-</t>
        </is>
      </c>
      <c r="I249" s="241" t="inlineStr">
        <is>
          <t>-</t>
        </is>
      </c>
      <c r="J249" s="242" t="inlineStr">
        <is>
          <t>-</t>
        </is>
      </c>
      <c r="K249" s="335" t="inlineStr">
        <is>
          <t>C01</t>
        </is>
      </c>
    </row>
    <row r="250" ht="20.1" customHeight="1" s="521">
      <c r="A250" s="226" t="inlineStr">
        <is>
          <t>-</t>
        </is>
      </c>
      <c r="B250" s="227" t="inlineStr">
        <is>
          <t>18-FT-61104</t>
        </is>
      </c>
      <c r="C250" s="240" t="inlineStr">
        <is>
          <t>VORTEX FLOWMETER</t>
        </is>
      </c>
      <c r="D250" s="228" t="inlineStr">
        <is>
          <t>LLS TO ET-6101 FLOW</t>
        </is>
      </c>
      <c r="E250" s="227" t="inlineStr">
        <is>
          <t>1840-PS07-611</t>
        </is>
      </c>
      <c r="F250" s="229" t="inlineStr">
        <is>
          <t>In-line</t>
        </is>
      </c>
      <c r="G250" s="241" t="inlineStr">
        <is>
          <t>18-150-LLS-61101-B1A-H</t>
        </is>
      </c>
      <c r="H250" s="231" t="inlineStr">
        <is>
          <t>DCS-AI</t>
        </is>
      </c>
      <c r="I250" s="230" t="inlineStr">
        <is>
          <t>-</t>
        </is>
      </c>
      <c r="J250" s="243" t="inlineStr">
        <is>
          <t>-</t>
        </is>
      </c>
      <c r="K250" s="335" t="inlineStr">
        <is>
          <t>C01</t>
        </is>
      </c>
    </row>
    <row r="251" ht="20.1" customHeight="1" s="521">
      <c r="A251" s="203" t="inlineStr">
        <is>
          <t>-</t>
        </is>
      </c>
      <c r="B251" s="206" t="inlineStr">
        <is>
          <t>18-FXV-61104</t>
        </is>
      </c>
      <c r="C251" s="215" t="inlineStr">
        <is>
          <t>Globe</t>
        </is>
      </c>
      <c r="D251" s="205" t="inlineStr">
        <is>
          <t>LLS TO ET-6101 FLOW CONTROL</t>
        </is>
      </c>
      <c r="E251" s="227" t="inlineStr">
        <is>
          <t>1840-PS07-611</t>
        </is>
      </c>
      <c r="F251" s="206" t="inlineStr">
        <is>
          <t>In-line</t>
        </is>
      </c>
      <c r="G251" s="207" t="inlineStr">
        <is>
          <t>18-150-LLS-61101-B1A-H</t>
        </is>
      </c>
      <c r="H251" s="206" t="inlineStr">
        <is>
          <t>DCS-AO</t>
        </is>
      </c>
      <c r="I251" s="206" t="inlineStr">
        <is>
          <t>-</t>
        </is>
      </c>
      <c r="J251" s="206" t="inlineStr">
        <is>
          <t>-</t>
        </is>
      </c>
      <c r="K251" s="208" t="inlineStr">
        <is>
          <t>C01</t>
        </is>
      </c>
    </row>
    <row r="252" ht="20.1" customHeight="1" s="521">
      <c r="A252" s="203" t="inlineStr">
        <is>
          <t>-</t>
        </is>
      </c>
      <c r="B252" s="206" t="inlineStr">
        <is>
          <t>18-FXN-61104</t>
        </is>
      </c>
      <c r="C252" s="215" t="inlineStr">
        <is>
          <t>Solenoid Valve</t>
        </is>
      </c>
      <c r="D252" s="205" t="inlineStr">
        <is>
          <t>-</t>
        </is>
      </c>
      <c r="E252" s="205" t="inlineStr">
        <is>
          <t>1840-PS07-611</t>
        </is>
      </c>
      <c r="F252" s="206" t="inlineStr">
        <is>
          <t>On-off</t>
        </is>
      </c>
      <c r="G252" s="207" t="inlineStr">
        <is>
          <t>-</t>
        </is>
      </c>
      <c r="H252" s="206" t="inlineStr">
        <is>
          <t>SIS-DO</t>
        </is>
      </c>
      <c r="I252" s="206" t="inlineStr">
        <is>
          <t>-</t>
        </is>
      </c>
      <c r="J252" s="206" t="inlineStr">
        <is>
          <t>-</t>
        </is>
      </c>
      <c r="K252" s="208" t="inlineStr">
        <is>
          <t>C01</t>
        </is>
      </c>
    </row>
    <row r="253" ht="20.1" customHeight="1" s="521">
      <c r="A253" s="203" t="inlineStr">
        <is>
          <t>-</t>
        </is>
      </c>
      <c r="B253" s="206" t="inlineStr">
        <is>
          <t>18-FZSL-61104</t>
        </is>
      </c>
      <c r="C253" s="215" t="inlineStr">
        <is>
          <t>Limit Switch(Close)</t>
        </is>
      </c>
      <c r="D253" s="205" t="inlineStr">
        <is>
          <t>-</t>
        </is>
      </c>
      <c r="E253" s="227" t="inlineStr">
        <is>
          <t>1840-PS07-611</t>
        </is>
      </c>
      <c r="F253" s="206" t="inlineStr">
        <is>
          <t>On-off</t>
        </is>
      </c>
      <c r="G253" s="207" t="inlineStr">
        <is>
          <t>-</t>
        </is>
      </c>
      <c r="H253" s="206" t="inlineStr">
        <is>
          <t>DCS-DI</t>
        </is>
      </c>
      <c r="I253" s="206" t="inlineStr">
        <is>
          <t>-</t>
        </is>
      </c>
      <c r="J253" s="206" t="inlineStr">
        <is>
          <t>-</t>
        </is>
      </c>
      <c r="K253" s="208" t="inlineStr">
        <is>
          <t>C01</t>
        </is>
      </c>
    </row>
    <row r="254" ht="20.1" customHeight="1" s="521">
      <c r="A254" s="232" t="n"/>
      <c r="B254" s="598" t="n"/>
      <c r="C254" s="219" t="n"/>
      <c r="D254" s="212" t="n"/>
      <c r="E254" s="212" t="n"/>
      <c r="F254" s="235" t="n"/>
      <c r="G254" s="213" t="n"/>
      <c r="H254" s="237" t="n"/>
      <c r="I254" s="246" t="n"/>
      <c r="J254" s="247" t="n"/>
      <c r="K254" s="342" t="n"/>
    </row>
    <row r="255" ht="20.1" customHeight="1" s="521">
      <c r="A255" s="226" t="inlineStr">
        <is>
          <t>-</t>
        </is>
      </c>
      <c r="B255" s="227" t="inlineStr">
        <is>
          <t>18-FIC-61201</t>
        </is>
      </c>
      <c r="C255" s="240" t="inlineStr">
        <is>
          <t>DCS</t>
        </is>
      </c>
      <c r="D255" s="228" t="inlineStr">
        <is>
          <t>RECO. ETHY. TO TA-6102 FLOW</t>
        </is>
      </c>
      <c r="E255" s="205" t="inlineStr">
        <is>
          <t>1840-PS07-612</t>
        </is>
      </c>
      <c r="F255" s="240" t="inlineStr">
        <is>
          <t>CCR</t>
        </is>
      </c>
      <c r="G255" s="241" t="inlineStr">
        <is>
          <t>-</t>
        </is>
      </c>
      <c r="H255" s="241" t="inlineStr">
        <is>
          <t>-</t>
        </is>
      </c>
      <c r="I255" s="241" t="inlineStr">
        <is>
          <t>-</t>
        </is>
      </c>
      <c r="J255" s="242" t="inlineStr">
        <is>
          <t>-</t>
        </is>
      </c>
      <c r="K255" s="335" t="inlineStr">
        <is>
          <t>C01</t>
        </is>
      </c>
    </row>
    <row r="256" ht="20.1" customHeight="1" s="521">
      <c r="A256" s="226" t="inlineStr">
        <is>
          <t>-</t>
        </is>
      </c>
      <c r="B256" s="227" t="inlineStr">
        <is>
          <t>18-FT-61201</t>
        </is>
      </c>
      <c r="C256" s="218" t="inlineStr">
        <is>
          <t>VORTEX FLOWMETER</t>
        </is>
      </c>
      <c r="D256" s="228" t="inlineStr">
        <is>
          <t>RECO. ETHY. TO TA-6102 FLOW</t>
        </is>
      </c>
      <c r="E256" s="227" t="inlineStr">
        <is>
          <t>1840-PS07-612</t>
        </is>
      </c>
      <c r="F256" s="229" t="inlineStr">
        <is>
          <t>In-line</t>
        </is>
      </c>
      <c r="G256" s="227" t="inlineStr">
        <is>
          <t>18-80-ETH-61205-B2A-C</t>
        </is>
      </c>
      <c r="H256" s="231" t="inlineStr">
        <is>
          <t>DCS-AI</t>
        </is>
      </c>
      <c r="I256" s="241" t="inlineStr">
        <is>
          <t>-</t>
        </is>
      </c>
      <c r="J256" s="242" t="inlineStr">
        <is>
          <t>-</t>
        </is>
      </c>
      <c r="K256" s="335" t="inlineStr">
        <is>
          <t>C01</t>
        </is>
      </c>
    </row>
    <row r="257" ht="20.1" customHeight="1" s="521">
      <c r="A257" s="203" t="inlineStr">
        <is>
          <t>-</t>
        </is>
      </c>
      <c r="B257" s="206" t="inlineStr">
        <is>
          <t>18-FV-61201</t>
        </is>
      </c>
      <c r="C257" s="215" t="inlineStr">
        <is>
          <t>Globe</t>
        </is>
      </c>
      <c r="D257" s="205" t="inlineStr">
        <is>
          <t>RECOV. ETHY. TO TA-6102 FLOW CONTROL</t>
        </is>
      </c>
      <c r="E257" s="205" t="inlineStr">
        <is>
          <t>1840-PS07-612</t>
        </is>
      </c>
      <c r="F257" s="206" t="inlineStr">
        <is>
          <t>In-line</t>
        </is>
      </c>
      <c r="G257" s="207" t="inlineStr">
        <is>
          <t>18-80-ETH-61205-B2A-C</t>
        </is>
      </c>
      <c r="H257" s="206" t="inlineStr">
        <is>
          <t>DCS-AO</t>
        </is>
      </c>
      <c r="I257" s="206" t="inlineStr">
        <is>
          <t>-</t>
        </is>
      </c>
      <c r="J257" s="206" t="inlineStr">
        <is>
          <t>-</t>
        </is>
      </c>
      <c r="K257" s="208" t="inlineStr">
        <is>
          <t>C01</t>
        </is>
      </c>
    </row>
    <row r="258" ht="20.1" customHeight="1" s="521">
      <c r="A258" s="203" t="inlineStr">
        <is>
          <t>-</t>
        </is>
      </c>
      <c r="B258" s="206" t="inlineStr">
        <is>
          <t>18-FZSL-61201</t>
        </is>
      </c>
      <c r="C258" s="215" t="inlineStr">
        <is>
          <t>Limit Switch(Close)</t>
        </is>
      </c>
      <c r="D258" s="205" t="inlineStr">
        <is>
          <t>-</t>
        </is>
      </c>
      <c r="E258" s="205" t="inlineStr">
        <is>
          <t>1840-PS07-612</t>
        </is>
      </c>
      <c r="F258" s="206" t="inlineStr">
        <is>
          <t>On-off</t>
        </is>
      </c>
      <c r="G258" s="207" t="inlineStr">
        <is>
          <t>-</t>
        </is>
      </c>
      <c r="H258" s="206" t="inlineStr">
        <is>
          <t>DCS-DI</t>
        </is>
      </c>
      <c r="I258" s="206" t="inlineStr">
        <is>
          <t>-</t>
        </is>
      </c>
      <c r="J258" s="206" t="inlineStr">
        <is>
          <t>-</t>
        </is>
      </c>
      <c r="K258" s="208" t="inlineStr">
        <is>
          <t>C01</t>
        </is>
      </c>
    </row>
    <row r="259" ht="20.1" customHeight="1" s="521">
      <c r="A259" s="232" t="n"/>
      <c r="B259" s="598" t="n"/>
      <c r="C259" s="219" t="n"/>
      <c r="D259" s="212" t="n"/>
      <c r="E259" s="212" t="n"/>
      <c r="F259" s="235" t="n"/>
      <c r="G259" s="213" t="n"/>
      <c r="H259" s="237" t="n"/>
      <c r="I259" s="246" t="n"/>
      <c r="J259" s="247" t="n"/>
      <c r="K259" s="342" t="n"/>
    </row>
    <row r="260" ht="20.1" customHeight="1" s="521">
      <c r="A260" s="226" t="inlineStr">
        <is>
          <t>-</t>
        </is>
      </c>
      <c r="B260" s="227" t="inlineStr">
        <is>
          <t>18-FIC-61202</t>
        </is>
      </c>
      <c r="C260" s="240" t="inlineStr">
        <is>
          <t>DCS</t>
        </is>
      </c>
      <c r="D260" s="205" t="inlineStr">
        <is>
          <t>HCS TO TA-6101 FLOW</t>
        </is>
      </c>
      <c r="E260" s="205" t="inlineStr">
        <is>
          <t>1840-PS07-612</t>
        </is>
      </c>
      <c r="F260" s="240" t="inlineStr">
        <is>
          <t>CCR</t>
        </is>
      </c>
      <c r="G260" s="241" t="inlineStr">
        <is>
          <t>-</t>
        </is>
      </c>
      <c r="H260" s="241" t="inlineStr">
        <is>
          <t>-</t>
        </is>
      </c>
      <c r="I260" s="241" t="inlineStr">
        <is>
          <t>-</t>
        </is>
      </c>
      <c r="J260" s="242" t="inlineStr">
        <is>
          <t>-</t>
        </is>
      </c>
      <c r="K260" s="335" t="inlineStr">
        <is>
          <t>C01</t>
        </is>
      </c>
    </row>
    <row r="261" ht="20.1" customHeight="1" s="521">
      <c r="A261" s="226" t="inlineStr">
        <is>
          <t>-</t>
        </is>
      </c>
      <c r="B261" s="206" t="inlineStr">
        <is>
          <t>18-FT-61202</t>
        </is>
      </c>
      <c r="C261" s="218" t="inlineStr">
        <is>
          <t>VORTEX FLOWMETER</t>
        </is>
      </c>
      <c r="D261" s="205" t="inlineStr">
        <is>
          <t>HCS TO TA-6101 FLOW</t>
        </is>
      </c>
      <c r="E261" s="205" t="inlineStr">
        <is>
          <t>1840-PS07-612</t>
        </is>
      </c>
      <c r="F261" s="229" t="inlineStr">
        <is>
          <t>In-line</t>
        </is>
      </c>
      <c r="G261" s="207" t="inlineStr">
        <is>
          <t>18-100-GC-61218-B2A-C</t>
        </is>
      </c>
      <c r="H261" s="231" t="inlineStr">
        <is>
          <t>DCS-AI</t>
        </is>
      </c>
      <c r="I261" s="230" t="inlineStr">
        <is>
          <t>-</t>
        </is>
      </c>
      <c r="J261" s="243" t="inlineStr">
        <is>
          <t>-</t>
        </is>
      </c>
      <c r="K261" s="335" t="inlineStr">
        <is>
          <t>C01</t>
        </is>
      </c>
    </row>
    <row r="262" ht="20.1" customHeight="1" s="521">
      <c r="A262" s="203" t="inlineStr">
        <is>
          <t>-</t>
        </is>
      </c>
      <c r="B262" s="206" t="inlineStr">
        <is>
          <t>18-FV-61202</t>
        </is>
      </c>
      <c r="C262" s="215" t="inlineStr">
        <is>
          <t>Globe</t>
        </is>
      </c>
      <c r="D262" s="205" t="inlineStr">
        <is>
          <t>HCS TO TA-6101 REFLUX FLOW CONTROL</t>
        </is>
      </c>
      <c r="E262" s="205" t="inlineStr">
        <is>
          <t>1840-PS07-612</t>
        </is>
      </c>
      <c r="F262" s="206" t="inlineStr">
        <is>
          <t>In-line</t>
        </is>
      </c>
      <c r="G262" s="207" t="inlineStr">
        <is>
          <t>18-100-GC-61218-B2A-C</t>
        </is>
      </c>
      <c r="H262" s="206" t="inlineStr">
        <is>
          <t>DCS-AO</t>
        </is>
      </c>
      <c r="I262" s="206" t="inlineStr">
        <is>
          <t>-</t>
        </is>
      </c>
      <c r="J262" s="206" t="inlineStr">
        <is>
          <t>-</t>
        </is>
      </c>
      <c r="K262" s="208" t="inlineStr">
        <is>
          <t>C01</t>
        </is>
      </c>
    </row>
    <row r="263" ht="20.1" customHeight="1" s="521">
      <c r="A263" s="203" t="inlineStr">
        <is>
          <t>-</t>
        </is>
      </c>
      <c r="B263" s="206" t="inlineStr">
        <is>
          <t>18-FZSL-61202</t>
        </is>
      </c>
      <c r="C263" s="215" t="inlineStr">
        <is>
          <t>Limit Switch(Close)</t>
        </is>
      </c>
      <c r="D263" s="205" t="inlineStr">
        <is>
          <t>-</t>
        </is>
      </c>
      <c r="E263" s="205" t="inlineStr">
        <is>
          <t>1840-PS07-612</t>
        </is>
      </c>
      <c r="F263" s="206" t="inlineStr">
        <is>
          <t>On-off</t>
        </is>
      </c>
      <c r="G263" s="207" t="inlineStr">
        <is>
          <t>-</t>
        </is>
      </c>
      <c r="H263" s="206" t="inlineStr">
        <is>
          <t>DCS-DI</t>
        </is>
      </c>
      <c r="I263" s="206" t="inlineStr">
        <is>
          <t>-</t>
        </is>
      </c>
      <c r="J263" s="206" t="inlineStr">
        <is>
          <t>-</t>
        </is>
      </c>
      <c r="K263" s="208" t="inlineStr">
        <is>
          <t>C01</t>
        </is>
      </c>
    </row>
    <row r="264" ht="20.1" customHeight="1" s="521">
      <c r="A264" s="232" t="n"/>
      <c r="B264" s="598" t="n"/>
      <c r="C264" s="219" t="n"/>
      <c r="D264" s="212" t="n"/>
      <c r="E264" s="212" t="n"/>
      <c r="F264" s="235" t="n"/>
      <c r="G264" s="213" t="n"/>
      <c r="H264" s="237" t="n"/>
      <c r="I264" s="246" t="n"/>
      <c r="J264" s="247" t="n"/>
      <c r="K264" s="342" t="n"/>
      <c r="N264" s="112" t="n"/>
    </row>
    <row r="265" ht="20.1" customHeight="1" s="521">
      <c r="A265" s="226" t="inlineStr">
        <is>
          <t>-</t>
        </is>
      </c>
      <c r="B265" s="227" t="inlineStr">
        <is>
          <t>18-FIA-61205</t>
        </is>
      </c>
      <c r="C265" s="240" t="inlineStr">
        <is>
          <t>DCS</t>
        </is>
      </c>
      <c r="D265" s="205" t="inlineStr">
        <is>
          <t>C3 HCS TO TA-6201 FLOW</t>
        </is>
      </c>
      <c r="E265" s="227" t="inlineStr">
        <is>
          <t>1840-PS07-612</t>
        </is>
      </c>
      <c r="F265" s="240" t="inlineStr">
        <is>
          <t>CCR</t>
        </is>
      </c>
      <c r="G265" s="241" t="inlineStr">
        <is>
          <t>-</t>
        </is>
      </c>
      <c r="H265" s="241" t="inlineStr">
        <is>
          <t>-</t>
        </is>
      </c>
      <c r="I265" s="241" t="inlineStr">
        <is>
          <t>-</t>
        </is>
      </c>
      <c r="J265" s="242" t="inlineStr">
        <is>
          <t>-</t>
        </is>
      </c>
      <c r="K265" s="335" t="inlineStr">
        <is>
          <t>C01</t>
        </is>
      </c>
      <c r="N265" s="112" t="n"/>
    </row>
    <row r="266" ht="20.1" customHeight="1" s="521">
      <c r="A266" s="226" t="inlineStr">
        <is>
          <t>-</t>
        </is>
      </c>
      <c r="B266" s="227" t="inlineStr">
        <is>
          <t>18-FT-61205</t>
        </is>
      </c>
      <c r="C266" s="218" t="inlineStr">
        <is>
          <t>Coriolis Mass Flowmeter</t>
        </is>
      </c>
      <c r="D266" s="228" t="inlineStr">
        <is>
          <t>GC TO ET-6105 FLOW INDICA., ALARM</t>
        </is>
      </c>
      <c r="E266" s="227" t="inlineStr">
        <is>
          <t>1840-PS07-612</t>
        </is>
      </c>
      <c r="F266" s="229" t="inlineStr">
        <is>
          <t>In-line</t>
        </is>
      </c>
      <c r="G266" s="241" t="inlineStr">
        <is>
          <t>18-50-GC-61221-D21A-C</t>
        </is>
      </c>
      <c r="H266" s="231" t="inlineStr">
        <is>
          <t>DCS-AI</t>
        </is>
      </c>
      <c r="I266" s="241" t="inlineStr">
        <is>
          <t>-</t>
        </is>
      </c>
      <c r="J266" s="242" t="inlineStr">
        <is>
          <t>-</t>
        </is>
      </c>
      <c r="K266" s="335" t="inlineStr">
        <is>
          <t>C01</t>
        </is>
      </c>
      <c r="N266" s="112" t="n"/>
    </row>
    <row r="267" ht="20.1" customHeight="1" s="521">
      <c r="A267" s="232" t="n"/>
      <c r="B267" s="598" t="n"/>
      <c r="C267" s="219" t="n"/>
      <c r="D267" s="212" t="n"/>
      <c r="E267" s="212" t="n"/>
      <c r="F267" s="235" t="n"/>
      <c r="G267" s="213" t="n"/>
      <c r="H267" s="237" t="n"/>
      <c r="I267" s="246" t="n"/>
      <c r="J267" s="247" t="n"/>
      <c r="K267" s="342" t="n"/>
    </row>
    <row r="268" ht="20.1" customHeight="1" s="521">
      <c r="A268" s="226" t="inlineStr">
        <is>
          <t>-</t>
        </is>
      </c>
      <c r="B268" s="227" t="inlineStr">
        <is>
          <t>18-FI-61206</t>
        </is>
      </c>
      <c r="C268" s="240" t="inlineStr">
        <is>
          <t>DCS</t>
        </is>
      </c>
      <c r="D268" s="228" t="inlineStr">
        <is>
          <t>C2 OFFSPEC TO OSBL FLOW</t>
        </is>
      </c>
      <c r="E268" s="227" t="inlineStr">
        <is>
          <t>1840-PS07-612</t>
        </is>
      </c>
      <c r="F268" s="240" t="inlineStr">
        <is>
          <t>CCR</t>
        </is>
      </c>
      <c r="G268" s="241" t="inlineStr">
        <is>
          <t>-</t>
        </is>
      </c>
      <c r="H268" s="241" t="inlineStr">
        <is>
          <t>-</t>
        </is>
      </c>
      <c r="I268" s="241" t="inlineStr">
        <is>
          <t>-</t>
        </is>
      </c>
      <c r="J268" s="242" t="inlineStr">
        <is>
          <t>-</t>
        </is>
      </c>
      <c r="K268" s="335" t="inlineStr">
        <is>
          <t>C01</t>
        </is>
      </c>
    </row>
    <row r="269" ht="20.1" customHeight="1" s="521">
      <c r="A269" s="226" t="inlineStr">
        <is>
          <t>-</t>
        </is>
      </c>
      <c r="B269" s="227" t="inlineStr">
        <is>
          <t>18-FT-61206</t>
        </is>
      </c>
      <c r="C269" s="218" t="inlineStr">
        <is>
          <t>Coriolis Mass Flowmeter</t>
        </is>
      </c>
      <c r="D269" s="228" t="inlineStr">
        <is>
          <t>C2 OFFSPEC TO OSBL FLOW</t>
        </is>
      </c>
      <c r="E269" s="227" t="inlineStr">
        <is>
          <t>1840-PS07-612</t>
        </is>
      </c>
      <c r="F269" s="229" t="inlineStr">
        <is>
          <t>In-line</t>
        </is>
      </c>
      <c r="G269" s="227" t="inlineStr">
        <is>
          <t>18-80-GC-61233-B2A-ET</t>
        </is>
      </c>
      <c r="H269" s="231" t="inlineStr">
        <is>
          <t>DCS-AI</t>
        </is>
      </c>
      <c r="I269" s="230" t="inlineStr">
        <is>
          <t>-</t>
        </is>
      </c>
      <c r="J269" s="243" t="inlineStr">
        <is>
          <t>-</t>
        </is>
      </c>
      <c r="K269" s="335" t="inlineStr">
        <is>
          <t>C01</t>
        </is>
      </c>
    </row>
    <row r="270" ht="20.1" customHeight="1" s="521">
      <c r="A270" s="232" t="n"/>
      <c r="B270" s="233" t="n"/>
      <c r="C270" s="219" t="n"/>
      <c r="D270" s="234" t="n"/>
      <c r="E270" s="244" t="n"/>
      <c r="F270" s="235" t="n"/>
      <c r="G270" s="233" t="n"/>
      <c r="H270" s="237" t="n"/>
      <c r="I270" s="236" t="n"/>
      <c r="J270" s="245" t="n"/>
      <c r="K270" s="342" t="n"/>
    </row>
    <row r="271" ht="20.1" customHeight="1" s="521">
      <c r="A271" s="226" t="inlineStr">
        <is>
          <t>-</t>
        </is>
      </c>
      <c r="B271" s="227" t="inlineStr">
        <is>
          <t>18-FIC-62101</t>
        </is>
      </c>
      <c r="C271" s="240" t="inlineStr">
        <is>
          <t>DCS</t>
        </is>
      </c>
      <c r="D271" s="205" t="inlineStr">
        <is>
          <t>C3 HCS TO TA-6201 FLOW</t>
        </is>
      </c>
      <c r="E271" s="205" t="inlineStr">
        <is>
          <t>1840-PS07-621</t>
        </is>
      </c>
      <c r="F271" s="240" t="inlineStr">
        <is>
          <t>CCR</t>
        </is>
      </c>
      <c r="G271" s="241" t="inlineStr">
        <is>
          <t>-</t>
        </is>
      </c>
      <c r="H271" s="241" t="inlineStr">
        <is>
          <t>-</t>
        </is>
      </c>
      <c r="I271" s="241" t="inlineStr">
        <is>
          <t>-</t>
        </is>
      </c>
      <c r="J271" s="242" t="inlineStr">
        <is>
          <t>-</t>
        </is>
      </c>
      <c r="K271" s="335" t="inlineStr">
        <is>
          <t>C01</t>
        </is>
      </c>
    </row>
    <row r="272" ht="20.1" customHeight="1" s="521">
      <c r="A272" s="226" t="inlineStr">
        <is>
          <t>-</t>
        </is>
      </c>
      <c r="B272" s="206" t="inlineStr">
        <is>
          <t>18-FT-62101</t>
        </is>
      </c>
      <c r="C272" s="218" t="inlineStr">
        <is>
          <t>VORTEX FLOWMETER</t>
        </is>
      </c>
      <c r="D272" s="205" t="inlineStr">
        <is>
          <t>C3 HCS TO TA-6201 FLOW</t>
        </is>
      </c>
      <c r="E272" s="205" t="inlineStr">
        <is>
          <t>1840-PS07-621</t>
        </is>
      </c>
      <c r="F272" s="229" t="inlineStr">
        <is>
          <t>In-line</t>
        </is>
      </c>
      <c r="G272" s="207" t="inlineStr">
        <is>
          <t>18-80-PR-61101-B2A-N</t>
        </is>
      </c>
      <c r="H272" s="231" t="inlineStr">
        <is>
          <t>DCS-AI</t>
        </is>
      </c>
      <c r="I272" s="241" t="inlineStr">
        <is>
          <t>-</t>
        </is>
      </c>
      <c r="J272" s="242" t="inlineStr">
        <is>
          <t>-</t>
        </is>
      </c>
      <c r="K272" s="335" t="inlineStr">
        <is>
          <t>C01</t>
        </is>
      </c>
    </row>
    <row r="273" ht="20.1" customHeight="1" s="521">
      <c r="A273" s="203" t="inlineStr">
        <is>
          <t>-</t>
        </is>
      </c>
      <c r="B273" s="206" t="inlineStr">
        <is>
          <t>18-FXV-62101</t>
        </is>
      </c>
      <c r="C273" s="215" t="inlineStr">
        <is>
          <t>Globe</t>
        </is>
      </c>
      <c r="D273" s="205" t="inlineStr">
        <is>
          <t>C3 TO TA-6201 FLOW CONTROL</t>
        </is>
      </c>
      <c r="E273" s="205" t="inlineStr">
        <is>
          <t>1840-PS07-621</t>
        </is>
      </c>
      <c r="F273" s="206" t="inlineStr">
        <is>
          <t>In-line</t>
        </is>
      </c>
      <c r="G273" s="207" t="inlineStr">
        <is>
          <t>18-80-PR-61101-B2A-N</t>
        </is>
      </c>
      <c r="H273" s="206" t="inlineStr">
        <is>
          <t>DCS-AO</t>
        </is>
      </c>
      <c r="I273" s="206" t="inlineStr">
        <is>
          <t>-</t>
        </is>
      </c>
      <c r="J273" s="206" t="inlineStr">
        <is>
          <t>-</t>
        </is>
      </c>
      <c r="K273" s="208" t="inlineStr">
        <is>
          <t>C01</t>
        </is>
      </c>
    </row>
    <row r="274" ht="20.1" customHeight="1" s="521">
      <c r="A274" s="203" t="inlineStr">
        <is>
          <t>-</t>
        </is>
      </c>
      <c r="B274" s="206" t="inlineStr">
        <is>
          <t>18-FXN-62101</t>
        </is>
      </c>
      <c r="C274" s="215" t="inlineStr">
        <is>
          <t>Solenoid Valve</t>
        </is>
      </c>
      <c r="D274" s="205" t="inlineStr">
        <is>
          <t>-</t>
        </is>
      </c>
      <c r="E274" s="205" t="inlineStr">
        <is>
          <t>1840-PS07-621</t>
        </is>
      </c>
      <c r="F274" s="206" t="inlineStr">
        <is>
          <t>On-off</t>
        </is>
      </c>
      <c r="G274" s="207" t="inlineStr">
        <is>
          <t>-</t>
        </is>
      </c>
      <c r="H274" s="206" t="inlineStr">
        <is>
          <t>SIS-DO</t>
        </is>
      </c>
      <c r="I274" s="206" t="inlineStr">
        <is>
          <t>-</t>
        </is>
      </c>
      <c r="J274" s="206" t="inlineStr">
        <is>
          <t>-</t>
        </is>
      </c>
      <c r="K274" s="208" t="inlineStr">
        <is>
          <t>C01</t>
        </is>
      </c>
      <c r="N274" s="112" t="n"/>
    </row>
    <row r="275" ht="20.1" customHeight="1" s="521">
      <c r="A275" s="203" t="inlineStr">
        <is>
          <t>-</t>
        </is>
      </c>
      <c r="B275" s="206" t="inlineStr">
        <is>
          <t>18-FZSL-62101</t>
        </is>
      </c>
      <c r="C275" s="215" t="inlineStr">
        <is>
          <t>Limit Switch(Close)</t>
        </is>
      </c>
      <c r="D275" s="205" t="inlineStr">
        <is>
          <t>-</t>
        </is>
      </c>
      <c r="E275" s="205" t="inlineStr">
        <is>
          <t>1840-PS07-621</t>
        </is>
      </c>
      <c r="F275" s="206" t="inlineStr">
        <is>
          <t>On-off</t>
        </is>
      </c>
      <c r="G275" s="207" t="inlineStr">
        <is>
          <t>-</t>
        </is>
      </c>
      <c r="H275" s="206" t="inlineStr">
        <is>
          <t>DCS-DI</t>
        </is>
      </c>
      <c r="I275" s="206" t="inlineStr">
        <is>
          <t>-</t>
        </is>
      </c>
      <c r="J275" s="206" t="inlineStr">
        <is>
          <t>-</t>
        </is>
      </c>
      <c r="K275" s="208" t="inlineStr">
        <is>
          <t>C01</t>
        </is>
      </c>
      <c r="N275" s="112" t="n"/>
    </row>
    <row r="276" ht="20.1" customHeight="1" s="521">
      <c r="A276" s="232" t="n"/>
      <c r="B276" s="598" t="n"/>
      <c r="C276" s="219" t="n"/>
      <c r="D276" s="212" t="n"/>
      <c r="E276" s="212" t="n"/>
      <c r="F276" s="235" t="n"/>
      <c r="G276" s="213" t="n"/>
      <c r="H276" s="237" t="n"/>
      <c r="I276" s="246" t="n"/>
      <c r="J276" s="247" t="n"/>
      <c r="K276" s="342" t="n"/>
    </row>
    <row r="277" ht="20.1" customHeight="1" s="521">
      <c r="A277" s="226" t="inlineStr">
        <is>
          <t>-</t>
        </is>
      </c>
      <c r="B277" s="227" t="inlineStr">
        <is>
          <t>18-FIC-62103</t>
        </is>
      </c>
      <c r="C277" s="240" t="inlineStr">
        <is>
          <t>DCS</t>
        </is>
      </c>
      <c r="D277" s="228" t="inlineStr">
        <is>
          <t>C3 HCS TO TA-6201 REFL. FLOW</t>
        </is>
      </c>
      <c r="E277" s="205" t="inlineStr">
        <is>
          <t>1840-PS07-621</t>
        </is>
      </c>
      <c r="F277" s="240" t="inlineStr">
        <is>
          <t>CCR</t>
        </is>
      </c>
      <c r="G277" s="241" t="inlineStr">
        <is>
          <t>-</t>
        </is>
      </c>
      <c r="H277" s="241" t="inlineStr">
        <is>
          <t>-</t>
        </is>
      </c>
      <c r="I277" s="241" t="inlineStr">
        <is>
          <t>-</t>
        </is>
      </c>
      <c r="J277" s="242" t="inlineStr">
        <is>
          <t>-</t>
        </is>
      </c>
      <c r="K277" s="335" t="inlineStr">
        <is>
          <t>C01</t>
        </is>
      </c>
    </row>
    <row r="278" ht="20.1" customHeight="1" s="521">
      <c r="A278" s="226" t="inlineStr">
        <is>
          <t>-</t>
        </is>
      </c>
      <c r="B278" s="227" t="inlineStr">
        <is>
          <t>18-FT-62103</t>
        </is>
      </c>
      <c r="C278" s="240" t="inlineStr">
        <is>
          <t>VORTEX FLOWMETER</t>
        </is>
      </c>
      <c r="D278" s="228" t="inlineStr">
        <is>
          <t>C3 HCS TO TA-6201 REFL. FLOW</t>
        </is>
      </c>
      <c r="E278" s="227" t="inlineStr">
        <is>
          <t>1840-PS07-621</t>
        </is>
      </c>
      <c r="F278" s="229" t="inlineStr">
        <is>
          <t>In-line</t>
        </is>
      </c>
      <c r="G278" s="241" t="inlineStr">
        <is>
          <t>18-250-PR-62116-B2A-N</t>
        </is>
      </c>
      <c r="H278" s="231" t="inlineStr">
        <is>
          <t>DCS-AI</t>
        </is>
      </c>
      <c r="I278" s="230" t="inlineStr">
        <is>
          <t>-</t>
        </is>
      </c>
      <c r="J278" s="243" t="inlineStr">
        <is>
          <t>-</t>
        </is>
      </c>
      <c r="K278" s="335" t="inlineStr">
        <is>
          <t>C01</t>
        </is>
      </c>
    </row>
    <row r="279" ht="20.1" customHeight="1" s="521">
      <c r="A279" s="203" t="inlineStr">
        <is>
          <t>-</t>
        </is>
      </c>
      <c r="B279" s="206" t="inlineStr">
        <is>
          <t>18-FV-62103</t>
        </is>
      </c>
      <c r="C279" s="215" t="inlineStr">
        <is>
          <t>Globe</t>
        </is>
      </c>
      <c r="D279" s="205" t="inlineStr">
        <is>
          <t>C3 TO TA-6201 REFLUX FLOW CONTROL</t>
        </is>
      </c>
      <c r="E279" s="205" t="inlineStr">
        <is>
          <t>1840-PS07-621</t>
        </is>
      </c>
      <c r="F279" s="206" t="inlineStr">
        <is>
          <t>In-line</t>
        </is>
      </c>
      <c r="G279" s="207" t="inlineStr">
        <is>
          <t>18-250-PR-62116-B2A-N</t>
        </is>
      </c>
      <c r="H279" s="206" t="inlineStr">
        <is>
          <t>DCS-AO</t>
        </is>
      </c>
      <c r="I279" s="206" t="inlineStr">
        <is>
          <t>-</t>
        </is>
      </c>
      <c r="J279" s="206" t="inlineStr">
        <is>
          <t>-</t>
        </is>
      </c>
      <c r="K279" s="208" t="inlineStr">
        <is>
          <t>C01</t>
        </is>
      </c>
    </row>
    <row r="280" ht="20.1" customHeight="1" s="521">
      <c r="A280" s="210" t="n"/>
      <c r="B280" s="598" t="n"/>
      <c r="C280" s="222" t="n"/>
      <c r="D280" s="212" t="n"/>
      <c r="E280" s="212" t="n"/>
      <c r="F280" s="598" t="n"/>
      <c r="G280" s="213" t="n"/>
      <c r="H280" s="598" t="n"/>
      <c r="I280" s="598" t="n"/>
      <c r="J280" s="598" t="n"/>
      <c r="K280" s="138" t="n"/>
    </row>
    <row r="281" ht="20.1" customHeight="1" s="521">
      <c r="A281" s="226" t="inlineStr">
        <is>
          <t>-</t>
        </is>
      </c>
      <c r="B281" s="227" t="inlineStr">
        <is>
          <t>18-FQICA-62104</t>
        </is>
      </c>
      <c r="C281" s="240" t="inlineStr">
        <is>
          <t>DCS</t>
        </is>
      </c>
      <c r="D281" s="228" t="inlineStr">
        <is>
          <t>P TO VE-6203 FLOW</t>
        </is>
      </c>
      <c r="E281" s="205" t="inlineStr">
        <is>
          <t>1840-PS07-621</t>
        </is>
      </c>
      <c r="F281" s="240" t="inlineStr">
        <is>
          <t>CCR</t>
        </is>
      </c>
      <c r="G281" s="241" t="inlineStr">
        <is>
          <t>-</t>
        </is>
      </c>
      <c r="H281" s="241" t="inlineStr">
        <is>
          <t>-</t>
        </is>
      </c>
      <c r="I281" s="241" t="inlineStr">
        <is>
          <t>-</t>
        </is>
      </c>
      <c r="J281" s="242" t="inlineStr">
        <is>
          <t>-</t>
        </is>
      </c>
      <c r="K281" s="335" t="inlineStr">
        <is>
          <t>C01</t>
        </is>
      </c>
    </row>
    <row r="282" ht="20.1" customHeight="1" s="521">
      <c r="A282" s="226" t="inlineStr">
        <is>
          <t>-</t>
        </is>
      </c>
      <c r="B282" s="227" t="inlineStr">
        <is>
          <t>18-FT-62104</t>
        </is>
      </c>
      <c r="C282" s="218" t="inlineStr">
        <is>
          <t>Coriolis Mass Flowmeter</t>
        </is>
      </c>
      <c r="D282" s="228" t="inlineStr">
        <is>
          <t>P TO VE-6203 FLOW</t>
        </is>
      </c>
      <c r="E282" s="227" t="inlineStr">
        <is>
          <t>1840-PS07-621</t>
        </is>
      </c>
      <c r="F282" s="229" t="inlineStr">
        <is>
          <t>In-line</t>
        </is>
      </c>
      <c r="G282" s="227" t="inlineStr">
        <is>
          <t>18-40-P-62101-A2A-N</t>
        </is>
      </c>
      <c r="H282" s="231" t="inlineStr">
        <is>
          <t>DCS-AI</t>
        </is>
      </c>
      <c r="I282" s="241" t="inlineStr">
        <is>
          <t>-</t>
        </is>
      </c>
      <c r="J282" s="242" t="inlineStr">
        <is>
          <t>-</t>
        </is>
      </c>
      <c r="K282" s="335" t="inlineStr">
        <is>
          <t>C01</t>
        </is>
      </c>
      <c r="N282" s="112" t="n"/>
    </row>
    <row r="283" ht="20.1" customHeight="1" s="521">
      <c r="A283" s="203" t="inlineStr">
        <is>
          <t>-</t>
        </is>
      </c>
      <c r="B283" s="206" t="inlineStr">
        <is>
          <t>18-FV-62104</t>
        </is>
      </c>
      <c r="C283" s="215" t="inlineStr">
        <is>
          <t>Globe</t>
        </is>
      </c>
      <c r="D283" s="205" t="inlineStr">
        <is>
          <t>PROPANE FROM TA-6201 FLOW CONTROL</t>
        </is>
      </c>
      <c r="E283" s="205" t="inlineStr">
        <is>
          <t>1840-PS07-621</t>
        </is>
      </c>
      <c r="F283" s="206" t="inlineStr">
        <is>
          <t>In-line</t>
        </is>
      </c>
      <c r="G283" s="207" t="inlineStr">
        <is>
          <t>18-40-P-62101-A2A-N</t>
        </is>
      </c>
      <c r="H283" s="206" t="inlineStr">
        <is>
          <t>DCS-AO</t>
        </is>
      </c>
      <c r="I283" s="206" t="inlineStr">
        <is>
          <t>-</t>
        </is>
      </c>
      <c r="J283" s="206" t="inlineStr">
        <is>
          <t>-</t>
        </is>
      </c>
      <c r="K283" s="208" t="inlineStr">
        <is>
          <t>C01</t>
        </is>
      </c>
    </row>
    <row r="284" ht="20.1" customHeight="1" s="521">
      <c r="A284" s="203" t="inlineStr">
        <is>
          <t>-</t>
        </is>
      </c>
      <c r="B284" s="206" t="inlineStr">
        <is>
          <t>18-FZSL-62104</t>
        </is>
      </c>
      <c r="C284" s="215" t="inlineStr">
        <is>
          <t>Limit Switch(Close)</t>
        </is>
      </c>
      <c r="D284" s="205" t="inlineStr">
        <is>
          <t>-</t>
        </is>
      </c>
      <c r="E284" s="205" t="inlineStr">
        <is>
          <t>1840-PS07-621</t>
        </is>
      </c>
      <c r="F284" s="206" t="inlineStr">
        <is>
          <t>On-off</t>
        </is>
      </c>
      <c r="G284" s="207" t="inlineStr">
        <is>
          <t>-</t>
        </is>
      </c>
      <c r="H284" s="206" t="inlineStr">
        <is>
          <t>DCS-DI</t>
        </is>
      </c>
      <c r="I284" s="206" t="inlineStr">
        <is>
          <t>-</t>
        </is>
      </c>
      <c r="J284" s="206" t="inlineStr">
        <is>
          <t>-</t>
        </is>
      </c>
      <c r="K284" s="208" t="inlineStr">
        <is>
          <t>C01</t>
        </is>
      </c>
    </row>
    <row r="285" ht="20.1" customHeight="1" s="521">
      <c r="A285" s="232" t="n"/>
      <c r="B285" s="598" t="n"/>
      <c r="C285" s="219" t="n"/>
      <c r="D285" s="212" t="n"/>
      <c r="E285" s="212" t="n"/>
      <c r="F285" s="235" t="n"/>
      <c r="G285" s="213" t="n"/>
      <c r="H285" s="237" t="n"/>
      <c r="I285" s="246" t="n"/>
      <c r="J285" s="247" t="n"/>
      <c r="K285" s="342" t="n"/>
    </row>
    <row r="286" ht="20.1" customHeight="1" s="521">
      <c r="A286" s="226" t="inlineStr">
        <is>
          <t>-</t>
        </is>
      </c>
      <c r="B286" s="227" t="inlineStr">
        <is>
          <t>18-FICQ-62105</t>
        </is>
      </c>
      <c r="C286" s="240" t="inlineStr">
        <is>
          <t>DCS</t>
        </is>
      </c>
      <c r="D286" s="228" t="inlineStr">
        <is>
          <t>PR TO ET-3101 FLOW</t>
        </is>
      </c>
      <c r="E286" s="205" t="inlineStr">
        <is>
          <t>1840-PS07-621</t>
        </is>
      </c>
      <c r="F286" s="240" t="inlineStr">
        <is>
          <t>CCR</t>
        </is>
      </c>
      <c r="G286" s="241" t="inlineStr">
        <is>
          <t>-</t>
        </is>
      </c>
      <c r="H286" s="241" t="inlineStr">
        <is>
          <t>-</t>
        </is>
      </c>
      <c r="I286" s="241" t="inlineStr">
        <is>
          <t>-</t>
        </is>
      </c>
      <c r="J286" s="242" t="inlineStr">
        <is>
          <t>-</t>
        </is>
      </c>
      <c r="K286" s="335" t="inlineStr">
        <is>
          <t>C01</t>
        </is>
      </c>
    </row>
    <row r="287" ht="20.1" customHeight="1" s="521">
      <c r="A287" s="226" t="inlineStr">
        <is>
          <t>-</t>
        </is>
      </c>
      <c r="B287" s="227" t="inlineStr">
        <is>
          <t>18-FT-62105</t>
        </is>
      </c>
      <c r="C287" s="218" t="inlineStr">
        <is>
          <t>Coriolis Mass Flowmeter</t>
        </is>
      </c>
      <c r="D287" s="228" t="inlineStr">
        <is>
          <t>PR TO ET-3101 FLOW</t>
        </is>
      </c>
      <c r="E287" s="227" t="inlineStr">
        <is>
          <t>1840-PS07-621</t>
        </is>
      </c>
      <c r="F287" s="229" t="inlineStr">
        <is>
          <t>In-line</t>
        </is>
      </c>
      <c r="G287" s="227" t="inlineStr">
        <is>
          <t>18-80-PR-62112-B2A-N</t>
        </is>
      </c>
      <c r="H287" s="231" t="inlineStr">
        <is>
          <t>DCS-AI</t>
        </is>
      </c>
      <c r="I287" s="230" t="inlineStr">
        <is>
          <t>-</t>
        </is>
      </c>
      <c r="J287" s="243" t="inlineStr">
        <is>
          <t>-</t>
        </is>
      </c>
      <c r="K287" s="335" t="inlineStr">
        <is>
          <t>C01</t>
        </is>
      </c>
    </row>
    <row r="288" ht="20.1" customHeight="1" s="521">
      <c r="A288" s="203" t="inlineStr">
        <is>
          <t>-</t>
        </is>
      </c>
      <c r="B288" s="206" t="inlineStr">
        <is>
          <t>18-FV-62105</t>
        </is>
      </c>
      <c r="C288" s="215" t="inlineStr">
        <is>
          <t>Globe</t>
        </is>
      </c>
      <c r="D288" s="205" t="inlineStr">
        <is>
          <t>PR TO OSBL TANK FLOW CONTR.</t>
        </is>
      </c>
      <c r="E288" s="205" t="inlineStr">
        <is>
          <t>1840-PS07-621</t>
        </is>
      </c>
      <c r="F288" s="206" t="inlineStr">
        <is>
          <t>In-line</t>
        </is>
      </c>
      <c r="G288" s="207" t="inlineStr">
        <is>
          <t>18-80-PR-62112-B2A-N</t>
        </is>
      </c>
      <c r="H288" s="206" t="inlineStr">
        <is>
          <t>DCS-AO</t>
        </is>
      </c>
      <c r="I288" s="206" t="inlineStr">
        <is>
          <t>-</t>
        </is>
      </c>
      <c r="J288" s="206" t="inlineStr">
        <is>
          <t>-</t>
        </is>
      </c>
      <c r="K288" s="208" t="inlineStr">
        <is>
          <t>C01</t>
        </is>
      </c>
    </row>
    <row r="289" ht="20.1" customHeight="1" s="521">
      <c r="A289" s="203" t="inlineStr">
        <is>
          <t>-</t>
        </is>
      </c>
      <c r="B289" s="206" t="inlineStr">
        <is>
          <t>18-FZSL-62105</t>
        </is>
      </c>
      <c r="C289" s="215" t="inlineStr">
        <is>
          <t>Limit Switch(Close)</t>
        </is>
      </c>
      <c r="D289" s="205" t="inlineStr">
        <is>
          <t>-</t>
        </is>
      </c>
      <c r="E289" s="205" t="inlineStr">
        <is>
          <t>1840-PS07-621</t>
        </is>
      </c>
      <c r="F289" s="206" t="inlineStr">
        <is>
          <t>On-off</t>
        </is>
      </c>
      <c r="G289" s="207" t="inlineStr">
        <is>
          <t>-</t>
        </is>
      </c>
      <c r="H289" s="206" t="inlineStr">
        <is>
          <t>DCS-DI</t>
        </is>
      </c>
      <c r="I289" s="206" t="inlineStr">
        <is>
          <t>-</t>
        </is>
      </c>
      <c r="J289" s="206" t="inlineStr">
        <is>
          <t>-</t>
        </is>
      </c>
      <c r="K289" s="208" t="inlineStr">
        <is>
          <t>C01</t>
        </is>
      </c>
    </row>
    <row r="290" ht="20.1" customHeight="1" s="521">
      <c r="A290" s="232" t="n"/>
      <c r="B290" s="598" t="n"/>
      <c r="C290" s="219" t="n"/>
      <c r="D290" s="212" t="n"/>
      <c r="E290" s="212" t="n"/>
      <c r="F290" s="235" t="n"/>
      <c r="G290" s="213" t="n"/>
      <c r="H290" s="237" t="n"/>
      <c r="I290" s="246" t="n"/>
      <c r="J290" s="247" t="n"/>
      <c r="K290" s="342" t="n"/>
    </row>
    <row r="291" ht="20.1" customHeight="1" s="521">
      <c r="A291" s="226" t="inlineStr">
        <is>
          <t>-</t>
        </is>
      </c>
      <c r="B291" s="227" t="inlineStr">
        <is>
          <t>18-FI-62201</t>
        </is>
      </c>
      <c r="C291" s="240" t="inlineStr">
        <is>
          <t>DCS</t>
        </is>
      </c>
      <c r="D291" s="228" t="inlineStr">
        <is>
          <t>PR TO PC-6201 FLOW INDICA.</t>
        </is>
      </c>
      <c r="E291" s="227" t="inlineStr">
        <is>
          <t>1840-PS07-622</t>
        </is>
      </c>
      <c r="F291" s="240" t="inlineStr">
        <is>
          <t>CCR</t>
        </is>
      </c>
      <c r="G291" s="241" t="inlineStr">
        <is>
          <t>-</t>
        </is>
      </c>
      <c r="H291" s="241" t="inlineStr">
        <is>
          <t>-</t>
        </is>
      </c>
      <c r="I291" s="241" t="inlineStr">
        <is>
          <t>-</t>
        </is>
      </c>
      <c r="J291" s="242" t="inlineStr">
        <is>
          <t>-</t>
        </is>
      </c>
      <c r="K291" s="335" t="inlineStr">
        <is>
          <t>C01</t>
        </is>
      </c>
    </row>
    <row r="292" ht="20.1" customHeight="1" s="521">
      <c r="A292" s="226" t="inlineStr">
        <is>
          <t>-</t>
        </is>
      </c>
      <c r="B292" s="227" t="inlineStr">
        <is>
          <t>18-FT-62201</t>
        </is>
      </c>
      <c r="C292" s="218" t="inlineStr">
        <is>
          <t>VORTEX FLOWMETER</t>
        </is>
      </c>
      <c r="D292" s="228" t="inlineStr">
        <is>
          <t>PR TO PC-6201 FLOW INDICA.</t>
        </is>
      </c>
      <c r="E292" s="227" t="inlineStr">
        <is>
          <t>1840-PS07-622</t>
        </is>
      </c>
      <c r="F292" s="229" t="inlineStr">
        <is>
          <t>In-line</t>
        </is>
      </c>
      <c r="G292" s="227" t="inlineStr">
        <is>
          <t>18-400-PR-62203-A2A-ET</t>
        </is>
      </c>
      <c r="H292" s="231" t="inlineStr">
        <is>
          <t>DCS-AI</t>
        </is>
      </c>
      <c r="I292" s="241" t="inlineStr">
        <is>
          <t>-</t>
        </is>
      </c>
      <c r="J292" s="242" t="inlineStr">
        <is>
          <t>-</t>
        </is>
      </c>
      <c r="K292" s="335" t="inlineStr">
        <is>
          <t>C01</t>
        </is>
      </c>
    </row>
    <row r="293" ht="20.1" customHeight="1" s="521">
      <c r="A293" s="232" t="n"/>
      <c r="B293" s="598" t="n"/>
      <c r="C293" s="219" t="n"/>
      <c r="D293" s="212" t="n"/>
      <c r="E293" s="212" t="n"/>
      <c r="F293" s="235" t="n"/>
      <c r="G293" s="213" t="n"/>
      <c r="H293" s="237" t="n"/>
      <c r="I293" s="246" t="n"/>
      <c r="J293" s="247" t="n"/>
      <c r="K293" s="342" t="n"/>
    </row>
    <row r="294" ht="20.1" customHeight="1" s="521">
      <c r="A294" s="226" t="inlineStr">
        <is>
          <t>-</t>
        </is>
      </c>
      <c r="B294" s="227" t="inlineStr">
        <is>
          <t>18-FI-62202</t>
        </is>
      </c>
      <c r="C294" s="240" t="inlineStr">
        <is>
          <t>DCS</t>
        </is>
      </c>
      <c r="D294" s="205" t="inlineStr">
        <is>
          <t>PR TO PC-6201 BYPASS FLOW</t>
        </is>
      </c>
      <c r="E294" s="205" t="inlineStr">
        <is>
          <t>1840-PS07-622</t>
        </is>
      </c>
      <c r="F294" s="240" t="inlineStr">
        <is>
          <t>CCR</t>
        </is>
      </c>
      <c r="G294" s="241" t="inlineStr">
        <is>
          <t>-</t>
        </is>
      </c>
      <c r="H294" s="241" t="inlineStr">
        <is>
          <t>-</t>
        </is>
      </c>
      <c r="I294" s="241" t="inlineStr">
        <is>
          <t>-</t>
        </is>
      </c>
      <c r="J294" s="242" t="inlineStr">
        <is>
          <t>-</t>
        </is>
      </c>
      <c r="K294" s="335" t="inlineStr">
        <is>
          <t>C01</t>
        </is>
      </c>
    </row>
    <row r="295" ht="20.1" customHeight="1" s="521">
      <c r="A295" s="226" t="inlineStr">
        <is>
          <t>-</t>
        </is>
      </c>
      <c r="B295" s="206" t="inlineStr">
        <is>
          <t>18-FT-62202</t>
        </is>
      </c>
      <c r="C295" s="218" t="inlineStr">
        <is>
          <t>VORTEX FLOWMETER</t>
        </is>
      </c>
      <c r="D295" s="205" t="inlineStr">
        <is>
          <t>PR TO PC-6201 BYPASS FLOW</t>
        </is>
      </c>
      <c r="E295" s="205" t="inlineStr">
        <is>
          <t>1840-PS07-622</t>
        </is>
      </c>
      <c r="F295" s="229" t="inlineStr">
        <is>
          <t>In-line</t>
        </is>
      </c>
      <c r="G295" s="207" t="inlineStr">
        <is>
          <t>18-250-PR-62220-B2A-H</t>
        </is>
      </c>
      <c r="H295" s="231" t="inlineStr">
        <is>
          <t>DCS-AI</t>
        </is>
      </c>
      <c r="I295" s="230" t="inlineStr">
        <is>
          <t>-</t>
        </is>
      </c>
      <c r="J295" s="243" t="inlineStr">
        <is>
          <t>-</t>
        </is>
      </c>
      <c r="K295" s="335" t="inlineStr">
        <is>
          <t>C01</t>
        </is>
      </c>
    </row>
    <row r="296" ht="20.1" customHeight="1" s="521">
      <c r="A296" s="232" t="n"/>
      <c r="B296" s="598" t="n"/>
      <c r="C296" s="219" t="n"/>
      <c r="D296" s="212" t="n"/>
      <c r="E296" s="212" t="n"/>
      <c r="F296" s="235" t="n"/>
      <c r="G296" s="213" t="n"/>
      <c r="H296" s="237" t="n"/>
      <c r="I296" s="236" t="n"/>
      <c r="J296" s="245" t="n"/>
      <c r="K296" s="342" t="n"/>
    </row>
    <row r="297" ht="20.1" customHeight="1" s="521">
      <c r="A297" s="226" t="inlineStr">
        <is>
          <t>-</t>
        </is>
      </c>
      <c r="B297" s="227" t="inlineStr">
        <is>
          <t>18-FICA-62301</t>
        </is>
      </c>
      <c r="C297" s="240" t="inlineStr">
        <is>
          <t>DCS</t>
        </is>
      </c>
      <c r="D297" s="228" t="inlineStr">
        <is>
          <t>LLS TO ET-6203 FLOW</t>
        </is>
      </c>
      <c r="E297" s="227" t="inlineStr">
        <is>
          <t>1840-PS07-623</t>
        </is>
      </c>
      <c r="F297" s="240" t="inlineStr">
        <is>
          <t>CCR</t>
        </is>
      </c>
      <c r="G297" s="241" t="inlineStr">
        <is>
          <t>-</t>
        </is>
      </c>
      <c r="H297" s="241" t="inlineStr">
        <is>
          <t>-</t>
        </is>
      </c>
      <c r="I297" s="241" t="inlineStr">
        <is>
          <t>-</t>
        </is>
      </c>
      <c r="J297" s="242" t="inlineStr">
        <is>
          <t>-</t>
        </is>
      </c>
      <c r="K297" s="335" t="inlineStr">
        <is>
          <t>C01</t>
        </is>
      </c>
    </row>
    <row r="298" ht="20.1" customHeight="1" s="521">
      <c r="A298" s="226" t="inlineStr">
        <is>
          <t>-</t>
        </is>
      </c>
      <c r="B298" s="227" t="inlineStr">
        <is>
          <t>18-FT-62301</t>
        </is>
      </c>
      <c r="C298" s="240" t="inlineStr">
        <is>
          <t>VORTEX FLOWMETER</t>
        </is>
      </c>
      <c r="D298" s="228" t="inlineStr">
        <is>
          <t>LLS TO ET-6203 FLOW</t>
        </is>
      </c>
      <c r="E298" s="227" t="inlineStr">
        <is>
          <t>1840-PS07-623</t>
        </is>
      </c>
      <c r="F298" s="229" t="inlineStr">
        <is>
          <t>In-line</t>
        </is>
      </c>
      <c r="G298" s="241" t="inlineStr">
        <is>
          <t>18-25-LLS-62310-A2A-H</t>
        </is>
      </c>
      <c r="H298" s="231" t="inlineStr">
        <is>
          <t>DCS-AI</t>
        </is>
      </c>
      <c r="I298" s="241" t="inlineStr">
        <is>
          <t>-</t>
        </is>
      </c>
      <c r="J298" s="242" t="inlineStr">
        <is>
          <t>-</t>
        </is>
      </c>
      <c r="K298" s="335" t="inlineStr">
        <is>
          <t>C01</t>
        </is>
      </c>
    </row>
    <row r="299" ht="20.1" customHeight="1" s="521">
      <c r="A299" s="203" t="inlineStr">
        <is>
          <t>-</t>
        </is>
      </c>
      <c r="B299" s="206" t="inlineStr">
        <is>
          <t>18-FV-62301</t>
        </is>
      </c>
      <c r="C299" s="215" t="inlineStr">
        <is>
          <t>Globe</t>
        </is>
      </c>
      <c r="D299" s="205" t="inlineStr">
        <is>
          <t>LLS TO ET-6203 FLOW CONTROL</t>
        </is>
      </c>
      <c r="E299" s="227" t="inlineStr">
        <is>
          <t>1840-PS07-623</t>
        </is>
      </c>
      <c r="F299" s="206" t="inlineStr">
        <is>
          <t>In-line</t>
        </is>
      </c>
      <c r="G299" s="207" t="inlineStr">
        <is>
          <t>18-25-LLS-62310-A2A-H</t>
        </is>
      </c>
      <c r="H299" s="206" t="inlineStr">
        <is>
          <t>DCS-AO</t>
        </is>
      </c>
      <c r="I299" s="206" t="inlineStr">
        <is>
          <t>-</t>
        </is>
      </c>
      <c r="J299" s="206" t="inlineStr">
        <is>
          <t>-</t>
        </is>
      </c>
      <c r="K299" s="208" t="inlineStr">
        <is>
          <t>C01</t>
        </is>
      </c>
    </row>
    <row r="300" ht="20.1" customHeight="1" s="521">
      <c r="A300" s="172" t="n"/>
      <c r="B300" s="598" t="n"/>
      <c r="C300" s="211" t="n"/>
      <c r="D300" s="212" t="n"/>
      <c r="E300" s="212" t="n"/>
      <c r="F300" s="598" t="n"/>
      <c r="G300" s="213" t="n"/>
      <c r="H300" s="598" t="n"/>
      <c r="I300" s="131" t="n"/>
      <c r="J300" s="133" t="n"/>
      <c r="K300" s="138" t="n"/>
    </row>
    <row r="301" ht="20.1" customHeight="1" s="521">
      <c r="A301" s="203" t="inlineStr">
        <is>
          <t>-</t>
        </is>
      </c>
      <c r="B301" s="206" t="inlineStr">
        <is>
          <t>18-FG-63101</t>
        </is>
      </c>
      <c r="C301" s="218" t="inlineStr">
        <is>
          <t>Variable Area Flowmeter</t>
        </is>
      </c>
      <c r="D301" s="205" t="inlineStr">
        <is>
          <t>PR TO VE-6303  FLOW LOCAL INDIC.</t>
        </is>
      </c>
      <c r="E301" s="205" t="inlineStr">
        <is>
          <t>1840-PS07-631</t>
        </is>
      </c>
      <c r="F301" s="229" t="inlineStr">
        <is>
          <t>In-line</t>
        </is>
      </c>
      <c r="G301" s="207" t="inlineStr">
        <is>
          <t>18-40-PR-63112-D2A-N</t>
        </is>
      </c>
      <c r="H301" s="206" t="inlineStr">
        <is>
          <t>-</t>
        </is>
      </c>
      <c r="I301" s="214" t="inlineStr">
        <is>
          <t>-</t>
        </is>
      </c>
      <c r="J301" s="206" t="inlineStr">
        <is>
          <t>-</t>
        </is>
      </c>
      <c r="K301" s="208" t="inlineStr">
        <is>
          <t>C01</t>
        </is>
      </c>
      <c r="N301" s="112" t="n"/>
    </row>
    <row r="302" ht="20.1" customHeight="1" s="521">
      <c r="A302" s="210" t="n"/>
      <c r="B302" s="598" t="n"/>
      <c r="C302" s="219" t="n"/>
      <c r="D302" s="212" t="n"/>
      <c r="E302" s="212" t="n"/>
      <c r="F302" s="235" t="n"/>
      <c r="G302" s="213" t="n"/>
      <c r="H302" s="598" t="n"/>
      <c r="I302" s="131" t="n"/>
      <c r="J302" s="598" t="n"/>
      <c r="K302" s="138" t="n"/>
    </row>
    <row r="303" ht="20.1" customHeight="1" s="521">
      <c r="A303" s="203" t="inlineStr">
        <is>
          <t>-</t>
        </is>
      </c>
      <c r="B303" s="206" t="inlineStr">
        <is>
          <t>18-FG-84101</t>
        </is>
      </c>
      <c r="C303" s="218" t="inlineStr">
        <is>
          <t>Variable Area Flowmeter</t>
        </is>
      </c>
      <c r="D303" s="205" t="inlineStr">
        <is>
          <t>LN TO BFHP FLARE FLOW GAUGE</t>
        </is>
      </c>
      <c r="E303" s="205" t="inlineStr">
        <is>
          <t>1840-PS07-841</t>
        </is>
      </c>
      <c r="F303" s="229" t="inlineStr">
        <is>
          <t>In-line</t>
        </is>
      </c>
      <c r="G303" s="207" t="inlineStr">
        <is>
          <t>18-25-LN-63012-CA2A-N</t>
        </is>
      </c>
      <c r="H303" s="206" t="inlineStr">
        <is>
          <t>-</t>
        </is>
      </c>
      <c r="I303" s="214" t="inlineStr">
        <is>
          <t>-</t>
        </is>
      </c>
      <c r="J303" s="206" t="inlineStr">
        <is>
          <t>-</t>
        </is>
      </c>
      <c r="K303" s="208" t="inlineStr">
        <is>
          <t>C01</t>
        </is>
      </c>
    </row>
    <row r="304" ht="20.1" customHeight="1" s="521">
      <c r="A304" s="210" t="n"/>
      <c r="B304" s="598" t="n"/>
      <c r="C304" s="219" t="n"/>
      <c r="D304" s="212" t="n"/>
      <c r="E304" s="212" t="n"/>
      <c r="F304" s="235" t="n"/>
      <c r="G304" s="213" t="n"/>
      <c r="H304" s="598" t="n"/>
      <c r="I304" s="131" t="n"/>
      <c r="J304" s="598" t="n"/>
      <c r="K304" s="138" t="n"/>
    </row>
    <row r="305" ht="20.1" customHeight="1" s="521">
      <c r="A305" s="203" t="inlineStr">
        <is>
          <t>-</t>
        </is>
      </c>
      <c r="B305" s="206" t="inlineStr">
        <is>
          <t>18-FG-84102</t>
        </is>
      </c>
      <c r="C305" s="218" t="inlineStr">
        <is>
          <t>Variable Area Flowmeter</t>
        </is>
      </c>
      <c r="D305" s="205" t="inlineStr">
        <is>
          <t>LN TO DL FLARE FLOW ORIFI.</t>
        </is>
      </c>
      <c r="E305" s="205" t="inlineStr">
        <is>
          <t>1840-PS07-841</t>
        </is>
      </c>
      <c r="F305" s="229" t="inlineStr">
        <is>
          <t>In-line</t>
        </is>
      </c>
      <c r="G305" s="207" t="inlineStr">
        <is>
          <t>18-25-LN-63013-CA2A-N</t>
        </is>
      </c>
      <c r="H305" s="206" t="inlineStr">
        <is>
          <t>-</t>
        </is>
      </c>
      <c r="I305" s="214" t="inlineStr">
        <is>
          <t>-</t>
        </is>
      </c>
      <c r="J305" s="206" t="inlineStr">
        <is>
          <t>-</t>
        </is>
      </c>
      <c r="K305" s="208" t="inlineStr">
        <is>
          <t>C01</t>
        </is>
      </c>
    </row>
    <row r="306" ht="20.1" customHeight="1" s="521">
      <c r="A306" s="210" t="n"/>
      <c r="B306" s="598" t="n"/>
      <c r="C306" s="219" t="n"/>
      <c r="D306" s="212" t="n"/>
      <c r="E306" s="212" t="n"/>
      <c r="F306" s="235" t="n"/>
      <c r="G306" s="213" t="n"/>
      <c r="H306" s="598" t="n"/>
      <c r="I306" s="131" t="n"/>
      <c r="J306" s="598" t="n"/>
      <c r="K306" s="138" t="n"/>
    </row>
    <row r="307" ht="20.1" customHeight="1" s="521">
      <c r="A307" s="203" t="inlineStr">
        <is>
          <t>-</t>
        </is>
      </c>
      <c r="B307" s="206" t="inlineStr">
        <is>
          <t>18-FG-84103</t>
        </is>
      </c>
      <c r="C307" s="218" t="inlineStr">
        <is>
          <t>Variable Area Flowmeter</t>
        </is>
      </c>
      <c r="D307" s="205" t="inlineStr">
        <is>
          <t>LN TO BFC FLARE FLOW ORIFI.</t>
        </is>
      </c>
      <c r="E307" s="205" t="inlineStr">
        <is>
          <t>1840-PS07-841</t>
        </is>
      </c>
      <c r="F307" s="229" t="inlineStr">
        <is>
          <t>In-line</t>
        </is>
      </c>
      <c r="G307" s="207" t="inlineStr">
        <is>
          <t>18-25-LN-63014-CA2A-N</t>
        </is>
      </c>
      <c r="H307" s="206" t="inlineStr">
        <is>
          <t>-</t>
        </is>
      </c>
      <c r="I307" s="214" t="inlineStr">
        <is>
          <t>-</t>
        </is>
      </c>
      <c r="J307" s="206" t="inlineStr">
        <is>
          <t>-</t>
        </is>
      </c>
      <c r="K307" s="208" t="inlineStr">
        <is>
          <t>C01</t>
        </is>
      </c>
    </row>
    <row r="308" ht="20.1" customHeight="1" s="521">
      <c r="A308" s="210" t="n"/>
      <c r="B308" s="598" t="n"/>
      <c r="C308" s="219" t="n"/>
      <c r="D308" s="212" t="n"/>
      <c r="E308" s="212" t="n"/>
      <c r="F308" s="235" t="n"/>
      <c r="G308" s="213" t="n"/>
      <c r="H308" s="598" t="n"/>
      <c r="I308" s="131" t="n"/>
      <c r="J308" s="239" t="n"/>
      <c r="K308" s="138" t="n"/>
    </row>
    <row r="309" ht="20.1" customHeight="1" s="521">
      <c r="A309" s="203" t="inlineStr">
        <is>
          <t>-</t>
        </is>
      </c>
      <c r="B309" s="206" t="inlineStr">
        <is>
          <t>18-FO-61207</t>
        </is>
      </c>
      <c r="C309" s="218" t="inlineStr">
        <is>
          <t>Restriction Orifice</t>
        </is>
      </c>
      <c r="D309" s="205" t="inlineStr">
        <is>
          <t>HCS TO VE-6102  BACK FLOW ORIF.</t>
        </is>
      </c>
      <c r="E309" s="205" t="inlineStr">
        <is>
          <t>1840-PS07-612</t>
        </is>
      </c>
      <c r="F309" s="229" t="inlineStr">
        <is>
          <t>In-line</t>
        </is>
      </c>
      <c r="G309" s="207" t="inlineStr">
        <is>
          <t>18-50-GC-61220-B2A-C</t>
        </is>
      </c>
      <c r="H309" s="214" t="inlineStr">
        <is>
          <t>-</t>
        </is>
      </c>
      <c r="I309" s="214" t="inlineStr">
        <is>
          <t>-</t>
        </is>
      </c>
      <c r="J309" s="217" t="inlineStr">
        <is>
          <t>-</t>
        </is>
      </c>
      <c r="K309" s="208" t="inlineStr">
        <is>
          <t>C01</t>
        </is>
      </c>
    </row>
    <row r="310" ht="20.1" customHeight="1" s="521">
      <c r="A310" s="210" t="n"/>
      <c r="B310" s="598" t="n"/>
      <c r="C310" s="219" t="n"/>
      <c r="D310" s="212" t="n"/>
      <c r="E310" s="212" t="n"/>
      <c r="F310" s="235" t="n"/>
      <c r="G310" s="213" t="n"/>
      <c r="H310" s="131" t="n"/>
      <c r="I310" s="131" t="n"/>
      <c r="J310" s="132" t="n"/>
      <c r="K310" s="138" t="n"/>
    </row>
    <row r="311" ht="20.1" customHeight="1" s="521">
      <c r="A311" s="203" t="inlineStr">
        <is>
          <t>-</t>
        </is>
      </c>
      <c r="B311" s="206" t="inlineStr">
        <is>
          <t>18-FO-61208</t>
        </is>
      </c>
      <c r="C311" s="218" t="inlineStr">
        <is>
          <t>Restriction Orifice</t>
        </is>
      </c>
      <c r="D311" s="205" t="inlineStr">
        <is>
          <t>ETH  TO VE-6103  BACK FLOW ORIF.</t>
        </is>
      </c>
      <c r="E311" s="205" t="inlineStr">
        <is>
          <t>1840-PS07-612</t>
        </is>
      </c>
      <c r="F311" s="229" t="inlineStr">
        <is>
          <t>In-line</t>
        </is>
      </c>
      <c r="G311" s="207" t="inlineStr">
        <is>
          <t>18-50-ETH-61207-B2A-C</t>
        </is>
      </c>
      <c r="H311" s="214" t="inlineStr">
        <is>
          <t>-</t>
        </is>
      </c>
      <c r="I311" s="214" t="inlineStr">
        <is>
          <t>-</t>
        </is>
      </c>
      <c r="J311" s="217" t="inlineStr">
        <is>
          <t>-</t>
        </is>
      </c>
      <c r="K311" s="208" t="inlineStr">
        <is>
          <t>C01</t>
        </is>
      </c>
    </row>
    <row r="312" ht="20.1" customHeight="1" s="521">
      <c r="A312" s="210" t="n"/>
      <c r="B312" s="598" t="n"/>
      <c r="C312" s="219" t="n"/>
      <c r="D312" s="212" t="n"/>
      <c r="E312" s="212" t="n"/>
      <c r="F312" s="235" t="n"/>
      <c r="G312" s="213" t="n"/>
      <c r="H312" s="131" t="n"/>
      <c r="I312" s="131" t="n"/>
      <c r="J312" s="132" t="n"/>
      <c r="K312" s="138" t="n"/>
    </row>
    <row r="313" ht="20.1" customHeight="1" s="521">
      <c r="A313" s="203" t="inlineStr">
        <is>
          <t>-</t>
        </is>
      </c>
      <c r="B313" s="206" t="inlineStr">
        <is>
          <t>18-FO-62102</t>
        </is>
      </c>
      <c r="C313" s="218" t="inlineStr">
        <is>
          <t>Restriction Orifice</t>
        </is>
      </c>
      <c r="D313" s="205" t="inlineStr">
        <is>
          <t>PR  TO VE-6202  BACK FLOW ORIFI.</t>
        </is>
      </c>
      <c r="E313" s="205" t="inlineStr">
        <is>
          <t>1840-PS07-621</t>
        </is>
      </c>
      <c r="F313" s="229" t="inlineStr">
        <is>
          <t>In-line</t>
        </is>
      </c>
      <c r="G313" s="207" t="inlineStr">
        <is>
          <t>18-50-PR-62119-B2A-N</t>
        </is>
      </c>
      <c r="H313" s="214" t="inlineStr">
        <is>
          <t>-</t>
        </is>
      </c>
      <c r="I313" s="214" t="inlineStr">
        <is>
          <t>-</t>
        </is>
      </c>
      <c r="J313" s="217" t="inlineStr">
        <is>
          <t>-</t>
        </is>
      </c>
      <c r="K313" s="208" t="inlineStr">
        <is>
          <t>C01</t>
        </is>
      </c>
    </row>
    <row r="314" ht="20.1" customHeight="1" s="521">
      <c r="A314" s="210" t="n"/>
      <c r="B314" s="598" t="n"/>
      <c r="C314" s="219" t="n"/>
      <c r="D314" s="212" t="n"/>
      <c r="E314" s="212" t="n"/>
      <c r="F314" s="235" t="n"/>
      <c r="G314" s="213" t="n"/>
      <c r="H314" s="131" t="n"/>
      <c r="I314" s="131" t="n"/>
      <c r="J314" s="132" t="n"/>
      <c r="K314" s="138" t="n"/>
    </row>
    <row r="315" ht="20.1" customHeight="1" s="521">
      <c r="A315" s="203" t="inlineStr">
        <is>
          <t>-</t>
        </is>
      </c>
      <c r="B315" s="206" t="inlineStr">
        <is>
          <t>18-FO-84101</t>
        </is>
      </c>
      <c r="C315" s="218" t="inlineStr">
        <is>
          <t>Restriction Orifice</t>
        </is>
      </c>
      <c r="D315" s="205" t="inlineStr">
        <is>
          <t>LN TO BFHP FLARE FLOW ORIFI.</t>
        </is>
      </c>
      <c r="E315" s="205" t="inlineStr">
        <is>
          <t>1840-PS07-841</t>
        </is>
      </c>
      <c r="F315" s="229" t="inlineStr">
        <is>
          <t>In-line</t>
        </is>
      </c>
      <c r="G315" s="207" t="inlineStr">
        <is>
          <t>18-25-LN-63012-A2A-N</t>
        </is>
      </c>
      <c r="H315" s="214" t="inlineStr">
        <is>
          <t>-</t>
        </is>
      </c>
      <c r="I315" s="214" t="inlineStr">
        <is>
          <t>-</t>
        </is>
      </c>
      <c r="J315" s="217" t="inlineStr">
        <is>
          <t>-</t>
        </is>
      </c>
      <c r="K315" s="208" t="inlineStr">
        <is>
          <t>C01</t>
        </is>
      </c>
    </row>
    <row r="316" ht="20.1" customHeight="1" s="521">
      <c r="A316" s="210" t="n"/>
      <c r="B316" s="598" t="n"/>
      <c r="C316" s="219" t="n"/>
      <c r="D316" s="212" t="n"/>
      <c r="E316" s="212" t="n"/>
      <c r="F316" s="235" t="n"/>
      <c r="G316" s="213" t="n"/>
      <c r="H316" s="131" t="n"/>
      <c r="I316" s="131" t="n"/>
      <c r="J316" s="132" t="n"/>
      <c r="K316" s="138" t="n"/>
    </row>
    <row r="317" ht="20.1" customHeight="1" s="521">
      <c r="A317" s="203" t="inlineStr">
        <is>
          <t>-</t>
        </is>
      </c>
      <c r="B317" s="206" t="inlineStr">
        <is>
          <t>18-FO-84102</t>
        </is>
      </c>
      <c r="C317" s="218" t="inlineStr">
        <is>
          <t>Restriction Orifice</t>
        </is>
      </c>
      <c r="D317" s="205" t="inlineStr">
        <is>
          <t>LN TO DL FLARE FLOW ORIFI.</t>
        </is>
      </c>
      <c r="E317" s="205" t="inlineStr">
        <is>
          <t>1840-PS07-841</t>
        </is>
      </c>
      <c r="F317" s="229" t="inlineStr">
        <is>
          <t>In-line</t>
        </is>
      </c>
      <c r="G317" s="207" t="inlineStr">
        <is>
          <t>18-25-LN-63013-A2A-N</t>
        </is>
      </c>
      <c r="H317" s="214" t="inlineStr">
        <is>
          <t>-</t>
        </is>
      </c>
      <c r="I317" s="214" t="inlineStr">
        <is>
          <t>-</t>
        </is>
      </c>
      <c r="J317" s="217" t="inlineStr">
        <is>
          <t>-</t>
        </is>
      </c>
      <c r="K317" s="208" t="inlineStr">
        <is>
          <t>C01</t>
        </is>
      </c>
    </row>
    <row r="318" ht="20.1" customHeight="1" s="521">
      <c r="A318" s="210" t="n"/>
      <c r="B318" s="598" t="n"/>
      <c r="C318" s="219" t="n"/>
      <c r="D318" s="212" t="n"/>
      <c r="E318" s="212" t="n"/>
      <c r="F318" s="235" t="n"/>
      <c r="G318" s="213" t="n"/>
      <c r="H318" s="131" t="n"/>
      <c r="I318" s="131" t="n"/>
      <c r="J318" s="132" t="n"/>
      <c r="K318" s="138" t="n"/>
    </row>
    <row r="319" ht="20.1" customHeight="1" s="521">
      <c r="A319" s="203" t="inlineStr">
        <is>
          <t>-</t>
        </is>
      </c>
      <c r="B319" s="206" t="inlineStr">
        <is>
          <t>18-FO-84103</t>
        </is>
      </c>
      <c r="C319" s="218" t="inlineStr">
        <is>
          <t>Restriction Orifice</t>
        </is>
      </c>
      <c r="D319" s="205" t="inlineStr">
        <is>
          <t>LN TO BFC FLARE FLOW ORIFI.</t>
        </is>
      </c>
      <c r="E319" s="205" t="inlineStr">
        <is>
          <t>1840-PS07-841</t>
        </is>
      </c>
      <c r="F319" s="229" t="inlineStr">
        <is>
          <t>In-line</t>
        </is>
      </c>
      <c r="G319" s="207" t="inlineStr">
        <is>
          <t>18-25-LN-63014-A21K-N</t>
        </is>
      </c>
      <c r="H319" s="214" t="inlineStr">
        <is>
          <t>-</t>
        </is>
      </c>
      <c r="I319" s="214" t="inlineStr">
        <is>
          <t>-</t>
        </is>
      </c>
      <c r="J319" s="217" t="inlineStr">
        <is>
          <t>-</t>
        </is>
      </c>
      <c r="K319" s="208" t="inlineStr">
        <is>
          <t>C01</t>
        </is>
      </c>
    </row>
    <row r="320" ht="20.1" customHeight="1" s="521">
      <c r="A320" s="172" t="n"/>
      <c r="B320" s="598" t="n"/>
      <c r="C320" s="211" t="n"/>
      <c r="D320" s="212" t="n"/>
      <c r="E320" s="212" t="n"/>
      <c r="F320" s="598" t="n"/>
      <c r="G320" s="213" t="n"/>
      <c r="H320" s="598" t="n"/>
      <c r="I320" s="131" t="n"/>
      <c r="J320" s="133" t="n"/>
      <c r="K320" s="138" t="n"/>
    </row>
    <row r="321" ht="20.1" customHeight="1" s="521">
      <c r="A321" s="248" t="inlineStr">
        <is>
          <t>-</t>
        </is>
      </c>
      <c r="B321" s="227" t="inlineStr">
        <is>
          <t>18-LICSA-61101</t>
        </is>
      </c>
      <c r="C321" s="218" t="inlineStr">
        <is>
          <t>DCS</t>
        </is>
      </c>
      <c r="D321" s="228" t="inlineStr">
        <is>
          <t xml:space="preserve">18-VE-6101 </t>
        </is>
      </c>
      <c r="E321" s="205" t="inlineStr">
        <is>
          <t>1840-PS07-611</t>
        </is>
      </c>
      <c r="F321" s="229" t="inlineStr">
        <is>
          <t>CCR</t>
        </is>
      </c>
      <c r="G321" s="230" t="inlineStr">
        <is>
          <t>-</t>
        </is>
      </c>
      <c r="H321" s="230" t="inlineStr">
        <is>
          <t>-</t>
        </is>
      </c>
      <c r="I321" s="230" t="inlineStr">
        <is>
          <t>-</t>
        </is>
      </c>
      <c r="J321" s="243" t="inlineStr">
        <is>
          <t>-</t>
        </is>
      </c>
      <c r="K321" s="335" t="inlineStr">
        <is>
          <t>C01</t>
        </is>
      </c>
    </row>
    <row r="322" ht="20.1" customHeight="1" s="521">
      <c r="A322" s="248" t="inlineStr">
        <is>
          <t>-</t>
        </is>
      </c>
      <c r="B322" s="227" t="inlineStr">
        <is>
          <t>18-LT-61101</t>
        </is>
      </c>
      <c r="C322" s="215" t="inlineStr">
        <is>
          <t>Displacer Transmitter</t>
        </is>
      </c>
      <c r="D322" s="228" t="inlineStr">
        <is>
          <t xml:space="preserve">18-VE-6101 </t>
        </is>
      </c>
      <c r="E322" s="205" t="inlineStr">
        <is>
          <t>1840-PS07-611</t>
        </is>
      </c>
      <c r="F322" s="240" t="inlineStr">
        <is>
          <t>Equip.</t>
        </is>
      </c>
      <c r="G322" s="227" t="inlineStr">
        <is>
          <t>18-VE-6101/L3,4</t>
        </is>
      </c>
      <c r="H322" s="218" t="inlineStr">
        <is>
          <t>DCS-AI</t>
        </is>
      </c>
      <c r="I322" s="249" t="inlineStr">
        <is>
          <t>-</t>
        </is>
      </c>
      <c r="J322" s="249" t="inlineStr">
        <is>
          <t>-</t>
        </is>
      </c>
      <c r="K322" s="335" t="inlineStr">
        <is>
          <t>C01</t>
        </is>
      </c>
    </row>
    <row r="323" ht="20.1" customHeight="1" s="521">
      <c r="A323" s="250" t="n"/>
      <c r="B323" s="233" t="n"/>
      <c r="C323" s="222" t="n"/>
      <c r="D323" s="251" t="n"/>
      <c r="E323" s="212" t="n"/>
      <c r="F323" s="252" t="n"/>
      <c r="G323" s="233" t="n"/>
      <c r="H323" s="219" t="n"/>
      <c r="I323" s="253" t="n"/>
      <c r="J323" s="253" t="n"/>
      <c r="K323" s="342" t="n"/>
    </row>
    <row r="324" ht="20.1" customHeight="1" s="521">
      <c r="A324" s="248" t="inlineStr">
        <is>
          <t>-</t>
        </is>
      </c>
      <c r="B324" s="227" t="inlineStr">
        <is>
          <t>18-LICSA-61103</t>
        </is>
      </c>
      <c r="C324" s="218" t="inlineStr">
        <is>
          <t>DCS</t>
        </is>
      </c>
      <c r="D324" s="228" t="inlineStr">
        <is>
          <t>TA-6101 LEVEL INDIC., CONTR., ALA., INTERL.</t>
        </is>
      </c>
      <c r="E324" s="205" t="inlineStr">
        <is>
          <t>1840-PS07-611</t>
        </is>
      </c>
      <c r="F324" s="229" t="inlineStr">
        <is>
          <t>CCR</t>
        </is>
      </c>
      <c r="G324" s="230" t="inlineStr">
        <is>
          <t>-</t>
        </is>
      </c>
      <c r="H324" s="230" t="inlineStr">
        <is>
          <t>-</t>
        </is>
      </c>
      <c r="I324" s="230" t="inlineStr">
        <is>
          <t>-</t>
        </is>
      </c>
      <c r="J324" s="243" t="inlineStr">
        <is>
          <t>-</t>
        </is>
      </c>
      <c r="K324" s="335" t="inlineStr">
        <is>
          <t>C01</t>
        </is>
      </c>
    </row>
    <row r="325" ht="20.1" customHeight="1" s="521">
      <c r="A325" s="248" t="inlineStr">
        <is>
          <t>-</t>
        </is>
      </c>
      <c r="B325" s="227" t="inlineStr">
        <is>
          <t>18-LT-61103</t>
        </is>
      </c>
      <c r="C325" s="215" t="inlineStr">
        <is>
          <t>Displacer Transmitter</t>
        </is>
      </c>
      <c r="D325" s="228" t="inlineStr">
        <is>
          <t>TA-6101 LEVEL INDIC., CONTR., ALA., INTERL.</t>
        </is>
      </c>
      <c r="E325" s="205" t="inlineStr">
        <is>
          <t>1840-PS07-611</t>
        </is>
      </c>
      <c r="F325" s="240" t="inlineStr">
        <is>
          <t>Equip.</t>
        </is>
      </c>
      <c r="G325" s="227" t="inlineStr">
        <is>
          <t>18-TA-6101/L1,2</t>
        </is>
      </c>
      <c r="H325" s="218" t="inlineStr">
        <is>
          <t>DCS-AI</t>
        </is>
      </c>
      <c r="I325" s="249" t="inlineStr">
        <is>
          <t>-</t>
        </is>
      </c>
      <c r="J325" s="249" t="inlineStr">
        <is>
          <t>-</t>
        </is>
      </c>
      <c r="K325" s="335" t="inlineStr">
        <is>
          <t>C01</t>
        </is>
      </c>
    </row>
    <row r="326" ht="20.1" customHeight="1" s="521">
      <c r="A326" s="250" t="n"/>
      <c r="B326" s="233" t="n"/>
      <c r="C326" s="222" t="n"/>
      <c r="D326" s="251" t="n"/>
      <c r="E326" s="212" t="n"/>
      <c r="F326" s="252" t="n"/>
      <c r="G326" s="233" t="n"/>
      <c r="H326" s="219" t="n"/>
      <c r="I326" s="253" t="n"/>
      <c r="J326" s="253" t="n"/>
      <c r="K326" s="342" t="n"/>
    </row>
    <row r="327" ht="20.1" customHeight="1" s="521">
      <c r="A327" s="248" t="inlineStr">
        <is>
          <t>-</t>
        </is>
      </c>
      <c r="B327" s="227" t="inlineStr">
        <is>
          <t>18-LICA-61201</t>
        </is>
      </c>
      <c r="C327" s="218" t="inlineStr">
        <is>
          <t>DCS</t>
        </is>
      </c>
      <c r="D327" s="205" t="inlineStr">
        <is>
          <t>ET-6104 LEVEL INDIC., CONTR., ALA.</t>
        </is>
      </c>
      <c r="E327" s="205" t="inlineStr">
        <is>
          <t>1840-PS07-612</t>
        </is>
      </c>
      <c r="F327" s="229" t="inlineStr">
        <is>
          <t>CCR</t>
        </is>
      </c>
      <c r="G327" s="230" t="inlineStr">
        <is>
          <t>-</t>
        </is>
      </c>
      <c r="H327" s="230" t="inlineStr">
        <is>
          <t>-</t>
        </is>
      </c>
      <c r="I327" s="230" t="inlineStr">
        <is>
          <t>-</t>
        </is>
      </c>
      <c r="J327" s="243" t="inlineStr">
        <is>
          <t>-</t>
        </is>
      </c>
      <c r="K327" s="335" t="inlineStr">
        <is>
          <t>C01</t>
        </is>
      </c>
    </row>
    <row r="328" ht="20.1" customHeight="1" s="521">
      <c r="A328" s="248" t="inlineStr">
        <is>
          <t>-</t>
        </is>
      </c>
      <c r="B328" s="206" t="inlineStr">
        <is>
          <t>18-LT-61201</t>
        </is>
      </c>
      <c r="C328" s="215" t="inlineStr">
        <is>
          <t>D/P Level Transmitter
With Diaphgram Seal</t>
        </is>
      </c>
      <c r="D328" s="205" t="inlineStr">
        <is>
          <t>ET-6104 LEVEL INDIC., CONTR., ALA.</t>
        </is>
      </c>
      <c r="E328" s="205" t="inlineStr">
        <is>
          <t>1840-PS07-612</t>
        </is>
      </c>
      <c r="F328" s="240" t="inlineStr">
        <is>
          <t>Equip.</t>
        </is>
      </c>
      <c r="G328" s="207" t="inlineStr">
        <is>
          <t>18-ET-6104</t>
        </is>
      </c>
      <c r="H328" s="218" t="inlineStr">
        <is>
          <t>DCS-AI</t>
        </is>
      </c>
      <c r="I328" s="249" t="inlineStr">
        <is>
          <t>-</t>
        </is>
      </c>
      <c r="J328" s="249" t="inlineStr">
        <is>
          <t>-</t>
        </is>
      </c>
      <c r="K328" s="335" t="inlineStr">
        <is>
          <t>C01</t>
        </is>
      </c>
    </row>
    <row r="329" ht="20.1" customHeight="1" s="521">
      <c r="A329" s="203" t="inlineStr">
        <is>
          <t>-</t>
        </is>
      </c>
      <c r="B329" s="206" t="inlineStr">
        <is>
          <t>18-LV-61201</t>
        </is>
      </c>
      <c r="C329" s="215" t="inlineStr">
        <is>
          <t>Globe</t>
        </is>
      </c>
      <c r="D329" s="205" t="inlineStr">
        <is>
          <t>COOL. TO ET-6104 LEVEL CONTROL</t>
        </is>
      </c>
      <c r="E329" s="205" t="inlineStr">
        <is>
          <t>1840-PS07-612</t>
        </is>
      </c>
      <c r="F329" s="206" t="inlineStr">
        <is>
          <t>In-line</t>
        </is>
      </c>
      <c r="G329" s="207" t="inlineStr">
        <is>
          <t>18-80-PR-63101-B2A-N</t>
        </is>
      </c>
      <c r="H329" s="206" t="inlineStr">
        <is>
          <t>DCS-AO</t>
        </is>
      </c>
      <c r="I329" s="206" t="inlineStr">
        <is>
          <t>-</t>
        </is>
      </c>
      <c r="J329" s="206" t="inlineStr">
        <is>
          <t>-</t>
        </is>
      </c>
      <c r="K329" s="208" t="inlineStr">
        <is>
          <t>C01</t>
        </is>
      </c>
    </row>
    <row r="330" ht="20.1" customHeight="1" s="521">
      <c r="A330" s="203" t="inlineStr">
        <is>
          <t>-</t>
        </is>
      </c>
      <c r="B330" s="206" t="inlineStr">
        <is>
          <t>18-LZSL-61201</t>
        </is>
      </c>
      <c r="C330" s="215" t="inlineStr">
        <is>
          <t>Limit Switch(Close)</t>
        </is>
      </c>
      <c r="D330" s="205" t="inlineStr">
        <is>
          <t>-</t>
        </is>
      </c>
      <c r="E330" s="205" t="inlineStr">
        <is>
          <t>1840-PS07-612</t>
        </is>
      </c>
      <c r="F330" s="206" t="inlineStr">
        <is>
          <t>On-off</t>
        </is>
      </c>
      <c r="G330" s="207" t="inlineStr">
        <is>
          <t>-</t>
        </is>
      </c>
      <c r="H330" s="206" t="inlineStr">
        <is>
          <t>DCS-DI</t>
        </is>
      </c>
      <c r="I330" s="206" t="inlineStr">
        <is>
          <t>-</t>
        </is>
      </c>
      <c r="J330" s="206" t="inlineStr">
        <is>
          <t>-</t>
        </is>
      </c>
      <c r="K330" s="208" t="inlineStr">
        <is>
          <t>C01</t>
        </is>
      </c>
    </row>
    <row r="331" ht="20.1" customHeight="1" s="521">
      <c r="A331" s="232" t="n"/>
      <c r="B331" s="598" t="n"/>
      <c r="C331" s="219" t="n"/>
      <c r="D331" s="212" t="n"/>
      <c r="E331" s="212" t="n"/>
      <c r="F331" s="235" t="n"/>
      <c r="G331" s="213" t="n"/>
      <c r="H331" s="237" t="n"/>
      <c r="I331" s="246" t="n"/>
      <c r="J331" s="247" t="n"/>
      <c r="K331" s="342" t="n"/>
    </row>
    <row r="332" ht="20.1" customHeight="1" s="521">
      <c r="A332" s="248" t="inlineStr">
        <is>
          <t>-</t>
        </is>
      </c>
      <c r="B332" s="227" t="inlineStr">
        <is>
          <t>18-LICA-61202</t>
        </is>
      </c>
      <c r="C332" s="218" t="inlineStr">
        <is>
          <t>DCS</t>
        </is>
      </c>
      <c r="D332" s="228" t="inlineStr">
        <is>
          <t>ET-6102 LEVEL INDIC., CONTR., ALA.</t>
        </is>
      </c>
      <c r="E332" s="205" t="inlineStr">
        <is>
          <t>1840-PS07-612</t>
        </is>
      </c>
      <c r="F332" s="229" t="inlineStr">
        <is>
          <t>CCR</t>
        </is>
      </c>
      <c r="G332" s="230" t="inlineStr">
        <is>
          <t>-</t>
        </is>
      </c>
      <c r="H332" s="230" t="inlineStr">
        <is>
          <t>-</t>
        </is>
      </c>
      <c r="I332" s="230" t="inlineStr">
        <is>
          <t>-</t>
        </is>
      </c>
      <c r="J332" s="243" t="inlineStr">
        <is>
          <t>-</t>
        </is>
      </c>
      <c r="K332" s="335" t="inlineStr">
        <is>
          <t>C01</t>
        </is>
      </c>
    </row>
    <row r="333" ht="20.1" customHeight="1" s="521">
      <c r="A333" s="248" t="inlineStr">
        <is>
          <t>-</t>
        </is>
      </c>
      <c r="B333" s="227" t="inlineStr">
        <is>
          <t>18-LT-61202</t>
        </is>
      </c>
      <c r="C333" s="215" t="inlineStr">
        <is>
          <t>D/P Level Transmitter
With Diaphgram Seal</t>
        </is>
      </c>
      <c r="D333" s="228" t="inlineStr">
        <is>
          <t>ET-6102 LEVEL INDIC., CONTR., ALA.</t>
        </is>
      </c>
      <c r="E333" s="205" t="inlineStr">
        <is>
          <t>1840-PS07-612</t>
        </is>
      </c>
      <c r="F333" s="240" t="inlineStr">
        <is>
          <t>Equip.</t>
        </is>
      </c>
      <c r="G333" s="230" t="inlineStr">
        <is>
          <t>18-ET-6102</t>
        </is>
      </c>
      <c r="H333" s="218" t="inlineStr">
        <is>
          <t>DCS-AI</t>
        </is>
      </c>
      <c r="I333" s="249" t="inlineStr">
        <is>
          <t>-</t>
        </is>
      </c>
      <c r="J333" s="249" t="inlineStr">
        <is>
          <t>-</t>
        </is>
      </c>
      <c r="K333" s="335" t="inlineStr">
        <is>
          <t>C01</t>
        </is>
      </c>
    </row>
    <row r="334" ht="20.1" customHeight="1" s="521">
      <c r="A334" s="203" t="inlineStr">
        <is>
          <t>-</t>
        </is>
      </c>
      <c r="B334" s="206" t="inlineStr">
        <is>
          <t>18-LV-61202</t>
        </is>
      </c>
      <c r="C334" s="215" t="inlineStr">
        <is>
          <t>Globe</t>
        </is>
      </c>
      <c r="D334" s="205" t="inlineStr">
        <is>
          <t>COOL. TO ET-6102 LEVEL CONTR.</t>
        </is>
      </c>
      <c r="E334" s="205" t="inlineStr">
        <is>
          <t>1840-PS07-612</t>
        </is>
      </c>
      <c r="F334" s="206" t="inlineStr">
        <is>
          <t>In-line</t>
        </is>
      </c>
      <c r="G334" s="207" t="inlineStr">
        <is>
          <t>18-80-PR-63102-B2A-C</t>
        </is>
      </c>
      <c r="H334" s="206" t="inlineStr">
        <is>
          <t>DCS-AO</t>
        </is>
      </c>
      <c r="I334" s="206" t="inlineStr">
        <is>
          <t>-</t>
        </is>
      </c>
      <c r="J334" s="206" t="inlineStr">
        <is>
          <t>-</t>
        </is>
      </c>
      <c r="K334" s="208" t="inlineStr">
        <is>
          <t>C01</t>
        </is>
      </c>
    </row>
    <row r="335" ht="20.1" customHeight="1" s="521">
      <c r="A335" s="203" t="inlineStr">
        <is>
          <t>-</t>
        </is>
      </c>
      <c r="B335" s="206" t="inlineStr">
        <is>
          <t>18-LZSL-61202</t>
        </is>
      </c>
      <c r="C335" s="215" t="inlineStr">
        <is>
          <t>Limit Switch(Close)</t>
        </is>
      </c>
      <c r="D335" s="205" t="inlineStr">
        <is>
          <t>-</t>
        </is>
      </c>
      <c r="E335" s="205" t="inlineStr">
        <is>
          <t>1840-PS07-612</t>
        </is>
      </c>
      <c r="F335" s="206" t="inlineStr">
        <is>
          <t>On-off</t>
        </is>
      </c>
      <c r="G335" s="207" t="inlineStr">
        <is>
          <t>-</t>
        </is>
      </c>
      <c r="H335" s="206" t="inlineStr">
        <is>
          <t>DCS-DI</t>
        </is>
      </c>
      <c r="I335" s="206" t="inlineStr">
        <is>
          <t>-</t>
        </is>
      </c>
      <c r="J335" s="206" t="inlineStr">
        <is>
          <t>-</t>
        </is>
      </c>
      <c r="K335" s="208" t="inlineStr">
        <is>
          <t>C01</t>
        </is>
      </c>
    </row>
    <row r="336" ht="20.1" customHeight="1" s="521">
      <c r="A336" s="232" t="n"/>
      <c r="B336" s="598" t="n"/>
      <c r="C336" s="219" t="n"/>
      <c r="D336" s="212" t="n"/>
      <c r="E336" s="212" t="n"/>
      <c r="F336" s="235" t="n"/>
      <c r="G336" s="213" t="n"/>
      <c r="H336" s="237" t="n"/>
      <c r="I336" s="246" t="n"/>
      <c r="J336" s="247" t="n"/>
      <c r="K336" s="342" t="n"/>
      <c r="N336" s="112" t="n"/>
    </row>
    <row r="337" ht="20.1" customHeight="1" s="521">
      <c r="A337" s="248" t="inlineStr">
        <is>
          <t>-</t>
        </is>
      </c>
      <c r="B337" s="227" t="inlineStr">
        <is>
          <t>18-LICSA-61203</t>
        </is>
      </c>
      <c r="C337" s="218" t="inlineStr">
        <is>
          <t>DCS</t>
        </is>
      </c>
      <c r="D337" s="228" t="inlineStr">
        <is>
          <t>VE-6103 LEVEL INDIC., CONTR., ALA., INTERL.</t>
        </is>
      </c>
      <c r="E337" s="205" t="inlineStr">
        <is>
          <t>1840-PS07-612</t>
        </is>
      </c>
      <c r="F337" s="229" t="inlineStr">
        <is>
          <t>CCR</t>
        </is>
      </c>
      <c r="G337" s="230" t="inlineStr">
        <is>
          <t>-</t>
        </is>
      </c>
      <c r="H337" s="230" t="inlineStr">
        <is>
          <t>-</t>
        </is>
      </c>
      <c r="I337" s="230" t="inlineStr">
        <is>
          <t>-</t>
        </is>
      </c>
      <c r="J337" s="243" t="inlineStr">
        <is>
          <t>-</t>
        </is>
      </c>
      <c r="K337" s="335" t="inlineStr">
        <is>
          <t>C01</t>
        </is>
      </c>
    </row>
    <row r="338" ht="20.1" customHeight="1" s="521">
      <c r="A338" s="248" t="inlineStr">
        <is>
          <t>-</t>
        </is>
      </c>
      <c r="B338" s="227" t="inlineStr">
        <is>
          <t>18-LT-61203</t>
        </is>
      </c>
      <c r="C338" s="215" t="inlineStr">
        <is>
          <t>Displacer Transmitter</t>
        </is>
      </c>
      <c r="D338" s="228" t="inlineStr">
        <is>
          <t>VE-6103 LEVEL INDIC., CONTR., ALA., INTERL.</t>
        </is>
      </c>
      <c r="E338" s="205" t="inlineStr">
        <is>
          <t>1840-PS07-612</t>
        </is>
      </c>
      <c r="F338" s="240" t="inlineStr">
        <is>
          <t>Equip.</t>
        </is>
      </c>
      <c r="G338" s="228" t="inlineStr">
        <is>
          <t>VE-6103/L3,4</t>
        </is>
      </c>
      <c r="H338" s="218" t="inlineStr">
        <is>
          <t>DCS-AI</t>
        </is>
      </c>
      <c r="I338" s="249" t="inlineStr">
        <is>
          <t>-</t>
        </is>
      </c>
      <c r="J338" s="249" t="inlineStr">
        <is>
          <t>-</t>
        </is>
      </c>
      <c r="K338" s="335" t="inlineStr">
        <is>
          <t>C01</t>
        </is>
      </c>
    </row>
    <row r="339" ht="20.1" customHeight="1" s="521">
      <c r="A339" s="203" t="inlineStr">
        <is>
          <t>-</t>
        </is>
      </c>
      <c r="B339" s="206" t="inlineStr">
        <is>
          <t>18-LV-61203</t>
        </is>
      </c>
      <c r="C339" s="215" t="inlineStr">
        <is>
          <t>Globe</t>
        </is>
      </c>
      <c r="D339" s="205" t="inlineStr">
        <is>
          <t>C2 OFFSPEC TO OSBL FOR VE-6103 LEVEL CONTR.</t>
        </is>
      </c>
      <c r="E339" s="205" t="inlineStr">
        <is>
          <t>1840-PS07-612</t>
        </is>
      </c>
      <c r="F339" s="206" t="inlineStr">
        <is>
          <t>In-line</t>
        </is>
      </c>
      <c r="G339" s="207" t="inlineStr">
        <is>
          <t>18-80-GC-61233-B2A-D</t>
        </is>
      </c>
      <c r="H339" s="206" t="inlineStr">
        <is>
          <t>DCS-AO</t>
        </is>
      </c>
      <c r="I339" s="206" t="inlineStr">
        <is>
          <t>-</t>
        </is>
      </c>
      <c r="J339" s="206" t="inlineStr">
        <is>
          <t>-</t>
        </is>
      </c>
      <c r="K339" s="208" t="inlineStr">
        <is>
          <t>C01</t>
        </is>
      </c>
      <c r="N339" s="112" t="n"/>
    </row>
    <row r="340" ht="20.1" customHeight="1" s="521">
      <c r="A340" s="203" t="inlineStr">
        <is>
          <t>-</t>
        </is>
      </c>
      <c r="B340" s="206" t="inlineStr">
        <is>
          <t>18-LZSL-61203</t>
        </is>
      </c>
      <c r="C340" s="215" t="inlineStr">
        <is>
          <t>Limit Switch(Close)</t>
        </is>
      </c>
      <c r="D340" s="205" t="inlineStr">
        <is>
          <t>-</t>
        </is>
      </c>
      <c r="E340" s="205" t="inlineStr">
        <is>
          <t>1840-PS07-612</t>
        </is>
      </c>
      <c r="F340" s="206" t="inlineStr">
        <is>
          <t>On-off</t>
        </is>
      </c>
      <c r="G340" s="207" t="inlineStr">
        <is>
          <t>-</t>
        </is>
      </c>
      <c r="H340" s="206" t="inlineStr">
        <is>
          <t>DCS-DI</t>
        </is>
      </c>
      <c r="I340" s="206" t="inlineStr">
        <is>
          <t>-</t>
        </is>
      </c>
      <c r="J340" s="206" t="inlineStr">
        <is>
          <t>-</t>
        </is>
      </c>
      <c r="K340" s="208" t="inlineStr">
        <is>
          <t>C01</t>
        </is>
      </c>
    </row>
    <row r="341" ht="20.1" customHeight="1" s="521">
      <c r="A341" s="232" t="n"/>
      <c r="B341" s="598" t="n"/>
      <c r="C341" s="219" t="n"/>
      <c r="D341" s="212" t="n"/>
      <c r="E341" s="212" t="n"/>
      <c r="F341" s="235" t="n"/>
      <c r="G341" s="213" t="n"/>
      <c r="H341" s="237" t="n"/>
      <c r="I341" s="246" t="n"/>
      <c r="J341" s="247" t="n"/>
      <c r="K341" s="342" t="n"/>
    </row>
    <row r="342" ht="20.1" customHeight="1" s="521">
      <c r="A342" s="248" t="inlineStr">
        <is>
          <t>-</t>
        </is>
      </c>
      <c r="B342" s="227" t="inlineStr">
        <is>
          <t>18-LICSA-61205</t>
        </is>
      </c>
      <c r="C342" s="218" t="inlineStr">
        <is>
          <t>DCS</t>
        </is>
      </c>
      <c r="D342" s="228" t="inlineStr">
        <is>
          <t>VE-6102 LEVEL INDIC., CONT., ALA., INTERL.</t>
        </is>
      </c>
      <c r="E342" s="205" t="inlineStr">
        <is>
          <t>1840-PS07-612</t>
        </is>
      </c>
      <c r="F342" s="229" t="inlineStr">
        <is>
          <t>CCR</t>
        </is>
      </c>
      <c r="G342" s="230" t="inlineStr">
        <is>
          <t>-</t>
        </is>
      </c>
      <c r="H342" s="230" t="inlineStr">
        <is>
          <t>-</t>
        </is>
      </c>
      <c r="I342" s="230" t="inlineStr">
        <is>
          <t>-</t>
        </is>
      </c>
      <c r="J342" s="243" t="inlineStr">
        <is>
          <t>-</t>
        </is>
      </c>
      <c r="K342" s="335" t="inlineStr">
        <is>
          <t>C01</t>
        </is>
      </c>
      <c r="N342" s="112" t="n"/>
    </row>
    <row r="343" ht="20.1" customHeight="1" s="521">
      <c r="A343" s="248" t="inlineStr">
        <is>
          <t>-</t>
        </is>
      </c>
      <c r="B343" s="227" t="inlineStr">
        <is>
          <t>18-LT-61205</t>
        </is>
      </c>
      <c r="C343" s="215" t="inlineStr">
        <is>
          <t>Displacer Transmitter</t>
        </is>
      </c>
      <c r="D343" s="228" t="inlineStr">
        <is>
          <t>VE-6102 LEVEL INDIC., CONT., ALA., INTERL.</t>
        </is>
      </c>
      <c r="E343" s="205" t="inlineStr">
        <is>
          <t>1840-PS07-612</t>
        </is>
      </c>
      <c r="F343" s="240" t="inlineStr">
        <is>
          <t>Equip.</t>
        </is>
      </c>
      <c r="G343" s="227" t="inlineStr">
        <is>
          <t>VE-6102/L3,4</t>
        </is>
      </c>
      <c r="H343" s="218" t="inlineStr">
        <is>
          <t>DCS-AI</t>
        </is>
      </c>
      <c r="I343" s="249" t="inlineStr">
        <is>
          <t>-</t>
        </is>
      </c>
      <c r="J343" s="249" t="inlineStr">
        <is>
          <t>-</t>
        </is>
      </c>
      <c r="K343" s="335" t="inlineStr">
        <is>
          <t>C01</t>
        </is>
      </c>
      <c r="N343" s="112" t="n"/>
    </row>
    <row r="344" ht="20.1" customHeight="1" s="521">
      <c r="A344" s="250" t="n"/>
      <c r="B344" s="233" t="n"/>
      <c r="C344" s="222" t="n"/>
      <c r="D344" s="251" t="n"/>
      <c r="E344" s="212" t="n"/>
      <c r="F344" s="252" t="n"/>
      <c r="G344" s="233" t="n"/>
      <c r="H344" s="219" t="n"/>
      <c r="I344" s="253" t="n"/>
      <c r="J344" s="253" t="n"/>
      <c r="K344" s="342" t="n"/>
    </row>
    <row r="345" ht="20.1" customHeight="1" s="521">
      <c r="A345" s="248" t="inlineStr">
        <is>
          <t>-</t>
        </is>
      </c>
      <c r="B345" s="227" t="inlineStr">
        <is>
          <t>18-LICSA-62101</t>
        </is>
      </c>
      <c r="C345" s="218" t="inlineStr">
        <is>
          <t>DCS</t>
        </is>
      </c>
      <c r="D345" s="228" t="inlineStr">
        <is>
          <t>TA-6201 LEVEL INDIC., CON., ALA., INTERL.</t>
        </is>
      </c>
      <c r="E345" s="205" t="inlineStr">
        <is>
          <t>1840-PS07-621</t>
        </is>
      </c>
      <c r="F345" s="229" t="inlineStr">
        <is>
          <t>CCR</t>
        </is>
      </c>
      <c r="G345" s="230" t="inlineStr">
        <is>
          <t>-</t>
        </is>
      </c>
      <c r="H345" s="230" t="inlineStr">
        <is>
          <t>-</t>
        </is>
      </c>
      <c r="I345" s="230" t="inlineStr">
        <is>
          <t>-</t>
        </is>
      </c>
      <c r="J345" s="243" t="inlineStr">
        <is>
          <t>-</t>
        </is>
      </c>
      <c r="K345" s="335" t="inlineStr">
        <is>
          <t>C01</t>
        </is>
      </c>
    </row>
    <row r="346" ht="20.1" customHeight="1" s="521">
      <c r="A346" s="248" t="inlineStr">
        <is>
          <t>-</t>
        </is>
      </c>
      <c r="B346" s="227" t="inlineStr">
        <is>
          <t>18-LT-62101</t>
        </is>
      </c>
      <c r="C346" s="215" t="inlineStr">
        <is>
          <t>Displacer Transmitter</t>
        </is>
      </c>
      <c r="D346" s="228" t="inlineStr">
        <is>
          <t>TA-6201 LEVEL INDIC., CON., ALA., INTERL.</t>
        </is>
      </c>
      <c r="E346" s="205" t="inlineStr">
        <is>
          <t>1840-PS07-621</t>
        </is>
      </c>
      <c r="F346" s="240" t="inlineStr">
        <is>
          <t>Equip.</t>
        </is>
      </c>
      <c r="G346" s="230" t="inlineStr">
        <is>
          <t>TA-6201/L1,2</t>
        </is>
      </c>
      <c r="H346" s="218" t="inlineStr">
        <is>
          <t>DCS-AI</t>
        </is>
      </c>
      <c r="I346" s="249" t="inlineStr">
        <is>
          <t>-</t>
        </is>
      </c>
      <c r="J346" s="249" t="inlineStr">
        <is>
          <t>-</t>
        </is>
      </c>
      <c r="K346" s="335" t="inlineStr">
        <is>
          <t>C01</t>
        </is>
      </c>
    </row>
    <row r="347" ht="20.1" customHeight="1" s="521">
      <c r="A347" s="250" t="n"/>
      <c r="B347" s="233" t="n"/>
      <c r="C347" s="222" t="n"/>
      <c r="D347" s="251" t="n"/>
      <c r="E347" s="212" t="n"/>
      <c r="F347" s="252" t="n"/>
      <c r="G347" s="233" t="n"/>
      <c r="H347" s="219" t="n"/>
      <c r="I347" s="253" t="n"/>
      <c r="J347" s="253" t="n"/>
      <c r="K347" s="342" t="n"/>
    </row>
    <row r="348" ht="20.1" customHeight="1" s="521">
      <c r="A348" s="248" t="inlineStr">
        <is>
          <t>-</t>
        </is>
      </c>
      <c r="B348" s="227" t="inlineStr">
        <is>
          <t>18-LICSA-62105</t>
        </is>
      </c>
      <c r="C348" s="218" t="inlineStr">
        <is>
          <t>DCS</t>
        </is>
      </c>
      <c r="D348" s="228" t="inlineStr">
        <is>
          <t>VE-6202 LEVEL INDIC., CON., ALA., INTERL.</t>
        </is>
      </c>
      <c r="E348" s="205" t="inlineStr">
        <is>
          <t>1840-PS07-621</t>
        </is>
      </c>
      <c r="F348" s="229" t="inlineStr">
        <is>
          <t>CCR</t>
        </is>
      </c>
      <c r="G348" s="230" t="inlineStr">
        <is>
          <t>-</t>
        </is>
      </c>
      <c r="H348" s="230" t="inlineStr">
        <is>
          <t>-</t>
        </is>
      </c>
      <c r="I348" s="230" t="inlineStr">
        <is>
          <t>-</t>
        </is>
      </c>
      <c r="J348" s="243" t="inlineStr">
        <is>
          <t>-</t>
        </is>
      </c>
      <c r="K348" s="335" t="inlineStr">
        <is>
          <t>C01</t>
        </is>
      </c>
    </row>
    <row r="349" ht="20.1" customHeight="1" s="521">
      <c r="A349" s="248" t="inlineStr">
        <is>
          <t>-</t>
        </is>
      </c>
      <c r="B349" s="227" t="inlineStr">
        <is>
          <t>18-LT-62105</t>
        </is>
      </c>
      <c r="C349" s="215" t="inlineStr">
        <is>
          <t>Displacer Transmitter</t>
        </is>
      </c>
      <c r="D349" s="228" t="inlineStr">
        <is>
          <t>VE-6202 LEVEL INDIC., CON., ALA., INTERL.</t>
        </is>
      </c>
      <c r="E349" s="205" t="inlineStr">
        <is>
          <t>1840-PS07-621</t>
        </is>
      </c>
      <c r="F349" s="240" t="inlineStr">
        <is>
          <t>Equip.</t>
        </is>
      </c>
      <c r="G349" s="227" t="inlineStr">
        <is>
          <t>VE-6202/L3,4</t>
        </is>
      </c>
      <c r="H349" s="218" t="inlineStr">
        <is>
          <t>DCS-AI</t>
        </is>
      </c>
      <c r="I349" s="249" t="inlineStr">
        <is>
          <t>-</t>
        </is>
      </c>
      <c r="J349" s="249" t="inlineStr">
        <is>
          <t>-</t>
        </is>
      </c>
      <c r="K349" s="335" t="inlineStr">
        <is>
          <t>C01</t>
        </is>
      </c>
    </row>
    <row r="350" ht="20.1" customHeight="1" s="521">
      <c r="A350" s="250" t="n"/>
      <c r="B350" s="233" t="n"/>
      <c r="C350" s="222" t="n"/>
      <c r="D350" s="251" t="n"/>
      <c r="E350" s="212" t="n"/>
      <c r="F350" s="252" t="n"/>
      <c r="G350" s="233" t="n"/>
      <c r="H350" s="219" t="n"/>
      <c r="I350" s="253" t="n"/>
      <c r="J350" s="253" t="n"/>
      <c r="K350" s="342" t="n"/>
    </row>
    <row r="351" ht="20.1" customHeight="1" s="521">
      <c r="A351" s="248" t="inlineStr">
        <is>
          <t>-</t>
        </is>
      </c>
      <c r="B351" s="227" t="inlineStr">
        <is>
          <t>18-LISA-62201</t>
        </is>
      </c>
      <c r="C351" s="218" t="inlineStr">
        <is>
          <t>DCS</t>
        </is>
      </c>
      <c r="D351" s="228" t="inlineStr">
        <is>
          <t>VE-6201 LEVEL INDIC., ALA., INTERL.</t>
        </is>
      </c>
      <c r="E351" s="205" t="inlineStr">
        <is>
          <t>1840-PS07-622</t>
        </is>
      </c>
      <c r="F351" s="229" t="inlineStr">
        <is>
          <t>CCR</t>
        </is>
      </c>
      <c r="G351" s="230" t="inlineStr">
        <is>
          <t>-</t>
        </is>
      </c>
      <c r="H351" s="230" t="inlineStr">
        <is>
          <t>-</t>
        </is>
      </c>
      <c r="I351" s="230" t="inlineStr">
        <is>
          <t>-</t>
        </is>
      </c>
      <c r="J351" s="243" t="inlineStr">
        <is>
          <t>-</t>
        </is>
      </c>
      <c r="K351" s="335" t="inlineStr">
        <is>
          <t>C01</t>
        </is>
      </c>
    </row>
    <row r="352" ht="20.1" customHeight="1" s="521">
      <c r="A352" s="248" t="inlineStr">
        <is>
          <t>-</t>
        </is>
      </c>
      <c r="B352" s="227" t="inlineStr">
        <is>
          <t>18-LT-62201</t>
        </is>
      </c>
      <c r="C352" s="215" t="inlineStr">
        <is>
          <t>Displacer Transmitter</t>
        </is>
      </c>
      <c r="D352" s="228" t="inlineStr">
        <is>
          <t>VE-6201 LEVEL INDIC., ALA., INTERL.</t>
        </is>
      </c>
      <c r="E352" s="205" t="inlineStr">
        <is>
          <t>1840-PS07-622</t>
        </is>
      </c>
      <c r="F352" s="240" t="inlineStr">
        <is>
          <t>Equip.</t>
        </is>
      </c>
      <c r="G352" s="227" t="inlineStr">
        <is>
          <t>VE-6201/L1,2</t>
        </is>
      </c>
      <c r="H352" s="218" t="inlineStr">
        <is>
          <t>DCS-AI</t>
        </is>
      </c>
      <c r="I352" s="249" t="inlineStr">
        <is>
          <t>-</t>
        </is>
      </c>
      <c r="J352" s="249" t="inlineStr">
        <is>
          <t>-</t>
        </is>
      </c>
      <c r="K352" s="335" t="inlineStr">
        <is>
          <t>C01</t>
        </is>
      </c>
    </row>
    <row r="353" ht="20.1" customHeight="1" s="521">
      <c r="A353" s="232" t="n"/>
      <c r="B353" s="598" t="n"/>
      <c r="C353" s="219" t="n"/>
      <c r="D353" s="212" t="n"/>
      <c r="E353" s="212" t="n"/>
      <c r="F353" s="235" t="n"/>
      <c r="G353" s="213" t="n"/>
      <c r="H353" s="237" t="n"/>
      <c r="I353" s="246" t="n"/>
      <c r="J353" s="247" t="n"/>
      <c r="K353" s="342" t="n"/>
    </row>
    <row r="354" ht="20.1" customHeight="1" s="521">
      <c r="A354" s="248" t="inlineStr">
        <is>
          <t>-</t>
        </is>
      </c>
      <c r="B354" s="227" t="inlineStr">
        <is>
          <t>18-LICSA-62301</t>
        </is>
      </c>
      <c r="C354" s="218" t="inlineStr">
        <is>
          <t>DCS</t>
        </is>
      </c>
      <c r="D354" s="205" t="inlineStr">
        <is>
          <t>VE-6203 LEVEL INDIC., CON. ALA.INTERL.</t>
        </is>
      </c>
      <c r="E354" s="205" t="inlineStr">
        <is>
          <t>1840-PS07-623</t>
        </is>
      </c>
      <c r="F354" s="229" t="inlineStr">
        <is>
          <t>CCR</t>
        </is>
      </c>
      <c r="G354" s="230" t="inlineStr">
        <is>
          <t>-</t>
        </is>
      </c>
      <c r="H354" s="230" t="inlineStr">
        <is>
          <t>-</t>
        </is>
      </c>
      <c r="I354" s="230" t="inlineStr">
        <is>
          <t>-</t>
        </is>
      </c>
      <c r="J354" s="243" t="inlineStr">
        <is>
          <t>-</t>
        </is>
      </c>
      <c r="K354" s="335" t="inlineStr">
        <is>
          <t>C01</t>
        </is>
      </c>
    </row>
    <row r="355" ht="20.1" customHeight="1" s="521">
      <c r="A355" s="248" t="inlineStr">
        <is>
          <t>-</t>
        </is>
      </c>
      <c r="B355" s="206" t="inlineStr">
        <is>
          <t>18-LT-62301</t>
        </is>
      </c>
      <c r="C355" s="215" t="inlineStr">
        <is>
          <t>D/P Level Transmitter
With Diaphgram Seal</t>
        </is>
      </c>
      <c r="D355" s="205" t="inlineStr">
        <is>
          <t>VE-6203 LEVEL INDIC., CON. ALA.INTERL.</t>
        </is>
      </c>
      <c r="E355" s="205" t="inlineStr">
        <is>
          <t>1840-PS07-623</t>
        </is>
      </c>
      <c r="F355" s="240" t="inlineStr">
        <is>
          <t>Equip.</t>
        </is>
      </c>
      <c r="G355" s="207" t="inlineStr">
        <is>
          <t>18-VE-6203/L1 L2</t>
        </is>
      </c>
      <c r="H355" s="218" t="inlineStr">
        <is>
          <t>DCS-AI</t>
        </is>
      </c>
      <c r="I355" s="249" t="inlineStr">
        <is>
          <t>-</t>
        </is>
      </c>
      <c r="J355" s="249" t="inlineStr">
        <is>
          <t>-</t>
        </is>
      </c>
      <c r="K355" s="335" t="inlineStr">
        <is>
          <t>C01</t>
        </is>
      </c>
    </row>
    <row r="356" ht="20.1" customHeight="1" s="521">
      <c r="A356" s="250" t="n"/>
      <c r="B356" s="598" t="n"/>
      <c r="C356" s="222" t="n"/>
      <c r="D356" s="212" t="n"/>
      <c r="E356" s="212" t="n"/>
      <c r="F356" s="252" t="n"/>
      <c r="G356" s="213" t="n"/>
      <c r="H356" s="219" t="n"/>
      <c r="I356" s="253" t="n"/>
      <c r="J356" s="253" t="n"/>
      <c r="K356" s="342" t="n"/>
    </row>
    <row r="357" ht="20.1" customHeight="1" s="521">
      <c r="A357" s="248" t="inlineStr">
        <is>
          <t>-</t>
        </is>
      </c>
      <c r="B357" s="227" t="inlineStr">
        <is>
          <t>18-LIA-63103</t>
        </is>
      </c>
      <c r="C357" s="218" t="inlineStr">
        <is>
          <t>DCS</t>
        </is>
      </c>
      <c r="D357" s="227" t="inlineStr">
        <is>
          <t>VE-6303 LEVEL INDIC., ALAR.</t>
        </is>
      </c>
      <c r="E357" s="205" t="inlineStr">
        <is>
          <t>1840-PS07-631</t>
        </is>
      </c>
      <c r="F357" s="229" t="inlineStr">
        <is>
          <t>CCR</t>
        </is>
      </c>
      <c r="G357" s="230" t="inlineStr">
        <is>
          <t>-</t>
        </is>
      </c>
      <c r="H357" s="230" t="inlineStr">
        <is>
          <t>-</t>
        </is>
      </c>
      <c r="I357" s="230" t="inlineStr">
        <is>
          <t>-</t>
        </is>
      </c>
      <c r="J357" s="243" t="inlineStr">
        <is>
          <t>-</t>
        </is>
      </c>
      <c r="K357" s="335" t="inlineStr">
        <is>
          <t>C01</t>
        </is>
      </c>
    </row>
    <row r="358" ht="20.1" customHeight="1" s="521">
      <c r="A358" s="248" t="inlineStr">
        <is>
          <t>-</t>
        </is>
      </c>
      <c r="B358" s="227" t="inlineStr">
        <is>
          <t>18-LT-63103</t>
        </is>
      </c>
      <c r="C358" s="215" t="inlineStr">
        <is>
          <t>Displacer Transmitter</t>
        </is>
      </c>
      <c r="D358" s="227" t="inlineStr">
        <is>
          <t>VE-6303 LEVEL INDIC., ALAR.</t>
        </is>
      </c>
      <c r="E358" s="205" t="inlineStr">
        <is>
          <t>1840-PS07-631</t>
        </is>
      </c>
      <c r="F358" s="240" t="inlineStr">
        <is>
          <t>Equip.</t>
        </is>
      </c>
      <c r="G358" s="230" t="inlineStr">
        <is>
          <t>VE-6303/L3,4</t>
        </is>
      </c>
      <c r="H358" s="218" t="inlineStr">
        <is>
          <t>DCS-AI</t>
        </is>
      </c>
      <c r="I358" s="249" t="inlineStr">
        <is>
          <t>-</t>
        </is>
      </c>
      <c r="J358" s="249" t="inlineStr">
        <is>
          <t>-</t>
        </is>
      </c>
      <c r="K358" s="335" t="inlineStr">
        <is>
          <t>C01</t>
        </is>
      </c>
    </row>
    <row r="359" ht="20.1" customHeight="1" s="521">
      <c r="A359" s="250" t="n"/>
      <c r="B359" s="233" t="n"/>
      <c r="C359" s="219" t="n"/>
      <c r="D359" s="233" t="inlineStr">
        <is>
          <t xml:space="preserve"> </t>
        </is>
      </c>
      <c r="E359" s="212" t="n"/>
      <c r="F359" s="235" t="n"/>
      <c r="G359" s="236" t="n"/>
      <c r="H359" s="236" t="n"/>
      <c r="I359" s="236" t="n"/>
      <c r="J359" s="245" t="n"/>
      <c r="K359" s="342" t="n"/>
    </row>
    <row r="360" ht="20.1" customHeight="1" s="521">
      <c r="A360" s="226" t="inlineStr">
        <is>
          <t>-</t>
        </is>
      </c>
      <c r="B360" s="227" t="inlineStr">
        <is>
          <t>18-LSL-61207</t>
        </is>
      </c>
      <c r="C360" s="218" t="inlineStr">
        <is>
          <t>DCS</t>
        </is>
      </c>
      <c r="D360" s="228" t="inlineStr">
        <is>
          <t>PP-6103 INLET LEVEL SWITCH</t>
        </is>
      </c>
      <c r="E360" s="205" t="inlineStr">
        <is>
          <t>1840-PS07-612</t>
        </is>
      </c>
      <c r="F360" s="229" t="inlineStr">
        <is>
          <t>CCR</t>
        </is>
      </c>
      <c r="G360" s="230" t="inlineStr">
        <is>
          <t>-</t>
        </is>
      </c>
      <c r="H360" s="230" t="inlineStr">
        <is>
          <t>-</t>
        </is>
      </c>
      <c r="I360" s="230" t="inlineStr">
        <is>
          <t>-</t>
        </is>
      </c>
      <c r="J360" s="243" t="inlineStr">
        <is>
          <t>-</t>
        </is>
      </c>
      <c r="K360" s="335" t="inlineStr">
        <is>
          <t>C01</t>
        </is>
      </c>
    </row>
    <row r="361" ht="20.1" customHeight="1" s="521">
      <c r="A361" s="226" t="inlineStr">
        <is>
          <t>-</t>
        </is>
      </c>
      <c r="B361" s="227" t="inlineStr">
        <is>
          <t>18-LS-61207</t>
        </is>
      </c>
      <c r="C361" s="218" t="inlineStr">
        <is>
          <t>Tuning Folk</t>
        </is>
      </c>
      <c r="D361" s="228" t="inlineStr">
        <is>
          <t>PP-6103 INLET LEVEL SWITCH</t>
        </is>
      </c>
      <c r="E361" s="205" t="inlineStr">
        <is>
          <t>1840-PS07-612</t>
        </is>
      </c>
      <c r="F361" s="240" t="inlineStr">
        <is>
          <t>Equip.</t>
        </is>
      </c>
      <c r="G361" s="228" t="inlineStr">
        <is>
          <t>18-100-ETH-61203-B2A-C</t>
        </is>
      </c>
      <c r="H361" s="231" t="inlineStr">
        <is>
          <t>DCS-DI</t>
        </is>
      </c>
      <c r="I361" s="230" t="inlineStr">
        <is>
          <t>-</t>
        </is>
      </c>
      <c r="J361" s="243" t="inlineStr">
        <is>
          <t>-</t>
        </is>
      </c>
      <c r="K361" s="335" t="inlineStr">
        <is>
          <t>C01</t>
        </is>
      </c>
    </row>
    <row r="362" ht="20.1" customHeight="1" s="521">
      <c r="A362" s="210" t="n"/>
      <c r="B362" s="598" t="n"/>
      <c r="C362" s="254" t="n"/>
      <c r="D362" s="212" t="n"/>
      <c r="E362" s="212" t="n"/>
      <c r="F362" s="598" t="n"/>
      <c r="G362" s="213" t="n"/>
      <c r="H362" s="598" t="n"/>
      <c r="I362" s="131" t="n"/>
      <c r="J362" s="598" t="n"/>
      <c r="K362" s="138" t="n"/>
    </row>
    <row r="363" ht="20.1" customHeight="1" s="521">
      <c r="A363" s="226" t="inlineStr">
        <is>
          <t>-</t>
        </is>
      </c>
      <c r="B363" s="227" t="inlineStr">
        <is>
          <t>18-XXV-61102</t>
        </is>
      </c>
      <c r="C363" s="218" t="inlineStr">
        <is>
          <t>Ball</t>
        </is>
      </c>
      <c r="D363" s="228" t="inlineStr">
        <is>
          <t>RECOV. MONO. FROM UP-6501</t>
        </is>
      </c>
      <c r="E363" s="205" t="inlineStr">
        <is>
          <t>1840-PS07-611</t>
        </is>
      </c>
      <c r="F363" s="229" t="inlineStr">
        <is>
          <t>In-line</t>
        </is>
      </c>
      <c r="G363" s="227" t="inlineStr">
        <is>
          <t>18-50-PR-61111-B2A-N</t>
        </is>
      </c>
      <c r="H363" s="231" t="inlineStr">
        <is>
          <t>-</t>
        </is>
      </c>
      <c r="I363" s="230" t="inlineStr">
        <is>
          <t>-</t>
        </is>
      </c>
      <c r="J363" s="243" t="inlineStr">
        <is>
          <t>-</t>
        </is>
      </c>
      <c r="K363" s="335" t="inlineStr">
        <is>
          <t>C01</t>
        </is>
      </c>
    </row>
    <row r="364" ht="20.1" customHeight="1" s="521">
      <c r="A364" s="226" t="inlineStr">
        <is>
          <t>-</t>
        </is>
      </c>
      <c r="B364" s="227" t="inlineStr">
        <is>
          <t>18-XXN-61102</t>
        </is>
      </c>
      <c r="C364" s="218" t="inlineStr">
        <is>
          <t>Solenoid Valve</t>
        </is>
      </c>
      <c r="D364" s="228" t="inlineStr">
        <is>
          <t>-</t>
        </is>
      </c>
      <c r="E364" s="205" t="inlineStr">
        <is>
          <t>1840-PS07-611</t>
        </is>
      </c>
      <c r="F364" s="229" t="inlineStr">
        <is>
          <t>On-off
Valve</t>
        </is>
      </c>
      <c r="G364" s="231" t="inlineStr">
        <is>
          <t>-</t>
        </is>
      </c>
      <c r="H364" s="231" t="inlineStr">
        <is>
          <t>SIS-DO</t>
        </is>
      </c>
      <c r="I364" s="231" t="inlineStr">
        <is>
          <t>-</t>
        </is>
      </c>
      <c r="J364" s="231" t="inlineStr">
        <is>
          <t>-</t>
        </is>
      </c>
      <c r="K364" s="335" t="inlineStr">
        <is>
          <t>C01</t>
        </is>
      </c>
    </row>
    <row r="365" ht="20.1" customHeight="1" s="521">
      <c r="A365" s="226" t="inlineStr">
        <is>
          <t>-</t>
        </is>
      </c>
      <c r="B365" s="227" t="inlineStr">
        <is>
          <t>18-XZSH-61102</t>
        </is>
      </c>
      <c r="C365" s="215" t="inlineStr">
        <is>
          <t>Limit Switch(Open)</t>
        </is>
      </c>
      <c r="D365" s="228" t="inlineStr">
        <is>
          <t>-</t>
        </is>
      </c>
      <c r="E365" s="205" t="inlineStr">
        <is>
          <t>1840-PS07-611</t>
        </is>
      </c>
      <c r="F365" s="229" t="inlineStr">
        <is>
          <t>On-off
Valve</t>
        </is>
      </c>
      <c r="G365" s="231" t="inlineStr">
        <is>
          <t>-</t>
        </is>
      </c>
      <c r="H365" s="231" t="inlineStr">
        <is>
          <t>DCS-DI</t>
        </is>
      </c>
      <c r="I365" s="231" t="inlineStr">
        <is>
          <t>-</t>
        </is>
      </c>
      <c r="J365" s="231" t="inlineStr">
        <is>
          <t>-</t>
        </is>
      </c>
      <c r="K365" s="335" t="inlineStr">
        <is>
          <t>C01</t>
        </is>
      </c>
      <c r="N365" s="112" t="n"/>
    </row>
    <row r="366" ht="20.1" customHeight="1" s="521">
      <c r="A366" s="226" t="inlineStr">
        <is>
          <t>-</t>
        </is>
      </c>
      <c r="B366" s="227" t="inlineStr">
        <is>
          <t>18-XZSL-61102</t>
        </is>
      </c>
      <c r="C366" s="215" t="inlineStr">
        <is>
          <t>Limit Switch(Close)</t>
        </is>
      </c>
      <c r="D366" s="228" t="inlineStr">
        <is>
          <t>-</t>
        </is>
      </c>
      <c r="E366" s="205" t="inlineStr">
        <is>
          <t>1840-PS07-611</t>
        </is>
      </c>
      <c r="F366" s="229" t="inlineStr">
        <is>
          <t>On-off
Valve</t>
        </is>
      </c>
      <c r="G366" s="231" t="inlineStr">
        <is>
          <t>-</t>
        </is>
      </c>
      <c r="H366" s="231" t="inlineStr">
        <is>
          <t>DCS-DI</t>
        </is>
      </c>
      <c r="I366" s="231" t="inlineStr">
        <is>
          <t>-</t>
        </is>
      </c>
      <c r="J366" s="231" t="inlineStr">
        <is>
          <t>-</t>
        </is>
      </c>
      <c r="K366" s="335" t="inlineStr">
        <is>
          <t>C01</t>
        </is>
      </c>
    </row>
    <row r="367" ht="20.1" customHeight="1" s="521">
      <c r="A367" s="210" t="n"/>
      <c r="B367" s="598" t="n"/>
      <c r="C367" s="254" t="n"/>
      <c r="D367" s="212" t="n"/>
      <c r="E367" s="212" t="n"/>
      <c r="F367" s="598" t="n"/>
      <c r="G367" s="213" t="n"/>
      <c r="H367" s="598" t="n"/>
      <c r="I367" s="131" t="n"/>
      <c r="J367" s="132" t="n"/>
      <c r="K367" s="138" t="n"/>
    </row>
    <row r="368" ht="20.1" customHeight="1" s="521">
      <c r="A368" s="226" t="inlineStr">
        <is>
          <t>-</t>
        </is>
      </c>
      <c r="B368" s="227" t="inlineStr">
        <is>
          <t>18-XXV-61103</t>
        </is>
      </c>
      <c r="C368" s="218" t="inlineStr">
        <is>
          <t>Ball</t>
        </is>
      </c>
      <c r="D368" s="228" t="inlineStr">
        <is>
          <t>GEP FROM PP-3201</t>
        </is>
      </c>
      <c r="E368" s="205" t="inlineStr">
        <is>
          <t>1840-PS07-611</t>
        </is>
      </c>
      <c r="F368" s="229" t="inlineStr">
        <is>
          <t>In-line</t>
        </is>
      </c>
      <c r="G368" s="227" t="inlineStr">
        <is>
          <t>18-80-GEP-61101-D2A-N</t>
        </is>
      </c>
      <c r="H368" s="231" t="inlineStr">
        <is>
          <t>-</t>
        </is>
      </c>
      <c r="I368" s="230" t="inlineStr">
        <is>
          <t>-</t>
        </is>
      </c>
      <c r="J368" s="243" t="inlineStr">
        <is>
          <t>-</t>
        </is>
      </c>
      <c r="K368" s="335" t="inlineStr">
        <is>
          <t>C01</t>
        </is>
      </c>
    </row>
    <row r="369" ht="20.1" customHeight="1" s="521">
      <c r="A369" s="226" t="inlineStr">
        <is>
          <t>-</t>
        </is>
      </c>
      <c r="B369" s="227" t="inlineStr">
        <is>
          <t>18-XXN-61103</t>
        </is>
      </c>
      <c r="C369" s="218" t="inlineStr">
        <is>
          <t>Solenoid Valve</t>
        </is>
      </c>
      <c r="D369" s="228" t="inlineStr">
        <is>
          <t>-</t>
        </is>
      </c>
      <c r="E369" s="205" t="inlineStr">
        <is>
          <t>1840-PS07-611</t>
        </is>
      </c>
      <c r="F369" s="229" t="inlineStr">
        <is>
          <t>On-off
Valve</t>
        </is>
      </c>
      <c r="G369" s="231" t="inlineStr">
        <is>
          <t>-</t>
        </is>
      </c>
      <c r="H369" s="231" t="inlineStr">
        <is>
          <t>SIS-DO</t>
        </is>
      </c>
      <c r="I369" s="231" t="inlineStr">
        <is>
          <t>-</t>
        </is>
      </c>
      <c r="J369" s="231" t="inlineStr">
        <is>
          <t>-</t>
        </is>
      </c>
      <c r="K369" s="335" t="inlineStr">
        <is>
          <t>C01</t>
        </is>
      </c>
    </row>
    <row r="370" ht="20.1" customHeight="1" s="521">
      <c r="A370" s="226" t="inlineStr">
        <is>
          <t>-</t>
        </is>
      </c>
      <c r="B370" s="227" t="inlineStr">
        <is>
          <t>18-XZSH-61103</t>
        </is>
      </c>
      <c r="C370" s="215" t="inlineStr">
        <is>
          <t>Limit Switch(Open)</t>
        </is>
      </c>
      <c r="D370" s="228" t="inlineStr">
        <is>
          <t>-</t>
        </is>
      </c>
      <c r="E370" s="205" t="inlineStr">
        <is>
          <t>1840-PS07-611</t>
        </is>
      </c>
      <c r="F370" s="229" t="inlineStr">
        <is>
          <t>On-off
Valve</t>
        </is>
      </c>
      <c r="G370" s="231" t="inlineStr">
        <is>
          <t>-</t>
        </is>
      </c>
      <c r="H370" s="231" t="inlineStr">
        <is>
          <t>DCS-DI</t>
        </is>
      </c>
      <c r="I370" s="231" t="inlineStr">
        <is>
          <t>-</t>
        </is>
      </c>
      <c r="J370" s="231" t="inlineStr">
        <is>
          <t>-</t>
        </is>
      </c>
      <c r="K370" s="335" t="inlineStr">
        <is>
          <t>C01</t>
        </is>
      </c>
    </row>
    <row r="371" ht="20.1" customHeight="1" s="521">
      <c r="A371" s="226" t="inlineStr">
        <is>
          <t>-</t>
        </is>
      </c>
      <c r="B371" s="227" t="inlineStr">
        <is>
          <t>18-XZSL-61103</t>
        </is>
      </c>
      <c r="C371" s="215" t="inlineStr">
        <is>
          <t>Limit Switch(Close)</t>
        </is>
      </c>
      <c r="D371" s="228" t="inlineStr">
        <is>
          <t>-</t>
        </is>
      </c>
      <c r="E371" s="205" t="inlineStr">
        <is>
          <t>1840-PS07-611</t>
        </is>
      </c>
      <c r="F371" s="229" t="inlineStr">
        <is>
          <t>On-off
Valve</t>
        </is>
      </c>
      <c r="G371" s="231" t="inlineStr">
        <is>
          <t>-</t>
        </is>
      </c>
      <c r="H371" s="231" t="inlineStr">
        <is>
          <t>DCS-DI</t>
        </is>
      </c>
      <c r="I371" s="231" t="inlineStr">
        <is>
          <t>-</t>
        </is>
      </c>
      <c r="J371" s="231" t="inlineStr">
        <is>
          <t>-</t>
        </is>
      </c>
      <c r="K371" s="335" t="inlineStr">
        <is>
          <t>C01</t>
        </is>
      </c>
    </row>
    <row r="372" ht="20.1" customHeight="1" s="521">
      <c r="A372" s="210" t="n"/>
      <c r="B372" s="598" t="n"/>
      <c r="C372" s="254" t="n"/>
      <c r="D372" s="212" t="n"/>
      <c r="E372" s="212" t="n"/>
      <c r="F372" s="598" t="n"/>
      <c r="G372" s="213" t="n"/>
      <c r="H372" s="598" t="n"/>
      <c r="I372" s="131" t="n"/>
      <c r="J372" s="132" t="n"/>
      <c r="K372" s="138" t="n"/>
    </row>
    <row r="373" ht="20.1" customHeight="1" s="521">
      <c r="A373" s="226" t="inlineStr">
        <is>
          <t>-</t>
        </is>
      </c>
      <c r="B373" s="227" t="inlineStr">
        <is>
          <t>18-XXV-61104</t>
        </is>
      </c>
      <c r="C373" s="218" t="inlineStr">
        <is>
          <t>Ball</t>
        </is>
      </c>
      <c r="D373" s="228" t="inlineStr">
        <is>
          <t>LLS TO ET-6101</t>
        </is>
      </c>
      <c r="E373" s="205" t="inlineStr">
        <is>
          <t>1840-PS07-611</t>
        </is>
      </c>
      <c r="F373" s="229" t="inlineStr">
        <is>
          <t>In-line</t>
        </is>
      </c>
      <c r="G373" s="227" t="inlineStr">
        <is>
          <t>18-150-LLS-61101-B1A-H</t>
        </is>
      </c>
      <c r="H373" s="231" t="inlineStr">
        <is>
          <t>-</t>
        </is>
      </c>
      <c r="I373" s="230" t="inlineStr">
        <is>
          <t>-</t>
        </is>
      </c>
      <c r="J373" s="243" t="inlineStr">
        <is>
          <t>-</t>
        </is>
      </c>
      <c r="K373" s="335" t="inlineStr">
        <is>
          <t>C01</t>
        </is>
      </c>
    </row>
    <row r="374" ht="20.1" customHeight="1" s="521">
      <c r="A374" s="226" t="inlineStr">
        <is>
          <t>-</t>
        </is>
      </c>
      <c r="B374" s="227" t="inlineStr">
        <is>
          <t>18-XXN-61104</t>
        </is>
      </c>
      <c r="C374" s="218" t="inlineStr">
        <is>
          <t>Solenoid Valve</t>
        </is>
      </c>
      <c r="D374" s="228" t="inlineStr">
        <is>
          <t>-</t>
        </is>
      </c>
      <c r="E374" s="205" t="inlineStr">
        <is>
          <t>1840-PS07-611</t>
        </is>
      </c>
      <c r="F374" s="229" t="inlineStr">
        <is>
          <t>On-off
Valve</t>
        </is>
      </c>
      <c r="G374" s="231" t="inlineStr">
        <is>
          <t>-</t>
        </is>
      </c>
      <c r="H374" s="231" t="inlineStr">
        <is>
          <t>SIS-DO</t>
        </is>
      </c>
      <c r="I374" s="231" t="inlineStr">
        <is>
          <t>-</t>
        </is>
      </c>
      <c r="J374" s="231" t="inlineStr">
        <is>
          <t>-</t>
        </is>
      </c>
      <c r="K374" s="335" t="inlineStr">
        <is>
          <t>C01</t>
        </is>
      </c>
    </row>
    <row r="375" ht="20.1" customHeight="1" s="521">
      <c r="A375" s="226" t="inlineStr">
        <is>
          <t>-</t>
        </is>
      </c>
      <c r="B375" s="227" t="inlineStr">
        <is>
          <t>18-XZSH-61104</t>
        </is>
      </c>
      <c r="C375" s="215" t="inlineStr">
        <is>
          <t>Limit Switch(Open)</t>
        </is>
      </c>
      <c r="D375" s="228" t="inlineStr">
        <is>
          <t>-</t>
        </is>
      </c>
      <c r="E375" s="205" t="inlineStr">
        <is>
          <t>1840-PS07-611</t>
        </is>
      </c>
      <c r="F375" s="229" t="inlineStr">
        <is>
          <t>On-off
Valve</t>
        </is>
      </c>
      <c r="G375" s="231" t="inlineStr">
        <is>
          <t>-</t>
        </is>
      </c>
      <c r="H375" s="231" t="inlineStr">
        <is>
          <t>DCS-DI</t>
        </is>
      </c>
      <c r="I375" s="231" t="inlineStr">
        <is>
          <t>-</t>
        </is>
      </c>
      <c r="J375" s="231" t="inlineStr">
        <is>
          <t>-</t>
        </is>
      </c>
      <c r="K375" s="335" t="inlineStr">
        <is>
          <t>C01</t>
        </is>
      </c>
    </row>
    <row r="376" ht="20.1" customHeight="1" s="521">
      <c r="A376" s="226" t="inlineStr">
        <is>
          <t>-</t>
        </is>
      </c>
      <c r="B376" s="227" t="inlineStr">
        <is>
          <t>18-XZSL-61104</t>
        </is>
      </c>
      <c r="C376" s="215" t="inlineStr">
        <is>
          <t>Limit Switch(Close)</t>
        </is>
      </c>
      <c r="D376" s="228" t="inlineStr">
        <is>
          <t>-</t>
        </is>
      </c>
      <c r="E376" s="205" t="inlineStr">
        <is>
          <t>1840-PS07-611</t>
        </is>
      </c>
      <c r="F376" s="229" t="inlineStr">
        <is>
          <t>On-off
Valve</t>
        </is>
      </c>
      <c r="G376" s="231" t="inlineStr">
        <is>
          <t>-</t>
        </is>
      </c>
      <c r="H376" s="231" t="inlineStr">
        <is>
          <t>DCS-DI</t>
        </is>
      </c>
      <c r="I376" s="231" t="inlineStr">
        <is>
          <t>-</t>
        </is>
      </c>
      <c r="J376" s="231" t="inlineStr">
        <is>
          <t>-</t>
        </is>
      </c>
      <c r="K376" s="335" t="inlineStr">
        <is>
          <t>C01</t>
        </is>
      </c>
    </row>
    <row r="377" ht="20.1" customHeight="1" s="521">
      <c r="A377" s="210" t="n"/>
      <c r="B377" s="598" t="n"/>
      <c r="C377" s="254" t="n"/>
      <c r="D377" s="212" t="n"/>
      <c r="E377" s="212" t="n"/>
      <c r="F377" s="598" t="n"/>
      <c r="G377" s="213" t="n"/>
      <c r="H377" s="598" t="n"/>
      <c r="I377" s="131" t="n"/>
      <c r="J377" s="132" t="n"/>
      <c r="K377" s="138" t="n"/>
    </row>
    <row r="378" ht="20.1" customHeight="1" s="521">
      <c r="A378" s="226" t="inlineStr">
        <is>
          <t>-</t>
        </is>
      </c>
      <c r="B378" s="227" t="inlineStr">
        <is>
          <t>18-XV-61105</t>
        </is>
      </c>
      <c r="C378" s="218" t="inlineStr">
        <is>
          <t>Ball</t>
        </is>
      </c>
      <c r="D378" s="228" t="inlineStr">
        <is>
          <t>LLSC FROM ET-6101</t>
        </is>
      </c>
      <c r="E378" s="205" t="inlineStr">
        <is>
          <t>1840-PS07-611</t>
        </is>
      </c>
      <c r="F378" s="229" t="inlineStr">
        <is>
          <t>In-line</t>
        </is>
      </c>
      <c r="G378" s="227" t="inlineStr">
        <is>
          <t>18-40-LLSC-61102-B1A-H</t>
        </is>
      </c>
      <c r="H378" s="231" t="inlineStr">
        <is>
          <t>-</t>
        </is>
      </c>
      <c r="I378" s="230" t="inlineStr">
        <is>
          <t>-</t>
        </is>
      </c>
      <c r="J378" s="243" t="inlineStr">
        <is>
          <t>-</t>
        </is>
      </c>
      <c r="K378" s="335" t="inlineStr">
        <is>
          <t>C01</t>
        </is>
      </c>
    </row>
    <row r="379" ht="20.1" customHeight="1" s="521">
      <c r="A379" s="226" t="inlineStr">
        <is>
          <t>-</t>
        </is>
      </c>
      <c r="B379" s="227" t="inlineStr">
        <is>
          <t>18-XN-61105</t>
        </is>
      </c>
      <c r="C379" s="218" t="inlineStr">
        <is>
          <t>Solenoid Valve</t>
        </is>
      </c>
      <c r="D379" s="228" t="inlineStr">
        <is>
          <t>-</t>
        </is>
      </c>
      <c r="E379" s="205" t="inlineStr">
        <is>
          <t>1840-PS07-611</t>
        </is>
      </c>
      <c r="F379" s="229" t="inlineStr">
        <is>
          <t>On-off
Valve</t>
        </is>
      </c>
      <c r="G379" s="231" t="inlineStr">
        <is>
          <t>-</t>
        </is>
      </c>
      <c r="H379" s="231" t="inlineStr">
        <is>
          <t>DCS-DO</t>
        </is>
      </c>
      <c r="I379" s="231" t="inlineStr">
        <is>
          <t>-</t>
        </is>
      </c>
      <c r="J379" s="231" t="inlineStr">
        <is>
          <t>-</t>
        </is>
      </c>
      <c r="K379" s="335" t="inlineStr">
        <is>
          <t>C01</t>
        </is>
      </c>
    </row>
    <row r="380" ht="20.1" customHeight="1" s="521">
      <c r="A380" s="226" t="inlineStr">
        <is>
          <t>-</t>
        </is>
      </c>
      <c r="B380" s="227" t="inlineStr">
        <is>
          <t>18-XZSH-61105</t>
        </is>
      </c>
      <c r="C380" s="215" t="inlineStr">
        <is>
          <t>Limit Switch(Open)</t>
        </is>
      </c>
      <c r="D380" s="228" t="inlineStr">
        <is>
          <t>-</t>
        </is>
      </c>
      <c r="E380" s="205" t="inlineStr">
        <is>
          <t>1840-PS07-611</t>
        </is>
      </c>
      <c r="F380" s="229" t="inlineStr">
        <is>
          <t>On-off
Valve</t>
        </is>
      </c>
      <c r="G380" s="231" t="inlineStr">
        <is>
          <t>-</t>
        </is>
      </c>
      <c r="H380" s="231" t="inlineStr">
        <is>
          <t>DCS-DI</t>
        </is>
      </c>
      <c r="I380" s="231" t="inlineStr">
        <is>
          <t>-</t>
        </is>
      </c>
      <c r="J380" s="231" t="inlineStr">
        <is>
          <t>-</t>
        </is>
      </c>
      <c r="K380" s="335" t="inlineStr">
        <is>
          <t>C01</t>
        </is>
      </c>
    </row>
    <row r="381" ht="20.1" customHeight="1" s="521">
      <c r="A381" s="226" t="inlineStr">
        <is>
          <t>-</t>
        </is>
      </c>
      <c r="B381" s="227" t="inlineStr">
        <is>
          <t>18-XZSL-61105</t>
        </is>
      </c>
      <c r="C381" s="215" t="inlineStr">
        <is>
          <t>Limit Switch(Close)</t>
        </is>
      </c>
      <c r="D381" s="228" t="inlineStr">
        <is>
          <t>-</t>
        </is>
      </c>
      <c r="E381" s="205" t="inlineStr">
        <is>
          <t>1840-PS07-611</t>
        </is>
      </c>
      <c r="F381" s="229" t="inlineStr">
        <is>
          <t>On-off
Valve</t>
        </is>
      </c>
      <c r="G381" s="231" t="inlineStr">
        <is>
          <t>-</t>
        </is>
      </c>
      <c r="H381" s="231" t="inlineStr">
        <is>
          <t>DCS-DI</t>
        </is>
      </c>
      <c r="I381" s="231" t="inlineStr">
        <is>
          <t>-</t>
        </is>
      </c>
      <c r="J381" s="231" t="inlineStr">
        <is>
          <t>-</t>
        </is>
      </c>
      <c r="K381" s="335" t="inlineStr">
        <is>
          <t>C01</t>
        </is>
      </c>
    </row>
    <row r="382" ht="20.1" customHeight="1" s="521">
      <c r="A382" s="210" t="n"/>
      <c r="B382" s="598" t="n"/>
      <c r="C382" s="254" t="n"/>
      <c r="D382" s="212" t="n"/>
      <c r="E382" s="212" t="n"/>
      <c r="F382" s="598" t="n"/>
      <c r="G382" s="213" t="n"/>
      <c r="H382" s="598" t="n"/>
      <c r="I382" s="131" t="n"/>
      <c r="J382" s="132" t="n"/>
      <c r="K382" s="138" t="n"/>
    </row>
    <row r="383" ht="20.1" customHeight="1" s="521">
      <c r="A383" s="226" t="inlineStr">
        <is>
          <t>-</t>
        </is>
      </c>
      <c r="B383" s="227" t="inlineStr">
        <is>
          <t>18-XXV-61106</t>
        </is>
      </c>
      <c r="C383" s="218" t="inlineStr">
        <is>
          <t>Ball</t>
        </is>
      </c>
      <c r="D383" s="228" t="inlineStr">
        <is>
          <t>GC  TO ET-6106 ON-OFF VALVE</t>
        </is>
      </c>
      <c r="E383" s="205" t="inlineStr">
        <is>
          <t>1840-PS07-611</t>
        </is>
      </c>
      <c r="F383" s="229" t="inlineStr">
        <is>
          <t>In-line</t>
        </is>
      </c>
      <c r="G383" s="227" t="inlineStr">
        <is>
          <t>18-100-GC-61101-B2A-P</t>
        </is>
      </c>
      <c r="H383" s="231" t="inlineStr">
        <is>
          <t>-</t>
        </is>
      </c>
      <c r="I383" s="230" t="inlineStr">
        <is>
          <t>-</t>
        </is>
      </c>
      <c r="J383" s="243" t="inlineStr">
        <is>
          <t>-</t>
        </is>
      </c>
      <c r="K383" s="335" t="inlineStr">
        <is>
          <t>C01</t>
        </is>
      </c>
      <c r="N383" s="112" t="n"/>
    </row>
    <row r="384" ht="20.1" customHeight="1" s="521">
      <c r="A384" s="226" t="inlineStr">
        <is>
          <t>-</t>
        </is>
      </c>
      <c r="B384" s="227" t="inlineStr">
        <is>
          <t>18-XXN-61106</t>
        </is>
      </c>
      <c r="C384" s="218" t="inlineStr">
        <is>
          <t>Solenoid Valve</t>
        </is>
      </c>
      <c r="D384" s="228" t="inlineStr">
        <is>
          <t>-</t>
        </is>
      </c>
      <c r="E384" s="205" t="inlineStr">
        <is>
          <t>1840-PS07-611</t>
        </is>
      </c>
      <c r="F384" s="229" t="inlineStr">
        <is>
          <t>On-off
Valve</t>
        </is>
      </c>
      <c r="G384" s="231" t="inlineStr">
        <is>
          <t>-</t>
        </is>
      </c>
      <c r="H384" s="231" t="inlineStr">
        <is>
          <t>SIS-DO</t>
        </is>
      </c>
      <c r="I384" s="230" t="inlineStr">
        <is>
          <t>-</t>
        </is>
      </c>
      <c r="J384" s="231" t="inlineStr">
        <is>
          <t>-</t>
        </is>
      </c>
      <c r="K384" s="335" t="inlineStr">
        <is>
          <t>C01</t>
        </is>
      </c>
    </row>
    <row r="385" ht="20.1" customHeight="1" s="521">
      <c r="A385" s="226" t="inlineStr">
        <is>
          <t>-</t>
        </is>
      </c>
      <c r="B385" s="227" t="inlineStr">
        <is>
          <t>18-XZSH-61106</t>
        </is>
      </c>
      <c r="C385" s="215" t="inlineStr">
        <is>
          <t>Limit Switch(Open)</t>
        </is>
      </c>
      <c r="D385" s="228" t="inlineStr">
        <is>
          <t>-</t>
        </is>
      </c>
      <c r="E385" s="205" t="inlineStr">
        <is>
          <t>1840-PS07-611</t>
        </is>
      </c>
      <c r="F385" s="229" t="inlineStr">
        <is>
          <t>On-off
Valve</t>
        </is>
      </c>
      <c r="G385" s="231" t="inlineStr">
        <is>
          <t>-</t>
        </is>
      </c>
      <c r="H385" s="231" t="inlineStr">
        <is>
          <t>DCS-DI</t>
        </is>
      </c>
      <c r="I385" s="231" t="inlineStr">
        <is>
          <t>-</t>
        </is>
      </c>
      <c r="J385" s="231" t="inlineStr">
        <is>
          <t>-</t>
        </is>
      </c>
      <c r="K385" s="335" t="inlineStr">
        <is>
          <t>C01</t>
        </is>
      </c>
    </row>
    <row r="386" ht="20.1" customHeight="1" s="521">
      <c r="A386" s="226" t="inlineStr">
        <is>
          <t>-</t>
        </is>
      </c>
      <c r="B386" s="227" t="inlineStr">
        <is>
          <t>18-XZSL-61106</t>
        </is>
      </c>
      <c r="C386" s="215" t="inlineStr">
        <is>
          <t>Limit Switch(Close)</t>
        </is>
      </c>
      <c r="D386" s="228" t="inlineStr">
        <is>
          <t>-</t>
        </is>
      </c>
      <c r="E386" s="205" t="inlineStr">
        <is>
          <t>1840-PS07-611</t>
        </is>
      </c>
      <c r="F386" s="229" t="inlineStr">
        <is>
          <t>On-off
Valve</t>
        </is>
      </c>
      <c r="G386" s="231" t="inlineStr">
        <is>
          <t>-</t>
        </is>
      </c>
      <c r="H386" s="231" t="inlineStr">
        <is>
          <t>DCS-DI</t>
        </is>
      </c>
      <c r="I386" s="231" t="inlineStr">
        <is>
          <t>-</t>
        </is>
      </c>
      <c r="J386" s="231" t="inlineStr">
        <is>
          <t>-</t>
        </is>
      </c>
      <c r="K386" s="335" t="inlineStr">
        <is>
          <t>C01</t>
        </is>
      </c>
      <c r="N386" s="112" t="n"/>
    </row>
    <row r="387" ht="20.1" customHeight="1" s="521">
      <c r="A387" s="210" t="n"/>
      <c r="B387" s="598" t="n"/>
      <c r="C387" s="254" t="n"/>
      <c r="D387" s="212" t="n"/>
      <c r="E387" s="212" t="n"/>
      <c r="F387" s="598" t="n"/>
      <c r="G387" s="213" t="n"/>
      <c r="H387" s="598" t="n"/>
      <c r="I387" s="131" t="n"/>
      <c r="J387" s="132" t="n"/>
      <c r="K387" s="138" t="n"/>
    </row>
    <row r="388" ht="20.1" customHeight="1" s="521">
      <c r="A388" s="226" t="inlineStr">
        <is>
          <t>-</t>
        </is>
      </c>
      <c r="B388" s="227" t="inlineStr">
        <is>
          <t>18-XV-61201</t>
        </is>
      </c>
      <c r="C388" s="218" t="inlineStr">
        <is>
          <t>Ball</t>
        </is>
      </c>
      <c r="D388" s="228" t="inlineStr">
        <is>
          <t>RECOV. ETHY. TO VE-6103 ON-OFF VALVE</t>
        </is>
      </c>
      <c r="E388" s="205" t="inlineStr">
        <is>
          <t>1840-PS07-612</t>
        </is>
      </c>
      <c r="F388" s="229" t="inlineStr">
        <is>
          <t>In-line</t>
        </is>
      </c>
      <c r="G388" s="227" t="inlineStr">
        <is>
          <t>18-100-ETH-61201-B2A-C</t>
        </is>
      </c>
      <c r="H388" s="231" t="inlineStr">
        <is>
          <t>-</t>
        </is>
      </c>
      <c r="I388" s="230" t="inlineStr">
        <is>
          <t>-</t>
        </is>
      </c>
      <c r="J388" s="243" t="inlineStr">
        <is>
          <t>-</t>
        </is>
      </c>
      <c r="K388" s="335" t="inlineStr">
        <is>
          <t>C01</t>
        </is>
      </c>
    </row>
    <row r="389" ht="20.1" customHeight="1" s="521">
      <c r="A389" s="226" t="inlineStr">
        <is>
          <t>-</t>
        </is>
      </c>
      <c r="B389" s="227" t="inlineStr">
        <is>
          <t>18-XN-61201</t>
        </is>
      </c>
      <c r="C389" s="218" t="inlineStr">
        <is>
          <t>Solenoid Valve</t>
        </is>
      </c>
      <c r="D389" s="228" t="inlineStr">
        <is>
          <t>-</t>
        </is>
      </c>
      <c r="E389" s="205" t="inlineStr">
        <is>
          <t>1840-PS07-612</t>
        </is>
      </c>
      <c r="F389" s="229" t="inlineStr">
        <is>
          <t>On-off
Valve</t>
        </is>
      </c>
      <c r="G389" s="231" t="inlineStr">
        <is>
          <t>-</t>
        </is>
      </c>
      <c r="H389" s="231" t="inlineStr">
        <is>
          <t>DCS-DO</t>
        </is>
      </c>
      <c r="I389" s="231" t="inlineStr">
        <is>
          <t>-</t>
        </is>
      </c>
      <c r="J389" s="231" t="inlineStr">
        <is>
          <t>-</t>
        </is>
      </c>
      <c r="K389" s="335" t="inlineStr">
        <is>
          <t>C01</t>
        </is>
      </c>
    </row>
    <row r="390" ht="20.1" customHeight="1" s="521">
      <c r="A390" s="226" t="inlineStr">
        <is>
          <t>-</t>
        </is>
      </c>
      <c r="B390" s="227" t="inlineStr">
        <is>
          <t>18-XZSH-61201</t>
        </is>
      </c>
      <c r="C390" s="215" t="inlineStr">
        <is>
          <t>Limit Switch(Open)</t>
        </is>
      </c>
      <c r="D390" s="228" t="inlineStr">
        <is>
          <t>-</t>
        </is>
      </c>
      <c r="E390" s="205" t="inlineStr">
        <is>
          <t>1840-PS07-612</t>
        </is>
      </c>
      <c r="F390" s="229" t="inlineStr">
        <is>
          <t>On-off
Valve</t>
        </is>
      </c>
      <c r="G390" s="231" t="inlineStr">
        <is>
          <t>-</t>
        </is>
      </c>
      <c r="H390" s="231" t="inlineStr">
        <is>
          <t>DCS-DI</t>
        </is>
      </c>
      <c r="I390" s="231" t="inlineStr">
        <is>
          <t>-</t>
        </is>
      </c>
      <c r="J390" s="231" t="inlineStr">
        <is>
          <t>-</t>
        </is>
      </c>
      <c r="K390" s="335" t="inlineStr">
        <is>
          <t>C01</t>
        </is>
      </c>
    </row>
    <row r="391" ht="20.1" customHeight="1" s="521">
      <c r="A391" s="226" t="inlineStr">
        <is>
          <t>-</t>
        </is>
      </c>
      <c r="B391" s="227" t="inlineStr">
        <is>
          <t>18-XZSL-61201</t>
        </is>
      </c>
      <c r="C391" s="215" t="inlineStr">
        <is>
          <t>Limit Switch(Close)</t>
        </is>
      </c>
      <c r="D391" s="228" t="inlineStr">
        <is>
          <t>-</t>
        </is>
      </c>
      <c r="E391" s="205" t="inlineStr">
        <is>
          <t>1840-PS07-612</t>
        </is>
      </c>
      <c r="F391" s="229" t="inlineStr">
        <is>
          <t>On-off
Valve</t>
        </is>
      </c>
      <c r="G391" s="231" t="inlineStr">
        <is>
          <t>-</t>
        </is>
      </c>
      <c r="H391" s="231" t="inlineStr">
        <is>
          <t>DCS-DI</t>
        </is>
      </c>
      <c r="I391" s="231" t="inlineStr">
        <is>
          <t>-</t>
        </is>
      </c>
      <c r="J391" s="231" t="inlineStr">
        <is>
          <t>-</t>
        </is>
      </c>
      <c r="K391" s="335" t="inlineStr">
        <is>
          <t>C01</t>
        </is>
      </c>
      <c r="N391" s="112" t="n"/>
    </row>
    <row r="392" ht="20.1" customHeight="1" s="521">
      <c r="A392" s="210" t="n"/>
      <c r="B392" s="598" t="n"/>
      <c r="C392" s="254" t="n"/>
      <c r="D392" s="212" t="n"/>
      <c r="E392" s="212" t="n"/>
      <c r="F392" s="598" t="n"/>
      <c r="G392" s="213" t="n"/>
      <c r="H392" s="598" t="n"/>
      <c r="I392" s="131" t="n"/>
      <c r="J392" s="132" t="n"/>
      <c r="K392" s="138" t="n"/>
    </row>
    <row r="393" ht="20.1" customHeight="1" s="521">
      <c r="A393" s="226" t="inlineStr">
        <is>
          <t>-</t>
        </is>
      </c>
      <c r="B393" s="227" t="inlineStr">
        <is>
          <t>18-XV-61206</t>
        </is>
      </c>
      <c r="C393" s="218" t="inlineStr">
        <is>
          <t>Ball</t>
        </is>
      </c>
      <c r="D393" s="228" t="inlineStr">
        <is>
          <t>C2 OFFSPEC TO OSBL ON-OFF VALVE</t>
        </is>
      </c>
      <c r="E393" s="205" t="inlineStr">
        <is>
          <t>1840-PS07-612</t>
        </is>
      </c>
      <c r="F393" s="229" t="inlineStr">
        <is>
          <t>In-line</t>
        </is>
      </c>
      <c r="G393" s="227" t="inlineStr">
        <is>
          <t>18-80-GC-61233-B2A-D</t>
        </is>
      </c>
      <c r="H393" s="231" t="inlineStr">
        <is>
          <t>-</t>
        </is>
      </c>
      <c r="I393" s="230" t="inlineStr">
        <is>
          <t>-</t>
        </is>
      </c>
      <c r="J393" s="243" t="inlineStr">
        <is>
          <t>-</t>
        </is>
      </c>
      <c r="K393" s="335" t="inlineStr">
        <is>
          <t>C01</t>
        </is>
      </c>
    </row>
    <row r="394" ht="20.1" customHeight="1" s="521">
      <c r="A394" s="226" t="inlineStr">
        <is>
          <t>-</t>
        </is>
      </c>
      <c r="B394" s="227" t="inlineStr">
        <is>
          <t>18-XN-61206</t>
        </is>
      </c>
      <c r="C394" s="218" t="inlineStr">
        <is>
          <t>Solenoid Valve</t>
        </is>
      </c>
      <c r="D394" s="228" t="inlineStr">
        <is>
          <t>-</t>
        </is>
      </c>
      <c r="E394" s="205" t="inlineStr">
        <is>
          <t>1840-PS07-612</t>
        </is>
      </c>
      <c r="F394" s="229" t="inlineStr">
        <is>
          <t>On-off
Valve</t>
        </is>
      </c>
      <c r="G394" s="231" t="inlineStr">
        <is>
          <t>-</t>
        </is>
      </c>
      <c r="H394" s="231" t="inlineStr">
        <is>
          <t>DCS-DO</t>
        </is>
      </c>
      <c r="I394" s="231" t="inlineStr">
        <is>
          <t>-</t>
        </is>
      </c>
      <c r="J394" s="231" t="inlineStr">
        <is>
          <t>-</t>
        </is>
      </c>
      <c r="K394" s="335" t="inlineStr">
        <is>
          <t>C01</t>
        </is>
      </c>
    </row>
    <row r="395" ht="20.1" customHeight="1" s="521">
      <c r="A395" s="226" t="inlineStr">
        <is>
          <t>-</t>
        </is>
      </c>
      <c r="B395" s="227" t="inlineStr">
        <is>
          <t>18-XZSH-61206</t>
        </is>
      </c>
      <c r="C395" s="215" t="inlineStr">
        <is>
          <t>Limit Switch(Open)</t>
        </is>
      </c>
      <c r="D395" s="228" t="inlineStr">
        <is>
          <t>-</t>
        </is>
      </c>
      <c r="E395" s="205" t="inlineStr">
        <is>
          <t>1840-PS07-612</t>
        </is>
      </c>
      <c r="F395" s="229" t="inlineStr">
        <is>
          <t>On-off
Valve</t>
        </is>
      </c>
      <c r="G395" s="231" t="inlineStr">
        <is>
          <t>-</t>
        </is>
      </c>
      <c r="H395" s="231" t="inlineStr">
        <is>
          <t>DCS-DI</t>
        </is>
      </c>
      <c r="I395" s="231" t="inlineStr">
        <is>
          <t>-</t>
        </is>
      </c>
      <c r="J395" s="231" t="inlineStr">
        <is>
          <t>-</t>
        </is>
      </c>
      <c r="K395" s="335" t="inlineStr">
        <is>
          <t>C01</t>
        </is>
      </c>
    </row>
    <row r="396" ht="20.1" customHeight="1" s="521">
      <c r="A396" s="226" t="inlineStr">
        <is>
          <t>-</t>
        </is>
      </c>
      <c r="B396" s="227" t="inlineStr">
        <is>
          <t>18-XZSL-61206</t>
        </is>
      </c>
      <c r="C396" s="215" t="inlineStr">
        <is>
          <t>Limit Switch(Close)</t>
        </is>
      </c>
      <c r="D396" s="228" t="inlineStr">
        <is>
          <t>-</t>
        </is>
      </c>
      <c r="E396" s="205" t="inlineStr">
        <is>
          <t>1840-PS07-612</t>
        </is>
      </c>
      <c r="F396" s="229" t="inlineStr">
        <is>
          <t>On-off
Valve</t>
        </is>
      </c>
      <c r="G396" s="231" t="inlineStr">
        <is>
          <t>-</t>
        </is>
      </c>
      <c r="H396" s="231" t="inlineStr">
        <is>
          <t>DCS-DI</t>
        </is>
      </c>
      <c r="I396" s="231" t="inlineStr">
        <is>
          <t>-</t>
        </is>
      </c>
      <c r="J396" s="231" t="inlineStr">
        <is>
          <t>-</t>
        </is>
      </c>
      <c r="K396" s="335" t="inlineStr">
        <is>
          <t>C01</t>
        </is>
      </c>
    </row>
    <row r="397" ht="20.1" customHeight="1" s="521">
      <c r="A397" s="210" t="n"/>
      <c r="B397" s="598" t="n"/>
      <c r="C397" s="254" t="n"/>
      <c r="D397" s="212" t="n"/>
      <c r="E397" s="212" t="n"/>
      <c r="F397" s="598" t="n"/>
      <c r="G397" s="213" t="n"/>
      <c r="H397" s="598" t="n"/>
      <c r="I397" s="131" t="n"/>
      <c r="J397" s="132" t="n"/>
      <c r="K397" s="138" t="n"/>
    </row>
    <row r="398" ht="20.1" customHeight="1" s="521">
      <c r="A398" s="226" t="inlineStr">
        <is>
          <t>-</t>
        </is>
      </c>
      <c r="B398" s="227" t="inlineStr">
        <is>
          <t>18-XXV-62101</t>
        </is>
      </c>
      <c r="C398" s="218" t="inlineStr">
        <is>
          <t>Ball</t>
        </is>
      </c>
      <c r="D398" s="228" t="inlineStr">
        <is>
          <t>C3 TO TA-6201 ON-OFF VALVE</t>
        </is>
      </c>
      <c r="E398" s="205" t="inlineStr">
        <is>
          <t>1840-PS07-621</t>
        </is>
      </c>
      <c r="F398" s="229" t="inlineStr">
        <is>
          <t>In-line</t>
        </is>
      </c>
      <c r="G398" s="227" t="inlineStr">
        <is>
          <t>18-80-PR-61101-B2A-N</t>
        </is>
      </c>
      <c r="H398" s="231" t="inlineStr">
        <is>
          <t>-</t>
        </is>
      </c>
      <c r="I398" s="230" t="inlineStr">
        <is>
          <t>-</t>
        </is>
      </c>
      <c r="J398" s="243" t="inlineStr">
        <is>
          <t>-</t>
        </is>
      </c>
      <c r="K398" s="335" t="inlineStr">
        <is>
          <t>C01</t>
        </is>
      </c>
    </row>
    <row r="399" ht="20.1" customHeight="1" s="521">
      <c r="A399" s="226" t="inlineStr">
        <is>
          <t>-</t>
        </is>
      </c>
      <c r="B399" s="227" t="inlineStr">
        <is>
          <t>18-XXN-62101</t>
        </is>
      </c>
      <c r="C399" s="218" t="inlineStr">
        <is>
          <t>Solenoid Valve</t>
        </is>
      </c>
      <c r="D399" s="228" t="inlineStr">
        <is>
          <t>-</t>
        </is>
      </c>
      <c r="E399" s="205" t="inlineStr">
        <is>
          <t>1840-PS07-621</t>
        </is>
      </c>
      <c r="F399" s="229" t="inlineStr">
        <is>
          <t>On-off
Valve</t>
        </is>
      </c>
      <c r="G399" s="231" t="inlineStr">
        <is>
          <t>-</t>
        </is>
      </c>
      <c r="H399" s="231" t="inlineStr">
        <is>
          <t>SIS-DO</t>
        </is>
      </c>
      <c r="I399" s="231" t="inlineStr">
        <is>
          <t>-</t>
        </is>
      </c>
      <c r="J399" s="231" t="inlineStr">
        <is>
          <t>-</t>
        </is>
      </c>
      <c r="K399" s="335" t="inlineStr">
        <is>
          <t>C01</t>
        </is>
      </c>
    </row>
    <row r="400" ht="20.1" customHeight="1" s="521">
      <c r="A400" s="226" t="inlineStr">
        <is>
          <t>-</t>
        </is>
      </c>
      <c r="B400" s="227" t="inlineStr">
        <is>
          <t>18-XZSH-62101</t>
        </is>
      </c>
      <c r="C400" s="215" t="inlineStr">
        <is>
          <t>Limit Switch(Open)</t>
        </is>
      </c>
      <c r="D400" s="228" t="inlineStr">
        <is>
          <t>-</t>
        </is>
      </c>
      <c r="E400" s="205" t="inlineStr">
        <is>
          <t>1840-PS07-621</t>
        </is>
      </c>
      <c r="F400" s="229" t="inlineStr">
        <is>
          <t>On-off
Valve</t>
        </is>
      </c>
      <c r="G400" s="231" t="inlineStr">
        <is>
          <t>-</t>
        </is>
      </c>
      <c r="H400" s="231" t="inlineStr">
        <is>
          <t>DCS-DI</t>
        </is>
      </c>
      <c r="I400" s="231" t="inlineStr">
        <is>
          <t>-</t>
        </is>
      </c>
      <c r="J400" s="231" t="inlineStr">
        <is>
          <t>-</t>
        </is>
      </c>
      <c r="K400" s="335" t="inlineStr">
        <is>
          <t>C01</t>
        </is>
      </c>
    </row>
    <row r="401" ht="20.1" customHeight="1" s="521">
      <c r="A401" s="226" t="inlineStr">
        <is>
          <t>-</t>
        </is>
      </c>
      <c r="B401" s="227" t="inlineStr">
        <is>
          <t>18-XZSL-62101</t>
        </is>
      </c>
      <c r="C401" s="215" t="inlineStr">
        <is>
          <t>Limit Switch(Close)</t>
        </is>
      </c>
      <c r="D401" s="228" t="inlineStr">
        <is>
          <t>-</t>
        </is>
      </c>
      <c r="E401" s="205" t="inlineStr">
        <is>
          <t>1840-PS07-621</t>
        </is>
      </c>
      <c r="F401" s="229" t="inlineStr">
        <is>
          <t>On-off
Valve</t>
        </is>
      </c>
      <c r="G401" s="231" t="inlineStr">
        <is>
          <t>-</t>
        </is>
      </c>
      <c r="H401" s="231" t="inlineStr">
        <is>
          <t>DCS-DI</t>
        </is>
      </c>
      <c r="I401" s="231" t="inlineStr">
        <is>
          <t>-</t>
        </is>
      </c>
      <c r="J401" s="231" t="inlineStr">
        <is>
          <t>-</t>
        </is>
      </c>
      <c r="K401" s="335" t="inlineStr">
        <is>
          <t>C01</t>
        </is>
      </c>
    </row>
    <row r="402" ht="20.1" customHeight="1" s="521">
      <c r="A402" s="210" t="n"/>
      <c r="B402" s="598" t="n"/>
      <c r="C402" s="254" t="n"/>
      <c r="D402" s="212" t="n"/>
      <c r="E402" s="212" t="n"/>
      <c r="F402" s="598" t="n"/>
      <c r="G402" s="213" t="n"/>
      <c r="H402" s="598" t="n"/>
      <c r="I402" s="131" t="n"/>
      <c r="J402" s="132" t="n"/>
      <c r="K402" s="138" t="n"/>
    </row>
    <row r="403" ht="20.1" customHeight="1" s="521">
      <c r="A403" s="226" t="inlineStr">
        <is>
          <t>-</t>
        </is>
      </c>
      <c r="B403" s="227" t="inlineStr">
        <is>
          <t>18-XXV-62105</t>
        </is>
      </c>
      <c r="C403" s="218" t="inlineStr">
        <is>
          <t>Ball</t>
        </is>
      </c>
      <c r="D403" s="228" t="inlineStr">
        <is>
          <t>PRTO ET-3101 ON-OFF VALVE</t>
        </is>
      </c>
      <c r="E403" s="205" t="inlineStr">
        <is>
          <t>1840-PS07-621</t>
        </is>
      </c>
      <c r="F403" s="229" t="inlineStr">
        <is>
          <t>In-line</t>
        </is>
      </c>
      <c r="G403" s="227" t="inlineStr">
        <is>
          <t>18-80-PR-62112-B2A-N</t>
        </is>
      </c>
      <c r="H403" s="231" t="inlineStr">
        <is>
          <t>-</t>
        </is>
      </c>
      <c r="I403" s="230" t="inlineStr">
        <is>
          <t>-</t>
        </is>
      </c>
      <c r="J403" s="243" t="inlineStr">
        <is>
          <t>-</t>
        </is>
      </c>
      <c r="K403" s="335" t="inlineStr">
        <is>
          <t>C01</t>
        </is>
      </c>
    </row>
    <row r="404" ht="20.1" customHeight="1" s="521">
      <c r="A404" s="226" t="inlineStr">
        <is>
          <t>-</t>
        </is>
      </c>
      <c r="B404" s="227" t="inlineStr">
        <is>
          <t>18-XXN-62105</t>
        </is>
      </c>
      <c r="C404" s="218" t="inlineStr">
        <is>
          <t>Solenoid Valve</t>
        </is>
      </c>
      <c r="D404" s="228" t="inlineStr">
        <is>
          <t>-</t>
        </is>
      </c>
      <c r="E404" s="205" t="inlineStr">
        <is>
          <t>1840-PS07-621</t>
        </is>
      </c>
      <c r="F404" s="229" t="inlineStr">
        <is>
          <t>On-off
Valve</t>
        </is>
      </c>
      <c r="G404" s="231" t="inlineStr">
        <is>
          <t>-</t>
        </is>
      </c>
      <c r="H404" s="231" t="inlineStr">
        <is>
          <t>SIS-DO</t>
        </is>
      </c>
      <c r="I404" s="231" t="inlineStr">
        <is>
          <t>-</t>
        </is>
      </c>
      <c r="J404" s="231" t="inlineStr">
        <is>
          <t>-</t>
        </is>
      </c>
      <c r="K404" s="335" t="inlineStr">
        <is>
          <t>C01</t>
        </is>
      </c>
    </row>
    <row r="405" ht="20.1" customHeight="1" s="521">
      <c r="A405" s="226" t="inlineStr">
        <is>
          <t>-</t>
        </is>
      </c>
      <c r="B405" s="227" t="inlineStr">
        <is>
          <t>18-XZSH-62105</t>
        </is>
      </c>
      <c r="C405" s="215" t="inlineStr">
        <is>
          <t>Limit Switch(Open)</t>
        </is>
      </c>
      <c r="D405" s="228" t="inlineStr">
        <is>
          <t>-</t>
        </is>
      </c>
      <c r="E405" s="205" t="inlineStr">
        <is>
          <t>1840-PS07-621</t>
        </is>
      </c>
      <c r="F405" s="229" t="inlineStr">
        <is>
          <t>On-off
Valve</t>
        </is>
      </c>
      <c r="G405" s="231" t="inlineStr">
        <is>
          <t>-</t>
        </is>
      </c>
      <c r="H405" s="231" t="inlineStr">
        <is>
          <t>DCS-DI</t>
        </is>
      </c>
      <c r="I405" s="231" t="inlineStr">
        <is>
          <t>-</t>
        </is>
      </c>
      <c r="J405" s="231" t="inlineStr">
        <is>
          <t>-</t>
        </is>
      </c>
      <c r="K405" s="335" t="inlineStr">
        <is>
          <t>C01</t>
        </is>
      </c>
    </row>
    <row r="406" ht="20.1" customHeight="1" s="521">
      <c r="A406" s="226" t="inlineStr">
        <is>
          <t>-</t>
        </is>
      </c>
      <c r="B406" s="227" t="inlineStr">
        <is>
          <t>18-XZSL-62105</t>
        </is>
      </c>
      <c r="C406" s="215" t="inlineStr">
        <is>
          <t>Limit Switch(Close)</t>
        </is>
      </c>
      <c r="D406" s="228" t="inlineStr">
        <is>
          <t>-</t>
        </is>
      </c>
      <c r="E406" s="205" t="inlineStr">
        <is>
          <t>1840-PS07-621</t>
        </is>
      </c>
      <c r="F406" s="229" t="inlineStr">
        <is>
          <t>On-off
Valve</t>
        </is>
      </c>
      <c r="G406" s="231" t="inlineStr">
        <is>
          <t>-</t>
        </is>
      </c>
      <c r="H406" s="231" t="inlineStr">
        <is>
          <t>DCS-DI</t>
        </is>
      </c>
      <c r="I406" s="231" t="inlineStr">
        <is>
          <t>-</t>
        </is>
      </c>
      <c r="J406" s="231" t="inlineStr">
        <is>
          <t>-</t>
        </is>
      </c>
      <c r="K406" s="335" t="inlineStr">
        <is>
          <t>C01</t>
        </is>
      </c>
    </row>
    <row r="407" ht="20.1" customHeight="1" s="521">
      <c r="A407" s="210" t="n"/>
      <c r="B407" s="598" t="n"/>
      <c r="C407" s="254" t="n"/>
      <c r="D407" s="212" t="n"/>
      <c r="E407" s="212" t="n"/>
      <c r="F407" s="598" t="n"/>
      <c r="G407" s="213" t="n"/>
      <c r="H407" s="598" t="n"/>
      <c r="I407" s="131" t="n"/>
      <c r="J407" s="132" t="n"/>
      <c r="K407" s="138" t="n"/>
    </row>
    <row r="408" ht="20.1" customHeight="1" s="521">
      <c r="A408" s="226" t="inlineStr">
        <is>
          <t>-</t>
        </is>
      </c>
      <c r="B408" s="227" t="inlineStr">
        <is>
          <t>18-XV-62106</t>
        </is>
      </c>
      <c r="C408" s="218" t="inlineStr">
        <is>
          <t>Ball</t>
        </is>
      </c>
      <c r="D408" s="228" t="inlineStr">
        <is>
          <t>RECO. PR FROM VE-6202 ON-OFF VALVE</t>
        </is>
      </c>
      <c r="E408" s="205" t="inlineStr">
        <is>
          <t>1840-PS07-621</t>
        </is>
      </c>
      <c r="F408" s="229" t="inlineStr">
        <is>
          <t>In-line</t>
        </is>
      </c>
      <c r="G408" s="227" t="inlineStr">
        <is>
          <t>18-100-PR-62107-B2A-N</t>
        </is>
      </c>
      <c r="H408" s="231" t="inlineStr">
        <is>
          <t>-</t>
        </is>
      </c>
      <c r="I408" s="230" t="inlineStr">
        <is>
          <t>-</t>
        </is>
      </c>
      <c r="J408" s="243" t="inlineStr">
        <is>
          <t>-</t>
        </is>
      </c>
      <c r="K408" s="335" t="inlineStr">
        <is>
          <t>C01</t>
        </is>
      </c>
    </row>
    <row r="409" ht="20.1" customHeight="1" s="521">
      <c r="A409" s="226" t="inlineStr">
        <is>
          <t>-</t>
        </is>
      </c>
      <c r="B409" s="227" t="inlineStr">
        <is>
          <t>18-XN-62106</t>
        </is>
      </c>
      <c r="C409" s="218" t="inlineStr">
        <is>
          <t>Solenoid Valve</t>
        </is>
      </c>
      <c r="D409" s="228" t="inlineStr">
        <is>
          <t>-</t>
        </is>
      </c>
      <c r="E409" s="205" t="inlineStr">
        <is>
          <t>1840-PS07-621</t>
        </is>
      </c>
      <c r="F409" s="229" t="inlineStr">
        <is>
          <t>On-off
Valve</t>
        </is>
      </c>
      <c r="G409" s="231" t="inlineStr">
        <is>
          <t>-</t>
        </is>
      </c>
      <c r="H409" s="231" t="inlineStr">
        <is>
          <t>DCS-DO</t>
        </is>
      </c>
      <c r="I409" s="231" t="inlineStr">
        <is>
          <t>-</t>
        </is>
      </c>
      <c r="J409" s="231" t="inlineStr">
        <is>
          <t>-</t>
        </is>
      </c>
      <c r="K409" s="335" t="inlineStr">
        <is>
          <t>C01</t>
        </is>
      </c>
    </row>
    <row r="410" ht="20.1" customHeight="1" s="521">
      <c r="A410" s="226" t="inlineStr">
        <is>
          <t>-</t>
        </is>
      </c>
      <c r="B410" s="227" t="inlineStr">
        <is>
          <t>18-XZSH-62106</t>
        </is>
      </c>
      <c r="C410" s="215" t="inlineStr">
        <is>
          <t>Limit Switch(Open)</t>
        </is>
      </c>
      <c r="D410" s="228" t="inlineStr">
        <is>
          <t>-</t>
        </is>
      </c>
      <c r="E410" s="205" t="inlineStr">
        <is>
          <t>1840-PS07-621</t>
        </is>
      </c>
      <c r="F410" s="229" t="inlineStr">
        <is>
          <t>On-off
Valve</t>
        </is>
      </c>
      <c r="G410" s="231" t="inlineStr">
        <is>
          <t>-</t>
        </is>
      </c>
      <c r="H410" s="231" t="inlineStr">
        <is>
          <t>DCS-DI</t>
        </is>
      </c>
      <c r="I410" s="231" t="inlineStr">
        <is>
          <t>-</t>
        </is>
      </c>
      <c r="J410" s="255" t="inlineStr">
        <is>
          <t>联锁</t>
        </is>
      </c>
      <c r="K410" s="335" t="inlineStr">
        <is>
          <t>C01</t>
        </is>
      </c>
    </row>
    <row r="411" ht="20.1" customHeight="1" s="521">
      <c r="A411" s="226" t="inlineStr">
        <is>
          <t>-</t>
        </is>
      </c>
      <c r="B411" s="227" t="inlineStr">
        <is>
          <t>18-XZSL-62106</t>
        </is>
      </c>
      <c r="C411" s="215" t="inlineStr">
        <is>
          <t>Limit Switch(Close)</t>
        </is>
      </c>
      <c r="D411" s="228" t="inlineStr">
        <is>
          <t>-</t>
        </is>
      </c>
      <c r="E411" s="205" t="inlineStr">
        <is>
          <t>1840-PS07-621</t>
        </is>
      </c>
      <c r="F411" s="229" t="inlineStr">
        <is>
          <t>On-off
Valve</t>
        </is>
      </c>
      <c r="G411" s="231" t="inlineStr">
        <is>
          <t>-</t>
        </is>
      </c>
      <c r="H411" s="231" t="inlineStr">
        <is>
          <t>DCS-DI</t>
        </is>
      </c>
      <c r="I411" s="231" t="inlineStr">
        <is>
          <t>-</t>
        </is>
      </c>
      <c r="J411" s="231" t="inlineStr">
        <is>
          <t>-</t>
        </is>
      </c>
      <c r="K411" s="335" t="inlineStr">
        <is>
          <t>C01</t>
        </is>
      </c>
    </row>
    <row r="412" ht="20.1" customHeight="1" s="521">
      <c r="A412" s="210" t="n"/>
      <c r="B412" s="598" t="n"/>
      <c r="C412" s="254" t="n"/>
      <c r="D412" s="212" t="n"/>
      <c r="E412" s="212" t="n"/>
      <c r="F412" s="598" t="n"/>
      <c r="G412" s="213" t="n"/>
      <c r="H412" s="598" t="n"/>
      <c r="I412" s="131" t="n"/>
      <c r="J412" s="132" t="n"/>
      <c r="K412" s="138" t="n"/>
    </row>
    <row r="413" ht="20.1" customHeight="1" s="521">
      <c r="A413" s="226" t="inlineStr">
        <is>
          <t>-</t>
        </is>
      </c>
      <c r="B413" s="227" t="inlineStr">
        <is>
          <t>18-XV-62301</t>
        </is>
      </c>
      <c r="C413" s="218" t="inlineStr">
        <is>
          <t>Ball</t>
        </is>
      </c>
      <c r="D413" s="228" t="inlineStr">
        <is>
          <t>LLS TO ET-6203 ON-OFF VALVE</t>
        </is>
      </c>
      <c r="E413" s="205" t="inlineStr">
        <is>
          <t>1840-PS07-623</t>
        </is>
      </c>
      <c r="F413" s="229" t="inlineStr">
        <is>
          <t>In-line</t>
        </is>
      </c>
      <c r="G413" s="227" t="inlineStr">
        <is>
          <t>18-25-LLS-62310-A2A-H</t>
        </is>
      </c>
      <c r="H413" s="231" t="inlineStr">
        <is>
          <t>-</t>
        </is>
      </c>
      <c r="I413" s="230" t="inlineStr">
        <is>
          <t>-</t>
        </is>
      </c>
      <c r="J413" s="243" t="inlineStr">
        <is>
          <t>-</t>
        </is>
      </c>
      <c r="K413" s="335" t="inlineStr">
        <is>
          <t>C01</t>
        </is>
      </c>
    </row>
    <row r="414" ht="20.1" customHeight="1" s="521">
      <c r="A414" s="226" t="inlineStr">
        <is>
          <t>-</t>
        </is>
      </c>
      <c r="B414" s="227" t="inlineStr">
        <is>
          <t>18-XN-62301</t>
        </is>
      </c>
      <c r="C414" s="218" t="inlineStr">
        <is>
          <t>Solenoid Valve</t>
        </is>
      </c>
      <c r="D414" s="228" t="inlineStr">
        <is>
          <t>-</t>
        </is>
      </c>
      <c r="E414" s="205" t="inlineStr">
        <is>
          <t>1840-PS07-623</t>
        </is>
      </c>
      <c r="F414" s="229" t="inlineStr">
        <is>
          <t>On-off
Valve</t>
        </is>
      </c>
      <c r="G414" s="231" t="inlineStr">
        <is>
          <t>-</t>
        </is>
      </c>
      <c r="H414" s="231" t="inlineStr">
        <is>
          <t>DCS-DO</t>
        </is>
      </c>
      <c r="I414" s="231" t="inlineStr">
        <is>
          <t>-</t>
        </is>
      </c>
      <c r="J414" s="231" t="inlineStr">
        <is>
          <t>-</t>
        </is>
      </c>
      <c r="K414" s="335" t="inlineStr">
        <is>
          <t>C01</t>
        </is>
      </c>
    </row>
    <row r="415" ht="20.1" customHeight="1" s="521">
      <c r="A415" s="226" t="inlineStr">
        <is>
          <t>-</t>
        </is>
      </c>
      <c r="B415" s="227" t="inlineStr">
        <is>
          <t>18-XZSH-62301</t>
        </is>
      </c>
      <c r="C415" s="215" t="inlineStr">
        <is>
          <t>Limit Switch(Open)</t>
        </is>
      </c>
      <c r="D415" s="228" t="inlineStr">
        <is>
          <t>-</t>
        </is>
      </c>
      <c r="E415" s="205" t="inlineStr">
        <is>
          <t>1840-PS07-623</t>
        </is>
      </c>
      <c r="F415" s="229" t="inlineStr">
        <is>
          <t>On-off
Valve</t>
        </is>
      </c>
      <c r="G415" s="231" t="inlineStr">
        <is>
          <t>-</t>
        </is>
      </c>
      <c r="H415" s="231" t="inlineStr">
        <is>
          <t>DCS-DI</t>
        </is>
      </c>
      <c r="I415" s="231" t="inlineStr">
        <is>
          <t>-</t>
        </is>
      </c>
      <c r="J415" s="231" t="inlineStr">
        <is>
          <t>-</t>
        </is>
      </c>
      <c r="K415" s="335" t="inlineStr">
        <is>
          <t>C01</t>
        </is>
      </c>
    </row>
    <row r="416" ht="20.1" customHeight="1" s="521">
      <c r="A416" s="226" t="inlineStr">
        <is>
          <t>-</t>
        </is>
      </c>
      <c r="B416" s="227" t="inlineStr">
        <is>
          <t>18-XZSL-62301</t>
        </is>
      </c>
      <c r="C416" s="215" t="inlineStr">
        <is>
          <t>Limit Switch(Close)</t>
        </is>
      </c>
      <c r="D416" s="228" t="inlineStr">
        <is>
          <t>-</t>
        </is>
      </c>
      <c r="E416" s="205" t="inlineStr">
        <is>
          <t>1840-PS07-623</t>
        </is>
      </c>
      <c r="F416" s="229" t="inlineStr">
        <is>
          <t>On-off
Valve</t>
        </is>
      </c>
      <c r="G416" s="231" t="inlineStr">
        <is>
          <t>-</t>
        </is>
      </c>
      <c r="H416" s="231" t="inlineStr">
        <is>
          <t>DCS-DI</t>
        </is>
      </c>
      <c r="I416" s="231" t="inlineStr">
        <is>
          <t>-</t>
        </is>
      </c>
      <c r="J416" s="231" t="inlineStr">
        <is>
          <t>-</t>
        </is>
      </c>
      <c r="K416" s="335" t="inlineStr">
        <is>
          <t>C01</t>
        </is>
      </c>
    </row>
    <row r="417" ht="20.1" customHeight="1" s="521">
      <c r="A417" s="210" t="n"/>
      <c r="B417" s="598" t="n"/>
      <c r="C417" s="254" t="n"/>
      <c r="D417" s="212" t="n"/>
      <c r="E417" s="212" t="n"/>
      <c r="F417" s="598" t="n"/>
      <c r="G417" s="213" t="n"/>
      <c r="H417" s="598" t="n"/>
      <c r="I417" s="131" t="n"/>
      <c r="J417" s="132" t="n"/>
      <c r="K417" s="138" t="n"/>
    </row>
    <row r="418" ht="20.1" customHeight="1" s="521">
      <c r="A418" s="226" t="inlineStr">
        <is>
          <t>-</t>
        </is>
      </c>
      <c r="B418" s="227" t="inlineStr">
        <is>
          <t>18-XV-62302</t>
        </is>
      </c>
      <c r="C418" s="218" t="inlineStr">
        <is>
          <t>Ball</t>
        </is>
      </c>
      <c r="D418" s="228" t="inlineStr">
        <is>
          <t>LLSC FROM ET-6203 ON-OFF VALVE</t>
        </is>
      </c>
      <c r="E418" s="205" t="inlineStr">
        <is>
          <t>1840-PS07-623</t>
        </is>
      </c>
      <c r="F418" s="229" t="inlineStr">
        <is>
          <t>In-line</t>
        </is>
      </c>
      <c r="G418" s="227" t="inlineStr">
        <is>
          <t>18-25-LLSC-62311-A2A-P</t>
        </is>
      </c>
      <c r="H418" s="231" t="inlineStr">
        <is>
          <t>-</t>
        </is>
      </c>
      <c r="I418" s="230" t="inlineStr">
        <is>
          <t>-</t>
        </is>
      </c>
      <c r="J418" s="243" t="inlineStr">
        <is>
          <t>-</t>
        </is>
      </c>
      <c r="K418" s="335" t="inlineStr">
        <is>
          <t>C01</t>
        </is>
      </c>
    </row>
    <row r="419" ht="20.1" customHeight="1" s="521">
      <c r="A419" s="226" t="inlineStr">
        <is>
          <t>-</t>
        </is>
      </c>
      <c r="B419" s="227" t="inlineStr">
        <is>
          <t>18-XN-62302</t>
        </is>
      </c>
      <c r="C419" s="218" t="inlineStr">
        <is>
          <t>Solenoid Valve</t>
        </is>
      </c>
      <c r="D419" s="228" t="inlineStr">
        <is>
          <t>-</t>
        </is>
      </c>
      <c r="E419" s="205" t="inlineStr">
        <is>
          <t>1840-PS07-623</t>
        </is>
      </c>
      <c r="F419" s="229" t="inlineStr">
        <is>
          <t>On-off
Valve</t>
        </is>
      </c>
      <c r="G419" s="231" t="inlineStr">
        <is>
          <t>-</t>
        </is>
      </c>
      <c r="H419" s="231" t="inlineStr">
        <is>
          <t>DCS-DO</t>
        </is>
      </c>
      <c r="I419" s="231" t="inlineStr">
        <is>
          <t>-</t>
        </is>
      </c>
      <c r="J419" s="231" t="inlineStr">
        <is>
          <t>-</t>
        </is>
      </c>
      <c r="K419" s="335" t="inlineStr">
        <is>
          <t>C01</t>
        </is>
      </c>
    </row>
    <row r="420" ht="20.1" customHeight="1" s="521">
      <c r="A420" s="226" t="inlineStr">
        <is>
          <t>-</t>
        </is>
      </c>
      <c r="B420" s="227" t="inlineStr">
        <is>
          <t>18-XZSH-62302</t>
        </is>
      </c>
      <c r="C420" s="215" t="inlineStr">
        <is>
          <t>Limit Switch(Open)</t>
        </is>
      </c>
      <c r="D420" s="228" t="inlineStr">
        <is>
          <t>-</t>
        </is>
      </c>
      <c r="E420" s="205" t="inlineStr">
        <is>
          <t>1840-PS07-623</t>
        </is>
      </c>
      <c r="F420" s="229" t="inlineStr">
        <is>
          <t>On-off
Valve</t>
        </is>
      </c>
      <c r="G420" s="231" t="inlineStr">
        <is>
          <t>-</t>
        </is>
      </c>
      <c r="H420" s="231" t="inlineStr">
        <is>
          <t>DCS-DI</t>
        </is>
      </c>
      <c r="I420" s="231" t="inlineStr">
        <is>
          <t>-</t>
        </is>
      </c>
      <c r="J420" s="231" t="inlineStr">
        <is>
          <t>-</t>
        </is>
      </c>
      <c r="K420" s="335" t="inlineStr">
        <is>
          <t>C01</t>
        </is>
      </c>
    </row>
    <row r="421" ht="20.1" customHeight="1" s="521">
      <c r="A421" s="226" t="inlineStr">
        <is>
          <t>-</t>
        </is>
      </c>
      <c r="B421" s="227" t="inlineStr">
        <is>
          <t>18-XZSL-62302</t>
        </is>
      </c>
      <c r="C421" s="215" t="inlineStr">
        <is>
          <t>Limit Switch(Close)</t>
        </is>
      </c>
      <c r="D421" s="228" t="inlineStr">
        <is>
          <t>-</t>
        </is>
      </c>
      <c r="E421" s="205" t="inlineStr">
        <is>
          <t>1840-PS07-623</t>
        </is>
      </c>
      <c r="F421" s="229" t="inlineStr">
        <is>
          <t>On-off
Valve</t>
        </is>
      </c>
      <c r="G421" s="231" t="inlineStr">
        <is>
          <t>-</t>
        </is>
      </c>
      <c r="H421" s="231" t="inlineStr">
        <is>
          <t>DCS-DI</t>
        </is>
      </c>
      <c r="I421" s="231" t="inlineStr">
        <is>
          <t>-</t>
        </is>
      </c>
      <c r="J421" s="231" t="inlineStr">
        <is>
          <t>-</t>
        </is>
      </c>
      <c r="K421" s="335" t="inlineStr">
        <is>
          <t>C01</t>
        </is>
      </c>
    </row>
    <row r="422" ht="20.1" customHeight="1" s="521">
      <c r="A422" s="210" t="n"/>
      <c r="B422" s="598" t="n"/>
      <c r="C422" s="254" t="n"/>
      <c r="D422" s="212" t="n"/>
      <c r="E422" s="212" t="n"/>
      <c r="F422" s="598" t="n"/>
      <c r="G422" s="213" t="n"/>
      <c r="H422" s="598" t="n"/>
      <c r="I422" s="131" t="n"/>
      <c r="J422" s="132" t="n"/>
      <c r="K422" s="138" t="n"/>
    </row>
    <row r="423" ht="20.1" customHeight="1" s="521">
      <c r="A423" s="226" t="inlineStr">
        <is>
          <t>-</t>
        </is>
      </c>
      <c r="B423" s="227" t="inlineStr">
        <is>
          <t>18-XXV-62303</t>
        </is>
      </c>
      <c r="C423" s="218" t="inlineStr">
        <is>
          <t>Ball</t>
        </is>
      </c>
      <c r="D423" s="228" t="inlineStr">
        <is>
          <t>P TO POSM ON-OFF VALVE</t>
        </is>
      </c>
      <c r="E423" s="205" t="inlineStr">
        <is>
          <t>1840-PS07-623</t>
        </is>
      </c>
      <c r="F423" s="229" t="inlineStr">
        <is>
          <t>In-line</t>
        </is>
      </c>
      <c r="G423" s="227" t="inlineStr">
        <is>
          <t>18-50-P-62314-A2A-H</t>
        </is>
      </c>
      <c r="H423" s="231" t="inlineStr">
        <is>
          <t>-</t>
        </is>
      </c>
      <c r="I423" s="230" t="inlineStr">
        <is>
          <t>-</t>
        </is>
      </c>
      <c r="J423" s="243" t="inlineStr">
        <is>
          <t>-</t>
        </is>
      </c>
      <c r="K423" s="335" t="inlineStr">
        <is>
          <t>C01</t>
        </is>
      </c>
      <c r="N423" s="112" t="n"/>
    </row>
    <row r="424" ht="20.1" customHeight="1" s="521">
      <c r="A424" s="226" t="inlineStr">
        <is>
          <t>-</t>
        </is>
      </c>
      <c r="B424" s="227" t="inlineStr">
        <is>
          <t>18-XXN-62303</t>
        </is>
      </c>
      <c r="C424" s="218" t="inlineStr">
        <is>
          <t>Solenoid Valve</t>
        </is>
      </c>
      <c r="D424" s="228" t="inlineStr">
        <is>
          <t>-</t>
        </is>
      </c>
      <c r="E424" s="205" t="inlineStr">
        <is>
          <t>1840-PS07-623</t>
        </is>
      </c>
      <c r="F424" s="229" t="inlineStr">
        <is>
          <t>On-off
Valve</t>
        </is>
      </c>
      <c r="G424" s="231" t="inlineStr">
        <is>
          <t>-</t>
        </is>
      </c>
      <c r="H424" s="231" t="inlineStr">
        <is>
          <t>SIS-DO</t>
        </is>
      </c>
      <c r="I424" s="231" t="inlineStr">
        <is>
          <t>-</t>
        </is>
      </c>
      <c r="J424" s="231" t="inlineStr">
        <is>
          <t>-</t>
        </is>
      </c>
      <c r="K424" s="335" t="inlineStr">
        <is>
          <t>C01</t>
        </is>
      </c>
      <c r="N424" s="112" t="n"/>
    </row>
    <row r="425" ht="20.1" customHeight="1" s="521">
      <c r="A425" s="226" t="inlineStr">
        <is>
          <t>-</t>
        </is>
      </c>
      <c r="B425" s="227" t="inlineStr">
        <is>
          <t>18-XZSH-62303</t>
        </is>
      </c>
      <c r="C425" s="215" t="inlineStr">
        <is>
          <t>Limit Switch(Open)</t>
        </is>
      </c>
      <c r="D425" s="228" t="inlineStr">
        <is>
          <t>-</t>
        </is>
      </c>
      <c r="E425" s="205" t="inlineStr">
        <is>
          <t>1840-PS07-623</t>
        </is>
      </c>
      <c r="F425" s="229" t="inlineStr">
        <is>
          <t>On-off
Valve</t>
        </is>
      </c>
      <c r="G425" s="231" t="inlineStr">
        <is>
          <t>-</t>
        </is>
      </c>
      <c r="H425" s="231" t="inlineStr">
        <is>
          <t>DCS-DI</t>
        </is>
      </c>
      <c r="I425" s="231" t="inlineStr">
        <is>
          <t>-</t>
        </is>
      </c>
      <c r="J425" s="231" t="inlineStr">
        <is>
          <t>-</t>
        </is>
      </c>
      <c r="K425" s="335" t="inlineStr">
        <is>
          <t>C01</t>
        </is>
      </c>
      <c r="N425" s="112" t="n"/>
    </row>
    <row r="426" ht="20.1" customHeight="1" s="521">
      <c r="A426" s="226" t="inlineStr">
        <is>
          <t>-</t>
        </is>
      </c>
      <c r="B426" s="227" t="inlineStr">
        <is>
          <t>18-XZSL-62303</t>
        </is>
      </c>
      <c r="C426" s="215" t="inlineStr">
        <is>
          <t>Limit Switch(Close)</t>
        </is>
      </c>
      <c r="D426" s="228" t="inlineStr">
        <is>
          <t>-</t>
        </is>
      </c>
      <c r="E426" s="205" t="inlineStr">
        <is>
          <t>1840-PS07-623</t>
        </is>
      </c>
      <c r="F426" s="229" t="inlineStr">
        <is>
          <t>On-off
Valve</t>
        </is>
      </c>
      <c r="G426" s="231" t="inlineStr">
        <is>
          <t>-</t>
        </is>
      </c>
      <c r="H426" s="231" t="inlineStr">
        <is>
          <t>DCS-DI</t>
        </is>
      </c>
      <c r="I426" s="231" t="inlineStr">
        <is>
          <t>-</t>
        </is>
      </c>
      <c r="J426" s="231" t="inlineStr">
        <is>
          <t>-</t>
        </is>
      </c>
      <c r="K426" s="335" t="inlineStr">
        <is>
          <t>C01</t>
        </is>
      </c>
      <c r="N426" s="112" t="n"/>
    </row>
    <row r="427" ht="20.1" customHeight="1" s="521">
      <c r="A427" s="210" t="n"/>
      <c r="B427" s="598" t="n"/>
      <c r="C427" s="211" t="n"/>
      <c r="D427" s="212" t="n"/>
      <c r="E427" s="212" t="n"/>
      <c r="F427" s="598" t="n"/>
      <c r="G427" s="213" t="n"/>
      <c r="H427" s="598" t="n"/>
      <c r="I427" s="131" t="n"/>
      <c r="J427" s="598" t="n"/>
      <c r="K427" s="138" t="n"/>
      <c r="N427" s="112" t="n"/>
    </row>
    <row r="428" ht="20.1" customHeight="1" s="521">
      <c r="A428" s="256" t="inlineStr">
        <is>
          <t>-</t>
        </is>
      </c>
      <c r="B428" s="206" t="inlineStr">
        <is>
          <t>18-HS-61101A</t>
        </is>
      </c>
      <c r="C428" s="206" t="inlineStr">
        <is>
          <t>Pushbutton</t>
        </is>
      </c>
      <c r="D428" s="206" t="inlineStr">
        <is>
          <t xml:space="preserve"> RUD</t>
        </is>
      </c>
      <c r="E428" s="206" t="inlineStr">
        <is>
          <t>1840-PS07-611</t>
        </is>
      </c>
      <c r="F428" s="206" t="inlineStr">
        <is>
          <t>CCR</t>
        </is>
      </c>
      <c r="G428" s="206" t="inlineStr">
        <is>
          <t>Console</t>
        </is>
      </c>
      <c r="H428" s="231" t="inlineStr">
        <is>
          <t>DCS-DI</t>
        </is>
      </c>
      <c r="I428" s="214" t="inlineStr">
        <is>
          <t>-</t>
        </is>
      </c>
      <c r="J428" s="257" t="inlineStr">
        <is>
          <t>-</t>
        </is>
      </c>
      <c r="K428" s="208" t="inlineStr">
        <is>
          <t>C01</t>
        </is>
      </c>
      <c r="N428" s="112" t="n"/>
    </row>
    <row r="429" ht="20.1" customHeight="1" s="521">
      <c r="A429" s="256" t="inlineStr">
        <is>
          <t>-</t>
        </is>
      </c>
      <c r="B429" s="206" t="inlineStr">
        <is>
          <t>18-HS-61101B</t>
        </is>
      </c>
      <c r="C429" s="206" t="inlineStr">
        <is>
          <t>Pushbutton</t>
        </is>
      </c>
      <c r="D429" s="206" t="inlineStr">
        <is>
          <t xml:space="preserve"> RUD</t>
        </is>
      </c>
      <c r="E429" s="206" t="inlineStr">
        <is>
          <t>1840-PS07-611</t>
        </is>
      </c>
      <c r="F429" s="206" t="inlineStr">
        <is>
          <t>Field</t>
        </is>
      </c>
      <c r="G429" s="206" t="inlineStr">
        <is>
          <t>Field</t>
        </is>
      </c>
      <c r="H429" s="231" t="inlineStr">
        <is>
          <t>DCS-DI</t>
        </is>
      </c>
      <c r="I429" s="214" t="inlineStr">
        <is>
          <t>-</t>
        </is>
      </c>
      <c r="J429" s="257" t="inlineStr">
        <is>
          <t>-</t>
        </is>
      </c>
      <c r="K429" s="208" t="inlineStr">
        <is>
          <t>C01</t>
        </is>
      </c>
    </row>
    <row r="430" ht="20.1" customHeight="1" s="521">
      <c r="A430" s="256" t="inlineStr">
        <is>
          <t>-</t>
        </is>
      </c>
      <c r="B430" s="206" t="inlineStr">
        <is>
          <t>18-HS-61102</t>
        </is>
      </c>
      <c r="C430" s="206" t="inlineStr">
        <is>
          <t>Pushbutton</t>
        </is>
      </c>
      <c r="D430" s="206" t="inlineStr">
        <is>
          <t xml:space="preserve"> RUD RESET</t>
        </is>
      </c>
      <c r="E430" s="206" t="inlineStr">
        <is>
          <t>1840-PS07-611</t>
        </is>
      </c>
      <c r="F430" s="206" t="inlineStr">
        <is>
          <t>CCR</t>
        </is>
      </c>
      <c r="G430" s="206" t="inlineStr">
        <is>
          <t>Console</t>
        </is>
      </c>
      <c r="H430" s="231" t="inlineStr">
        <is>
          <t>DCS-DI</t>
        </is>
      </c>
      <c r="I430" s="214" t="inlineStr">
        <is>
          <t>-</t>
        </is>
      </c>
      <c r="J430" s="257" t="inlineStr">
        <is>
          <t>-</t>
        </is>
      </c>
      <c r="K430" s="208" t="inlineStr">
        <is>
          <t>C01</t>
        </is>
      </c>
    </row>
    <row r="431" ht="20.1" customHeight="1" s="521">
      <c r="A431" s="256" t="inlineStr">
        <is>
          <t>-</t>
        </is>
      </c>
      <c r="B431" s="206" t="inlineStr">
        <is>
          <t>18-UA-61101</t>
        </is>
      </c>
      <c r="C431" s="206" t="inlineStr">
        <is>
          <t>Soft Lamp</t>
        </is>
      </c>
      <c r="D431" s="206" t="inlineStr">
        <is>
          <t xml:space="preserve"> RUD</t>
        </is>
      </c>
      <c r="E431" s="206" t="inlineStr">
        <is>
          <t>1840-PS07-611</t>
        </is>
      </c>
      <c r="F431" s="206" t="inlineStr">
        <is>
          <t>CCR</t>
        </is>
      </c>
      <c r="G431" s="206" t="inlineStr">
        <is>
          <t>-</t>
        </is>
      </c>
      <c r="H431" s="231" t="inlineStr">
        <is>
          <t>-</t>
        </is>
      </c>
      <c r="I431" s="214" t="inlineStr">
        <is>
          <t>-</t>
        </is>
      </c>
      <c r="J431" s="257" t="inlineStr">
        <is>
          <t>-</t>
        </is>
      </c>
      <c r="K431" s="208" t="inlineStr">
        <is>
          <t>C01</t>
        </is>
      </c>
    </row>
    <row r="432" ht="20.1" customHeight="1" s="521">
      <c r="A432" s="172" t="n"/>
      <c r="B432" s="598" t="n"/>
      <c r="C432" s="211" t="n"/>
      <c r="D432" s="212" t="n"/>
      <c r="E432" s="212" t="n"/>
      <c r="F432" s="598" t="n"/>
      <c r="G432" s="213" t="n"/>
      <c r="H432" s="598" t="n"/>
      <c r="I432" s="131" t="n"/>
      <c r="J432" s="239" t="n"/>
      <c r="K432" s="138" t="n"/>
    </row>
    <row r="433" ht="20.1" customHeight="1" s="521">
      <c r="A433" s="256" t="inlineStr">
        <is>
          <t>-</t>
        </is>
      </c>
      <c r="B433" s="206" t="inlineStr">
        <is>
          <t>18-PIA-61281A</t>
        </is>
      </c>
      <c r="C433" s="206" t="inlineStr">
        <is>
          <t>DCS</t>
        </is>
      </c>
      <c r="D433" s="205" t="inlineStr">
        <is>
          <t>18-PP-6102A</t>
        </is>
      </c>
      <c r="E433" s="205" t="inlineStr">
        <is>
          <t>1840-PS07-612</t>
        </is>
      </c>
      <c r="F433" s="206" t="inlineStr">
        <is>
          <t>CCR</t>
        </is>
      </c>
      <c r="G433" s="207" t="inlineStr">
        <is>
          <t>-</t>
        </is>
      </c>
      <c r="H433" s="206" t="inlineStr">
        <is>
          <t>-</t>
        </is>
      </c>
      <c r="I433" s="214" t="inlineStr">
        <is>
          <t>-</t>
        </is>
      </c>
      <c r="J433" s="257" t="inlineStr">
        <is>
          <t>-</t>
        </is>
      </c>
      <c r="K433" s="208" t="inlineStr">
        <is>
          <t>C01</t>
        </is>
      </c>
    </row>
    <row r="434" ht="20.1" customHeight="1" s="521">
      <c r="A434" s="256" t="inlineStr">
        <is>
          <t>-</t>
        </is>
      </c>
      <c r="B434" s="206" t="inlineStr">
        <is>
          <t>18-PT-61281A</t>
        </is>
      </c>
      <c r="C434" s="206" t="inlineStr">
        <is>
          <t>Pressure Transmitter</t>
        </is>
      </c>
      <c r="D434" s="205" t="inlineStr">
        <is>
          <t>18-PP-6102A</t>
        </is>
      </c>
      <c r="E434" s="205" t="inlineStr">
        <is>
          <t>1840-PS07-612</t>
        </is>
      </c>
      <c r="F434" s="206" t="inlineStr">
        <is>
          <t>On-line</t>
        </is>
      </c>
      <c r="G434" s="207" t="inlineStr">
        <is>
          <t>PP-6102A</t>
        </is>
      </c>
      <c r="H434" s="206" t="inlineStr">
        <is>
          <t>DCS-AI</t>
        </is>
      </c>
      <c r="I434" s="214" t="inlineStr">
        <is>
          <t>RUHRPUMPEN</t>
        </is>
      </c>
      <c r="J434" s="257" t="inlineStr">
        <is>
          <t>-</t>
        </is>
      </c>
      <c r="K434" s="208" t="inlineStr">
        <is>
          <t>C01</t>
        </is>
      </c>
    </row>
    <row r="435" ht="20.1" customHeight="1" s="521">
      <c r="A435" s="256" t="n"/>
      <c r="B435" s="206" t="n"/>
      <c r="C435" s="209" t="n"/>
      <c r="D435" s="205" t="n"/>
      <c r="E435" s="205" t="n"/>
      <c r="F435" s="206" t="n"/>
      <c r="G435" s="207" t="n"/>
      <c r="H435" s="206" t="n"/>
      <c r="I435" s="214" t="n"/>
      <c r="J435" s="257" t="n"/>
      <c r="K435" s="208" t="n"/>
    </row>
    <row r="436" ht="20.1" customHeight="1" s="521">
      <c r="A436" s="256" t="inlineStr">
        <is>
          <t>-</t>
        </is>
      </c>
      <c r="B436" s="206" t="inlineStr">
        <is>
          <t>18-PIA-61281B</t>
        </is>
      </c>
      <c r="C436" s="206" t="inlineStr">
        <is>
          <t>DCS</t>
        </is>
      </c>
      <c r="D436" s="205" t="inlineStr">
        <is>
          <t>18-PP-6102B</t>
        </is>
      </c>
      <c r="E436" s="205" t="inlineStr">
        <is>
          <t>1840-PS07-612</t>
        </is>
      </c>
      <c r="F436" s="206" t="inlineStr">
        <is>
          <t>CCR</t>
        </is>
      </c>
      <c r="G436" s="207" t="inlineStr">
        <is>
          <t>-</t>
        </is>
      </c>
      <c r="H436" s="206" t="inlineStr">
        <is>
          <t>-</t>
        </is>
      </c>
      <c r="I436" s="214" t="inlineStr">
        <is>
          <t>-</t>
        </is>
      </c>
      <c r="J436" s="257" t="inlineStr">
        <is>
          <t>-</t>
        </is>
      </c>
      <c r="K436" s="208" t="inlineStr">
        <is>
          <t>C01</t>
        </is>
      </c>
    </row>
    <row r="437" ht="20.1" customHeight="1" s="521">
      <c r="A437" s="256" t="inlineStr">
        <is>
          <t>-</t>
        </is>
      </c>
      <c r="B437" s="206" t="inlineStr">
        <is>
          <t>18-PT-61281B</t>
        </is>
      </c>
      <c r="C437" s="206" t="inlineStr">
        <is>
          <t>Pressure Transmitter</t>
        </is>
      </c>
      <c r="D437" s="205" t="inlineStr">
        <is>
          <t>18-PP-6102B</t>
        </is>
      </c>
      <c r="E437" s="205" t="inlineStr">
        <is>
          <t>1840-PS07-612</t>
        </is>
      </c>
      <c r="F437" s="206" t="inlineStr">
        <is>
          <t>On-line</t>
        </is>
      </c>
      <c r="G437" s="205" t="inlineStr">
        <is>
          <t>PP-6102B</t>
        </is>
      </c>
      <c r="H437" s="206" t="inlineStr">
        <is>
          <t>DCS-AI</t>
        </is>
      </c>
      <c r="I437" s="214" t="inlineStr">
        <is>
          <t>RUHRPUMPEN</t>
        </is>
      </c>
      <c r="J437" s="257" t="inlineStr">
        <is>
          <t>-</t>
        </is>
      </c>
      <c r="K437" s="208" t="inlineStr">
        <is>
          <t>C01</t>
        </is>
      </c>
    </row>
    <row r="438" ht="20.1" customHeight="1" s="521">
      <c r="A438" s="256" t="n"/>
      <c r="B438" s="206" t="n"/>
      <c r="C438" s="209" t="n"/>
      <c r="D438" s="205" t="n"/>
      <c r="E438" s="205" t="n"/>
      <c r="F438" s="206" t="n"/>
      <c r="G438" s="207" t="n"/>
      <c r="H438" s="206" t="n"/>
      <c r="I438" s="214" t="n"/>
      <c r="J438" s="257" t="n"/>
      <c r="K438" s="208" t="n"/>
    </row>
    <row r="439" ht="20.1" customHeight="1" s="521">
      <c r="A439" s="256" t="inlineStr">
        <is>
          <t>-</t>
        </is>
      </c>
      <c r="B439" s="206" t="inlineStr">
        <is>
          <t>18-PIA-61283</t>
        </is>
      </c>
      <c r="C439" s="206" t="inlineStr">
        <is>
          <t>DCS</t>
        </is>
      </c>
      <c r="D439" s="205" t="inlineStr">
        <is>
          <t>18-PP-6103</t>
        </is>
      </c>
      <c r="E439" s="206" t="inlineStr">
        <is>
          <t>1840-PS07-612</t>
        </is>
      </c>
      <c r="F439" s="206" t="inlineStr">
        <is>
          <t>CCR</t>
        </is>
      </c>
      <c r="G439" s="207" t="inlineStr">
        <is>
          <t>-</t>
        </is>
      </c>
      <c r="H439" s="206" t="inlineStr">
        <is>
          <t>-</t>
        </is>
      </c>
      <c r="I439" s="214" t="inlineStr">
        <is>
          <t>-</t>
        </is>
      </c>
      <c r="J439" s="257" t="inlineStr">
        <is>
          <t>-</t>
        </is>
      </c>
      <c r="K439" s="208" t="inlineStr">
        <is>
          <t>C01</t>
        </is>
      </c>
    </row>
    <row r="440" ht="20.1" customHeight="1" s="521">
      <c r="A440" s="256" t="inlineStr">
        <is>
          <t>-</t>
        </is>
      </c>
      <c r="B440" s="206" t="inlineStr">
        <is>
          <t>18-PT-61283</t>
        </is>
      </c>
      <c r="C440" s="206" t="inlineStr">
        <is>
          <t>Pressure Transmitter</t>
        </is>
      </c>
      <c r="D440" s="205" t="inlineStr">
        <is>
          <t>18-PP-6103</t>
        </is>
      </c>
      <c r="E440" s="206" t="inlineStr">
        <is>
          <t>1840-PS07-612</t>
        </is>
      </c>
      <c r="F440" s="206" t="inlineStr">
        <is>
          <t>On-line</t>
        </is>
      </c>
      <c r="G440" s="205" t="inlineStr">
        <is>
          <t>PP-6103</t>
        </is>
      </c>
      <c r="H440" s="206" t="inlineStr">
        <is>
          <t>DCS-AI</t>
        </is>
      </c>
      <c r="I440" s="214" t="inlineStr">
        <is>
          <t>RUHRPUMPEN</t>
        </is>
      </c>
      <c r="J440" s="257" t="inlineStr">
        <is>
          <t>-</t>
        </is>
      </c>
      <c r="K440" s="208" t="inlineStr">
        <is>
          <t>C01</t>
        </is>
      </c>
    </row>
    <row r="441" ht="20.1" customHeight="1" s="521">
      <c r="A441" s="256" t="n"/>
      <c r="B441" s="206" t="n"/>
      <c r="C441" s="209" t="n"/>
      <c r="D441" s="205" t="n"/>
      <c r="E441" s="205" t="n"/>
      <c r="F441" s="206" t="n"/>
      <c r="G441" s="207" t="n"/>
      <c r="H441" s="206" t="n"/>
      <c r="I441" s="214" t="n"/>
      <c r="J441" s="257" t="n"/>
      <c r="K441" s="208" t="n"/>
    </row>
    <row r="442" ht="20.1" customHeight="1" s="521">
      <c r="A442" s="256" t="inlineStr">
        <is>
          <t>-</t>
        </is>
      </c>
      <c r="B442" s="206" t="inlineStr">
        <is>
          <t>18-PIA-62181A</t>
        </is>
      </c>
      <c r="C442" s="206" t="inlineStr">
        <is>
          <t>DCS</t>
        </is>
      </c>
      <c r="D442" s="205" t="inlineStr">
        <is>
          <t>18-PP-6202A</t>
        </is>
      </c>
      <c r="E442" s="206" t="inlineStr">
        <is>
          <t>1840-PS07-621</t>
        </is>
      </c>
      <c r="F442" s="206" t="inlineStr">
        <is>
          <t>CCR</t>
        </is>
      </c>
      <c r="G442" s="207" t="inlineStr">
        <is>
          <t>-</t>
        </is>
      </c>
      <c r="H442" s="206" t="inlineStr">
        <is>
          <t>-</t>
        </is>
      </c>
      <c r="I442" s="214" t="inlineStr">
        <is>
          <t>-</t>
        </is>
      </c>
      <c r="J442" s="257" t="inlineStr">
        <is>
          <t>-</t>
        </is>
      </c>
      <c r="K442" s="208" t="inlineStr">
        <is>
          <t>C01</t>
        </is>
      </c>
    </row>
    <row r="443" ht="20.1" customHeight="1" s="521">
      <c r="A443" s="256" t="inlineStr">
        <is>
          <t>-</t>
        </is>
      </c>
      <c r="B443" s="206" t="inlineStr">
        <is>
          <t>18-PT-62181A</t>
        </is>
      </c>
      <c r="C443" s="206" t="inlineStr">
        <is>
          <t>Pressure Transmitter</t>
        </is>
      </c>
      <c r="D443" s="205" t="inlineStr">
        <is>
          <t>18-PP-6202A</t>
        </is>
      </c>
      <c r="E443" s="206" t="inlineStr">
        <is>
          <t>1840-PS07-621</t>
        </is>
      </c>
      <c r="F443" s="206" t="inlineStr">
        <is>
          <t>On-line</t>
        </is>
      </c>
      <c r="G443" s="207" t="inlineStr">
        <is>
          <t>PP-6202A</t>
        </is>
      </c>
      <c r="H443" s="206" t="inlineStr">
        <is>
          <t>DCS-AI</t>
        </is>
      </c>
      <c r="I443" s="214" t="inlineStr">
        <is>
          <t>RUHRPUMPEN</t>
        </is>
      </c>
      <c r="J443" s="257" t="inlineStr">
        <is>
          <t>-</t>
        </is>
      </c>
      <c r="K443" s="208" t="inlineStr">
        <is>
          <t>C01</t>
        </is>
      </c>
    </row>
    <row r="444" ht="20.1" customHeight="1" s="521">
      <c r="A444" s="256" t="n"/>
      <c r="B444" s="206" t="n"/>
      <c r="C444" s="209" t="n"/>
      <c r="D444" s="205" t="n"/>
      <c r="E444" s="205" t="n"/>
      <c r="F444" s="206" t="n"/>
      <c r="G444" s="207" t="n"/>
      <c r="H444" s="206" t="n"/>
      <c r="I444" s="214" t="n"/>
      <c r="J444" s="257" t="n"/>
      <c r="K444" s="208" t="n"/>
    </row>
    <row r="445" ht="20.1" customHeight="1" s="521">
      <c r="A445" s="256" t="inlineStr">
        <is>
          <t>-</t>
        </is>
      </c>
      <c r="B445" s="206" t="inlineStr">
        <is>
          <t>18-PIA-62181B</t>
        </is>
      </c>
      <c r="C445" s="206" t="inlineStr">
        <is>
          <t>DCS</t>
        </is>
      </c>
      <c r="D445" s="205" t="inlineStr">
        <is>
          <t>18-PP-6202B</t>
        </is>
      </c>
      <c r="E445" s="206" t="inlineStr">
        <is>
          <t>1840-PS07-621</t>
        </is>
      </c>
      <c r="F445" s="206" t="inlineStr">
        <is>
          <t>CCR</t>
        </is>
      </c>
      <c r="G445" s="207" t="inlineStr">
        <is>
          <t>-</t>
        </is>
      </c>
      <c r="H445" s="206" t="inlineStr">
        <is>
          <t>-</t>
        </is>
      </c>
      <c r="I445" s="214" t="inlineStr">
        <is>
          <t>-</t>
        </is>
      </c>
      <c r="J445" s="257" t="inlineStr">
        <is>
          <t>-</t>
        </is>
      </c>
      <c r="K445" s="208" t="inlineStr">
        <is>
          <t>C01</t>
        </is>
      </c>
    </row>
    <row r="446" ht="20.1" customHeight="1" s="521">
      <c r="A446" s="256" t="inlineStr">
        <is>
          <t>-</t>
        </is>
      </c>
      <c r="B446" s="206" t="inlineStr">
        <is>
          <t>18-PT-62181B</t>
        </is>
      </c>
      <c r="C446" s="206" t="inlineStr">
        <is>
          <t>Pressure Transmitter</t>
        </is>
      </c>
      <c r="D446" s="205" t="inlineStr">
        <is>
          <t>18-PP-6202B</t>
        </is>
      </c>
      <c r="E446" s="206" t="inlineStr">
        <is>
          <t>1840-PS07-621</t>
        </is>
      </c>
      <c r="F446" s="206" t="inlineStr">
        <is>
          <t>On-line</t>
        </is>
      </c>
      <c r="G446" s="205" t="inlineStr">
        <is>
          <t>PP-6202B</t>
        </is>
      </c>
      <c r="H446" s="206" t="inlineStr">
        <is>
          <t>DCS-AI</t>
        </is>
      </c>
      <c r="I446" s="214" t="inlineStr">
        <is>
          <t>RUHRPUMPEN</t>
        </is>
      </c>
      <c r="J446" s="257" t="inlineStr">
        <is>
          <t>-</t>
        </is>
      </c>
      <c r="K446" s="208" t="inlineStr">
        <is>
          <t>C01</t>
        </is>
      </c>
    </row>
    <row r="447" ht="20.1" customHeight="1" s="521">
      <c r="A447" s="256" t="n"/>
      <c r="B447" s="206" t="n"/>
      <c r="C447" s="209" t="n"/>
      <c r="D447" s="205" t="n"/>
      <c r="E447" s="205" t="n"/>
      <c r="F447" s="206" t="n"/>
      <c r="G447" s="207" t="n"/>
      <c r="H447" s="206" t="n"/>
      <c r="I447" s="214" t="n"/>
      <c r="J447" s="257" t="n"/>
      <c r="K447" s="208" t="n"/>
    </row>
    <row r="448" ht="20.1" customHeight="1" s="521">
      <c r="A448" s="256" t="inlineStr">
        <is>
          <t>-</t>
        </is>
      </c>
      <c r="B448" s="206" t="inlineStr">
        <is>
          <t>18-HS-61201P</t>
        </is>
      </c>
      <c r="C448" s="206" t="inlineStr">
        <is>
          <t>DCS</t>
        </is>
      </c>
      <c r="D448" s="206" t="inlineStr">
        <is>
          <t>18-PP-6102A STOP</t>
        </is>
      </c>
      <c r="E448" s="206" t="inlineStr">
        <is>
          <t>1840-PS07-612</t>
        </is>
      </c>
      <c r="F448" s="206" t="inlineStr">
        <is>
          <t>MCC</t>
        </is>
      </c>
      <c r="G448" s="206" t="inlineStr">
        <is>
          <t>18-PP-6102A</t>
        </is>
      </c>
      <c r="H448" s="206" t="inlineStr">
        <is>
          <t>DCS-DO</t>
        </is>
      </c>
      <c r="I448" s="214" t="inlineStr">
        <is>
          <t>-</t>
        </is>
      </c>
      <c r="J448" s="257" t="inlineStr">
        <is>
          <t>-</t>
        </is>
      </c>
      <c r="K448" s="208" t="inlineStr">
        <is>
          <t>C01</t>
        </is>
      </c>
    </row>
    <row r="449" ht="20.1" customHeight="1" s="521">
      <c r="A449" s="256" t="inlineStr">
        <is>
          <t>-</t>
        </is>
      </c>
      <c r="B449" s="206" t="inlineStr">
        <is>
          <t>18-YL-61201R</t>
        </is>
      </c>
      <c r="C449" s="206" t="inlineStr">
        <is>
          <t>DCS</t>
        </is>
      </c>
      <c r="D449" s="206" t="inlineStr">
        <is>
          <t>18-PP-6102A RUN</t>
        </is>
      </c>
      <c r="E449" s="206" t="inlineStr">
        <is>
          <t>1840-PS07-612</t>
        </is>
      </c>
      <c r="F449" s="206" t="inlineStr">
        <is>
          <t>MCC</t>
        </is>
      </c>
      <c r="G449" s="206" t="inlineStr">
        <is>
          <t>18-PP-6102A</t>
        </is>
      </c>
      <c r="H449" s="206" t="inlineStr">
        <is>
          <t>DCS-DI</t>
        </is>
      </c>
      <c r="I449" s="214" t="inlineStr">
        <is>
          <t>-</t>
        </is>
      </c>
      <c r="J449" s="257" t="inlineStr">
        <is>
          <t>-</t>
        </is>
      </c>
      <c r="K449" s="208" t="inlineStr">
        <is>
          <t>C01</t>
        </is>
      </c>
    </row>
    <row r="450" ht="20.1" customHeight="1" s="521">
      <c r="A450" s="256" t="inlineStr">
        <is>
          <t>-</t>
        </is>
      </c>
      <c r="B450" s="206" t="inlineStr">
        <is>
          <t>18-YL-61201F</t>
        </is>
      </c>
      <c r="C450" s="206" t="inlineStr">
        <is>
          <t>DCS</t>
        </is>
      </c>
      <c r="D450" s="206" t="inlineStr">
        <is>
          <t>18-PP-6102A FAULT</t>
        </is>
      </c>
      <c r="E450" s="206" t="inlineStr">
        <is>
          <t>1840-PS07-612</t>
        </is>
      </c>
      <c r="F450" s="206" t="inlineStr">
        <is>
          <t>MCC</t>
        </is>
      </c>
      <c r="G450" s="206" t="inlineStr">
        <is>
          <t>18-PP-6102A</t>
        </is>
      </c>
      <c r="H450" s="206" t="inlineStr">
        <is>
          <t>DCS-DI</t>
        </is>
      </c>
      <c r="I450" s="214" t="inlineStr">
        <is>
          <t>-</t>
        </is>
      </c>
      <c r="J450" s="257" t="inlineStr">
        <is>
          <t>-</t>
        </is>
      </c>
      <c r="K450" s="208" t="inlineStr">
        <is>
          <t>C01</t>
        </is>
      </c>
    </row>
    <row r="451" ht="20.1" customHeight="1" s="521">
      <c r="A451" s="172" t="n"/>
      <c r="B451" s="598" t="n"/>
      <c r="C451" s="211" t="n"/>
      <c r="D451" s="212" t="n"/>
      <c r="E451" s="212" t="n"/>
      <c r="F451" s="598" t="n"/>
      <c r="G451" s="213" t="n"/>
      <c r="H451" s="598" t="n"/>
      <c r="I451" s="131" t="n"/>
      <c r="J451" s="239" t="n"/>
      <c r="K451" s="138" t="n"/>
      <c r="N451" s="112" t="n"/>
    </row>
    <row r="452" ht="20.1" customHeight="1" s="521">
      <c r="A452" s="256" t="inlineStr">
        <is>
          <t>-</t>
        </is>
      </c>
      <c r="B452" s="206" t="inlineStr">
        <is>
          <t>18-HS-61202P</t>
        </is>
      </c>
      <c r="C452" s="206" t="inlineStr">
        <is>
          <t>DCS</t>
        </is>
      </c>
      <c r="D452" s="206" t="inlineStr">
        <is>
          <t>18-PP-6102B STOP</t>
        </is>
      </c>
      <c r="E452" s="206" t="inlineStr">
        <is>
          <t>1840-PS07-612</t>
        </is>
      </c>
      <c r="F452" s="206" t="inlineStr">
        <is>
          <t>MCC</t>
        </is>
      </c>
      <c r="G452" s="206" t="inlineStr">
        <is>
          <t>18-PP-6102B</t>
        </is>
      </c>
      <c r="H452" s="206" t="inlineStr">
        <is>
          <t>DCS-DO</t>
        </is>
      </c>
      <c r="I452" s="214" t="inlineStr">
        <is>
          <t>-</t>
        </is>
      </c>
      <c r="J452" s="257" t="inlineStr">
        <is>
          <t>-</t>
        </is>
      </c>
      <c r="K452" s="208" t="inlineStr">
        <is>
          <t>C01</t>
        </is>
      </c>
    </row>
    <row r="453" ht="20.1" customHeight="1" s="521">
      <c r="A453" s="256" t="inlineStr">
        <is>
          <t>-</t>
        </is>
      </c>
      <c r="B453" s="206" t="inlineStr">
        <is>
          <t>18-YL-61202R</t>
        </is>
      </c>
      <c r="C453" s="206" t="inlineStr">
        <is>
          <t>DCS</t>
        </is>
      </c>
      <c r="D453" s="206" t="inlineStr">
        <is>
          <t>18-PP-6102B RUN</t>
        </is>
      </c>
      <c r="E453" s="206" t="inlineStr">
        <is>
          <t>1840-PS07-612</t>
        </is>
      </c>
      <c r="F453" s="206" t="inlineStr">
        <is>
          <t>MCC</t>
        </is>
      </c>
      <c r="G453" s="206" t="inlineStr">
        <is>
          <t>18-PP-6102B</t>
        </is>
      </c>
      <c r="H453" s="206" t="inlineStr">
        <is>
          <t>DCS-DI</t>
        </is>
      </c>
      <c r="I453" s="214" t="inlineStr">
        <is>
          <t>-</t>
        </is>
      </c>
      <c r="J453" s="257" t="inlineStr">
        <is>
          <t>-</t>
        </is>
      </c>
      <c r="K453" s="208" t="inlineStr">
        <is>
          <t>C01</t>
        </is>
      </c>
    </row>
    <row r="454" ht="20.1" customHeight="1" s="521">
      <c r="A454" s="256" t="inlineStr">
        <is>
          <t>-</t>
        </is>
      </c>
      <c r="B454" s="206" t="inlineStr">
        <is>
          <t>18-YL-61202F</t>
        </is>
      </c>
      <c r="C454" s="206" t="inlineStr">
        <is>
          <t>DCS</t>
        </is>
      </c>
      <c r="D454" s="206" t="inlineStr">
        <is>
          <t>18-PP-6102B FAULT</t>
        </is>
      </c>
      <c r="E454" s="206" t="inlineStr">
        <is>
          <t>1840-PS07-612</t>
        </is>
      </c>
      <c r="F454" s="206" t="inlineStr">
        <is>
          <t>MCC</t>
        </is>
      </c>
      <c r="G454" s="206" t="inlineStr">
        <is>
          <t>18-PP-6102B</t>
        </is>
      </c>
      <c r="H454" s="206" t="inlineStr">
        <is>
          <t>DCS-DI</t>
        </is>
      </c>
      <c r="I454" s="214" t="inlineStr">
        <is>
          <t>-</t>
        </is>
      </c>
      <c r="J454" s="257" t="inlineStr">
        <is>
          <t>-</t>
        </is>
      </c>
      <c r="K454" s="208" t="inlineStr">
        <is>
          <t>C01</t>
        </is>
      </c>
      <c r="N454" s="112" t="n"/>
    </row>
    <row r="455" ht="20.1" customHeight="1" s="521">
      <c r="A455" s="172" t="n"/>
      <c r="B455" s="598" t="n"/>
      <c r="C455" s="211" t="n"/>
      <c r="D455" s="212" t="n"/>
      <c r="E455" s="212" t="n"/>
      <c r="F455" s="598" t="n"/>
      <c r="G455" s="213" t="n"/>
      <c r="H455" s="598" t="n"/>
      <c r="I455" s="131" t="n"/>
      <c r="J455" s="239" t="n"/>
      <c r="K455" s="138" t="n"/>
    </row>
    <row r="456" ht="20.1" customHeight="1" s="521">
      <c r="A456" s="256" t="inlineStr">
        <is>
          <t>-</t>
        </is>
      </c>
      <c r="B456" s="206" t="inlineStr">
        <is>
          <t>18-HS-61203P</t>
        </is>
      </c>
      <c r="C456" s="206" t="inlineStr">
        <is>
          <t>DCS</t>
        </is>
      </c>
      <c r="D456" s="206" t="inlineStr">
        <is>
          <t>18-PP-6103 STOP</t>
        </is>
      </c>
      <c r="E456" s="206" t="inlineStr">
        <is>
          <t>1840-PS07-612</t>
        </is>
      </c>
      <c r="F456" s="206" t="inlineStr">
        <is>
          <t>MCC</t>
        </is>
      </c>
      <c r="G456" s="206" t="inlineStr">
        <is>
          <t>18-PP-6103</t>
        </is>
      </c>
      <c r="H456" s="206" t="inlineStr">
        <is>
          <t>DCS-DO</t>
        </is>
      </c>
      <c r="I456" s="214" t="inlineStr">
        <is>
          <t>-</t>
        </is>
      </c>
      <c r="J456" s="257" t="inlineStr">
        <is>
          <t>-</t>
        </is>
      </c>
      <c r="K456" s="208" t="inlineStr">
        <is>
          <t>C01</t>
        </is>
      </c>
    </row>
    <row r="457" ht="20.1" customHeight="1" s="521">
      <c r="A457" s="256" t="inlineStr">
        <is>
          <t>-</t>
        </is>
      </c>
      <c r="B457" s="206" t="inlineStr">
        <is>
          <t>18-YL-61203R</t>
        </is>
      </c>
      <c r="C457" s="206" t="inlineStr">
        <is>
          <t>DCS</t>
        </is>
      </c>
      <c r="D457" s="206" t="inlineStr">
        <is>
          <t>18-PP-6103 RUN</t>
        </is>
      </c>
      <c r="E457" s="206" t="inlineStr">
        <is>
          <t>1840-PS07-612</t>
        </is>
      </c>
      <c r="F457" s="206" t="inlineStr">
        <is>
          <t>MCC</t>
        </is>
      </c>
      <c r="G457" s="206" t="inlineStr">
        <is>
          <t>18-PP-6103</t>
        </is>
      </c>
      <c r="H457" s="206" t="inlineStr">
        <is>
          <t>DCS-DI</t>
        </is>
      </c>
      <c r="I457" s="214" t="inlineStr">
        <is>
          <t>-</t>
        </is>
      </c>
      <c r="J457" s="257" t="inlineStr">
        <is>
          <t>-</t>
        </is>
      </c>
      <c r="K457" s="208" t="inlineStr">
        <is>
          <t>C01</t>
        </is>
      </c>
    </row>
    <row r="458" ht="20.1" customHeight="1" s="521">
      <c r="A458" s="256" t="inlineStr">
        <is>
          <t>-</t>
        </is>
      </c>
      <c r="B458" s="206" t="inlineStr">
        <is>
          <t>18-YL-61203F</t>
        </is>
      </c>
      <c r="C458" s="206" t="inlineStr">
        <is>
          <t>DCS</t>
        </is>
      </c>
      <c r="D458" s="206" t="inlineStr">
        <is>
          <t>18-PP-6103 FAULT</t>
        </is>
      </c>
      <c r="E458" s="206" t="inlineStr">
        <is>
          <t>1840-PS07-612</t>
        </is>
      </c>
      <c r="F458" s="206" t="inlineStr">
        <is>
          <t>MCC</t>
        </is>
      </c>
      <c r="G458" s="206" t="inlineStr">
        <is>
          <t>18-PP-6103</t>
        </is>
      </c>
      <c r="H458" s="206" t="inlineStr">
        <is>
          <t>DCS-DI</t>
        </is>
      </c>
      <c r="I458" s="214" t="inlineStr">
        <is>
          <t>-</t>
        </is>
      </c>
      <c r="J458" s="257" t="inlineStr">
        <is>
          <t>-</t>
        </is>
      </c>
      <c r="K458" s="208" t="inlineStr">
        <is>
          <t>C01</t>
        </is>
      </c>
    </row>
    <row r="459" ht="20.1" customHeight="1" s="521">
      <c r="A459" s="172" t="n"/>
      <c r="B459" s="598" t="n"/>
      <c r="C459" s="211" t="n"/>
      <c r="D459" s="212" t="n"/>
      <c r="E459" s="212" t="n"/>
      <c r="F459" s="598" t="n"/>
      <c r="G459" s="213" t="n"/>
      <c r="H459" s="598" t="n"/>
      <c r="I459" s="131" t="n"/>
      <c r="J459" s="239" t="n"/>
      <c r="K459" s="138" t="n"/>
    </row>
    <row r="460" ht="20.1" customHeight="1" s="521">
      <c r="A460" s="256" t="inlineStr">
        <is>
          <t>-</t>
        </is>
      </c>
      <c r="B460" s="206" t="inlineStr">
        <is>
          <t>18-HS-62101S</t>
        </is>
      </c>
      <c r="C460" s="206" t="inlineStr">
        <is>
          <t>DCS</t>
        </is>
      </c>
      <c r="D460" s="206" t="inlineStr">
        <is>
          <t>18-PP-6202A START</t>
        </is>
      </c>
      <c r="E460" s="206" t="inlineStr">
        <is>
          <t>1840-PS07-621</t>
        </is>
      </c>
      <c r="F460" s="206" t="inlineStr">
        <is>
          <t>MCC</t>
        </is>
      </c>
      <c r="G460" s="206" t="inlineStr">
        <is>
          <t>18-PP-6202A</t>
        </is>
      </c>
      <c r="H460" s="206" t="inlineStr">
        <is>
          <t>DCS-DO</t>
        </is>
      </c>
      <c r="I460" s="214" t="inlineStr">
        <is>
          <t>-</t>
        </is>
      </c>
      <c r="J460" s="257" t="inlineStr">
        <is>
          <t>-</t>
        </is>
      </c>
      <c r="K460" s="208" t="inlineStr">
        <is>
          <t>C01</t>
        </is>
      </c>
    </row>
    <row r="461" ht="20.1" customHeight="1" s="521">
      <c r="A461" s="256" t="inlineStr">
        <is>
          <t>-</t>
        </is>
      </c>
      <c r="B461" s="206" t="inlineStr">
        <is>
          <t>18-HS-62101P</t>
        </is>
      </c>
      <c r="C461" s="206" t="inlineStr">
        <is>
          <t>DCS</t>
        </is>
      </c>
      <c r="D461" s="206" t="inlineStr">
        <is>
          <t>18-PP-6202A STOP</t>
        </is>
      </c>
      <c r="E461" s="206" t="inlineStr">
        <is>
          <t>1840-PS07-621</t>
        </is>
      </c>
      <c r="F461" s="206" t="inlineStr">
        <is>
          <t>MCC</t>
        </is>
      </c>
      <c r="G461" s="206" t="inlineStr">
        <is>
          <t>18-PP-6202A</t>
        </is>
      </c>
      <c r="H461" s="206" t="inlineStr">
        <is>
          <t>DCS-DO</t>
        </is>
      </c>
      <c r="I461" s="214" t="inlineStr">
        <is>
          <t>-</t>
        </is>
      </c>
      <c r="J461" s="257" t="inlineStr">
        <is>
          <t>-</t>
        </is>
      </c>
      <c r="K461" s="208" t="inlineStr">
        <is>
          <t>C01</t>
        </is>
      </c>
    </row>
    <row r="462" ht="20.1" customHeight="1" s="521">
      <c r="A462" s="256" t="inlineStr">
        <is>
          <t>-</t>
        </is>
      </c>
      <c r="B462" s="206" t="inlineStr">
        <is>
          <t>18-YL-62101L</t>
        </is>
      </c>
      <c r="C462" s="206" t="inlineStr">
        <is>
          <t>DCS</t>
        </is>
      </c>
      <c r="D462" s="206" t="inlineStr">
        <is>
          <t>18-PP-6202A REMOTE</t>
        </is>
      </c>
      <c r="E462" s="206" t="inlineStr">
        <is>
          <t>1840-PS07-621</t>
        </is>
      </c>
      <c r="F462" s="206" t="inlineStr">
        <is>
          <t>MCC</t>
        </is>
      </c>
      <c r="G462" s="206" t="inlineStr">
        <is>
          <t>18-PP-6202A</t>
        </is>
      </c>
      <c r="H462" s="206" t="inlineStr">
        <is>
          <t>DCS-DI</t>
        </is>
      </c>
      <c r="I462" s="214" t="inlineStr">
        <is>
          <t>-</t>
        </is>
      </c>
      <c r="J462" s="257" t="inlineStr">
        <is>
          <t>-</t>
        </is>
      </c>
      <c r="K462" s="208" t="inlineStr">
        <is>
          <t>C01</t>
        </is>
      </c>
    </row>
    <row r="463" ht="20.1" customHeight="1" s="521">
      <c r="A463" s="256" t="inlineStr">
        <is>
          <t>-</t>
        </is>
      </c>
      <c r="B463" s="206" t="inlineStr">
        <is>
          <t>18-YL-62101R</t>
        </is>
      </c>
      <c r="C463" s="206" t="inlineStr">
        <is>
          <t>DCS</t>
        </is>
      </c>
      <c r="D463" s="206" t="inlineStr">
        <is>
          <t>18-PP-6202A RUN</t>
        </is>
      </c>
      <c r="E463" s="206" t="inlineStr">
        <is>
          <t>1840-PS07-621</t>
        </is>
      </c>
      <c r="F463" s="206" t="inlineStr">
        <is>
          <t>MCC</t>
        </is>
      </c>
      <c r="G463" s="206" t="inlineStr">
        <is>
          <t>18-PP-6202A</t>
        </is>
      </c>
      <c r="H463" s="206" t="inlineStr">
        <is>
          <t>DCS-DI</t>
        </is>
      </c>
      <c r="I463" s="214" t="inlineStr">
        <is>
          <t>-</t>
        </is>
      </c>
      <c r="J463" s="257" t="inlineStr">
        <is>
          <t>-</t>
        </is>
      </c>
      <c r="K463" s="208" t="inlineStr">
        <is>
          <t>C01</t>
        </is>
      </c>
      <c r="N463" s="112" t="n"/>
    </row>
    <row r="464" ht="20.1" customHeight="1" s="521">
      <c r="A464" s="256" t="inlineStr">
        <is>
          <t>-</t>
        </is>
      </c>
      <c r="B464" s="206" t="inlineStr">
        <is>
          <t>18-YL-62101F</t>
        </is>
      </c>
      <c r="C464" s="206" t="inlineStr">
        <is>
          <t>DCS</t>
        </is>
      </c>
      <c r="D464" s="206" t="inlineStr">
        <is>
          <t>18-PP-6202A FAULT</t>
        </is>
      </c>
      <c r="E464" s="206" t="inlineStr">
        <is>
          <t>1840-PS07-621</t>
        </is>
      </c>
      <c r="F464" s="206" t="inlineStr">
        <is>
          <t>MCC</t>
        </is>
      </c>
      <c r="G464" s="206" t="inlineStr">
        <is>
          <t>18-PP-6202A</t>
        </is>
      </c>
      <c r="H464" s="206" t="inlineStr">
        <is>
          <t>DCS-DI</t>
        </is>
      </c>
      <c r="I464" s="214" t="inlineStr">
        <is>
          <t>-</t>
        </is>
      </c>
      <c r="J464" s="257" t="inlineStr">
        <is>
          <t>-</t>
        </is>
      </c>
      <c r="K464" s="208" t="inlineStr">
        <is>
          <t>C01</t>
        </is>
      </c>
    </row>
    <row r="465" ht="20.1" customHeight="1" s="521">
      <c r="A465" s="256" t="inlineStr">
        <is>
          <t>-</t>
        </is>
      </c>
      <c r="B465" s="206" t="inlineStr">
        <is>
          <t>18-II-62101</t>
        </is>
      </c>
      <c r="C465" s="206" t="inlineStr">
        <is>
          <t>DCS</t>
        </is>
      </c>
      <c r="D465" s="206" t="inlineStr">
        <is>
          <t>18-PP-6202A CURRENT</t>
        </is>
      </c>
      <c r="E465" s="206" t="inlineStr">
        <is>
          <t>1840-PS07-621</t>
        </is>
      </c>
      <c r="F465" s="206" t="inlineStr">
        <is>
          <t>MCC</t>
        </is>
      </c>
      <c r="G465" s="206" t="inlineStr">
        <is>
          <t>18-PP-6202A</t>
        </is>
      </c>
      <c r="H465" s="206" t="inlineStr">
        <is>
          <t>DCS-AI</t>
        </is>
      </c>
      <c r="I465" s="214" t="inlineStr">
        <is>
          <t>-</t>
        </is>
      </c>
      <c r="J465" s="257" t="inlineStr">
        <is>
          <t>-</t>
        </is>
      </c>
      <c r="K465" s="208" t="inlineStr">
        <is>
          <t>C01</t>
        </is>
      </c>
    </row>
    <row r="466" ht="20.1" customHeight="1" s="521">
      <c r="A466" s="172" t="n"/>
      <c r="B466" s="598" t="n"/>
      <c r="C466" s="211" t="n"/>
      <c r="D466" s="212" t="n"/>
      <c r="E466" s="212" t="n"/>
      <c r="F466" s="598" t="n"/>
      <c r="G466" s="213" t="n"/>
      <c r="H466" s="598" t="n"/>
      <c r="I466" s="131" t="n"/>
      <c r="J466" s="239" t="n"/>
      <c r="K466" s="138" t="n"/>
      <c r="N466" s="112" t="n"/>
    </row>
    <row r="467" ht="20.1" customHeight="1" s="521">
      <c r="A467" s="256" t="inlineStr">
        <is>
          <t>-</t>
        </is>
      </c>
      <c r="B467" s="206" t="inlineStr">
        <is>
          <t>18-HS-62102S</t>
        </is>
      </c>
      <c r="C467" s="206" t="inlineStr">
        <is>
          <t>DCS</t>
        </is>
      </c>
      <c r="D467" s="206" t="inlineStr">
        <is>
          <t>18-PP-6202B START</t>
        </is>
      </c>
      <c r="E467" s="206" t="inlineStr">
        <is>
          <t>1840-PS07-621</t>
        </is>
      </c>
      <c r="F467" s="206" t="inlineStr">
        <is>
          <t>MCC</t>
        </is>
      </c>
      <c r="G467" s="206" t="inlineStr">
        <is>
          <t>18-PP-6202B</t>
        </is>
      </c>
      <c r="H467" s="206" t="inlineStr">
        <is>
          <t>DCS-DO</t>
        </is>
      </c>
      <c r="I467" s="214" t="inlineStr">
        <is>
          <t>-</t>
        </is>
      </c>
      <c r="J467" s="257" t="inlineStr">
        <is>
          <t>-</t>
        </is>
      </c>
      <c r="K467" s="208" t="inlineStr">
        <is>
          <t>C01</t>
        </is>
      </c>
    </row>
    <row r="468" ht="20.1" customHeight="1" s="521">
      <c r="A468" s="256" t="inlineStr">
        <is>
          <t>-</t>
        </is>
      </c>
      <c r="B468" s="206" t="inlineStr">
        <is>
          <t>18-HS-62102P</t>
        </is>
      </c>
      <c r="C468" s="206" t="inlineStr">
        <is>
          <t>DCS</t>
        </is>
      </c>
      <c r="D468" s="206" t="inlineStr">
        <is>
          <t>18-PP-6202B STOP</t>
        </is>
      </c>
      <c r="E468" s="206" t="inlineStr">
        <is>
          <t>1840-PS07-621</t>
        </is>
      </c>
      <c r="F468" s="206" t="inlineStr">
        <is>
          <t>MCC</t>
        </is>
      </c>
      <c r="G468" s="206" t="inlineStr">
        <is>
          <t>18-PP-6202B</t>
        </is>
      </c>
      <c r="H468" s="206" t="inlineStr">
        <is>
          <t>DCS-DO</t>
        </is>
      </c>
      <c r="I468" s="214" t="inlineStr">
        <is>
          <t>-</t>
        </is>
      </c>
      <c r="J468" s="257" t="inlineStr">
        <is>
          <t>-</t>
        </is>
      </c>
      <c r="K468" s="208" t="inlineStr">
        <is>
          <t>C01</t>
        </is>
      </c>
    </row>
    <row r="469" ht="20.1" customHeight="1" s="521">
      <c r="A469" s="256" t="inlineStr">
        <is>
          <t>-</t>
        </is>
      </c>
      <c r="B469" s="206" t="inlineStr">
        <is>
          <t>18-YL-62102L</t>
        </is>
      </c>
      <c r="C469" s="206" t="inlineStr">
        <is>
          <t>DCS</t>
        </is>
      </c>
      <c r="D469" s="206" t="inlineStr">
        <is>
          <t>18-PP-6202B REMOTE</t>
        </is>
      </c>
      <c r="E469" s="206" t="inlineStr">
        <is>
          <t>1840-PS07-621</t>
        </is>
      </c>
      <c r="F469" s="206" t="inlineStr">
        <is>
          <t>MCC</t>
        </is>
      </c>
      <c r="G469" s="206" t="inlineStr">
        <is>
          <t>18-PP-6202B</t>
        </is>
      </c>
      <c r="H469" s="206" t="inlineStr">
        <is>
          <t>DCS-DI</t>
        </is>
      </c>
      <c r="I469" s="214" t="inlineStr">
        <is>
          <t>-</t>
        </is>
      </c>
      <c r="J469" s="257" t="inlineStr">
        <is>
          <t>-</t>
        </is>
      </c>
      <c r="K469" s="208" t="inlineStr">
        <is>
          <t>C01</t>
        </is>
      </c>
      <c r="N469" s="112" t="n"/>
    </row>
    <row r="470" ht="20.1" customHeight="1" s="521">
      <c r="A470" s="256" t="inlineStr">
        <is>
          <t>-</t>
        </is>
      </c>
      <c r="B470" s="206" t="inlineStr">
        <is>
          <t>18-YL-62102R</t>
        </is>
      </c>
      <c r="C470" s="206" t="inlineStr">
        <is>
          <t>DCS</t>
        </is>
      </c>
      <c r="D470" s="206" t="inlineStr">
        <is>
          <t>18-PP-6202B RUN</t>
        </is>
      </c>
      <c r="E470" s="206" t="inlineStr">
        <is>
          <t>1840-PS07-621</t>
        </is>
      </c>
      <c r="F470" s="206" t="inlineStr">
        <is>
          <t>MCC</t>
        </is>
      </c>
      <c r="G470" s="206" t="inlineStr">
        <is>
          <t>18-PP-6202B</t>
        </is>
      </c>
      <c r="H470" s="206" t="inlineStr">
        <is>
          <t>DCS-DI</t>
        </is>
      </c>
      <c r="I470" s="214" t="inlineStr">
        <is>
          <t>-</t>
        </is>
      </c>
      <c r="J470" s="257" t="inlineStr">
        <is>
          <t>-</t>
        </is>
      </c>
      <c r="K470" s="208" t="inlineStr">
        <is>
          <t>C01</t>
        </is>
      </c>
    </row>
    <row r="471" ht="20.1" customHeight="1" s="521">
      <c r="A471" s="256" t="inlineStr">
        <is>
          <t>-</t>
        </is>
      </c>
      <c r="B471" s="206" t="inlineStr">
        <is>
          <t>18-YL-62102F</t>
        </is>
      </c>
      <c r="C471" s="206" t="inlineStr">
        <is>
          <t>DCS</t>
        </is>
      </c>
      <c r="D471" s="206" t="inlineStr">
        <is>
          <t>18-PP-6202B FAULT</t>
        </is>
      </c>
      <c r="E471" s="206" t="inlineStr">
        <is>
          <t>1840-PS07-621</t>
        </is>
      </c>
      <c r="F471" s="206" t="inlineStr">
        <is>
          <t>MCC</t>
        </is>
      </c>
      <c r="G471" s="206" t="inlineStr">
        <is>
          <t>18-PP-6202B</t>
        </is>
      </c>
      <c r="H471" s="206" t="inlineStr">
        <is>
          <t>DCS-DI</t>
        </is>
      </c>
      <c r="I471" s="214" t="inlineStr">
        <is>
          <t>-</t>
        </is>
      </c>
      <c r="J471" s="257" t="inlineStr">
        <is>
          <t>-</t>
        </is>
      </c>
      <c r="K471" s="208" t="inlineStr">
        <is>
          <t>C01</t>
        </is>
      </c>
    </row>
    <row r="472" ht="20.1" customHeight="1" s="521">
      <c r="A472" s="256" t="inlineStr">
        <is>
          <t>-</t>
        </is>
      </c>
      <c r="B472" s="206" t="inlineStr">
        <is>
          <t>18-II-62102</t>
        </is>
      </c>
      <c r="C472" s="206" t="inlineStr">
        <is>
          <t>DCS</t>
        </is>
      </c>
      <c r="D472" s="206" t="inlineStr">
        <is>
          <t>18-PP-6202B CURRENT</t>
        </is>
      </c>
      <c r="E472" s="206" t="inlineStr">
        <is>
          <t>1840-PS07-621</t>
        </is>
      </c>
      <c r="F472" s="206" t="inlineStr">
        <is>
          <t>MCC</t>
        </is>
      </c>
      <c r="G472" s="206" t="inlineStr">
        <is>
          <t>18-PP-6202B</t>
        </is>
      </c>
      <c r="H472" s="206" t="inlineStr">
        <is>
          <t>DCS-AI</t>
        </is>
      </c>
      <c r="I472" s="214" t="inlineStr">
        <is>
          <t>-</t>
        </is>
      </c>
      <c r="J472" s="257" t="inlineStr">
        <is>
          <t>-</t>
        </is>
      </c>
      <c r="K472" s="208" t="inlineStr">
        <is>
          <t>C01</t>
        </is>
      </c>
    </row>
    <row r="473" ht="20.1" customHeight="1" s="521">
      <c r="A473" s="210" t="n"/>
      <c r="B473" s="598" t="n"/>
      <c r="C473" s="211" t="n"/>
      <c r="D473" s="212" t="n"/>
      <c r="E473" s="212" t="n"/>
      <c r="F473" s="598" t="n"/>
      <c r="G473" s="213" t="n"/>
      <c r="H473" s="598" t="n"/>
      <c r="I473" s="131" t="n"/>
      <c r="J473" s="598" t="n"/>
      <c r="K473" s="138" t="n"/>
    </row>
    <row r="474" ht="20.1" customHeight="1" s="521">
      <c r="A474" s="203" t="inlineStr">
        <is>
          <t>-</t>
        </is>
      </c>
      <c r="B474" s="206" t="inlineStr">
        <is>
          <t>18-GIA-40101</t>
        </is>
      </c>
      <c r="C474" s="204" t="inlineStr">
        <is>
          <t>GDS</t>
        </is>
      </c>
      <c r="D474" s="205" t="inlineStr">
        <is>
          <t>Propylene/Ethylene/Propane/Ethane</t>
        </is>
      </c>
      <c r="E474" s="205" t="inlineStr">
        <is>
          <t>-</t>
        </is>
      </c>
      <c r="F474" s="206" t="inlineStr">
        <is>
          <t>Field</t>
        </is>
      </c>
      <c r="G474" s="207" t="inlineStr">
        <is>
          <t>UP-6301</t>
        </is>
      </c>
      <c r="H474" s="206" t="inlineStr">
        <is>
          <t>-</t>
        </is>
      </c>
      <c r="I474" s="214" t="inlineStr">
        <is>
          <t>-</t>
        </is>
      </c>
      <c r="J474" s="206" t="inlineStr">
        <is>
          <t>-</t>
        </is>
      </c>
      <c r="K474" s="208" t="inlineStr">
        <is>
          <t>C01</t>
        </is>
      </c>
    </row>
    <row r="475" ht="20.1" customHeight="1" s="521">
      <c r="A475" s="203" t="inlineStr">
        <is>
          <t>-</t>
        </is>
      </c>
      <c r="B475" s="206" t="inlineStr">
        <is>
          <t>18-GT-40101</t>
        </is>
      </c>
      <c r="C475" s="204" t="inlineStr">
        <is>
          <t>Combustible Detector</t>
        </is>
      </c>
      <c r="D475" s="205" t="inlineStr">
        <is>
          <t>Propylene/Ethylene/Propane/Ethane</t>
        </is>
      </c>
      <c r="E475" s="205" t="inlineStr">
        <is>
          <t>-</t>
        </is>
      </c>
      <c r="F475" s="206" t="inlineStr">
        <is>
          <t>Field</t>
        </is>
      </c>
      <c r="G475" s="207" t="inlineStr">
        <is>
          <t>UP-6301</t>
        </is>
      </c>
      <c r="H475" s="206" t="inlineStr">
        <is>
          <t>GDS-AI</t>
        </is>
      </c>
      <c r="I475" s="214" t="inlineStr">
        <is>
          <t>-</t>
        </is>
      </c>
      <c r="J475" s="206" t="inlineStr">
        <is>
          <t>-</t>
        </is>
      </c>
      <c r="K475" s="208" t="inlineStr">
        <is>
          <t>C01</t>
        </is>
      </c>
    </row>
    <row r="476" ht="20.1" customHeight="1" s="521">
      <c r="A476" s="203" t="n"/>
      <c r="B476" s="206" t="n"/>
      <c r="C476" s="204" t="n"/>
      <c r="D476" s="205" t="n"/>
      <c r="E476" s="205" t="n"/>
      <c r="F476" s="206" t="n"/>
      <c r="G476" s="207" t="n"/>
      <c r="H476" s="206" t="n"/>
      <c r="I476" s="214" t="n"/>
      <c r="J476" s="206" t="n"/>
      <c r="K476" s="208" t="n"/>
    </row>
    <row r="477" ht="20.1" customHeight="1" s="521">
      <c r="A477" s="203" t="inlineStr">
        <is>
          <t>-</t>
        </is>
      </c>
      <c r="B477" s="206" t="inlineStr">
        <is>
          <t>18-GIA-40102</t>
        </is>
      </c>
      <c r="C477" s="204" t="inlineStr">
        <is>
          <t>GDS</t>
        </is>
      </c>
      <c r="D477" s="205" t="inlineStr">
        <is>
          <t>Propylene/Ethylene/Propane/Ethane</t>
        </is>
      </c>
      <c r="E477" s="205" t="inlineStr">
        <is>
          <t>-</t>
        </is>
      </c>
      <c r="F477" s="206" t="inlineStr">
        <is>
          <t>Field</t>
        </is>
      </c>
      <c r="G477" s="207" t="inlineStr">
        <is>
          <t>UP-6301</t>
        </is>
      </c>
      <c r="H477" s="206" t="inlineStr">
        <is>
          <t>-</t>
        </is>
      </c>
      <c r="I477" s="214" t="inlineStr">
        <is>
          <t>-</t>
        </is>
      </c>
      <c r="J477" s="206" t="inlineStr">
        <is>
          <t>-</t>
        </is>
      </c>
      <c r="K477" s="208" t="inlineStr">
        <is>
          <t>C01</t>
        </is>
      </c>
    </row>
    <row r="478" ht="20.1" customHeight="1" s="521">
      <c r="A478" s="203" t="inlineStr">
        <is>
          <t>-</t>
        </is>
      </c>
      <c r="B478" s="206" t="inlineStr">
        <is>
          <t>18-GT-40102</t>
        </is>
      </c>
      <c r="C478" s="204" t="inlineStr">
        <is>
          <t>Combustible Detector</t>
        </is>
      </c>
      <c r="D478" s="205" t="inlineStr">
        <is>
          <t>Propylene/Ethylene/Propane/Ethane</t>
        </is>
      </c>
      <c r="E478" s="205" t="inlineStr">
        <is>
          <t>-</t>
        </is>
      </c>
      <c r="F478" s="206" t="inlineStr">
        <is>
          <t>Field</t>
        </is>
      </c>
      <c r="G478" s="207" t="inlineStr">
        <is>
          <t>UP-6301</t>
        </is>
      </c>
      <c r="H478" s="206" t="inlineStr">
        <is>
          <t>GDS-AI</t>
        </is>
      </c>
      <c r="I478" s="214" t="inlineStr">
        <is>
          <t>-</t>
        </is>
      </c>
      <c r="J478" s="206" t="inlineStr">
        <is>
          <t>-</t>
        </is>
      </c>
      <c r="K478" s="208" t="inlineStr">
        <is>
          <t>C01</t>
        </is>
      </c>
      <c r="N478" s="112" t="n"/>
    </row>
    <row r="479" ht="20.1" customHeight="1" s="521">
      <c r="A479" s="203" t="n"/>
      <c r="B479" s="206" t="n"/>
      <c r="C479" s="204" t="n"/>
      <c r="D479" s="205" t="n"/>
      <c r="E479" s="205" t="n"/>
      <c r="F479" s="206" t="n"/>
      <c r="G479" s="207" t="n"/>
      <c r="H479" s="206" t="n"/>
      <c r="I479" s="214" t="n"/>
      <c r="J479" s="206" t="n"/>
      <c r="K479" s="208" t="n"/>
    </row>
    <row r="480" ht="20.1" customHeight="1" s="521">
      <c r="A480" s="203" t="inlineStr">
        <is>
          <t>-</t>
        </is>
      </c>
      <c r="B480" s="206" t="inlineStr">
        <is>
          <t>18-GIA-40103</t>
        </is>
      </c>
      <c r="C480" s="204" t="inlineStr">
        <is>
          <t>GDS</t>
        </is>
      </c>
      <c r="D480" s="205" t="inlineStr">
        <is>
          <t>Propylene/Ethylene/Propane/Ethane</t>
        </is>
      </c>
      <c r="E480" s="205" t="inlineStr">
        <is>
          <t>-</t>
        </is>
      </c>
      <c r="F480" s="206" t="inlineStr">
        <is>
          <t>Field</t>
        </is>
      </c>
      <c r="G480" s="207" t="inlineStr">
        <is>
          <t>PC-6201</t>
        </is>
      </c>
      <c r="H480" s="206" t="inlineStr">
        <is>
          <t>-</t>
        </is>
      </c>
      <c r="I480" s="214" t="inlineStr">
        <is>
          <t>-</t>
        </is>
      </c>
      <c r="J480" s="206" t="inlineStr">
        <is>
          <t>-</t>
        </is>
      </c>
      <c r="K480" s="208" t="inlineStr">
        <is>
          <t>C01</t>
        </is>
      </c>
    </row>
    <row r="481" ht="20.1" customHeight="1" s="521">
      <c r="A481" s="203" t="inlineStr">
        <is>
          <t>-</t>
        </is>
      </c>
      <c r="B481" s="206" t="inlineStr">
        <is>
          <t>18-GT-40103</t>
        </is>
      </c>
      <c r="C481" s="204" t="inlineStr">
        <is>
          <t>Combustible Detector</t>
        </is>
      </c>
      <c r="D481" s="205" t="inlineStr">
        <is>
          <t>Propylene/Ethylene/Propane/Ethane</t>
        </is>
      </c>
      <c r="E481" s="205" t="inlineStr">
        <is>
          <t>-</t>
        </is>
      </c>
      <c r="F481" s="206" t="inlineStr">
        <is>
          <t>Field</t>
        </is>
      </c>
      <c r="G481" s="207" t="inlineStr">
        <is>
          <t>PC-6201</t>
        </is>
      </c>
      <c r="H481" s="206" t="inlineStr">
        <is>
          <t>GDS-AI</t>
        </is>
      </c>
      <c r="I481" s="214" t="inlineStr">
        <is>
          <t>-</t>
        </is>
      </c>
      <c r="J481" s="206" t="inlineStr">
        <is>
          <t>-</t>
        </is>
      </c>
      <c r="K481" s="208" t="inlineStr">
        <is>
          <t>C01</t>
        </is>
      </c>
    </row>
    <row r="482" ht="20.1" customHeight="1" s="521">
      <c r="A482" s="203" t="n"/>
      <c r="B482" s="206" t="n"/>
      <c r="C482" s="204" t="n"/>
      <c r="D482" s="205" t="n"/>
      <c r="E482" s="205" t="n"/>
      <c r="F482" s="206" t="n"/>
      <c r="G482" s="207" t="n"/>
      <c r="H482" s="206" t="n"/>
      <c r="I482" s="214" t="n"/>
      <c r="J482" s="206" t="n"/>
      <c r="K482" s="208" t="n"/>
    </row>
    <row r="483" ht="20.1" customHeight="1" s="521">
      <c r="A483" s="203" t="inlineStr">
        <is>
          <t>-</t>
        </is>
      </c>
      <c r="B483" s="206" t="inlineStr">
        <is>
          <t>18-GIA-40104</t>
        </is>
      </c>
      <c r="C483" s="204" t="inlineStr">
        <is>
          <t>GDS</t>
        </is>
      </c>
      <c r="D483" s="205" t="inlineStr">
        <is>
          <t>Propylene/Ethylene/Propane/Ethane</t>
        </is>
      </c>
      <c r="E483" s="205" t="inlineStr">
        <is>
          <t>-</t>
        </is>
      </c>
      <c r="F483" s="206" t="inlineStr">
        <is>
          <t>Field</t>
        </is>
      </c>
      <c r="G483" s="207" t="inlineStr">
        <is>
          <t>PC-6201</t>
        </is>
      </c>
      <c r="H483" s="206" t="inlineStr">
        <is>
          <t>-</t>
        </is>
      </c>
      <c r="I483" s="214" t="inlineStr">
        <is>
          <t>-</t>
        </is>
      </c>
      <c r="J483" s="206" t="inlineStr">
        <is>
          <t>-</t>
        </is>
      </c>
      <c r="K483" s="208" t="inlineStr">
        <is>
          <t>C01</t>
        </is>
      </c>
    </row>
    <row r="484" ht="20.1" customHeight="1" s="521">
      <c r="A484" s="203" t="inlineStr">
        <is>
          <t>-</t>
        </is>
      </c>
      <c r="B484" s="206" t="inlineStr">
        <is>
          <t>18-GT-40104</t>
        </is>
      </c>
      <c r="C484" s="204" t="inlineStr">
        <is>
          <t>Combustible Detector</t>
        </is>
      </c>
      <c r="D484" s="205" t="inlineStr">
        <is>
          <t>Propylene/Ethylene/Propane/Ethane</t>
        </is>
      </c>
      <c r="E484" s="205" t="inlineStr">
        <is>
          <t>-</t>
        </is>
      </c>
      <c r="F484" s="206" t="inlineStr">
        <is>
          <t>Field</t>
        </is>
      </c>
      <c r="G484" s="207" t="inlineStr">
        <is>
          <t>PC-6201</t>
        </is>
      </c>
      <c r="H484" s="206" t="inlineStr">
        <is>
          <t>GDS-AI</t>
        </is>
      </c>
      <c r="I484" s="214" t="inlineStr">
        <is>
          <t>-</t>
        </is>
      </c>
      <c r="J484" s="206" t="inlineStr">
        <is>
          <t>-</t>
        </is>
      </c>
      <c r="K484" s="208" t="inlineStr">
        <is>
          <t>C01</t>
        </is>
      </c>
    </row>
    <row r="485" ht="20.1" customHeight="1" s="521">
      <c r="A485" s="203" t="n"/>
      <c r="B485" s="206" t="n"/>
      <c r="C485" s="204" t="n"/>
      <c r="D485" s="205" t="n"/>
      <c r="E485" s="205" t="n"/>
      <c r="F485" s="206" t="n"/>
      <c r="G485" s="207" t="n"/>
      <c r="H485" s="206" t="n"/>
      <c r="I485" s="214" t="n"/>
      <c r="J485" s="206" t="n"/>
      <c r="K485" s="208" t="n"/>
    </row>
    <row r="486" ht="20.1" customHeight="1" s="521">
      <c r="A486" s="203" t="inlineStr">
        <is>
          <t>-</t>
        </is>
      </c>
      <c r="B486" s="206" t="inlineStr">
        <is>
          <t>18-GIA-40105</t>
        </is>
      </c>
      <c r="C486" s="204" t="inlineStr">
        <is>
          <t>GDS</t>
        </is>
      </c>
      <c r="D486" s="205" t="inlineStr">
        <is>
          <t>Propylene/Ethylene/Propane/Ethane</t>
        </is>
      </c>
      <c r="E486" s="205" t="inlineStr">
        <is>
          <t>-</t>
        </is>
      </c>
      <c r="F486" s="206" t="inlineStr">
        <is>
          <t>Field</t>
        </is>
      </c>
      <c r="G486" s="207" t="inlineStr">
        <is>
          <t>2-2/2-C</t>
        </is>
      </c>
      <c r="H486" s="206" t="inlineStr">
        <is>
          <t>-</t>
        </is>
      </c>
      <c r="I486" s="214" t="inlineStr">
        <is>
          <t>-</t>
        </is>
      </c>
      <c r="J486" s="206" t="inlineStr">
        <is>
          <t>-</t>
        </is>
      </c>
      <c r="K486" s="208" t="inlineStr">
        <is>
          <t>C01</t>
        </is>
      </c>
    </row>
    <row r="487" ht="20.1" customHeight="1" s="521">
      <c r="A487" s="203" t="inlineStr">
        <is>
          <t>-</t>
        </is>
      </c>
      <c r="B487" s="206" t="inlineStr">
        <is>
          <t>18-GT-40105</t>
        </is>
      </c>
      <c r="C487" s="204" t="inlineStr">
        <is>
          <t>Combustible Detector</t>
        </is>
      </c>
      <c r="D487" s="205" t="inlineStr">
        <is>
          <t>Propylene/Ethylene/Propane/Ethane</t>
        </is>
      </c>
      <c r="E487" s="205" t="inlineStr">
        <is>
          <t>-</t>
        </is>
      </c>
      <c r="F487" s="206" t="inlineStr">
        <is>
          <t>Field</t>
        </is>
      </c>
      <c r="G487" s="207" t="inlineStr">
        <is>
          <t>2-2/2-C</t>
        </is>
      </c>
      <c r="H487" s="206" t="inlineStr">
        <is>
          <t>GDS-AI</t>
        </is>
      </c>
      <c r="I487" s="214" t="inlineStr">
        <is>
          <t>-</t>
        </is>
      </c>
      <c r="J487" s="206" t="inlineStr">
        <is>
          <t>-</t>
        </is>
      </c>
      <c r="K487" s="208" t="inlineStr">
        <is>
          <t>C01</t>
        </is>
      </c>
    </row>
    <row r="488" ht="20.1" customHeight="1" s="521">
      <c r="A488" s="203" t="n"/>
      <c r="B488" s="206" t="n"/>
      <c r="C488" s="204" t="n"/>
      <c r="D488" s="205" t="n"/>
      <c r="E488" s="205" t="n"/>
      <c r="F488" s="206" t="n"/>
      <c r="G488" s="207" t="n"/>
      <c r="H488" s="206" t="n"/>
      <c r="I488" s="214" t="n"/>
      <c r="J488" s="206" t="n"/>
      <c r="K488" s="208" t="n"/>
    </row>
    <row r="489" ht="20.1" customHeight="1" s="521">
      <c r="A489" s="203" t="inlineStr">
        <is>
          <t>-</t>
        </is>
      </c>
      <c r="B489" s="206" t="inlineStr">
        <is>
          <t>18-GIA-40106</t>
        </is>
      </c>
      <c r="C489" s="204" t="inlineStr">
        <is>
          <t>GDS</t>
        </is>
      </c>
      <c r="D489" s="205" t="inlineStr">
        <is>
          <t>Propylene/Ethylene/Propane/Ethane</t>
        </is>
      </c>
      <c r="E489" s="205" t="inlineStr">
        <is>
          <t>-</t>
        </is>
      </c>
      <c r="F489" s="206" t="inlineStr">
        <is>
          <t>Field</t>
        </is>
      </c>
      <c r="G489" s="207" t="inlineStr">
        <is>
          <t>2-2/2-B</t>
        </is>
      </c>
      <c r="H489" s="206" t="inlineStr">
        <is>
          <t>-</t>
        </is>
      </c>
      <c r="I489" s="214" t="inlineStr">
        <is>
          <t>-</t>
        </is>
      </c>
      <c r="J489" s="206" t="inlineStr">
        <is>
          <t>-</t>
        </is>
      </c>
      <c r="K489" s="208" t="inlineStr">
        <is>
          <t>C01</t>
        </is>
      </c>
    </row>
    <row r="490" ht="20.1" customHeight="1" s="521">
      <c r="A490" s="203" t="inlineStr">
        <is>
          <t>-</t>
        </is>
      </c>
      <c r="B490" s="206" t="inlineStr">
        <is>
          <t>18-GT-40106</t>
        </is>
      </c>
      <c r="C490" s="204" t="inlineStr">
        <is>
          <t>Combustible Detector</t>
        </is>
      </c>
      <c r="D490" s="205" t="inlineStr">
        <is>
          <t>Propylene/Ethylene/Propane/Ethane</t>
        </is>
      </c>
      <c r="E490" s="205" t="inlineStr">
        <is>
          <t>-</t>
        </is>
      </c>
      <c r="F490" s="206" t="inlineStr">
        <is>
          <t>Field</t>
        </is>
      </c>
      <c r="G490" s="207" t="inlineStr">
        <is>
          <t>2-2/2-B</t>
        </is>
      </c>
      <c r="H490" s="206" t="inlineStr">
        <is>
          <t>GDS-AI</t>
        </is>
      </c>
      <c r="I490" s="214" t="inlineStr">
        <is>
          <t>-</t>
        </is>
      </c>
      <c r="J490" s="206" t="inlineStr">
        <is>
          <t>-</t>
        </is>
      </c>
      <c r="K490" s="208" t="inlineStr">
        <is>
          <t>C01</t>
        </is>
      </c>
    </row>
    <row r="491" ht="20.1" customHeight="1" s="521">
      <c r="A491" s="203" t="n"/>
      <c r="B491" s="206" t="n"/>
      <c r="C491" s="204" t="n"/>
      <c r="D491" s="205" t="n"/>
      <c r="E491" s="205" t="n"/>
      <c r="F491" s="206" t="n"/>
      <c r="G491" s="207" t="n"/>
      <c r="H491" s="206" t="n"/>
      <c r="I491" s="214" t="n"/>
      <c r="J491" s="206" t="n"/>
      <c r="K491" s="208" t="n"/>
    </row>
    <row r="492" ht="20.1" customHeight="1" s="521">
      <c r="A492" s="203" t="inlineStr">
        <is>
          <t>-</t>
        </is>
      </c>
      <c r="B492" s="206" t="inlineStr">
        <is>
          <t>18-GIA-40107</t>
        </is>
      </c>
      <c r="C492" s="204" t="inlineStr">
        <is>
          <t>GDS</t>
        </is>
      </c>
      <c r="D492" s="205" t="inlineStr">
        <is>
          <t>Propylene/Ethylene/Propane/Ethane</t>
        </is>
      </c>
      <c r="E492" s="205" t="inlineStr">
        <is>
          <t>-</t>
        </is>
      </c>
      <c r="F492" s="206" t="inlineStr">
        <is>
          <t>Field</t>
        </is>
      </c>
      <c r="G492" s="207" t="inlineStr">
        <is>
          <t>2-4/2-C</t>
        </is>
      </c>
      <c r="H492" s="206" t="inlineStr">
        <is>
          <t>-</t>
        </is>
      </c>
      <c r="I492" s="214" t="inlineStr">
        <is>
          <t>-</t>
        </is>
      </c>
      <c r="J492" s="206" t="inlineStr">
        <is>
          <t>-</t>
        </is>
      </c>
      <c r="K492" s="208" t="inlineStr">
        <is>
          <t>C01</t>
        </is>
      </c>
    </row>
    <row r="493" ht="20.1" customHeight="1" s="521">
      <c r="A493" s="203" t="inlineStr">
        <is>
          <t>-</t>
        </is>
      </c>
      <c r="B493" s="206" t="inlineStr">
        <is>
          <t>18-GT-40107</t>
        </is>
      </c>
      <c r="C493" s="204" t="inlineStr">
        <is>
          <t>Combustible Detector</t>
        </is>
      </c>
      <c r="D493" s="205" t="inlineStr">
        <is>
          <t>Propylene/Ethylene/Propane/Ethane</t>
        </is>
      </c>
      <c r="E493" s="205" t="inlineStr">
        <is>
          <t>-</t>
        </is>
      </c>
      <c r="F493" s="206" t="inlineStr">
        <is>
          <t>Field</t>
        </is>
      </c>
      <c r="G493" s="207" t="inlineStr">
        <is>
          <t>2-4/2-C</t>
        </is>
      </c>
      <c r="H493" s="206" t="inlineStr">
        <is>
          <t>GDS-AI</t>
        </is>
      </c>
      <c r="I493" s="214" t="inlineStr">
        <is>
          <t>-</t>
        </is>
      </c>
      <c r="J493" s="206" t="inlineStr">
        <is>
          <t>-</t>
        </is>
      </c>
      <c r="K493" s="208" t="inlineStr">
        <is>
          <t>C01</t>
        </is>
      </c>
    </row>
    <row r="494" ht="20.1" customHeight="1" s="521">
      <c r="A494" s="203" t="n"/>
      <c r="B494" s="206" t="n"/>
      <c r="C494" s="204" t="n"/>
      <c r="D494" s="205" t="n"/>
      <c r="E494" s="205" t="n"/>
      <c r="F494" s="206" t="n"/>
      <c r="G494" s="207" t="n"/>
      <c r="H494" s="206" t="n"/>
      <c r="I494" s="214" t="n"/>
      <c r="J494" s="206" t="n"/>
      <c r="K494" s="208" t="n"/>
    </row>
    <row r="495" ht="20.1" customHeight="1" s="521">
      <c r="A495" s="203" t="inlineStr">
        <is>
          <t>-</t>
        </is>
      </c>
      <c r="B495" s="206" t="inlineStr">
        <is>
          <t>18-GIA-40108</t>
        </is>
      </c>
      <c r="C495" s="204" t="inlineStr">
        <is>
          <t>GDS</t>
        </is>
      </c>
      <c r="D495" s="205" t="inlineStr">
        <is>
          <t>Propylene/Ethylene/Propane/Ethane</t>
        </is>
      </c>
      <c r="E495" s="205" t="inlineStr">
        <is>
          <t>-</t>
        </is>
      </c>
      <c r="F495" s="206" t="inlineStr">
        <is>
          <t>Field</t>
        </is>
      </c>
      <c r="G495" s="207" t="inlineStr">
        <is>
          <t>2-4/2-B</t>
        </is>
      </c>
      <c r="H495" s="206" t="inlineStr">
        <is>
          <t>-</t>
        </is>
      </c>
      <c r="I495" s="214" t="inlineStr">
        <is>
          <t>-</t>
        </is>
      </c>
      <c r="J495" s="206" t="inlineStr">
        <is>
          <t>-</t>
        </is>
      </c>
      <c r="K495" s="208" t="inlineStr">
        <is>
          <t>C01</t>
        </is>
      </c>
    </row>
    <row r="496" ht="20.1" customHeight="1" s="521">
      <c r="A496" s="203" t="inlineStr">
        <is>
          <t>-</t>
        </is>
      </c>
      <c r="B496" s="206" t="inlineStr">
        <is>
          <t>18-GT-40108</t>
        </is>
      </c>
      <c r="C496" s="204" t="inlineStr">
        <is>
          <t>Combustible Detector</t>
        </is>
      </c>
      <c r="D496" s="205" t="inlineStr">
        <is>
          <t>Propylene/Ethylene/Propane/Ethane</t>
        </is>
      </c>
      <c r="E496" s="205" t="inlineStr">
        <is>
          <t>-</t>
        </is>
      </c>
      <c r="F496" s="206" t="inlineStr">
        <is>
          <t>Field</t>
        </is>
      </c>
      <c r="G496" s="207" t="inlineStr">
        <is>
          <t>2-4/2-B</t>
        </is>
      </c>
      <c r="H496" s="206" t="inlineStr">
        <is>
          <t>GDS-AI</t>
        </is>
      </c>
      <c r="I496" s="214" t="inlineStr">
        <is>
          <t>-</t>
        </is>
      </c>
      <c r="J496" s="206" t="inlineStr">
        <is>
          <t>-</t>
        </is>
      </c>
      <c r="K496" s="208" t="inlineStr">
        <is>
          <t>C01</t>
        </is>
      </c>
    </row>
    <row r="497" ht="20.1" customHeight="1" s="521">
      <c r="A497" s="203" t="n"/>
      <c r="B497" s="206" t="n"/>
      <c r="C497" s="204" t="n"/>
      <c r="D497" s="205" t="n"/>
      <c r="E497" s="205" t="n"/>
      <c r="F497" s="206" t="n"/>
      <c r="G497" s="207" t="n"/>
      <c r="H497" s="206" t="n"/>
      <c r="I497" s="214" t="n"/>
      <c r="J497" s="206" t="n"/>
      <c r="K497" s="208" t="n"/>
    </row>
    <row r="498" ht="20.1" customHeight="1" s="521">
      <c r="A498" s="203" t="inlineStr">
        <is>
          <t>-</t>
        </is>
      </c>
      <c r="B498" s="206" t="inlineStr">
        <is>
          <t>18-GIA-40201</t>
        </is>
      </c>
      <c r="C498" s="204" t="inlineStr">
        <is>
          <t>GDS</t>
        </is>
      </c>
      <c r="D498" s="205" t="inlineStr">
        <is>
          <t>Propylene/Ethylene/Propane/Ethane</t>
        </is>
      </c>
      <c r="E498" s="205" t="inlineStr">
        <is>
          <t>-</t>
        </is>
      </c>
      <c r="F498" s="206" t="inlineStr">
        <is>
          <t>Field</t>
        </is>
      </c>
      <c r="G498" s="207" t="inlineStr">
        <is>
          <t>2-2/2-C</t>
        </is>
      </c>
      <c r="H498" s="206" t="inlineStr">
        <is>
          <t>-</t>
        </is>
      </c>
      <c r="I498" s="214" t="inlineStr">
        <is>
          <t>-</t>
        </is>
      </c>
      <c r="J498" s="206" t="inlineStr">
        <is>
          <t>-</t>
        </is>
      </c>
      <c r="K498" s="208" t="inlineStr">
        <is>
          <t>C01</t>
        </is>
      </c>
    </row>
    <row r="499" ht="20.1" customHeight="1" s="521">
      <c r="A499" s="203" t="inlineStr">
        <is>
          <t>-</t>
        </is>
      </c>
      <c r="B499" s="206" t="inlineStr">
        <is>
          <t>18-GT-40201</t>
        </is>
      </c>
      <c r="C499" s="204" t="inlineStr">
        <is>
          <t>Combustible Detector</t>
        </is>
      </c>
      <c r="D499" s="205" t="inlineStr">
        <is>
          <t>Propylene/Ethylene/Propane/Ethane</t>
        </is>
      </c>
      <c r="E499" s="205" t="inlineStr">
        <is>
          <t>-</t>
        </is>
      </c>
      <c r="F499" s="206" t="inlineStr">
        <is>
          <t>Field</t>
        </is>
      </c>
      <c r="G499" s="207" t="inlineStr">
        <is>
          <t>2-2/2-C</t>
        </is>
      </c>
      <c r="H499" s="206" t="inlineStr">
        <is>
          <t>GDS-AI</t>
        </is>
      </c>
      <c r="I499" s="214" t="inlineStr">
        <is>
          <t>-</t>
        </is>
      </c>
      <c r="J499" s="206" t="inlineStr">
        <is>
          <t>-</t>
        </is>
      </c>
      <c r="K499" s="208" t="inlineStr">
        <is>
          <t>C01</t>
        </is>
      </c>
    </row>
    <row r="500" ht="20.1" customHeight="1" s="521">
      <c r="A500" s="203" t="n"/>
      <c r="B500" s="206" t="n"/>
      <c r="C500" s="204" t="n"/>
      <c r="D500" s="205" t="n"/>
      <c r="E500" s="205" t="n"/>
      <c r="F500" s="206" t="n"/>
      <c r="G500" s="207" t="n"/>
      <c r="H500" s="206" t="n"/>
      <c r="I500" s="214" t="n"/>
      <c r="J500" s="206" t="n"/>
      <c r="K500" s="208" t="n"/>
    </row>
    <row r="501" ht="20.1" customHeight="1" s="521">
      <c r="A501" s="203" t="inlineStr">
        <is>
          <t>-</t>
        </is>
      </c>
      <c r="B501" s="206" t="inlineStr">
        <is>
          <t>18-GIA-40202</t>
        </is>
      </c>
      <c r="C501" s="204" t="inlineStr">
        <is>
          <t>GDS</t>
        </is>
      </c>
      <c r="D501" s="205" t="inlineStr">
        <is>
          <t>Propylene/Ethylene/Propane/Ethane</t>
        </is>
      </c>
      <c r="E501" s="205" t="inlineStr">
        <is>
          <t>-</t>
        </is>
      </c>
      <c r="F501" s="206" t="inlineStr">
        <is>
          <t>Field</t>
        </is>
      </c>
      <c r="G501" s="207" t="inlineStr">
        <is>
          <t>2-2/2-B</t>
        </is>
      </c>
      <c r="H501" s="206" t="inlineStr">
        <is>
          <t>-</t>
        </is>
      </c>
      <c r="I501" s="214" t="inlineStr">
        <is>
          <t>-</t>
        </is>
      </c>
      <c r="J501" s="206" t="inlineStr">
        <is>
          <t>-</t>
        </is>
      </c>
      <c r="K501" s="208" t="inlineStr">
        <is>
          <t>C01</t>
        </is>
      </c>
    </row>
    <row r="502" ht="20.1" customHeight="1" s="521">
      <c r="A502" s="203" t="inlineStr">
        <is>
          <t>-</t>
        </is>
      </c>
      <c r="B502" s="206" t="inlineStr">
        <is>
          <t>18-GT-40202</t>
        </is>
      </c>
      <c r="C502" s="204" t="inlineStr">
        <is>
          <t>Combustible Detector</t>
        </is>
      </c>
      <c r="D502" s="205" t="inlineStr">
        <is>
          <t>Propylene/Ethylene/Propane/Ethane</t>
        </is>
      </c>
      <c r="E502" s="205" t="inlineStr">
        <is>
          <t>-</t>
        </is>
      </c>
      <c r="F502" s="206" t="inlineStr">
        <is>
          <t>Field</t>
        </is>
      </c>
      <c r="G502" s="207" t="inlineStr">
        <is>
          <t>2-2/2-B</t>
        </is>
      </c>
      <c r="H502" s="206" t="inlineStr">
        <is>
          <t>GDS-AI</t>
        </is>
      </c>
      <c r="I502" s="214" t="inlineStr">
        <is>
          <t>-</t>
        </is>
      </c>
      <c r="J502" s="206" t="inlineStr">
        <is>
          <t>-</t>
        </is>
      </c>
      <c r="K502" s="208" t="inlineStr">
        <is>
          <t>C01</t>
        </is>
      </c>
    </row>
    <row r="503" ht="20.1" customHeight="1" s="521">
      <c r="A503" s="203" t="n"/>
      <c r="B503" s="206" t="n"/>
      <c r="C503" s="204" t="n"/>
      <c r="D503" s="205" t="n"/>
      <c r="E503" s="205" t="n"/>
      <c r="F503" s="206" t="n"/>
      <c r="G503" s="207" t="n"/>
      <c r="H503" s="206" t="n"/>
      <c r="I503" s="214" t="n"/>
      <c r="J503" s="206" t="n"/>
      <c r="K503" s="208" t="n"/>
    </row>
    <row r="504" ht="20.1" customHeight="1" s="521">
      <c r="A504" s="203" t="inlineStr">
        <is>
          <t>-</t>
        </is>
      </c>
      <c r="B504" s="206" t="inlineStr">
        <is>
          <t>18-GIA-40203</t>
        </is>
      </c>
      <c r="C504" s="204" t="inlineStr">
        <is>
          <t>GDS</t>
        </is>
      </c>
      <c r="D504" s="205" t="inlineStr">
        <is>
          <t>Propylene/Ethylene/Propane/Ethane</t>
        </is>
      </c>
      <c r="E504" s="205" t="inlineStr">
        <is>
          <t>-</t>
        </is>
      </c>
      <c r="F504" s="206" t="inlineStr">
        <is>
          <t>Field</t>
        </is>
      </c>
      <c r="G504" s="207" t="inlineStr">
        <is>
          <t>2-4/2-C</t>
        </is>
      </c>
      <c r="H504" s="206" t="inlineStr">
        <is>
          <t>-</t>
        </is>
      </c>
      <c r="I504" s="214" t="inlineStr">
        <is>
          <t>-</t>
        </is>
      </c>
      <c r="J504" s="206" t="inlineStr">
        <is>
          <t>-</t>
        </is>
      </c>
      <c r="K504" s="208" t="inlineStr">
        <is>
          <t>C01</t>
        </is>
      </c>
    </row>
    <row r="505" ht="20.1" customHeight="1" s="521">
      <c r="A505" s="203" t="inlineStr">
        <is>
          <t>-</t>
        </is>
      </c>
      <c r="B505" s="206" t="inlineStr">
        <is>
          <t>18-GT-40203</t>
        </is>
      </c>
      <c r="C505" s="204" t="inlineStr">
        <is>
          <t>Combustible Detector</t>
        </is>
      </c>
      <c r="D505" s="205" t="inlineStr">
        <is>
          <t>Propylene/Ethylene/Propane/Ethane</t>
        </is>
      </c>
      <c r="E505" s="205" t="inlineStr">
        <is>
          <t>-</t>
        </is>
      </c>
      <c r="F505" s="206" t="inlineStr">
        <is>
          <t>Field</t>
        </is>
      </c>
      <c r="G505" s="207" t="inlineStr">
        <is>
          <t>2-4/2-C</t>
        </is>
      </c>
      <c r="H505" s="206" t="inlineStr">
        <is>
          <t>GDS-AI</t>
        </is>
      </c>
      <c r="I505" s="214" t="inlineStr">
        <is>
          <t>-</t>
        </is>
      </c>
      <c r="J505" s="206" t="inlineStr">
        <is>
          <t>-</t>
        </is>
      </c>
      <c r="K505" s="208" t="inlineStr">
        <is>
          <t>C01</t>
        </is>
      </c>
    </row>
    <row r="506" ht="20.1" customHeight="1" s="521">
      <c r="A506" s="203" t="n"/>
      <c r="B506" s="206" t="n"/>
      <c r="C506" s="204" t="n"/>
      <c r="D506" s="205" t="n"/>
      <c r="E506" s="205" t="n"/>
      <c r="F506" s="206" t="n"/>
      <c r="G506" s="207" t="n"/>
      <c r="H506" s="206" t="n"/>
      <c r="I506" s="214" t="n"/>
      <c r="J506" s="206" t="n"/>
      <c r="K506" s="208" t="n"/>
    </row>
    <row r="507" ht="20.1" customHeight="1" s="521">
      <c r="A507" s="203" t="inlineStr">
        <is>
          <t>-</t>
        </is>
      </c>
      <c r="B507" s="206" t="inlineStr">
        <is>
          <t>18-GIA-40204</t>
        </is>
      </c>
      <c r="C507" s="204" t="inlineStr">
        <is>
          <t>GDS</t>
        </is>
      </c>
      <c r="D507" s="205" t="inlineStr">
        <is>
          <t>Propylene/Ethylene/Propane/Ethane</t>
        </is>
      </c>
      <c r="E507" s="205" t="inlineStr">
        <is>
          <t>-</t>
        </is>
      </c>
      <c r="F507" s="206" t="inlineStr">
        <is>
          <t>Field</t>
        </is>
      </c>
      <c r="G507" s="207" t="inlineStr">
        <is>
          <t>TA-6102</t>
        </is>
      </c>
      <c r="H507" s="206" t="inlineStr">
        <is>
          <t>-</t>
        </is>
      </c>
      <c r="I507" s="214" t="inlineStr">
        <is>
          <t>-</t>
        </is>
      </c>
      <c r="J507" s="206" t="inlineStr">
        <is>
          <t>-</t>
        </is>
      </c>
      <c r="K507" s="208" t="inlineStr">
        <is>
          <t>C01</t>
        </is>
      </c>
    </row>
    <row r="508" ht="20.1" customHeight="1" s="521">
      <c r="A508" s="203" t="inlineStr">
        <is>
          <t>-</t>
        </is>
      </c>
      <c r="B508" s="206" t="inlineStr">
        <is>
          <t>18-GT-40204</t>
        </is>
      </c>
      <c r="C508" s="204" t="inlineStr">
        <is>
          <t>Combustible Detector</t>
        </is>
      </c>
      <c r="D508" s="205" t="inlineStr">
        <is>
          <t>Propylene/Ethylene/Propane/Ethane</t>
        </is>
      </c>
      <c r="E508" s="205" t="inlineStr">
        <is>
          <t>-</t>
        </is>
      </c>
      <c r="F508" s="206" t="inlineStr">
        <is>
          <t>Field</t>
        </is>
      </c>
      <c r="G508" s="207" t="inlineStr">
        <is>
          <t>TA-6102</t>
        </is>
      </c>
      <c r="H508" s="206" t="inlineStr">
        <is>
          <t>GDS-AI</t>
        </is>
      </c>
      <c r="I508" s="214" t="inlineStr">
        <is>
          <t>-</t>
        </is>
      </c>
      <c r="J508" s="206" t="inlineStr">
        <is>
          <t>-</t>
        </is>
      </c>
      <c r="K508" s="208" t="inlineStr">
        <is>
          <t>C01</t>
        </is>
      </c>
    </row>
    <row r="509" ht="20.1" customHeight="1" s="521">
      <c r="A509" s="203" t="n"/>
      <c r="B509" s="206" t="n"/>
      <c r="C509" s="204" t="n"/>
      <c r="D509" s="205" t="n"/>
      <c r="E509" s="205" t="n"/>
      <c r="F509" s="206" t="n"/>
      <c r="G509" s="207" t="n"/>
      <c r="H509" s="206" t="n"/>
      <c r="I509" s="214" t="n"/>
      <c r="J509" s="206" t="n"/>
      <c r="K509" s="208" t="n"/>
    </row>
    <row r="510" ht="20.1" customHeight="1" s="521">
      <c r="A510" s="203" t="inlineStr">
        <is>
          <t>-</t>
        </is>
      </c>
      <c r="B510" s="206" t="inlineStr">
        <is>
          <t>18-GIA-40205</t>
        </is>
      </c>
      <c r="C510" s="204" t="inlineStr">
        <is>
          <t>GDS</t>
        </is>
      </c>
      <c r="D510" s="205" t="inlineStr">
        <is>
          <t>H2</t>
        </is>
      </c>
      <c r="E510" s="205" t="inlineStr">
        <is>
          <t>-</t>
        </is>
      </c>
      <c r="F510" s="206" t="inlineStr">
        <is>
          <t>Field</t>
        </is>
      </c>
      <c r="G510" s="207" t="inlineStr">
        <is>
          <t>2-2/2-C</t>
        </is>
      </c>
      <c r="H510" s="206" t="inlineStr">
        <is>
          <t>-</t>
        </is>
      </c>
      <c r="I510" s="214" t="inlineStr">
        <is>
          <t>-</t>
        </is>
      </c>
      <c r="J510" s="206" t="inlineStr">
        <is>
          <t>-</t>
        </is>
      </c>
      <c r="K510" s="208" t="inlineStr">
        <is>
          <t>C01</t>
        </is>
      </c>
    </row>
    <row r="511" ht="20.1" customHeight="1" s="521">
      <c r="A511" s="203" t="inlineStr">
        <is>
          <t>-</t>
        </is>
      </c>
      <c r="B511" s="206" t="inlineStr">
        <is>
          <t>18-GIA-40205</t>
        </is>
      </c>
      <c r="C511" s="204" t="inlineStr">
        <is>
          <t>Combustible Detector</t>
        </is>
      </c>
      <c r="D511" s="205" t="inlineStr">
        <is>
          <t>H2</t>
        </is>
      </c>
      <c r="E511" s="205" t="inlineStr">
        <is>
          <t>-</t>
        </is>
      </c>
      <c r="F511" s="206" t="inlineStr">
        <is>
          <t>Field</t>
        </is>
      </c>
      <c r="G511" s="207" t="inlineStr">
        <is>
          <t>2-2/2-C</t>
        </is>
      </c>
      <c r="H511" s="206" t="inlineStr">
        <is>
          <t>-</t>
        </is>
      </c>
      <c r="I511" s="214" t="inlineStr">
        <is>
          <t>-</t>
        </is>
      </c>
      <c r="J511" s="206" t="inlineStr">
        <is>
          <t>-</t>
        </is>
      </c>
      <c r="K511" s="208" t="inlineStr">
        <is>
          <t>C01</t>
        </is>
      </c>
    </row>
    <row r="512" ht="20.1" customHeight="1" s="521">
      <c r="A512" s="203" t="n"/>
      <c r="B512" s="206" t="n"/>
      <c r="C512" s="204" t="n"/>
      <c r="D512" s="205" t="n"/>
      <c r="E512" s="205" t="n"/>
      <c r="F512" s="206" t="n"/>
      <c r="G512" s="207" t="n"/>
      <c r="H512" s="206" t="n"/>
      <c r="I512" s="214" t="n"/>
      <c r="J512" s="206" t="n"/>
      <c r="K512" s="208" t="n"/>
    </row>
    <row r="513" ht="20.1" customHeight="1" s="521">
      <c r="A513" s="203" t="inlineStr">
        <is>
          <t>-</t>
        </is>
      </c>
      <c r="B513" s="206" t="inlineStr">
        <is>
          <t>18-GIA-40301</t>
        </is>
      </c>
      <c r="C513" s="204" t="inlineStr">
        <is>
          <t>GDS</t>
        </is>
      </c>
      <c r="D513" s="205" t="inlineStr">
        <is>
          <t>Propylene/Ethylene/Propane/Ethane</t>
        </is>
      </c>
      <c r="E513" s="205" t="inlineStr">
        <is>
          <t>-</t>
        </is>
      </c>
      <c r="F513" s="206" t="inlineStr">
        <is>
          <t>Field</t>
        </is>
      </c>
      <c r="G513" s="207" t="inlineStr">
        <is>
          <t>2-2/2-C</t>
        </is>
      </c>
      <c r="H513" s="206" t="inlineStr">
        <is>
          <t>-</t>
        </is>
      </c>
      <c r="I513" s="214" t="inlineStr">
        <is>
          <t>-</t>
        </is>
      </c>
      <c r="J513" s="206" t="inlineStr">
        <is>
          <t>-</t>
        </is>
      </c>
      <c r="K513" s="208" t="inlineStr">
        <is>
          <t>C01</t>
        </is>
      </c>
    </row>
    <row r="514" ht="20.1" customHeight="1" s="521">
      <c r="A514" s="203" t="inlineStr">
        <is>
          <t>-</t>
        </is>
      </c>
      <c r="B514" s="206" t="inlineStr">
        <is>
          <t>18-GT-40301</t>
        </is>
      </c>
      <c r="C514" s="204" t="inlineStr">
        <is>
          <t>Combustible Detector</t>
        </is>
      </c>
      <c r="D514" s="205" t="inlineStr">
        <is>
          <t>Propylene/Ethylene/Propane/Ethane</t>
        </is>
      </c>
      <c r="E514" s="205" t="inlineStr">
        <is>
          <t>-</t>
        </is>
      </c>
      <c r="F514" s="206" t="inlineStr">
        <is>
          <t>Field</t>
        </is>
      </c>
      <c r="G514" s="207" t="inlineStr">
        <is>
          <t>2-2/2-C</t>
        </is>
      </c>
      <c r="H514" s="206" t="inlineStr">
        <is>
          <t>GDS-AI</t>
        </is>
      </c>
      <c r="I514" s="214" t="inlineStr">
        <is>
          <t>-</t>
        </is>
      </c>
      <c r="J514" s="206" t="inlineStr">
        <is>
          <t>-</t>
        </is>
      </c>
      <c r="K514" s="208" t="inlineStr">
        <is>
          <t>C01</t>
        </is>
      </c>
      <c r="N514" s="112" t="n"/>
    </row>
    <row r="515" ht="20.1" customHeight="1" s="521">
      <c r="A515" s="203" t="n"/>
      <c r="B515" s="206" t="n"/>
      <c r="C515" s="204" t="n"/>
      <c r="D515" s="205" t="n"/>
      <c r="E515" s="205" t="n"/>
      <c r="F515" s="206" t="n"/>
      <c r="G515" s="207" t="n"/>
      <c r="H515" s="206" t="n"/>
      <c r="I515" s="214" t="n"/>
      <c r="J515" s="206" t="n"/>
      <c r="K515" s="208" t="n"/>
    </row>
    <row r="516" ht="20.1" customHeight="1" s="521">
      <c r="A516" s="203" t="inlineStr">
        <is>
          <t>-</t>
        </is>
      </c>
      <c r="B516" s="206" t="inlineStr">
        <is>
          <t>18-GIA-40302</t>
        </is>
      </c>
      <c r="C516" s="204" t="inlineStr">
        <is>
          <t>GDS</t>
        </is>
      </c>
      <c r="D516" s="205" t="inlineStr">
        <is>
          <t>Propylene/Ethylene/Propane/Ethane</t>
        </is>
      </c>
      <c r="E516" s="205" t="inlineStr">
        <is>
          <t>-</t>
        </is>
      </c>
      <c r="F516" s="206" t="inlineStr">
        <is>
          <t>Field</t>
        </is>
      </c>
      <c r="G516" s="207" t="inlineStr">
        <is>
          <t>2-3/2-B</t>
        </is>
      </c>
      <c r="H516" s="206" t="inlineStr">
        <is>
          <t>-</t>
        </is>
      </c>
      <c r="I516" s="214" t="inlineStr">
        <is>
          <t>-</t>
        </is>
      </c>
      <c r="J516" s="206" t="inlineStr">
        <is>
          <t>-</t>
        </is>
      </c>
      <c r="K516" s="208" t="inlineStr">
        <is>
          <t>C01</t>
        </is>
      </c>
    </row>
    <row r="517" ht="20.1" customHeight="1" s="521">
      <c r="A517" s="203" t="inlineStr">
        <is>
          <t>-</t>
        </is>
      </c>
      <c r="B517" s="206" t="inlineStr">
        <is>
          <t>18-GT-40302</t>
        </is>
      </c>
      <c r="C517" s="204" t="inlineStr">
        <is>
          <t>Combustible Detector</t>
        </is>
      </c>
      <c r="D517" s="205" t="inlineStr">
        <is>
          <t>Propylene/Ethylene/Propane/Ethane</t>
        </is>
      </c>
      <c r="E517" s="205" t="inlineStr">
        <is>
          <t>-</t>
        </is>
      </c>
      <c r="F517" s="206" t="inlineStr">
        <is>
          <t>Field</t>
        </is>
      </c>
      <c r="G517" s="207" t="inlineStr">
        <is>
          <t>2-3/2-B</t>
        </is>
      </c>
      <c r="H517" s="206" t="inlineStr">
        <is>
          <t>GDS-AI</t>
        </is>
      </c>
      <c r="I517" s="214" t="inlineStr">
        <is>
          <t>-</t>
        </is>
      </c>
      <c r="J517" s="206" t="inlineStr">
        <is>
          <t>-</t>
        </is>
      </c>
      <c r="K517" s="208" t="inlineStr">
        <is>
          <t>C01</t>
        </is>
      </c>
      <c r="N517" s="112" t="n"/>
    </row>
    <row r="518" ht="20.1" customHeight="1" s="521">
      <c r="A518" s="203" t="n"/>
      <c r="B518" s="206" t="n"/>
      <c r="C518" s="204" t="n"/>
      <c r="D518" s="205" t="n"/>
      <c r="E518" s="205" t="n"/>
      <c r="F518" s="206" t="n"/>
      <c r="G518" s="207" t="n"/>
      <c r="H518" s="206" t="n"/>
      <c r="I518" s="214" t="n"/>
      <c r="J518" s="206" t="n"/>
      <c r="K518" s="208" t="n"/>
    </row>
    <row r="519" ht="20.1" customHeight="1" s="521">
      <c r="A519" s="203" t="inlineStr">
        <is>
          <t>-</t>
        </is>
      </c>
      <c r="B519" s="206" t="inlineStr">
        <is>
          <t>18-GIA-40303</t>
        </is>
      </c>
      <c r="C519" s="204" t="inlineStr">
        <is>
          <t>GDS</t>
        </is>
      </c>
      <c r="D519" s="205" t="inlineStr">
        <is>
          <t>H2</t>
        </is>
      </c>
      <c r="E519" s="205" t="inlineStr">
        <is>
          <t>-</t>
        </is>
      </c>
      <c r="F519" s="206" t="inlineStr">
        <is>
          <t>Field</t>
        </is>
      </c>
      <c r="G519" s="207" t="inlineStr">
        <is>
          <t>TA-6102</t>
        </is>
      </c>
      <c r="H519" s="206" t="inlineStr">
        <is>
          <t>-</t>
        </is>
      </c>
      <c r="I519" s="214" t="inlineStr">
        <is>
          <t>-</t>
        </is>
      </c>
      <c r="J519" s="206" t="inlineStr">
        <is>
          <t>-</t>
        </is>
      </c>
      <c r="K519" s="208" t="inlineStr">
        <is>
          <t>C01</t>
        </is>
      </c>
    </row>
    <row r="520" ht="20.1" customHeight="1" s="521">
      <c r="A520" s="203" t="inlineStr">
        <is>
          <t>-</t>
        </is>
      </c>
      <c r="B520" s="206" t="inlineStr">
        <is>
          <t>18-GT-40303</t>
        </is>
      </c>
      <c r="C520" s="204" t="inlineStr">
        <is>
          <t>Combustible Detector</t>
        </is>
      </c>
      <c r="D520" s="205" t="inlineStr">
        <is>
          <t>H2</t>
        </is>
      </c>
      <c r="E520" s="205" t="inlineStr">
        <is>
          <t>-</t>
        </is>
      </c>
      <c r="F520" s="206" t="inlineStr">
        <is>
          <t>Field</t>
        </is>
      </c>
      <c r="G520" s="207" t="inlineStr">
        <is>
          <t>TA-6102</t>
        </is>
      </c>
      <c r="H520" s="206" t="inlineStr">
        <is>
          <t>GDS-AI</t>
        </is>
      </c>
      <c r="I520" s="214" t="inlineStr">
        <is>
          <t>-</t>
        </is>
      </c>
      <c r="J520" s="206" t="inlineStr">
        <is>
          <t>-</t>
        </is>
      </c>
      <c r="K520" s="208" t="inlineStr">
        <is>
          <t>C01</t>
        </is>
      </c>
    </row>
    <row r="521" ht="20.1" customHeight="1" s="521">
      <c r="A521" s="203" t="n"/>
      <c r="B521" s="206" t="n"/>
      <c r="C521" s="204" t="n"/>
      <c r="D521" s="205" t="n"/>
      <c r="E521" s="205" t="n"/>
      <c r="F521" s="206" t="n"/>
      <c r="G521" s="207" t="n"/>
      <c r="H521" s="206" t="n"/>
      <c r="I521" s="214" t="n"/>
      <c r="J521" s="206" t="n"/>
      <c r="K521" s="208" t="n"/>
    </row>
    <row r="522" ht="20.1" customHeight="1" s="521">
      <c r="A522" s="203" t="inlineStr">
        <is>
          <t>-</t>
        </is>
      </c>
      <c r="B522" s="206" t="inlineStr">
        <is>
          <t>18-GIA-40401</t>
        </is>
      </c>
      <c r="C522" s="204" t="inlineStr">
        <is>
          <t>GDS</t>
        </is>
      </c>
      <c r="D522" s="205" t="inlineStr">
        <is>
          <t>Propylene/Ethylene/Propane/Ethane</t>
        </is>
      </c>
      <c r="E522" s="205" t="inlineStr">
        <is>
          <t>-</t>
        </is>
      </c>
      <c r="F522" s="206" t="inlineStr">
        <is>
          <t>Field</t>
        </is>
      </c>
      <c r="G522" s="207" t="inlineStr">
        <is>
          <t>2-3/2-B</t>
        </is>
      </c>
      <c r="H522" s="206" t="inlineStr">
        <is>
          <t>-</t>
        </is>
      </c>
      <c r="I522" s="214" t="inlineStr">
        <is>
          <t>-</t>
        </is>
      </c>
      <c r="J522" s="206" t="inlineStr">
        <is>
          <t>-</t>
        </is>
      </c>
      <c r="K522" s="208" t="inlineStr">
        <is>
          <t>C01</t>
        </is>
      </c>
    </row>
    <row r="523" ht="20.1" customHeight="1" s="521">
      <c r="A523" s="203" t="inlineStr">
        <is>
          <t>-</t>
        </is>
      </c>
      <c r="B523" s="206" t="inlineStr">
        <is>
          <t>18-GT-40401</t>
        </is>
      </c>
      <c r="C523" s="204" t="inlineStr">
        <is>
          <t>Combustible Detector</t>
        </is>
      </c>
      <c r="D523" s="205" t="inlineStr">
        <is>
          <t>Propylene/Ethylene/Propane/Ethane</t>
        </is>
      </c>
      <c r="E523" s="205" t="inlineStr">
        <is>
          <t>-</t>
        </is>
      </c>
      <c r="F523" s="206" t="inlineStr">
        <is>
          <t>Field</t>
        </is>
      </c>
      <c r="G523" s="207" t="inlineStr">
        <is>
          <t>2-3/2-B</t>
        </is>
      </c>
      <c r="H523" s="206" t="inlineStr">
        <is>
          <t>GDS-AI</t>
        </is>
      </c>
      <c r="I523" s="214" t="inlineStr">
        <is>
          <t>-</t>
        </is>
      </c>
      <c r="J523" s="206" t="inlineStr">
        <is>
          <t>-</t>
        </is>
      </c>
      <c r="K523" s="208" t="inlineStr">
        <is>
          <t>C01</t>
        </is>
      </c>
    </row>
    <row r="524" ht="20.1" customHeight="1" s="521">
      <c r="A524" s="203" t="n"/>
      <c r="B524" s="206" t="n"/>
      <c r="C524" s="204" t="n"/>
      <c r="D524" s="205" t="n"/>
      <c r="E524" s="205" t="n"/>
      <c r="F524" s="206" t="n"/>
      <c r="G524" s="207" t="n"/>
      <c r="H524" s="206" t="n"/>
      <c r="I524" s="214" t="n"/>
      <c r="J524" s="206" t="n"/>
      <c r="K524" s="208" t="n"/>
    </row>
    <row r="525" ht="20.1" customHeight="1" s="521">
      <c r="A525" s="203" t="inlineStr">
        <is>
          <t>-</t>
        </is>
      </c>
      <c r="B525" s="206" t="inlineStr">
        <is>
          <t>18-GA-40101</t>
        </is>
      </c>
      <c r="C525" s="204" t="inlineStr">
        <is>
          <t>声光报警器</t>
        </is>
      </c>
      <c r="D525" s="205" t="inlineStr">
        <is>
          <t>-</t>
        </is>
      </c>
      <c r="E525" s="205" t="inlineStr">
        <is>
          <t>-</t>
        </is>
      </c>
      <c r="F525" s="206" t="inlineStr">
        <is>
          <t>Field</t>
        </is>
      </c>
      <c r="G525" s="207" t="inlineStr">
        <is>
          <t>-</t>
        </is>
      </c>
      <c r="H525" s="206" t="inlineStr">
        <is>
          <t>GDS-DO</t>
        </is>
      </c>
      <c r="I525" s="214" t="inlineStr">
        <is>
          <t>-</t>
        </is>
      </c>
      <c r="J525" s="206" t="inlineStr">
        <is>
          <t>-</t>
        </is>
      </c>
      <c r="K525" s="208" t="inlineStr">
        <is>
          <t>C01</t>
        </is>
      </c>
    </row>
    <row r="526" ht="20.1" customHeight="1" s="521">
      <c r="A526" s="203" t="n"/>
      <c r="B526" s="206" t="n"/>
      <c r="C526" s="204" t="n"/>
      <c r="D526" s="205" t="n"/>
      <c r="E526" s="205" t="n"/>
      <c r="F526" s="206" t="n"/>
      <c r="G526" s="207" t="n"/>
      <c r="H526" s="206" t="n"/>
      <c r="I526" s="214" t="n"/>
      <c r="J526" s="206" t="n"/>
      <c r="K526" s="208" t="n"/>
    </row>
    <row r="527" ht="20.1" customHeight="1" s="521">
      <c r="A527" s="203" t="inlineStr">
        <is>
          <t>-</t>
        </is>
      </c>
      <c r="B527" s="206" t="inlineStr">
        <is>
          <t>18-GA-40102</t>
        </is>
      </c>
      <c r="C527" s="204" t="inlineStr">
        <is>
          <t>声光报警器</t>
        </is>
      </c>
      <c r="D527" s="205" t="inlineStr">
        <is>
          <t>-</t>
        </is>
      </c>
      <c r="E527" s="205" t="inlineStr">
        <is>
          <t>-</t>
        </is>
      </c>
      <c r="F527" s="206" t="inlineStr">
        <is>
          <t>Field</t>
        </is>
      </c>
      <c r="G527" s="207" t="inlineStr">
        <is>
          <t>-</t>
        </is>
      </c>
      <c r="H527" s="206" t="inlineStr">
        <is>
          <t>GDS-DO</t>
        </is>
      </c>
      <c r="I527" s="214" t="inlineStr">
        <is>
          <t>-</t>
        </is>
      </c>
      <c r="J527" s="206" t="inlineStr">
        <is>
          <t>-</t>
        </is>
      </c>
      <c r="K527" s="208" t="inlineStr">
        <is>
          <t>C01</t>
        </is>
      </c>
    </row>
    <row r="528" ht="20.1" customHeight="1" s="521">
      <c r="A528" s="203" t="n"/>
      <c r="B528" s="206" t="n"/>
      <c r="C528" s="204" t="n"/>
      <c r="D528" s="205" t="n"/>
      <c r="E528" s="205" t="n"/>
      <c r="F528" s="206" t="n"/>
      <c r="G528" s="207" t="n"/>
      <c r="H528" s="206" t="n"/>
      <c r="I528" s="214" t="n"/>
      <c r="J528" s="206" t="n"/>
      <c r="K528" s="208" t="n"/>
    </row>
    <row r="529" ht="20.1" customHeight="1" s="521">
      <c r="A529" s="203" t="inlineStr">
        <is>
          <t>-</t>
        </is>
      </c>
      <c r="B529" s="206" t="inlineStr">
        <is>
          <t>18-GA-40103</t>
        </is>
      </c>
      <c r="C529" s="204" t="inlineStr">
        <is>
          <t>声光报警器</t>
        </is>
      </c>
      <c r="D529" s="205" t="inlineStr">
        <is>
          <t>-</t>
        </is>
      </c>
      <c r="E529" s="205" t="inlineStr">
        <is>
          <t>-</t>
        </is>
      </c>
      <c r="F529" s="206" t="inlineStr">
        <is>
          <t>Field</t>
        </is>
      </c>
      <c r="G529" s="207" t="inlineStr">
        <is>
          <t>-</t>
        </is>
      </c>
      <c r="H529" s="206" t="inlineStr">
        <is>
          <t>GDS-DO</t>
        </is>
      </c>
      <c r="I529" s="214" t="inlineStr">
        <is>
          <t>-</t>
        </is>
      </c>
      <c r="J529" s="206" t="inlineStr">
        <is>
          <t>-</t>
        </is>
      </c>
      <c r="K529" s="208" t="inlineStr">
        <is>
          <t>C01</t>
        </is>
      </c>
    </row>
    <row r="530" ht="20.1" customHeight="1" s="521">
      <c r="A530" s="203" t="n"/>
      <c r="B530" s="206" t="n"/>
      <c r="C530" s="204" t="n"/>
      <c r="D530" s="205" t="n"/>
      <c r="E530" s="205" t="n"/>
      <c r="F530" s="206" t="n"/>
      <c r="G530" s="207" t="n"/>
      <c r="H530" s="206" t="n"/>
      <c r="I530" s="214" t="n"/>
      <c r="J530" s="206" t="n"/>
      <c r="K530" s="208" t="n"/>
    </row>
    <row r="531" ht="20.1" customHeight="1" s="521">
      <c r="A531" s="203" t="inlineStr">
        <is>
          <t>-</t>
        </is>
      </c>
      <c r="B531" s="206" t="inlineStr">
        <is>
          <t>18-GA-40104</t>
        </is>
      </c>
      <c r="C531" s="204" t="inlineStr">
        <is>
          <t>声光报警器</t>
        </is>
      </c>
      <c r="D531" s="205" t="inlineStr">
        <is>
          <t>-</t>
        </is>
      </c>
      <c r="E531" s="205" t="inlineStr">
        <is>
          <t>-</t>
        </is>
      </c>
      <c r="F531" s="206" t="inlineStr">
        <is>
          <t>Field</t>
        </is>
      </c>
      <c r="G531" s="207" t="inlineStr">
        <is>
          <t>-</t>
        </is>
      </c>
      <c r="H531" s="206" t="inlineStr">
        <is>
          <t>GDS-DO</t>
        </is>
      </c>
      <c r="I531" s="214" t="inlineStr">
        <is>
          <t>-</t>
        </is>
      </c>
      <c r="J531" s="206" t="inlineStr">
        <is>
          <t>-</t>
        </is>
      </c>
      <c r="K531" s="208" t="inlineStr">
        <is>
          <t>C01</t>
        </is>
      </c>
    </row>
    <row r="532" ht="20.1" customHeight="1" s="521">
      <c r="A532" s="203" t="n"/>
      <c r="B532" s="206" t="n"/>
      <c r="C532" s="209" t="n"/>
      <c r="D532" s="205" t="n"/>
      <c r="E532" s="205" t="n"/>
      <c r="F532" s="206" t="n"/>
      <c r="G532" s="207" t="n"/>
      <c r="H532" s="206" t="n"/>
      <c r="I532" s="214" t="n"/>
      <c r="J532" s="206" t="n"/>
      <c r="K532" s="208" t="n"/>
    </row>
    <row r="533" ht="20.1" customHeight="1" s="521">
      <c r="A533" s="210" t="n"/>
      <c r="B533" s="258" t="n"/>
      <c r="C533" s="211" t="n"/>
      <c r="D533" s="212" t="n"/>
      <c r="E533" s="212" t="n"/>
      <c r="F533" s="598" t="n"/>
      <c r="G533" s="213" t="n"/>
      <c r="H533" s="598" t="n"/>
      <c r="I533" s="131" t="n"/>
      <c r="J533" s="598" t="n"/>
      <c r="K533" s="138" t="n"/>
    </row>
    <row r="534" ht="20.1" customHeight="1" s="521">
      <c r="A534" s="259" t="n">
        <v>1812</v>
      </c>
      <c r="B534" s="260" t="n"/>
      <c r="C534" s="261" t="n"/>
      <c r="D534" s="262" t="n"/>
      <c r="E534" s="262" t="n"/>
      <c r="F534" s="263" t="n"/>
      <c r="G534" s="264" t="n"/>
      <c r="H534" s="263" t="n"/>
      <c r="I534" s="265" t="n"/>
      <c r="J534" s="263" t="n"/>
      <c r="K534" s="266" t="n"/>
    </row>
    <row r="535" ht="20.1" customHeight="1" s="521">
      <c r="A535" s="232" t="n"/>
      <c r="B535" s="598" t="n"/>
      <c r="C535" s="254" t="n"/>
      <c r="D535" s="212" t="n"/>
      <c r="E535" s="212" t="n"/>
      <c r="F535" s="598" t="n"/>
      <c r="G535" s="213" t="n"/>
      <c r="H535" s="598" t="n"/>
      <c r="I535" s="236" t="n"/>
      <c r="J535" s="598" t="n"/>
      <c r="K535" s="138" t="n"/>
    </row>
    <row r="536" ht="20.1" customHeight="1" s="521">
      <c r="A536" s="267" t="inlineStr">
        <is>
          <t>-</t>
        </is>
      </c>
      <c r="B536" s="227" t="inlineStr">
        <is>
          <t>18-TISA-17104</t>
        </is>
      </c>
      <c r="C536" s="268" t="inlineStr">
        <is>
          <t>DCS</t>
        </is>
      </c>
      <c r="D536" s="228" t="inlineStr">
        <is>
          <t>VE-1705</t>
        </is>
      </c>
      <c r="E536" s="227" t="inlineStr">
        <is>
          <t>1812-PS07-171</t>
        </is>
      </c>
      <c r="F536" s="269" t="inlineStr">
        <is>
          <t>CCR</t>
        </is>
      </c>
      <c r="G536" s="241" t="inlineStr">
        <is>
          <t>-</t>
        </is>
      </c>
      <c r="H536" s="241" t="inlineStr">
        <is>
          <t>-</t>
        </is>
      </c>
      <c r="I536" s="241" t="inlineStr">
        <is>
          <t>-</t>
        </is>
      </c>
      <c r="J536" s="241" t="inlineStr">
        <is>
          <t>-</t>
        </is>
      </c>
      <c r="K536" s="304" t="inlineStr">
        <is>
          <t>C01</t>
        </is>
      </c>
      <c r="L536" s="270" t="n"/>
    </row>
    <row r="537" ht="20.1" customHeight="1" s="521">
      <c r="A537" s="267" t="inlineStr">
        <is>
          <t>-</t>
        </is>
      </c>
      <c r="B537" s="227" t="inlineStr">
        <is>
          <t>18-TT-17104</t>
        </is>
      </c>
      <c r="C537" s="218" t="inlineStr">
        <is>
          <t>Temperature Transmitter</t>
        </is>
      </c>
      <c r="D537" s="228" t="inlineStr">
        <is>
          <t>VE-1705</t>
        </is>
      </c>
      <c r="E537" s="227" t="inlineStr">
        <is>
          <t>1812-PS07-171</t>
        </is>
      </c>
      <c r="F537" s="229" t="inlineStr">
        <is>
          <t>Equip.</t>
        </is>
      </c>
      <c r="G537" s="227" t="inlineStr">
        <is>
          <t>VE-1705/T</t>
        </is>
      </c>
      <c r="H537" s="229" t="inlineStr">
        <is>
          <t>DCS-AI</t>
        </is>
      </c>
      <c r="I537" s="241" t="inlineStr">
        <is>
          <t>-</t>
        </is>
      </c>
      <c r="J537" s="242" t="inlineStr">
        <is>
          <t>-</t>
        </is>
      </c>
      <c r="K537" s="304" t="inlineStr">
        <is>
          <t>C01</t>
        </is>
      </c>
      <c r="L537" s="271" t="n"/>
    </row>
    <row r="538" ht="20.1" customHeight="1" s="521">
      <c r="A538" s="232" t="n"/>
      <c r="B538" s="233" t="n"/>
      <c r="C538" s="219" t="n"/>
      <c r="D538" s="251" t="n"/>
      <c r="E538" s="233" t="n"/>
      <c r="F538" s="235" t="n"/>
      <c r="G538" s="233" t="n"/>
      <c r="H538" s="235" t="n"/>
      <c r="I538" s="246" t="n"/>
      <c r="J538" s="247" t="n"/>
      <c r="K538" s="313" t="inlineStr">
        <is>
          <t xml:space="preserve"> </t>
        </is>
      </c>
      <c r="L538" s="272" t="n"/>
    </row>
    <row r="539" ht="20.1" customHeight="1" s="521">
      <c r="A539" s="267" t="inlineStr">
        <is>
          <t>-</t>
        </is>
      </c>
      <c r="B539" s="227" t="inlineStr">
        <is>
          <t>18-PG-17101</t>
        </is>
      </c>
      <c r="C539" s="215" t="inlineStr">
        <is>
          <t>Pressure Gauge With
Diaphragm Seal</t>
        </is>
      </c>
      <c r="D539" s="228" t="inlineStr">
        <is>
          <t>PP-1703 DISCHARGE</t>
        </is>
      </c>
      <c r="E539" s="227" t="inlineStr">
        <is>
          <t>1812-PS07-171</t>
        </is>
      </c>
      <c r="F539" s="229" t="inlineStr">
        <is>
          <t>On-line</t>
        </is>
      </c>
      <c r="G539" s="227" t="inlineStr">
        <is>
          <t>18-25-WO-17102-A1K-E</t>
        </is>
      </c>
      <c r="H539" s="229" t="inlineStr">
        <is>
          <t>-</t>
        </is>
      </c>
      <c r="I539" s="241" t="inlineStr">
        <is>
          <t>-</t>
        </is>
      </c>
      <c r="J539" s="242" t="inlineStr">
        <is>
          <t>-</t>
        </is>
      </c>
      <c r="K539" s="304" t="inlineStr">
        <is>
          <t>C01</t>
        </is>
      </c>
      <c r="L539" s="271" t="n"/>
    </row>
    <row r="540" ht="20.1" customHeight="1" s="521">
      <c r="A540" s="232" t="n"/>
      <c r="B540" s="233" t="n"/>
      <c r="C540" s="219" t="n"/>
      <c r="D540" s="251" t="n"/>
      <c r="E540" s="233" t="n"/>
      <c r="F540" s="235" t="n"/>
      <c r="G540" s="233" t="n"/>
      <c r="H540" s="235" t="n"/>
      <c r="I540" s="246" t="n"/>
      <c r="J540" s="247" t="n"/>
      <c r="K540" s="313" t="inlineStr">
        <is>
          <t xml:space="preserve"> </t>
        </is>
      </c>
      <c r="L540" s="272" t="n"/>
    </row>
    <row r="541" ht="20.1" customHeight="1" s="521">
      <c r="A541" s="267" t="inlineStr">
        <is>
          <t>-</t>
        </is>
      </c>
      <c r="B541" s="227" t="inlineStr">
        <is>
          <t>18-PG-17105</t>
        </is>
      </c>
      <c r="C541" s="215" t="inlineStr">
        <is>
          <t>Pressure Gauge With
In-Line Diaphragm Seal</t>
        </is>
      </c>
      <c r="D541" s="228" t="inlineStr">
        <is>
          <t>LP NITROGEN TO VE-1701 / VE-1702</t>
        </is>
      </c>
      <c r="E541" s="227" t="inlineStr">
        <is>
          <t>1812-PS07-171</t>
        </is>
      </c>
      <c r="F541" s="229" t="inlineStr">
        <is>
          <t>On-line</t>
        </is>
      </c>
      <c r="G541" s="227" t="inlineStr">
        <is>
          <t>18-25-LN-17101-B1B-E</t>
        </is>
      </c>
      <c r="H541" s="229" t="inlineStr">
        <is>
          <t>-</t>
        </is>
      </c>
      <c r="I541" s="241" t="inlineStr">
        <is>
          <t>-</t>
        </is>
      </c>
      <c r="J541" s="242" t="inlineStr">
        <is>
          <t>-</t>
        </is>
      </c>
      <c r="K541" s="304" t="inlineStr">
        <is>
          <t>C01</t>
        </is>
      </c>
      <c r="L541" s="271" t="n"/>
    </row>
    <row r="542" ht="20.1" customHeight="1" s="521">
      <c r="A542" s="232" t="n"/>
      <c r="B542" s="233" t="n"/>
      <c r="C542" s="219" t="n"/>
      <c r="D542" s="251" t="n"/>
      <c r="E542" s="233" t="n"/>
      <c r="F542" s="235" t="n"/>
      <c r="G542" s="233" t="n"/>
      <c r="H542" s="235" t="n"/>
      <c r="I542" s="246" t="n"/>
      <c r="J542" s="247" t="n"/>
      <c r="K542" s="313" t="inlineStr">
        <is>
          <t xml:space="preserve"> </t>
        </is>
      </c>
      <c r="L542" s="272" t="n"/>
      <c r="N542" s="112" t="n"/>
    </row>
    <row r="543" ht="20.1" customHeight="1" s="521">
      <c r="A543" s="267" t="inlineStr">
        <is>
          <t>-</t>
        </is>
      </c>
      <c r="B543" s="227" t="inlineStr">
        <is>
          <t>18-PG-17107</t>
        </is>
      </c>
      <c r="C543" s="215" t="inlineStr">
        <is>
          <t>Pressure Gauge With
In-Line Diaphragm Seal</t>
        </is>
      </c>
      <c r="D543" s="228" t="inlineStr">
        <is>
          <t>LP NITROGEN TO VE-1701</t>
        </is>
      </c>
      <c r="E543" s="227" t="inlineStr">
        <is>
          <t>1812-PS07-171</t>
        </is>
      </c>
      <c r="F543" s="229" t="inlineStr">
        <is>
          <t>On-line</t>
        </is>
      </c>
      <c r="G543" s="227" t="inlineStr">
        <is>
          <t>18-80-CT-17105-B1B-E</t>
        </is>
      </c>
      <c r="H543" s="229" t="inlineStr">
        <is>
          <t>-</t>
        </is>
      </c>
      <c r="I543" s="241" t="inlineStr">
        <is>
          <t>-</t>
        </is>
      </c>
      <c r="J543" s="242" t="inlineStr">
        <is>
          <t>-</t>
        </is>
      </c>
      <c r="K543" s="304" t="inlineStr">
        <is>
          <t>C01</t>
        </is>
      </c>
      <c r="L543" s="271" t="n"/>
      <c r="N543" s="112" t="n"/>
    </row>
    <row r="544" ht="20.1" customHeight="1" s="521">
      <c r="A544" s="232" t="n"/>
      <c r="B544" s="233" t="n"/>
      <c r="C544" s="219" t="n"/>
      <c r="D544" s="251" t="n"/>
      <c r="E544" s="233" t="n"/>
      <c r="F544" s="235" t="n"/>
      <c r="G544" s="233" t="n"/>
      <c r="H544" s="235" t="n"/>
      <c r="I544" s="246" t="n"/>
      <c r="J544" s="247" t="n"/>
      <c r="K544" s="313" t="inlineStr">
        <is>
          <t xml:space="preserve"> </t>
        </is>
      </c>
      <c r="L544" s="272" t="n"/>
    </row>
    <row r="545" ht="20.1" customHeight="1" s="521">
      <c r="A545" s="267" t="inlineStr">
        <is>
          <t>-</t>
        </is>
      </c>
      <c r="B545" s="227" t="inlineStr">
        <is>
          <t>18-PG-17108</t>
        </is>
      </c>
      <c r="C545" s="215" t="inlineStr">
        <is>
          <t>Pressure Gauge With
In-Line Diaphragm Seal</t>
        </is>
      </c>
      <c r="D545" s="228" t="inlineStr">
        <is>
          <t>LP NITROGEN TO TEA CONTAINER</t>
        </is>
      </c>
      <c r="E545" s="227" t="inlineStr">
        <is>
          <t>1812-PS07-171</t>
        </is>
      </c>
      <c r="F545" s="229" t="inlineStr">
        <is>
          <t>On-line</t>
        </is>
      </c>
      <c r="G545" s="227" t="inlineStr">
        <is>
          <t>18-25-LN-17103-B1B-E</t>
        </is>
      </c>
      <c r="H545" s="229" t="inlineStr">
        <is>
          <t>-</t>
        </is>
      </c>
      <c r="I545" s="241" t="inlineStr">
        <is>
          <t>-</t>
        </is>
      </c>
      <c r="J545" s="242" t="inlineStr">
        <is>
          <t>-</t>
        </is>
      </c>
      <c r="K545" s="304" t="inlineStr">
        <is>
          <t>C01</t>
        </is>
      </c>
      <c r="L545" s="271" t="n"/>
    </row>
    <row r="546" ht="20.1" customHeight="1" s="521">
      <c r="A546" s="232" t="n"/>
      <c r="B546" s="233" t="n"/>
      <c r="C546" s="219" t="n"/>
      <c r="D546" s="251" t="n"/>
      <c r="E546" s="233" t="n"/>
      <c r="F546" s="235" t="n"/>
      <c r="G546" s="233" t="n"/>
      <c r="H546" s="235" t="n"/>
      <c r="I546" s="246" t="n"/>
      <c r="J546" s="247" t="n"/>
      <c r="K546" s="313" t="inlineStr">
        <is>
          <t xml:space="preserve"> </t>
        </is>
      </c>
      <c r="L546" s="272" t="n"/>
    </row>
    <row r="547" ht="20.1" customHeight="1" s="521">
      <c r="A547" s="267" t="inlineStr">
        <is>
          <t>-</t>
        </is>
      </c>
      <c r="B547" s="227" t="inlineStr">
        <is>
          <t>18-PG-17109</t>
        </is>
      </c>
      <c r="C547" s="215" t="inlineStr">
        <is>
          <t>Pressure Gauge With
In-Line Diaphragm Seal</t>
        </is>
      </c>
      <c r="D547" s="228" t="inlineStr">
        <is>
          <t>TEA TO VE-1701</t>
        </is>
      </c>
      <c r="E547" s="227" t="inlineStr">
        <is>
          <t>1812-PS07-171</t>
        </is>
      </c>
      <c r="F547" s="229" t="inlineStr">
        <is>
          <t>On-line</t>
        </is>
      </c>
      <c r="G547" s="227" t="inlineStr">
        <is>
          <t>18-25-CT-17101-B1B-E</t>
        </is>
      </c>
      <c r="H547" s="229" t="inlineStr">
        <is>
          <t>-</t>
        </is>
      </c>
      <c r="I547" s="241" t="inlineStr">
        <is>
          <t>-</t>
        </is>
      </c>
      <c r="J547" s="242" t="inlineStr">
        <is>
          <t>-</t>
        </is>
      </c>
      <c r="K547" s="304" t="inlineStr">
        <is>
          <t>C01</t>
        </is>
      </c>
      <c r="L547" s="271" t="n"/>
    </row>
    <row r="548" ht="20.1" customHeight="1" s="521">
      <c r="A548" s="232" t="n"/>
      <c r="B548" s="233" t="n"/>
      <c r="C548" s="219" t="n"/>
      <c r="D548" s="251" t="n"/>
      <c r="E548" s="233" t="n"/>
      <c r="F548" s="235" t="n"/>
      <c r="G548" s="233" t="n"/>
      <c r="H548" s="235" t="n"/>
      <c r="I548" s="246" t="n"/>
      <c r="J548" s="247" t="n"/>
      <c r="K548" s="313" t="inlineStr">
        <is>
          <t xml:space="preserve"> </t>
        </is>
      </c>
      <c r="L548" s="272" t="n"/>
    </row>
    <row r="549" ht="20.1" customHeight="1" s="521">
      <c r="A549" s="267" t="inlineStr">
        <is>
          <t>-</t>
        </is>
      </c>
      <c r="B549" s="227" t="inlineStr">
        <is>
          <t>18-PG-17111</t>
        </is>
      </c>
      <c r="C549" s="215" t="inlineStr">
        <is>
          <t>Pressure Gauge With
In-Line Diaphragm Seal</t>
        </is>
      </c>
      <c r="D549" s="228" t="inlineStr">
        <is>
          <t>OFFGAS FROM VE-1705</t>
        </is>
      </c>
      <c r="E549" s="227" t="inlineStr">
        <is>
          <t>1812-PS07-171</t>
        </is>
      </c>
      <c r="F549" s="229" t="inlineStr">
        <is>
          <t>On-line</t>
        </is>
      </c>
      <c r="G549" s="227" t="inlineStr">
        <is>
          <t>18-80-WO-17107-B1B-N</t>
        </is>
      </c>
      <c r="H549" s="229" t="inlineStr">
        <is>
          <t>-</t>
        </is>
      </c>
      <c r="I549" s="241" t="inlineStr">
        <is>
          <t>-</t>
        </is>
      </c>
      <c r="J549" s="242" t="inlineStr">
        <is>
          <t>-</t>
        </is>
      </c>
      <c r="K549" s="304" t="inlineStr">
        <is>
          <t>C01</t>
        </is>
      </c>
      <c r="L549" s="271" t="n"/>
    </row>
    <row r="550" ht="20.1" customHeight="1" s="521">
      <c r="A550" s="232" t="n"/>
      <c r="B550" s="233" t="n"/>
      <c r="C550" s="219" t="n"/>
      <c r="D550" s="251" t="n"/>
      <c r="E550" s="233" t="n"/>
      <c r="F550" s="235" t="n"/>
      <c r="G550" s="233" t="n"/>
      <c r="H550" s="235" t="n"/>
      <c r="I550" s="246" t="n"/>
      <c r="J550" s="247" t="n"/>
      <c r="K550" s="313" t="inlineStr">
        <is>
          <t xml:space="preserve"> </t>
        </is>
      </c>
      <c r="L550" s="272" t="n"/>
    </row>
    <row r="551" ht="20.1" customHeight="1" s="521">
      <c r="A551" s="267" t="inlineStr">
        <is>
          <t>-</t>
        </is>
      </c>
      <c r="B551" s="227" t="inlineStr">
        <is>
          <t>18-PG-17121</t>
        </is>
      </c>
      <c r="C551" s="218" t="inlineStr">
        <is>
          <t>PRESSURE GAUGE</t>
        </is>
      </c>
      <c r="D551" s="228" t="inlineStr">
        <is>
          <t>LP NITROGEN TO WHITE OIL DRUM</t>
        </is>
      </c>
      <c r="E551" s="227" t="inlineStr">
        <is>
          <t>1812-PS07-171</t>
        </is>
      </c>
      <c r="F551" s="229" t="inlineStr">
        <is>
          <t>On-line</t>
        </is>
      </c>
      <c r="G551" s="227" t="inlineStr">
        <is>
          <t>18-25-LN-17107-CA2A-N</t>
        </is>
      </c>
      <c r="H551" s="229" t="inlineStr">
        <is>
          <t>-</t>
        </is>
      </c>
      <c r="I551" s="241" t="inlineStr">
        <is>
          <t>-</t>
        </is>
      </c>
      <c r="J551" s="242" t="inlineStr">
        <is>
          <t>-</t>
        </is>
      </c>
      <c r="K551" s="304" t="inlineStr">
        <is>
          <t>C01</t>
        </is>
      </c>
      <c r="L551" s="271" t="n"/>
    </row>
    <row r="552" ht="20.1" customHeight="1" s="521">
      <c r="A552" s="232" t="n"/>
      <c r="B552" s="233" t="n"/>
      <c r="C552" s="219" t="n"/>
      <c r="D552" s="251" t="n"/>
      <c r="E552" s="233" t="n"/>
      <c r="F552" s="235" t="n"/>
      <c r="G552" s="233" t="n"/>
      <c r="H552" s="235" t="n"/>
      <c r="I552" s="246" t="n"/>
      <c r="J552" s="247" t="n"/>
      <c r="K552" s="313" t="inlineStr">
        <is>
          <t xml:space="preserve"> </t>
        </is>
      </c>
      <c r="L552" s="272" t="n"/>
    </row>
    <row r="553" ht="20.1" customHeight="1" s="521">
      <c r="A553" s="267" t="inlineStr">
        <is>
          <t>-</t>
        </is>
      </c>
      <c r="B553" s="227" t="inlineStr">
        <is>
          <t>18-PG-17201</t>
        </is>
      </c>
      <c r="C553" s="215" t="inlineStr">
        <is>
          <t>Pressure Gauge With
In-Line Diaphragm Seal</t>
        </is>
      </c>
      <c r="D553" s="228" t="inlineStr">
        <is>
          <t>TEA FROM PP-1701A</t>
        </is>
      </c>
      <c r="E553" s="227" t="inlineStr">
        <is>
          <t>1812-PS07-172</t>
        </is>
      </c>
      <c r="F553" s="229" t="inlineStr">
        <is>
          <t>On-line</t>
        </is>
      </c>
      <c r="G553" s="227" t="inlineStr">
        <is>
          <t>18-25-CT-17211-D21L-E</t>
        </is>
      </c>
      <c r="H553" s="229" t="inlineStr">
        <is>
          <t>-</t>
        </is>
      </c>
      <c r="I553" s="241" t="inlineStr">
        <is>
          <t>-</t>
        </is>
      </c>
      <c r="J553" s="242" t="inlineStr">
        <is>
          <t>-</t>
        </is>
      </c>
      <c r="K553" s="304" t="inlineStr">
        <is>
          <t>C01</t>
        </is>
      </c>
      <c r="L553" s="271" t="n"/>
    </row>
    <row r="554" ht="20.1" customHeight="1" s="521">
      <c r="A554" s="232" t="n"/>
      <c r="B554" s="233" t="n"/>
      <c r="C554" s="219" t="n"/>
      <c r="D554" s="251" t="n"/>
      <c r="E554" s="233" t="n"/>
      <c r="F554" s="235" t="n"/>
      <c r="G554" s="233" t="n"/>
      <c r="H554" s="235" t="n"/>
      <c r="I554" s="246" t="n"/>
      <c r="J554" s="247" t="n"/>
      <c r="K554" s="313" t="inlineStr">
        <is>
          <t xml:space="preserve"> </t>
        </is>
      </c>
      <c r="L554" s="272" t="n"/>
    </row>
    <row r="555" ht="20.1" customHeight="1" s="521">
      <c r="A555" s="267" t="inlineStr">
        <is>
          <t>-</t>
        </is>
      </c>
      <c r="B555" s="227" t="inlineStr">
        <is>
          <t>18-PG-17203</t>
        </is>
      </c>
      <c r="C555" s="215" t="inlineStr">
        <is>
          <t>Pressure Gauge With
In-Line Diaphragm Seal</t>
        </is>
      </c>
      <c r="D555" s="228" t="inlineStr">
        <is>
          <t>TEA FROM PP-1702A</t>
        </is>
      </c>
      <c r="E555" s="227" t="inlineStr">
        <is>
          <t>1812-PS07-172</t>
        </is>
      </c>
      <c r="F555" s="229" t="inlineStr">
        <is>
          <t>On-line</t>
        </is>
      </c>
      <c r="G555" s="227" t="inlineStr">
        <is>
          <t>18-15-CT-17213-D21L-E</t>
        </is>
      </c>
      <c r="H555" s="229" t="inlineStr">
        <is>
          <t>-</t>
        </is>
      </c>
      <c r="I555" s="241" t="inlineStr">
        <is>
          <t>-</t>
        </is>
      </c>
      <c r="J555" s="242" t="inlineStr">
        <is>
          <t>-</t>
        </is>
      </c>
      <c r="K555" s="304" t="inlineStr">
        <is>
          <t>C01</t>
        </is>
      </c>
      <c r="L555" s="271" t="n"/>
      <c r="N555" s="112" t="n"/>
    </row>
    <row r="556" ht="20.1" customHeight="1" s="521">
      <c r="A556" s="232" t="n"/>
      <c r="B556" s="233" t="n"/>
      <c r="C556" s="222" t="n"/>
      <c r="D556" s="251" t="n"/>
      <c r="E556" s="233" t="n"/>
      <c r="F556" s="235" t="n"/>
      <c r="G556" s="233" t="n"/>
      <c r="H556" s="235" t="n"/>
      <c r="I556" s="246" t="n"/>
      <c r="J556" s="247" t="n"/>
      <c r="K556" s="313" t="inlineStr">
        <is>
          <t xml:space="preserve"> </t>
        </is>
      </c>
      <c r="L556" s="272" t="n"/>
      <c r="N556" s="112" t="n"/>
    </row>
    <row r="557" ht="20.1" customHeight="1" s="521">
      <c r="A557" s="267" t="inlineStr">
        <is>
          <t>-</t>
        </is>
      </c>
      <c r="B557" s="227" t="inlineStr">
        <is>
          <t>18-PG-17205</t>
        </is>
      </c>
      <c r="C557" s="215" t="inlineStr">
        <is>
          <t>Pressure Gauge With
In-Line Diaphragm Seal</t>
        </is>
      </c>
      <c r="D557" s="228" t="inlineStr">
        <is>
          <t>TEA FROM PP-1701B</t>
        </is>
      </c>
      <c r="E557" s="227" t="inlineStr">
        <is>
          <t>1812-PS07-172</t>
        </is>
      </c>
      <c r="F557" s="229" t="inlineStr">
        <is>
          <t>On-line</t>
        </is>
      </c>
      <c r="G557" s="227" t="inlineStr">
        <is>
          <t>18-25-CT-17212-D21L-E</t>
        </is>
      </c>
      <c r="H557" s="229" t="inlineStr">
        <is>
          <t>-</t>
        </is>
      </c>
      <c r="I557" s="241" t="inlineStr">
        <is>
          <t>-</t>
        </is>
      </c>
      <c r="J557" s="242" t="inlineStr">
        <is>
          <t>-</t>
        </is>
      </c>
      <c r="K557" s="304" t="inlineStr">
        <is>
          <t>C01</t>
        </is>
      </c>
      <c r="L557" s="271" t="n"/>
    </row>
    <row r="558" ht="20.1" customHeight="1" s="521">
      <c r="A558" s="232" t="n"/>
      <c r="B558" s="233" t="n"/>
      <c r="C558" s="222" t="n"/>
      <c r="D558" s="251" t="n"/>
      <c r="E558" s="233" t="n"/>
      <c r="F558" s="235" t="n"/>
      <c r="G558" s="233" t="n"/>
      <c r="H558" s="235" t="n"/>
      <c r="I558" s="246" t="n"/>
      <c r="J558" s="247" t="n"/>
      <c r="K558" s="313" t="inlineStr">
        <is>
          <t xml:space="preserve"> </t>
        </is>
      </c>
      <c r="L558" s="272" t="n"/>
    </row>
    <row r="559" ht="20.1" customHeight="1" s="521">
      <c r="A559" s="267" t="inlineStr">
        <is>
          <t>-</t>
        </is>
      </c>
      <c r="B559" s="227" t="inlineStr">
        <is>
          <t>18-PG-17207</t>
        </is>
      </c>
      <c r="C559" s="215" t="inlineStr">
        <is>
          <t>Pressure Gauge With
In-Line Diaphragm Seal</t>
        </is>
      </c>
      <c r="D559" s="228" t="inlineStr">
        <is>
          <t>TEA FROM PP-1702B</t>
        </is>
      </c>
      <c r="E559" s="227" t="inlineStr">
        <is>
          <t>1812-PS07-172</t>
        </is>
      </c>
      <c r="F559" s="229" t="inlineStr">
        <is>
          <t>On-line</t>
        </is>
      </c>
      <c r="G559" s="227" t="inlineStr">
        <is>
          <t>18-15-CT-17225-D21L-E</t>
        </is>
      </c>
      <c r="H559" s="229" t="inlineStr">
        <is>
          <t>-</t>
        </is>
      </c>
      <c r="I559" s="241" t="inlineStr">
        <is>
          <t>-</t>
        </is>
      </c>
      <c r="J559" s="242" t="inlineStr">
        <is>
          <t>-</t>
        </is>
      </c>
      <c r="K559" s="304" t="inlineStr">
        <is>
          <t>C01</t>
        </is>
      </c>
      <c r="L559" s="271" t="n"/>
    </row>
    <row r="560" ht="20.1" customHeight="1" s="521">
      <c r="A560" s="232" t="n"/>
      <c r="B560" s="233" t="n"/>
      <c r="C560" s="222" t="n"/>
      <c r="D560" s="251" t="n"/>
      <c r="E560" s="233" t="n"/>
      <c r="F560" s="235" t="n"/>
      <c r="G560" s="233" t="n"/>
      <c r="H560" s="235" t="n"/>
      <c r="I560" s="246" t="n"/>
      <c r="J560" s="247" t="n"/>
      <c r="K560" s="313" t="inlineStr">
        <is>
          <t xml:space="preserve"> </t>
        </is>
      </c>
      <c r="L560" s="272" t="n"/>
    </row>
    <row r="561" ht="20.1" customHeight="1" s="521">
      <c r="A561" s="267" t="inlineStr">
        <is>
          <t>-</t>
        </is>
      </c>
      <c r="B561" s="227" t="inlineStr">
        <is>
          <t>18-PG-17301</t>
        </is>
      </c>
      <c r="C561" s="215" t="inlineStr">
        <is>
          <t>Pressure Gauge With
Diaphragm Seal</t>
        </is>
      </c>
      <c r="D561" s="228" t="inlineStr">
        <is>
          <t>LP NITROGEN/WHITE OIL TO FLARE</t>
        </is>
      </c>
      <c r="E561" s="227" t="inlineStr">
        <is>
          <t>1812-PS07-173</t>
        </is>
      </c>
      <c r="F561" s="229" t="inlineStr">
        <is>
          <t>On-line</t>
        </is>
      </c>
      <c r="G561" s="227" t="inlineStr">
        <is>
          <t>18-50-WO-17305-A1K-ET</t>
        </is>
      </c>
      <c r="H561" s="229" t="inlineStr">
        <is>
          <t>-</t>
        </is>
      </c>
      <c r="I561" s="241" t="inlineStr">
        <is>
          <t>-</t>
        </is>
      </c>
      <c r="J561" s="242" t="inlineStr">
        <is>
          <t>-</t>
        </is>
      </c>
      <c r="K561" s="304" t="inlineStr">
        <is>
          <t>C01</t>
        </is>
      </c>
      <c r="L561" s="271" t="n"/>
    </row>
    <row r="562" ht="20.1" customHeight="1" s="521">
      <c r="A562" s="232" t="n"/>
      <c r="B562" s="233" t="n"/>
      <c r="C562" s="222" t="n"/>
      <c r="D562" s="251" t="n"/>
      <c r="E562" s="233" t="n"/>
      <c r="F562" s="235" t="n"/>
      <c r="G562" s="233" t="n"/>
      <c r="H562" s="235" t="n"/>
      <c r="I562" s="246" t="n"/>
      <c r="J562" s="247" t="n"/>
      <c r="K562" s="313" t="inlineStr">
        <is>
          <t xml:space="preserve"> </t>
        </is>
      </c>
      <c r="L562" s="272" t="n"/>
    </row>
    <row r="563" ht="20.1" customHeight="1" s="521">
      <c r="A563" s="267" t="inlineStr">
        <is>
          <t>-</t>
        </is>
      </c>
      <c r="B563" s="227" t="inlineStr">
        <is>
          <t>18-PG-17302</t>
        </is>
      </c>
      <c r="C563" s="215" t="inlineStr">
        <is>
          <t>Pressure Gauge With
Diaphragm Seal</t>
        </is>
      </c>
      <c r="D563" s="228" t="inlineStr">
        <is>
          <t>PP-1704 DISCHARGE</t>
        </is>
      </c>
      <c r="E563" s="227" t="inlineStr">
        <is>
          <t>1812-PS07-173</t>
        </is>
      </c>
      <c r="F563" s="229" t="inlineStr">
        <is>
          <t>On-line</t>
        </is>
      </c>
      <c r="G563" s="227" t="inlineStr">
        <is>
          <t>18-25-WO-17101-A1K-ET</t>
        </is>
      </c>
      <c r="H563" s="229" t="inlineStr">
        <is>
          <t>-</t>
        </is>
      </c>
      <c r="I563" s="241" t="inlineStr">
        <is>
          <t>-</t>
        </is>
      </c>
      <c r="J563" s="242" t="inlineStr">
        <is>
          <t>-</t>
        </is>
      </c>
      <c r="K563" s="304" t="inlineStr">
        <is>
          <t>C01</t>
        </is>
      </c>
      <c r="L563" s="271" t="n"/>
    </row>
    <row r="564" ht="20.1" customHeight="1" s="521">
      <c r="A564" s="232" t="n"/>
      <c r="B564" s="233" t="n"/>
      <c r="C564" s="219" t="n"/>
      <c r="D564" s="251" t="n"/>
      <c r="E564" s="233" t="n"/>
      <c r="F564" s="235" t="n"/>
      <c r="G564" s="233" t="n"/>
      <c r="H564" s="235" t="n"/>
      <c r="I564" s="246" t="n"/>
      <c r="J564" s="247" t="n"/>
      <c r="K564" s="313" t="inlineStr">
        <is>
          <t xml:space="preserve"> </t>
        </is>
      </c>
      <c r="L564" s="272" t="n"/>
      <c r="N564" s="112" t="n"/>
    </row>
    <row r="565" ht="20.1" customHeight="1" s="521">
      <c r="A565" s="267" t="inlineStr">
        <is>
          <t>-</t>
        </is>
      </c>
      <c r="B565" s="227" t="inlineStr">
        <is>
          <t>18-PICSA-17106</t>
        </is>
      </c>
      <c r="C565" s="273" t="inlineStr">
        <is>
          <t>DCS</t>
        </is>
      </c>
      <c r="D565" s="228" t="inlineStr">
        <is>
          <t>LP NITROGEN TO VE-1701 / VE-1702</t>
        </is>
      </c>
      <c r="E565" s="227" t="inlineStr">
        <is>
          <t>1812-PS07-171</t>
        </is>
      </c>
      <c r="F565" s="274" t="inlineStr">
        <is>
          <t>CCR</t>
        </is>
      </c>
      <c r="G565" s="229" t="inlineStr">
        <is>
          <t>-</t>
        </is>
      </c>
      <c r="H565" s="229" t="inlineStr">
        <is>
          <t>-</t>
        </is>
      </c>
      <c r="I565" s="229" t="inlineStr">
        <is>
          <t>-</t>
        </is>
      </c>
      <c r="J565" s="229" t="inlineStr">
        <is>
          <t>-</t>
        </is>
      </c>
      <c r="K565" s="304" t="inlineStr">
        <is>
          <t>C01</t>
        </is>
      </c>
      <c r="L565" s="271" t="n"/>
      <c r="N565" s="112" t="n"/>
    </row>
    <row r="566" ht="20.1" customHeight="1" s="521">
      <c r="A566" s="267" t="inlineStr">
        <is>
          <t>-</t>
        </is>
      </c>
      <c r="B566" s="227" t="inlineStr">
        <is>
          <t>18-PT-17106</t>
        </is>
      </c>
      <c r="C566" s="215" t="inlineStr">
        <is>
          <t>Pressure Transmitter With
In-Line Diaphragm Seal</t>
        </is>
      </c>
      <c r="D566" s="228" t="inlineStr">
        <is>
          <t>LP NITROGEN TO VE-1701 / VE-1702</t>
        </is>
      </c>
      <c r="E566" s="227" t="inlineStr">
        <is>
          <t>1812-PS07-171</t>
        </is>
      </c>
      <c r="F566" s="229" t="inlineStr">
        <is>
          <t>On-line</t>
        </is>
      </c>
      <c r="G566" s="227" t="inlineStr">
        <is>
          <t>18-80-CT-17105-B1B-E</t>
        </is>
      </c>
      <c r="H566" s="229" t="inlineStr">
        <is>
          <t>DCS-AI</t>
        </is>
      </c>
      <c r="I566" s="229" t="inlineStr">
        <is>
          <t>-</t>
        </is>
      </c>
      <c r="J566" s="229" t="inlineStr">
        <is>
          <t>-</t>
        </is>
      </c>
      <c r="K566" s="304" t="inlineStr">
        <is>
          <t>C01</t>
        </is>
      </c>
      <c r="L566" s="271" t="n"/>
    </row>
    <row r="567" ht="20.1" customHeight="1" s="521">
      <c r="A567" s="267" t="inlineStr">
        <is>
          <t>-</t>
        </is>
      </c>
      <c r="B567" s="227" t="inlineStr">
        <is>
          <t>18-PV-17106A</t>
        </is>
      </c>
      <c r="C567" s="218" t="inlineStr">
        <is>
          <t>Globe</t>
        </is>
      </c>
      <c r="D567" s="228" t="inlineStr">
        <is>
          <t>LP NITROGEN TO VE-1701</t>
        </is>
      </c>
      <c r="E567" s="227" t="inlineStr">
        <is>
          <t>1812-PS07-171</t>
        </is>
      </c>
      <c r="F567" s="229" t="inlineStr">
        <is>
          <t>In-line</t>
        </is>
      </c>
      <c r="G567" s="227" t="inlineStr">
        <is>
          <t>18-25-LN-17101-CA2A-N</t>
        </is>
      </c>
      <c r="H567" s="229" t="inlineStr">
        <is>
          <t>DCS-AO</t>
        </is>
      </c>
      <c r="I567" s="229" t="inlineStr">
        <is>
          <t>-</t>
        </is>
      </c>
      <c r="J567" s="229" t="inlineStr">
        <is>
          <t>-</t>
        </is>
      </c>
      <c r="K567" s="304" t="inlineStr">
        <is>
          <t>C01</t>
        </is>
      </c>
      <c r="L567" s="271" t="n"/>
    </row>
    <row r="568" ht="20.1" customHeight="1" s="521">
      <c r="A568" s="267" t="inlineStr">
        <is>
          <t>-</t>
        </is>
      </c>
      <c r="B568" s="227" t="inlineStr">
        <is>
          <t>18-PV-17106B</t>
        </is>
      </c>
      <c r="C568" s="218" t="inlineStr">
        <is>
          <t>Ball</t>
        </is>
      </c>
      <c r="D568" s="228" t="inlineStr">
        <is>
          <t>LP NITROGEN TO VE-1702</t>
        </is>
      </c>
      <c r="E568" s="227" t="inlineStr">
        <is>
          <t>1812-PS07-171</t>
        </is>
      </c>
      <c r="F568" s="229" t="inlineStr">
        <is>
          <t>In-line</t>
        </is>
      </c>
      <c r="G568" s="227" t="inlineStr">
        <is>
          <t>18-25-CT-17105-B1B-E</t>
        </is>
      </c>
      <c r="H568" s="229" t="inlineStr">
        <is>
          <t>DCS-AO</t>
        </is>
      </c>
      <c r="I568" s="229" t="inlineStr">
        <is>
          <t>-</t>
        </is>
      </c>
      <c r="J568" s="229" t="inlineStr">
        <is>
          <t>-</t>
        </is>
      </c>
      <c r="K568" s="304" t="inlineStr">
        <is>
          <t>C01</t>
        </is>
      </c>
      <c r="L568" s="271" t="n"/>
      <c r="N568" s="112" t="n"/>
    </row>
    <row r="569" ht="20.1" customHeight="1" s="521">
      <c r="A569" s="232" t="n"/>
      <c r="B569" s="233" t="n"/>
      <c r="C569" s="222" t="n"/>
      <c r="D569" s="251" t="n"/>
      <c r="E569" s="233" t="n"/>
      <c r="F569" s="235" t="n"/>
      <c r="G569" s="233" t="n"/>
      <c r="H569" s="235" t="n"/>
      <c r="I569" s="246" t="n"/>
      <c r="J569" s="247" t="n"/>
      <c r="K569" s="313" t="inlineStr">
        <is>
          <t xml:space="preserve"> </t>
        </is>
      </c>
      <c r="L569" s="272" t="n"/>
      <c r="N569" s="112" t="n"/>
    </row>
    <row r="570" ht="20.1" customHeight="1" s="521">
      <c r="A570" s="267" t="inlineStr">
        <is>
          <t>-</t>
        </is>
      </c>
      <c r="B570" s="227" t="inlineStr">
        <is>
          <t>18-PIA-17202</t>
        </is>
      </c>
      <c r="C570" s="273" t="inlineStr">
        <is>
          <t>DCS</t>
        </is>
      </c>
      <c r="D570" s="228" t="inlineStr">
        <is>
          <t>TEA FROM PP-1701A</t>
        </is>
      </c>
      <c r="E570" s="227" t="inlineStr">
        <is>
          <t>1812-PS07-172</t>
        </is>
      </c>
      <c r="F570" s="274" t="inlineStr">
        <is>
          <t>CCR</t>
        </is>
      </c>
      <c r="G570" s="229" t="inlineStr">
        <is>
          <t>-</t>
        </is>
      </c>
      <c r="H570" s="229" t="inlineStr">
        <is>
          <t>-</t>
        </is>
      </c>
      <c r="I570" s="229" t="inlineStr">
        <is>
          <t>-</t>
        </is>
      </c>
      <c r="J570" s="229" t="inlineStr">
        <is>
          <t>-</t>
        </is>
      </c>
      <c r="K570" s="304" t="inlineStr">
        <is>
          <t>C01</t>
        </is>
      </c>
      <c r="L570" s="271" t="n"/>
      <c r="N570" s="112" t="n"/>
    </row>
    <row r="571" ht="20.1" customHeight="1" s="521">
      <c r="A571" s="267" t="inlineStr">
        <is>
          <t>-</t>
        </is>
      </c>
      <c r="B571" s="227" t="inlineStr">
        <is>
          <t>18-PT-17202</t>
        </is>
      </c>
      <c r="C571" s="215" t="inlineStr">
        <is>
          <t>Pressure Transmitter With
In-Line Diaphragm Seal</t>
        </is>
      </c>
      <c r="D571" s="228" t="inlineStr">
        <is>
          <t>TEA FROM PP-1701A</t>
        </is>
      </c>
      <c r="E571" s="227" t="inlineStr">
        <is>
          <t>1812-PS07-172</t>
        </is>
      </c>
      <c r="F571" s="229" t="inlineStr">
        <is>
          <t>On-line</t>
        </is>
      </c>
      <c r="G571" s="227" t="inlineStr">
        <is>
          <t>18-25-CT-17211-D21L-E</t>
        </is>
      </c>
      <c r="H571" s="229" t="inlineStr">
        <is>
          <t>DCS-AI</t>
        </is>
      </c>
      <c r="I571" s="229" t="inlineStr">
        <is>
          <t>-</t>
        </is>
      </c>
      <c r="J571" s="229" t="inlineStr">
        <is>
          <t>-</t>
        </is>
      </c>
      <c r="K571" s="304" t="inlineStr">
        <is>
          <t>C01</t>
        </is>
      </c>
      <c r="L571" s="271" t="n"/>
    </row>
    <row r="572" ht="20.1" customHeight="1" s="521">
      <c r="A572" s="232" t="n"/>
      <c r="B572" s="233" t="n"/>
      <c r="C572" s="222" t="n"/>
      <c r="D572" s="251" t="n"/>
      <c r="E572" s="233" t="n"/>
      <c r="F572" s="235" t="n"/>
      <c r="G572" s="233" t="n"/>
      <c r="H572" s="235" t="n"/>
      <c r="I572" s="246" t="n"/>
      <c r="J572" s="247" t="n"/>
      <c r="K572" s="313" t="inlineStr">
        <is>
          <t xml:space="preserve"> </t>
        </is>
      </c>
      <c r="L572" s="272" t="n"/>
    </row>
    <row r="573" ht="20.1" customHeight="1" s="521">
      <c r="A573" s="267" t="inlineStr">
        <is>
          <t>-</t>
        </is>
      </c>
      <c r="B573" s="227" t="inlineStr">
        <is>
          <t>18-PIA-17204</t>
        </is>
      </c>
      <c r="C573" s="273" t="inlineStr">
        <is>
          <t>DCS</t>
        </is>
      </c>
      <c r="D573" s="228" t="inlineStr">
        <is>
          <t>TEA FROM PP-1702A</t>
        </is>
      </c>
      <c r="E573" s="227" t="inlineStr">
        <is>
          <t>1812-PS07-172</t>
        </is>
      </c>
      <c r="F573" s="274" t="inlineStr">
        <is>
          <t>CCR</t>
        </is>
      </c>
      <c r="G573" s="229" t="inlineStr">
        <is>
          <t>-</t>
        </is>
      </c>
      <c r="H573" s="229" t="inlineStr">
        <is>
          <t>-</t>
        </is>
      </c>
      <c r="I573" s="229" t="inlineStr">
        <is>
          <t>-</t>
        </is>
      </c>
      <c r="J573" s="229" t="inlineStr">
        <is>
          <t>-</t>
        </is>
      </c>
      <c r="K573" s="304" t="inlineStr">
        <is>
          <t>C01</t>
        </is>
      </c>
      <c r="L573" s="271" t="n"/>
      <c r="N573" s="112" t="n"/>
    </row>
    <row r="574" ht="20.1" customHeight="1" s="521">
      <c r="A574" s="267" t="inlineStr">
        <is>
          <t>-</t>
        </is>
      </c>
      <c r="B574" s="227" t="inlineStr">
        <is>
          <t>18-PT-17204</t>
        </is>
      </c>
      <c r="C574" s="215" t="inlineStr">
        <is>
          <t>Pressure Transmitter With
In-Line Diaphragm Seal</t>
        </is>
      </c>
      <c r="D574" s="228" t="inlineStr">
        <is>
          <t>TEA FROM PP-1702A</t>
        </is>
      </c>
      <c r="E574" s="227" t="inlineStr">
        <is>
          <t>1812-PS07-172</t>
        </is>
      </c>
      <c r="F574" s="229" t="inlineStr">
        <is>
          <t>On-line</t>
        </is>
      </c>
      <c r="G574" s="227" t="inlineStr">
        <is>
          <t>18-15-CT-17213-D21L-E</t>
        </is>
      </c>
      <c r="H574" s="229" t="inlineStr">
        <is>
          <t>DCS-AI</t>
        </is>
      </c>
      <c r="I574" s="229" t="inlineStr">
        <is>
          <t>-</t>
        </is>
      </c>
      <c r="J574" s="229" t="inlineStr">
        <is>
          <t>-</t>
        </is>
      </c>
      <c r="K574" s="304" t="inlineStr">
        <is>
          <t>C01</t>
        </is>
      </c>
      <c r="L574" s="271" t="n"/>
      <c r="N574" s="112" t="n"/>
    </row>
    <row r="575" ht="20.1" customHeight="1" s="521">
      <c r="A575" s="232" t="n"/>
      <c r="B575" s="233" t="n"/>
      <c r="C575" s="219" t="n"/>
      <c r="D575" s="251" t="n"/>
      <c r="E575" s="233" t="n"/>
      <c r="F575" s="235" t="n"/>
      <c r="G575" s="233" t="n"/>
      <c r="H575" s="235" t="n"/>
      <c r="I575" s="246" t="n"/>
      <c r="J575" s="247" t="n"/>
      <c r="K575" s="313" t="inlineStr">
        <is>
          <t xml:space="preserve"> </t>
        </is>
      </c>
      <c r="L575" s="272" t="n"/>
    </row>
    <row r="576" ht="20.1" customHeight="1" s="521">
      <c r="A576" s="267" t="inlineStr">
        <is>
          <t>-</t>
        </is>
      </c>
      <c r="B576" s="227" t="inlineStr">
        <is>
          <t>18-PIA-17206</t>
        </is>
      </c>
      <c r="C576" s="273" t="inlineStr">
        <is>
          <t>DCS</t>
        </is>
      </c>
      <c r="D576" s="228" t="inlineStr">
        <is>
          <t>TEA FROM PP-1701B</t>
        </is>
      </c>
      <c r="E576" s="227" t="inlineStr">
        <is>
          <t>1812-PS07-172</t>
        </is>
      </c>
      <c r="F576" s="274" t="inlineStr">
        <is>
          <t>CCR</t>
        </is>
      </c>
      <c r="G576" s="229" t="inlineStr">
        <is>
          <t>-</t>
        </is>
      </c>
      <c r="H576" s="229" t="inlineStr">
        <is>
          <t>-</t>
        </is>
      </c>
      <c r="I576" s="229" t="inlineStr">
        <is>
          <t>-</t>
        </is>
      </c>
      <c r="J576" s="229" t="inlineStr">
        <is>
          <t>-</t>
        </is>
      </c>
      <c r="K576" s="304" t="inlineStr">
        <is>
          <t>C01</t>
        </is>
      </c>
      <c r="L576" s="271" t="n"/>
    </row>
    <row r="577" ht="20.1" customHeight="1" s="521">
      <c r="A577" s="267" t="inlineStr">
        <is>
          <t>-</t>
        </is>
      </c>
      <c r="B577" s="227" t="inlineStr">
        <is>
          <t>18-PT-17206</t>
        </is>
      </c>
      <c r="C577" s="215" t="inlineStr">
        <is>
          <t>Pressure Transmitter With
In-Line Diaphragm Seal</t>
        </is>
      </c>
      <c r="D577" s="228" t="inlineStr">
        <is>
          <t>TEA FROM PP-1701B</t>
        </is>
      </c>
      <c r="E577" s="227" t="inlineStr">
        <is>
          <t>1812-PS07-172</t>
        </is>
      </c>
      <c r="F577" s="229" t="inlineStr">
        <is>
          <t>On-line</t>
        </is>
      </c>
      <c r="G577" s="227" t="inlineStr">
        <is>
          <t>18-25-CT-17212-D21L-E</t>
        </is>
      </c>
      <c r="H577" s="229" t="inlineStr">
        <is>
          <t>DCS-AI</t>
        </is>
      </c>
      <c r="I577" s="229" t="inlineStr">
        <is>
          <t>-</t>
        </is>
      </c>
      <c r="J577" s="229" t="inlineStr">
        <is>
          <t>-</t>
        </is>
      </c>
      <c r="K577" s="304" t="inlineStr">
        <is>
          <t>C01</t>
        </is>
      </c>
      <c r="L577" s="271" t="n"/>
      <c r="N577" s="112" t="n"/>
    </row>
    <row r="578" ht="20.1" customHeight="1" s="521">
      <c r="A578" s="232" t="n"/>
      <c r="B578" s="233" t="n"/>
      <c r="C578" s="219" t="n"/>
      <c r="D578" s="251" t="n"/>
      <c r="E578" s="233" t="n"/>
      <c r="F578" s="235" t="n"/>
      <c r="G578" s="233" t="n"/>
      <c r="H578" s="235" t="n"/>
      <c r="I578" s="246" t="n"/>
      <c r="J578" s="247" t="n"/>
      <c r="K578" s="313" t="inlineStr">
        <is>
          <t xml:space="preserve"> </t>
        </is>
      </c>
      <c r="L578" s="272" t="n"/>
    </row>
    <row r="579" ht="20.1" customHeight="1" s="521">
      <c r="A579" s="267" t="inlineStr">
        <is>
          <t>-</t>
        </is>
      </c>
      <c r="B579" s="227" t="inlineStr">
        <is>
          <t>18-PIA-17208</t>
        </is>
      </c>
      <c r="C579" s="273" t="inlineStr">
        <is>
          <t>DCS</t>
        </is>
      </c>
      <c r="D579" s="228" t="inlineStr">
        <is>
          <t>TEA FROM PP-1702B</t>
        </is>
      </c>
      <c r="E579" s="227" t="inlineStr">
        <is>
          <t>1812-PS07-172</t>
        </is>
      </c>
      <c r="F579" s="274" t="inlineStr">
        <is>
          <t>CCR</t>
        </is>
      </c>
      <c r="G579" s="229" t="inlineStr">
        <is>
          <t>-</t>
        </is>
      </c>
      <c r="H579" s="229" t="inlineStr">
        <is>
          <t>-</t>
        </is>
      </c>
      <c r="I579" s="229" t="inlineStr">
        <is>
          <t>-</t>
        </is>
      </c>
      <c r="J579" s="229" t="inlineStr">
        <is>
          <t>-</t>
        </is>
      </c>
      <c r="K579" s="304" t="inlineStr">
        <is>
          <t>C01</t>
        </is>
      </c>
      <c r="L579" s="271" t="n"/>
    </row>
    <row r="580" ht="20.1" customHeight="1" s="521">
      <c r="A580" s="267" t="inlineStr">
        <is>
          <t>-</t>
        </is>
      </c>
      <c r="B580" s="227" t="inlineStr">
        <is>
          <t>18-PT-17208</t>
        </is>
      </c>
      <c r="C580" s="215" t="inlineStr">
        <is>
          <t>Pressure Transmitter With
In-Line Diaphragm Seal</t>
        </is>
      </c>
      <c r="D580" s="228" t="inlineStr">
        <is>
          <t>TEA FROM PP-1702B</t>
        </is>
      </c>
      <c r="E580" s="227" t="inlineStr">
        <is>
          <t>1812-PS07-172</t>
        </is>
      </c>
      <c r="F580" s="229" t="inlineStr">
        <is>
          <t>On-line</t>
        </is>
      </c>
      <c r="G580" s="227" t="inlineStr">
        <is>
          <t>18-15-CT-17225-D21L-E</t>
        </is>
      </c>
      <c r="H580" s="229" t="inlineStr">
        <is>
          <t>DCS-AI</t>
        </is>
      </c>
      <c r="I580" s="229" t="inlineStr">
        <is>
          <t>-</t>
        </is>
      </c>
      <c r="J580" s="229" t="inlineStr">
        <is>
          <t>-</t>
        </is>
      </c>
      <c r="K580" s="304" t="inlineStr">
        <is>
          <t>C01</t>
        </is>
      </c>
      <c r="L580" s="271" t="n"/>
      <c r="N580" s="112" t="n"/>
    </row>
    <row r="581" ht="20.1" customHeight="1" s="521">
      <c r="A581" s="232" t="n"/>
      <c r="B581" s="233" t="n"/>
      <c r="C581" s="219" t="n"/>
      <c r="D581" s="251" t="n"/>
      <c r="E581" s="233" t="n"/>
      <c r="F581" s="235" t="n"/>
      <c r="G581" s="233" t="n"/>
      <c r="H581" s="235" t="n"/>
      <c r="I581" s="246" t="n"/>
      <c r="J581" s="247" t="n"/>
      <c r="K581" s="313" t="inlineStr">
        <is>
          <t xml:space="preserve"> </t>
        </is>
      </c>
      <c r="L581" s="272" t="n"/>
    </row>
    <row r="582" ht="20.1" customHeight="1" s="521">
      <c r="A582" s="267" t="inlineStr">
        <is>
          <t>-</t>
        </is>
      </c>
      <c r="B582" s="227" t="inlineStr">
        <is>
          <t>18-PIC-17301</t>
        </is>
      </c>
      <c r="C582" s="273" t="inlineStr">
        <is>
          <t>DCS</t>
        </is>
      </c>
      <c r="D582" s="228" t="inlineStr">
        <is>
          <t>PP-1704 DISCHARGE</t>
        </is>
      </c>
      <c r="E582" s="227" t="inlineStr">
        <is>
          <t>1812-PS07-173</t>
        </is>
      </c>
      <c r="F582" s="274" t="inlineStr">
        <is>
          <t>CCR</t>
        </is>
      </c>
      <c r="G582" s="229" t="inlineStr">
        <is>
          <t>-</t>
        </is>
      </c>
      <c r="H582" s="229" t="inlineStr">
        <is>
          <t>-</t>
        </is>
      </c>
      <c r="I582" s="229" t="inlineStr">
        <is>
          <t>-</t>
        </is>
      </c>
      <c r="J582" s="229" t="inlineStr">
        <is>
          <t>-</t>
        </is>
      </c>
      <c r="K582" s="304" t="inlineStr">
        <is>
          <t>C01</t>
        </is>
      </c>
      <c r="L582" s="271" t="n"/>
    </row>
    <row r="583" ht="20.1" customHeight="1" s="521">
      <c r="A583" s="267" t="inlineStr">
        <is>
          <t>-</t>
        </is>
      </c>
      <c r="B583" s="227" t="inlineStr">
        <is>
          <t>18-PT-17301</t>
        </is>
      </c>
      <c r="C583" s="215" t="inlineStr">
        <is>
          <t>Pressure Transmitter 
With Diaphragm Seal</t>
        </is>
      </c>
      <c r="D583" s="228" t="inlineStr">
        <is>
          <t>PP-1704 DISCHARGE</t>
        </is>
      </c>
      <c r="E583" s="227" t="inlineStr">
        <is>
          <t>1812-PS07-173</t>
        </is>
      </c>
      <c r="F583" s="229" t="inlineStr">
        <is>
          <t>On-line</t>
        </is>
      </c>
      <c r="G583" s="227" t="inlineStr">
        <is>
          <t>18-25-WO-17101-A1K-ET</t>
        </is>
      </c>
      <c r="H583" s="229" t="inlineStr">
        <is>
          <t>DCS-AI</t>
        </is>
      </c>
      <c r="I583" s="229" t="inlineStr">
        <is>
          <t>-</t>
        </is>
      </c>
      <c r="J583" s="229" t="inlineStr">
        <is>
          <t>-</t>
        </is>
      </c>
      <c r="K583" s="304" t="inlineStr">
        <is>
          <t>C01</t>
        </is>
      </c>
      <c r="L583" s="271" t="n"/>
    </row>
    <row r="584" ht="20.1" customHeight="1" s="521">
      <c r="A584" s="267" t="inlineStr">
        <is>
          <t>-</t>
        </is>
      </c>
      <c r="B584" s="227" t="inlineStr">
        <is>
          <t>18-PV-17301</t>
        </is>
      </c>
      <c r="C584" s="218" t="inlineStr">
        <is>
          <t>Globe</t>
        </is>
      </c>
      <c r="D584" s="228" t="inlineStr">
        <is>
          <t>White Oil return to VE-1701</t>
        </is>
      </c>
      <c r="E584" s="227" t="inlineStr">
        <is>
          <t>1812-PS07-173</t>
        </is>
      </c>
      <c r="F584" s="229" t="inlineStr">
        <is>
          <t>In-line</t>
        </is>
      </c>
      <c r="G584" s="227" t="inlineStr">
        <is>
          <t>18-20-WO-17304-A1K-ET</t>
        </is>
      </c>
      <c r="H584" s="229" t="inlineStr">
        <is>
          <t>DCS-AO</t>
        </is>
      </c>
      <c r="I584" s="229" t="inlineStr">
        <is>
          <t>-</t>
        </is>
      </c>
      <c r="J584" s="229" t="inlineStr">
        <is>
          <t>-</t>
        </is>
      </c>
      <c r="K584" s="304" t="inlineStr">
        <is>
          <t>C01</t>
        </is>
      </c>
      <c r="L584" s="271" t="n"/>
      <c r="N584" s="112" t="n"/>
    </row>
    <row r="585" ht="20.1" customHeight="1" s="521">
      <c r="A585" s="232" t="n"/>
      <c r="B585" s="233" t="n"/>
      <c r="C585" s="219" t="n"/>
      <c r="D585" s="251" t="n"/>
      <c r="E585" s="233" t="n"/>
      <c r="F585" s="235" t="n"/>
      <c r="G585" s="233" t="n"/>
      <c r="H585" s="235" t="n"/>
      <c r="I585" s="235" t="n"/>
      <c r="J585" s="235" t="n"/>
      <c r="K585" s="313" t="inlineStr">
        <is>
          <t xml:space="preserve"> </t>
        </is>
      </c>
      <c r="L585" s="272" t="n"/>
    </row>
    <row r="586" ht="20.1" customHeight="1" s="521">
      <c r="A586" s="267" t="inlineStr">
        <is>
          <t>-</t>
        </is>
      </c>
      <c r="B586" s="227" t="inlineStr">
        <is>
          <t>18-PICA-17302</t>
        </is>
      </c>
      <c r="C586" s="273" t="inlineStr">
        <is>
          <t>DCS</t>
        </is>
      </c>
      <c r="D586" s="228" t="inlineStr">
        <is>
          <t>LP NITROGEN/WHITE OIL TO FLARE</t>
        </is>
      </c>
      <c r="E586" s="227" t="inlineStr">
        <is>
          <t>1812-PS07-173</t>
        </is>
      </c>
      <c r="F586" s="274" t="inlineStr">
        <is>
          <t>CCR</t>
        </is>
      </c>
      <c r="G586" s="229" t="inlineStr">
        <is>
          <t>-</t>
        </is>
      </c>
      <c r="H586" s="229" t="inlineStr">
        <is>
          <t>-</t>
        </is>
      </c>
      <c r="I586" s="229" t="inlineStr">
        <is>
          <t>-</t>
        </is>
      </c>
      <c r="J586" s="229" t="inlineStr">
        <is>
          <t>-</t>
        </is>
      </c>
      <c r="K586" s="304" t="inlineStr">
        <is>
          <t>C01</t>
        </is>
      </c>
      <c r="L586" s="271" t="n"/>
    </row>
    <row r="587" ht="20.1" customHeight="1" s="521">
      <c r="A587" s="267" t="inlineStr">
        <is>
          <t>-</t>
        </is>
      </c>
      <c r="B587" s="227" t="inlineStr">
        <is>
          <t>18-PT-17302</t>
        </is>
      </c>
      <c r="C587" s="215" t="inlineStr">
        <is>
          <t>Pressure Transmitter 
With Diaphragm Seal</t>
        </is>
      </c>
      <c r="D587" s="228" t="inlineStr">
        <is>
          <t>LP NITROGEN/WHITE OIL TO FLARE</t>
        </is>
      </c>
      <c r="E587" s="227" t="inlineStr">
        <is>
          <t>1812-PS07-173</t>
        </is>
      </c>
      <c r="F587" s="229" t="inlineStr">
        <is>
          <t>On-line</t>
        </is>
      </c>
      <c r="G587" s="227" t="inlineStr">
        <is>
          <t>18-25-WO-17305-A1K-ET</t>
        </is>
      </c>
      <c r="H587" s="229" t="inlineStr">
        <is>
          <t>DCS-AI</t>
        </is>
      </c>
      <c r="I587" s="229" t="inlineStr">
        <is>
          <t>-</t>
        </is>
      </c>
      <c r="J587" s="229" t="inlineStr">
        <is>
          <t>-</t>
        </is>
      </c>
      <c r="K587" s="304" t="inlineStr">
        <is>
          <t>C01</t>
        </is>
      </c>
      <c r="L587" s="271" t="n"/>
      <c r="N587" s="112" t="n"/>
    </row>
    <row r="588" ht="20.1" customHeight="1" s="521">
      <c r="A588" s="267" t="inlineStr">
        <is>
          <t>-</t>
        </is>
      </c>
      <c r="B588" s="227" t="inlineStr">
        <is>
          <t>18-PV-17302A</t>
        </is>
      </c>
      <c r="C588" s="218" t="inlineStr">
        <is>
          <t>Globe</t>
        </is>
      </c>
      <c r="D588" s="228" t="inlineStr">
        <is>
          <t>LP NITROGEN TO VE-1703</t>
        </is>
      </c>
      <c r="E588" s="227" t="inlineStr">
        <is>
          <t>1812-PS07-173</t>
        </is>
      </c>
      <c r="F588" s="229" t="inlineStr">
        <is>
          <t>In-line</t>
        </is>
      </c>
      <c r="G588" s="227" t="inlineStr">
        <is>
          <t>18-25-LN-17302-A1K-N</t>
        </is>
      </c>
      <c r="H588" s="229" t="inlineStr">
        <is>
          <t>DCS-AO</t>
        </is>
      </c>
      <c r="I588" s="229" t="inlineStr">
        <is>
          <t>-</t>
        </is>
      </c>
      <c r="J588" s="229" t="inlineStr">
        <is>
          <t>-</t>
        </is>
      </c>
      <c r="K588" s="304" t="inlineStr">
        <is>
          <t>C01</t>
        </is>
      </c>
      <c r="L588" s="271" t="n"/>
    </row>
    <row r="589" ht="20.1" customHeight="1" s="521">
      <c r="A589" s="267" t="inlineStr">
        <is>
          <t>-</t>
        </is>
      </c>
      <c r="B589" s="227" t="inlineStr">
        <is>
          <t>18-PV-17302B</t>
        </is>
      </c>
      <c r="C589" s="218" t="inlineStr">
        <is>
          <t>Globe</t>
        </is>
      </c>
      <c r="D589" s="228" t="inlineStr">
        <is>
          <t>NITROGEN/White Oil TO FLARE</t>
        </is>
      </c>
      <c r="E589" s="227" t="inlineStr">
        <is>
          <t>1812-PS07-173</t>
        </is>
      </c>
      <c r="F589" s="229" t="inlineStr">
        <is>
          <t>In-line</t>
        </is>
      </c>
      <c r="G589" s="227" t="inlineStr">
        <is>
          <t>18-25-WO-17305-A1K-ET</t>
        </is>
      </c>
      <c r="H589" s="229" t="inlineStr">
        <is>
          <t>DCS-AO</t>
        </is>
      </c>
      <c r="I589" s="229" t="inlineStr">
        <is>
          <t>-</t>
        </is>
      </c>
      <c r="J589" s="229" t="inlineStr">
        <is>
          <t>-</t>
        </is>
      </c>
      <c r="K589" s="304" t="inlineStr">
        <is>
          <t>C01</t>
        </is>
      </c>
      <c r="L589" s="271" t="n"/>
    </row>
    <row r="590" ht="20.1" customHeight="1" s="521">
      <c r="A590" s="232" t="n"/>
      <c r="B590" s="233" t="n"/>
      <c r="C590" s="219" t="n"/>
      <c r="D590" s="251" t="n"/>
      <c r="E590" s="233" t="n"/>
      <c r="F590" s="235" t="n"/>
      <c r="G590" s="233" t="n"/>
      <c r="H590" s="235" t="n"/>
      <c r="I590" s="235" t="n"/>
      <c r="J590" s="235" t="n"/>
      <c r="K590" s="313" t="inlineStr">
        <is>
          <t xml:space="preserve"> </t>
        </is>
      </c>
      <c r="L590" s="272" t="n"/>
    </row>
    <row r="591" ht="20.1" customHeight="1" s="521">
      <c r="A591" s="267" t="inlineStr">
        <is>
          <t>-</t>
        </is>
      </c>
      <c r="B591" s="227" t="inlineStr">
        <is>
          <t>18-FO-17102</t>
        </is>
      </c>
      <c r="C591" s="218" t="inlineStr">
        <is>
          <t>RESTRICITION ORIFICE</t>
        </is>
      </c>
      <c r="D591" s="228" t="inlineStr">
        <is>
          <t>ISOPROPANOL TO VE-1705</t>
        </is>
      </c>
      <c r="E591" s="227" t="inlineStr">
        <is>
          <t>1812-PS07-171</t>
        </is>
      </c>
      <c r="F591" s="229" t="inlineStr">
        <is>
          <t>In-line</t>
        </is>
      </c>
      <c r="G591" s="227" t="inlineStr">
        <is>
          <t>18-25-CIP-17101-D21A-N</t>
        </is>
      </c>
      <c r="H591" s="229" t="inlineStr">
        <is>
          <t>-</t>
        </is>
      </c>
      <c r="I591" s="229" t="inlineStr">
        <is>
          <t>-</t>
        </is>
      </c>
      <c r="J591" s="229" t="inlineStr">
        <is>
          <t>-</t>
        </is>
      </c>
      <c r="K591" s="304" t="inlineStr">
        <is>
          <t>C01</t>
        </is>
      </c>
      <c r="L591" s="271" t="n"/>
      <c r="N591" s="112" t="n"/>
    </row>
    <row r="592" ht="20.1" customHeight="1" s="521">
      <c r="A592" s="232" t="n"/>
      <c r="B592" s="233" t="n"/>
      <c r="C592" s="219" t="n"/>
      <c r="D592" s="251" t="n"/>
      <c r="E592" s="233" t="n"/>
      <c r="F592" s="235" t="n"/>
      <c r="G592" s="233" t="n"/>
      <c r="H592" s="235" t="n"/>
      <c r="I592" s="246" t="n"/>
      <c r="J592" s="247" t="n"/>
      <c r="K592" s="313" t="inlineStr">
        <is>
          <t xml:space="preserve"> </t>
        </is>
      </c>
      <c r="L592" s="272" t="n"/>
    </row>
    <row r="593" ht="20.1" customHeight="1" s="521">
      <c r="A593" s="267" t="inlineStr">
        <is>
          <t>-</t>
        </is>
      </c>
      <c r="B593" s="227" t="inlineStr">
        <is>
          <t>18-FO-17104</t>
        </is>
      </c>
      <c r="C593" s="218" t="inlineStr">
        <is>
          <t>RESTRICITION ORIFICE</t>
        </is>
      </c>
      <c r="D593" s="228" t="inlineStr">
        <is>
          <t>LP NITROGEN TO WHITE OIL DRUM</t>
        </is>
      </c>
      <c r="E593" s="227" t="inlineStr">
        <is>
          <t>1812-PS07-171</t>
        </is>
      </c>
      <c r="F593" s="229" t="inlineStr">
        <is>
          <t>In-line</t>
        </is>
      </c>
      <c r="G593" s="227" t="inlineStr">
        <is>
          <t>18-25-LN-17107-CA2A-N</t>
        </is>
      </c>
      <c r="H593" s="229" t="inlineStr">
        <is>
          <t>-</t>
        </is>
      </c>
      <c r="I593" s="229" t="inlineStr">
        <is>
          <t>-</t>
        </is>
      </c>
      <c r="J593" s="229" t="inlineStr">
        <is>
          <t>-</t>
        </is>
      </c>
      <c r="K593" s="304" t="inlineStr">
        <is>
          <t>C01</t>
        </is>
      </c>
      <c r="L593" s="271" t="n"/>
    </row>
    <row r="594" ht="20.1" customHeight="1" s="521">
      <c r="A594" s="232" t="n"/>
      <c r="B594" s="233" t="n"/>
      <c r="C594" s="219" t="n"/>
      <c r="D594" s="251" t="n"/>
      <c r="E594" s="233" t="n"/>
      <c r="F594" s="235" t="n"/>
      <c r="G594" s="233" t="n"/>
      <c r="H594" s="235" t="n"/>
      <c r="I594" s="246" t="n"/>
      <c r="J594" s="247" t="n"/>
      <c r="K594" s="313" t="inlineStr">
        <is>
          <t xml:space="preserve"> </t>
        </is>
      </c>
      <c r="L594" s="272" t="n"/>
    </row>
    <row r="595" ht="20.1" customHeight="1" s="521">
      <c r="A595" s="267" t="inlineStr">
        <is>
          <t>-</t>
        </is>
      </c>
      <c r="B595" s="227" t="inlineStr">
        <is>
          <t>18-FO-17106</t>
        </is>
      </c>
      <c r="C595" s="218" t="inlineStr">
        <is>
          <t>RESTRICITION ORIFICE</t>
        </is>
      </c>
      <c r="D595" s="228" t="inlineStr">
        <is>
          <t>FLUSHING TO VE-1705</t>
        </is>
      </c>
      <c r="E595" s="227" t="inlineStr">
        <is>
          <t>1812-PS07-171</t>
        </is>
      </c>
      <c r="F595" s="229" t="inlineStr">
        <is>
          <t>In-line</t>
        </is>
      </c>
      <c r="G595" s="227" t="inlineStr">
        <is>
          <t>18-15-CT-17130-D21L-E</t>
        </is>
      </c>
      <c r="H595" s="229" t="inlineStr">
        <is>
          <t>-</t>
        </is>
      </c>
      <c r="I595" s="229" t="inlineStr">
        <is>
          <t>-</t>
        </is>
      </c>
      <c r="J595" s="229" t="inlineStr">
        <is>
          <t>-</t>
        </is>
      </c>
      <c r="K595" s="304" t="inlineStr">
        <is>
          <t>C01</t>
        </is>
      </c>
      <c r="L595" s="271" t="n"/>
      <c r="N595" s="112" t="n"/>
    </row>
    <row r="596" ht="20.1" customHeight="1" s="521">
      <c r="A596" s="232" t="n"/>
      <c r="B596" s="233" t="n"/>
      <c r="C596" s="219" t="n"/>
      <c r="D596" s="251" t="n"/>
      <c r="E596" s="233" t="n"/>
      <c r="F596" s="235" t="n"/>
      <c r="G596" s="233" t="n"/>
      <c r="H596" s="235" t="n"/>
      <c r="I596" s="246" t="n"/>
      <c r="J596" s="247" t="n"/>
      <c r="K596" s="313" t="inlineStr">
        <is>
          <t xml:space="preserve"> </t>
        </is>
      </c>
      <c r="L596" s="272" t="n"/>
      <c r="N596" s="112" t="n"/>
    </row>
    <row r="597" ht="20.1" customHeight="1" s="521">
      <c r="A597" s="267" t="inlineStr">
        <is>
          <t>-</t>
        </is>
      </c>
      <c r="B597" s="227" t="inlineStr">
        <is>
          <t>18-FO-17107</t>
        </is>
      </c>
      <c r="C597" s="218" t="inlineStr">
        <is>
          <t>RESTRICITION ORIFICE</t>
        </is>
      </c>
      <c r="D597" s="228" t="inlineStr">
        <is>
          <t>LP NITROGEN TO VE-1705</t>
        </is>
      </c>
      <c r="E597" s="227" t="inlineStr">
        <is>
          <t>1812-PS07-171</t>
        </is>
      </c>
      <c r="F597" s="229" t="inlineStr">
        <is>
          <t>In-line</t>
        </is>
      </c>
      <c r="G597" s="227" t="inlineStr">
        <is>
          <t>18-25-LN-17108-B1B-N</t>
        </is>
      </c>
      <c r="H597" s="229" t="inlineStr">
        <is>
          <t>-</t>
        </is>
      </c>
      <c r="I597" s="229" t="inlineStr">
        <is>
          <t>-</t>
        </is>
      </c>
      <c r="J597" s="229" t="inlineStr">
        <is>
          <t>-</t>
        </is>
      </c>
      <c r="K597" s="304" t="inlineStr">
        <is>
          <t>C01</t>
        </is>
      </c>
      <c r="L597" s="271" t="n"/>
      <c r="N597" s="112" t="n"/>
    </row>
    <row r="598" ht="20.1" customHeight="1" s="521">
      <c r="A598" s="232" t="n"/>
      <c r="B598" s="233" t="n"/>
      <c r="C598" s="219" t="n"/>
      <c r="D598" s="251" t="n"/>
      <c r="E598" s="233" t="n"/>
      <c r="F598" s="235" t="n"/>
      <c r="G598" s="233" t="n"/>
      <c r="H598" s="235" t="n"/>
      <c r="I598" s="246" t="n"/>
      <c r="J598" s="247" t="n"/>
      <c r="K598" s="313" t="inlineStr">
        <is>
          <t xml:space="preserve"> </t>
        </is>
      </c>
      <c r="L598" s="272" t="n"/>
      <c r="N598" s="112" t="n"/>
    </row>
    <row r="599" ht="20.1" customHeight="1" s="521">
      <c r="A599" s="267" t="inlineStr">
        <is>
          <t>-</t>
        </is>
      </c>
      <c r="B599" s="227" t="inlineStr">
        <is>
          <t>18-FO-17109</t>
        </is>
      </c>
      <c r="C599" s="218" t="inlineStr">
        <is>
          <t>RESTRICITION ORIFICE</t>
        </is>
      </c>
      <c r="D599" s="228" t="inlineStr">
        <is>
          <t>NITROGEN TO TEA CONTAINER</t>
        </is>
      </c>
      <c r="E599" s="227" t="inlineStr">
        <is>
          <t>1812-PS07-171</t>
        </is>
      </c>
      <c r="F599" s="229" t="inlineStr">
        <is>
          <t>In-line</t>
        </is>
      </c>
      <c r="G599" s="227" t="inlineStr">
        <is>
          <t>18-25-LN-17105-B1B-N</t>
        </is>
      </c>
      <c r="H599" s="229" t="inlineStr">
        <is>
          <t>-</t>
        </is>
      </c>
      <c r="I599" s="229" t="inlineStr">
        <is>
          <t>-</t>
        </is>
      </c>
      <c r="J599" s="229" t="inlineStr">
        <is>
          <t>-</t>
        </is>
      </c>
      <c r="K599" s="304" t="inlineStr">
        <is>
          <t>C01</t>
        </is>
      </c>
      <c r="L599" s="271" t="n"/>
    </row>
    <row r="600" ht="20.1" customHeight="1" s="521">
      <c r="A600" s="232" t="n"/>
      <c r="B600" s="233" t="n"/>
      <c r="C600" s="219" t="n"/>
      <c r="D600" s="251" t="n"/>
      <c r="E600" s="233" t="n"/>
      <c r="F600" s="235" t="n"/>
      <c r="G600" s="233" t="n"/>
      <c r="H600" s="235" t="n"/>
      <c r="I600" s="246" t="n"/>
      <c r="J600" s="247" t="n"/>
      <c r="K600" s="313" t="inlineStr">
        <is>
          <t xml:space="preserve"> </t>
        </is>
      </c>
      <c r="L600" s="272" t="n"/>
    </row>
    <row r="601" ht="20.1" customHeight="1" s="521">
      <c r="A601" s="267" t="inlineStr">
        <is>
          <t>-</t>
        </is>
      </c>
      <c r="B601" s="227" t="inlineStr">
        <is>
          <t>18-FG-17115</t>
        </is>
      </c>
      <c r="C601" s="218" t="inlineStr">
        <is>
          <t>VARIABLE AREA FLOWMETER</t>
        </is>
      </c>
      <c r="D601" s="228" t="inlineStr">
        <is>
          <t>LP NITROGEN TO 17SP120</t>
        </is>
      </c>
      <c r="E601" s="227" t="inlineStr">
        <is>
          <t>1812-PS07-171</t>
        </is>
      </c>
      <c r="F601" s="229" t="inlineStr">
        <is>
          <t>In-line</t>
        </is>
      </c>
      <c r="G601" s="227" t="inlineStr">
        <is>
          <t>18-25-LN-17110-CA2A-N</t>
        </is>
      </c>
      <c r="H601" s="229" t="inlineStr">
        <is>
          <t>-</t>
        </is>
      </c>
      <c r="I601" s="229" t="inlineStr">
        <is>
          <t>-</t>
        </is>
      </c>
      <c r="J601" s="229" t="inlineStr">
        <is>
          <t>-</t>
        </is>
      </c>
      <c r="K601" s="304" t="inlineStr">
        <is>
          <t>C01</t>
        </is>
      </c>
      <c r="L601" s="271" t="n"/>
    </row>
    <row r="602" ht="20.1" customHeight="1" s="521">
      <c r="A602" s="232" t="n"/>
      <c r="B602" s="233" t="n"/>
      <c r="C602" s="219" t="n"/>
      <c r="D602" s="251" t="n"/>
      <c r="E602" s="275" t="n"/>
      <c r="F602" s="276" t="n"/>
      <c r="G602" s="233" t="n"/>
      <c r="H602" s="237" t="n"/>
      <c r="I602" s="236" t="n"/>
      <c r="J602" s="245" t="n"/>
      <c r="K602" s="313" t="inlineStr">
        <is>
          <t xml:space="preserve"> </t>
        </is>
      </c>
      <c r="L602" s="277" t="n"/>
    </row>
    <row r="603" ht="20.1" customHeight="1" s="521">
      <c r="A603" s="267" t="inlineStr">
        <is>
          <t>-</t>
        </is>
      </c>
      <c r="B603" s="227" t="inlineStr">
        <is>
          <t>18-FQIA-17101</t>
        </is>
      </c>
      <c r="C603" s="273" t="inlineStr">
        <is>
          <t>DCS</t>
        </is>
      </c>
      <c r="D603" s="228" t="inlineStr">
        <is>
          <t>TEA TO VE-1701</t>
        </is>
      </c>
      <c r="E603" s="227" t="inlineStr">
        <is>
          <t>1812-PS07-171</t>
        </is>
      </c>
      <c r="F603" s="274" t="inlineStr">
        <is>
          <t>CCR</t>
        </is>
      </c>
      <c r="G603" s="229" t="inlineStr">
        <is>
          <t>-</t>
        </is>
      </c>
      <c r="H603" s="229" t="inlineStr">
        <is>
          <t>-</t>
        </is>
      </c>
      <c r="I603" s="229" t="inlineStr">
        <is>
          <t>-</t>
        </is>
      </c>
      <c r="J603" s="229" t="inlineStr">
        <is>
          <t>-</t>
        </is>
      </c>
      <c r="K603" s="304" t="inlineStr">
        <is>
          <t>C01</t>
        </is>
      </c>
      <c r="L603" s="278" t="n"/>
      <c r="N603" s="112" t="n"/>
    </row>
    <row r="604" ht="20.1" customHeight="1" s="521">
      <c r="A604" s="267" t="inlineStr">
        <is>
          <t>-</t>
        </is>
      </c>
      <c r="B604" s="227" t="inlineStr">
        <is>
          <t>18-FT-17101</t>
        </is>
      </c>
      <c r="C604" s="218" t="inlineStr">
        <is>
          <t>CORIOLIS MASS FLOWMETER</t>
        </is>
      </c>
      <c r="D604" s="228" t="inlineStr">
        <is>
          <t>TEA TO VE-1701</t>
        </is>
      </c>
      <c r="E604" s="227" t="inlineStr">
        <is>
          <t>1812-PS07-171</t>
        </is>
      </c>
      <c r="F604" s="229" t="inlineStr">
        <is>
          <t>In-line</t>
        </is>
      </c>
      <c r="G604" s="227" t="inlineStr">
        <is>
          <t>18-25-CT-17101-B1B-E</t>
        </is>
      </c>
      <c r="H604" s="229" t="inlineStr">
        <is>
          <t>DCS-AI</t>
        </is>
      </c>
      <c r="I604" s="229" t="inlineStr">
        <is>
          <t>-</t>
        </is>
      </c>
      <c r="J604" s="229" t="inlineStr">
        <is>
          <t>-</t>
        </is>
      </c>
      <c r="K604" s="304" t="inlineStr">
        <is>
          <t>C01</t>
        </is>
      </c>
      <c r="L604" s="271" t="n"/>
      <c r="N604" s="112" t="n"/>
    </row>
    <row r="605" ht="20.1" customHeight="1" s="521">
      <c r="A605" s="232" t="n"/>
      <c r="B605" s="233" t="n"/>
      <c r="C605" s="219" t="n"/>
      <c r="D605" s="251" t="n"/>
      <c r="E605" s="233" t="n"/>
      <c r="F605" s="235" t="n"/>
      <c r="G605" s="233" t="n"/>
      <c r="H605" s="235" t="n"/>
      <c r="I605" s="235" t="n"/>
      <c r="J605" s="235" t="n"/>
      <c r="K605" s="313" t="inlineStr">
        <is>
          <t xml:space="preserve"> </t>
        </is>
      </c>
      <c r="L605" s="272" t="n"/>
      <c r="N605" s="112" t="n"/>
    </row>
    <row r="606" ht="20.1" customHeight="1" s="521">
      <c r="A606" s="267" t="inlineStr">
        <is>
          <t>-</t>
        </is>
      </c>
      <c r="B606" s="227" t="inlineStr">
        <is>
          <t>18-FI-17105B</t>
        </is>
      </c>
      <c r="C606" s="273" t="inlineStr">
        <is>
          <t>Local Indicator</t>
        </is>
      </c>
      <c r="D606" s="228" t="inlineStr">
        <is>
          <t>ISOPROPANOL TO VE-1705</t>
        </is>
      </c>
      <c r="E606" s="227" t="inlineStr">
        <is>
          <t>1812-PS07-171</t>
        </is>
      </c>
      <c r="F606" s="274" t="inlineStr">
        <is>
          <t>Field</t>
        </is>
      </c>
      <c r="G606" s="229" t="inlineStr">
        <is>
          <t>Local Panel</t>
        </is>
      </c>
      <c r="H606" s="229" t="inlineStr">
        <is>
          <t>DCS-AO</t>
        </is>
      </c>
      <c r="I606" s="229" t="inlineStr">
        <is>
          <t>-</t>
        </is>
      </c>
      <c r="J606" s="229" t="inlineStr">
        <is>
          <t>-</t>
        </is>
      </c>
      <c r="K606" s="304" t="inlineStr">
        <is>
          <t>C01</t>
        </is>
      </c>
      <c r="L606" s="271" t="n"/>
      <c r="N606" s="112" t="n"/>
    </row>
    <row r="607" ht="20.1" customHeight="1" s="521">
      <c r="A607" s="267" t="inlineStr">
        <is>
          <t>-</t>
        </is>
      </c>
      <c r="B607" s="227" t="inlineStr">
        <is>
          <t>18-FI-17105</t>
        </is>
      </c>
      <c r="C607" s="273" t="inlineStr">
        <is>
          <t>DCS</t>
        </is>
      </c>
      <c r="D607" s="228" t="inlineStr">
        <is>
          <t>ISOPROPANOL TO VE-1705</t>
        </is>
      </c>
      <c r="E607" s="227" t="inlineStr">
        <is>
          <t>1812-PS07-171</t>
        </is>
      </c>
      <c r="F607" s="274" t="inlineStr">
        <is>
          <t>CCR</t>
        </is>
      </c>
      <c r="G607" s="229" t="inlineStr">
        <is>
          <t>-</t>
        </is>
      </c>
      <c r="H607" s="229" t="inlineStr">
        <is>
          <t>-</t>
        </is>
      </c>
      <c r="I607" s="229" t="inlineStr">
        <is>
          <t>-</t>
        </is>
      </c>
      <c r="J607" s="229" t="inlineStr">
        <is>
          <t>-</t>
        </is>
      </c>
      <c r="K607" s="304" t="inlineStr">
        <is>
          <t>C01</t>
        </is>
      </c>
      <c r="L607" s="271" t="n"/>
      <c r="N607" s="112" t="n"/>
    </row>
    <row r="608" ht="20.1" customHeight="1" s="521">
      <c r="A608" s="267" t="inlineStr">
        <is>
          <t>-</t>
        </is>
      </c>
      <c r="B608" s="227" t="inlineStr">
        <is>
          <t>18-FT-17105</t>
        </is>
      </c>
      <c r="C608" s="218" t="inlineStr">
        <is>
          <t>CORIOLIS MASS FLOWMETER</t>
        </is>
      </c>
      <c r="D608" s="228" t="inlineStr">
        <is>
          <t>ISOPROPANOL TO VE-1705</t>
        </is>
      </c>
      <c r="E608" s="227" t="inlineStr">
        <is>
          <t>1812-PS07-171</t>
        </is>
      </c>
      <c r="F608" s="229" t="inlineStr">
        <is>
          <t>In-line</t>
        </is>
      </c>
      <c r="G608" s="227" t="inlineStr">
        <is>
          <t>18-25-CIP-17101-D21A-N</t>
        </is>
      </c>
      <c r="H608" s="229" t="inlineStr">
        <is>
          <t>DCS-AI</t>
        </is>
      </c>
      <c r="I608" s="229" t="inlineStr">
        <is>
          <t>-</t>
        </is>
      </c>
      <c r="J608" s="229" t="inlineStr">
        <is>
          <t>-</t>
        </is>
      </c>
      <c r="K608" s="304" t="inlineStr">
        <is>
          <t>C01</t>
        </is>
      </c>
      <c r="L608" s="271" t="n"/>
      <c r="N608" s="112" t="n"/>
    </row>
    <row r="609" ht="20.1" customHeight="1" s="521">
      <c r="A609" s="232" t="n"/>
      <c r="B609" s="233" t="n"/>
      <c r="C609" s="219" t="n"/>
      <c r="D609" s="251" t="n"/>
      <c r="E609" s="233" t="n"/>
      <c r="F609" s="235" t="n"/>
      <c r="G609" s="233" t="n"/>
      <c r="H609" s="235" t="n"/>
      <c r="I609" s="235" t="n"/>
      <c r="J609" s="235" t="n"/>
      <c r="K609" s="313" t="inlineStr">
        <is>
          <t xml:space="preserve"> </t>
        </is>
      </c>
      <c r="L609" s="272" t="n"/>
      <c r="N609" s="112" t="n"/>
    </row>
    <row r="610" ht="20.1" customHeight="1" s="521">
      <c r="A610" s="267" t="inlineStr">
        <is>
          <t>-</t>
        </is>
      </c>
      <c r="B610" s="227" t="inlineStr">
        <is>
          <t>18-FQISA-17108</t>
        </is>
      </c>
      <c r="C610" s="273" t="inlineStr">
        <is>
          <t>DCS</t>
        </is>
      </c>
      <c r="D610" s="228" t="inlineStr">
        <is>
          <t>NITROGEN TO TEA CONTAINER</t>
        </is>
      </c>
      <c r="E610" s="227" t="inlineStr">
        <is>
          <t>1812-PS07-171</t>
        </is>
      </c>
      <c r="F610" s="274" t="inlineStr">
        <is>
          <t>CCR</t>
        </is>
      </c>
      <c r="G610" s="229" t="inlineStr">
        <is>
          <t>-</t>
        </is>
      </c>
      <c r="H610" s="229" t="inlineStr">
        <is>
          <t>-</t>
        </is>
      </c>
      <c r="I610" s="229" t="inlineStr">
        <is>
          <t>-</t>
        </is>
      </c>
      <c r="J610" s="229" t="inlineStr">
        <is>
          <t>-</t>
        </is>
      </c>
      <c r="K610" s="304" t="inlineStr">
        <is>
          <t>C01</t>
        </is>
      </c>
      <c r="L610" s="271" t="n"/>
      <c r="N610" s="112" t="n"/>
    </row>
    <row r="611" ht="20.1" customHeight="1" s="521">
      <c r="A611" s="267" t="inlineStr">
        <is>
          <t>-</t>
        </is>
      </c>
      <c r="B611" s="227" t="inlineStr">
        <is>
          <t>18-FT-17108</t>
        </is>
      </c>
      <c r="C611" s="218" t="inlineStr">
        <is>
          <t>VORTEX FLOWMETER</t>
        </is>
      </c>
      <c r="D611" s="228" t="inlineStr">
        <is>
          <t>NITROGEN TO TEA CONTAINER</t>
        </is>
      </c>
      <c r="E611" s="227" t="inlineStr">
        <is>
          <t>1812-PS07-171</t>
        </is>
      </c>
      <c r="F611" s="229" t="inlineStr">
        <is>
          <t>In-line</t>
        </is>
      </c>
      <c r="G611" s="227" t="inlineStr">
        <is>
          <t>18-25-LN-17105-B1B-N</t>
        </is>
      </c>
      <c r="H611" s="229" t="inlineStr">
        <is>
          <t>DCS-AI</t>
        </is>
      </c>
      <c r="I611" s="229" t="inlineStr">
        <is>
          <t>-</t>
        </is>
      </c>
      <c r="J611" s="229" t="inlineStr">
        <is>
          <t>-</t>
        </is>
      </c>
      <c r="K611" s="304" t="inlineStr">
        <is>
          <t>C01</t>
        </is>
      </c>
      <c r="L611" s="271" t="n"/>
      <c r="N611" s="112" t="n"/>
    </row>
    <row r="612" ht="20.1" customHeight="1" s="521">
      <c r="A612" s="232" t="n"/>
      <c r="B612" s="233" t="n"/>
      <c r="C612" s="219" t="n"/>
      <c r="D612" s="251" t="n"/>
      <c r="E612" s="233" t="n"/>
      <c r="F612" s="235" t="n"/>
      <c r="G612" s="233" t="n"/>
      <c r="H612" s="235" t="n"/>
      <c r="I612" s="235" t="n"/>
      <c r="J612" s="235" t="n"/>
      <c r="K612" s="313" t="inlineStr">
        <is>
          <t xml:space="preserve"> </t>
        </is>
      </c>
      <c r="L612" s="272" t="n"/>
      <c r="N612" s="112" t="n"/>
    </row>
    <row r="613" ht="20.1" customHeight="1" s="521">
      <c r="A613" s="267" t="inlineStr">
        <is>
          <t>-</t>
        </is>
      </c>
      <c r="B613" s="227" t="inlineStr">
        <is>
          <t>18-FQI-17114</t>
        </is>
      </c>
      <c r="C613" s="273" t="inlineStr">
        <is>
          <t>DCS</t>
        </is>
      </c>
      <c r="D613" s="228" t="inlineStr">
        <is>
          <t>WHITE OIL FLUSH FROM PP-1703</t>
        </is>
      </c>
      <c r="E613" s="227" t="inlineStr">
        <is>
          <t>1812-PS07-171</t>
        </is>
      </c>
      <c r="F613" s="274" t="inlineStr">
        <is>
          <t>CCR</t>
        </is>
      </c>
      <c r="G613" s="229" t="inlineStr">
        <is>
          <t>-</t>
        </is>
      </c>
      <c r="H613" s="229" t="inlineStr">
        <is>
          <t>-</t>
        </is>
      </c>
      <c r="I613" s="229" t="inlineStr">
        <is>
          <t>-</t>
        </is>
      </c>
      <c r="J613" s="229" t="inlineStr">
        <is>
          <t>-</t>
        </is>
      </c>
      <c r="K613" s="304" t="inlineStr">
        <is>
          <t>C01</t>
        </is>
      </c>
      <c r="L613" s="271" t="n"/>
      <c r="N613" s="112" t="n"/>
    </row>
    <row r="614" ht="20.1" customHeight="1" s="521">
      <c r="A614" s="267" t="inlineStr">
        <is>
          <t>-</t>
        </is>
      </c>
      <c r="B614" s="227" t="inlineStr">
        <is>
          <t>18-FT-17114</t>
        </is>
      </c>
      <c r="C614" s="218" t="inlineStr">
        <is>
          <t>CORIOLIS MASS FLOWMETER</t>
        </is>
      </c>
      <c r="D614" s="228" t="inlineStr">
        <is>
          <t>WHITE OIL FLUSH FROM PP-1703</t>
        </is>
      </c>
      <c r="E614" s="227" t="inlineStr">
        <is>
          <t>1812-PS07-171</t>
        </is>
      </c>
      <c r="F614" s="229" t="inlineStr">
        <is>
          <t>In-line</t>
        </is>
      </c>
      <c r="G614" s="227" t="inlineStr">
        <is>
          <t>18-25-WO-17101-A1K-E</t>
        </is>
      </c>
      <c r="H614" s="229" t="inlineStr">
        <is>
          <t>DCS-AI</t>
        </is>
      </c>
      <c r="I614" s="229" t="inlineStr">
        <is>
          <t>-</t>
        </is>
      </c>
      <c r="J614" s="229" t="inlineStr">
        <is>
          <t>-</t>
        </is>
      </c>
      <c r="K614" s="304" t="inlineStr">
        <is>
          <t>C01</t>
        </is>
      </c>
      <c r="L614" s="271" t="n"/>
    </row>
    <row r="615" ht="20.1" customHeight="1" s="521">
      <c r="A615" s="232" t="n"/>
      <c r="B615" s="233" t="n"/>
      <c r="C615" s="219" t="n"/>
      <c r="D615" s="251" t="n"/>
      <c r="E615" s="233" t="n"/>
      <c r="F615" s="235" t="n"/>
      <c r="G615" s="233" t="n"/>
      <c r="H615" s="235" t="n"/>
      <c r="I615" s="246" t="n"/>
      <c r="J615" s="247" t="n"/>
      <c r="K615" s="313" t="inlineStr">
        <is>
          <t xml:space="preserve"> </t>
        </is>
      </c>
      <c r="L615" s="272" t="n"/>
    </row>
    <row r="616" ht="20.1" customHeight="1" s="521">
      <c r="A616" s="267" t="inlineStr">
        <is>
          <t>-</t>
        </is>
      </c>
      <c r="B616" s="227" t="inlineStr">
        <is>
          <t>18-LISA-17101</t>
        </is>
      </c>
      <c r="C616" s="273" t="inlineStr">
        <is>
          <t>DCS</t>
        </is>
      </c>
      <c r="D616" s="228" t="inlineStr">
        <is>
          <t>VE-1701</t>
        </is>
      </c>
      <c r="E616" s="227" t="inlineStr">
        <is>
          <t>1812-PS07-171</t>
        </is>
      </c>
      <c r="F616" s="274" t="inlineStr">
        <is>
          <t>CCR</t>
        </is>
      </c>
      <c r="G616" s="229" t="inlineStr">
        <is>
          <t>-</t>
        </is>
      </c>
      <c r="H616" s="229" t="inlineStr">
        <is>
          <t>-</t>
        </is>
      </c>
      <c r="I616" s="229" t="inlineStr">
        <is>
          <t>-</t>
        </is>
      </c>
      <c r="J616" s="229" t="inlineStr">
        <is>
          <t>-</t>
        </is>
      </c>
      <c r="K616" s="304" t="inlineStr">
        <is>
          <t>C01</t>
        </is>
      </c>
      <c r="L616" s="278" t="n"/>
      <c r="N616" s="112" t="n"/>
    </row>
    <row r="617" ht="20.1" customHeight="1" s="521">
      <c r="A617" s="267" t="inlineStr">
        <is>
          <t>-</t>
        </is>
      </c>
      <c r="B617" s="227" t="inlineStr">
        <is>
          <t>18-LT-17101</t>
        </is>
      </c>
      <c r="C617" s="218" t="inlineStr">
        <is>
          <t>RADAR LEVEL TRANS.</t>
        </is>
      </c>
      <c r="D617" s="228" t="inlineStr">
        <is>
          <t>VE-1701</t>
        </is>
      </c>
      <c r="E617" s="227" t="inlineStr">
        <is>
          <t>1812-PS07-171</t>
        </is>
      </c>
      <c r="F617" s="229" t="inlineStr">
        <is>
          <t>Equip.</t>
        </is>
      </c>
      <c r="G617" s="227" t="inlineStr">
        <is>
          <t>VE-1701/L2</t>
        </is>
      </c>
      <c r="H617" s="229" t="inlineStr">
        <is>
          <t>DCS-AI</t>
        </is>
      </c>
      <c r="I617" s="229" t="inlineStr">
        <is>
          <t>-</t>
        </is>
      </c>
      <c r="J617" s="229" t="inlineStr">
        <is>
          <t>-</t>
        </is>
      </c>
      <c r="K617" s="304" t="inlineStr">
        <is>
          <t>C01</t>
        </is>
      </c>
      <c r="L617" s="271" t="n"/>
    </row>
    <row r="618" ht="20.1" customHeight="1" s="521">
      <c r="A618" s="232" t="n"/>
      <c r="B618" s="233" t="n"/>
      <c r="C618" s="219" t="n"/>
      <c r="D618" s="251" t="n"/>
      <c r="E618" s="233" t="n"/>
      <c r="F618" s="235" t="n"/>
      <c r="G618" s="233" t="n"/>
      <c r="H618" s="235" t="n"/>
      <c r="I618" s="246" t="n"/>
      <c r="J618" s="247" t="n"/>
      <c r="K618" s="313" t="inlineStr">
        <is>
          <t xml:space="preserve"> </t>
        </is>
      </c>
      <c r="L618" s="272" t="n"/>
    </row>
    <row r="619" ht="20.1" customHeight="1" s="521">
      <c r="A619" s="267" t="inlineStr">
        <is>
          <t>-</t>
        </is>
      </c>
      <c r="B619" s="227" t="inlineStr">
        <is>
          <t>18-LI-17102</t>
        </is>
      </c>
      <c r="C619" s="218" t="inlineStr">
        <is>
          <t>Local Indicator</t>
        </is>
      </c>
      <c r="D619" s="228" t="inlineStr">
        <is>
          <t>VE-1701</t>
        </is>
      </c>
      <c r="E619" s="227" t="inlineStr">
        <is>
          <t>1812-PS07-171</t>
        </is>
      </c>
      <c r="F619" s="229" t="inlineStr">
        <is>
          <t>Field</t>
        </is>
      </c>
      <c r="G619" s="227" t="inlineStr">
        <is>
          <t>Field</t>
        </is>
      </c>
      <c r="H619" s="229" t="inlineStr">
        <is>
          <t>DCS-AO</t>
        </is>
      </c>
      <c r="I619" s="229" t="inlineStr">
        <is>
          <t>-</t>
        </is>
      </c>
      <c r="J619" s="229" t="inlineStr">
        <is>
          <t>-</t>
        </is>
      </c>
      <c r="K619" s="304" t="inlineStr">
        <is>
          <t>C01</t>
        </is>
      </c>
      <c r="L619" s="271" t="n"/>
    </row>
    <row r="620" ht="20.1" customHeight="1" s="521">
      <c r="A620" s="267" t="inlineStr">
        <is>
          <t>-</t>
        </is>
      </c>
      <c r="B620" s="227" t="inlineStr">
        <is>
          <t>18-LISA-17102</t>
        </is>
      </c>
      <c r="C620" s="273" t="inlineStr">
        <is>
          <t>DCS</t>
        </is>
      </c>
      <c r="D620" s="228" t="inlineStr">
        <is>
          <t>VE-1701</t>
        </is>
      </c>
      <c r="E620" s="227" t="inlineStr">
        <is>
          <t>1812-PS07-171</t>
        </is>
      </c>
      <c r="F620" s="274" t="inlineStr">
        <is>
          <t>CCR</t>
        </is>
      </c>
      <c r="G620" s="229" t="inlineStr">
        <is>
          <t>-</t>
        </is>
      </c>
      <c r="H620" s="229" t="inlineStr">
        <is>
          <t>-</t>
        </is>
      </c>
      <c r="I620" s="229" t="inlineStr">
        <is>
          <t>-</t>
        </is>
      </c>
      <c r="J620" s="229" t="inlineStr">
        <is>
          <t>-</t>
        </is>
      </c>
      <c r="K620" s="304" t="inlineStr">
        <is>
          <t>C01</t>
        </is>
      </c>
      <c r="L620" s="271" t="n"/>
      <c r="N620" s="112" t="n"/>
    </row>
    <row r="621" ht="20.1" customHeight="1" s="521">
      <c r="A621" s="267" t="inlineStr">
        <is>
          <t>-</t>
        </is>
      </c>
      <c r="B621" s="227" t="inlineStr">
        <is>
          <t>18-LT-17102</t>
        </is>
      </c>
      <c r="C621" s="218" t="inlineStr">
        <is>
          <t>RADAR LEVEL TRANS.</t>
        </is>
      </c>
      <c r="D621" s="228" t="inlineStr">
        <is>
          <t>VE-1701</t>
        </is>
      </c>
      <c r="E621" s="227" t="inlineStr">
        <is>
          <t>1812-PS07-171</t>
        </is>
      </c>
      <c r="F621" s="229" t="inlineStr">
        <is>
          <t>Equip.</t>
        </is>
      </c>
      <c r="G621" s="227" t="inlineStr">
        <is>
          <t>VE-1701/L1</t>
        </is>
      </c>
      <c r="H621" s="229" t="inlineStr">
        <is>
          <t>DCS-AI</t>
        </is>
      </c>
      <c r="I621" s="229" t="inlineStr">
        <is>
          <t>-</t>
        </is>
      </c>
      <c r="J621" s="229" t="inlineStr">
        <is>
          <t>-</t>
        </is>
      </c>
      <c r="K621" s="304" t="inlineStr">
        <is>
          <t>C01</t>
        </is>
      </c>
      <c r="L621" s="271" t="n"/>
    </row>
    <row r="622" ht="19.9" customHeight="1" s="521">
      <c r="A622" s="232" t="n"/>
      <c r="B622" s="233" t="n"/>
      <c r="C622" s="219" t="n"/>
      <c r="D622" s="251" t="n"/>
      <c r="E622" s="233" t="n"/>
      <c r="F622" s="235" t="n"/>
      <c r="G622" s="233" t="n"/>
      <c r="H622" s="235" t="n"/>
      <c r="I622" s="246" t="n"/>
      <c r="J622" s="247" t="n"/>
      <c r="K622" s="313" t="inlineStr">
        <is>
          <t xml:space="preserve"> </t>
        </is>
      </c>
      <c r="L622" s="272" t="n"/>
    </row>
    <row r="623" ht="20.1" customHeight="1" s="521">
      <c r="A623" s="267" t="inlineStr">
        <is>
          <t>-</t>
        </is>
      </c>
      <c r="B623" s="227" t="inlineStr">
        <is>
          <t>18-LI-17103</t>
        </is>
      </c>
      <c r="C623" s="218" t="inlineStr">
        <is>
          <t>Local Indicator</t>
        </is>
      </c>
      <c r="D623" s="228" t="inlineStr">
        <is>
          <t>VE-1702</t>
        </is>
      </c>
      <c r="E623" s="227" t="inlineStr">
        <is>
          <t>1812-PS07-171</t>
        </is>
      </c>
      <c r="F623" s="229" t="inlineStr">
        <is>
          <t>Field</t>
        </is>
      </c>
      <c r="G623" s="227" t="inlineStr">
        <is>
          <t>Field</t>
        </is>
      </c>
      <c r="H623" s="229" t="inlineStr">
        <is>
          <t>DCS-AO</t>
        </is>
      </c>
      <c r="I623" s="229" t="inlineStr">
        <is>
          <t>-</t>
        </is>
      </c>
      <c r="J623" s="229" t="inlineStr">
        <is>
          <t>-</t>
        </is>
      </c>
      <c r="K623" s="304" t="inlineStr">
        <is>
          <t>C01</t>
        </is>
      </c>
      <c r="L623" s="271" t="n"/>
      <c r="N623" s="112" t="n"/>
    </row>
    <row r="624" ht="20.1" customHeight="1" s="521">
      <c r="A624" s="267" t="inlineStr">
        <is>
          <t>-</t>
        </is>
      </c>
      <c r="B624" s="227" t="inlineStr">
        <is>
          <t>18-LISA-17103</t>
        </is>
      </c>
      <c r="C624" s="273" t="inlineStr">
        <is>
          <t>DCS</t>
        </is>
      </c>
      <c r="D624" s="228" t="inlineStr">
        <is>
          <t>VE-1702</t>
        </is>
      </c>
      <c r="E624" s="227" t="inlineStr">
        <is>
          <t>1812-PS07-171</t>
        </is>
      </c>
      <c r="F624" s="274" t="inlineStr">
        <is>
          <t>CCR</t>
        </is>
      </c>
      <c r="G624" s="229" t="inlineStr">
        <is>
          <t>-</t>
        </is>
      </c>
      <c r="H624" s="229" t="inlineStr">
        <is>
          <t>-</t>
        </is>
      </c>
      <c r="I624" s="229" t="inlineStr">
        <is>
          <t>-</t>
        </is>
      </c>
      <c r="J624" s="229" t="inlineStr">
        <is>
          <t>-</t>
        </is>
      </c>
      <c r="K624" s="304" t="inlineStr">
        <is>
          <t>C01</t>
        </is>
      </c>
      <c r="L624" s="271" t="n"/>
      <c r="N624" s="112" t="n"/>
    </row>
    <row r="625" ht="20.1" customHeight="1" s="521">
      <c r="A625" s="267" t="inlineStr">
        <is>
          <t>-</t>
        </is>
      </c>
      <c r="B625" s="227" t="inlineStr">
        <is>
          <t>18-LT-17103</t>
        </is>
      </c>
      <c r="C625" s="215" t="inlineStr">
        <is>
          <t>D/P Level Transmitter with
Extended Diaphgram Seal</t>
        </is>
      </c>
      <c r="D625" s="228" t="inlineStr">
        <is>
          <t>VE-1702</t>
        </is>
      </c>
      <c r="E625" s="227" t="inlineStr">
        <is>
          <t>1812-PS07-171</t>
        </is>
      </c>
      <c r="F625" s="229" t="inlineStr">
        <is>
          <t>Equip.</t>
        </is>
      </c>
      <c r="G625" s="227" t="inlineStr">
        <is>
          <t>VE-1702/L1 L2</t>
        </is>
      </c>
      <c r="H625" s="229" t="inlineStr">
        <is>
          <t>DCS-AI</t>
        </is>
      </c>
      <c r="I625" s="229" t="inlineStr">
        <is>
          <t>-</t>
        </is>
      </c>
      <c r="J625" s="229" t="inlineStr">
        <is>
          <t>-</t>
        </is>
      </c>
      <c r="K625" s="304" t="inlineStr">
        <is>
          <t>C01</t>
        </is>
      </c>
      <c r="L625" s="271" t="n"/>
    </row>
    <row r="626" ht="20.1" customHeight="1" s="521">
      <c r="A626" s="232" t="n"/>
      <c r="B626" s="233" t="n"/>
      <c r="C626" s="219" t="n"/>
      <c r="D626" s="251" t="n"/>
      <c r="E626" s="233" t="n"/>
      <c r="F626" s="235" t="n"/>
      <c r="G626" s="233" t="n"/>
      <c r="H626" s="235" t="n"/>
      <c r="I626" s="246" t="n"/>
      <c r="J626" s="247" t="n"/>
      <c r="K626" s="313" t="inlineStr">
        <is>
          <t xml:space="preserve"> </t>
        </is>
      </c>
      <c r="L626" s="272" t="n"/>
    </row>
    <row r="627" ht="20.1" customHeight="1" s="521">
      <c r="A627" s="267" t="inlineStr">
        <is>
          <t>-</t>
        </is>
      </c>
      <c r="B627" s="227" t="inlineStr">
        <is>
          <t>18-LI-17104B</t>
        </is>
      </c>
      <c r="C627" s="218" t="inlineStr">
        <is>
          <t>Local Indicator</t>
        </is>
      </c>
      <c r="D627" s="228" t="inlineStr">
        <is>
          <t>VE-1702</t>
        </is>
      </c>
      <c r="E627" s="227" t="inlineStr">
        <is>
          <t>1812-PS07-171</t>
        </is>
      </c>
      <c r="F627" s="229" t="inlineStr">
        <is>
          <t>Field</t>
        </is>
      </c>
      <c r="G627" s="229" t="inlineStr">
        <is>
          <t>Local Panel</t>
        </is>
      </c>
      <c r="H627" s="229" t="inlineStr">
        <is>
          <t>DCS-AO</t>
        </is>
      </c>
      <c r="I627" s="229" t="inlineStr">
        <is>
          <t>-</t>
        </is>
      </c>
      <c r="J627" s="229" t="inlineStr">
        <is>
          <t>-</t>
        </is>
      </c>
      <c r="K627" s="304" t="inlineStr">
        <is>
          <t>C01</t>
        </is>
      </c>
      <c r="L627" s="271" t="n"/>
    </row>
    <row r="628" ht="20.1" customHeight="1" s="521">
      <c r="A628" s="267" t="inlineStr">
        <is>
          <t>-</t>
        </is>
      </c>
      <c r="B628" s="227" t="inlineStr">
        <is>
          <t>18-LISA-17104</t>
        </is>
      </c>
      <c r="C628" s="273" t="inlineStr">
        <is>
          <t>DCS</t>
        </is>
      </c>
      <c r="D628" s="228" t="inlineStr">
        <is>
          <t>VE-1705</t>
        </is>
      </c>
      <c r="E628" s="227" t="inlineStr">
        <is>
          <t>1812-PS07-171</t>
        </is>
      </c>
      <c r="F628" s="274" t="inlineStr">
        <is>
          <t>CCR</t>
        </is>
      </c>
      <c r="G628" s="229" t="inlineStr">
        <is>
          <t>-</t>
        </is>
      </c>
      <c r="H628" s="229" t="inlineStr">
        <is>
          <t>-</t>
        </is>
      </c>
      <c r="I628" s="229" t="inlineStr">
        <is>
          <t>-</t>
        </is>
      </c>
      <c r="J628" s="229" t="inlineStr">
        <is>
          <t>-</t>
        </is>
      </c>
      <c r="K628" s="304" t="inlineStr">
        <is>
          <t>C01</t>
        </is>
      </c>
      <c r="L628" s="271" t="n"/>
      <c r="N628" s="112" t="n"/>
    </row>
    <row r="629" ht="20.1" customHeight="1" s="521">
      <c r="A629" s="267" t="inlineStr">
        <is>
          <t>-</t>
        </is>
      </c>
      <c r="B629" s="227" t="inlineStr">
        <is>
          <t>18-LT-17104</t>
        </is>
      </c>
      <c r="C629" s="215" t="inlineStr">
        <is>
          <t>D/P Level Transmitter with
Extended Diaphgram Seal</t>
        </is>
      </c>
      <c r="D629" s="228" t="inlineStr">
        <is>
          <t>VE-1705</t>
        </is>
      </c>
      <c r="E629" s="227" t="inlineStr">
        <is>
          <t>1812-PS07-171</t>
        </is>
      </c>
      <c r="F629" s="229" t="inlineStr">
        <is>
          <t>Equip.</t>
        </is>
      </c>
      <c r="G629" s="227" t="inlineStr">
        <is>
          <t>VE-1705/L1 L2</t>
        </is>
      </c>
      <c r="H629" s="229" t="inlineStr">
        <is>
          <t>DCS-AI</t>
        </is>
      </c>
      <c r="I629" s="229" t="inlineStr">
        <is>
          <t>-</t>
        </is>
      </c>
      <c r="J629" s="229" t="inlineStr">
        <is>
          <t>-</t>
        </is>
      </c>
      <c r="K629" s="304" t="inlineStr">
        <is>
          <t>C01</t>
        </is>
      </c>
      <c r="L629" s="271" t="n"/>
      <c r="N629" s="112" t="n"/>
    </row>
    <row r="630" ht="20.1" customHeight="1" s="521">
      <c r="A630" s="232" t="n"/>
      <c r="B630" s="233" t="n"/>
      <c r="C630" s="219" t="n"/>
      <c r="D630" s="251" t="n"/>
      <c r="E630" s="233" t="n"/>
      <c r="F630" s="235" t="n"/>
      <c r="G630" s="233" t="n"/>
      <c r="H630" s="235" t="n"/>
      <c r="I630" s="246" t="n"/>
      <c r="J630" s="247" t="n"/>
      <c r="K630" s="313" t="inlineStr">
        <is>
          <t xml:space="preserve"> </t>
        </is>
      </c>
      <c r="L630" s="272" t="n"/>
      <c r="N630" s="112" t="n"/>
    </row>
    <row r="631" ht="20.1" customHeight="1" s="521">
      <c r="A631" s="267" t="inlineStr">
        <is>
          <t>-</t>
        </is>
      </c>
      <c r="B631" s="227" t="inlineStr">
        <is>
          <t>18-LIA-17107</t>
        </is>
      </c>
      <c r="C631" s="273" t="inlineStr">
        <is>
          <t>DCS</t>
        </is>
      </c>
      <c r="D631" s="228" t="inlineStr">
        <is>
          <t>VE-1706</t>
        </is>
      </c>
      <c r="E631" s="227" t="inlineStr">
        <is>
          <t>1812-PS07-171</t>
        </is>
      </c>
      <c r="F631" s="274" t="inlineStr">
        <is>
          <t>CCR</t>
        </is>
      </c>
      <c r="G631" s="229" t="inlineStr">
        <is>
          <t>-</t>
        </is>
      </c>
      <c r="H631" s="229" t="inlineStr">
        <is>
          <t>-</t>
        </is>
      </c>
      <c r="I631" s="229" t="inlineStr">
        <is>
          <t>-</t>
        </is>
      </c>
      <c r="J631" s="229" t="inlineStr">
        <is>
          <t>-</t>
        </is>
      </c>
      <c r="K631" s="304" t="inlineStr">
        <is>
          <t>C01</t>
        </is>
      </c>
      <c r="L631" s="271" t="n"/>
      <c r="N631" s="112" t="n"/>
    </row>
    <row r="632" ht="20.1" customHeight="1" s="521">
      <c r="A632" s="267" t="inlineStr">
        <is>
          <t>-</t>
        </is>
      </c>
      <c r="B632" s="227" t="inlineStr">
        <is>
          <t>18-LT-17107</t>
        </is>
      </c>
      <c r="C632" s="215" t="inlineStr">
        <is>
          <t>D/P Level Transmitter with
Diaphgram Seal</t>
        </is>
      </c>
      <c r="D632" s="228" t="inlineStr">
        <is>
          <t>VE-1706</t>
        </is>
      </c>
      <c r="E632" s="227" t="inlineStr">
        <is>
          <t>1812-PS07-171</t>
        </is>
      </c>
      <c r="F632" s="229" t="inlineStr">
        <is>
          <t>Equip.</t>
        </is>
      </c>
      <c r="G632" s="227" t="inlineStr">
        <is>
          <t>VE-1706</t>
        </is>
      </c>
      <c r="H632" s="229" t="inlineStr">
        <is>
          <t>DCS-AI</t>
        </is>
      </c>
      <c r="I632" s="229" t="inlineStr">
        <is>
          <t>-</t>
        </is>
      </c>
      <c r="J632" s="229" t="inlineStr">
        <is>
          <t>-</t>
        </is>
      </c>
      <c r="K632" s="304" t="inlineStr">
        <is>
          <t>C01</t>
        </is>
      </c>
      <c r="L632" s="271" t="n"/>
      <c r="N632" s="112" t="n"/>
    </row>
    <row r="633" ht="20.1" customHeight="1" s="521">
      <c r="A633" s="232" t="n"/>
      <c r="B633" s="233" t="n"/>
      <c r="C633" s="219" t="n"/>
      <c r="D633" s="251" t="n"/>
      <c r="E633" s="233" t="n"/>
      <c r="F633" s="235" t="n"/>
      <c r="G633" s="233" t="n"/>
      <c r="H633" s="235" t="n"/>
      <c r="I633" s="246" t="n"/>
      <c r="J633" s="247" t="n"/>
      <c r="K633" s="313" t="inlineStr">
        <is>
          <t xml:space="preserve"> </t>
        </is>
      </c>
      <c r="L633" s="272" t="n"/>
    </row>
    <row r="634" ht="20.1" customHeight="1" s="521">
      <c r="A634" s="267" t="inlineStr">
        <is>
          <t>-</t>
        </is>
      </c>
      <c r="B634" s="227" t="inlineStr">
        <is>
          <t>18-LAH-17108</t>
        </is>
      </c>
      <c r="C634" s="273" t="inlineStr">
        <is>
          <t>DCS</t>
        </is>
      </c>
      <c r="D634" s="228" t="inlineStr">
        <is>
          <t>VE-1705</t>
        </is>
      </c>
      <c r="E634" s="227" t="inlineStr">
        <is>
          <t>1812-PS07-171</t>
        </is>
      </c>
      <c r="F634" s="274" t="inlineStr">
        <is>
          <t>CCR</t>
        </is>
      </c>
      <c r="G634" s="229" t="inlineStr">
        <is>
          <t>-</t>
        </is>
      </c>
      <c r="H634" s="229" t="inlineStr">
        <is>
          <t>-</t>
        </is>
      </c>
      <c r="I634" s="229" t="inlineStr">
        <is>
          <t>-</t>
        </is>
      </c>
      <c r="J634" s="229" t="inlineStr">
        <is>
          <t>-</t>
        </is>
      </c>
      <c r="K634" s="304" t="inlineStr">
        <is>
          <t>C01</t>
        </is>
      </c>
      <c r="L634" s="271" t="n"/>
      <c r="N634" s="112" t="n"/>
    </row>
    <row r="635" ht="20.1" customHeight="1" s="521">
      <c r="A635" s="267" t="inlineStr">
        <is>
          <t>-</t>
        </is>
      </c>
      <c r="B635" s="227" t="inlineStr">
        <is>
          <t>18-LS-17108</t>
        </is>
      </c>
      <c r="C635" s="218" t="inlineStr">
        <is>
          <t>LEVEL SWITCH</t>
        </is>
      </c>
      <c r="D635" s="228" t="inlineStr">
        <is>
          <t>VE-1705</t>
        </is>
      </c>
      <c r="E635" s="227" t="inlineStr">
        <is>
          <t>1812-PS07-171</t>
        </is>
      </c>
      <c r="F635" s="229" t="inlineStr">
        <is>
          <t>Equip.</t>
        </is>
      </c>
      <c r="G635" s="227" t="inlineStr">
        <is>
          <t>VE-1705/L3</t>
        </is>
      </c>
      <c r="H635" s="229" t="inlineStr">
        <is>
          <t>DCS-DI</t>
        </is>
      </c>
      <c r="I635" s="229" t="inlineStr">
        <is>
          <t>-</t>
        </is>
      </c>
      <c r="J635" s="229" t="inlineStr">
        <is>
          <t>-</t>
        </is>
      </c>
      <c r="K635" s="304" t="inlineStr">
        <is>
          <t>C01</t>
        </is>
      </c>
      <c r="L635" s="271" t="n"/>
    </row>
    <row r="636" ht="20.1" customHeight="1" s="521">
      <c r="A636" s="232" t="n"/>
      <c r="B636" s="233" t="n"/>
      <c r="C636" s="219" t="n"/>
      <c r="D636" s="251" t="n"/>
      <c r="E636" s="233" t="n"/>
      <c r="F636" s="252" t="n"/>
      <c r="G636" s="233" t="n"/>
      <c r="H636" s="237" t="n"/>
      <c r="I636" s="236" t="n"/>
      <c r="J636" s="245" t="n"/>
      <c r="K636" s="313" t="inlineStr">
        <is>
          <t xml:space="preserve"> </t>
        </is>
      </c>
      <c r="L636" s="277" t="n"/>
    </row>
    <row r="637" ht="20.1" customHeight="1" s="521">
      <c r="A637" s="267" t="inlineStr">
        <is>
          <t>-</t>
        </is>
      </c>
      <c r="B637" s="227" t="inlineStr">
        <is>
          <t>18-LISA-17301</t>
        </is>
      </c>
      <c r="C637" s="273" t="inlineStr">
        <is>
          <t>DCS</t>
        </is>
      </c>
      <c r="D637" s="228" t="inlineStr">
        <is>
          <t>VE-1703</t>
        </is>
      </c>
      <c r="E637" s="227" t="inlineStr">
        <is>
          <t>1812-PS07-173</t>
        </is>
      </c>
      <c r="F637" s="274" t="inlineStr">
        <is>
          <t>CCR</t>
        </is>
      </c>
      <c r="G637" s="229" t="inlineStr">
        <is>
          <t>-</t>
        </is>
      </c>
      <c r="H637" s="229" t="inlineStr">
        <is>
          <t>-</t>
        </is>
      </c>
      <c r="I637" s="229" t="inlineStr">
        <is>
          <t>-</t>
        </is>
      </c>
      <c r="J637" s="229" t="inlineStr">
        <is>
          <t>-</t>
        </is>
      </c>
      <c r="K637" s="304" t="inlineStr">
        <is>
          <t>C01</t>
        </is>
      </c>
      <c r="L637" s="271" t="n"/>
    </row>
    <row r="638" ht="20.1" customHeight="1" s="521">
      <c r="A638" s="267" t="inlineStr">
        <is>
          <t>-</t>
        </is>
      </c>
      <c r="B638" s="227" t="inlineStr">
        <is>
          <t>18-LT-17301</t>
        </is>
      </c>
      <c r="C638" s="215" t="inlineStr">
        <is>
          <t>D/P Level Transmitter with
Diaphgram Seal</t>
        </is>
      </c>
      <c r="D638" s="228" t="inlineStr">
        <is>
          <t>VE-1703</t>
        </is>
      </c>
      <c r="E638" s="227" t="inlineStr">
        <is>
          <t>1812-PS07-173</t>
        </is>
      </c>
      <c r="F638" s="229" t="inlineStr">
        <is>
          <t>Equip.</t>
        </is>
      </c>
      <c r="G638" s="227" t="inlineStr">
        <is>
          <t>VE-1703/L1 L2</t>
        </is>
      </c>
      <c r="H638" s="229" t="inlineStr">
        <is>
          <t>DCS-AI</t>
        </is>
      </c>
      <c r="I638" s="229" t="inlineStr">
        <is>
          <t>-</t>
        </is>
      </c>
      <c r="J638" s="229" t="inlineStr">
        <is>
          <t>-</t>
        </is>
      </c>
      <c r="K638" s="304" t="inlineStr">
        <is>
          <t>C01</t>
        </is>
      </c>
      <c r="L638" s="271" t="n"/>
    </row>
    <row r="639" ht="20.1" customHeight="1" s="521">
      <c r="A639" s="232" t="n"/>
      <c r="B639" s="233" t="n"/>
      <c r="C639" s="219" t="n"/>
      <c r="D639" s="251" t="n"/>
      <c r="E639" s="233" t="n"/>
      <c r="F639" s="235" t="n"/>
      <c r="G639" s="233" t="n"/>
      <c r="H639" s="235" t="n"/>
      <c r="I639" s="246" t="n"/>
      <c r="J639" s="247" t="n"/>
      <c r="K639" s="313" t="inlineStr">
        <is>
          <t xml:space="preserve"> </t>
        </is>
      </c>
      <c r="L639" s="272" t="n"/>
    </row>
    <row r="640" ht="20.1" customHeight="1" s="521">
      <c r="A640" s="267" t="inlineStr">
        <is>
          <t>-</t>
        </is>
      </c>
      <c r="B640" s="227" t="inlineStr">
        <is>
          <t>18-XV-17101</t>
        </is>
      </c>
      <c r="C640" s="218" t="inlineStr">
        <is>
          <t>Ball</t>
        </is>
      </c>
      <c r="D640" s="228" t="inlineStr">
        <is>
          <t>LP N2 FROM HEADER</t>
        </is>
      </c>
      <c r="E640" s="227" t="inlineStr">
        <is>
          <t>1812-PS07-171</t>
        </is>
      </c>
      <c r="F640" s="229" t="inlineStr">
        <is>
          <t>In-line</t>
        </is>
      </c>
      <c r="G640" s="227" t="inlineStr">
        <is>
          <t>18-25-LN-17106-CA2A-N</t>
        </is>
      </c>
      <c r="H640" s="229" t="inlineStr">
        <is>
          <t>-</t>
        </is>
      </c>
      <c r="I640" s="229" t="inlineStr">
        <is>
          <t>-</t>
        </is>
      </c>
      <c r="J640" s="229" t="inlineStr">
        <is>
          <t>-</t>
        </is>
      </c>
      <c r="K640" s="304" t="inlineStr">
        <is>
          <t>C01</t>
        </is>
      </c>
      <c r="L640" s="271" t="n"/>
    </row>
    <row r="641" ht="20.1" customHeight="1" s="521">
      <c r="A641" s="267" t="inlineStr">
        <is>
          <t>-</t>
        </is>
      </c>
      <c r="B641" s="227" t="inlineStr">
        <is>
          <t>18-XN-17101</t>
        </is>
      </c>
      <c r="C641" s="218" t="inlineStr">
        <is>
          <t>Solenoid Valve</t>
        </is>
      </c>
      <c r="D641" s="228" t="inlineStr">
        <is>
          <t>LP N2 FROM HEADER</t>
        </is>
      </c>
      <c r="E641" s="227" t="inlineStr">
        <is>
          <t>1812-PS07-171</t>
        </is>
      </c>
      <c r="F641" s="229" t="inlineStr">
        <is>
          <t>On-off
Valve</t>
        </is>
      </c>
      <c r="G641" s="229" t="inlineStr">
        <is>
          <t>-</t>
        </is>
      </c>
      <c r="H641" s="229" t="inlineStr">
        <is>
          <t>DCS-DO</t>
        </is>
      </c>
      <c r="I641" s="229" t="inlineStr">
        <is>
          <t>-</t>
        </is>
      </c>
      <c r="J641" s="229" t="inlineStr">
        <is>
          <t>-</t>
        </is>
      </c>
      <c r="K641" s="304" t="inlineStr">
        <is>
          <t>C01</t>
        </is>
      </c>
      <c r="L641" s="271" t="n"/>
    </row>
    <row r="642" ht="20.1" customHeight="1" s="521">
      <c r="A642" s="267" t="inlineStr">
        <is>
          <t>-</t>
        </is>
      </c>
      <c r="B642" s="227" t="inlineStr">
        <is>
          <t>18-XZSH-17101</t>
        </is>
      </c>
      <c r="C642" s="218" t="inlineStr">
        <is>
          <t>Limit Switch</t>
        </is>
      </c>
      <c r="D642" s="228" t="inlineStr">
        <is>
          <t>LP N2 FROM HEADER</t>
        </is>
      </c>
      <c r="E642" s="227" t="inlineStr">
        <is>
          <t>1812-PS07-171</t>
        </is>
      </c>
      <c r="F642" s="229" t="inlineStr">
        <is>
          <t>On-off
Valve</t>
        </is>
      </c>
      <c r="G642" s="229" t="inlineStr">
        <is>
          <t>-</t>
        </is>
      </c>
      <c r="H642" s="229" t="inlineStr">
        <is>
          <t>DCS-DI</t>
        </is>
      </c>
      <c r="I642" s="229" t="inlineStr">
        <is>
          <t>-</t>
        </is>
      </c>
      <c r="J642" s="229" t="inlineStr">
        <is>
          <t>-</t>
        </is>
      </c>
      <c r="K642" s="304" t="inlineStr">
        <is>
          <t>C01</t>
        </is>
      </c>
      <c r="L642" s="271" t="n"/>
    </row>
    <row r="643" ht="20.1" customHeight="1" s="521">
      <c r="A643" s="267" t="inlineStr">
        <is>
          <t>-</t>
        </is>
      </c>
      <c r="B643" s="227" t="inlineStr">
        <is>
          <t>18-XZSL-17101</t>
        </is>
      </c>
      <c r="C643" s="218" t="inlineStr">
        <is>
          <t>Limit Switch</t>
        </is>
      </c>
      <c r="D643" s="228" t="inlineStr">
        <is>
          <t>LP N2 FROM HEADER</t>
        </is>
      </c>
      <c r="E643" s="227" t="inlineStr">
        <is>
          <t>1812-PS07-171</t>
        </is>
      </c>
      <c r="F643" s="229" t="inlineStr">
        <is>
          <t>On-off
Valve</t>
        </is>
      </c>
      <c r="G643" s="229" t="inlineStr">
        <is>
          <t>-</t>
        </is>
      </c>
      <c r="H643" s="229" t="inlineStr">
        <is>
          <t>DCS-DI</t>
        </is>
      </c>
      <c r="I643" s="229" t="inlineStr">
        <is>
          <t>-</t>
        </is>
      </c>
      <c r="J643" s="229" t="inlineStr">
        <is>
          <t>-</t>
        </is>
      </c>
      <c r="K643" s="304" t="inlineStr">
        <is>
          <t>C01</t>
        </is>
      </c>
      <c r="L643" s="271" t="n"/>
    </row>
    <row r="644" ht="20.1" customHeight="1" s="521">
      <c r="A644" s="232" t="n"/>
      <c r="B644" s="233" t="n"/>
      <c r="C644" s="219" t="n"/>
      <c r="D644" s="251" t="n"/>
      <c r="E644" s="233" t="n"/>
      <c r="F644" s="235" t="n"/>
      <c r="G644" s="233" t="n"/>
      <c r="H644" s="235" t="n"/>
      <c r="I644" s="246" t="n"/>
      <c r="J644" s="247" t="n"/>
      <c r="K644" s="313" t="inlineStr">
        <is>
          <t xml:space="preserve"> </t>
        </is>
      </c>
      <c r="L644" s="272" t="n"/>
      <c r="N644" s="112" t="n"/>
    </row>
    <row r="645" ht="20.1" customHeight="1" s="521">
      <c r="A645" s="267" t="inlineStr">
        <is>
          <t>-</t>
        </is>
      </c>
      <c r="B645" s="227" t="inlineStr">
        <is>
          <t>18-XV-17102</t>
        </is>
      </c>
      <c r="C645" s="218" t="inlineStr">
        <is>
          <t>Ball</t>
        </is>
      </c>
      <c r="D645" s="228" t="inlineStr">
        <is>
          <t>LP NITROGEN TO VE-1701</t>
        </is>
      </c>
      <c r="E645" s="227" t="inlineStr">
        <is>
          <t>1812-PS07-171</t>
        </is>
      </c>
      <c r="F645" s="229" t="inlineStr">
        <is>
          <t>In-line</t>
        </is>
      </c>
      <c r="G645" s="227" t="inlineStr">
        <is>
          <t>18-25-LN-17105-B1B-E</t>
        </is>
      </c>
      <c r="H645" s="229" t="inlineStr">
        <is>
          <t>-</t>
        </is>
      </c>
      <c r="I645" s="229" t="inlineStr">
        <is>
          <t>-</t>
        </is>
      </c>
      <c r="J645" s="229" t="inlineStr">
        <is>
          <t>-</t>
        </is>
      </c>
      <c r="K645" s="304" t="inlineStr">
        <is>
          <t>C01</t>
        </is>
      </c>
      <c r="L645" s="271" t="n"/>
      <c r="N645" s="112" t="n"/>
    </row>
    <row r="646" ht="20.1" customHeight="1" s="521">
      <c r="A646" s="267" t="inlineStr">
        <is>
          <t>-</t>
        </is>
      </c>
      <c r="B646" s="227" t="inlineStr">
        <is>
          <t>18-XN-17102</t>
        </is>
      </c>
      <c r="C646" s="218" t="inlineStr">
        <is>
          <t>Solenoid Valve</t>
        </is>
      </c>
      <c r="D646" s="228" t="inlineStr">
        <is>
          <t>LP NITROGEN TO VE-1701</t>
        </is>
      </c>
      <c r="E646" s="227" t="inlineStr">
        <is>
          <t>1812-PS07-171</t>
        </is>
      </c>
      <c r="F646" s="229" t="inlineStr">
        <is>
          <t>On-off
Valve</t>
        </is>
      </c>
      <c r="G646" s="229" t="inlineStr">
        <is>
          <t>-</t>
        </is>
      </c>
      <c r="H646" s="229" t="inlineStr">
        <is>
          <t>DCS-DO</t>
        </is>
      </c>
      <c r="I646" s="229" t="inlineStr">
        <is>
          <t>-</t>
        </is>
      </c>
      <c r="J646" s="229" t="inlineStr">
        <is>
          <t>-</t>
        </is>
      </c>
      <c r="K646" s="304" t="inlineStr">
        <is>
          <t>C01</t>
        </is>
      </c>
      <c r="L646" s="271" t="n"/>
      <c r="N646" s="112" t="n"/>
    </row>
    <row r="647" ht="20.1" customHeight="1" s="521">
      <c r="A647" s="267" t="inlineStr">
        <is>
          <t>-</t>
        </is>
      </c>
      <c r="B647" s="227" t="inlineStr">
        <is>
          <t>18-XZSH-17102</t>
        </is>
      </c>
      <c r="C647" s="218" t="inlineStr">
        <is>
          <t>Limit Switch</t>
        </is>
      </c>
      <c r="D647" s="228" t="inlineStr">
        <is>
          <t>LP NITROGEN TO VE-1701</t>
        </is>
      </c>
      <c r="E647" s="227" t="inlineStr">
        <is>
          <t>1812-PS07-171</t>
        </is>
      </c>
      <c r="F647" s="229" t="inlineStr">
        <is>
          <t>On-off
Valve</t>
        </is>
      </c>
      <c r="G647" s="229" t="inlineStr">
        <is>
          <t>-</t>
        </is>
      </c>
      <c r="H647" s="229" t="inlineStr">
        <is>
          <t>DCS-DI</t>
        </is>
      </c>
      <c r="I647" s="229" t="inlineStr">
        <is>
          <t>-</t>
        </is>
      </c>
      <c r="J647" s="229" t="inlineStr">
        <is>
          <t>-</t>
        </is>
      </c>
      <c r="K647" s="304" t="inlineStr">
        <is>
          <t>C01</t>
        </is>
      </c>
      <c r="L647" s="271" t="n"/>
    </row>
    <row r="648" ht="20.1" customHeight="1" s="521">
      <c r="A648" s="267" t="inlineStr">
        <is>
          <t>-</t>
        </is>
      </c>
      <c r="B648" s="227" t="inlineStr">
        <is>
          <t>18-XZSL-17102</t>
        </is>
      </c>
      <c r="C648" s="218" t="inlineStr">
        <is>
          <t>Limit Switch</t>
        </is>
      </c>
      <c r="D648" s="228" t="inlineStr">
        <is>
          <t>LP NITROGEN TO VE-1701</t>
        </is>
      </c>
      <c r="E648" s="227" t="inlineStr">
        <is>
          <t>1812-PS07-171</t>
        </is>
      </c>
      <c r="F648" s="229" t="inlineStr">
        <is>
          <t>On-off
Valve</t>
        </is>
      </c>
      <c r="G648" s="229" t="inlineStr">
        <is>
          <t>-</t>
        </is>
      </c>
      <c r="H648" s="229" t="inlineStr">
        <is>
          <t>DCS-DI</t>
        </is>
      </c>
      <c r="I648" s="229" t="inlineStr">
        <is>
          <t>-</t>
        </is>
      </c>
      <c r="J648" s="229" t="inlineStr">
        <is>
          <t>-</t>
        </is>
      </c>
      <c r="K648" s="304" t="inlineStr">
        <is>
          <t>C01</t>
        </is>
      </c>
      <c r="L648" s="271" t="n"/>
    </row>
    <row r="649" ht="20.1" customHeight="1" s="521">
      <c r="A649" s="232" t="n"/>
      <c r="B649" s="233" t="n"/>
      <c r="C649" s="219" t="n"/>
      <c r="D649" s="251" t="n"/>
      <c r="E649" s="233" t="n"/>
      <c r="F649" s="235" t="n"/>
      <c r="G649" s="233" t="n"/>
      <c r="H649" s="235" t="n"/>
      <c r="I649" s="246" t="n"/>
      <c r="J649" s="247" t="n"/>
      <c r="K649" s="313" t="inlineStr">
        <is>
          <t xml:space="preserve"> </t>
        </is>
      </c>
      <c r="L649" s="272" t="n"/>
    </row>
    <row r="650" ht="20.1" customHeight="1" s="521">
      <c r="A650" s="267" t="inlineStr">
        <is>
          <t>-</t>
        </is>
      </c>
      <c r="B650" s="227" t="inlineStr">
        <is>
          <t>18-XV-17103</t>
        </is>
      </c>
      <c r="C650" s="218" t="inlineStr">
        <is>
          <t>Ball</t>
        </is>
      </c>
      <c r="D650" s="228" t="inlineStr">
        <is>
          <t>LP NITROGEN TO VE-1702</t>
        </is>
      </c>
      <c r="E650" s="227" t="inlineStr">
        <is>
          <t>1812-PS07-171</t>
        </is>
      </c>
      <c r="F650" s="229" t="inlineStr">
        <is>
          <t>In-line</t>
        </is>
      </c>
      <c r="G650" s="227" t="inlineStr">
        <is>
          <t>18-25-LN-17106-B1B-E</t>
        </is>
      </c>
      <c r="H650" s="229" t="inlineStr">
        <is>
          <t>-</t>
        </is>
      </c>
      <c r="I650" s="229" t="inlineStr">
        <is>
          <t>-</t>
        </is>
      </c>
      <c r="J650" s="229" t="inlineStr">
        <is>
          <t>-</t>
        </is>
      </c>
      <c r="K650" s="304" t="inlineStr">
        <is>
          <t>C01</t>
        </is>
      </c>
      <c r="L650" s="271" t="n"/>
    </row>
    <row r="651" ht="20.1" customHeight="1" s="521">
      <c r="A651" s="267" t="inlineStr">
        <is>
          <t>-</t>
        </is>
      </c>
      <c r="B651" s="227" t="inlineStr">
        <is>
          <t>18-XN-17103</t>
        </is>
      </c>
      <c r="C651" s="218" t="inlineStr">
        <is>
          <t>Solenoid Valve</t>
        </is>
      </c>
      <c r="D651" s="228" t="inlineStr">
        <is>
          <t>LP NITROGEN TO VE-1702</t>
        </is>
      </c>
      <c r="E651" s="227" t="inlineStr">
        <is>
          <t>1812-PS07-171</t>
        </is>
      </c>
      <c r="F651" s="229" t="inlineStr">
        <is>
          <t>On-off
Valve</t>
        </is>
      </c>
      <c r="G651" s="229" t="inlineStr">
        <is>
          <t>-</t>
        </is>
      </c>
      <c r="H651" s="229" t="inlineStr">
        <is>
          <t>DCS-DO</t>
        </is>
      </c>
      <c r="I651" s="229" t="inlineStr">
        <is>
          <t>-</t>
        </is>
      </c>
      <c r="J651" s="229" t="inlineStr">
        <is>
          <t>-</t>
        </is>
      </c>
      <c r="K651" s="304" t="inlineStr">
        <is>
          <t>C01</t>
        </is>
      </c>
      <c r="L651" s="271" t="n"/>
    </row>
    <row r="652" ht="20.1" customHeight="1" s="521">
      <c r="A652" s="267" t="inlineStr">
        <is>
          <t>-</t>
        </is>
      </c>
      <c r="B652" s="227" t="inlineStr">
        <is>
          <t>18-XZSH-17103</t>
        </is>
      </c>
      <c r="C652" s="218" t="inlineStr">
        <is>
          <t>Limit Switch</t>
        </is>
      </c>
      <c r="D652" s="228" t="inlineStr">
        <is>
          <t>LP NITROGEN TO VE-1702</t>
        </is>
      </c>
      <c r="E652" s="227" t="inlineStr">
        <is>
          <t>1812-PS07-171</t>
        </is>
      </c>
      <c r="F652" s="229" t="inlineStr">
        <is>
          <t>On-off
Valve</t>
        </is>
      </c>
      <c r="G652" s="229" t="inlineStr">
        <is>
          <t>-</t>
        </is>
      </c>
      <c r="H652" s="229" t="inlineStr">
        <is>
          <t>DCS-DI</t>
        </is>
      </c>
      <c r="I652" s="229" t="inlineStr">
        <is>
          <t>-</t>
        </is>
      </c>
      <c r="J652" s="229" t="inlineStr">
        <is>
          <t>-</t>
        </is>
      </c>
      <c r="K652" s="304" t="inlineStr">
        <is>
          <t>C01</t>
        </is>
      </c>
      <c r="L652" s="271" t="n"/>
    </row>
    <row r="653" ht="20.1" customHeight="1" s="521">
      <c r="A653" s="267" t="inlineStr">
        <is>
          <t>-</t>
        </is>
      </c>
      <c r="B653" s="227" t="inlineStr">
        <is>
          <t>18-XZSL-17103</t>
        </is>
      </c>
      <c r="C653" s="218" t="inlineStr">
        <is>
          <t>Limit Switch</t>
        </is>
      </c>
      <c r="D653" s="228" t="inlineStr">
        <is>
          <t>LP NITROGEN TO VE-1702</t>
        </is>
      </c>
      <c r="E653" s="227" t="inlineStr">
        <is>
          <t>1812-PS07-171</t>
        </is>
      </c>
      <c r="F653" s="229" t="inlineStr">
        <is>
          <t>On-off
Valve</t>
        </is>
      </c>
      <c r="G653" s="229" t="inlineStr">
        <is>
          <t>-</t>
        </is>
      </c>
      <c r="H653" s="229" t="inlineStr">
        <is>
          <t>DCS-DI</t>
        </is>
      </c>
      <c r="I653" s="229" t="inlineStr">
        <is>
          <t>-</t>
        </is>
      </c>
      <c r="J653" s="229" t="inlineStr">
        <is>
          <t>-</t>
        </is>
      </c>
      <c r="K653" s="304" t="inlineStr">
        <is>
          <t>C01</t>
        </is>
      </c>
      <c r="L653" s="271" t="n"/>
    </row>
    <row r="654" ht="20.1" customHeight="1" s="521">
      <c r="A654" s="232" t="n"/>
      <c r="B654" s="233" t="n"/>
      <c r="C654" s="219" t="n"/>
      <c r="D654" s="251" t="n"/>
      <c r="E654" s="233" t="n"/>
      <c r="F654" s="235" t="n"/>
      <c r="G654" s="233" t="n"/>
      <c r="H654" s="235" t="n"/>
      <c r="I654" s="246" t="n"/>
      <c r="J654" s="247" t="n"/>
      <c r="K654" s="313" t="inlineStr">
        <is>
          <t xml:space="preserve"> </t>
        </is>
      </c>
      <c r="L654" s="272" t="n"/>
    </row>
    <row r="655" ht="20.1" customHeight="1" s="521">
      <c r="A655" s="267" t="inlineStr">
        <is>
          <t>-</t>
        </is>
      </c>
      <c r="B655" s="227" t="inlineStr">
        <is>
          <t>18-XV-17104</t>
        </is>
      </c>
      <c r="C655" s="218" t="inlineStr">
        <is>
          <t>Ball</t>
        </is>
      </c>
      <c r="D655" s="228" t="inlineStr">
        <is>
          <t>TEA TO VE-1701</t>
        </is>
      </c>
      <c r="E655" s="227" t="inlineStr">
        <is>
          <t>1812-PS07-171</t>
        </is>
      </c>
      <c r="F655" s="229" t="inlineStr">
        <is>
          <t>In-line</t>
        </is>
      </c>
      <c r="G655" s="227" t="inlineStr">
        <is>
          <t>18-25-CT-17101-B1B-E</t>
        </is>
      </c>
      <c r="H655" s="229" t="inlineStr">
        <is>
          <t>-</t>
        </is>
      </c>
      <c r="I655" s="229" t="inlineStr">
        <is>
          <t>-</t>
        </is>
      </c>
      <c r="J655" s="229" t="inlineStr">
        <is>
          <t>-</t>
        </is>
      </c>
      <c r="K655" s="304" t="inlineStr">
        <is>
          <t>C01</t>
        </is>
      </c>
      <c r="L655" s="271" t="n"/>
    </row>
    <row r="656" ht="20.1" customHeight="1" s="521">
      <c r="A656" s="267" t="inlineStr">
        <is>
          <t>-</t>
        </is>
      </c>
      <c r="B656" s="227" t="inlineStr">
        <is>
          <t>18-XN-17104</t>
        </is>
      </c>
      <c r="C656" s="218" t="inlineStr">
        <is>
          <t>Solenoid Valve</t>
        </is>
      </c>
      <c r="D656" s="228" t="inlineStr">
        <is>
          <t>TEA TO VE-1701</t>
        </is>
      </c>
      <c r="E656" s="227" t="inlineStr">
        <is>
          <t>1812-PS07-171</t>
        </is>
      </c>
      <c r="F656" s="229" t="inlineStr">
        <is>
          <t>On-off
Valve</t>
        </is>
      </c>
      <c r="G656" s="229" t="inlineStr">
        <is>
          <t>-</t>
        </is>
      </c>
      <c r="H656" s="229" t="inlineStr">
        <is>
          <t>DCS-DO</t>
        </is>
      </c>
      <c r="I656" s="229" t="inlineStr">
        <is>
          <t>-</t>
        </is>
      </c>
      <c r="J656" s="229" t="inlineStr">
        <is>
          <t>-</t>
        </is>
      </c>
      <c r="K656" s="304" t="inlineStr">
        <is>
          <t>C01</t>
        </is>
      </c>
      <c r="L656" s="271" t="n"/>
      <c r="N656" s="112" t="n"/>
    </row>
    <row r="657" ht="20.1" customHeight="1" s="521">
      <c r="A657" s="267" t="inlineStr">
        <is>
          <t>-</t>
        </is>
      </c>
      <c r="B657" s="227" t="inlineStr">
        <is>
          <t>18-XZSH-17104</t>
        </is>
      </c>
      <c r="C657" s="218" t="inlineStr">
        <is>
          <t>Limit Switch</t>
        </is>
      </c>
      <c r="D657" s="228" t="inlineStr">
        <is>
          <t>TEA TO VE-1701</t>
        </is>
      </c>
      <c r="E657" s="227" t="inlineStr">
        <is>
          <t>1812-PS07-171</t>
        </is>
      </c>
      <c r="F657" s="229" t="inlineStr">
        <is>
          <t>On-off
Valve</t>
        </is>
      </c>
      <c r="G657" s="229" t="inlineStr">
        <is>
          <t>-</t>
        </is>
      </c>
      <c r="H657" s="229" t="inlineStr">
        <is>
          <t>DCS-DI</t>
        </is>
      </c>
      <c r="I657" s="229" t="inlineStr">
        <is>
          <t>-</t>
        </is>
      </c>
      <c r="J657" s="229" t="inlineStr">
        <is>
          <t>-</t>
        </is>
      </c>
      <c r="K657" s="304" t="inlineStr">
        <is>
          <t>C01</t>
        </is>
      </c>
      <c r="L657" s="271" t="n"/>
      <c r="N657" s="112" t="n"/>
    </row>
    <row r="658" ht="20.1" customHeight="1" s="521">
      <c r="A658" s="267" t="inlineStr">
        <is>
          <t>-</t>
        </is>
      </c>
      <c r="B658" s="227" t="inlineStr">
        <is>
          <t>18-XZSL-17104</t>
        </is>
      </c>
      <c r="C658" s="218" t="inlineStr">
        <is>
          <t>Limit Switch</t>
        </is>
      </c>
      <c r="D658" s="228" t="inlineStr">
        <is>
          <t>TEA TO VE-1701</t>
        </is>
      </c>
      <c r="E658" s="227" t="inlineStr">
        <is>
          <t>1812-PS07-171</t>
        </is>
      </c>
      <c r="F658" s="229" t="inlineStr">
        <is>
          <t>On-off
Valve</t>
        </is>
      </c>
      <c r="G658" s="229" t="inlineStr">
        <is>
          <t>-</t>
        </is>
      </c>
      <c r="H658" s="229" t="inlineStr">
        <is>
          <t>DCS-DI</t>
        </is>
      </c>
      <c r="I658" s="229" t="inlineStr">
        <is>
          <t>-</t>
        </is>
      </c>
      <c r="J658" s="229" t="inlineStr">
        <is>
          <t>-</t>
        </is>
      </c>
      <c r="K658" s="304" t="inlineStr">
        <is>
          <t>C01</t>
        </is>
      </c>
      <c r="L658" s="271" t="n"/>
    </row>
    <row r="659" ht="20.1" customHeight="1" s="521">
      <c r="A659" s="232" t="n"/>
      <c r="B659" s="233" t="n"/>
      <c r="C659" s="219" t="n"/>
      <c r="D659" s="251" t="n"/>
      <c r="E659" s="233" t="n"/>
      <c r="F659" s="235" t="n"/>
      <c r="G659" s="233" t="n"/>
      <c r="H659" s="235" t="n"/>
      <c r="I659" s="246" t="n"/>
      <c r="J659" s="247" t="n"/>
      <c r="K659" s="313" t="inlineStr">
        <is>
          <t xml:space="preserve"> </t>
        </is>
      </c>
      <c r="L659" s="272" t="n"/>
    </row>
    <row r="660" ht="20.1" customHeight="1" s="521">
      <c r="A660" s="267" t="inlineStr">
        <is>
          <t>-</t>
        </is>
      </c>
      <c r="B660" s="227" t="inlineStr">
        <is>
          <t>18-HS-17108</t>
        </is>
      </c>
      <c r="C660" s="218" t="inlineStr">
        <is>
          <t>Pushbutton</t>
        </is>
      </c>
      <c r="D660" s="228" t="inlineStr">
        <is>
          <t>XV-17105 RESET</t>
        </is>
      </c>
      <c r="E660" s="227" t="inlineStr">
        <is>
          <t>1812-PS07-171</t>
        </is>
      </c>
      <c r="F660" s="229" t="inlineStr">
        <is>
          <t>Field</t>
        </is>
      </c>
      <c r="G660" s="229" t="inlineStr">
        <is>
          <t>Local Panel</t>
        </is>
      </c>
      <c r="H660" s="229" t="inlineStr">
        <is>
          <t>DCS-DI</t>
        </is>
      </c>
      <c r="I660" s="229" t="inlineStr">
        <is>
          <t>-</t>
        </is>
      </c>
      <c r="J660" s="229" t="inlineStr">
        <is>
          <t>-</t>
        </is>
      </c>
      <c r="K660" s="304" t="inlineStr">
        <is>
          <t>C01</t>
        </is>
      </c>
      <c r="L660" s="271" t="n"/>
    </row>
    <row r="661" ht="20.1" customHeight="1" s="521">
      <c r="A661" s="267" t="inlineStr">
        <is>
          <t>-</t>
        </is>
      </c>
      <c r="B661" s="227" t="inlineStr">
        <is>
          <t>18-XV-17105</t>
        </is>
      </c>
      <c r="C661" s="218" t="inlineStr">
        <is>
          <t>Ball</t>
        </is>
      </c>
      <c r="D661" s="228" t="inlineStr">
        <is>
          <t>TEA CONTAINER ISOLATION VALVE</t>
        </is>
      </c>
      <c r="E661" s="227" t="inlineStr">
        <is>
          <t>1812-PS07-171</t>
        </is>
      </c>
      <c r="F661" s="229" t="inlineStr">
        <is>
          <t>In-line</t>
        </is>
      </c>
      <c r="G661" s="227" t="inlineStr">
        <is>
          <t>18-25-CT-17101-B1B-E</t>
        </is>
      </c>
      <c r="H661" s="229" t="inlineStr">
        <is>
          <t>-</t>
        </is>
      </c>
      <c r="I661" s="229" t="inlineStr">
        <is>
          <t>-</t>
        </is>
      </c>
      <c r="J661" s="229" t="inlineStr">
        <is>
          <t>-</t>
        </is>
      </c>
      <c r="K661" s="304" t="inlineStr">
        <is>
          <t>C01</t>
        </is>
      </c>
      <c r="L661" s="271" t="n"/>
    </row>
    <row r="662" ht="20.1" customHeight="1" s="521">
      <c r="A662" s="267" t="inlineStr">
        <is>
          <t>-</t>
        </is>
      </c>
      <c r="B662" s="227" t="inlineStr">
        <is>
          <t>18-XN-17105</t>
        </is>
      </c>
      <c r="C662" s="218" t="inlineStr">
        <is>
          <t>Solenoid Valve</t>
        </is>
      </c>
      <c r="D662" s="228" t="inlineStr">
        <is>
          <t>TEA CONTAINER ISOLATION VALVE</t>
        </is>
      </c>
      <c r="E662" s="227" t="inlineStr">
        <is>
          <t>1812-PS07-171</t>
        </is>
      </c>
      <c r="F662" s="229" t="inlineStr">
        <is>
          <t>On-off
Valve</t>
        </is>
      </c>
      <c r="G662" s="229" t="inlineStr">
        <is>
          <t>-</t>
        </is>
      </c>
      <c r="H662" s="229" t="inlineStr">
        <is>
          <t>DCS-DO</t>
        </is>
      </c>
      <c r="I662" s="229" t="inlineStr">
        <is>
          <t>-</t>
        </is>
      </c>
      <c r="J662" s="229" t="inlineStr">
        <is>
          <t>-</t>
        </is>
      </c>
      <c r="K662" s="304" t="inlineStr">
        <is>
          <t>C01</t>
        </is>
      </c>
      <c r="L662" s="271" t="n"/>
    </row>
    <row r="663" ht="20.1" customHeight="1" s="521">
      <c r="A663" s="267" t="inlineStr">
        <is>
          <t>-</t>
        </is>
      </c>
      <c r="B663" s="227" t="inlineStr">
        <is>
          <t>18-XZSH-17105</t>
        </is>
      </c>
      <c r="C663" s="218" t="inlineStr">
        <is>
          <t>Limit Switch</t>
        </is>
      </c>
      <c r="D663" s="228" t="inlineStr">
        <is>
          <t>TEA CONTAINER ISOLATION VALVE</t>
        </is>
      </c>
      <c r="E663" s="227" t="inlineStr">
        <is>
          <t>1812-PS07-171</t>
        </is>
      </c>
      <c r="F663" s="229" t="inlineStr">
        <is>
          <t>On-off
Valve</t>
        </is>
      </c>
      <c r="G663" s="229" t="inlineStr">
        <is>
          <t>-</t>
        </is>
      </c>
      <c r="H663" s="229" t="inlineStr">
        <is>
          <t>DCS-DI</t>
        </is>
      </c>
      <c r="I663" s="229" t="inlineStr">
        <is>
          <t>-</t>
        </is>
      </c>
      <c r="J663" s="229" t="inlineStr">
        <is>
          <t>-</t>
        </is>
      </c>
      <c r="K663" s="304" t="inlineStr">
        <is>
          <t>C01</t>
        </is>
      </c>
      <c r="L663" s="271" t="n"/>
    </row>
    <row r="664" ht="20.1" customHeight="1" s="521">
      <c r="A664" s="267" t="inlineStr">
        <is>
          <t>-</t>
        </is>
      </c>
      <c r="B664" s="227" t="inlineStr">
        <is>
          <t>18-XZSL-17105</t>
        </is>
      </c>
      <c r="C664" s="218" t="inlineStr">
        <is>
          <t>Limit Switch</t>
        </is>
      </c>
      <c r="D664" s="228" t="inlineStr">
        <is>
          <t>TEA CONTAINER ISOLATION VALVE</t>
        </is>
      </c>
      <c r="E664" s="227" t="inlineStr">
        <is>
          <t>1812-PS07-171</t>
        </is>
      </c>
      <c r="F664" s="229" t="inlineStr">
        <is>
          <t>On-off
Valve</t>
        </is>
      </c>
      <c r="G664" s="229" t="inlineStr">
        <is>
          <t>-</t>
        </is>
      </c>
      <c r="H664" s="229" t="inlineStr">
        <is>
          <t>DCS-DI</t>
        </is>
      </c>
      <c r="I664" s="229" t="inlineStr">
        <is>
          <t>-</t>
        </is>
      </c>
      <c r="J664" s="229" t="inlineStr">
        <is>
          <t>-</t>
        </is>
      </c>
      <c r="K664" s="304" t="inlineStr">
        <is>
          <t>C01</t>
        </is>
      </c>
      <c r="L664" s="271" t="n"/>
      <c r="N664" s="112" t="n"/>
    </row>
    <row r="665" ht="20.1" customHeight="1" s="521">
      <c r="A665" s="232" t="n"/>
      <c r="B665" s="233" t="n"/>
      <c r="C665" s="219" t="n"/>
      <c r="D665" s="251" t="n"/>
      <c r="E665" s="233" t="n"/>
      <c r="F665" s="235" t="n"/>
      <c r="G665" s="233" t="n"/>
      <c r="H665" s="235" t="n"/>
      <c r="I665" s="246" t="n"/>
      <c r="J665" s="247" t="n"/>
      <c r="K665" s="313" t="inlineStr">
        <is>
          <t xml:space="preserve"> </t>
        </is>
      </c>
      <c r="L665" s="272" t="n"/>
    </row>
    <row r="666" ht="20.1" customHeight="1" s="521">
      <c r="A666" s="267" t="inlineStr">
        <is>
          <t>-</t>
        </is>
      </c>
      <c r="B666" s="227" t="inlineStr">
        <is>
          <t>18-XV-17106</t>
        </is>
      </c>
      <c r="C666" s="218" t="inlineStr">
        <is>
          <t>Ball</t>
        </is>
      </c>
      <c r="D666" s="228" t="inlineStr">
        <is>
          <t>FLUSHING TO VE-1705</t>
        </is>
      </c>
      <c r="E666" s="227" t="inlineStr">
        <is>
          <t>1812-PS07-171</t>
        </is>
      </c>
      <c r="F666" s="229" t="inlineStr">
        <is>
          <t>In-line</t>
        </is>
      </c>
      <c r="G666" s="227" t="inlineStr">
        <is>
          <t>18-15-CT-17130-D21L-E</t>
        </is>
      </c>
      <c r="H666" s="229" t="inlineStr">
        <is>
          <t>-</t>
        </is>
      </c>
      <c r="I666" s="229" t="inlineStr">
        <is>
          <t>-</t>
        </is>
      </c>
      <c r="J666" s="229" t="inlineStr">
        <is>
          <t>-</t>
        </is>
      </c>
      <c r="K666" s="304" t="inlineStr">
        <is>
          <t>C01</t>
        </is>
      </c>
      <c r="L666" s="271" t="n"/>
    </row>
    <row r="667" ht="20.1" customHeight="1" s="521">
      <c r="A667" s="267" t="inlineStr">
        <is>
          <t>-</t>
        </is>
      </c>
      <c r="B667" s="227" t="inlineStr">
        <is>
          <t>18-XN-17106</t>
        </is>
      </c>
      <c r="C667" s="218" t="inlineStr">
        <is>
          <t>Solenoid Valve</t>
        </is>
      </c>
      <c r="D667" s="228" t="inlineStr">
        <is>
          <t>FLUSHING TO VE-1705</t>
        </is>
      </c>
      <c r="E667" s="227" t="inlineStr">
        <is>
          <t>1812-PS07-171</t>
        </is>
      </c>
      <c r="F667" s="229" t="inlineStr">
        <is>
          <t>On-off
Valve</t>
        </is>
      </c>
      <c r="G667" s="229" t="inlineStr">
        <is>
          <t>-</t>
        </is>
      </c>
      <c r="H667" s="229" t="inlineStr">
        <is>
          <t>DCS-DO</t>
        </is>
      </c>
      <c r="I667" s="229" t="inlineStr">
        <is>
          <t>-</t>
        </is>
      </c>
      <c r="J667" s="229" t="inlineStr">
        <is>
          <t>-</t>
        </is>
      </c>
      <c r="K667" s="304" t="inlineStr">
        <is>
          <t>C01</t>
        </is>
      </c>
      <c r="L667" s="271" t="n"/>
      <c r="N667" s="112" t="n"/>
    </row>
    <row r="668" ht="20.1" customHeight="1" s="521">
      <c r="A668" s="267" t="inlineStr">
        <is>
          <t>-</t>
        </is>
      </c>
      <c r="B668" s="227" t="inlineStr">
        <is>
          <t>18-XZSH-17106</t>
        </is>
      </c>
      <c r="C668" s="218" t="inlineStr">
        <is>
          <t>Limit Switch</t>
        </is>
      </c>
      <c r="D668" s="228" t="inlineStr">
        <is>
          <t>FLUSHING TO VE-1705</t>
        </is>
      </c>
      <c r="E668" s="227" t="inlineStr">
        <is>
          <t>1812-PS07-171</t>
        </is>
      </c>
      <c r="F668" s="229" t="inlineStr">
        <is>
          <t>On-off
Valve</t>
        </is>
      </c>
      <c r="G668" s="229" t="inlineStr">
        <is>
          <t>-</t>
        </is>
      </c>
      <c r="H668" s="229" t="inlineStr">
        <is>
          <t>DCS-DI</t>
        </is>
      </c>
      <c r="I668" s="229" t="inlineStr">
        <is>
          <t>-</t>
        </is>
      </c>
      <c r="J668" s="229" t="inlineStr">
        <is>
          <t>-</t>
        </is>
      </c>
      <c r="K668" s="304" t="inlineStr">
        <is>
          <t>C01</t>
        </is>
      </c>
      <c r="L668" s="271" t="n"/>
    </row>
    <row r="669" ht="20.1" customHeight="1" s="521">
      <c r="A669" s="267" t="inlineStr">
        <is>
          <t>-</t>
        </is>
      </c>
      <c r="B669" s="227" t="inlineStr">
        <is>
          <t>18-XZSL-17106</t>
        </is>
      </c>
      <c r="C669" s="218" t="inlineStr">
        <is>
          <t>Limit Switch</t>
        </is>
      </c>
      <c r="D669" s="228" t="inlineStr">
        <is>
          <t>FLUSHING TO VE-1705</t>
        </is>
      </c>
      <c r="E669" s="227" t="inlineStr">
        <is>
          <t>1812-PS07-171</t>
        </is>
      </c>
      <c r="F669" s="229" t="inlineStr">
        <is>
          <t>On-off
Valve</t>
        </is>
      </c>
      <c r="G669" s="229" t="inlineStr">
        <is>
          <t>-</t>
        </is>
      </c>
      <c r="H669" s="229" t="inlineStr">
        <is>
          <t>DCS-DI</t>
        </is>
      </c>
      <c r="I669" s="229" t="inlineStr">
        <is>
          <t>-</t>
        </is>
      </c>
      <c r="J669" s="229" t="inlineStr">
        <is>
          <t>-</t>
        </is>
      </c>
      <c r="K669" s="304" t="inlineStr">
        <is>
          <t>C01</t>
        </is>
      </c>
      <c r="L669" s="271" t="n"/>
    </row>
    <row r="670" ht="20.1" customHeight="1" s="521">
      <c r="A670" s="267" t="inlineStr">
        <is>
          <t>-</t>
        </is>
      </c>
      <c r="B670" s="227" t="inlineStr">
        <is>
          <t>18-XHSO-17106</t>
        </is>
      </c>
      <c r="C670" s="218" t="inlineStr">
        <is>
          <t>Pushbutton</t>
        </is>
      </c>
      <c r="D670" s="228" t="inlineStr">
        <is>
          <t>FLUSHING TO VE-1705</t>
        </is>
      </c>
      <c r="E670" s="227" t="inlineStr">
        <is>
          <t>1812-PS07-171</t>
        </is>
      </c>
      <c r="F670" s="229" t="inlineStr">
        <is>
          <t>Field</t>
        </is>
      </c>
      <c r="G670" s="229" t="inlineStr">
        <is>
          <t>Local Panel</t>
        </is>
      </c>
      <c r="H670" s="229" t="inlineStr">
        <is>
          <t>DCS-DI</t>
        </is>
      </c>
      <c r="I670" s="229" t="inlineStr">
        <is>
          <t>-</t>
        </is>
      </c>
      <c r="J670" s="229" t="inlineStr">
        <is>
          <t>-</t>
        </is>
      </c>
      <c r="K670" s="304" t="inlineStr">
        <is>
          <t>C01</t>
        </is>
      </c>
      <c r="L670" s="271" t="n"/>
    </row>
    <row r="671" ht="20.1" customHeight="1" s="521">
      <c r="A671" s="267" t="inlineStr">
        <is>
          <t>-</t>
        </is>
      </c>
      <c r="B671" s="227" t="inlineStr">
        <is>
          <t>18-XHSC-17106</t>
        </is>
      </c>
      <c r="C671" s="218" t="inlineStr">
        <is>
          <t>Pushbutton</t>
        </is>
      </c>
      <c r="D671" s="228" t="inlineStr">
        <is>
          <t>FLUSHING TO VE-1705</t>
        </is>
      </c>
      <c r="E671" s="227" t="inlineStr">
        <is>
          <t>1812-PS07-171</t>
        </is>
      </c>
      <c r="F671" s="229" t="inlineStr">
        <is>
          <t>Field</t>
        </is>
      </c>
      <c r="G671" s="229" t="inlineStr">
        <is>
          <t>Local Panel</t>
        </is>
      </c>
      <c r="H671" s="229" t="inlineStr">
        <is>
          <t>DCS-DI</t>
        </is>
      </c>
      <c r="I671" s="229" t="inlineStr">
        <is>
          <t>-</t>
        </is>
      </c>
      <c r="J671" s="229" t="inlineStr">
        <is>
          <t>-</t>
        </is>
      </c>
      <c r="K671" s="304" t="inlineStr">
        <is>
          <t>C01</t>
        </is>
      </c>
      <c r="L671" s="271" t="n"/>
      <c r="N671" s="112" t="n"/>
    </row>
    <row r="672" ht="20.1" customHeight="1" s="521">
      <c r="A672" s="232" t="n"/>
      <c r="B672" s="233" t="n"/>
      <c r="C672" s="219" t="n"/>
      <c r="D672" s="251" t="n"/>
      <c r="E672" s="233" t="n"/>
      <c r="F672" s="235" t="n"/>
      <c r="G672" s="233" t="n"/>
      <c r="H672" s="235" t="n"/>
      <c r="I672" s="246" t="n"/>
      <c r="J672" s="247" t="n"/>
      <c r="K672" s="313" t="inlineStr">
        <is>
          <t xml:space="preserve"> </t>
        </is>
      </c>
      <c r="L672" s="272" t="n"/>
      <c r="N672" s="112" t="n"/>
    </row>
    <row r="673" ht="20.1" customHeight="1" s="521">
      <c r="A673" s="267" t="inlineStr">
        <is>
          <t>-</t>
        </is>
      </c>
      <c r="B673" s="227" t="inlineStr">
        <is>
          <t>18-XV-17107</t>
        </is>
      </c>
      <c r="C673" s="218" t="inlineStr">
        <is>
          <t>Ball</t>
        </is>
      </c>
      <c r="D673" s="228" t="inlineStr">
        <is>
          <t>ISOPROPANOL TO VE-1705</t>
        </is>
      </c>
      <c r="E673" s="227" t="inlineStr">
        <is>
          <t>1812-PS07-171</t>
        </is>
      </c>
      <c r="F673" s="229" t="inlineStr">
        <is>
          <t>In-line</t>
        </is>
      </c>
      <c r="G673" s="227" t="inlineStr">
        <is>
          <t>18-25-CIP-17101-D21A-N</t>
        </is>
      </c>
      <c r="H673" s="229" t="inlineStr">
        <is>
          <t>-</t>
        </is>
      </c>
      <c r="I673" s="229" t="inlineStr">
        <is>
          <t>-</t>
        </is>
      </c>
      <c r="J673" s="229" t="inlineStr">
        <is>
          <t>-</t>
        </is>
      </c>
      <c r="K673" s="304" t="inlineStr">
        <is>
          <t>C01</t>
        </is>
      </c>
      <c r="L673" s="271" t="n"/>
      <c r="N673" s="112" t="n"/>
    </row>
    <row r="674" ht="20.1" customHeight="1" s="521">
      <c r="A674" s="267" t="inlineStr">
        <is>
          <t>-</t>
        </is>
      </c>
      <c r="B674" s="227" t="inlineStr">
        <is>
          <t>18-XN-17107</t>
        </is>
      </c>
      <c r="C674" s="218" t="inlineStr">
        <is>
          <t>Solenoid Valve</t>
        </is>
      </c>
      <c r="D674" s="228" t="inlineStr">
        <is>
          <t>ISOPROPANOL TO VE-1705</t>
        </is>
      </c>
      <c r="E674" s="227" t="inlineStr">
        <is>
          <t>1812-PS07-171</t>
        </is>
      </c>
      <c r="F674" s="229" t="inlineStr">
        <is>
          <t>On-off
Valve</t>
        </is>
      </c>
      <c r="G674" s="229" t="inlineStr">
        <is>
          <t>-</t>
        </is>
      </c>
      <c r="H674" s="229" t="inlineStr">
        <is>
          <t>DCS-DO</t>
        </is>
      </c>
      <c r="I674" s="229" t="inlineStr">
        <is>
          <t>-</t>
        </is>
      </c>
      <c r="J674" s="229" t="inlineStr">
        <is>
          <t>-</t>
        </is>
      </c>
      <c r="K674" s="304" t="inlineStr">
        <is>
          <t>C01</t>
        </is>
      </c>
      <c r="L674" s="271" t="n"/>
    </row>
    <row r="675" ht="20.1" customHeight="1" s="521">
      <c r="A675" s="267" t="inlineStr">
        <is>
          <t>-</t>
        </is>
      </c>
      <c r="B675" s="227" t="inlineStr">
        <is>
          <t>18-XZSH-17107</t>
        </is>
      </c>
      <c r="C675" s="218" t="inlineStr">
        <is>
          <t>Limit Switch</t>
        </is>
      </c>
      <c r="D675" s="228" t="inlineStr">
        <is>
          <t>ISOPROPANOL TO VE-1705</t>
        </is>
      </c>
      <c r="E675" s="227" t="inlineStr">
        <is>
          <t>1812-PS07-171</t>
        </is>
      </c>
      <c r="F675" s="229" t="inlineStr">
        <is>
          <t>On-off
Valve</t>
        </is>
      </c>
      <c r="G675" s="229" t="inlineStr">
        <is>
          <t>-</t>
        </is>
      </c>
      <c r="H675" s="229" t="inlineStr">
        <is>
          <t>DCS-DI</t>
        </is>
      </c>
      <c r="I675" s="229" t="inlineStr">
        <is>
          <t>-</t>
        </is>
      </c>
      <c r="J675" s="229" t="inlineStr">
        <is>
          <t>-</t>
        </is>
      </c>
      <c r="K675" s="304" t="inlineStr">
        <is>
          <t>C01</t>
        </is>
      </c>
      <c r="L675" s="271" t="n"/>
    </row>
    <row r="676" ht="20.1" customHeight="1" s="521">
      <c r="A676" s="267" t="inlineStr">
        <is>
          <t>-</t>
        </is>
      </c>
      <c r="B676" s="227" t="inlineStr">
        <is>
          <t>18-XZSL-17107</t>
        </is>
      </c>
      <c r="C676" s="218" t="inlineStr">
        <is>
          <t>Limit Switch</t>
        </is>
      </c>
      <c r="D676" s="228" t="inlineStr">
        <is>
          <t>ISOPROPANOL TO VE-1705</t>
        </is>
      </c>
      <c r="E676" s="227" t="inlineStr">
        <is>
          <t>1812-PS07-171</t>
        </is>
      </c>
      <c r="F676" s="229" t="inlineStr">
        <is>
          <t>On-off
Valve</t>
        </is>
      </c>
      <c r="G676" s="229" t="inlineStr">
        <is>
          <t>-</t>
        </is>
      </c>
      <c r="H676" s="229" t="inlineStr">
        <is>
          <t>DCS-DI</t>
        </is>
      </c>
      <c r="I676" s="229" t="inlineStr">
        <is>
          <t>-</t>
        </is>
      </c>
      <c r="J676" s="229" t="inlineStr">
        <is>
          <t>-</t>
        </is>
      </c>
      <c r="K676" s="304" t="inlineStr">
        <is>
          <t>C01</t>
        </is>
      </c>
      <c r="L676" s="271" t="n"/>
    </row>
    <row r="677" ht="20.1" customHeight="1" s="521">
      <c r="A677" s="267" t="inlineStr">
        <is>
          <t>-</t>
        </is>
      </c>
      <c r="B677" s="227" t="inlineStr">
        <is>
          <t>18-XHSO-17107</t>
        </is>
      </c>
      <c r="C677" s="218" t="inlineStr">
        <is>
          <t>Pushbutton</t>
        </is>
      </c>
      <c r="D677" s="228" t="inlineStr">
        <is>
          <t>ISOPROPANOL TO VE-1705</t>
        </is>
      </c>
      <c r="E677" s="227" t="inlineStr">
        <is>
          <t>1812-PS07-171</t>
        </is>
      </c>
      <c r="F677" s="229" t="inlineStr">
        <is>
          <t>Field</t>
        </is>
      </c>
      <c r="G677" s="229" t="inlineStr">
        <is>
          <t>Local Panel</t>
        </is>
      </c>
      <c r="H677" s="229" t="inlineStr">
        <is>
          <t>DCS-DI</t>
        </is>
      </c>
      <c r="I677" s="229" t="inlineStr">
        <is>
          <t>-</t>
        </is>
      </c>
      <c r="J677" s="229" t="inlineStr">
        <is>
          <t>-</t>
        </is>
      </c>
      <c r="K677" s="304" t="inlineStr">
        <is>
          <t>C01</t>
        </is>
      </c>
      <c r="L677" s="271" t="n"/>
    </row>
    <row r="678" ht="20.1" customHeight="1" s="521">
      <c r="A678" s="267" t="inlineStr">
        <is>
          <t>-</t>
        </is>
      </c>
      <c r="B678" s="227" t="inlineStr">
        <is>
          <t>18-XHSC-17107</t>
        </is>
      </c>
      <c r="C678" s="218" t="inlineStr">
        <is>
          <t>Pushbutton</t>
        </is>
      </c>
      <c r="D678" s="228" t="inlineStr">
        <is>
          <t>ISOPROPANOL TO VE-1705</t>
        </is>
      </c>
      <c r="E678" s="227" t="inlineStr">
        <is>
          <t>1812-PS07-171</t>
        </is>
      </c>
      <c r="F678" s="229" t="inlineStr">
        <is>
          <t>Field</t>
        </is>
      </c>
      <c r="G678" s="229" t="inlineStr">
        <is>
          <t>Local Panel</t>
        </is>
      </c>
      <c r="H678" s="229" t="inlineStr">
        <is>
          <t>DCS-DI</t>
        </is>
      </c>
      <c r="I678" s="229" t="inlineStr">
        <is>
          <t>-</t>
        </is>
      </c>
      <c r="J678" s="229" t="inlineStr">
        <is>
          <t>-</t>
        </is>
      </c>
      <c r="K678" s="304" t="inlineStr">
        <is>
          <t>C01</t>
        </is>
      </c>
      <c r="L678" s="271" t="n"/>
    </row>
    <row r="679" ht="20.1" customHeight="1" s="521">
      <c r="A679" s="232" t="n"/>
      <c r="B679" s="233" t="n"/>
      <c r="C679" s="219" t="n"/>
      <c r="D679" s="251" t="n"/>
      <c r="E679" s="233" t="n"/>
      <c r="F679" s="235" t="n"/>
      <c r="G679" s="233" t="n"/>
      <c r="H679" s="235" t="n"/>
      <c r="I679" s="246" t="n"/>
      <c r="J679" s="247" t="n"/>
      <c r="K679" s="313" t="inlineStr">
        <is>
          <t xml:space="preserve"> </t>
        </is>
      </c>
      <c r="L679" s="272" t="n"/>
    </row>
    <row r="680" ht="20.1" customHeight="1" s="521">
      <c r="A680" s="267" t="inlineStr">
        <is>
          <t>-</t>
        </is>
      </c>
      <c r="B680" s="279" t="inlineStr">
        <is>
          <t>18-XXV-17108</t>
        </is>
      </c>
      <c r="C680" s="218" t="inlineStr">
        <is>
          <t>Ball</t>
        </is>
      </c>
      <c r="D680" s="228" t="inlineStr">
        <is>
          <t>WASTE WHITE OIL FROM VE-1705 TO DRUM</t>
        </is>
      </c>
      <c r="E680" s="227" t="inlineStr">
        <is>
          <t>1812-PS07-171</t>
        </is>
      </c>
      <c r="F680" s="229" t="inlineStr">
        <is>
          <t>In-line</t>
        </is>
      </c>
      <c r="G680" s="227" t="inlineStr">
        <is>
          <t>18-15-CT-17139-B1B-E</t>
        </is>
      </c>
      <c r="H680" s="229" t="inlineStr">
        <is>
          <t>-</t>
        </is>
      </c>
      <c r="I680" s="229" t="inlineStr">
        <is>
          <t>-</t>
        </is>
      </c>
      <c r="J680" s="229" t="inlineStr">
        <is>
          <t>-</t>
        </is>
      </c>
      <c r="K680" s="304" t="inlineStr">
        <is>
          <t>C01</t>
        </is>
      </c>
      <c r="L680" s="271" t="n"/>
    </row>
    <row r="681" ht="20.1" customHeight="1" s="521">
      <c r="A681" s="267" t="inlineStr">
        <is>
          <t>-</t>
        </is>
      </c>
      <c r="B681" s="227" t="inlineStr">
        <is>
          <t>18-XXN-17108</t>
        </is>
      </c>
      <c r="C681" s="218" t="inlineStr">
        <is>
          <t>Solenoid Valve</t>
        </is>
      </c>
      <c r="D681" s="228" t="inlineStr">
        <is>
          <t>WASTE WHITE OIL FROM VE-1705 TO DRUM</t>
        </is>
      </c>
      <c r="E681" s="227" t="inlineStr">
        <is>
          <t>1812-PS07-171</t>
        </is>
      </c>
      <c r="F681" s="229" t="inlineStr">
        <is>
          <t>On-off
Valve</t>
        </is>
      </c>
      <c r="G681" s="229" t="inlineStr">
        <is>
          <t>-</t>
        </is>
      </c>
      <c r="H681" s="229" t="inlineStr">
        <is>
          <t>SIS-DO</t>
        </is>
      </c>
      <c r="I681" s="229" t="inlineStr">
        <is>
          <t>-</t>
        </is>
      </c>
      <c r="J681" s="229" t="inlineStr">
        <is>
          <t>-</t>
        </is>
      </c>
      <c r="K681" s="304" t="inlineStr">
        <is>
          <t>C01</t>
        </is>
      </c>
      <c r="L681" s="271" t="n"/>
    </row>
    <row r="682" ht="20.1" customHeight="1" s="521">
      <c r="A682" s="267" t="inlineStr">
        <is>
          <t>-</t>
        </is>
      </c>
      <c r="B682" s="227" t="inlineStr">
        <is>
          <t>18-XZSH-17108</t>
        </is>
      </c>
      <c r="C682" s="218" t="inlineStr">
        <is>
          <t>Limit Switch</t>
        </is>
      </c>
      <c r="D682" s="228" t="inlineStr">
        <is>
          <t>WASTE WHITE OIL FROM VE-1705 TO DRUM</t>
        </is>
      </c>
      <c r="E682" s="227" t="inlineStr">
        <is>
          <t>1812-PS07-171</t>
        </is>
      </c>
      <c r="F682" s="229" t="inlineStr">
        <is>
          <t>On-off
Valve</t>
        </is>
      </c>
      <c r="G682" s="229" t="inlineStr">
        <is>
          <t>-</t>
        </is>
      </c>
      <c r="H682" s="229" t="inlineStr">
        <is>
          <t>DCS-DI</t>
        </is>
      </c>
      <c r="I682" s="229" t="inlineStr">
        <is>
          <t>-</t>
        </is>
      </c>
      <c r="J682" s="229" t="inlineStr">
        <is>
          <t>-</t>
        </is>
      </c>
      <c r="K682" s="304" t="inlineStr">
        <is>
          <t>C01</t>
        </is>
      </c>
      <c r="L682" s="271" t="n"/>
    </row>
    <row r="683" ht="20.1" customHeight="1" s="521">
      <c r="A683" s="267" t="inlineStr">
        <is>
          <t>-</t>
        </is>
      </c>
      <c r="B683" s="227" t="inlineStr">
        <is>
          <t>18-XZSL-17108</t>
        </is>
      </c>
      <c r="C683" s="218" t="inlineStr">
        <is>
          <t>Limit Switch</t>
        </is>
      </c>
      <c r="D683" s="228" t="inlineStr">
        <is>
          <t>WASTE WHITE OIL FROM VE-1705 TO DRUM</t>
        </is>
      </c>
      <c r="E683" s="227" t="inlineStr">
        <is>
          <t>1812-PS07-171</t>
        </is>
      </c>
      <c r="F683" s="229" t="inlineStr">
        <is>
          <t>On-off
Valve</t>
        </is>
      </c>
      <c r="G683" s="229" t="inlineStr">
        <is>
          <t>-</t>
        </is>
      </c>
      <c r="H683" s="229" t="inlineStr">
        <is>
          <t>DCS-DI</t>
        </is>
      </c>
      <c r="I683" s="229" t="inlineStr">
        <is>
          <t>-</t>
        </is>
      </c>
      <c r="J683" s="229" t="inlineStr">
        <is>
          <t>-</t>
        </is>
      </c>
      <c r="K683" s="304" t="inlineStr">
        <is>
          <t>C01</t>
        </is>
      </c>
      <c r="L683" s="271" t="n"/>
    </row>
    <row r="684" ht="20.1" customHeight="1" s="521">
      <c r="A684" s="267" t="inlineStr">
        <is>
          <t>-</t>
        </is>
      </c>
      <c r="B684" s="227" t="inlineStr">
        <is>
          <t>18-XXHSO-17108</t>
        </is>
      </c>
      <c r="C684" s="218" t="inlineStr">
        <is>
          <t>Pushbutton</t>
        </is>
      </c>
      <c r="D684" s="228" t="inlineStr">
        <is>
          <t>WASTE WHITE OIL FROM VE-1705 TO DRUM</t>
        </is>
      </c>
      <c r="E684" s="227" t="inlineStr">
        <is>
          <t>1812-PS07-171</t>
        </is>
      </c>
      <c r="F684" s="229" t="inlineStr">
        <is>
          <t>Field</t>
        </is>
      </c>
      <c r="G684" s="229" t="inlineStr">
        <is>
          <t>Local Panel</t>
        </is>
      </c>
      <c r="H684" s="229" t="inlineStr">
        <is>
          <t>SIS-DI</t>
        </is>
      </c>
      <c r="I684" s="229" t="inlineStr">
        <is>
          <t>-</t>
        </is>
      </c>
      <c r="J684" s="229" t="inlineStr">
        <is>
          <t>-</t>
        </is>
      </c>
      <c r="K684" s="304" t="inlineStr">
        <is>
          <t>C01</t>
        </is>
      </c>
      <c r="L684" s="271" t="n"/>
    </row>
    <row r="685" ht="20.1" customHeight="1" s="521">
      <c r="A685" s="267" t="inlineStr">
        <is>
          <t>-</t>
        </is>
      </c>
      <c r="B685" s="227" t="inlineStr">
        <is>
          <t>18-XXHSC-17108</t>
        </is>
      </c>
      <c r="C685" s="218" t="inlineStr">
        <is>
          <t>Pushbutton</t>
        </is>
      </c>
      <c r="D685" s="228" t="inlineStr">
        <is>
          <t>WASTE WHITE OIL FROM VE-1705 TO DRUM</t>
        </is>
      </c>
      <c r="E685" s="227" t="inlineStr">
        <is>
          <t>1812-PS07-171</t>
        </is>
      </c>
      <c r="F685" s="229" t="inlineStr">
        <is>
          <t>Field</t>
        </is>
      </c>
      <c r="G685" s="229" t="inlineStr">
        <is>
          <t>Local Panel</t>
        </is>
      </c>
      <c r="H685" s="229" t="inlineStr">
        <is>
          <t>SIS-DI</t>
        </is>
      </c>
      <c r="I685" s="229" t="inlineStr">
        <is>
          <t>-</t>
        </is>
      </c>
      <c r="J685" s="229" t="inlineStr">
        <is>
          <t>-</t>
        </is>
      </c>
      <c r="K685" s="304" t="inlineStr">
        <is>
          <t>C01</t>
        </is>
      </c>
      <c r="L685" s="271" t="n"/>
    </row>
    <row r="686" ht="20.1" customHeight="1" s="521">
      <c r="A686" s="232" t="n"/>
      <c r="B686" s="233" t="n"/>
      <c r="C686" s="219" t="n"/>
      <c r="D686" s="251" t="n"/>
      <c r="E686" s="233" t="n"/>
      <c r="F686" s="235" t="n"/>
      <c r="G686" s="233" t="n"/>
      <c r="H686" s="235" t="n"/>
      <c r="I686" s="246" t="n"/>
      <c r="J686" s="247" t="n"/>
      <c r="K686" s="313" t="inlineStr">
        <is>
          <t xml:space="preserve"> </t>
        </is>
      </c>
      <c r="L686" s="272" t="n"/>
      <c r="N686" s="112" t="n"/>
    </row>
    <row r="687" ht="20.1" customHeight="1" s="521">
      <c r="A687" s="267" t="inlineStr">
        <is>
          <t>-</t>
        </is>
      </c>
      <c r="B687" s="227" t="inlineStr">
        <is>
          <t>18-XV-17111</t>
        </is>
      </c>
      <c r="C687" s="218" t="inlineStr">
        <is>
          <t>Ball</t>
        </is>
      </c>
      <c r="D687" s="228" t="inlineStr">
        <is>
          <t>White Oil to VE-1701</t>
        </is>
      </c>
      <c r="E687" s="227" t="inlineStr">
        <is>
          <t>1812-PS07-171</t>
        </is>
      </c>
      <c r="F687" s="229" t="inlineStr">
        <is>
          <t>In-line</t>
        </is>
      </c>
      <c r="G687" s="227" t="inlineStr">
        <is>
          <t>18-25-WO-17101-A1K-ET</t>
        </is>
      </c>
      <c r="H687" s="229" t="inlineStr">
        <is>
          <t>-</t>
        </is>
      </c>
      <c r="I687" s="229" t="inlineStr">
        <is>
          <t>-</t>
        </is>
      </c>
      <c r="J687" s="229" t="inlineStr">
        <is>
          <t>-</t>
        </is>
      </c>
      <c r="K687" s="304" t="inlineStr">
        <is>
          <t>C01</t>
        </is>
      </c>
      <c r="L687" s="271" t="n"/>
      <c r="N687" s="112" t="n"/>
    </row>
    <row r="688" ht="20.1" customHeight="1" s="521">
      <c r="A688" s="267" t="inlineStr">
        <is>
          <t>-</t>
        </is>
      </c>
      <c r="B688" s="227" t="inlineStr">
        <is>
          <t>18-XN-17111</t>
        </is>
      </c>
      <c r="C688" s="218" t="inlineStr">
        <is>
          <t>Solenoid Valve</t>
        </is>
      </c>
      <c r="D688" s="228" t="inlineStr">
        <is>
          <t>White Oil to VE-1701</t>
        </is>
      </c>
      <c r="E688" s="227" t="inlineStr">
        <is>
          <t>1812-PS07-171</t>
        </is>
      </c>
      <c r="F688" s="229" t="inlineStr">
        <is>
          <t>On-off
Valve</t>
        </is>
      </c>
      <c r="G688" s="229" t="inlineStr">
        <is>
          <t>-</t>
        </is>
      </c>
      <c r="H688" s="229" t="inlineStr">
        <is>
          <t>DCS-DO</t>
        </is>
      </c>
      <c r="I688" s="229" t="inlineStr">
        <is>
          <t>-</t>
        </is>
      </c>
      <c r="J688" s="229" t="inlineStr">
        <is>
          <t>-</t>
        </is>
      </c>
      <c r="K688" s="304" t="inlineStr">
        <is>
          <t>C01</t>
        </is>
      </c>
      <c r="L688" s="271" t="n"/>
      <c r="N688" s="112" t="n"/>
    </row>
    <row r="689" ht="20.1" customHeight="1" s="521">
      <c r="A689" s="267" t="inlineStr">
        <is>
          <t>-</t>
        </is>
      </c>
      <c r="B689" s="227" t="inlineStr">
        <is>
          <t>18-XZSH-17111</t>
        </is>
      </c>
      <c r="C689" s="218" t="inlineStr">
        <is>
          <t>Limit Switch</t>
        </is>
      </c>
      <c r="D689" s="228" t="inlineStr">
        <is>
          <t>White Oil to VE-1701</t>
        </is>
      </c>
      <c r="E689" s="227" t="inlineStr">
        <is>
          <t>1812-PS07-171</t>
        </is>
      </c>
      <c r="F689" s="229" t="inlineStr">
        <is>
          <t>On-off
Valve</t>
        </is>
      </c>
      <c r="G689" s="229" t="inlineStr">
        <is>
          <t>-</t>
        </is>
      </c>
      <c r="H689" s="229" t="inlineStr">
        <is>
          <t>DCS-DI</t>
        </is>
      </c>
      <c r="I689" s="229" t="inlineStr">
        <is>
          <t>-</t>
        </is>
      </c>
      <c r="J689" s="229" t="inlineStr">
        <is>
          <t>-</t>
        </is>
      </c>
      <c r="K689" s="304" t="inlineStr">
        <is>
          <t>C01</t>
        </is>
      </c>
      <c r="L689" s="271" t="n"/>
      <c r="N689" s="112" t="n"/>
    </row>
    <row r="690" ht="20.1" customHeight="1" s="521">
      <c r="A690" s="267" t="inlineStr">
        <is>
          <t>-</t>
        </is>
      </c>
      <c r="B690" s="227" t="inlineStr">
        <is>
          <t>18-XZSL-17111</t>
        </is>
      </c>
      <c r="C690" s="218" t="inlineStr">
        <is>
          <t>Limit Switch</t>
        </is>
      </c>
      <c r="D690" s="228" t="inlineStr">
        <is>
          <t>White Oil to VE-1701</t>
        </is>
      </c>
      <c r="E690" s="227" t="inlineStr">
        <is>
          <t>1812-PS07-171</t>
        </is>
      </c>
      <c r="F690" s="229" t="inlineStr">
        <is>
          <t>On-off
Valve</t>
        </is>
      </c>
      <c r="G690" s="229" t="inlineStr">
        <is>
          <t>-</t>
        </is>
      </c>
      <c r="H690" s="229" t="inlineStr">
        <is>
          <t>DCS-DI</t>
        </is>
      </c>
      <c r="I690" s="229" t="inlineStr">
        <is>
          <t>-</t>
        </is>
      </c>
      <c r="J690" s="229" t="inlineStr">
        <is>
          <t>-</t>
        </is>
      </c>
      <c r="K690" s="304" t="inlineStr">
        <is>
          <t>C01</t>
        </is>
      </c>
      <c r="L690" s="271" t="n"/>
      <c r="N690" s="112" t="n"/>
    </row>
    <row r="691" ht="20.1" customHeight="1" s="521">
      <c r="A691" s="267" t="inlineStr">
        <is>
          <t>-</t>
        </is>
      </c>
      <c r="B691" s="227" t="inlineStr">
        <is>
          <t>18-XHSO-17111</t>
        </is>
      </c>
      <c r="C691" s="218" t="inlineStr">
        <is>
          <t>Pushbutton</t>
        </is>
      </c>
      <c r="D691" s="228" t="inlineStr">
        <is>
          <t>White Oil to VE-1701</t>
        </is>
      </c>
      <c r="E691" s="227" t="inlineStr">
        <is>
          <t>1812-PS07-171</t>
        </is>
      </c>
      <c r="F691" s="229" t="inlineStr">
        <is>
          <t>Field</t>
        </is>
      </c>
      <c r="G691" s="227" t="inlineStr">
        <is>
          <t>Field</t>
        </is>
      </c>
      <c r="H691" s="229" t="inlineStr">
        <is>
          <t>DCS-DI</t>
        </is>
      </c>
      <c r="I691" s="229" t="inlineStr">
        <is>
          <t>-</t>
        </is>
      </c>
      <c r="J691" s="229" t="inlineStr">
        <is>
          <t>-</t>
        </is>
      </c>
      <c r="K691" s="304" t="inlineStr">
        <is>
          <t>C01</t>
        </is>
      </c>
      <c r="L691" s="271" t="n"/>
    </row>
    <row r="692" ht="20.1" customHeight="1" s="521">
      <c r="A692" s="267" t="inlineStr">
        <is>
          <t>-</t>
        </is>
      </c>
      <c r="B692" s="227" t="inlineStr">
        <is>
          <t>18-XHSC-17111</t>
        </is>
      </c>
      <c r="C692" s="218" t="inlineStr">
        <is>
          <t>Pushbutton</t>
        </is>
      </c>
      <c r="D692" s="228" t="inlineStr">
        <is>
          <t>White Oil to VE-1701</t>
        </is>
      </c>
      <c r="E692" s="227" t="inlineStr">
        <is>
          <t>1812-PS07-171</t>
        </is>
      </c>
      <c r="F692" s="229" t="inlineStr">
        <is>
          <t>Field</t>
        </is>
      </c>
      <c r="G692" s="227" t="inlineStr">
        <is>
          <t>Field</t>
        </is>
      </c>
      <c r="H692" s="229" t="inlineStr">
        <is>
          <t>DCS-DI</t>
        </is>
      </c>
      <c r="I692" s="229" t="inlineStr">
        <is>
          <t>-</t>
        </is>
      </c>
      <c r="J692" s="229" t="inlineStr">
        <is>
          <t>-</t>
        </is>
      </c>
      <c r="K692" s="304" t="inlineStr">
        <is>
          <t>C01</t>
        </is>
      </c>
      <c r="L692" s="271" t="n"/>
    </row>
    <row r="693" ht="20.1" customHeight="1" s="521">
      <c r="A693" s="232" t="n"/>
      <c r="B693" s="233" t="n"/>
      <c r="C693" s="219" t="n"/>
      <c r="D693" s="251" t="n"/>
      <c r="E693" s="275" t="n"/>
      <c r="F693" s="276" t="n"/>
      <c r="G693" s="233" t="n"/>
      <c r="H693" s="237" t="n"/>
      <c r="I693" s="236" t="n"/>
      <c r="J693" s="245" t="n"/>
      <c r="K693" s="313" t="inlineStr">
        <is>
          <t xml:space="preserve"> </t>
        </is>
      </c>
      <c r="L693" s="277" t="n"/>
    </row>
    <row r="694" ht="20.1" customHeight="1" s="521">
      <c r="A694" s="267" t="inlineStr">
        <is>
          <t>-</t>
        </is>
      </c>
      <c r="B694" s="227" t="inlineStr">
        <is>
          <t>18-PCV-17103</t>
        </is>
      </c>
      <c r="C694" s="218" t="inlineStr">
        <is>
          <t>PRESSURE REGULATOR</t>
        </is>
      </c>
      <c r="D694" s="228" t="inlineStr">
        <is>
          <t>LP NITROGEN TO TEA CONTAINER</t>
        </is>
      </c>
      <c r="E694" s="227" t="inlineStr">
        <is>
          <t>1812-PS07-171</t>
        </is>
      </c>
      <c r="F694" s="229" t="inlineStr">
        <is>
          <t>In-line</t>
        </is>
      </c>
      <c r="G694" s="227" t="inlineStr">
        <is>
          <t>18-25-LN-17106-CA2A-N</t>
        </is>
      </c>
      <c r="H694" s="229" t="inlineStr">
        <is>
          <t>-</t>
        </is>
      </c>
      <c r="I694" s="229" t="inlineStr">
        <is>
          <t>-</t>
        </is>
      </c>
      <c r="J694" s="229" t="inlineStr">
        <is>
          <t>-</t>
        </is>
      </c>
      <c r="K694" s="304" t="inlineStr">
        <is>
          <t>C01</t>
        </is>
      </c>
      <c r="L694" s="271" t="n"/>
      <c r="N694" s="112" t="n"/>
    </row>
    <row r="695" ht="20.1" customHeight="1" s="521">
      <c r="A695" s="232" t="n"/>
      <c r="B695" s="233" t="n"/>
      <c r="C695" s="219" t="n"/>
      <c r="D695" s="251" t="n"/>
      <c r="E695" s="275" t="n"/>
      <c r="F695" s="276" t="n"/>
      <c r="G695" s="233" t="n"/>
      <c r="H695" s="237" t="n"/>
      <c r="I695" s="236" t="n"/>
      <c r="J695" s="245" t="n"/>
      <c r="K695" s="313" t="inlineStr">
        <is>
          <t xml:space="preserve"> </t>
        </is>
      </c>
      <c r="L695" s="277" t="n"/>
      <c r="N695" s="112" t="n"/>
    </row>
    <row r="696" ht="20.1" customHeight="1" s="521">
      <c r="A696" s="267" t="inlineStr">
        <is>
          <t>-</t>
        </is>
      </c>
      <c r="B696" s="227" t="inlineStr">
        <is>
          <t>18-PCV-17110</t>
        </is>
      </c>
      <c r="C696" s="218" t="inlineStr">
        <is>
          <t>PRESSURE REGULATOR</t>
        </is>
      </c>
      <c r="D696" s="228" t="inlineStr">
        <is>
          <t>LP NITROGEN TO VE-1705</t>
        </is>
      </c>
      <c r="E696" s="227" t="inlineStr">
        <is>
          <t>1812-PS07-171</t>
        </is>
      </c>
      <c r="F696" s="229" t="inlineStr">
        <is>
          <t>In-line</t>
        </is>
      </c>
      <c r="G696" s="227" t="inlineStr">
        <is>
          <t>18-25-LN-17108-CA2A-N</t>
        </is>
      </c>
      <c r="H696" s="229" t="inlineStr">
        <is>
          <t>-</t>
        </is>
      </c>
      <c r="I696" s="229" t="inlineStr">
        <is>
          <t>-</t>
        </is>
      </c>
      <c r="J696" s="229" t="inlineStr">
        <is>
          <t>-</t>
        </is>
      </c>
      <c r="K696" s="304" t="inlineStr">
        <is>
          <t>C01</t>
        </is>
      </c>
      <c r="L696" s="271" t="n"/>
      <c r="N696" s="112" t="n"/>
    </row>
    <row r="697" ht="20.1" customHeight="1" s="521">
      <c r="A697" s="232" t="n"/>
      <c r="B697" s="233" t="n"/>
      <c r="C697" s="219" t="n"/>
      <c r="D697" s="251" t="n"/>
      <c r="E697" s="233" t="n"/>
      <c r="F697" s="235" t="n"/>
      <c r="G697" s="233" t="n"/>
      <c r="H697" s="235" t="n"/>
      <c r="I697" s="235" t="n"/>
      <c r="J697" s="235" t="n"/>
      <c r="K697" s="313" t="inlineStr">
        <is>
          <t xml:space="preserve"> </t>
        </is>
      </c>
      <c r="L697" s="272" t="n"/>
    </row>
    <row r="698" ht="20.1" customHeight="1" s="521">
      <c r="A698" s="267" t="inlineStr">
        <is>
          <t>-</t>
        </is>
      </c>
      <c r="B698" s="227" t="inlineStr">
        <is>
          <t>18-PCV-17113</t>
        </is>
      </c>
      <c r="C698" s="218" t="inlineStr">
        <is>
          <t>PRESSURE REGULATOR</t>
        </is>
      </c>
      <c r="D698" s="228" t="inlineStr">
        <is>
          <t>LP NITROGEN TO WHITE OIL DRUM</t>
        </is>
      </c>
      <c r="E698" s="227" t="inlineStr">
        <is>
          <t>1812-PS07-171</t>
        </is>
      </c>
      <c r="F698" s="229" t="inlineStr">
        <is>
          <t>In-line</t>
        </is>
      </c>
      <c r="G698" s="227" t="inlineStr">
        <is>
          <t>18-25-LN-17107-CA2A-N</t>
        </is>
      </c>
      <c r="H698" s="229" t="inlineStr">
        <is>
          <t>-</t>
        </is>
      </c>
      <c r="I698" s="229" t="inlineStr">
        <is>
          <t>-</t>
        </is>
      </c>
      <c r="J698" s="229" t="inlineStr">
        <is>
          <t>-</t>
        </is>
      </c>
      <c r="K698" s="304" t="inlineStr">
        <is>
          <t>C01</t>
        </is>
      </c>
      <c r="L698" s="271" t="n"/>
    </row>
    <row r="699" ht="20.1" customHeight="1" s="521">
      <c r="A699" s="232" t="n"/>
      <c r="B699" s="233" t="n"/>
      <c r="C699" s="219" t="n"/>
      <c r="D699" s="251" t="n"/>
      <c r="E699" s="233" t="n"/>
      <c r="F699" s="235" t="n"/>
      <c r="G699" s="233" t="n"/>
      <c r="H699" s="235" t="n"/>
      <c r="I699" s="235" t="n"/>
      <c r="J699" s="235" t="n"/>
      <c r="K699" s="313" t="inlineStr">
        <is>
          <t xml:space="preserve"> </t>
        </is>
      </c>
      <c r="L699" s="272" t="n"/>
    </row>
    <row r="700" ht="20.1" customHeight="1" s="521">
      <c r="A700" s="267" t="inlineStr">
        <is>
          <t>-</t>
        </is>
      </c>
      <c r="B700" s="227" t="inlineStr">
        <is>
          <t>18-YSA-17101</t>
        </is>
      </c>
      <c r="C700" s="218" t="inlineStr">
        <is>
          <t>DCS</t>
        </is>
      </c>
      <c r="D700" s="228" t="inlineStr">
        <is>
          <t>WHITE OIL DRUM</t>
        </is>
      </c>
      <c r="E700" s="227" t="inlineStr">
        <is>
          <t>1812-PS07-171</t>
        </is>
      </c>
      <c r="F700" s="274" t="inlineStr">
        <is>
          <t>CCR</t>
        </is>
      </c>
      <c r="G700" s="229" t="inlineStr">
        <is>
          <t>-</t>
        </is>
      </c>
      <c r="H700" s="229" t="inlineStr">
        <is>
          <t>-</t>
        </is>
      </c>
      <c r="I700" s="229" t="inlineStr">
        <is>
          <t>-</t>
        </is>
      </c>
      <c r="J700" s="229" t="inlineStr">
        <is>
          <t>-</t>
        </is>
      </c>
      <c r="K700" s="304" t="inlineStr">
        <is>
          <t>C01</t>
        </is>
      </c>
      <c r="L700" s="271" t="n"/>
      <c r="N700" s="112" t="n"/>
    </row>
    <row r="701" ht="20.1" customHeight="1" s="521">
      <c r="A701" s="267" t="inlineStr">
        <is>
          <t>-</t>
        </is>
      </c>
      <c r="B701" s="227" t="inlineStr">
        <is>
          <t>18-YS-17101</t>
        </is>
      </c>
      <c r="C701" s="218" t="inlineStr">
        <is>
          <t>STATIC GROUDING SYSTEM</t>
        </is>
      </c>
      <c r="D701" s="228" t="inlineStr">
        <is>
          <t>WHITE OIL DRUM</t>
        </is>
      </c>
      <c r="E701" s="227" t="inlineStr">
        <is>
          <t>1812-PS07-171</t>
        </is>
      </c>
      <c r="F701" s="229" t="inlineStr">
        <is>
          <t>Field</t>
        </is>
      </c>
      <c r="G701" s="228" t="inlineStr">
        <is>
          <t>Tea Area</t>
        </is>
      </c>
      <c r="H701" s="229" t="inlineStr">
        <is>
          <t>DCS-DI</t>
        </is>
      </c>
      <c r="I701" s="229" t="inlineStr">
        <is>
          <t>-</t>
        </is>
      </c>
      <c r="J701" s="229" t="inlineStr">
        <is>
          <t>-</t>
        </is>
      </c>
      <c r="K701" s="304" t="inlineStr">
        <is>
          <t>C01</t>
        </is>
      </c>
      <c r="L701" s="271" t="n"/>
      <c r="N701" s="112" t="n"/>
    </row>
    <row r="702" ht="20.1" customHeight="1" s="521">
      <c r="A702" s="232" t="n"/>
      <c r="B702" s="233" t="n"/>
      <c r="C702" s="219" t="n"/>
      <c r="D702" s="251" t="n"/>
      <c r="E702" s="233" t="n"/>
      <c r="F702" s="235" t="n"/>
      <c r="G702" s="233" t="n"/>
      <c r="H702" s="235" t="n"/>
      <c r="I702" s="235" t="n"/>
      <c r="J702" s="235" t="n"/>
      <c r="K702" s="313" t="inlineStr">
        <is>
          <t xml:space="preserve"> </t>
        </is>
      </c>
      <c r="L702" s="272" t="n"/>
      <c r="N702" s="112" t="n"/>
    </row>
    <row r="703" ht="20.1" customHeight="1" s="521">
      <c r="A703" s="267" t="inlineStr">
        <is>
          <t>-</t>
        </is>
      </c>
      <c r="B703" s="227" t="inlineStr">
        <is>
          <t>18-YSA-17102</t>
        </is>
      </c>
      <c r="C703" s="218" t="inlineStr">
        <is>
          <t>DCS</t>
        </is>
      </c>
      <c r="D703" s="228" t="inlineStr">
        <is>
          <t>TEA CONTAINER</t>
        </is>
      </c>
      <c r="E703" s="227" t="inlineStr">
        <is>
          <t>1812-PS07-171</t>
        </is>
      </c>
      <c r="F703" s="274" t="inlineStr">
        <is>
          <t>CCR</t>
        </is>
      </c>
      <c r="G703" s="229" t="inlineStr">
        <is>
          <t>-</t>
        </is>
      </c>
      <c r="H703" s="229" t="inlineStr">
        <is>
          <t>-</t>
        </is>
      </c>
      <c r="I703" s="229" t="inlineStr">
        <is>
          <t>-</t>
        </is>
      </c>
      <c r="J703" s="229" t="inlineStr">
        <is>
          <t>-</t>
        </is>
      </c>
      <c r="K703" s="304" t="inlineStr">
        <is>
          <t>C01</t>
        </is>
      </c>
      <c r="L703" s="271" t="n"/>
      <c r="N703" s="112" t="n"/>
    </row>
    <row r="704" ht="20.1" customHeight="1" s="521">
      <c r="A704" s="267" t="inlineStr">
        <is>
          <t>-</t>
        </is>
      </c>
      <c r="B704" s="227" t="inlineStr">
        <is>
          <t>18-YS-17102</t>
        </is>
      </c>
      <c r="C704" s="218" t="inlineStr">
        <is>
          <t>STATIC GROUDING SYSTEM</t>
        </is>
      </c>
      <c r="D704" s="228" t="inlineStr">
        <is>
          <t>TEA CONTAINER</t>
        </is>
      </c>
      <c r="E704" s="227" t="inlineStr">
        <is>
          <t>1812-PS07-171</t>
        </is>
      </c>
      <c r="F704" s="229" t="inlineStr">
        <is>
          <t>Field</t>
        </is>
      </c>
      <c r="G704" s="228" t="inlineStr">
        <is>
          <t>Tea Area</t>
        </is>
      </c>
      <c r="H704" s="229" t="inlineStr">
        <is>
          <t>DCS-DI</t>
        </is>
      </c>
      <c r="I704" s="229" t="inlineStr">
        <is>
          <t>-</t>
        </is>
      </c>
      <c r="J704" s="229" t="inlineStr">
        <is>
          <t>-</t>
        </is>
      </c>
      <c r="K704" s="304" t="inlineStr">
        <is>
          <t>C01</t>
        </is>
      </c>
      <c r="L704" s="271" t="n"/>
    </row>
    <row r="705" ht="20.1" customHeight="1" s="521">
      <c r="A705" s="232" t="n"/>
      <c r="B705" s="251" t="n"/>
      <c r="C705" s="280" t="n"/>
      <c r="D705" s="251" t="n"/>
      <c r="E705" s="233" t="n"/>
      <c r="F705" s="155" t="n"/>
      <c r="G705" s="251" t="n"/>
      <c r="H705" s="280" t="n"/>
      <c r="I705" s="236" t="n"/>
      <c r="J705" s="236" t="n"/>
      <c r="K705" s="313" t="inlineStr">
        <is>
          <t xml:space="preserve"> </t>
        </is>
      </c>
      <c r="L705" s="277" t="n"/>
    </row>
    <row r="706" ht="20.1" customHeight="1" s="521">
      <c r="A706" s="226" t="inlineStr">
        <is>
          <t>-</t>
        </is>
      </c>
      <c r="B706" s="228" t="inlineStr">
        <is>
          <t>18-GIA-12101</t>
        </is>
      </c>
      <c r="C706" s="281" t="inlineStr">
        <is>
          <t>GDS</t>
        </is>
      </c>
      <c r="D706" s="228" t="inlineStr">
        <is>
          <t>Propylene/Ethylene</t>
        </is>
      </c>
      <c r="E706" s="227" t="inlineStr">
        <is>
          <t>-</t>
        </is>
      </c>
      <c r="F706" s="229" t="inlineStr">
        <is>
          <t>Field</t>
        </is>
      </c>
      <c r="G706" s="228" t="inlineStr">
        <is>
          <t>-</t>
        </is>
      </c>
      <c r="H706" s="281" t="inlineStr">
        <is>
          <t>-</t>
        </is>
      </c>
      <c r="I706" s="230" t="inlineStr">
        <is>
          <t>-</t>
        </is>
      </c>
      <c r="J706" s="229" t="inlineStr">
        <is>
          <t>-</t>
        </is>
      </c>
      <c r="K706" s="304" t="inlineStr">
        <is>
          <t>C01</t>
        </is>
      </c>
      <c r="L706" s="278" t="n"/>
      <c r="N706" s="112" t="n"/>
    </row>
    <row r="707" ht="20.1" customHeight="1" s="521">
      <c r="A707" s="226" t="inlineStr">
        <is>
          <t>-</t>
        </is>
      </c>
      <c r="B707" s="228" t="inlineStr">
        <is>
          <t>18-GT-12101</t>
        </is>
      </c>
      <c r="C707" s="281" t="inlineStr">
        <is>
          <t>Combustible Detector</t>
        </is>
      </c>
      <c r="D707" s="228" t="inlineStr">
        <is>
          <t>Propylene/Ethylene</t>
        </is>
      </c>
      <c r="E707" s="227" t="inlineStr">
        <is>
          <t>-</t>
        </is>
      </c>
      <c r="F707" s="282" t="inlineStr">
        <is>
          <t>Field</t>
        </is>
      </c>
      <c r="G707" s="228" t="inlineStr">
        <is>
          <t>-</t>
        </is>
      </c>
      <c r="H707" s="281" t="inlineStr">
        <is>
          <t>GDS-AI</t>
        </is>
      </c>
      <c r="I707" s="230" t="inlineStr">
        <is>
          <t>-</t>
        </is>
      </c>
      <c r="J707" s="230" t="inlineStr">
        <is>
          <t>-</t>
        </is>
      </c>
      <c r="K707" s="304" t="inlineStr">
        <is>
          <t>C01</t>
        </is>
      </c>
      <c r="L707" s="278" t="n"/>
      <c r="N707" s="112" t="n"/>
    </row>
    <row r="708" ht="20.1" customHeight="1" s="521">
      <c r="A708" s="232" t="n"/>
      <c r="B708" s="251" t="n"/>
      <c r="C708" s="280" t="n"/>
      <c r="D708" s="251" t="n"/>
      <c r="E708" s="233" t="n"/>
      <c r="F708" s="235" t="n"/>
      <c r="G708" s="251" t="n"/>
      <c r="H708" s="280" t="n"/>
      <c r="I708" s="236" t="n"/>
      <c r="J708" s="235" t="n"/>
      <c r="K708" s="313" t="n"/>
      <c r="L708" s="277" t="n"/>
    </row>
    <row r="709" ht="20.1" customHeight="1" s="521">
      <c r="A709" s="267" t="inlineStr">
        <is>
          <t>-</t>
        </is>
      </c>
      <c r="B709" s="228" t="inlineStr">
        <is>
          <t>18-BXSH-17101</t>
        </is>
      </c>
      <c r="C709" s="281" t="inlineStr">
        <is>
          <t>Infra Red Fire Detector</t>
        </is>
      </c>
      <c r="D709" s="228" t="inlineStr">
        <is>
          <t>FIRE ALARM TEA CONTAINER</t>
        </is>
      </c>
      <c r="E709" s="227" t="inlineStr">
        <is>
          <t>1812-PS07-171</t>
        </is>
      </c>
      <c r="F709" s="229" t="inlineStr">
        <is>
          <t>Field</t>
        </is>
      </c>
      <c r="G709" s="228" t="inlineStr">
        <is>
          <t>Tea Area</t>
        </is>
      </c>
      <c r="H709" s="281" t="inlineStr">
        <is>
          <t>SIS-DI</t>
        </is>
      </c>
      <c r="I709" s="230" t="inlineStr">
        <is>
          <t>Telecom</t>
        </is>
      </c>
      <c r="J709" s="229" t="inlineStr">
        <is>
          <t>-</t>
        </is>
      </c>
      <c r="K709" s="304" t="inlineStr">
        <is>
          <t>C01</t>
        </is>
      </c>
      <c r="L709" s="278" t="n"/>
    </row>
    <row r="710" ht="20.1" customHeight="1" s="521">
      <c r="A710" s="267" t="inlineStr">
        <is>
          <t>-</t>
        </is>
      </c>
      <c r="B710" s="228" t="inlineStr">
        <is>
          <t>18-BXSH-17102</t>
        </is>
      </c>
      <c r="C710" s="281" t="inlineStr">
        <is>
          <t>Infra Red Fire Detector</t>
        </is>
      </c>
      <c r="D710" s="228" t="inlineStr">
        <is>
          <t>FIRE ALARM TEA CONTAINER</t>
        </is>
      </c>
      <c r="E710" s="227" t="inlineStr">
        <is>
          <t>1812-PS07-171</t>
        </is>
      </c>
      <c r="F710" s="229" t="inlineStr">
        <is>
          <t>Field</t>
        </is>
      </c>
      <c r="G710" s="228" t="inlineStr">
        <is>
          <t>Tea Area</t>
        </is>
      </c>
      <c r="H710" s="281" t="inlineStr">
        <is>
          <t>SIS-DI</t>
        </is>
      </c>
      <c r="I710" s="230" t="inlineStr">
        <is>
          <t>Telecom</t>
        </is>
      </c>
      <c r="J710" s="229" t="inlineStr">
        <is>
          <t>-</t>
        </is>
      </c>
      <c r="K710" s="304" t="inlineStr">
        <is>
          <t>C01</t>
        </is>
      </c>
      <c r="L710" s="278" t="n"/>
      <c r="N710" s="112" t="n"/>
    </row>
    <row r="711" ht="20.1" customHeight="1" s="521">
      <c r="A711" s="267" t="inlineStr">
        <is>
          <t>-</t>
        </is>
      </c>
      <c r="B711" s="228" t="inlineStr">
        <is>
          <t>18-BXSH-17201</t>
        </is>
      </c>
      <c r="C711" s="281" t="inlineStr">
        <is>
          <t>Infra Red Fire Detector</t>
        </is>
      </c>
      <c r="D711" s="228" t="inlineStr">
        <is>
          <t>FIRE ALARM AT PP-1701A</t>
        </is>
      </c>
      <c r="E711" s="227" t="inlineStr">
        <is>
          <t>1812-PS07-172</t>
        </is>
      </c>
      <c r="F711" s="229" t="inlineStr">
        <is>
          <t>Field</t>
        </is>
      </c>
      <c r="G711" s="228" t="inlineStr">
        <is>
          <t>Tea Area</t>
        </is>
      </c>
      <c r="H711" s="281" t="inlineStr">
        <is>
          <t>SIS-DI</t>
        </is>
      </c>
      <c r="I711" s="230" t="inlineStr">
        <is>
          <t>Telecom</t>
        </is>
      </c>
      <c r="J711" s="229" t="inlineStr">
        <is>
          <t>-</t>
        </is>
      </c>
      <c r="K711" s="304" t="inlineStr">
        <is>
          <t>C01</t>
        </is>
      </c>
      <c r="L711" s="278" t="n"/>
      <c r="N711" s="112" t="n"/>
    </row>
    <row r="712" ht="20.1" customHeight="1" s="521">
      <c r="A712" s="267" t="inlineStr">
        <is>
          <t>-</t>
        </is>
      </c>
      <c r="B712" s="228" t="inlineStr">
        <is>
          <t>18-BXSH-17202</t>
        </is>
      </c>
      <c r="C712" s="281" t="inlineStr">
        <is>
          <t>Infra Red Fire Detector</t>
        </is>
      </c>
      <c r="D712" s="228" t="inlineStr">
        <is>
          <t>FIRE ALARM AT PP-1701B</t>
        </is>
      </c>
      <c r="E712" s="227" t="inlineStr">
        <is>
          <t>1812-PS07-172</t>
        </is>
      </c>
      <c r="F712" s="229" t="inlineStr">
        <is>
          <t>Field</t>
        </is>
      </c>
      <c r="G712" s="228" t="inlineStr">
        <is>
          <t>Tea Area</t>
        </is>
      </c>
      <c r="H712" s="281" t="inlineStr">
        <is>
          <t>SIS-DI</t>
        </is>
      </c>
      <c r="I712" s="230" t="inlineStr">
        <is>
          <t>Telecom</t>
        </is>
      </c>
      <c r="J712" s="229" t="inlineStr">
        <is>
          <t>-</t>
        </is>
      </c>
      <c r="K712" s="304" t="inlineStr">
        <is>
          <t>C01</t>
        </is>
      </c>
      <c r="L712" s="278" t="n"/>
    </row>
    <row r="713" ht="20.1" customHeight="1" s="521">
      <c r="A713" s="267" t="inlineStr">
        <is>
          <t>-</t>
        </is>
      </c>
      <c r="B713" s="228" t="inlineStr">
        <is>
          <t>18-BXSH-17203</t>
        </is>
      </c>
      <c r="C713" s="281" t="inlineStr">
        <is>
          <t>Infra Red Fire Detector</t>
        </is>
      </c>
      <c r="D713" s="228" t="inlineStr">
        <is>
          <t>FIRE ALARM AT PP-1702A</t>
        </is>
      </c>
      <c r="E713" s="227" t="inlineStr">
        <is>
          <t>1812-PS07-172</t>
        </is>
      </c>
      <c r="F713" s="229" t="inlineStr">
        <is>
          <t>Field</t>
        </is>
      </c>
      <c r="G713" s="228" t="inlineStr">
        <is>
          <t>Tea Area</t>
        </is>
      </c>
      <c r="H713" s="281" t="inlineStr">
        <is>
          <t>SIS-DI</t>
        </is>
      </c>
      <c r="I713" s="230" t="inlineStr">
        <is>
          <t>Telecom</t>
        </is>
      </c>
      <c r="J713" s="229" t="inlineStr">
        <is>
          <t>-</t>
        </is>
      </c>
      <c r="K713" s="304" t="inlineStr">
        <is>
          <t>C01</t>
        </is>
      </c>
      <c r="L713" s="278" t="n"/>
    </row>
    <row r="714" ht="20.1" customHeight="1" s="521">
      <c r="A714" s="267" t="inlineStr">
        <is>
          <t>-</t>
        </is>
      </c>
      <c r="B714" s="228" t="inlineStr">
        <is>
          <t>18-BXSH-17204</t>
        </is>
      </c>
      <c r="C714" s="281" t="inlineStr">
        <is>
          <t>Infra Red Fire Detector</t>
        </is>
      </c>
      <c r="D714" s="228" t="inlineStr">
        <is>
          <t>FIRE ALARM AT PP-1702B</t>
        </is>
      </c>
      <c r="E714" s="227" t="inlineStr">
        <is>
          <t>1812-PS07-172</t>
        </is>
      </c>
      <c r="F714" s="229" t="inlineStr">
        <is>
          <t>Field</t>
        </is>
      </c>
      <c r="G714" s="228" t="inlineStr">
        <is>
          <t>Tea Area</t>
        </is>
      </c>
      <c r="H714" s="281" t="inlineStr">
        <is>
          <t>SIS-DI</t>
        </is>
      </c>
      <c r="I714" s="230" t="inlineStr">
        <is>
          <t>Telecom</t>
        </is>
      </c>
      <c r="J714" s="229" t="inlineStr">
        <is>
          <t>-</t>
        </is>
      </c>
      <c r="K714" s="304" t="inlineStr">
        <is>
          <t>C01</t>
        </is>
      </c>
      <c r="L714" s="278" t="n"/>
    </row>
    <row r="715" ht="20.1" customHeight="1" s="521">
      <c r="A715" s="232" t="n"/>
      <c r="B715" s="251" t="n"/>
      <c r="C715" s="280" t="n"/>
      <c r="D715" s="251" t="n"/>
      <c r="E715" s="233" t="n"/>
      <c r="F715" s="235" t="n"/>
      <c r="G715" s="251" t="n"/>
      <c r="H715" s="280" t="n"/>
      <c r="I715" s="236" t="n"/>
      <c r="J715" s="235" t="n"/>
      <c r="K715" s="313" t="inlineStr">
        <is>
          <t xml:space="preserve"> </t>
        </is>
      </c>
      <c r="L715" s="277" t="n"/>
    </row>
    <row r="716" ht="20.1" customHeight="1" s="521">
      <c r="A716" s="267" t="inlineStr">
        <is>
          <t>-</t>
        </is>
      </c>
      <c r="B716" s="228" t="inlineStr">
        <is>
          <t>18-HS-17101</t>
        </is>
      </c>
      <c r="C716" s="281" t="inlineStr">
        <is>
          <t>Soft Button</t>
        </is>
      </c>
      <c r="D716" s="228" t="inlineStr">
        <is>
          <t>CHANGE TEA CONTAINER</t>
        </is>
      </c>
      <c r="E716" s="227" t="inlineStr">
        <is>
          <t>1812-PS07-171</t>
        </is>
      </c>
      <c r="F716" s="274" t="inlineStr">
        <is>
          <t>CCR</t>
        </is>
      </c>
      <c r="G716" s="229" t="inlineStr">
        <is>
          <t>-</t>
        </is>
      </c>
      <c r="H716" s="229" t="inlineStr">
        <is>
          <t>-</t>
        </is>
      </c>
      <c r="I716" s="229" t="inlineStr">
        <is>
          <t>-</t>
        </is>
      </c>
      <c r="J716" s="229" t="inlineStr">
        <is>
          <t>-</t>
        </is>
      </c>
      <c r="K716" s="304" t="inlineStr">
        <is>
          <t>C01</t>
        </is>
      </c>
      <c r="L716" s="278" t="n"/>
      <c r="N716" s="112" t="n"/>
    </row>
    <row r="717" ht="20.1" customHeight="1" s="521">
      <c r="A717" s="267" t="inlineStr">
        <is>
          <t>-</t>
        </is>
      </c>
      <c r="B717" s="228" t="inlineStr">
        <is>
          <t>18-HS-17102A</t>
        </is>
      </c>
      <c r="C717" s="281" t="inlineStr">
        <is>
          <t>Soft Button</t>
        </is>
      </c>
      <c r="D717" s="228" t="inlineStr">
        <is>
          <t>TEA CONTAINER OFFLINE</t>
        </is>
      </c>
      <c r="E717" s="227" t="inlineStr">
        <is>
          <t>1812-PS07-171</t>
        </is>
      </c>
      <c r="F717" s="274" t="inlineStr">
        <is>
          <t>CCR</t>
        </is>
      </c>
      <c r="G717" s="229" t="inlineStr">
        <is>
          <t>-</t>
        </is>
      </c>
      <c r="H717" s="229" t="inlineStr">
        <is>
          <t>-</t>
        </is>
      </c>
      <c r="I717" s="229" t="inlineStr">
        <is>
          <t>-</t>
        </is>
      </c>
      <c r="J717" s="229" t="inlineStr">
        <is>
          <t>-</t>
        </is>
      </c>
      <c r="K717" s="304" t="inlineStr">
        <is>
          <t>C01</t>
        </is>
      </c>
      <c r="L717" s="278" t="n"/>
      <c r="N717" s="112" t="n"/>
    </row>
    <row r="718" ht="20.1" customHeight="1" s="521">
      <c r="A718" s="267" t="inlineStr">
        <is>
          <t>-</t>
        </is>
      </c>
      <c r="B718" s="228" t="inlineStr">
        <is>
          <t>18-HS-17102B</t>
        </is>
      </c>
      <c r="C718" s="281" t="inlineStr">
        <is>
          <t>Pushbutton</t>
        </is>
      </c>
      <c r="D718" s="228" t="inlineStr">
        <is>
          <t>TEA CONTAINER OFFLINE</t>
        </is>
      </c>
      <c r="E718" s="227" t="inlineStr">
        <is>
          <t>1812-PS07-171</t>
        </is>
      </c>
      <c r="F718" s="229" t="inlineStr">
        <is>
          <t>Field</t>
        </is>
      </c>
      <c r="G718" s="229" t="inlineStr">
        <is>
          <t>Local Panel</t>
        </is>
      </c>
      <c r="H718" s="229" t="inlineStr">
        <is>
          <t>DCS-DI</t>
        </is>
      </c>
      <c r="I718" s="229" t="inlineStr">
        <is>
          <t>-</t>
        </is>
      </c>
      <c r="J718" s="229" t="inlineStr">
        <is>
          <t>-</t>
        </is>
      </c>
      <c r="K718" s="304" t="inlineStr">
        <is>
          <t>C01</t>
        </is>
      </c>
      <c r="L718" s="278" t="n"/>
      <c r="N718" s="112" t="n"/>
    </row>
    <row r="719" ht="20.1" customHeight="1" s="521">
      <c r="A719" s="267" t="inlineStr">
        <is>
          <t>-</t>
        </is>
      </c>
      <c r="B719" s="228" t="inlineStr">
        <is>
          <t>18-HS-17103</t>
        </is>
      </c>
      <c r="C719" s="281" t="inlineStr">
        <is>
          <t>Pushbutton</t>
        </is>
      </c>
      <c r="D719" s="228" t="inlineStr">
        <is>
          <t>SYSTEM FLUSH</t>
        </is>
      </c>
      <c r="E719" s="227" t="inlineStr">
        <is>
          <t>1812-PS07-171</t>
        </is>
      </c>
      <c r="F719" s="229" t="inlineStr">
        <is>
          <t>Field</t>
        </is>
      </c>
      <c r="G719" s="229" t="inlineStr">
        <is>
          <t>Local Panel</t>
        </is>
      </c>
      <c r="H719" s="229" t="inlineStr">
        <is>
          <t>DCS-DI</t>
        </is>
      </c>
      <c r="I719" s="229" t="inlineStr">
        <is>
          <t>-</t>
        </is>
      </c>
      <c r="J719" s="229" t="inlineStr">
        <is>
          <t>-</t>
        </is>
      </c>
      <c r="K719" s="304" t="inlineStr">
        <is>
          <t>C01</t>
        </is>
      </c>
      <c r="L719" s="278" t="n"/>
    </row>
    <row r="720" ht="20.1" customHeight="1" s="521">
      <c r="A720" s="267" t="inlineStr">
        <is>
          <t>-</t>
        </is>
      </c>
      <c r="B720" s="228" t="inlineStr">
        <is>
          <t>18-HS-17104</t>
        </is>
      </c>
      <c r="C720" s="281" t="inlineStr">
        <is>
          <t>Pushbutton</t>
        </is>
      </c>
      <c r="D720" s="228" t="inlineStr">
        <is>
          <t>SYSTEM PRESSURE</t>
        </is>
      </c>
      <c r="E720" s="227" t="inlineStr">
        <is>
          <t>1812-PS07-171</t>
        </is>
      </c>
      <c r="F720" s="229" t="inlineStr">
        <is>
          <t>Field</t>
        </is>
      </c>
      <c r="G720" s="229" t="inlineStr">
        <is>
          <t>Local Panel</t>
        </is>
      </c>
      <c r="H720" s="229" t="inlineStr">
        <is>
          <t>DCS-DI</t>
        </is>
      </c>
      <c r="I720" s="229" t="inlineStr">
        <is>
          <t>-</t>
        </is>
      </c>
      <c r="J720" s="229" t="inlineStr">
        <is>
          <t>-</t>
        </is>
      </c>
      <c r="K720" s="304" t="inlineStr">
        <is>
          <t>C01</t>
        </is>
      </c>
      <c r="L720" s="278" t="n"/>
    </row>
    <row r="721" ht="20.1" customHeight="1" s="521">
      <c r="A721" s="267" t="inlineStr">
        <is>
          <t>-</t>
        </is>
      </c>
      <c r="B721" s="228" t="inlineStr">
        <is>
          <t>18-HS-17105</t>
        </is>
      </c>
      <c r="C721" s="281" t="inlineStr">
        <is>
          <t>Pushbutton</t>
        </is>
      </c>
      <c r="D721" s="228" t="inlineStr">
        <is>
          <t>SYSTEM DEPRESSURE</t>
        </is>
      </c>
      <c r="E721" s="227" t="inlineStr">
        <is>
          <t>1812-PS07-171</t>
        </is>
      </c>
      <c r="F721" s="229" t="inlineStr">
        <is>
          <t>Field</t>
        </is>
      </c>
      <c r="G721" s="229" t="inlineStr">
        <is>
          <t>Local Panel</t>
        </is>
      </c>
      <c r="H721" s="229" t="inlineStr">
        <is>
          <t>DCS-DI</t>
        </is>
      </c>
      <c r="I721" s="229" t="inlineStr">
        <is>
          <t>-</t>
        </is>
      </c>
      <c r="J721" s="229" t="inlineStr">
        <is>
          <t>-</t>
        </is>
      </c>
      <c r="K721" s="304" t="inlineStr">
        <is>
          <t>C01</t>
        </is>
      </c>
      <c r="L721" s="278" t="n"/>
    </row>
    <row r="722" ht="20.1" customHeight="1" s="521">
      <c r="A722" s="267" t="inlineStr">
        <is>
          <t>-</t>
        </is>
      </c>
      <c r="B722" s="228" t="inlineStr">
        <is>
          <t>18-HS-17106</t>
        </is>
      </c>
      <c r="C722" s="281" t="inlineStr">
        <is>
          <t>Pushbutton</t>
        </is>
      </c>
      <c r="D722" s="228" t="inlineStr">
        <is>
          <t>TEA CONTAINER ONLINE</t>
        </is>
      </c>
      <c r="E722" s="227" t="inlineStr">
        <is>
          <t>1812-PS07-171</t>
        </is>
      </c>
      <c r="F722" s="229" t="inlineStr">
        <is>
          <t>Field</t>
        </is>
      </c>
      <c r="G722" s="229" t="inlineStr">
        <is>
          <t>Local Panel</t>
        </is>
      </c>
      <c r="H722" s="229" t="inlineStr">
        <is>
          <t>DCS-DI</t>
        </is>
      </c>
      <c r="I722" s="229" t="inlineStr">
        <is>
          <t>-</t>
        </is>
      </c>
      <c r="J722" s="229" t="inlineStr">
        <is>
          <t>-</t>
        </is>
      </c>
      <c r="K722" s="304" t="inlineStr">
        <is>
          <t>C01</t>
        </is>
      </c>
      <c r="L722" s="278" t="n"/>
      <c r="N722" s="112" t="n"/>
    </row>
    <row r="723" ht="20.1" customHeight="1" s="521">
      <c r="A723" s="283" t="n"/>
      <c r="B723" s="251" t="n"/>
      <c r="C723" s="280" t="n"/>
      <c r="D723" s="251" t="n"/>
      <c r="E723" s="233" t="n"/>
      <c r="F723" s="235" t="n"/>
      <c r="G723" s="235" t="n"/>
      <c r="H723" s="235" t="n"/>
      <c r="I723" s="235" t="n"/>
      <c r="J723" s="235" t="n"/>
      <c r="K723" s="313" t="inlineStr">
        <is>
          <t xml:space="preserve"> </t>
        </is>
      </c>
      <c r="L723" s="277" t="n"/>
      <c r="N723" s="112" t="n"/>
    </row>
    <row r="724" ht="20.1" customHeight="1" s="521">
      <c r="A724" s="267" t="inlineStr">
        <is>
          <t>-</t>
        </is>
      </c>
      <c r="B724" s="228" t="inlineStr">
        <is>
          <t>18-HXS-17107A</t>
        </is>
      </c>
      <c r="C724" s="281" t="inlineStr">
        <is>
          <t>Pushbutton</t>
        </is>
      </c>
      <c r="D724" s="228" t="inlineStr">
        <is>
          <t>FIRE ALARM TEA CONTAINER</t>
        </is>
      </c>
      <c r="E724" s="227" t="inlineStr">
        <is>
          <t>1812-PS07-171</t>
        </is>
      </c>
      <c r="F724" s="229" t="inlineStr">
        <is>
          <t>Field</t>
        </is>
      </c>
      <c r="G724" s="229" t="inlineStr">
        <is>
          <t>Field</t>
        </is>
      </c>
      <c r="H724" s="229" t="inlineStr">
        <is>
          <t>SIS-DI</t>
        </is>
      </c>
      <c r="I724" s="229" t="inlineStr">
        <is>
          <t>-</t>
        </is>
      </c>
      <c r="J724" s="229" t="inlineStr">
        <is>
          <t>-</t>
        </is>
      </c>
      <c r="K724" s="304" t="inlineStr">
        <is>
          <t>C01</t>
        </is>
      </c>
      <c r="L724" s="278" t="n"/>
    </row>
    <row r="725" ht="20.1" customHeight="1" s="521">
      <c r="A725" s="267" t="inlineStr">
        <is>
          <t>-</t>
        </is>
      </c>
      <c r="B725" s="228" t="inlineStr">
        <is>
          <t>18-HXS-17107B</t>
        </is>
      </c>
      <c r="C725" s="281" t="inlineStr">
        <is>
          <t>Pushbutton</t>
        </is>
      </c>
      <c r="D725" s="228" t="inlineStr">
        <is>
          <t>LOCAL FIRE ALARM TEA CONTAINER</t>
        </is>
      </c>
      <c r="E725" s="227" t="inlineStr">
        <is>
          <t>1812-PS07-171</t>
        </is>
      </c>
      <c r="F725" s="229" t="inlineStr">
        <is>
          <t>Field</t>
        </is>
      </c>
      <c r="G725" s="229" t="inlineStr">
        <is>
          <t>Local Panel</t>
        </is>
      </c>
      <c r="H725" s="229" t="inlineStr">
        <is>
          <t>SIS-DI</t>
        </is>
      </c>
      <c r="I725" s="229" t="inlineStr">
        <is>
          <t>-</t>
        </is>
      </c>
      <c r="J725" s="229" t="inlineStr">
        <is>
          <t>-</t>
        </is>
      </c>
      <c r="K725" s="304" t="inlineStr">
        <is>
          <t>C01</t>
        </is>
      </c>
      <c r="L725" s="278" t="n"/>
    </row>
    <row r="726" ht="20.1" customHeight="1" s="521">
      <c r="A726" s="267" t="inlineStr">
        <is>
          <t>-</t>
        </is>
      </c>
      <c r="B726" s="228" t="inlineStr">
        <is>
          <t>18-HXS-17107C</t>
        </is>
      </c>
      <c r="C726" s="281" t="inlineStr">
        <is>
          <t>Pushbutton</t>
        </is>
      </c>
      <c r="D726" s="228" t="inlineStr">
        <is>
          <t>FIRE ALARM TEA CONTAINER</t>
        </is>
      </c>
      <c r="E726" s="227" t="inlineStr">
        <is>
          <t>1812-PS07-171</t>
        </is>
      </c>
      <c r="F726" s="229" t="inlineStr">
        <is>
          <t>CCR</t>
        </is>
      </c>
      <c r="G726" s="228" t="inlineStr">
        <is>
          <t>Console</t>
        </is>
      </c>
      <c r="H726" s="229" t="inlineStr">
        <is>
          <t>SIS-DI</t>
        </is>
      </c>
      <c r="I726" s="229" t="inlineStr">
        <is>
          <t>-</t>
        </is>
      </c>
      <c r="J726" s="229" t="inlineStr">
        <is>
          <t>-</t>
        </is>
      </c>
      <c r="K726" s="304" t="inlineStr">
        <is>
          <t>C01</t>
        </is>
      </c>
      <c r="L726" s="278" t="n"/>
    </row>
    <row r="727" ht="20.1" customHeight="1" s="521">
      <c r="A727" s="267" t="inlineStr">
        <is>
          <t>-</t>
        </is>
      </c>
      <c r="B727" s="228" t="inlineStr">
        <is>
          <t>18-HXS-17107D</t>
        </is>
      </c>
      <c r="C727" s="281" t="inlineStr">
        <is>
          <t>Pushbutton</t>
        </is>
      </c>
      <c r="D727" s="228" t="inlineStr">
        <is>
          <t>FIRE ALARM TEA CONTAINER  15M AWAY</t>
        </is>
      </c>
      <c r="E727" s="227" t="inlineStr">
        <is>
          <t>1812-PS07-171</t>
        </is>
      </c>
      <c r="F727" s="229" t="inlineStr">
        <is>
          <t>Field</t>
        </is>
      </c>
      <c r="G727" s="229" t="inlineStr">
        <is>
          <t>Field</t>
        </is>
      </c>
      <c r="H727" s="229" t="inlineStr">
        <is>
          <t>SIS-DI</t>
        </is>
      </c>
      <c r="I727" s="229" t="inlineStr">
        <is>
          <t>-</t>
        </is>
      </c>
      <c r="J727" s="229" t="inlineStr">
        <is>
          <t>-</t>
        </is>
      </c>
      <c r="K727" s="304" t="inlineStr">
        <is>
          <t>C01</t>
        </is>
      </c>
      <c r="L727" s="278" t="n"/>
    </row>
    <row r="728" ht="20.1" customHeight="1" s="521">
      <c r="A728" s="232" t="n"/>
      <c r="B728" s="251" t="n"/>
      <c r="C728" s="280" t="n"/>
      <c r="D728" s="251" t="n"/>
      <c r="E728" s="233" t="n"/>
      <c r="F728" s="235" t="n"/>
      <c r="G728" s="251" t="n"/>
      <c r="H728" s="280" t="n"/>
      <c r="I728" s="236" t="n"/>
      <c r="J728" s="235" t="n"/>
      <c r="K728" s="313" t="inlineStr">
        <is>
          <t xml:space="preserve"> </t>
        </is>
      </c>
      <c r="L728" s="277" t="n"/>
    </row>
    <row r="729" ht="20.1" customHeight="1" s="521">
      <c r="A729" s="267" t="inlineStr">
        <is>
          <t>-</t>
        </is>
      </c>
      <c r="B729" s="228" t="inlineStr">
        <is>
          <t>18-UA-17109</t>
        </is>
      </c>
      <c r="C729" s="281" t="inlineStr">
        <is>
          <t>Soft Lamp</t>
        </is>
      </c>
      <c r="D729" s="228" t="inlineStr">
        <is>
          <t>FIRE ALARM TEA CONTAINER</t>
        </is>
      </c>
      <c r="E729" s="227" t="inlineStr">
        <is>
          <t>1812-PS07-171</t>
        </is>
      </c>
      <c r="F729" s="229" t="inlineStr">
        <is>
          <t>CCR</t>
        </is>
      </c>
      <c r="G729" s="229" t="inlineStr">
        <is>
          <t>-</t>
        </is>
      </c>
      <c r="H729" s="229" t="inlineStr">
        <is>
          <t>-</t>
        </is>
      </c>
      <c r="I729" s="229" t="inlineStr">
        <is>
          <t>-</t>
        </is>
      </c>
      <c r="J729" s="229" t="inlineStr">
        <is>
          <t>-</t>
        </is>
      </c>
      <c r="K729" s="304" t="inlineStr">
        <is>
          <t>C01</t>
        </is>
      </c>
      <c r="L729" s="278" t="n"/>
    </row>
    <row r="730" ht="20.1" customHeight="1" s="521">
      <c r="A730" s="267" t="inlineStr">
        <is>
          <t>-</t>
        </is>
      </c>
      <c r="B730" s="228" t="inlineStr">
        <is>
          <t>18-UL-17110A</t>
        </is>
      </c>
      <c r="C730" s="281" t="inlineStr">
        <is>
          <t>Soft Lamp</t>
        </is>
      </c>
      <c r="D730" s="228" t="inlineStr">
        <is>
          <t>TEA CONTAINER SEQUENCE</t>
        </is>
      </c>
      <c r="E730" s="227" t="inlineStr">
        <is>
          <t>1812-PS07-171</t>
        </is>
      </c>
      <c r="F730" s="229" t="inlineStr">
        <is>
          <t>CCR</t>
        </is>
      </c>
      <c r="G730" s="229" t="inlineStr">
        <is>
          <t>-</t>
        </is>
      </c>
      <c r="H730" s="229" t="inlineStr">
        <is>
          <t>-</t>
        </is>
      </c>
      <c r="I730" s="229" t="inlineStr">
        <is>
          <t>-</t>
        </is>
      </c>
      <c r="J730" s="229" t="inlineStr">
        <is>
          <t>-</t>
        </is>
      </c>
      <c r="K730" s="304" t="inlineStr">
        <is>
          <t>C01</t>
        </is>
      </c>
      <c r="L730" s="278" t="n"/>
    </row>
    <row r="731" ht="20.1" customHeight="1" s="521">
      <c r="A731" s="267" t="inlineStr">
        <is>
          <t>-</t>
        </is>
      </c>
      <c r="B731" s="228" t="inlineStr">
        <is>
          <t>18-UL-17110B</t>
        </is>
      </c>
      <c r="C731" s="281" t="inlineStr">
        <is>
          <t>Status Lamp</t>
        </is>
      </c>
      <c r="D731" s="228" t="inlineStr">
        <is>
          <t>TEA CONTAINER SEQUENCE</t>
        </is>
      </c>
      <c r="E731" s="227" t="inlineStr">
        <is>
          <t>1812-PS07-171</t>
        </is>
      </c>
      <c r="F731" s="229" t="inlineStr">
        <is>
          <t>Field</t>
        </is>
      </c>
      <c r="G731" s="229" t="inlineStr">
        <is>
          <t>Local Panel</t>
        </is>
      </c>
      <c r="H731" s="229" t="inlineStr">
        <is>
          <t>DCS-DO</t>
        </is>
      </c>
      <c r="I731" s="229" t="inlineStr">
        <is>
          <t>-</t>
        </is>
      </c>
      <c r="J731" s="229" t="inlineStr">
        <is>
          <t>-</t>
        </is>
      </c>
      <c r="K731" s="304" t="inlineStr">
        <is>
          <t>C01</t>
        </is>
      </c>
      <c r="L731" s="278" t="n"/>
    </row>
    <row r="732" ht="20.1" customHeight="1" s="521">
      <c r="A732" s="267" t="inlineStr">
        <is>
          <t>-</t>
        </is>
      </c>
      <c r="B732" s="228" t="inlineStr">
        <is>
          <t>18-XL-17121</t>
        </is>
      </c>
      <c r="C732" s="281" t="inlineStr">
        <is>
          <t>Status Lamp</t>
        </is>
      </c>
      <c r="D732" s="228" t="inlineStr">
        <is>
          <t>TEA CONTAINER READY TO CHANGE</t>
        </is>
      </c>
      <c r="E732" s="227" t="inlineStr">
        <is>
          <t>1812-PS07-171</t>
        </is>
      </c>
      <c r="F732" s="229" t="inlineStr">
        <is>
          <t>Field</t>
        </is>
      </c>
      <c r="G732" s="229" t="inlineStr">
        <is>
          <t>Local Panel</t>
        </is>
      </c>
      <c r="H732" s="229" t="inlineStr">
        <is>
          <t>DCS-DO</t>
        </is>
      </c>
      <c r="I732" s="229" t="inlineStr">
        <is>
          <t>-</t>
        </is>
      </c>
      <c r="J732" s="229" t="inlineStr">
        <is>
          <t>-</t>
        </is>
      </c>
      <c r="K732" s="304" t="inlineStr">
        <is>
          <t>C01</t>
        </is>
      </c>
      <c r="L732" s="278" t="n"/>
    </row>
    <row r="733" ht="20.1" customHeight="1" s="521">
      <c r="A733" s="232" t="n"/>
      <c r="B733" s="251" t="n"/>
      <c r="C733" s="280" t="n"/>
      <c r="D733" s="251" t="n"/>
      <c r="E733" s="233" t="n"/>
      <c r="F733" s="155" t="n"/>
      <c r="G733" s="251" t="n"/>
      <c r="H733" s="280" t="n"/>
      <c r="I733" s="236" t="n"/>
      <c r="J733" s="236" t="n"/>
      <c r="K733" s="313" t="inlineStr">
        <is>
          <t xml:space="preserve"> </t>
        </is>
      </c>
      <c r="L733" s="277" t="n"/>
    </row>
    <row r="734" ht="20.1" customHeight="1" s="521">
      <c r="A734" s="267" t="inlineStr">
        <is>
          <t>-</t>
        </is>
      </c>
      <c r="B734" s="228" t="inlineStr">
        <is>
          <t>18-HXS-17208</t>
        </is>
      </c>
      <c r="C734" s="281" t="inlineStr">
        <is>
          <t>Pushbutton</t>
        </is>
      </c>
      <c r="D734" s="228" t="inlineStr">
        <is>
          <t>TEA PUMPS SHUTDOWN</t>
        </is>
      </c>
      <c r="E734" s="227" t="inlineStr">
        <is>
          <t>1812-PS07-172</t>
        </is>
      </c>
      <c r="F734" s="229" t="inlineStr">
        <is>
          <t>Field</t>
        </is>
      </c>
      <c r="G734" s="229" t="inlineStr">
        <is>
          <t>Field</t>
        </is>
      </c>
      <c r="H734" s="229" t="inlineStr">
        <is>
          <t>SIS-DI</t>
        </is>
      </c>
      <c r="I734" s="229" t="inlineStr">
        <is>
          <t>-</t>
        </is>
      </c>
      <c r="J734" s="229" t="inlineStr">
        <is>
          <t>-</t>
        </is>
      </c>
      <c r="K734" s="304" t="inlineStr">
        <is>
          <t>C01</t>
        </is>
      </c>
      <c r="L734" s="278" t="n"/>
    </row>
    <row r="735" ht="20.1" customHeight="1" s="521">
      <c r="A735" s="232" t="n"/>
      <c r="B735" s="251" t="n"/>
      <c r="C735" s="280" t="n"/>
      <c r="D735" s="251" t="n"/>
      <c r="E735" s="233" t="n"/>
      <c r="F735" s="155" t="n"/>
      <c r="G735" s="251" t="n"/>
      <c r="H735" s="280" t="n"/>
      <c r="I735" s="236" t="n"/>
      <c r="J735" s="236" t="n"/>
      <c r="K735" s="313" t="inlineStr">
        <is>
          <t xml:space="preserve"> </t>
        </is>
      </c>
      <c r="L735" s="277" t="n"/>
      <c r="N735" s="112" t="n"/>
    </row>
    <row r="736" ht="20.1" customHeight="1" s="521">
      <c r="A736" s="267" t="inlineStr">
        <is>
          <t>-</t>
        </is>
      </c>
      <c r="B736" s="228" t="inlineStr">
        <is>
          <t>18-HS-17109A</t>
        </is>
      </c>
      <c r="C736" s="281" t="inlineStr">
        <is>
          <t>Pushbutton</t>
        </is>
      </c>
      <c r="D736" s="228" t="inlineStr">
        <is>
          <t>PA-1705 START</t>
        </is>
      </c>
      <c r="E736" s="227" t="inlineStr">
        <is>
          <t>1812-PS07-171</t>
        </is>
      </c>
      <c r="F736" s="229" t="inlineStr">
        <is>
          <t>Field</t>
        </is>
      </c>
      <c r="G736" s="284" t="inlineStr">
        <is>
          <t>Local Panel</t>
        </is>
      </c>
      <c r="H736" s="284" t="inlineStr">
        <is>
          <t>DCS-DI</t>
        </is>
      </c>
      <c r="I736" s="229" t="inlineStr">
        <is>
          <t>-</t>
        </is>
      </c>
      <c r="J736" s="229" t="inlineStr">
        <is>
          <t>-</t>
        </is>
      </c>
      <c r="K736" s="304" t="inlineStr">
        <is>
          <t>C01</t>
        </is>
      </c>
      <c r="L736" s="278" t="n"/>
      <c r="N736" s="112" t="n"/>
    </row>
    <row r="737" ht="20.1" customHeight="1" s="521">
      <c r="A737" s="267" t="inlineStr">
        <is>
          <t>-</t>
        </is>
      </c>
      <c r="B737" s="228" t="inlineStr">
        <is>
          <t>18-HS-17109B</t>
        </is>
      </c>
      <c r="C737" s="281" t="inlineStr">
        <is>
          <t>Pushbutton</t>
        </is>
      </c>
      <c r="D737" s="228" t="inlineStr">
        <is>
          <t>PA-1705 STOP</t>
        </is>
      </c>
      <c r="E737" s="227" t="inlineStr">
        <is>
          <t>1812-PS07-171</t>
        </is>
      </c>
      <c r="F737" s="229" t="inlineStr">
        <is>
          <t>Field</t>
        </is>
      </c>
      <c r="G737" s="284" t="inlineStr">
        <is>
          <t>Local Panel</t>
        </is>
      </c>
      <c r="H737" s="284" t="inlineStr">
        <is>
          <t>DCS-DI</t>
        </is>
      </c>
      <c r="I737" s="229" t="inlineStr">
        <is>
          <t>-</t>
        </is>
      </c>
      <c r="J737" s="229" t="inlineStr">
        <is>
          <t>-</t>
        </is>
      </c>
      <c r="K737" s="304" t="inlineStr">
        <is>
          <t>C01</t>
        </is>
      </c>
      <c r="L737" s="278" t="n"/>
      <c r="N737" s="112" t="n"/>
    </row>
    <row r="738" ht="20.1" customHeight="1" s="521">
      <c r="A738" s="232" t="n"/>
      <c r="B738" s="251" t="n"/>
      <c r="C738" s="280" t="n"/>
      <c r="D738" s="251" t="n"/>
      <c r="E738" s="233" t="n"/>
      <c r="F738" s="155" t="n"/>
      <c r="G738" s="251" t="n"/>
      <c r="H738" s="280" t="n"/>
      <c r="I738" s="236" t="n"/>
      <c r="J738" s="236" t="n"/>
      <c r="K738" s="313" t="inlineStr">
        <is>
          <t xml:space="preserve"> </t>
        </is>
      </c>
      <c r="L738" s="277" t="n"/>
      <c r="N738" s="112" t="n"/>
    </row>
    <row r="739" ht="20.1" customHeight="1" s="521">
      <c r="A739" s="267" t="inlineStr">
        <is>
          <t>-</t>
        </is>
      </c>
      <c r="B739" s="227" t="inlineStr">
        <is>
          <t>18-PSH-17211</t>
        </is>
      </c>
      <c r="C739" s="273" t="inlineStr">
        <is>
          <t>DCS</t>
        </is>
      </c>
      <c r="D739" s="228" t="inlineStr">
        <is>
          <t>18-PP-1701A DIAPHRAGM</t>
        </is>
      </c>
      <c r="E739" s="227" t="inlineStr">
        <is>
          <t>1812-PS07-172</t>
        </is>
      </c>
      <c r="F739" s="274" t="inlineStr">
        <is>
          <t>CCR</t>
        </is>
      </c>
      <c r="G739" s="229" t="inlineStr">
        <is>
          <t>-</t>
        </is>
      </c>
      <c r="H739" s="229" t="inlineStr">
        <is>
          <t>-</t>
        </is>
      </c>
      <c r="I739" s="229" t="inlineStr">
        <is>
          <t>-</t>
        </is>
      </c>
      <c r="J739" s="229" t="inlineStr">
        <is>
          <t>-</t>
        </is>
      </c>
      <c r="K739" s="304" t="inlineStr">
        <is>
          <t>C01</t>
        </is>
      </c>
      <c r="L739" s="271" t="n"/>
      <c r="N739" s="112" t="n"/>
    </row>
    <row r="740" ht="20.1" customHeight="1" s="521">
      <c r="A740" s="267" t="inlineStr">
        <is>
          <t>-</t>
        </is>
      </c>
      <c r="B740" s="227" t="inlineStr">
        <is>
          <t>18-PS-17211</t>
        </is>
      </c>
      <c r="C740" s="215" t="inlineStr">
        <is>
          <t>Pressure Switch</t>
        </is>
      </c>
      <c r="D740" s="228" t="inlineStr">
        <is>
          <t>18-PP-1701A DIAPHRAGM</t>
        </is>
      </c>
      <c r="E740" s="227" t="inlineStr">
        <is>
          <t>1812-PS07-172</t>
        </is>
      </c>
      <c r="F740" s="229" t="inlineStr">
        <is>
          <t>Equip.</t>
        </is>
      </c>
      <c r="G740" s="229" t="inlineStr">
        <is>
          <t>PP-1701A</t>
        </is>
      </c>
      <c r="H740" s="229" t="inlineStr">
        <is>
          <t>DCS-DI</t>
        </is>
      </c>
      <c r="I740" s="229" t="inlineStr">
        <is>
          <t>LEWA</t>
        </is>
      </c>
      <c r="J740" s="229" t="inlineStr">
        <is>
          <t>-</t>
        </is>
      </c>
      <c r="K740" s="304" t="inlineStr">
        <is>
          <t>C01</t>
        </is>
      </c>
      <c r="L740" s="285" t="inlineStr">
        <is>
          <t>非本安，单拉</t>
        </is>
      </c>
      <c r="N740" s="112" t="n"/>
    </row>
    <row r="741" ht="20.1" customHeight="1" s="521">
      <c r="A741" s="226" t="n"/>
      <c r="B741" s="227" t="n"/>
      <c r="C741" s="218" t="n"/>
      <c r="D741" s="228" t="n"/>
      <c r="E741" s="227" t="n"/>
      <c r="F741" s="229" t="n"/>
      <c r="G741" s="227" t="n"/>
      <c r="H741" s="229" t="n"/>
      <c r="I741" s="229" t="n"/>
      <c r="J741" s="229" t="n"/>
      <c r="K741" s="304" t="inlineStr">
        <is>
          <t xml:space="preserve"> </t>
        </is>
      </c>
      <c r="L741" s="271" t="n"/>
    </row>
    <row r="742" ht="20.1" customHeight="1" s="521">
      <c r="A742" s="267" t="inlineStr">
        <is>
          <t>-</t>
        </is>
      </c>
      <c r="B742" s="227" t="inlineStr">
        <is>
          <t>18-PSH-17212</t>
        </is>
      </c>
      <c r="C742" s="273" t="inlineStr">
        <is>
          <t>DCS</t>
        </is>
      </c>
      <c r="D742" s="228" t="inlineStr">
        <is>
          <t>18-PP-1701B DIAPHRAGM</t>
        </is>
      </c>
      <c r="E742" s="227" t="inlineStr">
        <is>
          <t>1812-PS07-172</t>
        </is>
      </c>
      <c r="F742" s="274" t="inlineStr">
        <is>
          <t>CCR</t>
        </is>
      </c>
      <c r="G742" s="229" t="inlineStr">
        <is>
          <t>-</t>
        </is>
      </c>
      <c r="H742" s="229" t="inlineStr">
        <is>
          <t>-</t>
        </is>
      </c>
      <c r="I742" s="229" t="inlineStr">
        <is>
          <t>-</t>
        </is>
      </c>
      <c r="J742" s="229" t="inlineStr">
        <is>
          <t>-</t>
        </is>
      </c>
      <c r="K742" s="304" t="inlineStr">
        <is>
          <t>C01</t>
        </is>
      </c>
      <c r="L742" s="271" t="n"/>
    </row>
    <row r="743" ht="20.1" customHeight="1" s="521">
      <c r="A743" s="267" t="inlineStr">
        <is>
          <t>-</t>
        </is>
      </c>
      <c r="B743" s="227" t="inlineStr">
        <is>
          <t>18-PS-17212</t>
        </is>
      </c>
      <c r="C743" s="215" t="inlineStr">
        <is>
          <t>Pressure Switch</t>
        </is>
      </c>
      <c r="D743" s="228" t="inlineStr">
        <is>
          <t>18-PP-1701B DIAPHRAGM</t>
        </is>
      </c>
      <c r="E743" s="227" t="inlineStr">
        <is>
          <t>1812-PS07-172</t>
        </is>
      </c>
      <c r="F743" s="229" t="inlineStr">
        <is>
          <t>Equip.</t>
        </is>
      </c>
      <c r="G743" s="229" t="inlineStr">
        <is>
          <t>PP-1701B</t>
        </is>
      </c>
      <c r="H743" s="229" t="inlineStr">
        <is>
          <t>DCS-DI</t>
        </is>
      </c>
      <c r="I743" s="229" t="inlineStr">
        <is>
          <t>LEWA</t>
        </is>
      </c>
      <c r="J743" s="229" t="inlineStr">
        <is>
          <t>-</t>
        </is>
      </c>
      <c r="K743" s="304" t="inlineStr">
        <is>
          <t>C01</t>
        </is>
      </c>
      <c r="L743" s="285" t="inlineStr">
        <is>
          <t>非本安，单拉</t>
        </is>
      </c>
      <c r="N743" s="112" t="n"/>
    </row>
    <row r="744" ht="20.1" customHeight="1" s="521">
      <c r="A744" s="226" t="n"/>
      <c r="B744" s="227" t="n"/>
      <c r="C744" s="218" t="n"/>
      <c r="D744" s="228" t="n"/>
      <c r="E744" s="227" t="n"/>
      <c r="F744" s="229" t="n"/>
      <c r="G744" s="227" t="n"/>
      <c r="H744" s="229" t="n"/>
      <c r="I744" s="229" t="n"/>
      <c r="J744" s="229" t="n"/>
      <c r="K744" s="304" t="inlineStr">
        <is>
          <t xml:space="preserve"> </t>
        </is>
      </c>
      <c r="L744" s="271" t="n"/>
      <c r="N744" s="112" t="n"/>
    </row>
    <row r="745" ht="20.1" customHeight="1" s="521">
      <c r="A745" s="267" t="inlineStr">
        <is>
          <t>-</t>
        </is>
      </c>
      <c r="B745" s="227" t="inlineStr">
        <is>
          <t>18-PSH-17213</t>
        </is>
      </c>
      <c r="C745" s="273" t="inlineStr">
        <is>
          <t>DCS</t>
        </is>
      </c>
      <c r="D745" s="228" t="inlineStr">
        <is>
          <t>18-PP-1702A DIAPHRAGM</t>
        </is>
      </c>
      <c r="E745" s="227" t="inlineStr">
        <is>
          <t>1812-PS07-172</t>
        </is>
      </c>
      <c r="F745" s="274" t="inlineStr">
        <is>
          <t>CCR</t>
        </is>
      </c>
      <c r="G745" s="229" t="inlineStr">
        <is>
          <t>-</t>
        </is>
      </c>
      <c r="H745" s="229" t="inlineStr">
        <is>
          <t>-</t>
        </is>
      </c>
      <c r="I745" s="229" t="inlineStr">
        <is>
          <t>-</t>
        </is>
      </c>
      <c r="J745" s="229" t="inlineStr">
        <is>
          <t>-</t>
        </is>
      </c>
      <c r="K745" s="304" t="inlineStr">
        <is>
          <t>C01</t>
        </is>
      </c>
      <c r="L745" s="271" t="n"/>
    </row>
    <row r="746" ht="20.1" customHeight="1" s="521">
      <c r="A746" s="267" t="inlineStr">
        <is>
          <t>-</t>
        </is>
      </c>
      <c r="B746" s="227" t="inlineStr">
        <is>
          <t>18-PS-17213</t>
        </is>
      </c>
      <c r="C746" s="215" t="inlineStr">
        <is>
          <t>Pressure Switch</t>
        </is>
      </c>
      <c r="D746" s="228" t="inlineStr">
        <is>
          <t>18-PP-1702A DIAPHRAGM</t>
        </is>
      </c>
      <c r="E746" s="227" t="inlineStr">
        <is>
          <t>1812-PS07-172</t>
        </is>
      </c>
      <c r="F746" s="229" t="inlineStr">
        <is>
          <t>Equip.</t>
        </is>
      </c>
      <c r="G746" s="229" t="inlineStr">
        <is>
          <t>PP-1702A</t>
        </is>
      </c>
      <c r="H746" s="229" t="inlineStr">
        <is>
          <t>DCS-DI</t>
        </is>
      </c>
      <c r="I746" s="229" t="inlineStr">
        <is>
          <t>LEWA</t>
        </is>
      </c>
      <c r="J746" s="229" t="inlineStr">
        <is>
          <t>-</t>
        </is>
      </c>
      <c r="K746" s="304" t="inlineStr">
        <is>
          <t>C01</t>
        </is>
      </c>
      <c r="L746" s="285" t="inlineStr">
        <is>
          <t>非本安，单拉</t>
        </is>
      </c>
    </row>
    <row r="747" ht="20.1" customHeight="1" s="521">
      <c r="A747" s="226" t="n"/>
      <c r="B747" s="227" t="n"/>
      <c r="C747" s="218" t="n"/>
      <c r="D747" s="228" t="n"/>
      <c r="E747" s="227" t="n"/>
      <c r="F747" s="229" t="n"/>
      <c r="G747" s="227" t="n"/>
      <c r="H747" s="229" t="n"/>
      <c r="I747" s="229" t="n"/>
      <c r="J747" s="229" t="n"/>
      <c r="K747" s="304" t="inlineStr">
        <is>
          <t xml:space="preserve"> </t>
        </is>
      </c>
      <c r="L747" s="271" t="n"/>
    </row>
    <row r="748" ht="20.1" customHeight="1" s="521">
      <c r="A748" s="267" t="inlineStr">
        <is>
          <t>-</t>
        </is>
      </c>
      <c r="B748" s="227" t="inlineStr">
        <is>
          <t>18-PSH-17214</t>
        </is>
      </c>
      <c r="C748" s="273" t="inlineStr">
        <is>
          <t>DCS</t>
        </is>
      </c>
      <c r="D748" s="228" t="inlineStr">
        <is>
          <t>18-PP-1702B DIAPHRAGM</t>
        </is>
      </c>
      <c r="E748" s="227" t="inlineStr">
        <is>
          <t>1812-PS07-172</t>
        </is>
      </c>
      <c r="F748" s="274" t="inlineStr">
        <is>
          <t>CCR</t>
        </is>
      </c>
      <c r="G748" s="229" t="inlineStr">
        <is>
          <t>-</t>
        </is>
      </c>
      <c r="H748" s="229" t="inlineStr">
        <is>
          <t>-</t>
        </is>
      </c>
      <c r="I748" s="229" t="inlineStr">
        <is>
          <t>-</t>
        </is>
      </c>
      <c r="J748" s="229" t="inlineStr">
        <is>
          <t>-</t>
        </is>
      </c>
      <c r="K748" s="304" t="inlineStr">
        <is>
          <t>C01</t>
        </is>
      </c>
      <c r="L748" s="271" t="n"/>
    </row>
    <row r="749" ht="20.1" customHeight="1" s="521">
      <c r="A749" s="267" t="inlineStr">
        <is>
          <t>-</t>
        </is>
      </c>
      <c r="B749" s="227" t="inlineStr">
        <is>
          <t>18-PS-17214</t>
        </is>
      </c>
      <c r="C749" s="215" t="inlineStr">
        <is>
          <t>Pressure Switch</t>
        </is>
      </c>
      <c r="D749" s="228" t="inlineStr">
        <is>
          <t>18-PP-1702B DIAPHRAGM</t>
        </is>
      </c>
      <c r="E749" s="227" t="inlineStr">
        <is>
          <t>1812-PS07-172</t>
        </is>
      </c>
      <c r="F749" s="229" t="inlineStr">
        <is>
          <t>Equip.</t>
        </is>
      </c>
      <c r="G749" s="229" t="inlineStr">
        <is>
          <t>PP-1702B</t>
        </is>
      </c>
      <c r="H749" s="229" t="inlineStr">
        <is>
          <t>DCS-DI</t>
        </is>
      </c>
      <c r="I749" s="229" t="inlineStr">
        <is>
          <t>LEWA</t>
        </is>
      </c>
      <c r="J749" s="229" t="inlineStr">
        <is>
          <t>-</t>
        </is>
      </c>
      <c r="K749" s="304" t="inlineStr">
        <is>
          <t>C01</t>
        </is>
      </c>
      <c r="L749" s="285" t="inlineStr">
        <is>
          <t>非本安，单拉</t>
        </is>
      </c>
      <c r="N749" s="112" t="n"/>
    </row>
    <row r="750" ht="20.1" customHeight="1" s="521">
      <c r="A750" s="226" t="n"/>
      <c r="B750" s="227" t="n"/>
      <c r="C750" s="218" t="n"/>
      <c r="D750" s="228" t="n"/>
      <c r="E750" s="227" t="n"/>
      <c r="F750" s="229" t="n"/>
      <c r="G750" s="227" t="n"/>
      <c r="H750" s="229" t="n"/>
      <c r="I750" s="229" t="n"/>
      <c r="J750" s="229" t="n"/>
      <c r="K750" s="304" t="inlineStr">
        <is>
          <t xml:space="preserve"> </t>
        </is>
      </c>
      <c r="L750" s="271" t="n"/>
      <c r="N750" s="112" t="n"/>
    </row>
    <row r="751" ht="20.1" customHeight="1" s="521">
      <c r="A751" s="286" t="inlineStr">
        <is>
          <t>-</t>
        </is>
      </c>
      <c r="B751" s="279" t="inlineStr">
        <is>
          <t>18-PSH-17303</t>
        </is>
      </c>
      <c r="C751" s="287" t="inlineStr">
        <is>
          <t>DCS</t>
        </is>
      </c>
      <c r="D751" s="288" t="inlineStr">
        <is>
          <t>18-PP-1704 DIAPHRAGM</t>
        </is>
      </c>
      <c r="E751" s="279" t="inlineStr">
        <is>
          <t>1812-PS07-173</t>
        </is>
      </c>
      <c r="F751" s="289" t="inlineStr">
        <is>
          <t>CCR</t>
        </is>
      </c>
      <c r="G751" s="284" t="inlineStr">
        <is>
          <t>-</t>
        </is>
      </c>
      <c r="H751" s="284" t="inlineStr">
        <is>
          <t>-</t>
        </is>
      </c>
      <c r="I751" s="284" t="inlineStr">
        <is>
          <t>-</t>
        </is>
      </c>
      <c r="J751" s="284" t="inlineStr">
        <is>
          <t>-</t>
        </is>
      </c>
      <c r="K751" s="382" t="inlineStr">
        <is>
          <t>C01</t>
        </is>
      </c>
      <c r="L751" s="290" t="n"/>
    </row>
    <row r="752" ht="20.1" customHeight="1" s="521">
      <c r="A752" s="286" t="inlineStr">
        <is>
          <t>-</t>
        </is>
      </c>
      <c r="B752" s="279" t="inlineStr">
        <is>
          <t>18-PS-17303</t>
        </is>
      </c>
      <c r="C752" s="291" t="inlineStr">
        <is>
          <t>Pressure Switch</t>
        </is>
      </c>
      <c r="D752" s="288" t="inlineStr">
        <is>
          <t>18-PP-1704 DIAPHRAGM</t>
        </is>
      </c>
      <c r="E752" s="279" t="inlineStr">
        <is>
          <t>1812-PS07-173</t>
        </is>
      </c>
      <c r="F752" s="284" t="inlineStr">
        <is>
          <t>Equip.</t>
        </is>
      </c>
      <c r="G752" s="284" t="inlineStr">
        <is>
          <t>PP-1704</t>
        </is>
      </c>
      <c r="H752" s="284" t="inlineStr">
        <is>
          <t>DCS-DI</t>
        </is>
      </c>
      <c r="I752" s="284" t="inlineStr">
        <is>
          <t>LEWA</t>
        </is>
      </c>
      <c r="J752" s="284" t="inlineStr">
        <is>
          <t>-</t>
        </is>
      </c>
      <c r="K752" s="382" t="inlineStr">
        <is>
          <t>C01</t>
        </is>
      </c>
      <c r="L752" s="285" t="inlineStr">
        <is>
          <t>非本安，单拉</t>
        </is>
      </c>
    </row>
    <row r="753" ht="20.1" customHeight="1" s="521">
      <c r="A753" s="292" t="n"/>
      <c r="B753" s="279" t="n"/>
      <c r="C753" s="293" t="n"/>
      <c r="D753" s="288" t="n"/>
      <c r="E753" s="279" t="n"/>
      <c r="F753" s="284" t="n"/>
      <c r="G753" s="279" t="n"/>
      <c r="H753" s="284" t="n"/>
      <c r="I753" s="284" t="n"/>
      <c r="J753" s="284" t="n"/>
      <c r="K753" s="382" t="inlineStr">
        <is>
          <t xml:space="preserve"> </t>
        </is>
      </c>
      <c r="L753" s="290" t="n"/>
      <c r="N753" s="112" t="n"/>
    </row>
    <row r="754" ht="20.1" customHeight="1" s="521">
      <c r="A754" s="267" t="inlineStr">
        <is>
          <t>-</t>
        </is>
      </c>
      <c r="B754" s="227" t="inlineStr">
        <is>
          <t>18-LISA-17109</t>
        </is>
      </c>
      <c r="C754" s="273" t="inlineStr">
        <is>
          <t>DCS</t>
        </is>
      </c>
      <c r="D754" s="228" t="inlineStr">
        <is>
          <t>PA-1705</t>
        </is>
      </c>
      <c r="E754" s="227" t="inlineStr">
        <is>
          <t>1812-PS07-171</t>
        </is>
      </c>
      <c r="F754" s="274" t="inlineStr">
        <is>
          <t>CCR</t>
        </is>
      </c>
      <c r="G754" s="229" t="inlineStr">
        <is>
          <t>-</t>
        </is>
      </c>
      <c r="H754" s="229" t="inlineStr">
        <is>
          <t>-</t>
        </is>
      </c>
      <c r="I754" s="229" t="inlineStr">
        <is>
          <t>-</t>
        </is>
      </c>
      <c r="J754" s="229" t="inlineStr">
        <is>
          <t>-</t>
        </is>
      </c>
      <c r="K754" s="304" t="inlineStr">
        <is>
          <t>C01</t>
        </is>
      </c>
      <c r="L754" s="271" t="n"/>
      <c r="N754" s="112" t="n"/>
    </row>
    <row r="755" ht="20.1" customHeight="1" s="521">
      <c r="A755" s="267" t="inlineStr">
        <is>
          <t>-</t>
        </is>
      </c>
      <c r="B755" s="227" t="inlineStr">
        <is>
          <t>18-LT-17109</t>
        </is>
      </c>
      <c r="C755" s="218" t="inlineStr">
        <is>
          <t>Level Transmitter</t>
        </is>
      </c>
      <c r="D755" s="228" t="inlineStr">
        <is>
          <t>PA-1705</t>
        </is>
      </c>
      <c r="E755" s="227" t="inlineStr">
        <is>
          <t>1812-PS07-171</t>
        </is>
      </c>
      <c r="F755" s="229" t="inlineStr">
        <is>
          <t>Equip.</t>
        </is>
      </c>
      <c r="G755" s="227" t="inlineStr">
        <is>
          <t>PA-1705</t>
        </is>
      </c>
      <c r="H755" s="229" t="inlineStr">
        <is>
          <t>DCS-AI</t>
        </is>
      </c>
      <c r="I755" s="229" t="inlineStr">
        <is>
          <t>EKATO</t>
        </is>
      </c>
      <c r="J755" s="229" t="inlineStr">
        <is>
          <t>-</t>
        </is>
      </c>
      <c r="K755" s="304" t="inlineStr">
        <is>
          <t>C01</t>
        </is>
      </c>
      <c r="L755" s="285" t="inlineStr">
        <is>
          <t>本安，单拉</t>
        </is>
      </c>
    </row>
    <row r="756" ht="20.1" customHeight="1" s="521">
      <c r="A756" s="226" t="n"/>
      <c r="B756" s="227" t="n"/>
      <c r="C756" s="218" t="n"/>
      <c r="D756" s="228" t="n"/>
      <c r="E756" s="227" t="n"/>
      <c r="F756" s="240" t="n"/>
      <c r="G756" s="227" t="n"/>
      <c r="H756" s="231" t="n"/>
      <c r="I756" s="230" t="n"/>
      <c r="J756" s="243" t="n"/>
      <c r="K756" s="304" t="inlineStr">
        <is>
          <t xml:space="preserve"> </t>
        </is>
      </c>
      <c r="L756" s="278" t="n"/>
      <c r="N756" s="112" t="n"/>
    </row>
    <row r="757" ht="20.1" customHeight="1" s="521">
      <c r="A757" s="267" t="inlineStr">
        <is>
          <t>-</t>
        </is>
      </c>
      <c r="B757" s="228" t="inlineStr">
        <is>
          <t>18-HS-17201P</t>
        </is>
      </c>
      <c r="C757" s="281" t="inlineStr">
        <is>
          <t>DCS</t>
        </is>
      </c>
      <c r="D757" s="228" t="inlineStr">
        <is>
          <t>PP-1701A STOP</t>
        </is>
      </c>
      <c r="E757" s="227" t="inlineStr">
        <is>
          <t>1812-PS07-172</t>
        </is>
      </c>
      <c r="F757" s="229" t="inlineStr">
        <is>
          <t>MCC</t>
        </is>
      </c>
      <c r="G757" s="229" t="inlineStr">
        <is>
          <t>-</t>
        </is>
      </c>
      <c r="H757" s="229" t="inlineStr">
        <is>
          <t>DCS-DO</t>
        </is>
      </c>
      <c r="I757" s="229" t="inlineStr">
        <is>
          <t>-</t>
        </is>
      </c>
      <c r="J757" s="229" t="inlineStr">
        <is>
          <t>-</t>
        </is>
      </c>
      <c r="K757" s="304" t="inlineStr">
        <is>
          <t>C01</t>
        </is>
      </c>
      <c r="L757" s="278" t="n"/>
      <c r="N757" s="112" t="n"/>
    </row>
    <row r="758" ht="20.1" customHeight="1" s="521">
      <c r="A758" s="267" t="inlineStr">
        <is>
          <t>-</t>
        </is>
      </c>
      <c r="B758" s="228" t="inlineStr">
        <is>
          <t>18-YL-17201R</t>
        </is>
      </c>
      <c r="C758" s="281" t="inlineStr">
        <is>
          <t>DCS</t>
        </is>
      </c>
      <c r="D758" s="228" t="inlineStr">
        <is>
          <t>PP-1701A RUN</t>
        </is>
      </c>
      <c r="E758" s="227" t="inlineStr">
        <is>
          <t>1812-PS07-172</t>
        </is>
      </c>
      <c r="F758" s="229" t="inlineStr">
        <is>
          <t>MCC</t>
        </is>
      </c>
      <c r="G758" s="229" t="inlineStr">
        <is>
          <t>-</t>
        </is>
      </c>
      <c r="H758" s="229" t="inlineStr">
        <is>
          <t>DCS-DI</t>
        </is>
      </c>
      <c r="I758" s="229" t="inlineStr">
        <is>
          <t>-</t>
        </is>
      </c>
      <c r="J758" s="229" t="inlineStr">
        <is>
          <t>-</t>
        </is>
      </c>
      <c r="K758" s="304" t="inlineStr">
        <is>
          <t>C01</t>
        </is>
      </c>
      <c r="L758" s="278" t="n"/>
    </row>
    <row r="759" ht="20.1" customHeight="1" s="521">
      <c r="A759" s="267" t="inlineStr">
        <is>
          <t>-</t>
        </is>
      </c>
      <c r="B759" s="228" t="inlineStr">
        <is>
          <t>18-YL-17201F</t>
        </is>
      </c>
      <c r="C759" s="281" t="inlineStr">
        <is>
          <t>DCS</t>
        </is>
      </c>
      <c r="D759" s="228" t="inlineStr">
        <is>
          <t>PP-1701A FAULT</t>
        </is>
      </c>
      <c r="E759" s="227" t="inlineStr">
        <is>
          <t>1812-PS07-172</t>
        </is>
      </c>
      <c r="F759" s="229" t="inlineStr">
        <is>
          <t>MCC</t>
        </is>
      </c>
      <c r="G759" s="229" t="inlineStr">
        <is>
          <t>-</t>
        </is>
      </c>
      <c r="H759" s="229" t="inlineStr">
        <is>
          <t>DCS-DI</t>
        </is>
      </c>
      <c r="I759" s="229" t="inlineStr">
        <is>
          <t>-</t>
        </is>
      </c>
      <c r="J759" s="229" t="inlineStr">
        <is>
          <t>-</t>
        </is>
      </c>
      <c r="K759" s="304" t="inlineStr">
        <is>
          <t>C01</t>
        </is>
      </c>
      <c r="L759" s="278" t="n"/>
    </row>
    <row r="760" ht="20.1" customHeight="1" s="521">
      <c r="A760" s="267" t="inlineStr">
        <is>
          <t>-</t>
        </is>
      </c>
      <c r="B760" s="228" t="inlineStr">
        <is>
          <t>18-SI-17201</t>
        </is>
      </c>
      <c r="C760" s="281" t="inlineStr">
        <is>
          <t>DCS</t>
        </is>
      </c>
      <c r="D760" s="228" t="inlineStr">
        <is>
          <t>PP-1701A SPEED</t>
        </is>
      </c>
      <c r="E760" s="227" t="inlineStr">
        <is>
          <t>1812-PS07-172</t>
        </is>
      </c>
      <c r="F760" s="229" t="inlineStr">
        <is>
          <t>MCC</t>
        </is>
      </c>
      <c r="G760" s="229" t="inlineStr">
        <is>
          <t>-</t>
        </is>
      </c>
      <c r="H760" s="229" t="inlineStr">
        <is>
          <t>DCS-AI</t>
        </is>
      </c>
      <c r="I760" s="229" t="inlineStr">
        <is>
          <t>-</t>
        </is>
      </c>
      <c r="J760" s="229" t="inlineStr">
        <is>
          <t>-</t>
        </is>
      </c>
      <c r="K760" s="304" t="inlineStr">
        <is>
          <t>C01</t>
        </is>
      </c>
      <c r="L760" s="278" t="n"/>
    </row>
    <row r="761" ht="20.1" customHeight="1" s="521">
      <c r="A761" s="267" t="inlineStr">
        <is>
          <t>-</t>
        </is>
      </c>
      <c r="B761" s="228" t="inlineStr">
        <is>
          <t>18-SC-17201</t>
        </is>
      </c>
      <c r="C761" s="281" t="inlineStr">
        <is>
          <t>DCS</t>
        </is>
      </c>
      <c r="D761" s="228" t="inlineStr">
        <is>
          <t>PP-1701A SPEED CONTROL</t>
        </is>
      </c>
      <c r="E761" s="227" t="inlineStr">
        <is>
          <t>1812-PS07-172</t>
        </is>
      </c>
      <c r="F761" s="229" t="inlineStr">
        <is>
          <t>MCC</t>
        </is>
      </c>
      <c r="G761" s="229" t="inlineStr">
        <is>
          <t>-</t>
        </is>
      </c>
      <c r="H761" s="229" t="inlineStr">
        <is>
          <t>DCS-AO</t>
        </is>
      </c>
      <c r="I761" s="229" t="inlineStr">
        <is>
          <t>-</t>
        </is>
      </c>
      <c r="J761" s="229" t="inlineStr">
        <is>
          <t>-</t>
        </is>
      </c>
      <c r="K761" s="304" t="inlineStr">
        <is>
          <t>C01</t>
        </is>
      </c>
      <c r="L761" s="278" t="n"/>
    </row>
    <row r="762" ht="20.1" customHeight="1" s="521">
      <c r="A762" s="232" t="n"/>
      <c r="B762" s="251" t="n"/>
      <c r="C762" s="280" t="n"/>
      <c r="D762" s="251" t="n"/>
      <c r="E762" s="233" t="n"/>
      <c r="F762" s="155" t="n"/>
      <c r="G762" s="251" t="n"/>
      <c r="H762" s="280" t="n"/>
      <c r="I762" s="236" t="n"/>
      <c r="J762" s="236" t="n"/>
      <c r="K762" s="313" t="inlineStr">
        <is>
          <t xml:space="preserve"> </t>
        </is>
      </c>
      <c r="L762" s="277" t="n"/>
    </row>
    <row r="763" ht="20.1" customHeight="1" s="521">
      <c r="A763" s="267" t="inlineStr">
        <is>
          <t>-</t>
        </is>
      </c>
      <c r="B763" s="228" t="inlineStr">
        <is>
          <t>18-HS-17202P</t>
        </is>
      </c>
      <c r="C763" s="281" t="inlineStr">
        <is>
          <t>DCS</t>
        </is>
      </c>
      <c r="D763" s="228" t="inlineStr">
        <is>
          <t>PP-1701B STOP</t>
        </is>
      </c>
      <c r="E763" s="227" t="inlineStr">
        <is>
          <t>1812-PS07-172</t>
        </is>
      </c>
      <c r="F763" s="229" t="inlineStr">
        <is>
          <t>MCC</t>
        </is>
      </c>
      <c r="G763" s="229" t="inlineStr">
        <is>
          <t>-</t>
        </is>
      </c>
      <c r="H763" s="229" t="inlineStr">
        <is>
          <t>DCS-DO</t>
        </is>
      </c>
      <c r="I763" s="229" t="inlineStr">
        <is>
          <t>-</t>
        </is>
      </c>
      <c r="J763" s="229" t="inlineStr">
        <is>
          <t>-</t>
        </is>
      </c>
      <c r="K763" s="304" t="inlineStr">
        <is>
          <t>C01</t>
        </is>
      </c>
      <c r="L763" s="278" t="n"/>
    </row>
    <row r="764" ht="20.1" customHeight="1" s="521">
      <c r="A764" s="267" t="inlineStr">
        <is>
          <t>-</t>
        </is>
      </c>
      <c r="B764" s="228" t="inlineStr">
        <is>
          <t>18-YL-17202R</t>
        </is>
      </c>
      <c r="C764" s="281" t="inlineStr">
        <is>
          <t>DCS</t>
        </is>
      </c>
      <c r="D764" s="228" t="inlineStr">
        <is>
          <t>PP-1701B RUN</t>
        </is>
      </c>
      <c r="E764" s="227" t="inlineStr">
        <is>
          <t>1812-PS07-172</t>
        </is>
      </c>
      <c r="F764" s="229" t="inlineStr">
        <is>
          <t>MCC</t>
        </is>
      </c>
      <c r="G764" s="229" t="inlineStr">
        <is>
          <t>-</t>
        </is>
      </c>
      <c r="H764" s="229" t="inlineStr">
        <is>
          <t>DCS-DI</t>
        </is>
      </c>
      <c r="I764" s="229" t="inlineStr">
        <is>
          <t>-</t>
        </is>
      </c>
      <c r="J764" s="229" t="inlineStr">
        <is>
          <t>-</t>
        </is>
      </c>
      <c r="K764" s="304" t="inlineStr">
        <is>
          <t>C01</t>
        </is>
      </c>
      <c r="L764" s="278" t="n"/>
      <c r="N764" s="112" t="n"/>
    </row>
    <row r="765" ht="20.1" customHeight="1" s="521">
      <c r="A765" s="267" t="inlineStr">
        <is>
          <t>-</t>
        </is>
      </c>
      <c r="B765" s="228" t="inlineStr">
        <is>
          <t>18-YL-17202F</t>
        </is>
      </c>
      <c r="C765" s="281" t="inlineStr">
        <is>
          <t>DCS</t>
        </is>
      </c>
      <c r="D765" s="228" t="inlineStr">
        <is>
          <t>PP-1701B FAULT</t>
        </is>
      </c>
      <c r="E765" s="227" t="inlineStr">
        <is>
          <t>1812-PS07-172</t>
        </is>
      </c>
      <c r="F765" s="229" t="inlineStr">
        <is>
          <t>MCC</t>
        </is>
      </c>
      <c r="G765" s="229" t="inlineStr">
        <is>
          <t>-</t>
        </is>
      </c>
      <c r="H765" s="229" t="inlineStr">
        <is>
          <t>DCS-DI</t>
        </is>
      </c>
      <c r="I765" s="229" t="inlineStr">
        <is>
          <t>-</t>
        </is>
      </c>
      <c r="J765" s="229" t="inlineStr">
        <is>
          <t>-</t>
        </is>
      </c>
      <c r="K765" s="304" t="inlineStr">
        <is>
          <t>C01</t>
        </is>
      </c>
      <c r="L765" s="278" t="n"/>
      <c r="N765" s="112" t="n"/>
    </row>
    <row r="766" ht="20.1" customHeight="1" s="521">
      <c r="A766" s="267" t="inlineStr">
        <is>
          <t>-</t>
        </is>
      </c>
      <c r="B766" s="228" t="inlineStr">
        <is>
          <t>18-SI-17202</t>
        </is>
      </c>
      <c r="C766" s="281" t="inlineStr">
        <is>
          <t>DCS</t>
        </is>
      </c>
      <c r="D766" s="228" t="inlineStr">
        <is>
          <t>PP-1701B SPEED</t>
        </is>
      </c>
      <c r="E766" s="227" t="inlineStr">
        <is>
          <t>1812-PS07-172</t>
        </is>
      </c>
      <c r="F766" s="229" t="inlineStr">
        <is>
          <t>MCC</t>
        </is>
      </c>
      <c r="G766" s="229" t="inlineStr">
        <is>
          <t>-</t>
        </is>
      </c>
      <c r="H766" s="229" t="inlineStr">
        <is>
          <t>DCS-AI</t>
        </is>
      </c>
      <c r="I766" s="229" t="inlineStr">
        <is>
          <t>-</t>
        </is>
      </c>
      <c r="J766" s="229" t="inlineStr">
        <is>
          <t>-</t>
        </is>
      </c>
      <c r="K766" s="304" t="inlineStr">
        <is>
          <t>C01</t>
        </is>
      </c>
      <c r="L766" s="278" t="n"/>
    </row>
    <row r="767" ht="20.1" customHeight="1" s="521">
      <c r="A767" s="267" t="inlineStr">
        <is>
          <t>-</t>
        </is>
      </c>
      <c r="B767" s="228" t="inlineStr">
        <is>
          <t>18-SC-17202</t>
        </is>
      </c>
      <c r="C767" s="281" t="inlineStr">
        <is>
          <t>DCS</t>
        </is>
      </c>
      <c r="D767" s="228" t="inlineStr">
        <is>
          <t>PP-1701B SPEED CONTROL</t>
        </is>
      </c>
      <c r="E767" s="227" t="inlineStr">
        <is>
          <t>1812-PS07-172</t>
        </is>
      </c>
      <c r="F767" s="229" t="inlineStr">
        <is>
          <t>MCC</t>
        </is>
      </c>
      <c r="G767" s="229" t="inlineStr">
        <is>
          <t>-</t>
        </is>
      </c>
      <c r="H767" s="229" t="inlineStr">
        <is>
          <t>DCS-AO</t>
        </is>
      </c>
      <c r="I767" s="229" t="inlineStr">
        <is>
          <t>-</t>
        </is>
      </c>
      <c r="J767" s="229" t="inlineStr">
        <is>
          <t>-</t>
        </is>
      </c>
      <c r="K767" s="304" t="inlineStr">
        <is>
          <t>C01</t>
        </is>
      </c>
      <c r="L767" s="278" t="n"/>
    </row>
    <row r="768" ht="20.1" customHeight="1" s="521">
      <c r="A768" s="232" t="n"/>
      <c r="B768" s="251" t="n"/>
      <c r="C768" s="280" t="n"/>
      <c r="D768" s="251" t="n"/>
      <c r="E768" s="233" t="n"/>
      <c r="F768" s="155" t="n"/>
      <c r="G768" s="251" t="n"/>
      <c r="H768" s="280" t="n"/>
      <c r="I768" s="236" t="n"/>
      <c r="J768" s="236" t="n"/>
      <c r="K768" s="313" t="inlineStr">
        <is>
          <t xml:space="preserve"> </t>
        </is>
      </c>
      <c r="L768" s="277" t="n"/>
    </row>
    <row r="769" ht="20.1" customHeight="1" s="521">
      <c r="A769" s="267" t="inlineStr">
        <is>
          <t>-</t>
        </is>
      </c>
      <c r="B769" s="228" t="inlineStr">
        <is>
          <t>18-HS-17203P</t>
        </is>
      </c>
      <c r="C769" s="281" t="inlineStr">
        <is>
          <t>DCS</t>
        </is>
      </c>
      <c r="D769" s="228" t="inlineStr">
        <is>
          <t>PP-1702A STOP</t>
        </is>
      </c>
      <c r="E769" s="227" t="inlineStr">
        <is>
          <t>1812-PS07-172</t>
        </is>
      </c>
      <c r="F769" s="229" t="inlineStr">
        <is>
          <t>MCC</t>
        </is>
      </c>
      <c r="G769" s="229" t="inlineStr">
        <is>
          <t>-</t>
        </is>
      </c>
      <c r="H769" s="229" t="inlineStr">
        <is>
          <t>DCS-DO</t>
        </is>
      </c>
      <c r="I769" s="229" t="inlineStr">
        <is>
          <t>-</t>
        </is>
      </c>
      <c r="J769" s="229" t="inlineStr">
        <is>
          <t>-</t>
        </is>
      </c>
      <c r="K769" s="304" t="inlineStr">
        <is>
          <t>C01</t>
        </is>
      </c>
      <c r="L769" s="278" t="n"/>
    </row>
    <row r="770" ht="20.1" customHeight="1" s="521">
      <c r="A770" s="267" t="inlineStr">
        <is>
          <t>-</t>
        </is>
      </c>
      <c r="B770" s="228" t="inlineStr">
        <is>
          <t>18-YL-17203R</t>
        </is>
      </c>
      <c r="C770" s="281" t="inlineStr">
        <is>
          <t>DCS</t>
        </is>
      </c>
      <c r="D770" s="228" t="inlineStr">
        <is>
          <t>PP-1702A RUN</t>
        </is>
      </c>
      <c r="E770" s="227" t="inlineStr">
        <is>
          <t>1812-PS07-172</t>
        </is>
      </c>
      <c r="F770" s="229" t="inlineStr">
        <is>
          <t>MCC</t>
        </is>
      </c>
      <c r="G770" s="229" t="inlineStr">
        <is>
          <t>-</t>
        </is>
      </c>
      <c r="H770" s="229" t="inlineStr">
        <is>
          <t>DCS-DI</t>
        </is>
      </c>
      <c r="I770" s="229" t="inlineStr">
        <is>
          <t>-</t>
        </is>
      </c>
      <c r="J770" s="229" t="inlineStr">
        <is>
          <t>-</t>
        </is>
      </c>
      <c r="K770" s="304" t="inlineStr">
        <is>
          <t>C01</t>
        </is>
      </c>
      <c r="L770" s="278" t="n"/>
      <c r="N770" s="112" t="n"/>
    </row>
    <row r="771" ht="20.1" customHeight="1" s="521">
      <c r="A771" s="267" t="inlineStr">
        <is>
          <t>-</t>
        </is>
      </c>
      <c r="B771" s="228" t="inlineStr">
        <is>
          <t>18-YL-17203F</t>
        </is>
      </c>
      <c r="C771" s="281" t="inlineStr">
        <is>
          <t>DCS</t>
        </is>
      </c>
      <c r="D771" s="228" t="inlineStr">
        <is>
          <t>PP-1702A FAULT</t>
        </is>
      </c>
      <c r="E771" s="227" t="inlineStr">
        <is>
          <t>1812-PS07-172</t>
        </is>
      </c>
      <c r="F771" s="229" t="inlineStr">
        <is>
          <t>MCC</t>
        </is>
      </c>
      <c r="G771" s="229" t="inlineStr">
        <is>
          <t>-</t>
        </is>
      </c>
      <c r="H771" s="229" t="inlineStr">
        <is>
          <t>DCS-DI</t>
        </is>
      </c>
      <c r="I771" s="229" t="inlineStr">
        <is>
          <t>-</t>
        </is>
      </c>
      <c r="J771" s="229" t="inlineStr">
        <is>
          <t>-</t>
        </is>
      </c>
      <c r="K771" s="304" t="inlineStr">
        <is>
          <t>C01</t>
        </is>
      </c>
      <c r="L771" s="278" t="n"/>
    </row>
    <row r="772" ht="20.1" customHeight="1" s="521">
      <c r="A772" s="267" t="inlineStr">
        <is>
          <t>-</t>
        </is>
      </c>
      <c r="B772" s="228" t="inlineStr">
        <is>
          <t>18-SI-17203</t>
        </is>
      </c>
      <c r="C772" s="281" t="inlineStr">
        <is>
          <t>DCS</t>
        </is>
      </c>
      <c r="D772" s="228" t="inlineStr">
        <is>
          <t>PP-1702A SPEED</t>
        </is>
      </c>
      <c r="E772" s="227" t="inlineStr">
        <is>
          <t>1812-PS07-172</t>
        </is>
      </c>
      <c r="F772" s="229" t="inlineStr">
        <is>
          <t>MCC</t>
        </is>
      </c>
      <c r="G772" s="229" t="inlineStr">
        <is>
          <t>-</t>
        </is>
      </c>
      <c r="H772" s="229" t="inlineStr">
        <is>
          <t>DCS-AI</t>
        </is>
      </c>
      <c r="I772" s="229" t="inlineStr">
        <is>
          <t>-</t>
        </is>
      </c>
      <c r="J772" s="229" t="inlineStr">
        <is>
          <t>-</t>
        </is>
      </c>
      <c r="K772" s="304" t="inlineStr">
        <is>
          <t>C01</t>
        </is>
      </c>
      <c r="L772" s="278" t="n"/>
    </row>
    <row r="773" ht="20.1" customHeight="1" s="521">
      <c r="A773" s="267" t="inlineStr">
        <is>
          <t>-</t>
        </is>
      </c>
      <c r="B773" s="228" t="inlineStr">
        <is>
          <t>18-SC-17203</t>
        </is>
      </c>
      <c r="C773" s="281" t="inlineStr">
        <is>
          <t>DCS</t>
        </is>
      </c>
      <c r="D773" s="228" t="inlineStr">
        <is>
          <t>PP-1702A SPEED CONTROL</t>
        </is>
      </c>
      <c r="E773" s="227" t="inlineStr">
        <is>
          <t>1812-PS07-172</t>
        </is>
      </c>
      <c r="F773" s="229" t="inlineStr">
        <is>
          <t>MCC</t>
        </is>
      </c>
      <c r="G773" s="229" t="inlineStr">
        <is>
          <t>-</t>
        </is>
      </c>
      <c r="H773" s="229" t="inlineStr">
        <is>
          <t>DCS-AO</t>
        </is>
      </c>
      <c r="I773" s="229" t="inlineStr">
        <is>
          <t>-</t>
        </is>
      </c>
      <c r="J773" s="229" t="inlineStr">
        <is>
          <t>-</t>
        </is>
      </c>
      <c r="K773" s="304" t="inlineStr">
        <is>
          <t>C01</t>
        </is>
      </c>
      <c r="L773" s="278" t="n"/>
    </row>
    <row r="774" ht="20.1" customHeight="1" s="521">
      <c r="A774" s="232" t="n"/>
      <c r="B774" s="251" t="n"/>
      <c r="C774" s="280" t="n"/>
      <c r="D774" s="251" t="n"/>
      <c r="E774" s="233" t="n"/>
      <c r="F774" s="155" t="n"/>
      <c r="G774" s="251" t="n"/>
      <c r="H774" s="280" t="n"/>
      <c r="I774" s="236" t="n"/>
      <c r="J774" s="236" t="n"/>
      <c r="K774" s="313" t="inlineStr">
        <is>
          <t xml:space="preserve"> </t>
        </is>
      </c>
      <c r="L774" s="277" t="n"/>
    </row>
    <row r="775" ht="20.1" customHeight="1" s="521">
      <c r="A775" s="267" t="inlineStr">
        <is>
          <t>-</t>
        </is>
      </c>
      <c r="B775" s="228" t="inlineStr">
        <is>
          <t>18-HS-17204P</t>
        </is>
      </c>
      <c r="C775" s="281" t="inlineStr">
        <is>
          <t>DCS</t>
        </is>
      </c>
      <c r="D775" s="228" t="inlineStr">
        <is>
          <t>PP-1702B STOP</t>
        </is>
      </c>
      <c r="E775" s="227" t="inlineStr">
        <is>
          <t>1812-PS07-172</t>
        </is>
      </c>
      <c r="F775" s="229" t="inlineStr">
        <is>
          <t>MCC</t>
        </is>
      </c>
      <c r="G775" s="229" t="inlineStr">
        <is>
          <t>-</t>
        </is>
      </c>
      <c r="H775" s="229" t="inlineStr">
        <is>
          <t>DCS-DO</t>
        </is>
      </c>
      <c r="I775" s="229" t="inlineStr">
        <is>
          <t>-</t>
        </is>
      </c>
      <c r="J775" s="229" t="inlineStr">
        <is>
          <t>-</t>
        </is>
      </c>
      <c r="K775" s="304" t="inlineStr">
        <is>
          <t>C01</t>
        </is>
      </c>
      <c r="L775" s="278" t="n"/>
    </row>
    <row r="776" ht="20.1" customHeight="1" s="521">
      <c r="A776" s="267" t="inlineStr">
        <is>
          <t>-</t>
        </is>
      </c>
      <c r="B776" s="228" t="inlineStr">
        <is>
          <t>18-YL-17204R</t>
        </is>
      </c>
      <c r="C776" s="281" t="inlineStr">
        <is>
          <t>DCS</t>
        </is>
      </c>
      <c r="D776" s="228" t="inlineStr">
        <is>
          <t>PP-1702B RUN</t>
        </is>
      </c>
      <c r="E776" s="227" t="inlineStr">
        <is>
          <t>1812-PS07-172</t>
        </is>
      </c>
      <c r="F776" s="229" t="inlineStr">
        <is>
          <t>MCC</t>
        </is>
      </c>
      <c r="G776" s="229" t="inlineStr">
        <is>
          <t>-</t>
        </is>
      </c>
      <c r="H776" s="229" t="inlineStr">
        <is>
          <t>DCS-DI</t>
        </is>
      </c>
      <c r="I776" s="229" t="inlineStr">
        <is>
          <t>-</t>
        </is>
      </c>
      <c r="J776" s="229" t="inlineStr">
        <is>
          <t>-</t>
        </is>
      </c>
      <c r="K776" s="304" t="inlineStr">
        <is>
          <t>C01</t>
        </is>
      </c>
      <c r="L776" s="278" t="n"/>
    </row>
    <row r="777" ht="20.1" customHeight="1" s="521">
      <c r="A777" s="267" t="inlineStr">
        <is>
          <t>-</t>
        </is>
      </c>
      <c r="B777" s="228" t="inlineStr">
        <is>
          <t>18-YL-17204F</t>
        </is>
      </c>
      <c r="C777" s="281" t="inlineStr">
        <is>
          <t>DCS</t>
        </is>
      </c>
      <c r="D777" s="228" t="inlineStr">
        <is>
          <t>PP-1702B FAULT</t>
        </is>
      </c>
      <c r="E777" s="227" t="inlineStr">
        <is>
          <t>1812-PS07-172</t>
        </is>
      </c>
      <c r="F777" s="229" t="inlineStr">
        <is>
          <t>MCC</t>
        </is>
      </c>
      <c r="G777" s="229" t="inlineStr">
        <is>
          <t>-</t>
        </is>
      </c>
      <c r="H777" s="229" t="inlineStr">
        <is>
          <t>DCS-DI</t>
        </is>
      </c>
      <c r="I777" s="229" t="inlineStr">
        <is>
          <t>-</t>
        </is>
      </c>
      <c r="J777" s="229" t="inlineStr">
        <is>
          <t>-</t>
        </is>
      </c>
      <c r="K777" s="304" t="inlineStr">
        <is>
          <t>C01</t>
        </is>
      </c>
      <c r="L777" s="278" t="n"/>
    </row>
    <row r="778" ht="20.1" customHeight="1" s="521">
      <c r="A778" s="267" t="inlineStr">
        <is>
          <t>-</t>
        </is>
      </c>
      <c r="B778" s="228" t="inlineStr">
        <is>
          <t>18-SI-17204</t>
        </is>
      </c>
      <c r="C778" s="281" t="inlineStr">
        <is>
          <t>DCS</t>
        </is>
      </c>
      <c r="D778" s="228" t="inlineStr">
        <is>
          <t>PP-1702B SPEED</t>
        </is>
      </c>
      <c r="E778" s="227" t="inlineStr">
        <is>
          <t>1812-PS07-172</t>
        </is>
      </c>
      <c r="F778" s="229" t="inlineStr">
        <is>
          <t>MCC</t>
        </is>
      </c>
      <c r="G778" s="229" t="inlineStr">
        <is>
          <t>-</t>
        </is>
      </c>
      <c r="H778" s="229" t="inlineStr">
        <is>
          <t>DCS-AI</t>
        </is>
      </c>
      <c r="I778" s="229" t="inlineStr">
        <is>
          <t>-</t>
        </is>
      </c>
      <c r="J778" s="229" t="inlineStr">
        <is>
          <t>-</t>
        </is>
      </c>
      <c r="K778" s="304" t="inlineStr">
        <is>
          <t>C01</t>
        </is>
      </c>
      <c r="L778" s="278" t="n"/>
    </row>
    <row r="779" ht="20.1" customHeight="1" s="521">
      <c r="A779" s="267" t="inlineStr">
        <is>
          <t>-</t>
        </is>
      </c>
      <c r="B779" s="228" t="inlineStr">
        <is>
          <t>18-SC-17204</t>
        </is>
      </c>
      <c r="C779" s="281" t="inlineStr">
        <is>
          <t>DCS</t>
        </is>
      </c>
      <c r="D779" s="228" t="inlineStr">
        <is>
          <t>PP-1702B SPEED CONTROL</t>
        </is>
      </c>
      <c r="E779" s="227" t="inlineStr">
        <is>
          <t>1812-PS07-172</t>
        </is>
      </c>
      <c r="F779" s="229" t="inlineStr">
        <is>
          <t>MCC</t>
        </is>
      </c>
      <c r="G779" s="229" t="inlineStr">
        <is>
          <t>-</t>
        </is>
      </c>
      <c r="H779" s="229" t="inlineStr">
        <is>
          <t>DCS-AO</t>
        </is>
      </c>
      <c r="I779" s="229" t="inlineStr">
        <is>
          <t>-</t>
        </is>
      </c>
      <c r="J779" s="229" t="inlineStr">
        <is>
          <t>-</t>
        </is>
      </c>
      <c r="K779" s="304" t="inlineStr">
        <is>
          <t>C01</t>
        </is>
      </c>
      <c r="L779" s="278" t="n"/>
    </row>
    <row r="780" ht="20.1" customHeight="1" s="521">
      <c r="A780" s="232" t="n"/>
      <c r="B780" s="251" t="n"/>
      <c r="C780" s="280" t="n"/>
      <c r="D780" s="251" t="n"/>
      <c r="E780" s="233" t="n"/>
      <c r="F780" s="155" t="n"/>
      <c r="G780" s="251" t="n"/>
      <c r="H780" s="280" t="n"/>
      <c r="I780" s="236" t="n"/>
      <c r="J780" s="236" t="n"/>
      <c r="K780" s="313" t="inlineStr">
        <is>
          <t xml:space="preserve"> </t>
        </is>
      </c>
      <c r="L780" s="277" t="n"/>
    </row>
    <row r="781" ht="20.1" customHeight="1" s="521">
      <c r="A781" s="267" t="inlineStr">
        <is>
          <t>-</t>
        </is>
      </c>
      <c r="B781" s="228" t="inlineStr">
        <is>
          <t>18-HS-17301P</t>
        </is>
      </c>
      <c r="C781" s="281" t="inlineStr">
        <is>
          <t>DCS</t>
        </is>
      </c>
      <c r="D781" s="228" t="inlineStr">
        <is>
          <t>PP-1704 STOP</t>
        </is>
      </c>
      <c r="E781" s="227" t="inlineStr">
        <is>
          <t>1812-PS07-173</t>
        </is>
      </c>
      <c r="F781" s="229" t="inlineStr">
        <is>
          <t>MCC</t>
        </is>
      </c>
      <c r="G781" s="229" t="inlineStr">
        <is>
          <t>-</t>
        </is>
      </c>
      <c r="H781" s="229" t="inlineStr">
        <is>
          <t>DCS-DO</t>
        </is>
      </c>
      <c r="I781" s="229" t="inlineStr">
        <is>
          <t>-</t>
        </is>
      </c>
      <c r="J781" s="229" t="inlineStr">
        <is>
          <t>-</t>
        </is>
      </c>
      <c r="K781" s="304" t="inlineStr">
        <is>
          <t>C01</t>
        </is>
      </c>
      <c r="L781" s="278" t="n"/>
    </row>
    <row r="782" ht="20.1" customHeight="1" s="521">
      <c r="A782" s="267" t="inlineStr">
        <is>
          <t>-</t>
        </is>
      </c>
      <c r="B782" s="228" t="inlineStr">
        <is>
          <t>18-YL-17301R</t>
        </is>
      </c>
      <c r="C782" s="281" t="inlineStr">
        <is>
          <t>DCS</t>
        </is>
      </c>
      <c r="D782" s="228" t="inlineStr">
        <is>
          <t>PP-1704 RUN</t>
        </is>
      </c>
      <c r="E782" s="227" t="inlineStr">
        <is>
          <t>1812-PS07-173</t>
        </is>
      </c>
      <c r="F782" s="229" t="inlineStr">
        <is>
          <t>MCC</t>
        </is>
      </c>
      <c r="G782" s="229" t="inlineStr">
        <is>
          <t>-</t>
        </is>
      </c>
      <c r="H782" s="229" t="inlineStr">
        <is>
          <t>DCS-DI</t>
        </is>
      </c>
      <c r="I782" s="229" t="inlineStr">
        <is>
          <t>-</t>
        </is>
      </c>
      <c r="J782" s="229" t="inlineStr">
        <is>
          <t>-</t>
        </is>
      </c>
      <c r="K782" s="304" t="inlineStr">
        <is>
          <t>C01</t>
        </is>
      </c>
      <c r="L782" s="278" t="n"/>
    </row>
    <row r="783" ht="20.1" customHeight="1" s="521">
      <c r="A783" s="267" t="inlineStr">
        <is>
          <t>-</t>
        </is>
      </c>
      <c r="B783" s="228" t="inlineStr">
        <is>
          <t>18-YL-17301F</t>
        </is>
      </c>
      <c r="C783" s="281" t="inlineStr">
        <is>
          <t>DCS</t>
        </is>
      </c>
      <c r="D783" s="228" t="inlineStr">
        <is>
          <t>PP-1704 FAULT</t>
        </is>
      </c>
      <c r="E783" s="227" t="inlineStr">
        <is>
          <t>1812-PS07-173</t>
        </is>
      </c>
      <c r="F783" s="229" t="inlineStr">
        <is>
          <t>MCC</t>
        </is>
      </c>
      <c r="G783" s="229" t="inlineStr">
        <is>
          <t>-</t>
        </is>
      </c>
      <c r="H783" s="229" t="inlineStr">
        <is>
          <t>DCS-DI</t>
        </is>
      </c>
      <c r="I783" s="229" t="inlineStr">
        <is>
          <t>-</t>
        </is>
      </c>
      <c r="J783" s="229" t="inlineStr">
        <is>
          <t>-</t>
        </is>
      </c>
      <c r="K783" s="304" t="inlineStr">
        <is>
          <t>C01</t>
        </is>
      </c>
      <c r="L783" s="278" t="n"/>
    </row>
    <row r="784" ht="20.1" customHeight="1" s="521">
      <c r="A784" s="267" t="inlineStr">
        <is>
          <t>-</t>
        </is>
      </c>
      <c r="B784" s="228" t="inlineStr">
        <is>
          <t>18-SI-17301</t>
        </is>
      </c>
      <c r="C784" s="281" t="inlineStr">
        <is>
          <t>DCS</t>
        </is>
      </c>
      <c r="D784" s="228" t="inlineStr">
        <is>
          <t>PP-1704 SPEED</t>
        </is>
      </c>
      <c r="E784" s="227" t="inlineStr">
        <is>
          <t>1812-PS07-173</t>
        </is>
      </c>
      <c r="F784" s="229" t="inlineStr">
        <is>
          <t>MCC</t>
        </is>
      </c>
      <c r="G784" s="229" t="inlineStr">
        <is>
          <t>-</t>
        </is>
      </c>
      <c r="H784" s="229" t="inlineStr">
        <is>
          <t>DCS-AI</t>
        </is>
      </c>
      <c r="I784" s="229" t="inlineStr">
        <is>
          <t>-</t>
        </is>
      </c>
      <c r="J784" s="229" t="inlineStr">
        <is>
          <t>-</t>
        </is>
      </c>
      <c r="K784" s="304" t="inlineStr">
        <is>
          <t>C01</t>
        </is>
      </c>
      <c r="L784" s="278" t="n"/>
    </row>
    <row r="785" ht="20.1" customHeight="1" s="521">
      <c r="A785" s="267" t="inlineStr">
        <is>
          <t>-</t>
        </is>
      </c>
      <c r="B785" s="228" t="inlineStr">
        <is>
          <t>18-SC-17301</t>
        </is>
      </c>
      <c r="C785" s="281" t="inlineStr">
        <is>
          <t>DCS</t>
        </is>
      </c>
      <c r="D785" s="228" t="inlineStr">
        <is>
          <t>PP-1704 SPEED CONTROL</t>
        </is>
      </c>
      <c r="E785" s="227" t="inlineStr">
        <is>
          <t>1812-PS07-173</t>
        </is>
      </c>
      <c r="F785" s="229" t="inlineStr">
        <is>
          <t>MCC</t>
        </is>
      </c>
      <c r="G785" s="229" t="inlineStr">
        <is>
          <t>-</t>
        </is>
      </c>
      <c r="H785" s="229" t="inlineStr">
        <is>
          <t>DCS-AO</t>
        </is>
      </c>
      <c r="I785" s="229" t="inlineStr">
        <is>
          <t>-</t>
        </is>
      </c>
      <c r="J785" s="229" t="inlineStr">
        <is>
          <t>-</t>
        </is>
      </c>
      <c r="K785" s="304" t="inlineStr">
        <is>
          <t>C01</t>
        </is>
      </c>
      <c r="L785" s="278" t="n"/>
    </row>
    <row r="786" ht="20.1" customHeight="1" s="521">
      <c r="A786" s="232" t="n"/>
      <c r="B786" s="251" t="n"/>
      <c r="C786" s="280" t="n"/>
      <c r="D786" s="251" t="n"/>
      <c r="E786" s="233" t="n"/>
      <c r="F786" s="155" t="n"/>
      <c r="G786" s="251" t="n"/>
      <c r="H786" s="280" t="n"/>
      <c r="I786" s="236" t="n"/>
      <c r="J786" s="236" t="n"/>
      <c r="K786" s="313" t="inlineStr">
        <is>
          <t xml:space="preserve"> </t>
        </is>
      </c>
      <c r="L786" s="277" t="n"/>
    </row>
    <row r="787" ht="20.1" customHeight="1" s="521">
      <c r="A787" s="267" t="inlineStr">
        <is>
          <t>-</t>
        </is>
      </c>
      <c r="B787" s="228" t="inlineStr">
        <is>
          <t>18-HS-17109P</t>
        </is>
      </c>
      <c r="C787" s="281" t="inlineStr">
        <is>
          <t>DCS</t>
        </is>
      </c>
      <c r="D787" s="228" t="inlineStr">
        <is>
          <t>PP-1705 STOP</t>
        </is>
      </c>
      <c r="E787" s="227" t="inlineStr">
        <is>
          <t>1812-PS07-173</t>
        </is>
      </c>
      <c r="F787" s="229" t="inlineStr">
        <is>
          <t>MCC</t>
        </is>
      </c>
      <c r="G787" s="229" t="inlineStr">
        <is>
          <t>-</t>
        </is>
      </c>
      <c r="H787" s="229" t="inlineStr">
        <is>
          <t>DCS-DO</t>
        </is>
      </c>
      <c r="I787" s="229" t="inlineStr">
        <is>
          <t>-</t>
        </is>
      </c>
      <c r="J787" s="229" t="inlineStr">
        <is>
          <t>-</t>
        </is>
      </c>
      <c r="K787" s="304" t="inlineStr">
        <is>
          <t>C01</t>
        </is>
      </c>
      <c r="L787" s="278" t="n"/>
      <c r="N787" s="112" t="n"/>
    </row>
    <row r="788" ht="20.1" customHeight="1" s="521">
      <c r="A788" s="267" t="inlineStr">
        <is>
          <t>-</t>
        </is>
      </c>
      <c r="B788" s="228" t="inlineStr">
        <is>
          <t>18-YL-17109R</t>
        </is>
      </c>
      <c r="C788" s="281" t="inlineStr">
        <is>
          <t>DCS</t>
        </is>
      </c>
      <c r="D788" s="228" t="inlineStr">
        <is>
          <t>PP-1705 RUN</t>
        </is>
      </c>
      <c r="E788" s="227" t="inlineStr">
        <is>
          <t>1812-PS07-173</t>
        </is>
      </c>
      <c r="F788" s="229" t="inlineStr">
        <is>
          <t>MCC</t>
        </is>
      </c>
      <c r="G788" s="229" t="inlineStr">
        <is>
          <t>-</t>
        </is>
      </c>
      <c r="H788" s="229" t="inlineStr">
        <is>
          <t>DCS-DI</t>
        </is>
      </c>
      <c r="I788" s="229" t="inlineStr">
        <is>
          <t>-</t>
        </is>
      </c>
      <c r="J788" s="229" t="inlineStr">
        <is>
          <t>-</t>
        </is>
      </c>
      <c r="K788" s="304" t="inlineStr">
        <is>
          <t>C01</t>
        </is>
      </c>
      <c r="L788" s="278" t="n"/>
    </row>
    <row r="789" ht="20.1" customHeight="1" s="521">
      <c r="A789" s="267" t="inlineStr">
        <is>
          <t>-</t>
        </is>
      </c>
      <c r="B789" s="228" t="inlineStr">
        <is>
          <t>18-YL-17109F</t>
        </is>
      </c>
      <c r="C789" s="281" t="inlineStr">
        <is>
          <t>DCS</t>
        </is>
      </c>
      <c r="D789" s="228" t="inlineStr">
        <is>
          <t>PP-1705 FAULT</t>
        </is>
      </c>
      <c r="E789" s="227" t="inlineStr">
        <is>
          <t>1812-PS07-173</t>
        </is>
      </c>
      <c r="F789" s="229" t="inlineStr">
        <is>
          <t>MCC</t>
        </is>
      </c>
      <c r="G789" s="229" t="inlineStr">
        <is>
          <t>-</t>
        </is>
      </c>
      <c r="H789" s="229" t="inlineStr">
        <is>
          <t>DCS-DI</t>
        </is>
      </c>
      <c r="I789" s="229" t="inlineStr">
        <is>
          <t>-</t>
        </is>
      </c>
      <c r="J789" s="229" t="inlineStr">
        <is>
          <t>-</t>
        </is>
      </c>
      <c r="K789" s="304" t="inlineStr">
        <is>
          <t>C01</t>
        </is>
      </c>
      <c r="L789" s="278" t="n"/>
    </row>
    <row r="790" ht="20.1" customHeight="1" s="521">
      <c r="A790" s="232" t="n"/>
      <c r="B790" s="251" t="n"/>
      <c r="C790" s="280" t="n"/>
      <c r="D790" s="251" t="n"/>
      <c r="E790" s="233" t="n"/>
      <c r="F790" s="235" t="n"/>
      <c r="G790" s="251" t="n"/>
      <c r="H790" s="280" t="n"/>
      <c r="I790" s="236" t="n"/>
      <c r="J790" s="235" t="n"/>
      <c r="K790" s="313" t="n"/>
      <c r="L790" s="277" t="n"/>
    </row>
    <row r="791" ht="20.1" customHeight="1" s="521">
      <c r="A791" s="294" t="n">
        <v>1830</v>
      </c>
      <c r="B791" s="295" t="n"/>
      <c r="C791" s="296" t="n"/>
      <c r="D791" s="295" t="n"/>
      <c r="E791" s="297" t="n"/>
      <c r="F791" s="298" t="n"/>
      <c r="G791" s="295" t="n"/>
      <c r="H791" s="296" t="n"/>
      <c r="I791" s="299" t="n"/>
      <c r="J791" s="298" t="n"/>
      <c r="K791" s="300" t="n"/>
      <c r="L791" s="277" t="n"/>
      <c r="N791" s="112" t="n"/>
    </row>
    <row r="792" ht="20.1" customHeight="1" s="521">
      <c r="A792" s="301" t="inlineStr">
        <is>
          <t>-</t>
        </is>
      </c>
      <c r="B792" s="653" t="inlineStr">
        <is>
          <t>18-TIA-21101</t>
        </is>
      </c>
      <c r="C792" s="302" t="inlineStr">
        <is>
          <t>DCS</t>
        </is>
      </c>
      <c r="D792" s="303" t="inlineStr">
        <is>
          <t>PEROXIDE DOSING ROOM TEMPERATURE</t>
        </is>
      </c>
      <c r="E792" s="303" t="inlineStr">
        <is>
          <t>1830-PS07-211</t>
        </is>
      </c>
      <c r="F792" s="229" t="inlineStr">
        <is>
          <t>CCR</t>
        </is>
      </c>
      <c r="G792" s="240" t="inlineStr">
        <is>
          <t>-</t>
        </is>
      </c>
      <c r="H792" s="229" t="inlineStr">
        <is>
          <t>-</t>
        </is>
      </c>
      <c r="I792" s="229" t="inlineStr">
        <is>
          <t>-</t>
        </is>
      </c>
      <c r="J792" s="229" t="inlineStr">
        <is>
          <t>-</t>
        </is>
      </c>
      <c r="K792" s="304" t="inlineStr">
        <is>
          <t>C01</t>
        </is>
      </c>
      <c r="L792" s="305" t="n"/>
      <c r="M792" s="306" t="n"/>
      <c r="N792" s="305" t="n"/>
      <c r="O792" s="305" t="n"/>
    </row>
    <row r="793" ht="20.1" customHeight="1" s="521">
      <c r="A793" s="301" t="inlineStr">
        <is>
          <t>-</t>
        </is>
      </c>
      <c r="B793" s="653" t="inlineStr">
        <is>
          <t>18-TT-21101</t>
        </is>
      </c>
      <c r="C793" s="307" t="inlineStr">
        <is>
          <t>Integral Temperature Transmitter</t>
        </is>
      </c>
      <c r="D793" s="303" t="inlineStr">
        <is>
          <t>PEROXIDE DOSING ROOM</t>
        </is>
      </c>
      <c r="E793" s="303" t="inlineStr">
        <is>
          <t>1830-PS07-211</t>
        </is>
      </c>
      <c r="F793" s="229" t="inlineStr">
        <is>
          <t>FIELD</t>
        </is>
      </c>
      <c r="G793" s="240" t="inlineStr">
        <is>
          <t>PEROXIDE DOSING ROOM</t>
        </is>
      </c>
      <c r="H793" s="229" t="inlineStr">
        <is>
          <t>DCS-AI</t>
        </is>
      </c>
      <c r="I793" s="229" t="inlineStr">
        <is>
          <t>-</t>
        </is>
      </c>
      <c r="J793" s="229" t="inlineStr">
        <is>
          <t>-</t>
        </is>
      </c>
      <c r="K793" s="304" t="inlineStr">
        <is>
          <t>C01</t>
        </is>
      </c>
      <c r="L793" s="305" t="n"/>
      <c r="M793" s="306" t="n"/>
      <c r="N793" s="305" t="n"/>
      <c r="O793" s="305" t="n"/>
    </row>
    <row r="794" ht="20.1" customHeight="1" s="521">
      <c r="A794" s="301" t="inlineStr">
        <is>
          <t>-</t>
        </is>
      </c>
      <c r="B794" s="653" t="inlineStr">
        <is>
          <t>18-TI-21101</t>
        </is>
      </c>
      <c r="C794" s="302" t="inlineStr">
        <is>
          <t>Local Indicator</t>
        </is>
      </c>
      <c r="D794" s="303" t="inlineStr">
        <is>
          <t>PEROXIDE DOSING ROOM</t>
        </is>
      </c>
      <c r="E794" s="303" t="inlineStr">
        <is>
          <t>1830-PS07-211</t>
        </is>
      </c>
      <c r="F794" s="229" t="inlineStr">
        <is>
          <t>Field</t>
        </is>
      </c>
      <c r="G794" s="240" t="inlineStr">
        <is>
          <t>PEROXIDE DOSING ROOM</t>
        </is>
      </c>
      <c r="H794" s="229" t="inlineStr">
        <is>
          <t>DCS-AO</t>
        </is>
      </c>
      <c r="I794" s="308" t="inlineStr">
        <is>
          <t>-</t>
        </is>
      </c>
      <c r="J794" s="229" t="inlineStr">
        <is>
          <t>-</t>
        </is>
      </c>
      <c r="K794" s="304" t="inlineStr">
        <is>
          <t>C01</t>
        </is>
      </c>
      <c r="L794" s="305" t="n"/>
      <c r="M794" s="306" t="n"/>
      <c r="N794" s="305" t="n"/>
      <c r="O794" s="305" t="n"/>
    </row>
    <row r="795" ht="20.1" customHeight="1" s="521">
      <c r="A795" s="309" t="n"/>
      <c r="B795" s="654" t="n"/>
      <c r="C795" s="310" t="n"/>
      <c r="D795" s="311" t="n"/>
      <c r="E795" s="311" t="n"/>
      <c r="F795" s="235" t="n"/>
      <c r="G795" s="252" t="n"/>
      <c r="H795" s="235" t="n"/>
      <c r="I795" s="312" t="n"/>
      <c r="J795" s="235" t="n"/>
      <c r="K795" s="313" t="inlineStr">
        <is>
          <t>C01</t>
        </is>
      </c>
      <c r="L795" s="314" t="n"/>
      <c r="M795" s="315" t="n"/>
      <c r="N795" s="314" t="n"/>
      <c r="O795" s="314" t="n"/>
    </row>
    <row r="796" ht="20.1" customHeight="1" s="521">
      <c r="A796" s="301" t="inlineStr">
        <is>
          <t>-</t>
        </is>
      </c>
      <c r="B796" s="653" t="inlineStr">
        <is>
          <t>18-TISA-21102</t>
        </is>
      </c>
      <c r="C796" s="302" t="inlineStr">
        <is>
          <t>DCS</t>
        </is>
      </c>
      <c r="D796" s="303" t="inlineStr">
        <is>
          <t>PEROXIDE FROM PP-2101</t>
        </is>
      </c>
      <c r="E796" s="303" t="inlineStr">
        <is>
          <t>1830-PS07-211</t>
        </is>
      </c>
      <c r="F796" s="229" t="inlineStr">
        <is>
          <t>CCR</t>
        </is>
      </c>
      <c r="G796" s="240" t="inlineStr">
        <is>
          <t>-</t>
        </is>
      </c>
      <c r="H796" s="229" t="inlineStr">
        <is>
          <t>-</t>
        </is>
      </c>
      <c r="I796" s="229" t="inlineStr">
        <is>
          <t>-</t>
        </is>
      </c>
      <c r="J796" s="229" t="inlineStr">
        <is>
          <t>-</t>
        </is>
      </c>
      <c r="K796" s="304" t="inlineStr">
        <is>
          <t>C01</t>
        </is>
      </c>
      <c r="L796" s="305" t="n"/>
      <c r="M796" s="306" t="n"/>
      <c r="N796" s="305" t="n"/>
      <c r="O796" s="305" t="n"/>
    </row>
    <row r="797" ht="20.1" customHeight="1" s="521">
      <c r="A797" s="301" t="inlineStr">
        <is>
          <t>-</t>
        </is>
      </c>
      <c r="B797" s="653" t="inlineStr">
        <is>
          <t>18-TT-21102</t>
        </is>
      </c>
      <c r="C797" s="307" t="inlineStr">
        <is>
          <t>Integral Temperature Transmitter</t>
        </is>
      </c>
      <c r="D797" s="303" t="inlineStr">
        <is>
          <t>PEROXIDE FROM PP-2101</t>
        </is>
      </c>
      <c r="E797" s="303" t="inlineStr">
        <is>
          <t>1830-PS07-211</t>
        </is>
      </c>
      <c r="F797" s="229" t="inlineStr">
        <is>
          <t>On-line</t>
        </is>
      </c>
      <c r="G797" s="240" t="inlineStr">
        <is>
          <t>18-25-CP-21101-A21A-N</t>
        </is>
      </c>
      <c r="H797" s="229" t="inlineStr">
        <is>
          <t>DCS-AI</t>
        </is>
      </c>
      <c r="I797" s="229" t="inlineStr">
        <is>
          <t>-</t>
        </is>
      </c>
      <c r="J797" s="229" t="inlineStr">
        <is>
          <t>-</t>
        </is>
      </c>
      <c r="K797" s="304" t="inlineStr">
        <is>
          <t>C01</t>
        </is>
      </c>
      <c r="L797" s="305" t="n"/>
      <c r="M797" s="306" t="n"/>
      <c r="N797" s="305" t="n"/>
      <c r="O797" s="305" t="n"/>
    </row>
    <row r="798" ht="20.1" customHeight="1" s="521">
      <c r="A798" s="309" t="n"/>
      <c r="B798" s="654" t="n"/>
      <c r="C798" s="316" t="n"/>
      <c r="D798" s="311" t="n"/>
      <c r="E798" s="311" t="n"/>
      <c r="F798" s="235" t="n"/>
      <c r="G798" s="252" t="n"/>
      <c r="H798" s="235" t="n"/>
      <c r="I798" s="312" t="n"/>
      <c r="J798" s="235" t="n"/>
      <c r="K798" s="313" t="inlineStr">
        <is>
          <t>C01</t>
        </is>
      </c>
      <c r="L798" s="314" t="n"/>
      <c r="M798" s="315" t="n"/>
      <c r="N798" s="314" t="n"/>
      <c r="O798" s="314" t="n"/>
    </row>
    <row r="799" ht="20.1" customHeight="1" s="521">
      <c r="A799" s="301" t="inlineStr">
        <is>
          <t>-</t>
        </is>
      </c>
      <c r="B799" s="653" t="inlineStr">
        <is>
          <t>18-TISA-21104</t>
        </is>
      </c>
      <c r="C799" s="302" t="inlineStr">
        <is>
          <t>DCS</t>
        </is>
      </c>
      <c r="D799" s="303" t="inlineStr">
        <is>
          <t>VE-2101 TEMPERATURE</t>
        </is>
      </c>
      <c r="E799" s="303" t="inlineStr">
        <is>
          <t>1830-PS07-211</t>
        </is>
      </c>
      <c r="F799" s="229" t="inlineStr">
        <is>
          <t>CCR</t>
        </is>
      </c>
      <c r="G799" s="240" t="inlineStr">
        <is>
          <t>-</t>
        </is>
      </c>
      <c r="H799" s="229" t="inlineStr">
        <is>
          <t>-</t>
        </is>
      </c>
      <c r="I799" s="229" t="inlineStr">
        <is>
          <t>-</t>
        </is>
      </c>
      <c r="J799" s="229" t="inlineStr">
        <is>
          <t>-</t>
        </is>
      </c>
      <c r="K799" s="304" t="inlineStr">
        <is>
          <t>C01</t>
        </is>
      </c>
      <c r="L799" s="305" t="n"/>
      <c r="M799" s="306" t="n"/>
      <c r="N799" s="305" t="n"/>
      <c r="O799" s="305" t="n"/>
    </row>
    <row r="800" ht="20.1" customHeight="1" s="521">
      <c r="A800" s="301" t="inlineStr">
        <is>
          <t>-</t>
        </is>
      </c>
      <c r="B800" s="653" t="inlineStr">
        <is>
          <t>18-TT-21104</t>
        </is>
      </c>
      <c r="C800" s="307" t="inlineStr">
        <is>
          <t>Integral Temperature Transmitter</t>
        </is>
      </c>
      <c r="D800" s="303" t="inlineStr">
        <is>
          <t>VE-2101</t>
        </is>
      </c>
      <c r="E800" s="303" t="inlineStr">
        <is>
          <t>1830-PS07-211</t>
        </is>
      </c>
      <c r="F800" s="317" t="inlineStr">
        <is>
          <t>Equip.</t>
        </is>
      </c>
      <c r="G800" s="240" t="inlineStr">
        <is>
          <t>18-VE-2101/T</t>
        </is>
      </c>
      <c r="H800" s="229" t="inlineStr">
        <is>
          <t>DCS-AI</t>
        </is>
      </c>
      <c r="I800" s="229" t="inlineStr">
        <is>
          <t>-</t>
        </is>
      </c>
      <c r="J800" s="229" t="inlineStr">
        <is>
          <t>-</t>
        </is>
      </c>
      <c r="K800" s="304" t="inlineStr">
        <is>
          <t>C01</t>
        </is>
      </c>
      <c r="L800" s="305" t="n"/>
      <c r="M800" s="306" t="n"/>
      <c r="N800" s="305" t="n"/>
      <c r="O800" s="305" t="n"/>
    </row>
    <row r="801" ht="20.1" customHeight="1" s="521">
      <c r="A801" s="309" t="n"/>
      <c r="B801" s="654" t="n"/>
      <c r="C801" s="316" t="n"/>
      <c r="D801" s="311" t="n"/>
      <c r="E801" s="311" t="n"/>
      <c r="F801" s="235" t="n"/>
      <c r="G801" s="252" t="n"/>
      <c r="H801" s="235" t="n"/>
      <c r="I801" s="312" t="n"/>
      <c r="J801" s="235" t="n"/>
      <c r="K801" s="313" t="inlineStr">
        <is>
          <t>C01</t>
        </is>
      </c>
      <c r="L801" s="314" t="n"/>
      <c r="M801" s="315" t="n"/>
      <c r="N801" s="314" t="n"/>
      <c r="O801" s="314" t="n"/>
    </row>
    <row r="802" ht="20.1" customHeight="1" s="521">
      <c r="A802" s="301" t="inlineStr">
        <is>
          <t>-</t>
        </is>
      </c>
      <c r="B802" s="653" t="inlineStr">
        <is>
          <t>18-TIA-23101</t>
        </is>
      </c>
      <c r="C802" s="302" t="inlineStr">
        <is>
          <t>DCS</t>
        </is>
      </c>
      <c r="D802" s="303" t="inlineStr">
        <is>
          <t>VE-2301 TEMPERATURE</t>
        </is>
      </c>
      <c r="E802" s="303" t="inlineStr">
        <is>
          <t>1830-PS07-231</t>
        </is>
      </c>
      <c r="F802" s="229" t="inlineStr">
        <is>
          <t>CCR</t>
        </is>
      </c>
      <c r="G802" s="240" t="inlineStr">
        <is>
          <t>-</t>
        </is>
      </c>
      <c r="H802" s="229" t="inlineStr">
        <is>
          <t>-</t>
        </is>
      </c>
      <c r="I802" s="229" t="inlineStr">
        <is>
          <t>-</t>
        </is>
      </c>
      <c r="J802" s="229" t="inlineStr">
        <is>
          <t>-</t>
        </is>
      </c>
      <c r="K802" s="304" t="inlineStr">
        <is>
          <t>C01</t>
        </is>
      </c>
      <c r="L802" s="305" t="n"/>
      <c r="M802" s="306" t="n"/>
      <c r="N802" s="305" t="n"/>
      <c r="O802" s="305" t="n"/>
    </row>
    <row r="803" ht="20.1" customHeight="1" s="521">
      <c r="A803" s="301" t="inlineStr">
        <is>
          <t>-</t>
        </is>
      </c>
      <c r="B803" s="653" t="inlineStr">
        <is>
          <t>18-TT-23101</t>
        </is>
      </c>
      <c r="C803" s="307" t="inlineStr">
        <is>
          <t>Integral Temperature Transmitter</t>
        </is>
      </c>
      <c r="D803" s="303" t="inlineStr">
        <is>
          <t>VE-2301</t>
        </is>
      </c>
      <c r="E803" s="303" t="inlineStr">
        <is>
          <t>1830-PS07-231</t>
        </is>
      </c>
      <c r="F803" s="317" t="inlineStr">
        <is>
          <t>Equip.</t>
        </is>
      </c>
      <c r="G803" s="240" t="inlineStr">
        <is>
          <t>18-VE-2301/T</t>
        </is>
      </c>
      <c r="H803" s="229" t="inlineStr">
        <is>
          <t>DCS-AI</t>
        </is>
      </c>
      <c r="I803" s="229" t="inlineStr">
        <is>
          <t>-</t>
        </is>
      </c>
      <c r="J803" s="229" t="inlineStr">
        <is>
          <t>-</t>
        </is>
      </c>
      <c r="K803" s="304" t="inlineStr">
        <is>
          <t>C01</t>
        </is>
      </c>
      <c r="L803" s="305" t="n"/>
      <c r="M803" s="306" t="n"/>
      <c r="N803" s="305" t="n"/>
      <c r="O803" s="305" t="n"/>
    </row>
    <row r="804" ht="20.1" customHeight="1" s="521">
      <c r="A804" s="309" t="n"/>
      <c r="B804" s="654" t="n"/>
      <c r="C804" s="316" t="n"/>
      <c r="D804" s="311" t="n"/>
      <c r="E804" s="311" t="n"/>
      <c r="F804" s="235" t="n"/>
      <c r="G804" s="252" t="n"/>
      <c r="H804" s="235" t="n"/>
      <c r="I804" s="312" t="n"/>
      <c r="J804" s="235" t="n"/>
      <c r="K804" s="313" t="inlineStr">
        <is>
          <t>C01</t>
        </is>
      </c>
      <c r="L804" s="314" t="n"/>
      <c r="M804" s="315" t="n"/>
      <c r="N804" s="314" t="n"/>
      <c r="O804" s="314" t="n"/>
    </row>
    <row r="805" ht="20.1" customHeight="1" s="521">
      <c r="A805" s="301" t="inlineStr">
        <is>
          <t>-</t>
        </is>
      </c>
      <c r="B805" s="653" t="inlineStr">
        <is>
          <t>18-TIA-23102</t>
        </is>
      </c>
      <c r="C805" s="302" t="inlineStr">
        <is>
          <t>DCS</t>
        </is>
      </c>
      <c r="D805" s="303" t="inlineStr">
        <is>
          <t>VE-2302 TEMPERATURE</t>
        </is>
      </c>
      <c r="E805" s="303" t="inlineStr">
        <is>
          <t>1830-PS07-231</t>
        </is>
      </c>
      <c r="F805" s="229" t="inlineStr">
        <is>
          <t>CCR</t>
        </is>
      </c>
      <c r="G805" s="240" t="inlineStr">
        <is>
          <t>-</t>
        </is>
      </c>
      <c r="H805" s="229" t="inlineStr">
        <is>
          <t>-</t>
        </is>
      </c>
      <c r="I805" s="229" t="inlineStr">
        <is>
          <t>-</t>
        </is>
      </c>
      <c r="J805" s="229" t="inlineStr">
        <is>
          <t>-</t>
        </is>
      </c>
      <c r="K805" s="304" t="inlineStr">
        <is>
          <t>C01</t>
        </is>
      </c>
      <c r="L805" s="305" t="n"/>
      <c r="M805" s="306" t="n"/>
      <c r="N805" s="306" t="n"/>
      <c r="O805" s="305" t="n"/>
    </row>
    <row r="806" ht="20.1" customHeight="1" s="521">
      <c r="A806" s="301" t="inlineStr">
        <is>
          <t>-</t>
        </is>
      </c>
      <c r="B806" s="653" t="inlineStr">
        <is>
          <t>18-TT-23102</t>
        </is>
      </c>
      <c r="C806" s="307" t="inlineStr">
        <is>
          <t>Integral Temperature Transmitter</t>
        </is>
      </c>
      <c r="D806" s="303" t="inlineStr">
        <is>
          <t>VE-2302</t>
        </is>
      </c>
      <c r="E806" s="303" t="inlineStr">
        <is>
          <t>1830-PS07-231</t>
        </is>
      </c>
      <c r="F806" s="317" t="inlineStr">
        <is>
          <t>Equip.</t>
        </is>
      </c>
      <c r="G806" s="240" t="inlineStr">
        <is>
          <t>18-VE-2302/T</t>
        </is>
      </c>
      <c r="H806" s="229" t="inlineStr">
        <is>
          <t>DCS-AI</t>
        </is>
      </c>
      <c r="I806" s="229" t="inlineStr">
        <is>
          <t>-</t>
        </is>
      </c>
      <c r="J806" s="229" t="inlineStr">
        <is>
          <t>-</t>
        </is>
      </c>
      <c r="K806" s="304" t="inlineStr">
        <is>
          <t>C01</t>
        </is>
      </c>
      <c r="L806" s="305" t="n"/>
      <c r="M806" s="306" t="n"/>
      <c r="N806" s="306" t="n"/>
      <c r="O806" s="305" t="n"/>
    </row>
    <row r="807" ht="20.1" customHeight="1" s="521">
      <c r="A807" s="309" t="n"/>
      <c r="B807" s="654" t="n"/>
      <c r="C807" s="316" t="n"/>
      <c r="D807" s="311" t="n"/>
      <c r="E807" s="311" t="n"/>
      <c r="F807" s="318" t="n"/>
      <c r="G807" s="252" t="n"/>
      <c r="H807" s="235" t="n"/>
      <c r="I807" s="312" t="n"/>
      <c r="J807" s="319" t="n"/>
      <c r="K807" s="313" t="inlineStr">
        <is>
          <t>C01</t>
        </is>
      </c>
      <c r="L807" s="314" t="n"/>
      <c r="M807" s="315" t="n"/>
      <c r="N807" s="315" t="n"/>
      <c r="O807" s="314" t="n"/>
    </row>
    <row r="808" ht="20.1" customHeight="1" s="521">
      <c r="A808" s="301" t="inlineStr">
        <is>
          <t>-</t>
        </is>
      </c>
      <c r="B808" s="653" t="inlineStr">
        <is>
          <t>18-TIA-36102</t>
        </is>
      </c>
      <c r="C808" s="302" t="inlineStr">
        <is>
          <t>DCS</t>
        </is>
      </c>
      <c r="D808" s="303" t="inlineStr">
        <is>
          <t>COOLING WATER TO PX PIPE TEMPERATURE</t>
        </is>
      </c>
      <c r="E808" s="303" t="inlineStr">
        <is>
          <t>1830-PS07-211</t>
        </is>
      </c>
      <c r="F808" s="229" t="inlineStr">
        <is>
          <t>CCR</t>
        </is>
      </c>
      <c r="G808" s="240" t="inlineStr">
        <is>
          <t>-</t>
        </is>
      </c>
      <c r="H808" s="229" t="inlineStr">
        <is>
          <t>-</t>
        </is>
      </c>
      <c r="I808" s="229" t="inlineStr">
        <is>
          <t>-</t>
        </is>
      </c>
      <c r="J808" s="229" t="inlineStr">
        <is>
          <t>-</t>
        </is>
      </c>
      <c r="K808" s="304" t="inlineStr">
        <is>
          <t>C01</t>
        </is>
      </c>
      <c r="L808" s="305" t="n"/>
      <c r="M808" s="306" t="n"/>
      <c r="N808" s="306" t="n"/>
      <c r="O808" s="305" t="n"/>
    </row>
    <row r="809" ht="20.1" customHeight="1" s="521">
      <c r="A809" s="301" t="inlineStr">
        <is>
          <t>-</t>
        </is>
      </c>
      <c r="B809" s="653" t="inlineStr">
        <is>
          <t>18-TT-36102</t>
        </is>
      </c>
      <c r="C809" s="307" t="inlineStr">
        <is>
          <t>Integral Temperature Transmitter</t>
        </is>
      </c>
      <c r="D809" s="303" t="inlineStr">
        <is>
          <t>COOLING WATER TO PX PIPE</t>
        </is>
      </c>
      <c r="E809" s="303" t="inlineStr">
        <is>
          <t>1830-PS07-211</t>
        </is>
      </c>
      <c r="F809" s="229" t="inlineStr">
        <is>
          <t>On-line</t>
        </is>
      </c>
      <c r="G809" s="240" t="inlineStr">
        <is>
          <t>18-40-CWS-36101-CA2W-N</t>
        </is>
      </c>
      <c r="H809" s="229" t="inlineStr">
        <is>
          <t>DCS-AI</t>
        </is>
      </c>
      <c r="I809" s="229" t="inlineStr">
        <is>
          <t>-</t>
        </is>
      </c>
      <c r="J809" s="229" t="inlineStr">
        <is>
          <t>-</t>
        </is>
      </c>
      <c r="K809" s="304" t="inlineStr">
        <is>
          <t>C01</t>
        </is>
      </c>
      <c r="L809" s="305" t="n"/>
      <c r="M809" s="306" t="n"/>
      <c r="N809" s="306" t="n"/>
      <c r="O809" s="305" t="n"/>
    </row>
    <row r="810" ht="20.1" customHeight="1" s="521">
      <c r="A810" s="309" t="n"/>
      <c r="B810" s="654" t="n"/>
      <c r="C810" s="316" t="n"/>
      <c r="D810" s="311" t="n"/>
      <c r="E810" s="311" t="n"/>
      <c r="F810" s="318" t="n"/>
      <c r="G810" s="252" t="n"/>
      <c r="H810" s="235" t="n"/>
      <c r="I810" s="312" t="n"/>
      <c r="J810" s="319" t="n"/>
      <c r="K810" s="313" t="inlineStr">
        <is>
          <t>C01</t>
        </is>
      </c>
      <c r="L810" s="314" t="n"/>
      <c r="M810" s="315" t="n"/>
      <c r="N810" s="315" t="n"/>
      <c r="O810" s="314" t="n"/>
    </row>
    <row r="811" ht="20.1" customHeight="1" s="521">
      <c r="A811" s="301" t="inlineStr">
        <is>
          <t>-</t>
        </is>
      </c>
      <c r="B811" s="653" t="inlineStr">
        <is>
          <t>18-TIA-36201</t>
        </is>
      </c>
      <c r="C811" s="302" t="inlineStr">
        <is>
          <t>DCS</t>
        </is>
      </c>
      <c r="D811" s="303" t="inlineStr">
        <is>
          <t>OFFGAS TO ET-6602 TEMPERATURE</t>
        </is>
      </c>
      <c r="E811" s="303" t="inlineStr">
        <is>
          <t>1830-PS07-362</t>
        </is>
      </c>
      <c r="F811" s="229" t="inlineStr">
        <is>
          <t>CCR</t>
        </is>
      </c>
      <c r="G811" s="240" t="inlineStr">
        <is>
          <t>-</t>
        </is>
      </c>
      <c r="H811" s="229" t="inlineStr">
        <is>
          <t>-</t>
        </is>
      </c>
      <c r="I811" s="229" t="inlineStr">
        <is>
          <t>-</t>
        </is>
      </c>
      <c r="J811" s="229" t="inlineStr">
        <is>
          <t>-</t>
        </is>
      </c>
      <c r="K811" s="304" t="inlineStr">
        <is>
          <t>C01</t>
        </is>
      </c>
      <c r="L811" s="305" t="n"/>
      <c r="M811" s="306" t="n"/>
      <c r="N811" s="306" t="n"/>
      <c r="O811" s="305" t="n"/>
    </row>
    <row r="812" ht="20.1" customHeight="1" s="521">
      <c r="A812" s="301" t="inlineStr">
        <is>
          <t>-</t>
        </is>
      </c>
      <c r="B812" s="653" t="inlineStr">
        <is>
          <t>18-TT-36201</t>
        </is>
      </c>
      <c r="C812" s="307" t="inlineStr">
        <is>
          <t>Integral Temperature Transmitter</t>
        </is>
      </c>
      <c r="D812" s="303" t="inlineStr">
        <is>
          <t>OFFGAS TO ET-6602</t>
        </is>
      </c>
      <c r="E812" s="303" t="inlineStr">
        <is>
          <t>1830-PS07-362</t>
        </is>
      </c>
      <c r="F812" s="229" t="inlineStr">
        <is>
          <t>On-line</t>
        </is>
      </c>
      <c r="G812" s="240" t="inlineStr">
        <is>
          <t>18-150-GFA-36202-A1D</t>
        </is>
      </c>
      <c r="H812" s="229" t="inlineStr">
        <is>
          <t>PLC-AI</t>
        </is>
      </c>
      <c r="I812" s="229" t="inlineStr">
        <is>
          <t xml:space="preserve"> UP-3601 VENDOR</t>
        </is>
      </c>
      <c r="J812" s="320" t="inlineStr">
        <is>
          <t>-</t>
        </is>
      </c>
      <c r="K812" s="304" t="inlineStr">
        <is>
          <t>C01</t>
        </is>
      </c>
      <c r="L812" s="305" t="n"/>
      <c r="M812" s="306" t="n"/>
      <c r="N812" s="306" t="n"/>
      <c r="O812" s="305" t="n"/>
    </row>
    <row r="813" ht="20.1" customHeight="1" s="521">
      <c r="A813" s="309" t="n"/>
      <c r="B813" s="654" t="n"/>
      <c r="C813" s="316" t="n"/>
      <c r="D813" s="311" t="n"/>
      <c r="E813" s="311" t="n"/>
      <c r="F813" s="318" t="n"/>
      <c r="G813" s="252" t="n"/>
      <c r="H813" s="235" t="n"/>
      <c r="I813" s="312" t="n"/>
      <c r="J813" s="319" t="n"/>
      <c r="K813" s="313" t="inlineStr">
        <is>
          <t>C01</t>
        </is>
      </c>
      <c r="L813" s="314" t="n"/>
      <c r="M813" s="315" t="n"/>
      <c r="N813" s="315" t="n"/>
      <c r="O813" s="314" t="n"/>
    </row>
    <row r="814" ht="20.1" customHeight="1" s="521">
      <c r="A814" s="301" t="inlineStr">
        <is>
          <t>-</t>
        </is>
      </c>
      <c r="B814" s="653" t="inlineStr">
        <is>
          <t>18-TIA-66101</t>
        </is>
      </c>
      <c r="C814" s="302" t="inlineStr">
        <is>
          <t>DCS</t>
        </is>
      </c>
      <c r="D814" s="303" t="inlineStr">
        <is>
          <t>OFFGAS FROM ET-6602 TEMPERATURE</t>
        </is>
      </c>
      <c r="E814" s="303" t="inlineStr">
        <is>
          <t>1830-PS07-661</t>
        </is>
      </c>
      <c r="F814" s="229" t="inlineStr">
        <is>
          <t>CCR</t>
        </is>
      </c>
      <c r="G814" s="240" t="inlineStr">
        <is>
          <t>-</t>
        </is>
      </c>
      <c r="H814" s="229" t="inlineStr">
        <is>
          <t>-</t>
        </is>
      </c>
      <c r="I814" s="229" t="inlineStr">
        <is>
          <t>-</t>
        </is>
      </c>
      <c r="J814" s="229" t="inlineStr">
        <is>
          <t>-</t>
        </is>
      </c>
      <c r="K814" s="304" t="inlineStr">
        <is>
          <t>C01</t>
        </is>
      </c>
      <c r="L814" s="305" t="n"/>
      <c r="M814" s="306" t="n"/>
      <c r="N814" s="306" t="n"/>
      <c r="O814" s="305" t="n"/>
    </row>
    <row r="815" ht="20.1" customHeight="1" s="521">
      <c r="A815" s="301" t="inlineStr">
        <is>
          <t>-</t>
        </is>
      </c>
      <c r="B815" s="653" t="inlineStr">
        <is>
          <t>18-TT-66101</t>
        </is>
      </c>
      <c r="C815" s="307" t="inlineStr">
        <is>
          <t>Integral Temperature Transmitter</t>
        </is>
      </c>
      <c r="D815" s="303" t="inlineStr">
        <is>
          <t>OFFGAS FROM ET-6602</t>
        </is>
      </c>
      <c r="E815" s="303" t="inlineStr">
        <is>
          <t>1830-PS07-661</t>
        </is>
      </c>
      <c r="F815" s="229" t="inlineStr">
        <is>
          <t>On-line</t>
        </is>
      </c>
      <c r="G815" s="240" t="inlineStr">
        <is>
          <t>18-100-GFA-66101-A1D-N</t>
        </is>
      </c>
      <c r="H815" s="229" t="inlineStr">
        <is>
          <t>DCS-AI</t>
        </is>
      </c>
      <c r="I815" s="229" t="inlineStr">
        <is>
          <t>-</t>
        </is>
      </c>
      <c r="J815" s="229" t="inlineStr">
        <is>
          <t>-</t>
        </is>
      </c>
      <c r="K815" s="304" t="inlineStr">
        <is>
          <t>C01</t>
        </is>
      </c>
      <c r="L815" s="305" t="n"/>
      <c r="M815" s="306" t="n"/>
      <c r="N815" s="306" t="n"/>
      <c r="O815" s="305" t="n"/>
    </row>
    <row r="816" ht="20.1" customHeight="1" s="521">
      <c r="A816" s="309" t="n"/>
      <c r="B816" s="654" t="n"/>
      <c r="C816" s="316" t="n"/>
      <c r="D816" s="311" t="n"/>
      <c r="E816" s="311" t="n"/>
      <c r="F816" s="318" t="n"/>
      <c r="G816" s="252" t="n"/>
      <c r="H816" s="235" t="n"/>
      <c r="I816" s="312" t="n"/>
      <c r="J816" s="319" t="n"/>
      <c r="K816" s="313" t="inlineStr">
        <is>
          <t>C01</t>
        </is>
      </c>
      <c r="L816" s="314" t="n"/>
      <c r="M816" s="315" t="n"/>
      <c r="N816" s="315" t="n"/>
      <c r="O816" s="314" t="n"/>
    </row>
    <row r="817" ht="20.1" customHeight="1" s="521">
      <c r="A817" s="301" t="inlineStr">
        <is>
          <t>-</t>
        </is>
      </c>
      <c r="B817" s="653" t="inlineStr">
        <is>
          <t>18-TIA-66104</t>
        </is>
      </c>
      <c r="C817" s="302" t="inlineStr">
        <is>
          <t>DCS</t>
        </is>
      </c>
      <c r="D817" s="303" t="inlineStr">
        <is>
          <t>ET-6601X outlet</t>
        </is>
      </c>
      <c r="E817" s="303" t="inlineStr">
        <is>
          <t>1830-PS07-661</t>
        </is>
      </c>
      <c r="F817" s="229" t="inlineStr">
        <is>
          <t>CCR</t>
        </is>
      </c>
      <c r="G817" s="240" t="inlineStr">
        <is>
          <t>-</t>
        </is>
      </c>
      <c r="H817" s="229" t="inlineStr">
        <is>
          <t>-</t>
        </is>
      </c>
      <c r="I817" s="229" t="inlineStr">
        <is>
          <t>-</t>
        </is>
      </c>
      <c r="J817" s="229" t="inlineStr">
        <is>
          <t>-</t>
        </is>
      </c>
      <c r="K817" s="304" t="inlineStr">
        <is>
          <t>C01</t>
        </is>
      </c>
      <c r="L817" s="305" t="n"/>
      <c r="M817" s="306" t="n"/>
      <c r="N817" s="306" t="n"/>
      <c r="O817" s="305" t="n"/>
    </row>
    <row r="818" ht="20.1" customHeight="1" s="521">
      <c r="A818" s="301" t="inlineStr">
        <is>
          <t>-</t>
        </is>
      </c>
      <c r="B818" s="653" t="inlineStr">
        <is>
          <t>18-TT-66104</t>
        </is>
      </c>
      <c r="C818" s="307" t="inlineStr">
        <is>
          <t>Temperature Transmitter</t>
        </is>
      </c>
      <c r="D818" s="303" t="inlineStr">
        <is>
          <t>ET-6601X outlet</t>
        </is>
      </c>
      <c r="E818" s="303" t="inlineStr">
        <is>
          <t>1830-PS07-661</t>
        </is>
      </c>
      <c r="F818" s="229" t="inlineStr">
        <is>
          <t>On-line</t>
        </is>
      </c>
      <c r="G818" s="240" t="inlineStr">
        <is>
          <t>UP-6601 SKID</t>
        </is>
      </c>
      <c r="H818" s="229" t="inlineStr">
        <is>
          <t>DCS-AI</t>
        </is>
      </c>
      <c r="I818" s="229" t="inlineStr">
        <is>
          <t xml:space="preserve"> UP-6601 VENDOR</t>
        </is>
      </c>
      <c r="J818" s="229" t="inlineStr">
        <is>
          <t>-</t>
        </is>
      </c>
      <c r="K818" s="304" t="inlineStr">
        <is>
          <t>C01</t>
        </is>
      </c>
      <c r="L818" s="305" t="n"/>
      <c r="M818" s="306" t="n"/>
      <c r="N818" s="306" t="n"/>
      <c r="O818" s="305" t="n"/>
    </row>
    <row r="819" ht="20.1" customHeight="1" s="521">
      <c r="A819" s="309" t="n"/>
      <c r="B819" s="654" t="n"/>
      <c r="C819" s="316" t="n"/>
      <c r="D819" s="311" t="n"/>
      <c r="E819" s="311" t="n"/>
      <c r="F819" s="318" t="n"/>
      <c r="G819" s="252" t="n"/>
      <c r="H819" s="235" t="n"/>
      <c r="I819" s="312" t="n"/>
      <c r="J819" s="319" t="n"/>
      <c r="K819" s="313" t="inlineStr">
        <is>
          <t>C01</t>
        </is>
      </c>
      <c r="L819" s="314" t="n"/>
      <c r="M819" s="315" t="n"/>
      <c r="N819" s="315" t="n"/>
      <c r="O819" s="314" t="n"/>
    </row>
    <row r="820" ht="20.1" customHeight="1" s="521">
      <c r="A820" s="301" t="inlineStr">
        <is>
          <t>-</t>
        </is>
      </c>
      <c r="B820" s="653" t="inlineStr">
        <is>
          <t>18-TI-92101</t>
        </is>
      </c>
      <c r="C820" s="302" t="inlineStr">
        <is>
          <t>DCS</t>
        </is>
      </c>
      <c r="D820" s="303" t="inlineStr">
        <is>
          <t>WASTE WATER TO OSBL TEMPERATURE</t>
        </is>
      </c>
      <c r="E820" s="303" t="inlineStr">
        <is>
          <t>1830-PS07-921</t>
        </is>
      </c>
      <c r="F820" s="229" t="inlineStr">
        <is>
          <t>CCR</t>
        </is>
      </c>
      <c r="G820" s="240" t="inlineStr">
        <is>
          <t>-</t>
        </is>
      </c>
      <c r="H820" s="229" t="inlineStr">
        <is>
          <t>-</t>
        </is>
      </c>
      <c r="I820" s="229" t="inlineStr">
        <is>
          <t>-</t>
        </is>
      </c>
      <c r="J820" s="229" t="inlineStr">
        <is>
          <t>-</t>
        </is>
      </c>
      <c r="K820" s="304" t="inlineStr">
        <is>
          <t>C01</t>
        </is>
      </c>
      <c r="L820" s="305" t="n"/>
      <c r="M820" s="306" t="n"/>
      <c r="N820" s="306" t="n"/>
      <c r="O820" s="305" t="n"/>
    </row>
    <row r="821" ht="20.1" customHeight="1" s="521">
      <c r="A821" s="301" t="inlineStr">
        <is>
          <t>-</t>
        </is>
      </c>
      <c r="B821" s="653" t="inlineStr">
        <is>
          <t>18-TT-92101</t>
        </is>
      </c>
      <c r="C821" s="307" t="inlineStr">
        <is>
          <t>Integral Temperature Transmitter</t>
        </is>
      </c>
      <c r="D821" s="303" t="inlineStr">
        <is>
          <t>WASTE WATER TO OSBL</t>
        </is>
      </c>
      <c r="E821" s="303" t="inlineStr">
        <is>
          <t>1830-PS07-921</t>
        </is>
      </c>
      <c r="F821" s="229" t="inlineStr">
        <is>
          <t>On-line</t>
        </is>
      </c>
      <c r="G821" s="240" t="inlineStr">
        <is>
          <t>18-100-PD-92104-H1A-ET</t>
        </is>
      </c>
      <c r="H821" s="229" t="inlineStr">
        <is>
          <t>DCS-AI</t>
        </is>
      </c>
      <c r="I821" s="229" t="inlineStr">
        <is>
          <t>-</t>
        </is>
      </c>
      <c r="J821" s="229" t="inlineStr">
        <is>
          <t>-</t>
        </is>
      </c>
      <c r="K821" s="304" t="inlineStr">
        <is>
          <t>C01</t>
        </is>
      </c>
      <c r="L821" s="305" t="n"/>
      <c r="M821" s="306" t="n"/>
      <c r="N821" s="306" t="n"/>
      <c r="O821" s="305" t="n"/>
    </row>
    <row r="822" ht="20.1" customHeight="1" s="521">
      <c r="A822" s="309" t="n"/>
      <c r="B822" s="654" t="n"/>
      <c r="C822" s="316" t="n"/>
      <c r="D822" s="311" t="n"/>
      <c r="E822" s="311" t="n"/>
      <c r="F822" s="318" t="n"/>
      <c r="G822" s="252" t="n"/>
      <c r="H822" s="235" t="n"/>
      <c r="I822" s="312" t="n"/>
      <c r="J822" s="319" t="n"/>
      <c r="K822" s="313" t="inlineStr">
        <is>
          <t>C01</t>
        </is>
      </c>
      <c r="L822" s="314" t="n"/>
      <c r="M822" s="315" t="n"/>
      <c r="N822" s="315" t="n"/>
      <c r="O822" s="314" t="n"/>
    </row>
    <row r="823" ht="20.1" customHeight="1" s="521">
      <c r="A823" s="301" t="inlineStr">
        <is>
          <t>-</t>
        </is>
      </c>
      <c r="B823" s="653" t="inlineStr">
        <is>
          <t>18-TIA-92102</t>
        </is>
      </c>
      <c r="C823" s="302" t="inlineStr">
        <is>
          <t>DCS</t>
        </is>
      </c>
      <c r="D823" s="303" t="inlineStr">
        <is>
          <t>VP-9201 SURFACE WATER COLLECTION TEMPERATURE</t>
        </is>
      </c>
      <c r="E823" s="303" t="inlineStr">
        <is>
          <t>1830-PS07-921</t>
        </is>
      </c>
      <c r="F823" s="229" t="inlineStr">
        <is>
          <t>CCR</t>
        </is>
      </c>
      <c r="G823" s="240" t="inlineStr">
        <is>
          <t>-</t>
        </is>
      </c>
      <c r="H823" s="229" t="inlineStr">
        <is>
          <t>-</t>
        </is>
      </c>
      <c r="I823" s="229" t="inlineStr">
        <is>
          <t>-</t>
        </is>
      </c>
      <c r="J823" s="229" t="inlineStr">
        <is>
          <t>-</t>
        </is>
      </c>
      <c r="K823" s="304" t="inlineStr">
        <is>
          <t>C01</t>
        </is>
      </c>
      <c r="L823" s="305" t="n"/>
      <c r="M823" s="306" t="n"/>
      <c r="N823" s="306" t="n"/>
      <c r="O823" s="305" t="n"/>
    </row>
    <row r="824" ht="20.1" customHeight="1" s="521">
      <c r="A824" s="301" t="inlineStr">
        <is>
          <t>-</t>
        </is>
      </c>
      <c r="B824" s="653" t="inlineStr">
        <is>
          <t>18-TT-92102</t>
        </is>
      </c>
      <c r="C824" s="307" t="inlineStr">
        <is>
          <t>Integral Temperature Transmitter</t>
        </is>
      </c>
      <c r="D824" s="303" t="inlineStr">
        <is>
          <t>VP-9201 SURFACE WATER COLLECTION</t>
        </is>
      </c>
      <c r="E824" s="303" t="inlineStr">
        <is>
          <t>1830-PS07-921</t>
        </is>
      </c>
      <c r="F824" s="317" t="inlineStr">
        <is>
          <t>Equip.</t>
        </is>
      </c>
      <c r="G824" s="240" t="inlineStr">
        <is>
          <t>18-VP-9201</t>
        </is>
      </c>
      <c r="H824" s="229" t="inlineStr">
        <is>
          <t>DCS-AI</t>
        </is>
      </c>
      <c r="I824" s="229" t="inlineStr">
        <is>
          <t>-</t>
        </is>
      </c>
      <c r="J824" s="229" t="inlineStr">
        <is>
          <t>-</t>
        </is>
      </c>
      <c r="K824" s="304" t="inlineStr">
        <is>
          <t>C01</t>
        </is>
      </c>
      <c r="L824" s="305" t="n"/>
      <c r="M824" s="306" t="n"/>
      <c r="N824" s="306" t="n"/>
      <c r="O824" s="305" t="n"/>
    </row>
    <row r="825" ht="20.1" customHeight="1" s="521">
      <c r="A825" s="309" t="n"/>
      <c r="B825" s="654" t="n"/>
      <c r="C825" s="316" t="n"/>
      <c r="D825" s="311" t="n"/>
      <c r="E825" s="311" t="n"/>
      <c r="F825" s="318" t="n"/>
      <c r="G825" s="252" t="n"/>
      <c r="H825" s="235" t="n"/>
      <c r="I825" s="312" t="n"/>
      <c r="J825" s="319" t="n"/>
      <c r="K825" s="313" t="inlineStr">
        <is>
          <t>C01</t>
        </is>
      </c>
      <c r="L825" s="314" t="n"/>
      <c r="M825" s="315" t="n"/>
      <c r="N825" s="315" t="n"/>
      <c r="O825" s="314" t="n"/>
    </row>
    <row r="826" ht="20.1" customHeight="1" s="521">
      <c r="A826" s="301" t="inlineStr">
        <is>
          <t>-</t>
        </is>
      </c>
      <c r="B826" s="653" t="inlineStr">
        <is>
          <t>18-TG-36101</t>
        </is>
      </c>
      <c r="C826" s="307" t="inlineStr">
        <is>
          <t>Bimetal Thermometer</t>
        </is>
      </c>
      <c r="D826" s="303" t="inlineStr">
        <is>
          <t>COOLING WATER TO PX PIPE</t>
        </is>
      </c>
      <c r="E826" s="303" t="inlineStr">
        <is>
          <t>1830-PS07-211</t>
        </is>
      </c>
      <c r="F826" s="229" t="inlineStr">
        <is>
          <t>On-line</t>
        </is>
      </c>
      <c r="G826" s="240" t="inlineStr">
        <is>
          <t>18-40-CWS-36101-CA2W-N</t>
        </is>
      </c>
      <c r="H826" s="229" t="inlineStr">
        <is>
          <t>-</t>
        </is>
      </c>
      <c r="I826" s="308" t="inlineStr">
        <is>
          <t>-</t>
        </is>
      </c>
      <c r="J826" s="321" t="inlineStr">
        <is>
          <t>-</t>
        </is>
      </c>
      <c r="K826" s="304" t="inlineStr">
        <is>
          <t>C01</t>
        </is>
      </c>
      <c r="L826" s="305" t="n"/>
      <c r="M826" s="306" t="n"/>
      <c r="N826" s="305" t="n"/>
      <c r="O826" s="305" t="n"/>
    </row>
    <row r="827" ht="20.1" customHeight="1" s="521">
      <c r="A827" s="322" t="n"/>
      <c r="B827" s="654" t="n"/>
      <c r="C827" s="316" t="n"/>
      <c r="D827" s="311" t="n"/>
      <c r="E827" s="311" t="n"/>
      <c r="F827" s="235" t="n"/>
      <c r="G827" s="252" t="n"/>
      <c r="H827" s="235" t="n"/>
      <c r="I827" s="312" t="n"/>
      <c r="J827" s="323" t="n"/>
      <c r="K827" s="313" t="inlineStr">
        <is>
          <t>C01</t>
        </is>
      </c>
      <c r="L827" s="314" t="n"/>
      <c r="M827" s="315" t="n"/>
      <c r="N827" s="314" t="n"/>
      <c r="O827" s="314" t="n"/>
    </row>
    <row r="828" ht="20.1" customHeight="1" s="521">
      <c r="A828" s="301" t="inlineStr">
        <is>
          <t>-</t>
        </is>
      </c>
      <c r="B828" s="653" t="inlineStr">
        <is>
          <t>18-TW-21106</t>
        </is>
      </c>
      <c r="C828" s="307" t="inlineStr">
        <is>
          <t>Thermowell</t>
        </is>
      </c>
      <c r="D828" s="303" t="inlineStr">
        <is>
          <t>CWR FROM PX FEED PIPE</t>
        </is>
      </c>
      <c r="E828" s="303" t="inlineStr">
        <is>
          <t>1830-PS07-211</t>
        </is>
      </c>
      <c r="F828" s="229" t="inlineStr">
        <is>
          <t>On-line</t>
        </is>
      </c>
      <c r="G828" s="240" t="inlineStr">
        <is>
          <t>18-40-CWR-21101-CA2W-N</t>
        </is>
      </c>
      <c r="H828" s="229" t="inlineStr">
        <is>
          <t>-</t>
        </is>
      </c>
      <c r="I828" s="308" t="inlineStr">
        <is>
          <t>-</t>
        </is>
      </c>
      <c r="J828" s="321" t="inlineStr">
        <is>
          <t>-</t>
        </is>
      </c>
      <c r="K828" s="304" t="inlineStr">
        <is>
          <t>C01</t>
        </is>
      </c>
      <c r="L828" s="305" t="n"/>
      <c r="M828" s="306" t="n"/>
      <c r="N828" s="305" t="n"/>
      <c r="O828" s="305" t="n"/>
    </row>
    <row r="829" ht="20.1" customHeight="1" s="521">
      <c r="A829" s="322" t="n"/>
      <c r="B829" s="654" t="n"/>
      <c r="C829" s="316" t="n"/>
      <c r="D829" s="311" t="n"/>
      <c r="E829" s="311" t="n"/>
      <c r="F829" s="235" t="n"/>
      <c r="G829" s="252" t="n"/>
      <c r="H829" s="235" t="n"/>
      <c r="I829" s="312" t="n"/>
      <c r="J829" s="323" t="n"/>
      <c r="K829" s="313" t="inlineStr">
        <is>
          <t>C01</t>
        </is>
      </c>
      <c r="L829" s="314" t="n"/>
      <c r="M829" s="315" t="n"/>
      <c r="N829" s="314" t="n"/>
      <c r="O829" s="314" t="n"/>
    </row>
    <row r="830" ht="20.1" customHeight="1" s="521">
      <c r="A830" s="301" t="inlineStr">
        <is>
          <t>-</t>
        </is>
      </c>
      <c r="B830" s="653" t="inlineStr">
        <is>
          <t>18-TW-37101</t>
        </is>
      </c>
      <c r="C830" s="307" t="inlineStr">
        <is>
          <t>Thermowell</t>
        </is>
      </c>
      <c r="D830" s="303" t="inlineStr">
        <is>
          <t>CWR FROM EP-3702AX/BX</t>
        </is>
      </c>
      <c r="E830" s="303" t="inlineStr">
        <is>
          <t>1830-PS07-371</t>
        </is>
      </c>
      <c r="F830" s="229" t="inlineStr">
        <is>
          <t>On-line</t>
        </is>
      </c>
      <c r="G830" s="240" t="inlineStr">
        <is>
          <t>18-350-CWR-37101-CA2W-N</t>
        </is>
      </c>
      <c r="H830" s="229" t="inlineStr">
        <is>
          <t>-</t>
        </is>
      </c>
      <c r="I830" s="308" t="inlineStr">
        <is>
          <t>-</t>
        </is>
      </c>
      <c r="J830" s="321" t="inlineStr">
        <is>
          <t>-</t>
        </is>
      </c>
      <c r="K830" s="304" t="inlineStr">
        <is>
          <t>C01</t>
        </is>
      </c>
      <c r="L830" s="305" t="n"/>
      <c r="M830" s="306" t="n"/>
      <c r="N830" s="305" t="n"/>
      <c r="O830" s="305" t="n"/>
    </row>
    <row r="831" ht="20.1" customHeight="1" s="521">
      <c r="A831" s="322" t="n"/>
      <c r="B831" s="654" t="n"/>
      <c r="C831" s="316" t="n"/>
      <c r="D831" s="311" t="n"/>
      <c r="E831" s="311" t="n"/>
      <c r="F831" s="235" t="n"/>
      <c r="G831" s="252" t="n"/>
      <c r="H831" s="235" t="n"/>
      <c r="I831" s="312" t="n"/>
      <c r="J831" s="323" t="n"/>
      <c r="K831" s="313" t="inlineStr">
        <is>
          <t>C01</t>
        </is>
      </c>
      <c r="L831" s="314" t="n"/>
      <c r="M831" s="315" t="n"/>
      <c r="N831" s="314" t="n"/>
      <c r="O831" s="314" t="n"/>
    </row>
    <row r="832" ht="20.1" customHeight="1" s="521">
      <c r="A832" s="301" t="inlineStr">
        <is>
          <t>-</t>
        </is>
      </c>
      <c r="B832" s="653" t="inlineStr">
        <is>
          <t>18-TW-66102</t>
        </is>
      </c>
      <c r="C832" s="307" t="inlineStr">
        <is>
          <t>Thermowell</t>
        </is>
      </c>
      <c r="D832" s="303" t="inlineStr">
        <is>
          <t>CWR FROM ET-6602</t>
        </is>
      </c>
      <c r="E832" s="303" t="inlineStr">
        <is>
          <t>1830-PS07-661</t>
        </is>
      </c>
      <c r="F832" s="229" t="inlineStr">
        <is>
          <t>On-line</t>
        </is>
      </c>
      <c r="G832" s="240" t="inlineStr">
        <is>
          <t>18-50-CWR-66101-CA2W-N</t>
        </is>
      </c>
      <c r="H832" s="229" t="inlineStr">
        <is>
          <t>-</t>
        </is>
      </c>
      <c r="I832" s="308" t="inlineStr">
        <is>
          <t>-</t>
        </is>
      </c>
      <c r="J832" s="321" t="inlineStr">
        <is>
          <t>-</t>
        </is>
      </c>
      <c r="K832" s="304" t="inlineStr">
        <is>
          <t>C01</t>
        </is>
      </c>
      <c r="L832" s="305" t="n"/>
      <c r="M832" s="306" t="n"/>
      <c r="N832" s="305" t="n"/>
      <c r="O832" s="305" t="n"/>
    </row>
    <row r="833" ht="20.1" customHeight="1" s="521">
      <c r="A833" s="322" t="n"/>
      <c r="B833" s="654" t="n"/>
      <c r="C833" s="316" t="n"/>
      <c r="D833" s="311" t="n"/>
      <c r="E833" s="311" t="n"/>
      <c r="F833" s="235" t="n"/>
      <c r="G833" s="252" t="n"/>
      <c r="H833" s="235" t="n"/>
      <c r="I833" s="312" t="n"/>
      <c r="J833" s="323" t="n"/>
      <c r="K833" s="313" t="inlineStr">
        <is>
          <t>C01</t>
        </is>
      </c>
      <c r="L833" s="314" t="n"/>
      <c r="M833" s="315" t="n"/>
      <c r="N833" s="314" t="n"/>
      <c r="O833" s="314" t="n"/>
    </row>
    <row r="834" ht="20.1" customHeight="1" s="521">
      <c r="A834" s="301" t="inlineStr">
        <is>
          <t>-</t>
        </is>
      </c>
      <c r="B834" s="653" t="inlineStr">
        <is>
          <t>18-TW-66103</t>
        </is>
      </c>
      <c r="C834" s="307" t="inlineStr">
        <is>
          <t>Thermowell</t>
        </is>
      </c>
      <c r="D834" s="303" t="inlineStr">
        <is>
          <t>CWR FROM ET-6601X</t>
        </is>
      </c>
      <c r="E834" s="303" t="inlineStr">
        <is>
          <t>1830-PS07-661</t>
        </is>
      </c>
      <c r="F834" s="229" t="inlineStr">
        <is>
          <t>On-line</t>
        </is>
      </c>
      <c r="G834" s="240" t="inlineStr">
        <is>
          <t>18-50-CWR-66102-CA2W-N</t>
        </is>
      </c>
      <c r="H834" s="229" t="inlineStr">
        <is>
          <t>-</t>
        </is>
      </c>
      <c r="I834" s="308" t="inlineStr">
        <is>
          <t>-</t>
        </is>
      </c>
      <c r="J834" s="321" t="inlineStr">
        <is>
          <t>-</t>
        </is>
      </c>
      <c r="K834" s="304" t="inlineStr">
        <is>
          <t>C01</t>
        </is>
      </c>
      <c r="L834" s="305" t="n"/>
      <c r="M834" s="306" t="n"/>
      <c r="N834" s="305" t="n"/>
      <c r="O834" s="305" t="n"/>
    </row>
    <row r="835" ht="20.1" customHeight="1" s="521">
      <c r="A835" s="322" t="n"/>
      <c r="B835" s="654" t="n"/>
      <c r="C835" s="316" t="n"/>
      <c r="D835" s="311" t="n"/>
      <c r="E835" s="311" t="n"/>
      <c r="F835" s="235" t="n"/>
      <c r="G835" s="252" t="n"/>
      <c r="H835" s="235" t="n"/>
      <c r="I835" s="312" t="n"/>
      <c r="J835" s="323" t="n"/>
      <c r="K835" s="313" t="inlineStr">
        <is>
          <t>C01</t>
        </is>
      </c>
      <c r="L835" s="314" t="n"/>
      <c r="M835" s="315" t="n"/>
      <c r="N835" s="314" t="n"/>
      <c r="O835" s="314" t="n"/>
    </row>
    <row r="836" ht="20.1" customHeight="1" s="521">
      <c r="A836" s="301" t="inlineStr">
        <is>
          <t>-</t>
        </is>
      </c>
      <c r="B836" s="653" t="inlineStr">
        <is>
          <t>18-PISA-21103</t>
        </is>
      </c>
      <c r="C836" s="302" t="inlineStr">
        <is>
          <t>DCS</t>
        </is>
      </c>
      <c r="D836" s="303" t="inlineStr">
        <is>
          <t>PEROXIDE FROM PP-2102 PRESSURE</t>
        </is>
      </c>
      <c r="E836" s="303" t="inlineStr">
        <is>
          <t>1830-PS07-211</t>
        </is>
      </c>
      <c r="F836" s="229" t="inlineStr">
        <is>
          <t>CCR</t>
        </is>
      </c>
      <c r="G836" s="240" t="inlineStr">
        <is>
          <t>-</t>
        </is>
      </c>
      <c r="H836" s="229" t="inlineStr">
        <is>
          <t>-</t>
        </is>
      </c>
      <c r="I836" s="229" t="inlineStr">
        <is>
          <t>-</t>
        </is>
      </c>
      <c r="J836" s="229" t="inlineStr">
        <is>
          <t>-</t>
        </is>
      </c>
      <c r="K836" s="304" t="inlineStr">
        <is>
          <t>C01</t>
        </is>
      </c>
      <c r="L836" s="305" t="n"/>
      <c r="M836" s="306" t="n"/>
      <c r="N836" s="305" t="n"/>
      <c r="O836" s="305" t="n"/>
    </row>
    <row r="837" ht="20.1" customHeight="1" s="521">
      <c r="A837" s="301" t="inlineStr">
        <is>
          <t>-</t>
        </is>
      </c>
      <c r="B837" s="653" t="inlineStr">
        <is>
          <t>18-PT-21103</t>
        </is>
      </c>
      <c r="C837" s="215" t="inlineStr">
        <is>
          <t>Pressure Transmitter With
In-Line Diaphragm Seal</t>
        </is>
      </c>
      <c r="D837" s="303" t="inlineStr">
        <is>
          <t>PEROXIDE FROM PP-2102</t>
        </is>
      </c>
      <c r="E837" s="303" t="inlineStr">
        <is>
          <t>1830-PS07-211</t>
        </is>
      </c>
      <c r="F837" s="229" t="inlineStr">
        <is>
          <t>Off-line</t>
        </is>
      </c>
      <c r="G837" s="240" t="inlineStr">
        <is>
          <t>18-20-CP-21107-A21A-N</t>
        </is>
      </c>
      <c r="H837" s="229" t="inlineStr">
        <is>
          <t>DCS-AI</t>
        </is>
      </c>
      <c r="I837" s="229" t="inlineStr">
        <is>
          <t>-</t>
        </is>
      </c>
      <c r="J837" s="229" t="inlineStr">
        <is>
          <t>-</t>
        </is>
      </c>
      <c r="K837" s="304" t="inlineStr">
        <is>
          <t>C01</t>
        </is>
      </c>
      <c r="L837" s="305" t="n"/>
      <c r="M837" s="306" t="n"/>
      <c r="N837" s="305" t="n"/>
      <c r="O837" s="305" t="n"/>
    </row>
    <row r="838" ht="20.1" customHeight="1" s="521">
      <c r="A838" s="322" t="n"/>
      <c r="B838" s="654" t="n"/>
      <c r="C838" s="316" t="n"/>
      <c r="D838" s="311" t="n"/>
      <c r="E838" s="311" t="n"/>
      <c r="F838" s="235" t="n"/>
      <c r="G838" s="252" t="n"/>
      <c r="H838" s="235" t="n"/>
      <c r="I838" s="312" t="n"/>
      <c r="J838" s="323" t="n"/>
      <c r="K838" s="313" t="inlineStr">
        <is>
          <t>C01</t>
        </is>
      </c>
      <c r="L838" s="314" t="n"/>
      <c r="M838" s="315" t="n"/>
      <c r="N838" s="314" t="n"/>
      <c r="O838" s="314" t="n"/>
    </row>
    <row r="839" ht="20.1" customHeight="1" s="521">
      <c r="A839" s="301" t="inlineStr">
        <is>
          <t>-</t>
        </is>
      </c>
      <c r="B839" s="653" t="inlineStr">
        <is>
          <t>18-PISA-21105</t>
        </is>
      </c>
      <c r="C839" s="302" t="inlineStr">
        <is>
          <t>DCS</t>
        </is>
      </c>
      <c r="D839" s="303" t="inlineStr">
        <is>
          <t>PEROXIDE FROM PP-2101 PRESSURE</t>
        </is>
      </c>
      <c r="E839" s="303" t="inlineStr">
        <is>
          <t>1830-PS07-211</t>
        </is>
      </c>
      <c r="F839" s="229" t="inlineStr">
        <is>
          <t>CCR</t>
        </is>
      </c>
      <c r="G839" s="240" t="inlineStr">
        <is>
          <t>-</t>
        </is>
      </c>
      <c r="H839" s="229" t="inlineStr">
        <is>
          <t>-</t>
        </is>
      </c>
      <c r="I839" s="229" t="inlineStr">
        <is>
          <t>-</t>
        </is>
      </c>
      <c r="J839" s="229" t="inlineStr">
        <is>
          <t>-</t>
        </is>
      </c>
      <c r="K839" s="304" t="inlineStr">
        <is>
          <t>C01</t>
        </is>
      </c>
      <c r="L839" s="305" t="n"/>
      <c r="M839" s="306" t="n"/>
      <c r="N839" s="305" t="n"/>
      <c r="O839" s="305" t="n"/>
    </row>
    <row r="840" ht="20.1" customHeight="1" s="521">
      <c r="A840" s="301" t="inlineStr">
        <is>
          <t>-</t>
        </is>
      </c>
      <c r="B840" s="653" t="inlineStr">
        <is>
          <t>18-PT-21105</t>
        </is>
      </c>
      <c r="C840" s="215" t="inlineStr">
        <is>
          <t>Pressure Transmitter With
In-Line Diaphragm Seal</t>
        </is>
      </c>
      <c r="D840" s="303" t="inlineStr">
        <is>
          <t>PEROXIDE FROM PP-2101</t>
        </is>
      </c>
      <c r="E840" s="303" t="inlineStr">
        <is>
          <t>1830-PS07-211</t>
        </is>
      </c>
      <c r="F840" s="229" t="inlineStr">
        <is>
          <t>Off-line</t>
        </is>
      </c>
      <c r="G840" s="240" t="inlineStr">
        <is>
          <t>18-20-CP-21006-A21A-N</t>
        </is>
      </c>
      <c r="H840" s="229" t="inlineStr">
        <is>
          <t>DCS-AI</t>
        </is>
      </c>
      <c r="I840" s="229" t="inlineStr">
        <is>
          <t>-</t>
        </is>
      </c>
      <c r="J840" s="229" t="inlineStr">
        <is>
          <t>-</t>
        </is>
      </c>
      <c r="K840" s="304" t="inlineStr">
        <is>
          <t>C01</t>
        </is>
      </c>
      <c r="L840" s="305" t="n"/>
      <c r="M840" s="306" t="n"/>
      <c r="N840" s="305" t="n"/>
      <c r="O840" s="305" t="n"/>
    </row>
    <row r="841" ht="20.1" customHeight="1" s="521">
      <c r="A841" s="322" t="n"/>
      <c r="B841" s="654" t="n"/>
      <c r="C841" s="316" t="n"/>
      <c r="D841" s="311" t="n"/>
      <c r="E841" s="311" t="n"/>
      <c r="F841" s="235" t="n"/>
      <c r="G841" s="252" t="n"/>
      <c r="H841" s="235" t="n"/>
      <c r="I841" s="312" t="n"/>
      <c r="J841" s="323" t="n"/>
      <c r="K841" s="313" t="inlineStr">
        <is>
          <t>C01</t>
        </is>
      </c>
      <c r="L841" s="314" t="n"/>
      <c r="M841" s="315" t="n"/>
      <c r="N841" s="314" t="n"/>
      <c r="O841" s="314" t="n"/>
    </row>
    <row r="842" ht="20.1" customHeight="1" s="521">
      <c r="A842" s="301" t="inlineStr">
        <is>
          <t>-</t>
        </is>
      </c>
      <c r="B842" s="653" t="inlineStr">
        <is>
          <t>18-PISA-21108</t>
        </is>
      </c>
      <c r="C842" s="302" t="inlineStr">
        <is>
          <t>DCS</t>
        </is>
      </c>
      <c r="D842" s="303" t="inlineStr">
        <is>
          <t>PEROXIDE FROM PP-2101 PRESSURE</t>
        </is>
      </c>
      <c r="E842" s="303" t="inlineStr">
        <is>
          <t>1830-PS07-211</t>
        </is>
      </c>
      <c r="F842" s="229" t="inlineStr">
        <is>
          <t>CCR</t>
        </is>
      </c>
      <c r="G842" s="240" t="inlineStr">
        <is>
          <t>-</t>
        </is>
      </c>
      <c r="H842" s="229" t="inlineStr">
        <is>
          <t>-</t>
        </is>
      </c>
      <c r="I842" s="229" t="inlineStr">
        <is>
          <t>-</t>
        </is>
      </c>
      <c r="J842" s="229" t="inlineStr">
        <is>
          <t>-</t>
        </is>
      </c>
      <c r="K842" s="304" t="inlineStr">
        <is>
          <t>C01</t>
        </is>
      </c>
      <c r="L842" s="305" t="n"/>
      <c r="M842" s="306" t="n"/>
      <c r="N842" s="305" t="n"/>
      <c r="O842" s="305" t="n"/>
    </row>
    <row r="843" ht="20.1" customHeight="1" s="521">
      <c r="A843" s="301" t="inlineStr">
        <is>
          <t>-</t>
        </is>
      </c>
      <c r="B843" s="653" t="inlineStr">
        <is>
          <t>18-PT-21108</t>
        </is>
      </c>
      <c r="C843" s="215" t="inlineStr">
        <is>
          <t>Pressure Transmitter With
In-Line Diaphragm Seal</t>
        </is>
      </c>
      <c r="D843" s="303" t="inlineStr">
        <is>
          <t>PEROXIDE FROM PP-2101</t>
        </is>
      </c>
      <c r="E843" s="303" t="inlineStr">
        <is>
          <t>1830-PS07-211</t>
        </is>
      </c>
      <c r="F843" s="229" t="inlineStr">
        <is>
          <t>Off-line</t>
        </is>
      </c>
      <c r="G843" s="240" t="inlineStr">
        <is>
          <t>18-25-CP-21101-A21A-N</t>
        </is>
      </c>
      <c r="H843" s="229" t="inlineStr">
        <is>
          <t>DCS-AI</t>
        </is>
      </c>
      <c r="I843" s="229" t="inlineStr">
        <is>
          <t>-</t>
        </is>
      </c>
      <c r="J843" s="229" t="inlineStr">
        <is>
          <t>-</t>
        </is>
      </c>
      <c r="K843" s="304" t="inlineStr">
        <is>
          <t>C01</t>
        </is>
      </c>
      <c r="L843" s="305" t="n"/>
      <c r="M843" s="306" t="n"/>
      <c r="N843" s="305" t="n"/>
      <c r="O843" s="305" t="n"/>
    </row>
    <row r="844" ht="20.1" customHeight="1" s="521">
      <c r="A844" s="322" t="n"/>
      <c r="B844" s="654" t="n"/>
      <c r="C844" s="316" t="n"/>
      <c r="D844" s="311" t="n"/>
      <c r="E844" s="311" t="n"/>
      <c r="F844" s="235" t="n"/>
      <c r="G844" s="252" t="n"/>
      <c r="H844" s="235" t="n"/>
      <c r="I844" s="312" t="n"/>
      <c r="J844" s="323" t="n"/>
      <c r="K844" s="313" t="inlineStr">
        <is>
          <t>C01</t>
        </is>
      </c>
      <c r="L844" s="314" t="n"/>
      <c r="M844" s="315" t="n"/>
      <c r="N844" s="314" t="n"/>
      <c r="O844" s="314" t="n"/>
    </row>
    <row r="845" ht="20.1" customHeight="1" s="521">
      <c r="A845" s="301" t="inlineStr">
        <is>
          <t>-</t>
        </is>
      </c>
      <c r="B845" s="653" t="inlineStr">
        <is>
          <t>18-PICSA-21110</t>
        </is>
      </c>
      <c r="C845" s="302" t="inlineStr">
        <is>
          <t>DCS</t>
        </is>
      </c>
      <c r="D845" s="303" t="inlineStr">
        <is>
          <t>PEROXIDE FROM PP-2101 PRESSURE</t>
        </is>
      </c>
      <c r="E845" s="303" t="inlineStr">
        <is>
          <t>1830-PS07-211</t>
        </is>
      </c>
      <c r="F845" s="229" t="inlineStr">
        <is>
          <t>CCR</t>
        </is>
      </c>
      <c r="G845" s="240" t="inlineStr">
        <is>
          <t>-</t>
        </is>
      </c>
      <c r="H845" s="229" t="inlineStr">
        <is>
          <t>-</t>
        </is>
      </c>
      <c r="I845" s="229" t="inlineStr">
        <is>
          <t>-</t>
        </is>
      </c>
      <c r="J845" s="229" t="inlineStr">
        <is>
          <t>-</t>
        </is>
      </c>
      <c r="K845" s="304" t="inlineStr">
        <is>
          <t>C01</t>
        </is>
      </c>
      <c r="L845" s="305" t="n"/>
      <c r="M845" s="306" t="n"/>
      <c r="N845" s="305" t="n"/>
      <c r="O845" s="305" t="n"/>
    </row>
    <row r="846" ht="20.1" customHeight="1" s="521">
      <c r="A846" s="301" t="inlineStr">
        <is>
          <t>-</t>
        </is>
      </c>
      <c r="B846" s="653" t="inlineStr">
        <is>
          <t>18-PT-21110</t>
        </is>
      </c>
      <c r="C846" s="215" t="inlineStr">
        <is>
          <t>Pressure Transmitter With
In-Line Diaphragm Seal</t>
        </is>
      </c>
      <c r="D846" s="303" t="inlineStr">
        <is>
          <t>PEROXIDE FROM PP-2101</t>
        </is>
      </c>
      <c r="E846" s="303" t="inlineStr">
        <is>
          <t>1830-PS07-211</t>
        </is>
      </c>
      <c r="F846" s="229" t="inlineStr">
        <is>
          <t>Off-line</t>
        </is>
      </c>
      <c r="G846" s="240" t="inlineStr">
        <is>
          <t>18-25-CP-21101-A21A-N</t>
        </is>
      </c>
      <c r="H846" s="229" t="inlineStr">
        <is>
          <t>DCS-AI</t>
        </is>
      </c>
      <c r="I846" s="229" t="inlineStr">
        <is>
          <t>-</t>
        </is>
      </c>
      <c r="J846" s="229" t="inlineStr">
        <is>
          <t>-</t>
        </is>
      </c>
      <c r="K846" s="304" t="inlineStr">
        <is>
          <t>C01</t>
        </is>
      </c>
      <c r="L846" s="305" t="n"/>
      <c r="M846" s="306" t="n"/>
      <c r="N846" s="305" t="n"/>
      <c r="O846" s="305" t="n"/>
    </row>
    <row r="847" ht="20.1" customHeight="1" s="521">
      <c r="A847" s="301" t="inlineStr">
        <is>
          <t>-</t>
        </is>
      </c>
      <c r="B847" s="653" t="inlineStr">
        <is>
          <t>18-PV-21110</t>
        </is>
      </c>
      <c r="C847" s="215" t="inlineStr">
        <is>
          <t>Ball</t>
        </is>
      </c>
      <c r="D847" s="303" t="inlineStr">
        <is>
          <t>PEROXIDE TO VE-2101</t>
        </is>
      </c>
      <c r="E847" s="303" t="inlineStr">
        <is>
          <t>1830-PS07-211</t>
        </is>
      </c>
      <c r="F847" s="229" t="inlineStr">
        <is>
          <t>In-line</t>
        </is>
      </c>
      <c r="G847" s="240" t="inlineStr">
        <is>
          <t>18-25-CP-21105-A21A-N</t>
        </is>
      </c>
      <c r="H847" s="229" t="inlineStr">
        <is>
          <t>DCS-AO</t>
        </is>
      </c>
      <c r="I847" s="229" t="inlineStr">
        <is>
          <t>-</t>
        </is>
      </c>
      <c r="J847" s="229" t="inlineStr">
        <is>
          <t>-</t>
        </is>
      </c>
      <c r="K847" s="304" t="inlineStr">
        <is>
          <t>C01</t>
        </is>
      </c>
      <c r="L847" s="305" t="n"/>
      <c r="M847" s="306" t="n"/>
      <c r="N847" s="305" t="n"/>
      <c r="O847" s="305" t="n"/>
    </row>
    <row r="848" ht="20.1" customHeight="1" s="521">
      <c r="A848" s="322" t="n"/>
      <c r="B848" s="654" t="n"/>
      <c r="C848" s="316" t="n"/>
      <c r="D848" s="311" t="n"/>
      <c r="E848" s="311" t="n"/>
      <c r="F848" s="235" t="n"/>
      <c r="G848" s="252" t="n"/>
      <c r="H848" s="235" t="n"/>
      <c r="I848" s="312" t="n"/>
      <c r="J848" s="323" t="n"/>
      <c r="K848" s="313" t="inlineStr">
        <is>
          <t>C01</t>
        </is>
      </c>
      <c r="L848" s="314" t="n"/>
      <c r="M848" s="315" t="n"/>
      <c r="N848" s="314" t="n"/>
      <c r="O848" s="314" t="n"/>
    </row>
    <row r="849" ht="20.1" customHeight="1" s="521">
      <c r="A849" s="309" t="inlineStr">
        <is>
          <t>-</t>
        </is>
      </c>
      <c r="B849" s="654" t="inlineStr">
        <is>
          <t>18-PIA-22403</t>
        </is>
      </c>
      <c r="C849" s="310" t="inlineStr">
        <is>
          <t>DCS</t>
        </is>
      </c>
      <c r="D849" s="324" t="inlineStr">
        <is>
          <t>VENT GAS TO VE-2201</t>
        </is>
      </c>
      <c r="E849" s="311" t="inlineStr">
        <is>
          <t>1830-PS07-224</t>
        </is>
      </c>
      <c r="F849" s="235" t="inlineStr">
        <is>
          <t>CCR</t>
        </is>
      </c>
      <c r="G849" s="252" t="inlineStr">
        <is>
          <t>-</t>
        </is>
      </c>
      <c r="H849" s="235" t="inlineStr">
        <is>
          <t>-</t>
        </is>
      </c>
      <c r="I849" s="235" t="inlineStr">
        <is>
          <t>-</t>
        </is>
      </c>
      <c r="J849" s="235" t="inlineStr">
        <is>
          <t>-</t>
        </is>
      </c>
      <c r="K849" s="313" t="inlineStr">
        <is>
          <t>C01</t>
        </is>
      </c>
      <c r="L849" s="314" t="n"/>
      <c r="M849" s="315" t="n"/>
      <c r="N849" s="314" t="n"/>
      <c r="O849" s="314" t="n"/>
    </row>
    <row r="850" ht="20.1" customHeight="1" s="521">
      <c r="A850" s="309" t="inlineStr">
        <is>
          <t>-</t>
        </is>
      </c>
      <c r="B850" s="654" t="inlineStr">
        <is>
          <t>18-PT-22403</t>
        </is>
      </c>
      <c r="C850" s="219" t="inlineStr">
        <is>
          <t>Pressure Transmitter</t>
        </is>
      </c>
      <c r="D850" s="324" t="inlineStr">
        <is>
          <t>VENT GAS TO VE-2201</t>
        </is>
      </c>
      <c r="E850" s="311" t="inlineStr">
        <is>
          <t>1830-PS07-224</t>
        </is>
      </c>
      <c r="F850" s="235" t="inlineStr">
        <is>
          <t>Off-line</t>
        </is>
      </c>
      <c r="G850" s="252" t="inlineStr">
        <is>
          <t>18-200-BV-22303-A21A-N</t>
        </is>
      </c>
      <c r="H850" s="235" t="inlineStr">
        <is>
          <t>PLC-AI</t>
        </is>
      </c>
      <c r="I850" s="235" t="inlineStr">
        <is>
          <t>-</t>
        </is>
      </c>
      <c r="J850" s="325" t="inlineStr">
        <is>
          <t>上海博隆</t>
        </is>
      </c>
      <c r="K850" s="313" t="inlineStr">
        <is>
          <t>C01</t>
        </is>
      </c>
      <c r="L850" s="314" t="n"/>
      <c r="M850" s="315" t="n"/>
      <c r="N850" s="314" t="n"/>
      <c r="O850" s="314" t="n"/>
    </row>
    <row r="851" ht="20.1" customHeight="1" s="521">
      <c r="A851" s="322" t="n"/>
      <c r="B851" s="654" t="n"/>
      <c r="C851" s="316" t="n"/>
      <c r="D851" s="311" t="n"/>
      <c r="E851" s="311" t="n"/>
      <c r="F851" s="235" t="n"/>
      <c r="G851" s="252" t="n"/>
      <c r="H851" s="235" t="n"/>
      <c r="I851" s="312" t="n"/>
      <c r="J851" s="323" t="n"/>
      <c r="K851" s="313" t="inlineStr">
        <is>
          <t>C01</t>
        </is>
      </c>
      <c r="L851" s="314" t="n"/>
      <c r="M851" s="315" t="n"/>
      <c r="N851" s="314" t="n"/>
      <c r="O851" s="314" t="n"/>
    </row>
    <row r="852" ht="20.1" customHeight="1" s="521">
      <c r="A852" s="301" t="inlineStr">
        <is>
          <t>-</t>
        </is>
      </c>
      <c r="B852" s="653" t="inlineStr">
        <is>
          <t>18-PICA-23101</t>
        </is>
      </c>
      <c r="C852" s="302" t="inlineStr">
        <is>
          <t>DCS</t>
        </is>
      </c>
      <c r="D852" s="303" t="inlineStr">
        <is>
          <t xml:space="preserve">LP NITROGEN TO VE-2301 PRESSURE </t>
        </is>
      </c>
      <c r="E852" s="303" t="inlineStr">
        <is>
          <t>1830-PS07-231</t>
        </is>
      </c>
      <c r="F852" s="229" t="inlineStr">
        <is>
          <t>CCR</t>
        </is>
      </c>
      <c r="G852" s="240" t="inlineStr">
        <is>
          <t>-</t>
        </is>
      </c>
      <c r="H852" s="229" t="inlineStr">
        <is>
          <t>-</t>
        </is>
      </c>
      <c r="I852" s="229" t="inlineStr">
        <is>
          <t>-</t>
        </is>
      </c>
      <c r="J852" s="229" t="inlineStr">
        <is>
          <t>-</t>
        </is>
      </c>
      <c r="K852" s="304" t="inlineStr">
        <is>
          <t>C01</t>
        </is>
      </c>
      <c r="L852" s="305" t="n"/>
      <c r="M852" s="306" t="n"/>
      <c r="N852" s="305" t="n"/>
      <c r="O852" s="305" t="n"/>
    </row>
    <row r="853" ht="20.1" customHeight="1" s="521">
      <c r="A853" s="301" t="inlineStr">
        <is>
          <t>-</t>
        </is>
      </c>
      <c r="B853" s="653" t="inlineStr">
        <is>
          <t>18-PT-23101</t>
        </is>
      </c>
      <c r="C853" s="215" t="inlineStr">
        <is>
          <t>Pressure Transmitter 
With Diaphragm Seal</t>
        </is>
      </c>
      <c r="D853" s="303" t="inlineStr">
        <is>
          <t>LP NITROGEN TO VE-2301</t>
        </is>
      </c>
      <c r="E853" s="303" t="inlineStr">
        <is>
          <t>1830-PS07-231</t>
        </is>
      </c>
      <c r="F853" s="229" t="inlineStr">
        <is>
          <t>Off-line</t>
        </is>
      </c>
      <c r="G853" s="240" t="inlineStr">
        <is>
          <t>18-25-LN-23101-A21A-N</t>
        </is>
      </c>
      <c r="H853" s="229" t="inlineStr">
        <is>
          <t>DCS-AI</t>
        </is>
      </c>
      <c r="I853" s="229" t="inlineStr">
        <is>
          <t>-</t>
        </is>
      </c>
      <c r="J853" s="229" t="inlineStr">
        <is>
          <t>-</t>
        </is>
      </c>
      <c r="K853" s="304" t="inlineStr">
        <is>
          <t>C01</t>
        </is>
      </c>
      <c r="L853" s="305" t="n"/>
      <c r="M853" s="306" t="n"/>
      <c r="N853" s="305" t="n"/>
      <c r="O853" s="305" t="n"/>
    </row>
    <row r="854" ht="20.1" customHeight="1" s="521">
      <c r="A854" s="301" t="inlineStr">
        <is>
          <t>-</t>
        </is>
      </c>
      <c r="B854" s="653" t="inlineStr">
        <is>
          <t>18-PV-23101A</t>
        </is>
      </c>
      <c r="C854" s="215" t="inlineStr">
        <is>
          <t>Globe</t>
        </is>
      </c>
      <c r="D854" s="303" t="inlineStr">
        <is>
          <t>LP NITROGEN TO VE-2301</t>
        </is>
      </c>
      <c r="E854" s="303" t="inlineStr">
        <is>
          <t>1830-PS07-231</t>
        </is>
      </c>
      <c r="F854" s="229" t="inlineStr">
        <is>
          <t>In-line</t>
        </is>
      </c>
      <c r="G854" s="240" t="inlineStr">
        <is>
          <t>18-25-LN-23101-A21A-E</t>
        </is>
      </c>
      <c r="H854" s="229" t="inlineStr">
        <is>
          <t>DCS-AO</t>
        </is>
      </c>
      <c r="I854" s="229" t="inlineStr">
        <is>
          <t>-</t>
        </is>
      </c>
      <c r="J854" s="229" t="inlineStr">
        <is>
          <t>-</t>
        </is>
      </c>
      <c r="K854" s="304" t="inlineStr">
        <is>
          <t>C01</t>
        </is>
      </c>
      <c r="L854" s="305" t="n"/>
      <c r="M854" s="306" t="n"/>
      <c r="N854" s="305" t="n"/>
      <c r="O854" s="305" t="n"/>
    </row>
    <row r="855" ht="20.1" customHeight="1" s="521">
      <c r="A855" s="301" t="inlineStr">
        <is>
          <t>-</t>
        </is>
      </c>
      <c r="B855" s="653" t="inlineStr">
        <is>
          <t>18-PV-23101B</t>
        </is>
      </c>
      <c r="C855" s="215" t="inlineStr">
        <is>
          <t>Globe</t>
        </is>
      </c>
      <c r="D855" s="303" t="inlineStr">
        <is>
          <t>NITROGEN TO ATM.</t>
        </is>
      </c>
      <c r="E855" s="303" t="inlineStr">
        <is>
          <t>1830-PS07-231</t>
        </is>
      </c>
      <c r="F855" s="229" t="inlineStr">
        <is>
          <t>In-line</t>
        </is>
      </c>
      <c r="G855" s="240" t="inlineStr">
        <is>
          <t>18-25-LN-23101-A21A-E</t>
        </is>
      </c>
      <c r="H855" s="229" t="inlineStr">
        <is>
          <t>DCS-AO</t>
        </is>
      </c>
      <c r="I855" s="229" t="inlineStr">
        <is>
          <t>-</t>
        </is>
      </c>
      <c r="J855" s="229" t="inlineStr">
        <is>
          <t>-</t>
        </is>
      </c>
      <c r="K855" s="304" t="inlineStr">
        <is>
          <t>C01</t>
        </is>
      </c>
      <c r="L855" s="305" t="n"/>
      <c r="M855" s="306" t="n"/>
      <c r="N855" s="305" t="n"/>
      <c r="O855" s="305" t="n"/>
    </row>
    <row r="856" ht="20.1" customHeight="1" s="521">
      <c r="A856" s="322" t="n"/>
      <c r="B856" s="654" t="n"/>
      <c r="C856" s="316" t="n"/>
      <c r="D856" s="311" t="n"/>
      <c r="E856" s="311" t="n"/>
      <c r="F856" s="235" t="n"/>
      <c r="G856" s="252" t="n"/>
      <c r="H856" s="235" t="n"/>
      <c r="I856" s="312" t="n"/>
      <c r="J856" s="323" t="n"/>
      <c r="K856" s="313" t="inlineStr">
        <is>
          <t>C01</t>
        </is>
      </c>
      <c r="L856" s="314" t="n"/>
      <c r="M856" s="315" t="n"/>
      <c r="N856" s="314" t="n"/>
      <c r="O856" s="314" t="n"/>
    </row>
    <row r="857" ht="20.1" customHeight="1" s="521">
      <c r="A857" s="301" t="inlineStr">
        <is>
          <t>-</t>
        </is>
      </c>
      <c r="B857" s="653" t="inlineStr">
        <is>
          <t>18-PICA-24101</t>
        </is>
      </c>
      <c r="C857" s="302" t="inlineStr">
        <is>
          <t>DCS</t>
        </is>
      </c>
      <c r="D857" s="326" t="inlineStr">
        <is>
          <t>NITROGEN TO VE-2401 PRESSURE</t>
        </is>
      </c>
      <c r="E857" s="303" t="inlineStr">
        <is>
          <t>1830-PS07-241</t>
        </is>
      </c>
      <c r="F857" s="229" t="inlineStr">
        <is>
          <t>CCR</t>
        </is>
      </c>
      <c r="G857" s="240" t="inlineStr">
        <is>
          <t>-</t>
        </is>
      </c>
      <c r="H857" s="229" t="inlineStr">
        <is>
          <t>-</t>
        </is>
      </c>
      <c r="I857" s="229" t="inlineStr">
        <is>
          <t>-</t>
        </is>
      </c>
      <c r="J857" s="229" t="inlineStr">
        <is>
          <t>-</t>
        </is>
      </c>
      <c r="K857" s="304" t="inlineStr">
        <is>
          <t>C01</t>
        </is>
      </c>
      <c r="L857" s="305" t="n"/>
      <c r="M857" s="306" t="n"/>
      <c r="N857" s="305" t="n"/>
      <c r="O857" s="305" t="n"/>
    </row>
    <row r="858" ht="20.1" customHeight="1" s="521">
      <c r="A858" s="301" t="inlineStr">
        <is>
          <t>-</t>
        </is>
      </c>
      <c r="B858" s="653" t="inlineStr">
        <is>
          <t>18-PT-24101</t>
        </is>
      </c>
      <c r="C858" s="218" t="inlineStr">
        <is>
          <t>Pressure Transmitter</t>
        </is>
      </c>
      <c r="D858" s="326" t="inlineStr">
        <is>
          <t>NITROGEN TO VE-2401</t>
        </is>
      </c>
      <c r="E858" s="303" t="inlineStr">
        <is>
          <t>1830-PS07-241</t>
        </is>
      </c>
      <c r="F858" s="229" t="inlineStr">
        <is>
          <t>Off-line</t>
        </is>
      </c>
      <c r="G858" s="240" t="inlineStr">
        <is>
          <t>18-25-LN-24105-A21A-N</t>
        </is>
      </c>
      <c r="H858" s="229" t="inlineStr">
        <is>
          <t>DCS-AI</t>
        </is>
      </c>
      <c r="I858" s="229" t="inlineStr">
        <is>
          <t>-</t>
        </is>
      </c>
      <c r="J858" s="229" t="inlineStr">
        <is>
          <t>-</t>
        </is>
      </c>
      <c r="K858" s="304" t="inlineStr">
        <is>
          <t>C01</t>
        </is>
      </c>
      <c r="L858" s="305" t="n"/>
      <c r="M858" s="306" t="n"/>
      <c r="N858" s="305" t="n"/>
      <c r="O858" s="305" t="n"/>
    </row>
    <row r="859" ht="20.1" customHeight="1" s="521">
      <c r="A859" s="301" t="inlineStr">
        <is>
          <t>-</t>
        </is>
      </c>
      <c r="B859" s="653" t="inlineStr">
        <is>
          <t>18-PV-24101A</t>
        </is>
      </c>
      <c r="C859" s="215" t="inlineStr">
        <is>
          <t>Globe</t>
        </is>
      </c>
      <c r="D859" s="303" t="inlineStr">
        <is>
          <t>LP NITROGEN TO VE-2401</t>
        </is>
      </c>
      <c r="E859" s="303" t="inlineStr">
        <is>
          <t>1830-PS07-241</t>
        </is>
      </c>
      <c r="F859" s="229" t="inlineStr">
        <is>
          <t>In-line</t>
        </is>
      </c>
      <c r="G859" s="240" t="inlineStr">
        <is>
          <t>18-25-LN-24105-A21A-N</t>
        </is>
      </c>
      <c r="H859" s="229" t="inlineStr">
        <is>
          <t>DCS-AO</t>
        </is>
      </c>
      <c r="I859" s="229" t="inlineStr">
        <is>
          <t>-</t>
        </is>
      </c>
      <c r="J859" s="229" t="inlineStr">
        <is>
          <t>-</t>
        </is>
      </c>
      <c r="K859" s="304" t="inlineStr">
        <is>
          <t>C01</t>
        </is>
      </c>
      <c r="L859" s="305" t="n"/>
      <c r="M859" s="306" t="n"/>
      <c r="N859" s="305" t="n"/>
      <c r="O859" s="305" t="n"/>
    </row>
    <row r="860" ht="20.1" customHeight="1" s="521">
      <c r="A860" s="301" t="inlineStr">
        <is>
          <t>-</t>
        </is>
      </c>
      <c r="B860" s="653" t="inlineStr">
        <is>
          <t>18-PV-24101B</t>
        </is>
      </c>
      <c r="C860" s="215" t="inlineStr">
        <is>
          <t>Globe</t>
        </is>
      </c>
      <c r="D860" s="303" t="inlineStr">
        <is>
          <t>LP NITROGEN LIQUID ADDITIVE DRUM</t>
        </is>
      </c>
      <c r="E860" s="303" t="inlineStr">
        <is>
          <t>1830-PS07-241</t>
        </is>
      </c>
      <c r="F860" s="229" t="inlineStr">
        <is>
          <t>In-line</t>
        </is>
      </c>
      <c r="G860" s="240" t="inlineStr">
        <is>
          <t>18-25-LN-24105-A21A-N</t>
        </is>
      </c>
      <c r="H860" s="229" t="inlineStr">
        <is>
          <t>DCS-AO</t>
        </is>
      </c>
      <c r="I860" s="229" t="inlineStr">
        <is>
          <t>-</t>
        </is>
      </c>
      <c r="J860" s="229" t="inlineStr">
        <is>
          <t>-</t>
        </is>
      </c>
      <c r="K860" s="304" t="inlineStr">
        <is>
          <t>C01</t>
        </is>
      </c>
      <c r="L860" s="305" t="n"/>
      <c r="M860" s="306" t="n"/>
      <c r="N860" s="305" t="n"/>
      <c r="O860" s="305" t="n"/>
    </row>
    <row r="861" ht="20.1" customHeight="1" s="521">
      <c r="A861" s="322" t="n"/>
      <c r="B861" s="654" t="n"/>
      <c r="C861" s="316" t="n"/>
      <c r="D861" s="311" t="n"/>
      <c r="E861" s="311" t="n"/>
      <c r="F861" s="235" t="n"/>
      <c r="G861" s="252" t="n"/>
      <c r="H861" s="235" t="n"/>
      <c r="I861" s="312" t="n"/>
      <c r="J861" s="323" t="n"/>
      <c r="K861" s="313" t="inlineStr">
        <is>
          <t>C01</t>
        </is>
      </c>
      <c r="L861" s="314" t="n"/>
      <c r="M861" s="315" t="n"/>
      <c r="N861" s="314" t="n"/>
      <c r="O861" s="314" t="n"/>
    </row>
    <row r="862" ht="20.1" customHeight="1" s="521">
      <c r="A862" s="301" t="inlineStr">
        <is>
          <t>-</t>
        </is>
      </c>
      <c r="B862" s="653" t="inlineStr">
        <is>
          <t>18-PICA-66101</t>
        </is>
      </c>
      <c r="C862" s="302" t="inlineStr">
        <is>
          <t>DCS</t>
        </is>
      </c>
      <c r="D862" s="326" t="inlineStr">
        <is>
          <t>OFFGAS TO ET-6602 PRESSURE</t>
        </is>
      </c>
      <c r="E862" s="303" t="inlineStr">
        <is>
          <t>1830-PS07-661</t>
        </is>
      </c>
      <c r="F862" s="229" t="inlineStr">
        <is>
          <t>CCR</t>
        </is>
      </c>
      <c r="G862" s="240" t="inlineStr">
        <is>
          <t>-</t>
        </is>
      </c>
      <c r="H862" s="229" t="inlineStr">
        <is>
          <t>-</t>
        </is>
      </c>
      <c r="I862" s="229" t="inlineStr">
        <is>
          <t>-</t>
        </is>
      </c>
      <c r="J862" s="229" t="inlineStr">
        <is>
          <t>-</t>
        </is>
      </c>
      <c r="K862" s="304" t="inlineStr">
        <is>
          <t>C01</t>
        </is>
      </c>
      <c r="L862" s="305" t="n"/>
      <c r="M862" s="306" t="n"/>
      <c r="N862" s="305" t="n"/>
      <c r="O862" s="305" t="n"/>
    </row>
    <row r="863" ht="20.1" customHeight="1" s="521">
      <c r="A863" s="301" t="inlineStr">
        <is>
          <t>-</t>
        </is>
      </c>
      <c r="B863" s="653" t="inlineStr">
        <is>
          <t>18-PT-66101</t>
        </is>
      </c>
      <c r="C863" s="218" t="inlineStr">
        <is>
          <t>Pressure Transmitter</t>
        </is>
      </c>
      <c r="D863" s="303" t="inlineStr">
        <is>
          <t>OFFGAS TO ET-6602</t>
        </is>
      </c>
      <c r="E863" s="303" t="inlineStr">
        <is>
          <t>1830-PS07-661</t>
        </is>
      </c>
      <c r="F863" s="229" t="inlineStr">
        <is>
          <t>Off-line</t>
        </is>
      </c>
      <c r="G863" s="240" t="inlineStr">
        <is>
          <t>18-150-GFA-36201-A1D-P</t>
        </is>
      </c>
      <c r="H863" s="229" t="inlineStr">
        <is>
          <t>DCS-AI</t>
        </is>
      </c>
      <c r="I863" s="229" t="inlineStr">
        <is>
          <t>-</t>
        </is>
      </c>
      <c r="J863" s="229" t="inlineStr">
        <is>
          <t>-</t>
        </is>
      </c>
      <c r="K863" s="304" t="inlineStr">
        <is>
          <t>C01</t>
        </is>
      </c>
      <c r="L863" s="305" t="n"/>
      <c r="M863" s="306" t="n"/>
      <c r="N863" s="305" t="n"/>
      <c r="O863" s="305" t="n"/>
    </row>
    <row r="864" ht="20.1" customHeight="1" s="521">
      <c r="A864" s="301" t="inlineStr">
        <is>
          <t>-</t>
        </is>
      </c>
      <c r="B864" s="653" t="inlineStr">
        <is>
          <t>18-PV-66101</t>
        </is>
      </c>
      <c r="C864" s="215" t="inlineStr">
        <is>
          <t>Control Valve</t>
        </is>
      </c>
      <c r="D864" s="303" t="inlineStr">
        <is>
          <t>By-pass pressure control valve</t>
        </is>
      </c>
      <c r="E864" s="303" t="inlineStr">
        <is>
          <t>1830-PS07-661</t>
        </is>
      </c>
      <c r="F864" s="229" t="inlineStr">
        <is>
          <t>In-line</t>
        </is>
      </c>
      <c r="G864" s="240" t="inlineStr">
        <is>
          <t>UP-6601 SKID</t>
        </is>
      </c>
      <c r="H864" s="229" t="inlineStr">
        <is>
          <t>DCS-AO</t>
        </is>
      </c>
      <c r="I864" s="229" t="inlineStr">
        <is>
          <t xml:space="preserve"> UP-6601 VENDOR</t>
        </is>
      </c>
      <c r="J864" s="229" t="inlineStr">
        <is>
          <t>-</t>
        </is>
      </c>
      <c r="K864" s="304" t="inlineStr">
        <is>
          <t>C01</t>
        </is>
      </c>
      <c r="L864" s="305" t="n"/>
      <c r="M864" s="306" t="n"/>
      <c r="N864" s="305" t="n"/>
      <c r="O864" s="305" t="n"/>
    </row>
    <row r="865" ht="20.1" customHeight="1" s="521">
      <c r="A865" s="322" t="n"/>
      <c r="B865" s="654" t="n"/>
      <c r="C865" s="316" t="n"/>
      <c r="D865" s="311" t="n"/>
      <c r="E865" s="311" t="n"/>
      <c r="F865" s="235" t="n"/>
      <c r="G865" s="252" t="n"/>
      <c r="H865" s="235" t="n"/>
      <c r="I865" s="312" t="n"/>
      <c r="J865" s="323" t="n"/>
      <c r="K865" s="313" t="inlineStr">
        <is>
          <t>C01</t>
        </is>
      </c>
      <c r="L865" s="314" t="n"/>
      <c r="M865" s="315" t="n"/>
      <c r="N865" s="314" t="n"/>
      <c r="O865" s="314" t="n"/>
    </row>
    <row r="866" ht="20.1" customHeight="1" s="521">
      <c r="A866" s="301" t="inlineStr">
        <is>
          <t>-</t>
        </is>
      </c>
      <c r="B866" s="653" t="inlineStr">
        <is>
          <t>18-PICA-66102</t>
        </is>
      </c>
      <c r="C866" s="302" t="inlineStr">
        <is>
          <t>DCS</t>
        </is>
      </c>
      <c r="D866" s="326" t="inlineStr">
        <is>
          <t>OFFGAS TO ATM AT SAFE LOCATION PRESSURE</t>
        </is>
      </c>
      <c r="E866" s="303" t="inlineStr">
        <is>
          <t>1830-PS07-661</t>
        </is>
      </c>
      <c r="F866" s="229" t="inlineStr">
        <is>
          <t>CCR</t>
        </is>
      </c>
      <c r="G866" s="240" t="inlineStr">
        <is>
          <t>-</t>
        </is>
      </c>
      <c r="H866" s="229" t="inlineStr">
        <is>
          <t>-</t>
        </is>
      </c>
      <c r="I866" s="229" t="inlineStr">
        <is>
          <t>-</t>
        </is>
      </c>
      <c r="J866" s="229" t="inlineStr">
        <is>
          <t>-</t>
        </is>
      </c>
      <c r="K866" s="304" t="inlineStr">
        <is>
          <t>C01</t>
        </is>
      </c>
      <c r="L866" s="305" t="n"/>
      <c r="M866" s="306" t="n"/>
      <c r="N866" s="305" t="n"/>
      <c r="O866" s="305" t="n"/>
    </row>
    <row r="867" ht="20.1" customHeight="1" s="521">
      <c r="A867" s="301" t="inlineStr">
        <is>
          <t>-</t>
        </is>
      </c>
      <c r="B867" s="653" t="inlineStr">
        <is>
          <t>18-PT-66102</t>
        </is>
      </c>
      <c r="C867" s="218" t="inlineStr">
        <is>
          <t>Pressure Transmitter</t>
        </is>
      </c>
      <c r="D867" s="303" t="inlineStr">
        <is>
          <t>OFFGAS TO ATM AT SAFE LOCATION</t>
        </is>
      </c>
      <c r="E867" s="303" t="inlineStr">
        <is>
          <t>1830-PS07-661</t>
        </is>
      </c>
      <c r="F867" s="229" t="inlineStr">
        <is>
          <t>Off-line</t>
        </is>
      </c>
      <c r="G867" s="240" t="inlineStr">
        <is>
          <t>18-80-GFA-66103-A1K-N</t>
        </is>
      </c>
      <c r="H867" s="229" t="inlineStr">
        <is>
          <t>DCS-AI</t>
        </is>
      </c>
      <c r="I867" s="229" t="inlineStr">
        <is>
          <t>-</t>
        </is>
      </c>
      <c r="J867" s="229" t="inlineStr">
        <is>
          <t>-</t>
        </is>
      </c>
      <c r="K867" s="304" t="inlineStr">
        <is>
          <t>C01</t>
        </is>
      </c>
      <c r="L867" s="305" t="n"/>
      <c r="M867" s="306" t="n"/>
      <c r="N867" s="305" t="n"/>
      <c r="O867" s="305" t="n"/>
    </row>
    <row r="868" ht="20.1" customHeight="1" s="521">
      <c r="A868" s="301" t="inlineStr">
        <is>
          <t>-</t>
        </is>
      </c>
      <c r="B868" s="653" t="inlineStr">
        <is>
          <t>18-PV-66102</t>
        </is>
      </c>
      <c r="C868" s="215" t="inlineStr">
        <is>
          <t>Globe</t>
        </is>
      </c>
      <c r="D868" s="303" t="inlineStr">
        <is>
          <t>VACUMM OFFGAS TO OSBL</t>
        </is>
      </c>
      <c r="E868" s="303" t="inlineStr">
        <is>
          <t>1830-PS07-661</t>
        </is>
      </c>
      <c r="F868" s="229" t="inlineStr">
        <is>
          <t>In-line</t>
        </is>
      </c>
      <c r="G868" s="240" t="inlineStr">
        <is>
          <t>18-80-GFA-66104-A1K-N</t>
        </is>
      </c>
      <c r="H868" s="229" t="inlineStr">
        <is>
          <t>DCS-AO</t>
        </is>
      </c>
      <c r="I868" s="229" t="inlineStr">
        <is>
          <t>-</t>
        </is>
      </c>
      <c r="J868" s="229" t="inlineStr">
        <is>
          <t>-</t>
        </is>
      </c>
      <c r="K868" s="304" t="inlineStr">
        <is>
          <t>C01</t>
        </is>
      </c>
      <c r="L868" s="305" t="n"/>
      <c r="M868" s="306" t="n"/>
      <c r="N868" s="305" t="n"/>
      <c r="O868" s="305" t="n"/>
    </row>
    <row r="869" ht="20.1" customHeight="1" s="521">
      <c r="A869" s="301" t="inlineStr">
        <is>
          <t>-</t>
        </is>
      </c>
      <c r="B869" s="653" t="inlineStr">
        <is>
          <t>18-PN-66102</t>
        </is>
      </c>
      <c r="C869" s="215" t="inlineStr">
        <is>
          <t>Solenoid Valve</t>
        </is>
      </c>
      <c r="D869" s="303" t="inlineStr">
        <is>
          <t>-</t>
        </is>
      </c>
      <c r="E869" s="303" t="inlineStr">
        <is>
          <t>1830-PS07-661</t>
        </is>
      </c>
      <c r="F869" s="229" t="inlineStr">
        <is>
          <t>On-off</t>
        </is>
      </c>
      <c r="G869" s="240" t="inlineStr">
        <is>
          <t>-</t>
        </is>
      </c>
      <c r="H869" s="229" t="inlineStr">
        <is>
          <t>DCS-DO</t>
        </is>
      </c>
      <c r="I869" s="229" t="inlineStr">
        <is>
          <t>-</t>
        </is>
      </c>
      <c r="J869" s="229" t="inlineStr">
        <is>
          <t>-</t>
        </is>
      </c>
      <c r="K869" s="304" t="inlineStr">
        <is>
          <t>C01</t>
        </is>
      </c>
      <c r="L869" s="305" t="n"/>
      <c r="M869" s="306" t="n"/>
      <c r="N869" s="305" t="n"/>
      <c r="O869" s="305" t="n"/>
    </row>
    <row r="870" ht="20.1" customHeight="1" s="521">
      <c r="A870" s="301" t="inlineStr">
        <is>
          <t>-</t>
        </is>
      </c>
      <c r="B870" s="653" t="inlineStr">
        <is>
          <t>18-PZSL-66102</t>
        </is>
      </c>
      <c r="C870" s="215" t="inlineStr">
        <is>
          <t>Limit Switch(Close)</t>
        </is>
      </c>
      <c r="D870" s="303" t="inlineStr">
        <is>
          <t>-</t>
        </is>
      </c>
      <c r="E870" s="303" t="inlineStr">
        <is>
          <t>1830-PS07-661</t>
        </is>
      </c>
      <c r="F870" s="229" t="inlineStr">
        <is>
          <t>On-off</t>
        </is>
      </c>
      <c r="G870" s="240" t="inlineStr">
        <is>
          <t>-</t>
        </is>
      </c>
      <c r="H870" s="229" t="inlineStr">
        <is>
          <t>DCS-DI</t>
        </is>
      </c>
      <c r="I870" s="229" t="inlineStr">
        <is>
          <t>-</t>
        </is>
      </c>
      <c r="J870" s="229" t="inlineStr">
        <is>
          <t>-</t>
        </is>
      </c>
      <c r="K870" s="304" t="inlineStr">
        <is>
          <t>C01</t>
        </is>
      </c>
      <c r="L870" s="305" t="n"/>
      <c r="M870" s="306" t="n"/>
      <c r="N870" s="305" t="n"/>
      <c r="O870" s="305" t="n"/>
    </row>
    <row r="871" ht="20.1" customHeight="1" s="521">
      <c r="A871" s="322" t="n"/>
      <c r="B871" s="654" t="n"/>
      <c r="C871" s="316" t="n"/>
      <c r="D871" s="311" t="n"/>
      <c r="E871" s="311" t="n"/>
      <c r="F871" s="235" t="inlineStr">
        <is>
          <t xml:space="preserve"> </t>
        </is>
      </c>
      <c r="G871" s="252" t="n"/>
      <c r="H871" s="235" t="n"/>
      <c r="I871" s="312" t="n"/>
      <c r="J871" s="323" t="n"/>
      <c r="K871" s="313" t="inlineStr">
        <is>
          <t>C01</t>
        </is>
      </c>
      <c r="L871" s="314" t="n"/>
      <c r="M871" s="315" t="n"/>
      <c r="N871" s="314" t="n"/>
      <c r="O871" s="314" t="n"/>
    </row>
    <row r="872" ht="20.1" customHeight="1" s="521">
      <c r="A872" s="301" t="inlineStr">
        <is>
          <t>-</t>
        </is>
      </c>
      <c r="B872" s="653" t="inlineStr">
        <is>
          <t>18-PI-92101</t>
        </is>
      </c>
      <c r="C872" s="302" t="inlineStr">
        <is>
          <t>DCS</t>
        </is>
      </c>
      <c r="D872" s="326" t="inlineStr">
        <is>
          <t>WASTE WATER TO OSBL</t>
        </is>
      </c>
      <c r="E872" s="303" t="inlineStr">
        <is>
          <t>1830-PS07-921</t>
        </is>
      </c>
      <c r="F872" s="229" t="inlineStr">
        <is>
          <t>CCR</t>
        </is>
      </c>
      <c r="G872" s="240" t="inlineStr">
        <is>
          <t>-</t>
        </is>
      </c>
      <c r="H872" s="229" t="inlineStr">
        <is>
          <t>-</t>
        </is>
      </c>
      <c r="I872" s="229" t="inlineStr">
        <is>
          <t>-</t>
        </is>
      </c>
      <c r="J872" s="229" t="inlineStr">
        <is>
          <t>-</t>
        </is>
      </c>
      <c r="K872" s="304" t="inlineStr">
        <is>
          <t>C01</t>
        </is>
      </c>
      <c r="L872" s="305" t="n"/>
      <c r="M872" s="306" t="n"/>
      <c r="N872" s="305" t="n"/>
      <c r="O872" s="305" t="n"/>
    </row>
    <row r="873" ht="20.1" customHeight="1" s="521">
      <c r="A873" s="301" t="inlineStr">
        <is>
          <t>-</t>
        </is>
      </c>
      <c r="B873" s="653" t="inlineStr">
        <is>
          <t>18-PT-92101</t>
        </is>
      </c>
      <c r="C873" s="215" t="inlineStr">
        <is>
          <t>Pressure Transmitter 
With Diaphragm Seal</t>
        </is>
      </c>
      <c r="D873" s="303" t="inlineStr">
        <is>
          <t>WASTE WATER TO OSBL</t>
        </is>
      </c>
      <c r="E873" s="303" t="inlineStr">
        <is>
          <t>1830-PS07-921</t>
        </is>
      </c>
      <c r="F873" s="229" t="inlineStr">
        <is>
          <t>Off-line</t>
        </is>
      </c>
      <c r="G873" s="240" t="inlineStr">
        <is>
          <t>18-100-PD-92104-H1A-ET</t>
        </is>
      </c>
      <c r="H873" s="229" t="inlineStr">
        <is>
          <t>DCS-AI</t>
        </is>
      </c>
      <c r="I873" s="229" t="inlineStr">
        <is>
          <t>-</t>
        </is>
      </c>
      <c r="J873" s="229" t="inlineStr">
        <is>
          <t>-</t>
        </is>
      </c>
      <c r="K873" s="304" t="inlineStr">
        <is>
          <t>C01</t>
        </is>
      </c>
      <c r="L873" s="305" t="n"/>
      <c r="M873" s="306" t="n"/>
      <c r="N873" s="305" t="n"/>
      <c r="O873" s="305" t="n"/>
    </row>
    <row r="874" ht="20.1" customHeight="1" s="521">
      <c r="A874" s="322" t="n"/>
      <c r="B874" s="654" t="n"/>
      <c r="C874" s="316" t="n"/>
      <c r="D874" s="311" t="n"/>
      <c r="E874" s="311" t="n"/>
      <c r="F874" s="235" t="n"/>
      <c r="G874" s="252" t="n"/>
      <c r="H874" s="235" t="n"/>
      <c r="I874" s="312" t="n"/>
      <c r="J874" s="323" t="n"/>
      <c r="K874" s="313" t="inlineStr">
        <is>
          <t>C01</t>
        </is>
      </c>
      <c r="L874" s="314" t="n"/>
      <c r="M874" s="315" t="n"/>
      <c r="N874" s="314" t="n"/>
      <c r="O874" s="314" t="n"/>
    </row>
    <row r="875" ht="20.1" customHeight="1" s="521">
      <c r="A875" s="301" t="inlineStr">
        <is>
          <t>-</t>
        </is>
      </c>
      <c r="B875" s="653" t="inlineStr">
        <is>
          <t>18-PDIA-23105</t>
        </is>
      </c>
      <c r="C875" s="302" t="inlineStr">
        <is>
          <t>DCS</t>
        </is>
      </c>
      <c r="D875" s="326" t="inlineStr">
        <is>
          <t>FL-2301A/B PRESSURE</t>
        </is>
      </c>
      <c r="E875" s="303" t="inlineStr">
        <is>
          <t>1830-PS07-231</t>
        </is>
      </c>
      <c r="F875" s="229" t="inlineStr">
        <is>
          <t>CCR</t>
        </is>
      </c>
      <c r="G875" s="240" t="inlineStr">
        <is>
          <t>-</t>
        </is>
      </c>
      <c r="H875" s="229" t="inlineStr">
        <is>
          <t>-</t>
        </is>
      </c>
      <c r="I875" s="229" t="inlineStr">
        <is>
          <t>-</t>
        </is>
      </c>
      <c r="J875" s="229" t="inlineStr">
        <is>
          <t>-</t>
        </is>
      </c>
      <c r="K875" s="304" t="inlineStr">
        <is>
          <t>C01</t>
        </is>
      </c>
      <c r="L875" s="305" t="n"/>
      <c r="M875" s="306" t="n"/>
      <c r="N875" s="305" t="n"/>
      <c r="O875" s="305" t="n"/>
    </row>
    <row r="876" ht="20.1" customHeight="1" s="521">
      <c r="A876" s="301" t="inlineStr">
        <is>
          <t>-</t>
        </is>
      </c>
      <c r="B876" s="653" t="inlineStr">
        <is>
          <t>18-PDT-23105</t>
        </is>
      </c>
      <c r="C876" s="215" t="inlineStr">
        <is>
          <t>D/P Transmitter With
In-Line Diaphragm Seal</t>
        </is>
      </c>
      <c r="D876" s="326" t="inlineStr">
        <is>
          <t>FL-2301A/B</t>
        </is>
      </c>
      <c r="E876" s="303" t="inlineStr">
        <is>
          <t>1830-PS07-231</t>
        </is>
      </c>
      <c r="F876" s="229" t="inlineStr">
        <is>
          <t>Off-line</t>
        </is>
      </c>
      <c r="G876" s="229" t="inlineStr">
        <is>
          <t>18-25-CLA-23102-A21A-ET   
18-25-CLA-23103-A21A-ET</t>
        </is>
      </c>
      <c r="H876" s="229" t="inlineStr">
        <is>
          <t>DCS-AI</t>
        </is>
      </c>
      <c r="I876" s="229" t="inlineStr">
        <is>
          <t>-</t>
        </is>
      </c>
      <c r="J876" s="229" t="inlineStr">
        <is>
          <t>-</t>
        </is>
      </c>
      <c r="K876" s="304" t="inlineStr">
        <is>
          <t>C01</t>
        </is>
      </c>
      <c r="L876" s="305" t="n"/>
      <c r="M876" s="306" t="n"/>
      <c r="N876" s="305" t="n"/>
      <c r="O876" s="305" t="n"/>
    </row>
    <row r="877" ht="20.1" customHeight="1" s="521">
      <c r="A877" s="322" t="n"/>
      <c r="B877" s="654" t="n"/>
      <c r="C877" s="316" t="n"/>
      <c r="D877" s="311" t="n"/>
      <c r="E877" s="311" t="n"/>
      <c r="F877" s="235" t="n"/>
      <c r="G877" s="252" t="n"/>
      <c r="H877" s="235" t="n"/>
      <c r="I877" s="312" t="n"/>
      <c r="J877" s="323" t="n"/>
      <c r="K877" s="313" t="inlineStr">
        <is>
          <t>C01</t>
        </is>
      </c>
      <c r="L877" s="314" t="n"/>
      <c r="M877" s="315" t="n"/>
      <c r="N877" s="314" t="n"/>
      <c r="O877" s="314" t="n"/>
    </row>
    <row r="878" ht="20.1" customHeight="1" s="521">
      <c r="A878" s="301" t="inlineStr">
        <is>
          <t>-</t>
        </is>
      </c>
      <c r="B878" s="653" t="inlineStr">
        <is>
          <t>18-PDIA-24103</t>
        </is>
      </c>
      <c r="C878" s="302" t="inlineStr">
        <is>
          <t>DCS</t>
        </is>
      </c>
      <c r="D878" s="326" t="inlineStr">
        <is>
          <t>FL-2401 PRESSURE</t>
        </is>
      </c>
      <c r="E878" s="303" t="inlineStr">
        <is>
          <t>1830-PS07-241</t>
        </is>
      </c>
      <c r="F878" s="229" t="inlineStr">
        <is>
          <t>CCR</t>
        </is>
      </c>
      <c r="G878" s="240" t="inlineStr">
        <is>
          <t>-</t>
        </is>
      </c>
      <c r="H878" s="229" t="inlineStr">
        <is>
          <t>-</t>
        </is>
      </c>
      <c r="I878" s="229" t="inlineStr">
        <is>
          <t>-</t>
        </is>
      </c>
      <c r="J878" s="229" t="inlineStr">
        <is>
          <t>-</t>
        </is>
      </c>
      <c r="K878" s="304" t="inlineStr">
        <is>
          <t>C01</t>
        </is>
      </c>
      <c r="L878" s="305" t="n"/>
      <c r="M878" s="306" t="n"/>
      <c r="N878" s="305" t="n"/>
      <c r="O878" s="305" t="n"/>
    </row>
    <row r="879" ht="20.1" customHeight="1" s="521">
      <c r="A879" s="301" t="inlineStr">
        <is>
          <t>-</t>
        </is>
      </c>
      <c r="B879" s="653" t="inlineStr">
        <is>
          <t>18-PDT-24103</t>
        </is>
      </c>
      <c r="C879" s="215" t="inlineStr">
        <is>
          <t>D/P Transmitter With
In-Line Diaphragm Seal</t>
        </is>
      </c>
      <c r="D879" s="326" t="inlineStr">
        <is>
          <t>FL-2401</t>
        </is>
      </c>
      <c r="E879" s="303" t="inlineStr">
        <is>
          <t>1830-PS07-241</t>
        </is>
      </c>
      <c r="F879" s="229" t="inlineStr">
        <is>
          <t>Off-line</t>
        </is>
      </c>
      <c r="G879" s="229" t="inlineStr">
        <is>
          <t>18-25-CLA-24102-A21A-ET    18-25-CLA-24103-A21A-ET</t>
        </is>
      </c>
      <c r="H879" s="229" t="inlineStr">
        <is>
          <t>DCS-AI</t>
        </is>
      </c>
      <c r="I879" s="229" t="inlineStr">
        <is>
          <t>-</t>
        </is>
      </c>
      <c r="J879" s="229" t="inlineStr">
        <is>
          <t>-</t>
        </is>
      </c>
      <c r="K879" s="304" t="inlineStr">
        <is>
          <t>C01</t>
        </is>
      </c>
      <c r="L879" s="305" t="n"/>
      <c r="M879" s="306" t="n"/>
      <c r="N879" s="305" t="n"/>
      <c r="O879" s="305" t="n"/>
    </row>
    <row r="880" ht="20.1" customHeight="1" s="521">
      <c r="A880" s="322" t="n"/>
      <c r="B880" s="654" t="n"/>
      <c r="C880" s="316" t="n"/>
      <c r="D880" s="311" t="n"/>
      <c r="E880" s="311" t="n"/>
      <c r="F880" s="235" t="n"/>
      <c r="G880" s="252" t="n"/>
      <c r="H880" s="235" t="n"/>
      <c r="I880" s="312" t="n"/>
      <c r="J880" s="323" t="n"/>
      <c r="K880" s="313" t="inlineStr">
        <is>
          <t>C01</t>
        </is>
      </c>
      <c r="L880" s="314" t="n"/>
      <c r="M880" s="315" t="n"/>
      <c r="N880" s="314" t="n"/>
      <c r="O880" s="314" t="n"/>
    </row>
    <row r="881" ht="20.1" customHeight="1" s="521">
      <c r="A881" s="292" t="inlineStr">
        <is>
          <t>-</t>
        </is>
      </c>
      <c r="B881" s="279" t="inlineStr">
        <is>
          <t>18-PG-21101</t>
        </is>
      </c>
      <c r="C881" s="293" t="inlineStr">
        <is>
          <t>Vibration-proof Pressure Gauge</t>
        </is>
      </c>
      <c r="D881" s="288" t="inlineStr">
        <is>
          <t>PLANT AIR TO PP-2102</t>
        </is>
      </c>
      <c r="E881" s="327" t="inlineStr">
        <is>
          <t>1830-PS07-211</t>
        </is>
      </c>
      <c r="F881" s="284" t="inlineStr">
        <is>
          <t>On-line</t>
        </is>
      </c>
      <c r="G881" s="279" t="inlineStr">
        <is>
          <t>18-25-PA-21101-CA2A-N</t>
        </is>
      </c>
      <c r="H881" s="328" t="inlineStr">
        <is>
          <t>-</t>
        </is>
      </c>
      <c r="I881" s="328" t="inlineStr">
        <is>
          <t>-</t>
        </is>
      </c>
      <c r="J881" s="329" t="inlineStr">
        <is>
          <t>删除</t>
        </is>
      </c>
      <c r="K881" s="330" t="inlineStr">
        <is>
          <t>C01</t>
        </is>
      </c>
      <c r="L881" s="331" t="n"/>
      <c r="M881" s="332" t="n"/>
      <c r="N881" s="333" t="inlineStr">
        <is>
          <t xml:space="preserve"> </t>
        </is>
      </c>
      <c r="O881" s="333" t="inlineStr">
        <is>
          <t xml:space="preserve"> </t>
        </is>
      </c>
    </row>
    <row r="882" ht="20.1" customHeight="1" s="521">
      <c r="A882" s="322" t="n"/>
      <c r="B882" s="654" t="n"/>
      <c r="C882" s="316" t="n"/>
      <c r="D882" s="311" t="n"/>
      <c r="E882" s="311" t="n"/>
      <c r="F882" s="235" t="n"/>
      <c r="G882" s="252" t="n"/>
      <c r="H882" s="235" t="n"/>
      <c r="I882" s="312" t="n"/>
      <c r="J882" s="323" t="n"/>
      <c r="K882" s="313" t="inlineStr">
        <is>
          <t>C01</t>
        </is>
      </c>
      <c r="L882" s="314" t="n"/>
      <c r="M882" s="315" t="n"/>
      <c r="N882" s="314" t="n"/>
      <c r="O882" s="314" t="n"/>
    </row>
    <row r="883" ht="20.1" customHeight="1" s="521">
      <c r="A883" s="226" t="inlineStr">
        <is>
          <t>-</t>
        </is>
      </c>
      <c r="B883" s="227" t="inlineStr">
        <is>
          <t>18-PG-21109</t>
        </is>
      </c>
      <c r="C883" s="215" t="inlineStr">
        <is>
          <t>Vibration-proof PG With
In-Line Diaphragm Seal</t>
        </is>
      </c>
      <c r="D883" s="228" t="inlineStr">
        <is>
          <t>PEROXIDE FROM PP-2101</t>
        </is>
      </c>
      <c r="E883" s="303" t="inlineStr">
        <is>
          <t>1830-PS07-211</t>
        </is>
      </c>
      <c r="F883" s="229" t="inlineStr">
        <is>
          <t>On-line</t>
        </is>
      </c>
      <c r="G883" s="227" t="inlineStr">
        <is>
          <t>18-25-CP-21101-A21A-N</t>
        </is>
      </c>
      <c r="H883" s="334" t="inlineStr">
        <is>
          <t>-</t>
        </is>
      </c>
      <c r="I883" s="334" t="inlineStr">
        <is>
          <t>-</t>
        </is>
      </c>
      <c r="J883" s="231" t="inlineStr">
        <is>
          <t>-</t>
        </is>
      </c>
      <c r="K883" s="335" t="inlineStr">
        <is>
          <t>C01</t>
        </is>
      </c>
      <c r="L883" s="305" t="n"/>
      <c r="M883" s="336" t="n"/>
      <c r="N883" s="337" t="inlineStr">
        <is>
          <t xml:space="preserve"> </t>
        </is>
      </c>
      <c r="O883" s="337" t="inlineStr">
        <is>
          <t xml:space="preserve"> </t>
        </is>
      </c>
    </row>
    <row r="884" ht="20.1" customHeight="1" s="521">
      <c r="A884" s="322" t="n"/>
      <c r="B884" s="654" t="n"/>
      <c r="C884" s="316" t="n"/>
      <c r="D884" s="311" t="n"/>
      <c r="E884" s="311" t="n"/>
      <c r="F884" s="235" t="n"/>
      <c r="G884" s="252" t="n"/>
      <c r="H884" s="235" t="n"/>
      <c r="I884" s="312" t="n"/>
      <c r="J884" s="323" t="n"/>
      <c r="K884" s="313" t="inlineStr">
        <is>
          <t>C01</t>
        </is>
      </c>
      <c r="L884" s="314" t="n"/>
      <c r="M884" s="315" t="n"/>
      <c r="N884" s="314" t="n"/>
      <c r="O884" s="314" t="n"/>
    </row>
    <row r="885" ht="20.1" customHeight="1" s="521">
      <c r="A885" s="338" t="inlineStr">
        <is>
          <t>-</t>
        </is>
      </c>
      <c r="B885" s="653" t="inlineStr">
        <is>
          <t>18-PG-21112</t>
        </is>
      </c>
      <c r="C885" s="215" t="inlineStr">
        <is>
          <t xml:space="preserve"> Pressure Gauge</t>
        </is>
      </c>
      <c r="D885" s="303" t="inlineStr">
        <is>
          <t>NITROGEN TO VE-2101</t>
        </is>
      </c>
      <c r="E885" s="303" t="inlineStr">
        <is>
          <t>1830-PS07-211</t>
        </is>
      </c>
      <c r="F885" s="229" t="inlineStr">
        <is>
          <t>On-line</t>
        </is>
      </c>
      <c r="G885" s="240" t="inlineStr">
        <is>
          <t>18-15-LNF-21107-A21A-N</t>
        </is>
      </c>
      <c r="H885" s="229" t="inlineStr">
        <is>
          <t>-</t>
        </is>
      </c>
      <c r="I885" s="308" t="inlineStr">
        <is>
          <t>-</t>
        </is>
      </c>
      <c r="J885" s="339" t="inlineStr">
        <is>
          <t>-</t>
        </is>
      </c>
      <c r="K885" s="304" t="inlineStr">
        <is>
          <t>C01</t>
        </is>
      </c>
      <c r="L885" s="305" t="n"/>
      <c r="M885" s="306" t="n"/>
      <c r="N885" s="306" t="n"/>
      <c r="O885" s="305" t="n"/>
    </row>
    <row r="886" ht="20.1" customHeight="1" s="521">
      <c r="A886" s="322" t="n"/>
      <c r="B886" s="654" t="n"/>
      <c r="C886" s="222" t="n"/>
      <c r="D886" s="311" t="n"/>
      <c r="E886" s="311" t="n"/>
      <c r="F886" s="235" t="n"/>
      <c r="G886" s="252" t="n"/>
      <c r="H886" s="235" t="n"/>
      <c r="I886" s="312" t="n"/>
      <c r="J886" s="340" t="n"/>
      <c r="K886" s="313" t="inlineStr">
        <is>
          <t>C01</t>
        </is>
      </c>
      <c r="L886" s="314" t="n"/>
      <c r="M886" s="315" t="n"/>
      <c r="N886" s="315" t="n"/>
      <c r="O886" s="314" t="n"/>
    </row>
    <row r="887" ht="20.1" customHeight="1" s="521">
      <c r="A887" s="338" t="inlineStr">
        <is>
          <t>-</t>
        </is>
      </c>
      <c r="B887" s="653" t="inlineStr">
        <is>
          <t>18-PG-22301</t>
        </is>
      </c>
      <c r="C887" s="215" t="inlineStr">
        <is>
          <t xml:space="preserve"> Pressure Gauge</t>
        </is>
      </c>
      <c r="D887" s="303" t="inlineStr">
        <is>
          <t>LP NITROGEN TO VH-2205</t>
        </is>
      </c>
      <c r="E887" s="303" t="inlineStr">
        <is>
          <t>1830-PS07-223</t>
        </is>
      </c>
      <c r="F887" s="229" t="inlineStr">
        <is>
          <t>On-line</t>
        </is>
      </c>
      <c r="G887" s="240" t="inlineStr">
        <is>
          <t>18-20-LNF-22301-A21A-N</t>
        </is>
      </c>
      <c r="H887" s="229" t="inlineStr">
        <is>
          <t>-</t>
        </is>
      </c>
      <c r="I887" s="308" t="inlineStr">
        <is>
          <t>-</t>
        </is>
      </c>
      <c r="J887" s="339" t="inlineStr">
        <is>
          <t>-</t>
        </is>
      </c>
      <c r="K887" s="304" t="inlineStr">
        <is>
          <t>C01</t>
        </is>
      </c>
      <c r="L887" s="305" t="n"/>
      <c r="M887" s="306" t="n"/>
      <c r="N887" s="305" t="n"/>
      <c r="O887" s="305" t="n"/>
    </row>
    <row r="888" ht="20.1" customHeight="1" s="521">
      <c r="A888" s="322" t="n"/>
      <c r="B888" s="654" t="n"/>
      <c r="C888" s="222" t="n"/>
      <c r="D888" s="311" t="n"/>
      <c r="E888" s="311" t="n"/>
      <c r="F888" s="235" t="n"/>
      <c r="G888" s="252" t="n"/>
      <c r="H888" s="235" t="n"/>
      <c r="I888" s="312" t="n"/>
      <c r="J888" s="340" t="n"/>
      <c r="K888" s="313" t="inlineStr">
        <is>
          <t>C01</t>
        </is>
      </c>
      <c r="L888" s="314" t="n"/>
      <c r="M888" s="315" t="n"/>
      <c r="N888" s="314" t="n"/>
      <c r="O888" s="314" t="n"/>
    </row>
    <row r="889" ht="20.1" customHeight="1" s="521">
      <c r="A889" s="322" t="inlineStr">
        <is>
          <t>-</t>
        </is>
      </c>
      <c r="B889" s="654" t="inlineStr">
        <is>
          <t>18-PG-22401</t>
        </is>
      </c>
      <c r="C889" s="222" t="inlineStr">
        <is>
          <t xml:space="preserve"> Pressure Gauge</t>
        </is>
      </c>
      <c r="D889" s="311" t="inlineStr">
        <is>
          <t>LP NITROGEN TO VH-2202AX</t>
        </is>
      </c>
      <c r="E889" s="311" t="inlineStr">
        <is>
          <t>1830-PS07-224</t>
        </is>
      </c>
      <c r="F889" s="235" t="inlineStr">
        <is>
          <t>On-line</t>
        </is>
      </c>
      <c r="G889" s="252" t="inlineStr">
        <is>
          <t>18-20-LNF-22402-A21A-N</t>
        </is>
      </c>
      <c r="H889" s="235" t="inlineStr">
        <is>
          <t>-</t>
        </is>
      </c>
      <c r="I889" s="312" t="inlineStr">
        <is>
          <t>-</t>
        </is>
      </c>
      <c r="J889" s="325" t="inlineStr">
        <is>
          <t>上海博隆</t>
        </is>
      </c>
      <c r="K889" s="313" t="inlineStr">
        <is>
          <t>C01</t>
        </is>
      </c>
      <c r="L889" s="314" t="n"/>
      <c r="M889" s="315" t="n"/>
      <c r="N889" s="315" t="n"/>
      <c r="O889" s="314" t="n"/>
    </row>
    <row r="890" ht="20.1" customHeight="1" s="521">
      <c r="A890" s="322" t="n"/>
      <c r="B890" s="654" t="n"/>
      <c r="C890" s="222" t="n"/>
      <c r="D890" s="311" t="n"/>
      <c r="E890" s="311" t="n"/>
      <c r="F890" s="235" t="n"/>
      <c r="G890" s="252" t="n"/>
      <c r="H890" s="235" t="n"/>
      <c r="I890" s="312" t="n"/>
      <c r="J890" s="340" t="n"/>
      <c r="K890" s="313" t="inlineStr">
        <is>
          <t>C01</t>
        </is>
      </c>
      <c r="L890" s="314" t="n"/>
      <c r="M890" s="315" t="n"/>
      <c r="N890" s="315" t="n"/>
      <c r="O890" s="314" t="n"/>
    </row>
    <row r="891" ht="20.1" customHeight="1" s="521">
      <c r="A891" s="322" t="inlineStr">
        <is>
          <t>-</t>
        </is>
      </c>
      <c r="B891" s="654" t="inlineStr">
        <is>
          <t>18-PG-22411</t>
        </is>
      </c>
      <c r="C891" s="222" t="inlineStr">
        <is>
          <t xml:space="preserve"> Pressure Gauge</t>
        </is>
      </c>
      <c r="D891" s="311" t="inlineStr">
        <is>
          <t>LP NITROGEN TO VH-2202BX</t>
        </is>
      </c>
      <c r="E891" s="311" t="inlineStr">
        <is>
          <t>1830-PS07-224</t>
        </is>
      </c>
      <c r="F891" s="235" t="inlineStr">
        <is>
          <t>On-line</t>
        </is>
      </c>
      <c r="G891" s="252" t="inlineStr">
        <is>
          <t>18-20-LNF-22401-A21A-N</t>
        </is>
      </c>
      <c r="H891" s="235" t="inlineStr">
        <is>
          <t>-</t>
        </is>
      </c>
      <c r="I891" s="312" t="inlineStr">
        <is>
          <t>-</t>
        </is>
      </c>
      <c r="J891" s="325" t="inlineStr">
        <is>
          <t>上海博隆</t>
        </is>
      </c>
      <c r="K891" s="313" t="inlineStr">
        <is>
          <t>C01</t>
        </is>
      </c>
      <c r="L891" s="314" t="n"/>
      <c r="M891" s="315" t="n"/>
      <c r="N891" s="314" t="n"/>
      <c r="O891" s="314" t="n"/>
    </row>
    <row r="892" ht="20.1" customHeight="1" s="521">
      <c r="A892" s="322" t="n"/>
      <c r="B892" s="654" t="n"/>
      <c r="C892" s="222" t="n"/>
      <c r="D892" s="311" t="n"/>
      <c r="E892" s="311" t="n"/>
      <c r="F892" s="235" t="n"/>
      <c r="G892" s="252" t="n"/>
      <c r="H892" s="235" t="n"/>
      <c r="I892" s="312" t="n"/>
      <c r="J892" s="340" t="n"/>
      <c r="K892" s="313" t="inlineStr">
        <is>
          <t>C01</t>
        </is>
      </c>
      <c r="L892" s="314" t="n"/>
      <c r="M892" s="315" t="n"/>
      <c r="N892" s="314" t="n"/>
      <c r="O892" s="314" t="n"/>
    </row>
    <row r="893" ht="20.1" customHeight="1" s="521">
      <c r="A893" s="338" t="inlineStr">
        <is>
          <t>-</t>
        </is>
      </c>
      <c r="B893" s="653" t="inlineStr">
        <is>
          <t>18-PG-23102</t>
        </is>
      </c>
      <c r="C893" s="215" t="inlineStr">
        <is>
          <t>Pressure Gauge With
In-Line Diaphragm Seal</t>
        </is>
      </c>
      <c r="D893" s="303" t="inlineStr">
        <is>
          <t>VE-2302</t>
        </is>
      </c>
      <c r="E893" s="303" t="inlineStr">
        <is>
          <t>1830-PS07-231</t>
        </is>
      </c>
      <c r="F893" s="229" t="inlineStr">
        <is>
          <t>On-line</t>
        </is>
      </c>
      <c r="G893" s="240" t="inlineStr">
        <is>
          <t>18-80-CLA-23013-A21A-ET</t>
        </is>
      </c>
      <c r="H893" s="229" t="inlineStr">
        <is>
          <t>-</t>
        </is>
      </c>
      <c r="I893" s="308" t="inlineStr">
        <is>
          <t>-</t>
        </is>
      </c>
      <c r="J893" s="339" t="inlineStr">
        <is>
          <t>-</t>
        </is>
      </c>
      <c r="K893" s="304" t="inlineStr">
        <is>
          <t>C01</t>
        </is>
      </c>
      <c r="L893" s="305" t="n"/>
      <c r="M893" s="306" t="n"/>
      <c r="N893" s="305" t="n"/>
      <c r="O893" s="305" t="n"/>
    </row>
    <row r="894" ht="20.1" customHeight="1" s="521">
      <c r="A894" s="322" t="n"/>
      <c r="B894" s="654" t="n"/>
      <c r="C894" s="222" t="n"/>
      <c r="D894" s="311" t="n"/>
      <c r="E894" s="311" t="n"/>
      <c r="F894" s="235" t="n"/>
      <c r="G894" s="252" t="n"/>
      <c r="H894" s="235" t="n"/>
      <c r="I894" s="312" t="n"/>
      <c r="J894" s="340" t="n"/>
      <c r="K894" s="313" t="inlineStr">
        <is>
          <t>C01</t>
        </is>
      </c>
      <c r="L894" s="314" t="n"/>
      <c r="M894" s="315" t="n"/>
      <c r="N894" s="314" t="n"/>
      <c r="O894" s="314" t="n"/>
    </row>
    <row r="895" ht="20.1" customHeight="1" s="521">
      <c r="A895" s="338" t="inlineStr">
        <is>
          <t>-</t>
        </is>
      </c>
      <c r="B895" s="653" t="inlineStr">
        <is>
          <t>18-PG-23103</t>
        </is>
      </c>
      <c r="C895" s="215" t="inlineStr">
        <is>
          <t>Pressure Gauge With
In-Line Diaphragm Seal</t>
        </is>
      </c>
      <c r="D895" s="303" t="inlineStr">
        <is>
          <t>FL-2301A</t>
        </is>
      </c>
      <c r="E895" s="303" t="inlineStr">
        <is>
          <t>1830-PS07-231</t>
        </is>
      </c>
      <c r="F895" s="229" t="inlineStr">
        <is>
          <t>On-line</t>
        </is>
      </c>
      <c r="G895" s="240" t="inlineStr">
        <is>
          <t>18-25-CLA-23101-A21A-ET</t>
        </is>
      </c>
      <c r="H895" s="229" t="inlineStr">
        <is>
          <t>-</t>
        </is>
      </c>
      <c r="I895" s="308" t="inlineStr">
        <is>
          <t>-</t>
        </is>
      </c>
      <c r="J895" s="339" t="inlineStr">
        <is>
          <t>-</t>
        </is>
      </c>
      <c r="K895" s="304" t="inlineStr">
        <is>
          <t>C01</t>
        </is>
      </c>
      <c r="L895" s="305" t="n"/>
      <c r="M895" s="306" t="n"/>
      <c r="N895" s="306" t="n"/>
      <c r="O895" s="305" t="n"/>
    </row>
    <row r="896" ht="20.1" customHeight="1" s="521">
      <c r="A896" s="322" t="n"/>
      <c r="B896" s="654" t="n"/>
      <c r="C896" s="222" t="n"/>
      <c r="D896" s="311" t="n"/>
      <c r="E896" s="311" t="n"/>
      <c r="F896" s="235" t="n"/>
      <c r="G896" s="252" t="n"/>
      <c r="H896" s="235" t="n"/>
      <c r="I896" s="312" t="n"/>
      <c r="J896" s="340" t="n"/>
      <c r="K896" s="313" t="inlineStr">
        <is>
          <t>C01</t>
        </is>
      </c>
      <c r="L896" s="314" t="n"/>
      <c r="M896" s="315" t="n"/>
      <c r="N896" s="315" t="n"/>
      <c r="O896" s="314" t="n"/>
    </row>
    <row r="897" ht="20.1" customHeight="1" s="521">
      <c r="A897" s="338" t="inlineStr">
        <is>
          <t>-</t>
        </is>
      </c>
      <c r="B897" s="653" t="inlineStr">
        <is>
          <t>18-PG-23104</t>
        </is>
      </c>
      <c r="C897" s="215" t="inlineStr">
        <is>
          <t>Pressure Gauge With
In-Line Diaphragm Seal</t>
        </is>
      </c>
      <c r="D897" s="303" t="inlineStr">
        <is>
          <t>FL-2301B</t>
        </is>
      </c>
      <c r="E897" s="303" t="inlineStr">
        <is>
          <t>1830-PS07-231</t>
        </is>
      </c>
      <c r="F897" s="229" t="inlineStr">
        <is>
          <t>On-line</t>
        </is>
      </c>
      <c r="G897" s="240" t="inlineStr">
        <is>
          <t>18-25-CLA-23102-A21A-ET</t>
        </is>
      </c>
      <c r="H897" s="229" t="inlineStr">
        <is>
          <t>-</t>
        </is>
      </c>
      <c r="I897" s="308" t="inlineStr">
        <is>
          <t>-</t>
        </is>
      </c>
      <c r="J897" s="339" t="inlineStr">
        <is>
          <t>-</t>
        </is>
      </c>
      <c r="K897" s="304" t="inlineStr">
        <is>
          <t>C01</t>
        </is>
      </c>
      <c r="L897" s="305" t="n"/>
      <c r="M897" s="306" t="n"/>
      <c r="N897" s="305" t="n"/>
      <c r="O897" s="305" t="n"/>
    </row>
    <row r="898" ht="20.1" customHeight="1" s="521">
      <c r="A898" s="322" t="n"/>
      <c r="B898" s="654" t="n"/>
      <c r="C898" s="222" t="n"/>
      <c r="D898" s="311" t="n"/>
      <c r="E898" s="311" t="n"/>
      <c r="F898" s="235" t="n"/>
      <c r="G898" s="252" t="n"/>
      <c r="H898" s="235" t="n"/>
      <c r="I898" s="312" t="n"/>
      <c r="J898" s="340" t="n"/>
      <c r="K898" s="313" t="inlineStr">
        <is>
          <t>C01</t>
        </is>
      </c>
      <c r="L898" s="314" t="n"/>
      <c r="M898" s="315" t="n"/>
      <c r="N898" s="314" t="n"/>
      <c r="O898" s="314" t="n"/>
    </row>
    <row r="899" ht="20.1" customHeight="1" s="521">
      <c r="A899" s="338" t="inlineStr">
        <is>
          <t>-</t>
        </is>
      </c>
      <c r="B899" s="653" t="inlineStr">
        <is>
          <t>18-PG-23106</t>
        </is>
      </c>
      <c r="C899" s="215" t="inlineStr">
        <is>
          <t>Vibration-proof PG With
In-Line Diaphragm Seal</t>
        </is>
      </c>
      <c r="D899" s="303" t="inlineStr">
        <is>
          <t>MELT. ADDITIVES FROM PP-2301A</t>
        </is>
      </c>
      <c r="E899" s="303" t="inlineStr">
        <is>
          <t>1830-PS07-231</t>
        </is>
      </c>
      <c r="F899" s="229" t="inlineStr">
        <is>
          <t>On-line</t>
        </is>
      </c>
      <c r="G899" s="240" t="inlineStr">
        <is>
          <t>18-18-CLA-23109-S82A-ET</t>
        </is>
      </c>
      <c r="H899" s="229" t="inlineStr">
        <is>
          <t>-</t>
        </is>
      </c>
      <c r="I899" s="308" t="inlineStr">
        <is>
          <t>-</t>
        </is>
      </c>
      <c r="J899" s="339" t="inlineStr">
        <is>
          <t>-</t>
        </is>
      </c>
      <c r="K899" s="304" t="inlineStr">
        <is>
          <t>C01</t>
        </is>
      </c>
      <c r="L899" s="305" t="n"/>
      <c r="M899" s="306" t="n"/>
      <c r="N899" s="305" t="n"/>
      <c r="O899" s="305" t="n"/>
    </row>
    <row r="900" ht="20.1" customHeight="1" s="521">
      <c r="A900" s="322" t="n"/>
      <c r="B900" s="654" t="n"/>
      <c r="C900" s="222" t="n"/>
      <c r="D900" s="311" t="n"/>
      <c r="E900" s="311" t="n"/>
      <c r="F900" s="235" t="n"/>
      <c r="G900" s="252" t="n"/>
      <c r="H900" s="235" t="n"/>
      <c r="I900" s="312" t="n"/>
      <c r="J900" s="340" t="n"/>
      <c r="K900" s="313" t="inlineStr">
        <is>
          <t>C01</t>
        </is>
      </c>
      <c r="L900" s="314" t="n"/>
      <c r="M900" s="315" t="n"/>
      <c r="N900" s="314" t="n"/>
      <c r="O900" s="314" t="n"/>
    </row>
    <row r="901" ht="20.1" customHeight="1" s="521">
      <c r="A901" s="338" t="inlineStr">
        <is>
          <t>-</t>
        </is>
      </c>
      <c r="B901" s="653" t="inlineStr">
        <is>
          <t>18-PG-23107</t>
        </is>
      </c>
      <c r="C901" s="215" t="inlineStr">
        <is>
          <t>Vibration-proof PG With
In-Line Diaphragm Seal</t>
        </is>
      </c>
      <c r="D901" s="303" t="inlineStr">
        <is>
          <t>MELT. ADDITIVES FROM PP-2301B</t>
        </is>
      </c>
      <c r="E901" s="303" t="inlineStr">
        <is>
          <t>1830-PS07-231</t>
        </is>
      </c>
      <c r="F901" s="229" t="inlineStr">
        <is>
          <t>On-line</t>
        </is>
      </c>
      <c r="G901" s="240" t="inlineStr">
        <is>
          <t>18-18-CLA-23105-S82A-ET</t>
        </is>
      </c>
      <c r="H901" s="229" t="inlineStr">
        <is>
          <t>-</t>
        </is>
      </c>
      <c r="I901" s="308" t="inlineStr">
        <is>
          <t>-</t>
        </is>
      </c>
      <c r="J901" s="339" t="inlineStr">
        <is>
          <t>-</t>
        </is>
      </c>
      <c r="K901" s="304" t="inlineStr">
        <is>
          <t>C01</t>
        </is>
      </c>
      <c r="L901" s="305" t="n"/>
      <c r="M901" s="306" t="n"/>
      <c r="N901" s="306" t="n"/>
      <c r="O901" s="305" t="n"/>
    </row>
    <row r="902" ht="20.1" customHeight="1" s="521">
      <c r="A902" s="322" t="n"/>
      <c r="B902" s="654" t="n"/>
      <c r="C902" s="222" t="n"/>
      <c r="D902" s="311" t="n"/>
      <c r="E902" s="311" t="n"/>
      <c r="F902" s="235" t="n"/>
      <c r="G902" s="252" t="n"/>
      <c r="H902" s="235" t="n"/>
      <c r="I902" s="312" t="n"/>
      <c r="J902" s="340" t="n"/>
      <c r="K902" s="313" t="inlineStr">
        <is>
          <t>C01</t>
        </is>
      </c>
      <c r="L902" s="314" t="n"/>
      <c r="M902" s="315" t="n"/>
      <c r="N902" s="315" t="n"/>
      <c r="O902" s="314" t="n"/>
    </row>
    <row r="903" ht="20.1" customHeight="1" s="521">
      <c r="A903" s="338" t="inlineStr">
        <is>
          <t>-</t>
        </is>
      </c>
      <c r="B903" s="653" t="inlineStr">
        <is>
          <t>18-PG-24102</t>
        </is>
      </c>
      <c r="C903" s="215" t="inlineStr">
        <is>
          <t xml:space="preserve"> Pressure Gauge</t>
        </is>
      </c>
      <c r="D903" s="303" t="inlineStr">
        <is>
          <t>NITROGEN TO VE-2401</t>
        </is>
      </c>
      <c r="E903" s="303" t="inlineStr">
        <is>
          <t>1830-PS07-241</t>
        </is>
      </c>
      <c r="F903" s="229" t="inlineStr">
        <is>
          <t>On-line</t>
        </is>
      </c>
      <c r="G903" s="240" t="inlineStr">
        <is>
          <t>18-80-LN-24104-A21A-ET</t>
        </is>
      </c>
      <c r="H903" s="229" t="inlineStr">
        <is>
          <t>-</t>
        </is>
      </c>
      <c r="I903" s="308" t="inlineStr">
        <is>
          <t>-</t>
        </is>
      </c>
      <c r="J903" s="339" t="inlineStr">
        <is>
          <t>-</t>
        </is>
      </c>
      <c r="K903" s="304" t="inlineStr">
        <is>
          <t>C01</t>
        </is>
      </c>
      <c r="L903" s="305" t="n"/>
      <c r="M903" s="306" t="n"/>
      <c r="N903" s="305" t="n"/>
      <c r="O903" s="305" t="n"/>
    </row>
    <row r="904" ht="20.1" customHeight="1" s="521">
      <c r="A904" s="322" t="n"/>
      <c r="B904" s="654" t="n"/>
      <c r="C904" s="222" t="n"/>
      <c r="D904" s="311" t="n"/>
      <c r="E904" s="311" t="n"/>
      <c r="F904" s="235" t="n"/>
      <c r="G904" s="252" t="n"/>
      <c r="H904" s="235" t="n"/>
      <c r="I904" s="312" t="n"/>
      <c r="J904" s="340" t="n"/>
      <c r="K904" s="313" t="inlineStr">
        <is>
          <t>C01</t>
        </is>
      </c>
      <c r="L904" s="314" t="n"/>
      <c r="M904" s="315" t="n"/>
      <c r="N904" s="314" t="n"/>
      <c r="O904" s="314" t="n"/>
    </row>
    <row r="905" ht="20.1" customHeight="1" s="521">
      <c r="A905" s="338" t="inlineStr">
        <is>
          <t>-</t>
        </is>
      </c>
      <c r="B905" s="653" t="inlineStr">
        <is>
          <t>18-PG-24104</t>
        </is>
      </c>
      <c r="C905" s="215" t="inlineStr">
        <is>
          <t>Pressure Gauge With
Diaphragm Seal</t>
        </is>
      </c>
      <c r="D905" s="303" t="inlineStr">
        <is>
          <t>FL-2401</t>
        </is>
      </c>
      <c r="E905" s="303" t="inlineStr">
        <is>
          <t>1830-PS07-241</t>
        </is>
      </c>
      <c r="F905" s="229" t="inlineStr">
        <is>
          <t>On-line</t>
        </is>
      </c>
      <c r="G905" s="240" t="inlineStr">
        <is>
          <t>18-25-CLA-24102-A21A-ET</t>
        </is>
      </c>
      <c r="H905" s="229" t="inlineStr">
        <is>
          <t>-</t>
        </is>
      </c>
      <c r="I905" s="308" t="inlineStr">
        <is>
          <t>-</t>
        </is>
      </c>
      <c r="J905" s="339" t="inlineStr">
        <is>
          <t>-</t>
        </is>
      </c>
      <c r="K905" s="304" t="inlineStr">
        <is>
          <t>C01</t>
        </is>
      </c>
      <c r="L905" s="305" t="n"/>
      <c r="M905" s="306" t="n"/>
      <c r="N905" s="305" t="n"/>
      <c r="O905" s="305" t="n"/>
    </row>
    <row r="906" ht="20.1" customHeight="1" s="521">
      <c r="A906" s="322" t="n"/>
      <c r="B906" s="654" t="n"/>
      <c r="C906" s="222" t="n"/>
      <c r="D906" s="311" t="n"/>
      <c r="E906" s="311" t="n"/>
      <c r="F906" s="235" t="n"/>
      <c r="G906" s="252" t="n"/>
      <c r="H906" s="235" t="n"/>
      <c r="I906" s="312" t="n"/>
      <c r="J906" s="340" t="n"/>
      <c r="K906" s="313" t="inlineStr">
        <is>
          <t>C01</t>
        </is>
      </c>
      <c r="L906" s="314" t="n"/>
      <c r="M906" s="315" t="n"/>
      <c r="N906" s="314" t="n"/>
      <c r="O906" s="314" t="n"/>
    </row>
    <row r="907" ht="20.1" customHeight="1" s="521">
      <c r="A907" s="338" t="inlineStr">
        <is>
          <t>-</t>
        </is>
      </c>
      <c r="B907" s="653" t="inlineStr">
        <is>
          <t>18-PG-24105</t>
        </is>
      </c>
      <c r="C907" s="215" t="inlineStr">
        <is>
          <t>Vibration-proof PG With
Diaphragm Seal</t>
        </is>
      </c>
      <c r="D907" s="303" t="inlineStr">
        <is>
          <t>PP-2402 DISCHARGE</t>
        </is>
      </c>
      <c r="E907" s="303" t="inlineStr">
        <is>
          <t>1830-PS07-241</t>
        </is>
      </c>
      <c r="F907" s="229" t="inlineStr">
        <is>
          <t>On-line</t>
        </is>
      </c>
      <c r="G907" s="240" t="inlineStr">
        <is>
          <t>18-40-CLA-24101-A21A-ET</t>
        </is>
      </c>
      <c r="H907" s="229" t="inlineStr">
        <is>
          <t>-</t>
        </is>
      </c>
      <c r="I907" s="308" t="inlineStr">
        <is>
          <t>-</t>
        </is>
      </c>
      <c r="J907" s="339" t="inlineStr">
        <is>
          <t>-</t>
        </is>
      </c>
      <c r="K907" s="304" t="inlineStr">
        <is>
          <t>C01</t>
        </is>
      </c>
      <c r="L907" s="305" t="n"/>
      <c r="M907" s="306" t="n"/>
      <c r="N907" s="306" t="n"/>
      <c r="O907" s="305" t="n"/>
    </row>
    <row r="908" ht="20.1" customHeight="1" s="521">
      <c r="A908" s="322" t="n"/>
      <c r="B908" s="654" t="n"/>
      <c r="C908" s="222" t="n"/>
      <c r="D908" s="311" t="n"/>
      <c r="E908" s="311" t="n"/>
      <c r="F908" s="235" t="n"/>
      <c r="G908" s="252" t="n"/>
      <c r="H908" s="235" t="n"/>
      <c r="I908" s="312" t="n"/>
      <c r="J908" s="340" t="n"/>
      <c r="K908" s="313" t="inlineStr">
        <is>
          <t>C01</t>
        </is>
      </c>
      <c r="L908" s="314" t="n"/>
      <c r="M908" s="315" t="n"/>
      <c r="N908" s="315" t="n"/>
      <c r="O908" s="314" t="n"/>
    </row>
    <row r="909" ht="20.1" customHeight="1" s="521">
      <c r="A909" s="338" t="inlineStr">
        <is>
          <t>-</t>
        </is>
      </c>
      <c r="B909" s="653" t="inlineStr">
        <is>
          <t>18-PG-24106</t>
        </is>
      </c>
      <c r="C909" s="215" t="inlineStr">
        <is>
          <t>Vibration-proof PG With
In-Line Diaphragm Seal</t>
        </is>
      </c>
      <c r="D909" s="303" t="inlineStr">
        <is>
          <t>PP-2401 DISCHARGE</t>
        </is>
      </c>
      <c r="E909" s="303" t="inlineStr">
        <is>
          <t>1830-PS07-241</t>
        </is>
      </c>
      <c r="F909" s="229" t="inlineStr">
        <is>
          <t>On-line</t>
        </is>
      </c>
      <c r="G909" s="240" t="inlineStr">
        <is>
          <t>18-25-CLA-24104-S82A-ET</t>
        </is>
      </c>
      <c r="H909" s="229" t="inlineStr">
        <is>
          <t>-</t>
        </is>
      </c>
      <c r="I909" s="308" t="inlineStr">
        <is>
          <t>-</t>
        </is>
      </c>
      <c r="J909" s="339" t="inlineStr">
        <is>
          <t>-</t>
        </is>
      </c>
      <c r="K909" s="304" t="inlineStr">
        <is>
          <t>C01</t>
        </is>
      </c>
      <c r="L909" s="305" t="n"/>
      <c r="M909" s="306" t="n"/>
      <c r="N909" s="305" t="n"/>
      <c r="O909" s="305" t="n"/>
    </row>
    <row r="910" ht="20.1" customHeight="1" s="521">
      <c r="A910" s="322" t="n"/>
      <c r="B910" s="654" t="n"/>
      <c r="C910" s="222" t="n"/>
      <c r="D910" s="311" t="n"/>
      <c r="E910" s="311" t="n"/>
      <c r="F910" s="235" t="n"/>
      <c r="G910" s="252" t="n"/>
      <c r="H910" s="235" t="n"/>
      <c r="I910" s="312" t="n"/>
      <c r="J910" s="340" t="n"/>
      <c r="K910" s="313" t="inlineStr">
        <is>
          <t>C01</t>
        </is>
      </c>
      <c r="L910" s="314" t="n"/>
      <c r="M910" s="315" t="n"/>
      <c r="N910" s="314" t="n"/>
      <c r="O910" s="314" t="n"/>
    </row>
    <row r="911" ht="20.1" customHeight="1" s="521">
      <c r="A911" s="338" t="inlineStr">
        <is>
          <t>-</t>
        </is>
      </c>
      <c r="B911" s="653" t="inlineStr">
        <is>
          <t>18-PG-24121</t>
        </is>
      </c>
      <c r="C911" s="215" t="inlineStr">
        <is>
          <t xml:space="preserve"> Pressure Gauge</t>
        </is>
      </c>
      <c r="D911" s="303" t="inlineStr">
        <is>
          <t>LP N2 TO LIQUID ADDITIVE DRUM</t>
        </is>
      </c>
      <c r="E911" s="303" t="inlineStr">
        <is>
          <t>1830-PS07-241</t>
        </is>
      </c>
      <c r="F911" s="229" t="inlineStr">
        <is>
          <t>On-line</t>
        </is>
      </c>
      <c r="G911" s="240" t="inlineStr">
        <is>
          <t>18-25-LN-24101-CA2A-N</t>
        </is>
      </c>
      <c r="H911" s="229" t="inlineStr">
        <is>
          <t>-</t>
        </is>
      </c>
      <c r="I911" s="308" t="inlineStr">
        <is>
          <t>-</t>
        </is>
      </c>
      <c r="J911" s="339" t="inlineStr">
        <is>
          <t>-</t>
        </is>
      </c>
      <c r="K911" s="304" t="inlineStr">
        <is>
          <t>C01</t>
        </is>
      </c>
      <c r="L911" s="305" t="n"/>
      <c r="M911" s="306" t="n"/>
      <c r="N911" s="306" t="n"/>
      <c r="O911" s="305" t="n"/>
    </row>
    <row r="912" ht="20.1" customHeight="1" s="521">
      <c r="A912" s="322" t="n"/>
      <c r="B912" s="654" t="n"/>
      <c r="C912" s="222" t="n"/>
      <c r="D912" s="311" t="n"/>
      <c r="E912" s="311" t="n"/>
      <c r="F912" s="235" t="n"/>
      <c r="G912" s="252" t="n"/>
      <c r="H912" s="235" t="n"/>
      <c r="I912" s="312" t="n"/>
      <c r="J912" s="340" t="n"/>
      <c r="K912" s="313" t="inlineStr">
        <is>
          <t>C01</t>
        </is>
      </c>
      <c r="L912" s="314" t="n"/>
      <c r="M912" s="315" t="n"/>
      <c r="N912" s="315" t="n"/>
      <c r="O912" s="314" t="n"/>
    </row>
    <row r="913" ht="20.1" customHeight="1" s="521">
      <c r="A913" s="338" t="inlineStr">
        <is>
          <t>-</t>
        </is>
      </c>
      <c r="B913" s="653" t="inlineStr">
        <is>
          <t>18-PG-35204</t>
        </is>
      </c>
      <c r="C913" s="215" t="inlineStr">
        <is>
          <t>Pressure Gauge With
Diaphragm Seal</t>
        </is>
      </c>
      <c r="D913" s="303" t="inlineStr">
        <is>
          <t>COOLING WATER RETURN</t>
        </is>
      </c>
      <c r="E913" s="303" t="inlineStr">
        <is>
          <t>1830-PS07-352</t>
        </is>
      </c>
      <c r="F913" s="229" t="inlineStr">
        <is>
          <t>On-line</t>
        </is>
      </c>
      <c r="G913" s="240" t="inlineStr">
        <is>
          <t>18-150-CWR-35201-CA2W-N</t>
        </is>
      </c>
      <c r="H913" s="229" t="inlineStr">
        <is>
          <t>-</t>
        </is>
      </c>
      <c r="I913" s="308" t="inlineStr">
        <is>
          <t>-</t>
        </is>
      </c>
      <c r="J913" s="339" t="inlineStr">
        <is>
          <t>-</t>
        </is>
      </c>
      <c r="K913" s="304" t="inlineStr">
        <is>
          <t>C01</t>
        </is>
      </c>
      <c r="L913" s="305" t="n"/>
      <c r="M913" s="306" t="n"/>
      <c r="N913" s="305" t="n"/>
      <c r="O913" s="305" t="n"/>
    </row>
    <row r="914" ht="20.1" customHeight="1" s="521">
      <c r="A914" s="322" t="n"/>
      <c r="B914" s="654" t="n"/>
      <c r="C914" s="222" t="n"/>
      <c r="D914" s="311" t="n"/>
      <c r="E914" s="311" t="n"/>
      <c r="F914" s="235" t="n"/>
      <c r="G914" s="252" t="n"/>
      <c r="H914" s="235" t="n"/>
      <c r="I914" s="312" t="n"/>
      <c r="J914" s="340" t="n"/>
      <c r="K914" s="313" t="inlineStr">
        <is>
          <t>C01</t>
        </is>
      </c>
      <c r="L914" s="314" t="n"/>
      <c r="M914" s="315" t="n"/>
      <c r="N914" s="314" t="n"/>
      <c r="O914" s="314" t="n"/>
    </row>
    <row r="915" ht="20.1" customHeight="1" s="521">
      <c r="A915" s="338" t="inlineStr">
        <is>
          <t>-</t>
        </is>
      </c>
      <c r="B915" s="653" t="inlineStr">
        <is>
          <t>18-PG-36103</t>
        </is>
      </c>
      <c r="C915" s="215" t="inlineStr">
        <is>
          <t>Pressure Gauge With
Diaphragm Seal</t>
        </is>
      </c>
      <c r="D915" s="303" t="inlineStr">
        <is>
          <t>LP NITROGEN TO UP-3601</t>
        </is>
      </c>
      <c r="E915" s="303" t="inlineStr">
        <is>
          <t>1830-PS07-361</t>
        </is>
      </c>
      <c r="F915" s="229" t="inlineStr">
        <is>
          <t>On-line</t>
        </is>
      </c>
      <c r="G915" s="240" t="inlineStr">
        <is>
          <t>18-25-DW-36101-SA2A-E</t>
        </is>
      </c>
      <c r="H915" s="229" t="inlineStr">
        <is>
          <t>-</t>
        </is>
      </c>
      <c r="I915" s="308" t="inlineStr">
        <is>
          <t>-</t>
        </is>
      </c>
      <c r="J915" s="339" t="inlineStr">
        <is>
          <t>-</t>
        </is>
      </c>
      <c r="K915" s="304" t="inlineStr">
        <is>
          <t>C01</t>
        </is>
      </c>
      <c r="L915" s="305" t="n"/>
      <c r="M915" s="306" t="n"/>
      <c r="N915" s="305" t="n"/>
      <c r="O915" s="305" t="n"/>
    </row>
    <row r="916" ht="20.1" customHeight="1" s="521">
      <c r="A916" s="322" t="n"/>
      <c r="B916" s="654" t="n"/>
      <c r="C916" s="222" t="n"/>
      <c r="D916" s="311" t="n"/>
      <c r="E916" s="311" t="n"/>
      <c r="F916" s="235" t="n"/>
      <c r="G916" s="252" t="n"/>
      <c r="H916" s="235" t="n"/>
      <c r="I916" s="312" t="n"/>
      <c r="J916" s="340" t="n"/>
      <c r="K916" s="313" t="inlineStr">
        <is>
          <t>C01</t>
        </is>
      </c>
      <c r="L916" s="314" t="n"/>
      <c r="M916" s="315" t="n"/>
      <c r="N916" s="314" t="n"/>
      <c r="O916" s="314" t="n"/>
    </row>
    <row r="917" ht="20.1" customHeight="1" s="521">
      <c r="A917" s="338" t="inlineStr">
        <is>
          <t>-</t>
        </is>
      </c>
      <c r="B917" s="653" t="inlineStr">
        <is>
          <t>18-PG-36104</t>
        </is>
      </c>
      <c r="C917" s="215" t="inlineStr">
        <is>
          <t xml:space="preserve"> Pressure Gauge</t>
        </is>
      </c>
      <c r="D917" s="303" t="inlineStr">
        <is>
          <t>LIQ./MELT. ADDITIVES TO PJ-3601X</t>
        </is>
      </c>
      <c r="E917" s="303" t="inlineStr">
        <is>
          <t>1830-PS07-361</t>
        </is>
      </c>
      <c r="F917" s="229" t="inlineStr">
        <is>
          <t>On-line</t>
        </is>
      </c>
      <c r="G917" s="240" t="inlineStr">
        <is>
          <t>18-25-LNF-36101-A21A-N</t>
        </is>
      </c>
      <c r="H917" s="229" t="inlineStr">
        <is>
          <t>-</t>
        </is>
      </c>
      <c r="I917" s="308" t="inlineStr">
        <is>
          <t>-</t>
        </is>
      </c>
      <c r="J917" s="339" t="inlineStr">
        <is>
          <t>-</t>
        </is>
      </c>
      <c r="K917" s="304" t="inlineStr">
        <is>
          <t>C01</t>
        </is>
      </c>
      <c r="L917" s="305" t="n"/>
      <c r="M917" s="306" t="n"/>
      <c r="N917" s="306" t="n"/>
      <c r="O917" s="305" t="n"/>
    </row>
    <row r="918" ht="20.1" customHeight="1" s="521">
      <c r="A918" s="322" t="n"/>
      <c r="B918" s="654" t="n"/>
      <c r="C918" s="222" t="n"/>
      <c r="D918" s="311" t="n"/>
      <c r="E918" s="311" t="n"/>
      <c r="F918" s="235" t="n"/>
      <c r="G918" s="252" t="n"/>
      <c r="H918" s="235" t="n"/>
      <c r="I918" s="312" t="n"/>
      <c r="J918" s="340" t="n"/>
      <c r="K918" s="313" t="inlineStr">
        <is>
          <t>C01</t>
        </is>
      </c>
      <c r="L918" s="314" t="n"/>
      <c r="M918" s="315" t="n"/>
      <c r="N918" s="315" t="n"/>
      <c r="O918" s="314" t="n"/>
    </row>
    <row r="919" ht="20.1" customHeight="1" s="521">
      <c r="A919" s="338" t="inlineStr">
        <is>
          <t>-</t>
        </is>
      </c>
      <c r="B919" s="653" t="inlineStr">
        <is>
          <t>18-PG-36201</t>
        </is>
      </c>
      <c r="C919" s="215" t="inlineStr">
        <is>
          <t>Pressure Gauge With
In-Line Diaphragm Seal</t>
        </is>
      </c>
      <c r="D919" s="303" t="inlineStr">
        <is>
          <t>OFFGAS PJ-3601X TO ET-6602</t>
        </is>
      </c>
      <c r="E919" s="303" t="inlineStr">
        <is>
          <t>1830-PS07-362</t>
        </is>
      </c>
      <c r="F919" s="229" t="inlineStr">
        <is>
          <t>On-line</t>
        </is>
      </c>
      <c r="G919" s="240" t="inlineStr">
        <is>
          <t>18-25-CLA-24104-S82A-E</t>
        </is>
      </c>
      <c r="H919" s="229" t="inlineStr">
        <is>
          <t>-</t>
        </is>
      </c>
      <c r="I919" s="308" t="inlineStr">
        <is>
          <t>-</t>
        </is>
      </c>
      <c r="J919" s="339" t="inlineStr">
        <is>
          <t>-</t>
        </is>
      </c>
      <c r="K919" s="304" t="inlineStr">
        <is>
          <t>C01</t>
        </is>
      </c>
      <c r="L919" s="305" t="n"/>
      <c r="M919" s="306" t="n"/>
      <c r="N919" s="305" t="n"/>
      <c r="O919" s="305" t="n"/>
    </row>
    <row r="920" ht="20.1" customHeight="1" s="521">
      <c r="A920" s="322" t="n"/>
      <c r="B920" s="654" t="n"/>
      <c r="C920" s="222" t="n"/>
      <c r="D920" s="311" t="n"/>
      <c r="E920" s="311" t="n"/>
      <c r="F920" s="235" t="n"/>
      <c r="G920" s="252" t="n"/>
      <c r="H920" s="235" t="n"/>
      <c r="I920" s="312" t="n"/>
      <c r="J920" s="340" t="n"/>
      <c r="K920" s="313" t="inlineStr">
        <is>
          <t>C01</t>
        </is>
      </c>
      <c r="L920" s="314" t="n"/>
      <c r="M920" s="315" t="n"/>
      <c r="N920" s="314" t="n"/>
      <c r="O920" s="314" t="n"/>
    </row>
    <row r="921" ht="20.1" customHeight="1" s="521">
      <c r="A921" s="338" t="inlineStr">
        <is>
          <t>-</t>
        </is>
      </c>
      <c r="B921" s="653" t="inlineStr">
        <is>
          <t>18-PG-36202</t>
        </is>
      </c>
      <c r="C921" s="215" t="inlineStr">
        <is>
          <t xml:space="preserve"> Pressure Gauge</t>
        </is>
      </c>
      <c r="D921" s="303" t="inlineStr">
        <is>
          <t>LP NITROGEN TO VE-3601</t>
        </is>
      </c>
      <c r="E921" s="303" t="inlineStr">
        <is>
          <t>1830-PS07-362</t>
        </is>
      </c>
      <c r="F921" s="229" t="inlineStr">
        <is>
          <t>On-line</t>
        </is>
      </c>
      <c r="G921" s="240" t="inlineStr">
        <is>
          <t>18-150-GFA-36202-A1D-P</t>
        </is>
      </c>
      <c r="H921" s="229" t="inlineStr">
        <is>
          <t>-</t>
        </is>
      </c>
      <c r="I921" s="308" t="inlineStr">
        <is>
          <t>-</t>
        </is>
      </c>
      <c r="J921" s="339" t="inlineStr">
        <is>
          <t>-</t>
        </is>
      </c>
      <c r="K921" s="304" t="inlineStr">
        <is>
          <t>C01</t>
        </is>
      </c>
      <c r="L921" s="305" t="n"/>
      <c r="M921" s="306" t="n"/>
      <c r="N921" s="305" t="n"/>
      <c r="O921" s="305" t="n"/>
    </row>
    <row r="922" ht="20.1" customHeight="1" s="521">
      <c r="A922" s="322" t="n"/>
      <c r="B922" s="654" t="n"/>
      <c r="C922" s="222" t="n"/>
      <c r="D922" s="311" t="n"/>
      <c r="E922" s="311" t="n"/>
      <c r="F922" s="235" t="n"/>
      <c r="G922" s="252" t="n"/>
      <c r="H922" s="235" t="n"/>
      <c r="I922" s="312" t="n"/>
      <c r="J922" s="340" t="n"/>
      <c r="K922" s="313" t="inlineStr">
        <is>
          <t>C01</t>
        </is>
      </c>
      <c r="L922" s="314" t="n"/>
      <c r="M922" s="315" t="n"/>
      <c r="N922" s="314" t="n"/>
      <c r="O922" s="314" t="n"/>
    </row>
    <row r="923" ht="20.1" customHeight="1" s="521">
      <c r="A923" s="338" t="inlineStr">
        <is>
          <t>-</t>
        </is>
      </c>
      <c r="B923" s="653" t="inlineStr">
        <is>
          <t>18-PG-36203</t>
        </is>
      </c>
      <c r="C923" s="215" t="inlineStr">
        <is>
          <t xml:space="preserve"> Pressure Gauge</t>
        </is>
      </c>
      <c r="D923" s="303" t="inlineStr">
        <is>
          <t>LP NITROGEN TO VE-3601</t>
        </is>
      </c>
      <c r="E923" s="303" t="inlineStr">
        <is>
          <t>1830-PS07-362</t>
        </is>
      </c>
      <c r="F923" s="229" t="inlineStr">
        <is>
          <t>On-line</t>
        </is>
      </c>
      <c r="G923" s="240" t="inlineStr">
        <is>
          <t>18-25-LN-36406-A1D-N</t>
        </is>
      </c>
      <c r="H923" s="229" t="inlineStr">
        <is>
          <t>-</t>
        </is>
      </c>
      <c r="I923" s="308" t="inlineStr">
        <is>
          <t>-</t>
        </is>
      </c>
      <c r="J923" s="339" t="inlineStr">
        <is>
          <t>-</t>
        </is>
      </c>
      <c r="K923" s="304" t="inlineStr">
        <is>
          <t>C01</t>
        </is>
      </c>
      <c r="L923" s="305" t="n"/>
      <c r="M923" s="306" t="n"/>
      <c r="N923" s="306" t="n"/>
      <c r="O923" s="305" t="n"/>
    </row>
    <row r="924" ht="20.1" customHeight="1" s="521">
      <c r="A924" s="322" t="n"/>
      <c r="B924" s="654" t="n"/>
      <c r="C924" s="222" t="n"/>
      <c r="D924" s="311" t="n"/>
      <c r="E924" s="311" t="n"/>
      <c r="F924" s="235" t="n"/>
      <c r="G924" s="252" t="n"/>
      <c r="H924" s="235" t="n"/>
      <c r="I924" s="312" t="n"/>
      <c r="J924" s="340" t="n"/>
      <c r="K924" s="313" t="inlineStr">
        <is>
          <t>C01</t>
        </is>
      </c>
      <c r="L924" s="314" t="n"/>
      <c r="M924" s="315" t="n"/>
      <c r="N924" s="315" t="n"/>
      <c r="O924" s="314" t="n"/>
    </row>
    <row r="925" ht="20.1" customHeight="1" s="521">
      <c r="A925" s="338" t="inlineStr">
        <is>
          <t>-</t>
        </is>
      </c>
      <c r="B925" s="653" t="inlineStr">
        <is>
          <t>18-PG-66103</t>
        </is>
      </c>
      <c r="C925" s="215" t="inlineStr">
        <is>
          <t xml:space="preserve"> Pressure Gauge</t>
        </is>
      </c>
      <c r="D925" s="303" t="inlineStr">
        <is>
          <t>LP NITROGEN TO PV-6601X</t>
        </is>
      </c>
      <c r="E925" s="303" t="inlineStr">
        <is>
          <t>1830-PS07-661</t>
        </is>
      </c>
      <c r="F925" s="229" t="inlineStr">
        <is>
          <t>On-line</t>
        </is>
      </c>
      <c r="G925" s="240" t="inlineStr">
        <is>
          <t>18-25-LN-66101-A1D-N</t>
        </is>
      </c>
      <c r="H925" s="229" t="inlineStr">
        <is>
          <t>-</t>
        </is>
      </c>
      <c r="I925" s="308" t="inlineStr">
        <is>
          <t>-</t>
        </is>
      </c>
      <c r="J925" s="339" t="inlineStr">
        <is>
          <t>-</t>
        </is>
      </c>
      <c r="K925" s="304" t="inlineStr">
        <is>
          <t>C01</t>
        </is>
      </c>
      <c r="L925" s="305" t="n"/>
      <c r="M925" s="306" t="n"/>
      <c r="N925" s="305" t="n"/>
      <c r="O925" s="305" t="n"/>
    </row>
    <row r="926" ht="20.1" customHeight="1" s="521">
      <c r="A926" s="322" t="n"/>
      <c r="B926" s="654" t="n"/>
      <c r="C926" s="222" t="n"/>
      <c r="D926" s="311" t="n"/>
      <c r="E926" s="311" t="n"/>
      <c r="F926" s="235" t="n"/>
      <c r="G926" s="252" t="n"/>
      <c r="H926" s="235" t="n"/>
      <c r="I926" s="312" t="n"/>
      <c r="J926" s="340" t="n"/>
      <c r="K926" s="313" t="inlineStr">
        <is>
          <t>C01</t>
        </is>
      </c>
      <c r="L926" s="314" t="n"/>
      <c r="M926" s="315" t="n"/>
      <c r="N926" s="314" t="n"/>
      <c r="O926" s="314" t="n"/>
    </row>
    <row r="927" ht="20.1" customHeight="1" s="521">
      <c r="A927" s="338" t="inlineStr">
        <is>
          <t>-</t>
        </is>
      </c>
      <c r="B927" s="653" t="inlineStr">
        <is>
          <t>18-PG-66202</t>
        </is>
      </c>
      <c r="C927" s="215" t="inlineStr">
        <is>
          <t xml:space="preserve"> Pressure Gauge</t>
        </is>
      </c>
      <c r="D927" s="303" t="inlineStr">
        <is>
          <t>LP NITROGEN TO VE-6602</t>
        </is>
      </c>
      <c r="E927" s="303" t="inlineStr">
        <is>
          <t>1830-PS07-662</t>
        </is>
      </c>
      <c r="F927" s="229" t="inlineStr">
        <is>
          <t>On-line</t>
        </is>
      </c>
      <c r="G927" s="240" t="inlineStr">
        <is>
          <t>18-20-LN-66202-CA2A-N</t>
        </is>
      </c>
      <c r="H927" s="229" t="inlineStr">
        <is>
          <t>-</t>
        </is>
      </c>
      <c r="I927" s="308" t="inlineStr">
        <is>
          <t>-</t>
        </is>
      </c>
      <c r="J927" s="339" t="inlineStr">
        <is>
          <t>-</t>
        </is>
      </c>
      <c r="K927" s="304" t="inlineStr">
        <is>
          <t>C01</t>
        </is>
      </c>
      <c r="L927" s="305" t="n"/>
      <c r="M927" s="306" t="n"/>
      <c r="N927" s="306" t="n"/>
      <c r="O927" s="305" t="n"/>
    </row>
    <row r="928" ht="20.1" customHeight="1" s="521">
      <c r="A928" s="322" t="n"/>
      <c r="B928" s="654" t="n"/>
      <c r="C928" s="222" t="n"/>
      <c r="D928" s="311" t="n"/>
      <c r="E928" s="311" t="n"/>
      <c r="F928" s="235" t="n"/>
      <c r="G928" s="252" t="n"/>
      <c r="H928" s="235" t="n"/>
      <c r="I928" s="312" t="n"/>
      <c r="J928" s="340" t="n"/>
      <c r="K928" s="313" t="inlineStr">
        <is>
          <t>C01</t>
        </is>
      </c>
      <c r="L928" s="314" t="n"/>
      <c r="M928" s="315" t="n"/>
      <c r="N928" s="315" t="n"/>
      <c r="O928" s="314" t="n"/>
    </row>
    <row r="929" ht="20.1" customHeight="1" s="521">
      <c r="A929" s="338" t="inlineStr">
        <is>
          <t>-</t>
        </is>
      </c>
      <c r="B929" s="653" t="inlineStr">
        <is>
          <t>18-PG-66203</t>
        </is>
      </c>
      <c r="C929" s="215" t="inlineStr">
        <is>
          <t xml:space="preserve"> Pressure Gauge</t>
        </is>
      </c>
      <c r="D929" s="303" t="inlineStr">
        <is>
          <t>EQUALIZING LINE TO VE-6602</t>
        </is>
      </c>
      <c r="E929" s="303" t="inlineStr">
        <is>
          <t>1830-PS07-662</t>
        </is>
      </c>
      <c r="F929" s="229" t="inlineStr">
        <is>
          <t>On-line</t>
        </is>
      </c>
      <c r="G929" s="240" t="inlineStr">
        <is>
          <t>18-80-GFA-66102-A1D-N</t>
        </is>
      </c>
      <c r="H929" s="229" t="inlineStr">
        <is>
          <t>-</t>
        </is>
      </c>
      <c r="I929" s="308" t="inlineStr">
        <is>
          <t>-</t>
        </is>
      </c>
      <c r="J929" s="339" t="inlineStr">
        <is>
          <t>-</t>
        </is>
      </c>
      <c r="K929" s="304" t="inlineStr">
        <is>
          <t>C01</t>
        </is>
      </c>
      <c r="L929" s="305" t="n"/>
      <c r="M929" s="306" t="n"/>
      <c r="N929" s="306" t="n"/>
      <c r="O929" s="305" t="n"/>
    </row>
    <row r="930" ht="20.1" customHeight="1" s="521">
      <c r="A930" s="322" t="n"/>
      <c r="B930" s="654" t="n"/>
      <c r="C930" s="222" t="n"/>
      <c r="D930" s="311" t="n"/>
      <c r="E930" s="311" t="n"/>
      <c r="F930" s="235" t="n"/>
      <c r="G930" s="252" t="n"/>
      <c r="H930" s="235" t="n"/>
      <c r="I930" s="312" t="n"/>
      <c r="J930" s="340" t="n"/>
      <c r="K930" s="313" t="inlineStr">
        <is>
          <t>C01</t>
        </is>
      </c>
      <c r="L930" s="314" t="n"/>
      <c r="M930" s="315" t="n"/>
      <c r="N930" s="315" t="n"/>
      <c r="O930" s="314" t="n"/>
    </row>
    <row r="931" ht="20.1" customHeight="1" s="521">
      <c r="A931" s="226" t="inlineStr">
        <is>
          <t>-</t>
        </is>
      </c>
      <c r="B931" s="227" t="inlineStr">
        <is>
          <t>18-FISA-21102</t>
        </is>
      </c>
      <c r="C931" s="240" t="inlineStr">
        <is>
          <t>DCS</t>
        </is>
      </c>
      <c r="D931" s="228" t="inlineStr">
        <is>
          <t xml:space="preserve">LP NITROGEN TO VE-2101 FLOW  </t>
        </is>
      </c>
      <c r="E931" s="227" t="inlineStr">
        <is>
          <t>1830-PS07-211</t>
        </is>
      </c>
      <c r="F931" s="240" t="inlineStr">
        <is>
          <t>CCR</t>
        </is>
      </c>
      <c r="G931" s="308" t="inlineStr">
        <is>
          <t>-</t>
        </is>
      </c>
      <c r="H931" s="308" t="inlineStr">
        <is>
          <t>-</t>
        </is>
      </c>
      <c r="I931" s="308" t="inlineStr">
        <is>
          <t>-</t>
        </is>
      </c>
      <c r="J931" s="321" t="inlineStr">
        <is>
          <t>-</t>
        </is>
      </c>
      <c r="K931" s="335" t="inlineStr">
        <is>
          <t>C01</t>
        </is>
      </c>
      <c r="L931" s="305" t="n"/>
      <c r="M931" s="336" t="n"/>
      <c r="N931" s="336" t="n"/>
      <c r="O931" s="336" t="n"/>
    </row>
    <row r="932" ht="20.1" customHeight="1" s="521">
      <c r="A932" s="226" t="inlineStr">
        <is>
          <t>-</t>
        </is>
      </c>
      <c r="B932" s="227" t="inlineStr">
        <is>
          <t>18-FT-21102</t>
        </is>
      </c>
      <c r="C932" s="218" t="inlineStr">
        <is>
          <t>Variable Area Flowmeter</t>
        </is>
      </c>
      <c r="D932" s="228" t="inlineStr">
        <is>
          <t>LP NITROGEN TO VE-2101</t>
        </is>
      </c>
      <c r="E932" s="227" t="inlineStr">
        <is>
          <t>1830-PS07-211</t>
        </is>
      </c>
      <c r="F932" s="229" t="inlineStr">
        <is>
          <t>In-line</t>
        </is>
      </c>
      <c r="G932" s="227" t="inlineStr">
        <is>
          <t>18-15-LNF-21107-A21A-N</t>
        </is>
      </c>
      <c r="H932" s="231" t="inlineStr">
        <is>
          <t>DCS-AI</t>
        </is>
      </c>
      <c r="I932" s="334" t="inlineStr">
        <is>
          <t>-</t>
        </is>
      </c>
      <c r="J932" s="341" t="inlineStr">
        <is>
          <t>-</t>
        </is>
      </c>
      <c r="K932" s="335" t="inlineStr">
        <is>
          <t>C01</t>
        </is>
      </c>
      <c r="L932" s="305" t="n"/>
      <c r="M932" s="336" t="n"/>
      <c r="N932" s="336" t="n"/>
      <c r="O932" s="336" t="n"/>
    </row>
    <row r="933" ht="20.1" customHeight="1" s="521">
      <c r="A933" s="322" t="n"/>
      <c r="B933" s="654" t="n"/>
      <c r="C933" s="316" t="n"/>
      <c r="D933" s="311" t="n"/>
      <c r="E933" s="311" t="n"/>
      <c r="F933" s="235" t="n"/>
      <c r="G933" s="252" t="n"/>
      <c r="H933" s="235" t="n"/>
      <c r="I933" s="312" t="n"/>
      <c r="J933" s="323" t="n"/>
      <c r="K933" s="313" t="inlineStr">
        <is>
          <t>C01</t>
        </is>
      </c>
      <c r="L933" s="314" t="n"/>
      <c r="M933" s="315" t="n"/>
      <c r="N933" s="314" t="n"/>
      <c r="O933" s="314" t="n"/>
    </row>
    <row r="934" ht="20.1" customHeight="1" s="521">
      <c r="A934" s="226" t="inlineStr">
        <is>
          <t>-</t>
        </is>
      </c>
      <c r="B934" s="227" t="inlineStr">
        <is>
          <t>18-FIA-21107</t>
        </is>
      </c>
      <c r="C934" s="240" t="inlineStr">
        <is>
          <t>DCS</t>
        </is>
      </c>
      <c r="D934" s="228" t="inlineStr">
        <is>
          <t xml:space="preserve">COOLING WATER FLOW  </t>
        </is>
      </c>
      <c r="E934" s="227" t="inlineStr">
        <is>
          <t>1830-PS07-211</t>
        </is>
      </c>
      <c r="F934" s="240" t="inlineStr">
        <is>
          <t>CCR</t>
        </is>
      </c>
      <c r="G934" s="308" t="inlineStr">
        <is>
          <t>-</t>
        </is>
      </c>
      <c r="H934" s="308" t="inlineStr">
        <is>
          <t>-</t>
        </is>
      </c>
      <c r="I934" s="308" t="inlineStr">
        <is>
          <t>-</t>
        </is>
      </c>
      <c r="J934" s="321" t="inlineStr">
        <is>
          <t>-</t>
        </is>
      </c>
      <c r="K934" s="335" t="inlineStr">
        <is>
          <t>C01</t>
        </is>
      </c>
      <c r="L934" s="305" t="n"/>
      <c r="M934" s="336" t="n"/>
      <c r="N934" s="336" t="n"/>
      <c r="O934" s="336" t="n"/>
    </row>
    <row r="935" ht="20.1" customHeight="1" s="521">
      <c r="A935" s="226" t="inlineStr">
        <is>
          <t>-</t>
        </is>
      </c>
      <c r="B935" s="227" t="inlineStr">
        <is>
          <t>18-FT-21107</t>
        </is>
      </c>
      <c r="C935" s="218" t="inlineStr">
        <is>
          <t>Variable Area Flowmeter</t>
        </is>
      </c>
      <c r="D935" s="228" t="inlineStr">
        <is>
          <t>COOLING WATER</t>
        </is>
      </c>
      <c r="E935" s="227" t="inlineStr">
        <is>
          <t>1830-PS07-211</t>
        </is>
      </c>
      <c r="F935" s="229" t="inlineStr">
        <is>
          <t>In-line</t>
        </is>
      </c>
      <c r="G935" s="227" t="inlineStr">
        <is>
          <t>18-40-CWR-21101-CA2W-N</t>
        </is>
      </c>
      <c r="H935" s="231" t="inlineStr">
        <is>
          <t>DCS-AI</t>
        </is>
      </c>
      <c r="I935" s="334" t="inlineStr">
        <is>
          <t>-</t>
        </is>
      </c>
      <c r="J935" s="341" t="inlineStr">
        <is>
          <t>-</t>
        </is>
      </c>
      <c r="K935" s="335" t="inlineStr">
        <is>
          <t>C01</t>
        </is>
      </c>
      <c r="L935" s="305" t="n"/>
      <c r="M935" s="336" t="n"/>
      <c r="N935" s="336" t="n"/>
      <c r="O935" s="336" t="n"/>
    </row>
    <row r="936" ht="20.1" customHeight="1" s="521">
      <c r="A936" s="322" t="n"/>
      <c r="B936" s="654" t="n"/>
      <c r="C936" s="316" t="n"/>
      <c r="D936" s="311" t="n"/>
      <c r="E936" s="311" t="n"/>
      <c r="F936" s="235" t="n"/>
      <c r="G936" s="252" t="n"/>
      <c r="H936" s="235" t="n"/>
      <c r="I936" s="312" t="n"/>
      <c r="J936" s="323" t="n"/>
      <c r="K936" s="313" t="inlineStr">
        <is>
          <t>C01</t>
        </is>
      </c>
      <c r="L936" s="314" t="n"/>
      <c r="M936" s="315" t="n"/>
      <c r="N936" s="314" t="n"/>
      <c r="O936" s="314" t="n"/>
    </row>
    <row r="937" ht="20.1" customHeight="1" s="521">
      <c r="A937" s="226" t="inlineStr">
        <is>
          <t>-</t>
        </is>
      </c>
      <c r="B937" s="227" t="inlineStr">
        <is>
          <t>18-FISA-21109</t>
        </is>
      </c>
      <c r="C937" s="240" t="inlineStr">
        <is>
          <t>DCS</t>
        </is>
      </c>
      <c r="D937" s="228" t="inlineStr">
        <is>
          <t xml:space="preserve">LP NITROGEN TO PEROXIDE DRUM FLOW  </t>
        </is>
      </c>
      <c r="E937" s="227" t="inlineStr">
        <is>
          <t>1830-PS07-211</t>
        </is>
      </c>
      <c r="F937" s="240" t="inlineStr">
        <is>
          <t>CCR</t>
        </is>
      </c>
      <c r="G937" s="308" t="inlineStr">
        <is>
          <t>-</t>
        </is>
      </c>
      <c r="H937" s="308" t="inlineStr">
        <is>
          <t>-</t>
        </is>
      </c>
      <c r="I937" s="308" t="inlineStr">
        <is>
          <t>-</t>
        </is>
      </c>
      <c r="J937" s="321" t="inlineStr">
        <is>
          <t>-</t>
        </is>
      </c>
      <c r="K937" s="335" t="inlineStr">
        <is>
          <t>C01</t>
        </is>
      </c>
      <c r="L937" s="305" t="n"/>
      <c r="M937" s="336" t="n"/>
      <c r="N937" s="336" t="n"/>
      <c r="O937" s="336" t="n"/>
    </row>
    <row r="938" ht="20.1" customHeight="1" s="521">
      <c r="A938" s="226" t="inlineStr">
        <is>
          <t>-</t>
        </is>
      </c>
      <c r="B938" s="227" t="inlineStr">
        <is>
          <t>18-FT-21109</t>
        </is>
      </c>
      <c r="C938" s="218" t="inlineStr">
        <is>
          <t>Variable Area Flowmeter</t>
        </is>
      </c>
      <c r="D938" s="228" t="inlineStr">
        <is>
          <t>LP NITROGEN TO PEROXIDE DRUM</t>
        </is>
      </c>
      <c r="E938" s="227" t="inlineStr">
        <is>
          <t>1830-PS07-211</t>
        </is>
      </c>
      <c r="F938" s="229" t="inlineStr">
        <is>
          <t>In-line</t>
        </is>
      </c>
      <c r="G938" s="227" t="inlineStr">
        <is>
          <t>18-15-LNF-21102-A21A-N</t>
        </is>
      </c>
      <c r="H938" s="231" t="inlineStr">
        <is>
          <t>DCS-AI</t>
        </is>
      </c>
      <c r="I938" s="334" t="inlineStr">
        <is>
          <t>-</t>
        </is>
      </c>
      <c r="J938" s="341" t="inlineStr">
        <is>
          <t>-</t>
        </is>
      </c>
      <c r="K938" s="335" t="inlineStr">
        <is>
          <t>C01</t>
        </is>
      </c>
      <c r="L938" s="305" t="n"/>
      <c r="M938" s="336" t="n"/>
      <c r="N938" s="336" t="n"/>
      <c r="O938" s="336" t="n"/>
    </row>
    <row r="939" ht="20.1" customHeight="1" s="521">
      <c r="A939" s="322" t="n"/>
      <c r="B939" s="654" t="n"/>
      <c r="C939" s="316" t="n"/>
      <c r="D939" s="311" t="n"/>
      <c r="E939" s="311" t="n"/>
      <c r="F939" s="235" t="n"/>
      <c r="G939" s="252" t="n"/>
      <c r="H939" s="235" t="n"/>
      <c r="I939" s="312" t="n"/>
      <c r="J939" s="323" t="n"/>
      <c r="K939" s="313" t="inlineStr">
        <is>
          <t>C01</t>
        </is>
      </c>
      <c r="L939" s="314" t="n"/>
      <c r="M939" s="315" t="n"/>
      <c r="N939" s="314" t="n"/>
      <c r="O939" s="314" t="n"/>
    </row>
    <row r="940" ht="20.1" customHeight="1" s="521">
      <c r="A940" s="226" t="inlineStr">
        <is>
          <t>-</t>
        </is>
      </c>
      <c r="B940" s="227" t="inlineStr">
        <is>
          <t>18-FICSA-21103</t>
        </is>
      </c>
      <c r="C940" s="240" t="inlineStr">
        <is>
          <t>DCS</t>
        </is>
      </c>
      <c r="D940" s="228" t="inlineStr">
        <is>
          <t xml:space="preserve">PEROXIDE TO PJ-3601X FLOW  </t>
        </is>
      </c>
      <c r="E940" s="227" t="inlineStr">
        <is>
          <t>1830-PS07-211</t>
        </is>
      </c>
      <c r="F940" s="240" t="inlineStr">
        <is>
          <t>CCR</t>
        </is>
      </c>
      <c r="G940" s="308" t="inlineStr">
        <is>
          <t>-</t>
        </is>
      </c>
      <c r="H940" s="308" t="inlineStr">
        <is>
          <t>-</t>
        </is>
      </c>
      <c r="I940" s="308" t="inlineStr">
        <is>
          <t>-</t>
        </is>
      </c>
      <c r="J940" s="321" t="inlineStr">
        <is>
          <t>-</t>
        </is>
      </c>
      <c r="K940" s="335" t="inlineStr">
        <is>
          <t>C01</t>
        </is>
      </c>
      <c r="L940" s="305" t="n"/>
      <c r="M940" s="336" t="n"/>
      <c r="N940" s="336" t="n"/>
      <c r="O940" s="336" t="n"/>
    </row>
    <row r="941" ht="20.1" customHeight="1" s="521">
      <c r="A941" s="226" t="inlineStr">
        <is>
          <t>-</t>
        </is>
      </c>
      <c r="B941" s="227" t="inlineStr">
        <is>
          <t>18-FT-21103</t>
        </is>
      </c>
      <c r="C941" s="218" t="inlineStr">
        <is>
          <t>Coriolis Mass Flowmeter</t>
        </is>
      </c>
      <c r="D941" s="228" t="inlineStr">
        <is>
          <t>PEROXIDE TO PJ-3601X</t>
        </is>
      </c>
      <c r="E941" s="227" t="inlineStr">
        <is>
          <t>1830-PS07-211</t>
        </is>
      </c>
      <c r="F941" s="229" t="inlineStr">
        <is>
          <t>In-line</t>
        </is>
      </c>
      <c r="G941" s="227" t="inlineStr">
        <is>
          <t>18-15-CP-21101-A21A-K</t>
        </is>
      </c>
      <c r="H941" s="231" t="inlineStr">
        <is>
          <t>DCS-AI</t>
        </is>
      </c>
      <c r="I941" s="334" t="inlineStr">
        <is>
          <t>-</t>
        </is>
      </c>
      <c r="J941" s="341" t="inlineStr">
        <is>
          <t>-</t>
        </is>
      </c>
      <c r="K941" s="335" t="inlineStr">
        <is>
          <t>C01</t>
        </is>
      </c>
      <c r="L941" s="305" t="n"/>
      <c r="M941" s="336" t="n"/>
      <c r="N941" s="336" t="n"/>
      <c r="O941" s="336" t="n"/>
    </row>
    <row r="942" ht="20.1" customHeight="1" s="521">
      <c r="A942" s="226" t="inlineStr">
        <is>
          <t>-</t>
        </is>
      </c>
      <c r="B942" s="227" t="inlineStr">
        <is>
          <t>18-FV-21103A</t>
        </is>
      </c>
      <c r="C942" s="218" t="inlineStr">
        <is>
          <t>Ball</t>
        </is>
      </c>
      <c r="D942" s="228" t="inlineStr">
        <is>
          <t>PEROXIDE TO UP-3601</t>
        </is>
      </c>
      <c r="E942" s="227" t="inlineStr">
        <is>
          <t>1830-PS07-211</t>
        </is>
      </c>
      <c r="F942" s="229" t="inlineStr">
        <is>
          <t>In-line</t>
        </is>
      </c>
      <c r="G942" s="227" t="inlineStr">
        <is>
          <t>18-15-CP-21101-A21A-N</t>
        </is>
      </c>
      <c r="H942" s="231" t="inlineStr">
        <is>
          <t>DCS-AO</t>
        </is>
      </c>
      <c r="I942" s="334" t="inlineStr">
        <is>
          <t>-</t>
        </is>
      </c>
      <c r="J942" s="341" t="inlineStr">
        <is>
          <t>-</t>
        </is>
      </c>
      <c r="K942" s="335" t="inlineStr">
        <is>
          <t>C01</t>
        </is>
      </c>
      <c r="L942" s="305" t="n"/>
      <c r="M942" s="336" t="n"/>
      <c r="N942" s="336" t="n"/>
      <c r="O942" s="336" t="n"/>
    </row>
    <row r="943" ht="20.1" customHeight="1" s="521">
      <c r="A943" s="226" t="inlineStr">
        <is>
          <t>-</t>
        </is>
      </c>
      <c r="B943" s="227" t="inlineStr">
        <is>
          <t>18-FV-21103B</t>
        </is>
      </c>
      <c r="C943" s="218" t="inlineStr">
        <is>
          <t>Ball</t>
        </is>
      </c>
      <c r="D943" s="228" t="inlineStr">
        <is>
          <t>PEROXIDE TO UP-3601</t>
        </is>
      </c>
      <c r="E943" s="227" t="inlineStr">
        <is>
          <t>1830-PS07-211</t>
        </is>
      </c>
      <c r="F943" s="229" t="inlineStr">
        <is>
          <t>In-line</t>
        </is>
      </c>
      <c r="G943" s="227" t="inlineStr">
        <is>
          <t>18-15-CP-21101-A21A-N</t>
        </is>
      </c>
      <c r="H943" s="231" t="inlineStr">
        <is>
          <t>DCS-AO</t>
        </is>
      </c>
      <c r="I943" s="334" t="inlineStr">
        <is>
          <t>-</t>
        </is>
      </c>
      <c r="J943" s="341" t="inlineStr">
        <is>
          <t>-</t>
        </is>
      </c>
      <c r="K943" s="335" t="inlineStr">
        <is>
          <t>C01</t>
        </is>
      </c>
      <c r="L943" s="305" t="n"/>
      <c r="M943" s="336" t="n"/>
      <c r="N943" s="336" t="n"/>
      <c r="O943" s="336" t="n"/>
    </row>
    <row r="944" ht="20.1" customHeight="1" s="521">
      <c r="A944" s="322" t="n"/>
      <c r="B944" s="654" t="n"/>
      <c r="C944" s="316" t="n"/>
      <c r="D944" s="311" t="n"/>
      <c r="E944" s="311" t="n"/>
      <c r="F944" s="235" t="n"/>
      <c r="G944" s="252" t="n"/>
      <c r="H944" s="235" t="n"/>
      <c r="I944" s="312" t="n"/>
      <c r="J944" s="323" t="n"/>
      <c r="K944" s="313" t="inlineStr">
        <is>
          <t>C01</t>
        </is>
      </c>
      <c r="L944" s="314" t="n"/>
      <c r="M944" s="315" t="n"/>
      <c r="N944" s="314" t="n"/>
      <c r="O944" s="314" t="n"/>
    </row>
    <row r="945" ht="20.1" customHeight="1" s="521">
      <c r="A945" s="232" t="inlineStr">
        <is>
          <t>-</t>
        </is>
      </c>
      <c r="B945" s="233" t="inlineStr">
        <is>
          <t>18-FIA-22301</t>
        </is>
      </c>
      <c r="C945" s="252" t="inlineStr">
        <is>
          <t>DCS</t>
        </is>
      </c>
      <c r="D945" s="251" t="inlineStr">
        <is>
          <t xml:space="preserve">LP NITROGEN TO VH-2205 FLOW  </t>
        </is>
      </c>
      <c r="E945" s="233" t="inlineStr">
        <is>
          <t>1830-PS07-223</t>
        </is>
      </c>
      <c r="F945" s="252" t="inlineStr">
        <is>
          <t>CCR</t>
        </is>
      </c>
      <c r="G945" s="312" t="inlineStr">
        <is>
          <t>-</t>
        </is>
      </c>
      <c r="H945" s="312" t="inlineStr">
        <is>
          <t>-</t>
        </is>
      </c>
      <c r="I945" s="312" t="inlineStr">
        <is>
          <t>-</t>
        </is>
      </c>
      <c r="J945" s="319" t="inlineStr">
        <is>
          <t>-</t>
        </is>
      </c>
      <c r="K945" s="342" t="inlineStr">
        <is>
          <t>C01</t>
        </is>
      </c>
      <c r="L945" s="314" t="n"/>
      <c r="M945" s="343" t="n"/>
      <c r="N945" s="343" t="n"/>
      <c r="O945" s="343" t="n"/>
    </row>
    <row r="946" ht="20.1" customHeight="1" s="521">
      <c r="A946" s="232" t="inlineStr">
        <is>
          <t>-</t>
        </is>
      </c>
      <c r="B946" s="233" t="inlineStr">
        <is>
          <t>18-FT-22301</t>
        </is>
      </c>
      <c r="C946" s="219" t="inlineStr">
        <is>
          <t>Variable Area Flowmeter</t>
        </is>
      </c>
      <c r="D946" s="251" t="inlineStr">
        <is>
          <t>LP NITROGEN TO VH-2205</t>
        </is>
      </c>
      <c r="E946" s="233" t="inlineStr">
        <is>
          <t>1830-PS07-223</t>
        </is>
      </c>
      <c r="F946" s="235" t="inlineStr">
        <is>
          <t>In-line</t>
        </is>
      </c>
      <c r="G946" s="233" t="inlineStr">
        <is>
          <t>18-18-CLA-23109-S82A-ET</t>
        </is>
      </c>
      <c r="H946" s="237" t="inlineStr">
        <is>
          <t>PLC-AI</t>
        </is>
      </c>
      <c r="I946" s="344" t="inlineStr">
        <is>
          <t>-</t>
        </is>
      </c>
      <c r="J946" s="345" t="inlineStr">
        <is>
          <t>上海博隆</t>
        </is>
      </c>
      <c r="K946" s="342" t="inlineStr">
        <is>
          <t>C01</t>
        </is>
      </c>
      <c r="L946" s="314" t="n"/>
      <c r="M946" s="343" t="n"/>
      <c r="N946" s="343" t="n"/>
      <c r="O946" s="343" t="n"/>
    </row>
    <row r="947" ht="20.1" customHeight="1" s="521">
      <c r="A947" s="322" t="n"/>
      <c r="B947" s="654" t="n"/>
      <c r="C947" s="316" t="n"/>
      <c r="D947" s="311" t="n"/>
      <c r="E947" s="311" t="n"/>
      <c r="F947" s="235" t="n"/>
      <c r="G947" s="252" t="n"/>
      <c r="H947" s="235" t="n"/>
      <c r="I947" s="312" t="n"/>
      <c r="J947" s="323" t="n"/>
      <c r="K947" s="313" t="inlineStr">
        <is>
          <t>C01</t>
        </is>
      </c>
      <c r="L947" s="314" t="n"/>
      <c r="M947" s="315" t="n"/>
      <c r="N947" s="314" t="n"/>
      <c r="O947" s="314" t="n"/>
    </row>
    <row r="948" ht="20.1" customHeight="1" s="521">
      <c r="A948" s="232" t="inlineStr">
        <is>
          <t>-</t>
        </is>
      </c>
      <c r="B948" s="233" t="inlineStr">
        <is>
          <t>18-FIA-22401</t>
        </is>
      </c>
      <c r="C948" s="252" t="inlineStr">
        <is>
          <t>DCS</t>
        </is>
      </c>
      <c r="D948" s="251" t="inlineStr">
        <is>
          <t xml:space="preserve">LP NITROGEN TO VH-2202AX FLOW  </t>
        </is>
      </c>
      <c r="E948" s="233" t="inlineStr">
        <is>
          <t>1830-PS07-224</t>
        </is>
      </c>
      <c r="F948" s="252" t="inlineStr">
        <is>
          <t>CCR</t>
        </is>
      </c>
      <c r="G948" s="312" t="inlineStr">
        <is>
          <t>-</t>
        </is>
      </c>
      <c r="H948" s="312" t="inlineStr">
        <is>
          <t>-</t>
        </is>
      </c>
      <c r="I948" s="312" t="inlineStr">
        <is>
          <t>-</t>
        </is>
      </c>
      <c r="J948" s="319" t="inlineStr">
        <is>
          <t>-</t>
        </is>
      </c>
      <c r="K948" s="342" t="inlineStr">
        <is>
          <t>C01</t>
        </is>
      </c>
      <c r="L948" s="314" t="n"/>
      <c r="M948" s="343" t="n"/>
      <c r="N948" s="343" t="n"/>
      <c r="O948" s="343" t="n"/>
    </row>
    <row r="949" ht="20.1" customHeight="1" s="521">
      <c r="A949" s="232" t="inlineStr">
        <is>
          <t>-</t>
        </is>
      </c>
      <c r="B949" s="233" t="inlineStr">
        <is>
          <t>18-FT-22401</t>
        </is>
      </c>
      <c r="C949" s="219" t="inlineStr">
        <is>
          <t>Variable Area Flowmeter</t>
        </is>
      </c>
      <c r="D949" s="251" t="inlineStr">
        <is>
          <t>LP NITROGEN TO VH-2202AX</t>
        </is>
      </c>
      <c r="E949" s="233" t="inlineStr">
        <is>
          <t>1830-PS07-224</t>
        </is>
      </c>
      <c r="F949" s="235" t="inlineStr">
        <is>
          <t>In-line</t>
        </is>
      </c>
      <c r="G949" s="233" t="inlineStr">
        <is>
          <t>18-20-LNF-22402-A21A-N</t>
        </is>
      </c>
      <c r="H949" s="237" t="inlineStr">
        <is>
          <t>PLC-AI</t>
        </is>
      </c>
      <c r="I949" s="344" t="inlineStr">
        <is>
          <t>-</t>
        </is>
      </c>
      <c r="J949" s="345" t="inlineStr">
        <is>
          <t>上海博隆</t>
        </is>
      </c>
      <c r="K949" s="342" t="inlineStr">
        <is>
          <t>C01</t>
        </is>
      </c>
      <c r="L949" s="314" t="n"/>
      <c r="M949" s="343" t="n"/>
      <c r="N949" s="343" t="n"/>
      <c r="O949" s="343" t="n"/>
    </row>
    <row r="950" ht="20.1" customHeight="1" s="521">
      <c r="A950" s="322" t="n"/>
      <c r="B950" s="654" t="n"/>
      <c r="C950" s="316" t="n"/>
      <c r="D950" s="311" t="n"/>
      <c r="E950" s="311" t="n"/>
      <c r="F950" s="235" t="n"/>
      <c r="G950" s="252" t="n"/>
      <c r="H950" s="235" t="n"/>
      <c r="I950" s="312" t="n"/>
      <c r="J950" s="323" t="n"/>
      <c r="K950" s="313" t="inlineStr">
        <is>
          <t>C01</t>
        </is>
      </c>
      <c r="L950" s="314" t="n"/>
      <c r="M950" s="315" t="n"/>
      <c r="N950" s="314" t="n"/>
      <c r="O950" s="314" t="n"/>
    </row>
    <row r="951" ht="20.1" customHeight="1" s="521">
      <c r="A951" s="232" t="inlineStr">
        <is>
          <t>-</t>
        </is>
      </c>
      <c r="B951" s="233" t="inlineStr">
        <is>
          <t>18-FIA-22411</t>
        </is>
      </c>
      <c r="C951" s="252" t="inlineStr">
        <is>
          <t>DCS</t>
        </is>
      </c>
      <c r="D951" s="251" t="inlineStr">
        <is>
          <t xml:space="preserve">LP NITROGEN TO VH-2202BX FLOW  </t>
        </is>
      </c>
      <c r="E951" s="233" t="inlineStr">
        <is>
          <t>1830-PS07-224</t>
        </is>
      </c>
      <c r="F951" s="252" t="inlineStr">
        <is>
          <t>CCR</t>
        </is>
      </c>
      <c r="G951" s="312" t="inlineStr">
        <is>
          <t>-</t>
        </is>
      </c>
      <c r="H951" s="312" t="inlineStr">
        <is>
          <t>-</t>
        </is>
      </c>
      <c r="I951" s="312" t="inlineStr">
        <is>
          <t>-</t>
        </is>
      </c>
      <c r="J951" s="319" t="inlineStr">
        <is>
          <t>-</t>
        </is>
      </c>
      <c r="K951" s="342" t="inlineStr">
        <is>
          <t>C01</t>
        </is>
      </c>
      <c r="L951" s="314" t="n"/>
      <c r="M951" s="343" t="n"/>
      <c r="N951" s="343" t="n"/>
      <c r="O951" s="343" t="n"/>
    </row>
    <row r="952" ht="20.1" customHeight="1" s="521">
      <c r="A952" s="232" t="inlineStr">
        <is>
          <t>-</t>
        </is>
      </c>
      <c r="B952" s="233" t="inlineStr">
        <is>
          <t>18-FT-22411</t>
        </is>
      </c>
      <c r="C952" s="219" t="inlineStr">
        <is>
          <t>Variable Area Flowmeter</t>
        </is>
      </c>
      <c r="D952" s="251" t="inlineStr">
        <is>
          <t>LP NITROGEN TO VH-2202BX</t>
        </is>
      </c>
      <c r="E952" s="233" t="inlineStr">
        <is>
          <t>1830-PS07-224</t>
        </is>
      </c>
      <c r="F952" s="235" t="inlineStr">
        <is>
          <t>In-line</t>
        </is>
      </c>
      <c r="G952" s="233" t="inlineStr">
        <is>
          <t>18-20-LNF-22401-A21A-N</t>
        </is>
      </c>
      <c r="H952" s="237" t="inlineStr">
        <is>
          <t>PLC-AI</t>
        </is>
      </c>
      <c r="I952" s="344" t="inlineStr">
        <is>
          <t>-</t>
        </is>
      </c>
      <c r="J952" s="345" t="inlineStr">
        <is>
          <t>上海博隆</t>
        </is>
      </c>
      <c r="K952" s="342" t="inlineStr">
        <is>
          <t>C01</t>
        </is>
      </c>
      <c r="L952" s="314" t="n"/>
      <c r="M952" s="343" t="n"/>
      <c r="N952" s="343" t="n"/>
      <c r="O952" s="343" t="n"/>
    </row>
    <row r="953" ht="20.1" customHeight="1" s="521">
      <c r="A953" s="322" t="n"/>
      <c r="B953" s="654" t="n"/>
      <c r="C953" s="316" t="n"/>
      <c r="D953" s="311" t="n"/>
      <c r="E953" s="311" t="n"/>
      <c r="F953" s="235" t="n"/>
      <c r="G953" s="252" t="n"/>
      <c r="H953" s="235" t="n"/>
      <c r="I953" s="312" t="n"/>
      <c r="J953" s="323" t="n"/>
      <c r="K953" s="313" t="inlineStr">
        <is>
          <t>C01</t>
        </is>
      </c>
      <c r="L953" s="314" t="n"/>
      <c r="M953" s="315" t="n"/>
      <c r="N953" s="314" t="n"/>
      <c r="O953" s="314" t="n"/>
    </row>
    <row r="954" ht="20.1" customHeight="1" s="521">
      <c r="A954" s="226" t="inlineStr">
        <is>
          <t>-</t>
        </is>
      </c>
      <c r="B954" s="227" t="inlineStr">
        <is>
          <t>18-FICA-23101</t>
        </is>
      </c>
      <c r="C954" s="240" t="inlineStr">
        <is>
          <t>DCS</t>
        </is>
      </c>
      <c r="D954" s="228" t="inlineStr">
        <is>
          <t xml:space="preserve">MELTABLE ADDITIVES TO PJ-3601X FLOW  </t>
        </is>
      </c>
      <c r="E954" s="227" t="inlineStr">
        <is>
          <t>1830-PS07-231</t>
        </is>
      </c>
      <c r="F954" s="240" t="inlineStr">
        <is>
          <t>CCR</t>
        </is>
      </c>
      <c r="G954" s="308" t="inlineStr">
        <is>
          <t>-</t>
        </is>
      </c>
      <c r="H954" s="308" t="inlineStr">
        <is>
          <t>-</t>
        </is>
      </c>
      <c r="I954" s="308" t="inlineStr">
        <is>
          <t>-</t>
        </is>
      </c>
      <c r="J954" s="321" t="inlineStr">
        <is>
          <t>-</t>
        </is>
      </c>
      <c r="K954" s="335" t="inlineStr">
        <is>
          <t>C01</t>
        </is>
      </c>
      <c r="L954" s="305" t="n"/>
      <c r="M954" s="336" t="n"/>
      <c r="N954" s="336" t="n"/>
      <c r="O954" s="336" t="n"/>
    </row>
    <row r="955" ht="20.1" customHeight="1" s="521">
      <c r="A955" s="226" t="inlineStr">
        <is>
          <t>-</t>
        </is>
      </c>
      <c r="B955" s="227" t="inlineStr">
        <is>
          <t>18-FT-23101</t>
        </is>
      </c>
      <c r="C955" s="218" t="inlineStr">
        <is>
          <t>Coriolis Mass Flowmeter</t>
        </is>
      </c>
      <c r="D955" s="228" t="inlineStr">
        <is>
          <t>MELTABLE ADDITIVES TO PJ-3601X</t>
        </is>
      </c>
      <c r="E955" s="227" t="inlineStr">
        <is>
          <t>1830-PS07-231</t>
        </is>
      </c>
      <c r="F955" s="229" t="inlineStr">
        <is>
          <t>In-line</t>
        </is>
      </c>
      <c r="G955" s="227" t="inlineStr">
        <is>
          <t>18-20-CLA-23109-S82A-ET</t>
        </is>
      </c>
      <c r="H955" s="231" t="inlineStr">
        <is>
          <t>DCS-AI</t>
        </is>
      </c>
      <c r="I955" s="334" t="inlineStr">
        <is>
          <t>-</t>
        </is>
      </c>
      <c r="J955" s="341" t="inlineStr">
        <is>
          <t>-</t>
        </is>
      </c>
      <c r="K955" s="335" t="inlineStr">
        <is>
          <t>C01</t>
        </is>
      </c>
      <c r="L955" s="305" t="n"/>
      <c r="M955" s="336" t="n"/>
      <c r="N955" s="336" t="n"/>
      <c r="O955" s="336" t="n"/>
    </row>
    <row r="956" ht="20.1" customHeight="1" s="521">
      <c r="A956" s="322" t="n"/>
      <c r="B956" s="654" t="n"/>
      <c r="C956" s="316" t="n"/>
      <c r="D956" s="311" t="n"/>
      <c r="E956" s="311" t="n"/>
      <c r="F956" s="235" t="n"/>
      <c r="G956" s="252" t="n"/>
      <c r="H956" s="235" t="n"/>
      <c r="I956" s="312" t="n"/>
      <c r="J956" s="323" t="n"/>
      <c r="K956" s="313" t="inlineStr">
        <is>
          <t>C01</t>
        </is>
      </c>
      <c r="L956" s="314" t="n"/>
      <c r="M956" s="315" t="n"/>
      <c r="N956" s="314" t="n"/>
      <c r="O956" s="314" t="n"/>
    </row>
    <row r="957" ht="20.1" customHeight="1" s="521">
      <c r="A957" s="226" t="inlineStr">
        <is>
          <t>-</t>
        </is>
      </c>
      <c r="B957" s="227" t="inlineStr">
        <is>
          <t>18-FICA-24101</t>
        </is>
      </c>
      <c r="C957" s="240" t="inlineStr">
        <is>
          <t>DCS</t>
        </is>
      </c>
      <c r="D957" s="228" t="inlineStr">
        <is>
          <t xml:space="preserve">LIQUID ADDITIVES TO PJ-3601X FLOW  </t>
        </is>
      </c>
      <c r="E957" s="227" t="inlineStr">
        <is>
          <t>1830-PS07-241</t>
        </is>
      </c>
      <c r="F957" s="240" t="inlineStr">
        <is>
          <t>CCR</t>
        </is>
      </c>
      <c r="G957" s="308" t="inlineStr">
        <is>
          <t>-</t>
        </is>
      </c>
      <c r="H957" s="308" t="inlineStr">
        <is>
          <t>-</t>
        </is>
      </c>
      <c r="I957" s="308" t="inlineStr">
        <is>
          <t>-</t>
        </is>
      </c>
      <c r="J957" s="321" t="inlineStr">
        <is>
          <t>-</t>
        </is>
      </c>
      <c r="K957" s="335" t="inlineStr">
        <is>
          <t>C01</t>
        </is>
      </c>
      <c r="L957" s="305" t="n"/>
      <c r="M957" s="336" t="n"/>
      <c r="N957" s="336" t="n"/>
      <c r="O957" s="336" t="n"/>
    </row>
    <row r="958" ht="20.1" customHeight="1" s="521">
      <c r="A958" s="226" t="inlineStr">
        <is>
          <t>-</t>
        </is>
      </c>
      <c r="B958" s="227" t="inlineStr">
        <is>
          <t>18-FT-24101</t>
        </is>
      </c>
      <c r="C958" s="218" t="inlineStr">
        <is>
          <t>Coriolis Mass Flowmeter</t>
        </is>
      </c>
      <c r="D958" s="228" t="inlineStr">
        <is>
          <t>LIQUID ADDITIVES TO PJ-3601X</t>
        </is>
      </c>
      <c r="E958" s="227" t="inlineStr">
        <is>
          <t>1830-PS07-241</t>
        </is>
      </c>
      <c r="F958" s="229" t="inlineStr">
        <is>
          <t>In-line</t>
        </is>
      </c>
      <c r="G958" s="227" t="inlineStr">
        <is>
          <t>18-25-CLA-24104-S82A-ET</t>
        </is>
      </c>
      <c r="H958" s="231" t="inlineStr">
        <is>
          <t>DCS-AI</t>
        </is>
      </c>
      <c r="I958" s="334" t="inlineStr">
        <is>
          <t>-</t>
        </is>
      </c>
      <c r="J958" s="341" t="inlineStr">
        <is>
          <t>-</t>
        </is>
      </c>
      <c r="K958" s="335" t="inlineStr">
        <is>
          <t>C01</t>
        </is>
      </c>
      <c r="L958" s="305" t="n"/>
      <c r="M958" s="336" t="n"/>
      <c r="N958" s="336" t="n"/>
      <c r="O958" s="336" t="n"/>
    </row>
    <row r="959" ht="20.1" customHeight="1" s="521">
      <c r="A959" s="322" t="n"/>
      <c r="B959" s="654" t="n"/>
      <c r="C959" s="316" t="n"/>
      <c r="D959" s="311" t="n"/>
      <c r="E959" s="311" t="n"/>
      <c r="F959" s="235" t="n"/>
      <c r="G959" s="252" t="n"/>
      <c r="H959" s="235" t="n"/>
      <c r="I959" s="312" t="n"/>
      <c r="J959" s="323" t="n"/>
      <c r="K959" s="313" t="inlineStr">
        <is>
          <t>C01</t>
        </is>
      </c>
      <c r="L959" s="314" t="n"/>
      <c r="M959" s="315" t="n"/>
      <c r="N959" s="314" t="n"/>
      <c r="O959" s="314" t="n"/>
    </row>
    <row r="960" ht="20.1" customHeight="1" s="521">
      <c r="A960" s="226" t="inlineStr">
        <is>
          <t>-</t>
        </is>
      </c>
      <c r="B960" s="227" t="inlineStr">
        <is>
          <t>18-FXSLL-36102</t>
        </is>
      </c>
      <c r="C960" s="240" t="inlineStr">
        <is>
          <t>SIS</t>
        </is>
      </c>
      <c r="D960" s="228" t="inlineStr">
        <is>
          <t>PP POWDER TO UP-3601</t>
        </is>
      </c>
      <c r="E960" s="227" t="inlineStr">
        <is>
          <t>1830-PS07-361</t>
        </is>
      </c>
      <c r="F960" s="240" t="inlineStr">
        <is>
          <t>CCR</t>
        </is>
      </c>
      <c r="G960" s="308" t="inlineStr">
        <is>
          <t>-</t>
        </is>
      </c>
      <c r="H960" s="308" t="inlineStr">
        <is>
          <t>-</t>
        </is>
      </c>
      <c r="I960" s="308" t="inlineStr">
        <is>
          <t>-</t>
        </is>
      </c>
      <c r="J960" s="321" t="inlineStr">
        <is>
          <t>-</t>
        </is>
      </c>
      <c r="K960" s="335" t="inlineStr">
        <is>
          <t>C01</t>
        </is>
      </c>
      <c r="L960" s="305" t="n"/>
      <c r="M960" s="336" t="n"/>
      <c r="N960" s="336" t="n"/>
      <c r="O960" s="336" t="n"/>
    </row>
    <row r="961" ht="20.1" customHeight="1" s="521">
      <c r="A961" s="226" t="inlineStr">
        <is>
          <t>-</t>
        </is>
      </c>
      <c r="B961" s="227" t="inlineStr">
        <is>
          <t>18-FXT-36102</t>
        </is>
      </c>
      <c r="C961" s="218" t="inlineStr">
        <is>
          <t>Microwave Flowmeter</t>
        </is>
      </c>
      <c r="D961" s="228" t="inlineStr">
        <is>
          <t>PP POWDER TO UP-3601</t>
        </is>
      </c>
      <c r="E961" s="227" t="inlineStr">
        <is>
          <t>1830-PS07-361</t>
        </is>
      </c>
      <c r="F961" s="229" t="inlineStr">
        <is>
          <t>On-line</t>
        </is>
      </c>
      <c r="G961" s="227" t="inlineStr">
        <is>
          <t>18-400-PPD-36101-A21P-N</t>
        </is>
      </c>
      <c r="H961" s="231" t="inlineStr">
        <is>
          <t>SIS-AI</t>
        </is>
      </c>
      <c r="I961" s="334" t="inlineStr">
        <is>
          <t>-</t>
        </is>
      </c>
      <c r="J961" s="341" t="inlineStr">
        <is>
          <t>-</t>
        </is>
      </c>
      <c r="K961" s="335" t="inlineStr">
        <is>
          <t>C01</t>
        </is>
      </c>
      <c r="L961" s="305" t="n"/>
      <c r="M961" s="336" t="n"/>
      <c r="N961" s="336" t="n"/>
      <c r="O961" s="336" t="n"/>
    </row>
    <row r="962" ht="20.1" customHeight="1" s="521">
      <c r="A962" s="322" t="n"/>
      <c r="B962" s="654" t="n"/>
      <c r="C962" s="316" t="n"/>
      <c r="D962" s="311" t="n"/>
      <c r="E962" s="311" t="n"/>
      <c r="F962" s="235" t="n"/>
      <c r="G962" s="252" t="n"/>
      <c r="H962" s="235" t="n"/>
      <c r="I962" s="312" t="n"/>
      <c r="J962" s="323" t="n"/>
      <c r="K962" s="313" t="inlineStr">
        <is>
          <t>C01</t>
        </is>
      </c>
      <c r="L962" s="314" t="n"/>
      <c r="M962" s="315" t="n"/>
      <c r="N962" s="314" t="n"/>
      <c r="O962" s="314" t="n"/>
    </row>
    <row r="963" ht="20.1" customHeight="1" s="521">
      <c r="A963" s="226" t="inlineStr">
        <is>
          <t>-</t>
        </is>
      </c>
      <c r="B963" s="227" t="inlineStr">
        <is>
          <t>18-FICSA-36103</t>
        </is>
      </c>
      <c r="C963" s="240" t="inlineStr">
        <is>
          <t>DCS</t>
        </is>
      </c>
      <c r="D963" s="228" t="inlineStr">
        <is>
          <t xml:space="preserve">DEMIN. WATER TO PJ-3601X FLOW  </t>
        </is>
      </c>
      <c r="E963" s="227" t="inlineStr">
        <is>
          <t>1830-PS07-361</t>
        </is>
      </c>
      <c r="F963" s="240" t="inlineStr">
        <is>
          <t>CCR</t>
        </is>
      </c>
      <c r="G963" s="308" t="inlineStr">
        <is>
          <t>-</t>
        </is>
      </c>
      <c r="H963" s="308" t="inlineStr">
        <is>
          <t>-</t>
        </is>
      </c>
      <c r="I963" s="308" t="inlineStr">
        <is>
          <t>-</t>
        </is>
      </c>
      <c r="J963" s="321" t="inlineStr">
        <is>
          <t>-</t>
        </is>
      </c>
      <c r="K963" s="335" t="inlineStr">
        <is>
          <t>C01</t>
        </is>
      </c>
      <c r="L963" s="305" t="n"/>
      <c r="M963" s="336" t="n"/>
      <c r="N963" s="336" t="n"/>
      <c r="O963" s="336" t="n"/>
    </row>
    <row r="964" ht="20.1" customHeight="1" s="521">
      <c r="A964" s="226" t="inlineStr">
        <is>
          <t>-</t>
        </is>
      </c>
      <c r="B964" s="227" t="inlineStr">
        <is>
          <t>18-FT-36103</t>
        </is>
      </c>
      <c r="C964" s="218" t="inlineStr">
        <is>
          <t>Coriolis Mass Flowmeter</t>
        </is>
      </c>
      <c r="D964" s="228" t="inlineStr">
        <is>
          <t>DEMIN. WATER TO PJ-3601X</t>
        </is>
      </c>
      <c r="E964" s="227" t="inlineStr">
        <is>
          <t>1830-PS07-361</t>
        </is>
      </c>
      <c r="F964" s="229" t="inlineStr">
        <is>
          <t>In-line</t>
        </is>
      </c>
      <c r="G964" s="227" t="inlineStr">
        <is>
          <t>18-25-DW-36101-SA2A-E</t>
        </is>
      </c>
      <c r="H964" s="231" t="inlineStr">
        <is>
          <t>DCS-AI</t>
        </is>
      </c>
      <c r="I964" s="334" t="inlineStr">
        <is>
          <t>-</t>
        </is>
      </c>
      <c r="J964" s="341" t="inlineStr">
        <is>
          <t>-</t>
        </is>
      </c>
      <c r="K964" s="335" t="inlineStr">
        <is>
          <t>C01</t>
        </is>
      </c>
      <c r="L964" s="305" t="n"/>
      <c r="M964" s="336" t="n"/>
      <c r="N964" s="336" t="n"/>
      <c r="O964" s="336" t="n"/>
    </row>
    <row r="965" ht="20.1" customHeight="1" s="521">
      <c r="A965" s="226" t="inlineStr">
        <is>
          <t>-</t>
        </is>
      </c>
      <c r="B965" s="227" t="inlineStr">
        <is>
          <t>18-FV-36103</t>
        </is>
      </c>
      <c r="C965" s="218" t="inlineStr">
        <is>
          <t>Globe</t>
        </is>
      </c>
      <c r="D965" s="228" t="inlineStr">
        <is>
          <t>DEMINERALIZED WATER FROM HEADER TO UP-3601</t>
        </is>
      </c>
      <c r="E965" s="227" t="inlineStr">
        <is>
          <t>1830-PS07-361</t>
        </is>
      </c>
      <c r="F965" s="229" t="inlineStr">
        <is>
          <t>In-line</t>
        </is>
      </c>
      <c r="G965" s="227" t="inlineStr">
        <is>
          <t>18-25-DW-36101-SA2A-E</t>
        </is>
      </c>
      <c r="H965" s="231" t="inlineStr">
        <is>
          <t>DCS-AO</t>
        </is>
      </c>
      <c r="I965" s="334" t="inlineStr">
        <is>
          <t>-</t>
        </is>
      </c>
      <c r="J965" s="341" t="inlineStr">
        <is>
          <t>-</t>
        </is>
      </c>
      <c r="K965" s="335" t="inlineStr">
        <is>
          <t>C01</t>
        </is>
      </c>
      <c r="L965" s="305" t="n"/>
      <c r="M965" s="336" t="n"/>
      <c r="N965" s="336" t="n"/>
      <c r="O965" s="336" t="n"/>
    </row>
    <row r="966" ht="20.1" customHeight="1" s="521">
      <c r="A966" s="322" t="n"/>
      <c r="B966" s="654" t="n"/>
      <c r="C966" s="316" t="n"/>
      <c r="D966" s="311" t="n"/>
      <c r="E966" s="311" t="n"/>
      <c r="F966" s="235" t="n"/>
      <c r="G966" s="252" t="n"/>
      <c r="H966" s="235" t="n"/>
      <c r="I966" s="312" t="n"/>
      <c r="J966" s="323" t="n"/>
      <c r="K966" s="313" t="inlineStr">
        <is>
          <t>C01</t>
        </is>
      </c>
      <c r="L966" s="314" t="n"/>
      <c r="M966" s="315" t="n"/>
      <c r="N966" s="314" t="n"/>
      <c r="O966" s="314" t="n"/>
    </row>
    <row r="967" ht="20.1" customHeight="1" s="521">
      <c r="A967" s="226" t="inlineStr">
        <is>
          <t>-</t>
        </is>
      </c>
      <c r="B967" s="227" t="inlineStr">
        <is>
          <t>18-FIA-36104</t>
        </is>
      </c>
      <c r="C967" s="240" t="inlineStr">
        <is>
          <t>DCS</t>
        </is>
      </c>
      <c r="D967" s="228" t="inlineStr">
        <is>
          <t xml:space="preserve">LP NITROGEN TO UP-3601 FLOW  </t>
        </is>
      </c>
      <c r="E967" s="227" t="inlineStr">
        <is>
          <t>1830-PS07-361</t>
        </is>
      </c>
      <c r="F967" s="240" t="inlineStr">
        <is>
          <t>CCR</t>
        </is>
      </c>
      <c r="G967" s="308" t="inlineStr">
        <is>
          <t>-</t>
        </is>
      </c>
      <c r="H967" s="308" t="inlineStr">
        <is>
          <t>-</t>
        </is>
      </c>
      <c r="I967" s="308" t="inlineStr">
        <is>
          <t>-</t>
        </is>
      </c>
      <c r="J967" s="321" t="inlineStr">
        <is>
          <t>-</t>
        </is>
      </c>
      <c r="K967" s="335" t="inlineStr">
        <is>
          <t>C01</t>
        </is>
      </c>
      <c r="L967" s="305" t="n"/>
      <c r="M967" s="336" t="n"/>
      <c r="N967" s="336" t="n"/>
      <c r="O967" s="336" t="n"/>
    </row>
    <row r="968" ht="20.1" customHeight="1" s="521">
      <c r="A968" s="226" t="inlineStr">
        <is>
          <t>-</t>
        </is>
      </c>
      <c r="B968" s="227" t="inlineStr">
        <is>
          <t>18-FT-36104</t>
        </is>
      </c>
      <c r="C968" s="218" t="inlineStr">
        <is>
          <t>Variable Area Flowmeter</t>
        </is>
      </c>
      <c r="D968" s="228" t="inlineStr">
        <is>
          <t>LP NITROGEN TO UP-3601</t>
        </is>
      </c>
      <c r="E968" s="227" t="inlineStr">
        <is>
          <t>1830-PS07-361</t>
        </is>
      </c>
      <c r="F968" s="229" t="inlineStr">
        <is>
          <t>In-line</t>
        </is>
      </c>
      <c r="G968" s="227" t="inlineStr">
        <is>
          <t>18-25-LNF-36101-A21A-N</t>
        </is>
      </c>
      <c r="H968" s="231" t="inlineStr">
        <is>
          <t>PLC-AI</t>
        </is>
      </c>
      <c r="I968" s="334" t="inlineStr">
        <is>
          <t>-</t>
        </is>
      </c>
      <c r="J968" s="346" t="inlineStr">
        <is>
          <t>挤出机</t>
        </is>
      </c>
      <c r="K968" s="335" t="inlineStr">
        <is>
          <t>C01</t>
        </is>
      </c>
      <c r="L968" s="305" t="n"/>
      <c r="M968" s="336" t="n"/>
      <c r="N968" s="336" t="n"/>
      <c r="O968" s="336" t="n"/>
    </row>
    <row r="969" ht="20.1" customHeight="1" s="521">
      <c r="A969" s="322" t="n"/>
      <c r="B969" s="654" t="n"/>
      <c r="C969" s="316" t="n"/>
      <c r="D969" s="311" t="n"/>
      <c r="E969" s="311" t="n"/>
      <c r="F969" s="235" t="n"/>
      <c r="G969" s="252" t="n"/>
      <c r="H969" s="235" t="n"/>
      <c r="I969" s="312" t="n"/>
      <c r="J969" s="323" t="n"/>
      <c r="K969" s="313" t="inlineStr">
        <is>
          <t>C01</t>
        </is>
      </c>
      <c r="L969" s="314" t="n"/>
      <c r="M969" s="315" t="n"/>
      <c r="N969" s="314" t="n"/>
      <c r="O969" s="314" t="n"/>
    </row>
    <row r="970" ht="20.1" customHeight="1" s="521">
      <c r="A970" s="226" t="inlineStr">
        <is>
          <t>-</t>
        </is>
      </c>
      <c r="B970" s="227" t="inlineStr">
        <is>
          <t>18-FQI-92102</t>
        </is>
      </c>
      <c r="C970" s="240" t="inlineStr">
        <is>
          <t>DCS</t>
        </is>
      </c>
      <c r="D970" s="228" t="inlineStr">
        <is>
          <t xml:space="preserve">WASTE W ATER TO OSBL FLOW  </t>
        </is>
      </c>
      <c r="E970" s="227" t="inlineStr">
        <is>
          <t>1830-PS07-921</t>
        </is>
      </c>
      <c r="F970" s="240" t="inlineStr">
        <is>
          <t>CCR</t>
        </is>
      </c>
      <c r="G970" s="308" t="inlineStr">
        <is>
          <t>-</t>
        </is>
      </c>
      <c r="H970" s="308" t="inlineStr">
        <is>
          <t>-</t>
        </is>
      </c>
      <c r="I970" s="308" t="inlineStr">
        <is>
          <t>-</t>
        </is>
      </c>
      <c r="J970" s="321" t="inlineStr">
        <is>
          <t>-</t>
        </is>
      </c>
      <c r="K970" s="335" t="inlineStr">
        <is>
          <t>C01</t>
        </is>
      </c>
      <c r="L970" s="305" t="n"/>
      <c r="M970" s="336" t="n"/>
      <c r="N970" s="336" t="n"/>
      <c r="O970" s="336" t="n"/>
    </row>
    <row r="971" ht="20.1" customHeight="1" s="521">
      <c r="A971" s="226" t="inlineStr">
        <is>
          <t>-</t>
        </is>
      </c>
      <c r="B971" s="227" t="inlineStr">
        <is>
          <t>18-FT-92102</t>
        </is>
      </c>
      <c r="C971" s="218" t="inlineStr">
        <is>
          <t>Magnetic Flowmeter</t>
        </is>
      </c>
      <c r="D971" s="228" t="inlineStr">
        <is>
          <t>WASTE W ATER TO OSBL</t>
        </is>
      </c>
      <c r="E971" s="227" t="inlineStr">
        <is>
          <t>1830-PS07-921</t>
        </is>
      </c>
      <c r="F971" s="229" t="inlineStr">
        <is>
          <t>In-line</t>
        </is>
      </c>
      <c r="G971" s="227" t="inlineStr">
        <is>
          <t>18-100-PD-92104-H1A-E</t>
        </is>
      </c>
      <c r="H971" s="231" t="inlineStr">
        <is>
          <t>DCS-AI</t>
        </is>
      </c>
      <c r="I971" s="334" t="inlineStr">
        <is>
          <t>-</t>
        </is>
      </c>
      <c r="J971" s="341" t="inlineStr">
        <is>
          <t>-</t>
        </is>
      </c>
      <c r="K971" s="335" t="inlineStr">
        <is>
          <t>C01</t>
        </is>
      </c>
      <c r="L971" s="305" t="n"/>
      <c r="M971" s="336" t="n"/>
      <c r="N971" s="336" t="n"/>
      <c r="O971" s="336" t="n"/>
    </row>
    <row r="972" ht="20.1" customHeight="1" s="521">
      <c r="A972" s="322" t="n"/>
      <c r="B972" s="654" t="n"/>
      <c r="C972" s="316" t="n"/>
      <c r="D972" s="311" t="n"/>
      <c r="E972" s="311" t="n"/>
      <c r="F972" s="235" t="n"/>
      <c r="G972" s="252" t="n"/>
      <c r="H972" s="235" t="n"/>
      <c r="I972" s="312" t="n"/>
      <c r="J972" s="323" t="n"/>
      <c r="K972" s="313" t="inlineStr">
        <is>
          <t>C01</t>
        </is>
      </c>
      <c r="L972" s="314" t="n"/>
      <c r="M972" s="315" t="n"/>
      <c r="N972" s="314" t="n"/>
      <c r="O972" s="314" t="n"/>
    </row>
    <row r="973" ht="20.1" customHeight="1" s="521">
      <c r="A973" s="301" t="inlineStr">
        <is>
          <t>-</t>
        </is>
      </c>
      <c r="B973" s="653" t="inlineStr">
        <is>
          <t>18-FG-37101</t>
        </is>
      </c>
      <c r="C973" s="218" t="inlineStr">
        <is>
          <t>Variable Area Flowmeter</t>
        </is>
      </c>
      <c r="D973" s="303" t="inlineStr">
        <is>
          <t>LP STEAM TO VE3701X</t>
        </is>
      </c>
      <c r="E973" s="303" t="inlineStr">
        <is>
          <t>1830-PS07-371</t>
        </is>
      </c>
      <c r="F973" s="229" t="inlineStr">
        <is>
          <t>In-line</t>
        </is>
      </c>
      <c r="G973" s="240" t="inlineStr">
        <is>
          <t>18-80-LLS-37101-CA2D-H</t>
        </is>
      </c>
      <c r="H973" s="229" t="inlineStr">
        <is>
          <t>-</t>
        </is>
      </c>
      <c r="I973" s="308" t="inlineStr">
        <is>
          <t>-</t>
        </is>
      </c>
      <c r="J973" s="229" t="inlineStr">
        <is>
          <t>-</t>
        </is>
      </c>
      <c r="K973" s="304" t="inlineStr">
        <is>
          <t>C01</t>
        </is>
      </c>
      <c r="L973" s="305" t="n"/>
      <c r="M973" s="306" t="n"/>
      <c r="N973" s="305" t="n"/>
      <c r="O973" s="305" t="n"/>
    </row>
    <row r="974" ht="20.1" customHeight="1" s="521">
      <c r="A974" s="309" t="n"/>
      <c r="B974" s="654" t="n"/>
      <c r="C974" s="219" t="n"/>
      <c r="D974" s="311" t="n"/>
      <c r="E974" s="311" t="n"/>
      <c r="F974" s="235" t="n"/>
      <c r="G974" s="252" t="n"/>
      <c r="H974" s="235" t="n"/>
      <c r="I974" s="312" t="n"/>
      <c r="J974" s="235" t="n"/>
      <c r="K974" s="313" t="inlineStr">
        <is>
          <t>C01</t>
        </is>
      </c>
      <c r="L974" s="314" t="n"/>
      <c r="M974" s="315" t="n"/>
      <c r="N974" s="314" t="n"/>
      <c r="O974" s="314" t="n"/>
    </row>
    <row r="975" ht="20.1" customHeight="1" s="521">
      <c r="A975" s="301" t="inlineStr">
        <is>
          <t>-</t>
        </is>
      </c>
      <c r="B975" s="653" t="inlineStr">
        <is>
          <t>18-FG-66101</t>
        </is>
      </c>
      <c r="C975" s="218" t="inlineStr">
        <is>
          <t>Variable Area Flowmeter</t>
        </is>
      </c>
      <c r="D975" s="303" t="inlineStr">
        <is>
          <t>LP NITROGEN TO PV-6601X</t>
        </is>
      </c>
      <c r="E975" s="303" t="inlineStr">
        <is>
          <t>1830-PS07-661</t>
        </is>
      </c>
      <c r="F975" s="229" t="inlineStr">
        <is>
          <t>In-line</t>
        </is>
      </c>
      <c r="G975" s="240" t="inlineStr">
        <is>
          <t>18-25-LN-66101-A1D-N</t>
        </is>
      </c>
      <c r="H975" s="229" t="inlineStr">
        <is>
          <t>-</t>
        </is>
      </c>
      <c r="I975" s="308" t="inlineStr">
        <is>
          <t>-</t>
        </is>
      </c>
      <c r="J975" s="229" t="inlineStr">
        <is>
          <t>-</t>
        </is>
      </c>
      <c r="K975" s="304" t="inlineStr">
        <is>
          <t>C01</t>
        </is>
      </c>
      <c r="L975" s="305" t="n"/>
      <c r="M975" s="306" t="n"/>
      <c r="N975" s="305" t="n"/>
      <c r="O975" s="305" t="n"/>
    </row>
    <row r="976" ht="20.1" customHeight="1" s="521">
      <c r="A976" s="309" t="n"/>
      <c r="B976" s="654" t="n"/>
      <c r="C976" s="219" t="n"/>
      <c r="D976" s="311" t="n"/>
      <c r="E976" s="311" t="n"/>
      <c r="F976" s="235" t="n"/>
      <c r="G976" s="252" t="n"/>
      <c r="H976" s="235" t="n"/>
      <c r="I976" s="312" t="n"/>
      <c r="J976" s="340" t="n"/>
      <c r="K976" s="313" t="inlineStr">
        <is>
          <t>C01</t>
        </is>
      </c>
      <c r="L976" s="314" t="n"/>
      <c r="M976" s="315" t="n"/>
      <c r="N976" s="314" t="n"/>
      <c r="O976" s="314" t="n"/>
    </row>
    <row r="977" ht="20.1" customHeight="1" s="521">
      <c r="A977" s="301" t="inlineStr">
        <is>
          <t>-</t>
        </is>
      </c>
      <c r="B977" s="653" t="inlineStr">
        <is>
          <t>18-FG-66102</t>
        </is>
      </c>
      <c r="C977" s="218" t="inlineStr">
        <is>
          <t>Variable Area Flowmeter</t>
        </is>
      </c>
      <c r="D977" s="303" t="inlineStr">
        <is>
          <t>DEMIN. WATER TO UP-6601</t>
        </is>
      </c>
      <c r="E977" s="303" t="inlineStr">
        <is>
          <t>1830-PS07-661</t>
        </is>
      </c>
      <c r="F977" s="229" t="inlineStr">
        <is>
          <t>In-line</t>
        </is>
      </c>
      <c r="G977" s="240" t="inlineStr">
        <is>
          <t>18-25-DW1-66101-SA2A-E</t>
        </is>
      </c>
      <c r="H977" s="229" t="inlineStr">
        <is>
          <t>-</t>
        </is>
      </c>
      <c r="I977" s="308" t="inlineStr">
        <is>
          <t>-</t>
        </is>
      </c>
      <c r="J977" s="339" t="inlineStr">
        <is>
          <t>-</t>
        </is>
      </c>
      <c r="K977" s="304" t="inlineStr">
        <is>
          <t>C01</t>
        </is>
      </c>
      <c r="L977" s="305" t="n"/>
      <c r="M977" s="306" t="n"/>
      <c r="N977" s="306" t="n"/>
      <c r="O977" s="305" t="n"/>
    </row>
    <row r="978" ht="20.1" customHeight="1" s="521">
      <c r="A978" s="309" t="n"/>
      <c r="B978" s="654" t="n"/>
      <c r="C978" s="219" t="n"/>
      <c r="D978" s="311" t="n"/>
      <c r="E978" s="311" t="n"/>
      <c r="F978" s="235" t="n"/>
      <c r="G978" s="252" t="n"/>
      <c r="H978" s="235" t="n"/>
      <c r="I978" s="312" t="n"/>
      <c r="J978" s="340" t="n"/>
      <c r="K978" s="313" t="inlineStr">
        <is>
          <t>C01</t>
        </is>
      </c>
      <c r="L978" s="314" t="n"/>
      <c r="M978" s="315" t="n"/>
      <c r="N978" s="315" t="n"/>
      <c r="O978" s="314" t="n"/>
    </row>
    <row r="979" ht="20.1" customHeight="1" s="521">
      <c r="A979" s="301" t="inlineStr">
        <is>
          <t>-</t>
        </is>
      </c>
      <c r="B979" s="653" t="inlineStr">
        <is>
          <t>18-FG-66201</t>
        </is>
      </c>
      <c r="C979" s="218" t="inlineStr">
        <is>
          <t>Variable Area Flowmeter</t>
        </is>
      </c>
      <c r="D979" s="303" t="inlineStr">
        <is>
          <t>LP NITROGEN TO VE-6602</t>
        </is>
      </c>
      <c r="E979" s="303" t="inlineStr">
        <is>
          <t>1830-PS07-662</t>
        </is>
      </c>
      <c r="F979" s="229" t="inlineStr">
        <is>
          <t>In-line</t>
        </is>
      </c>
      <c r="G979" s="240" t="inlineStr">
        <is>
          <t>18-20-LN-66202-CA2A-N</t>
        </is>
      </c>
      <c r="H979" s="229" t="inlineStr">
        <is>
          <t>-</t>
        </is>
      </c>
      <c r="I979" s="308" t="inlineStr">
        <is>
          <t>-</t>
        </is>
      </c>
      <c r="J979" s="229" t="inlineStr">
        <is>
          <t>-</t>
        </is>
      </c>
      <c r="K979" s="304" t="inlineStr">
        <is>
          <t>C01</t>
        </is>
      </c>
      <c r="L979" s="305" t="n"/>
      <c r="M979" s="306" t="n"/>
      <c r="N979" s="306" t="n"/>
      <c r="O979" s="305" t="n"/>
    </row>
    <row r="980" ht="20.1" customHeight="1" s="521">
      <c r="A980" s="309" t="n"/>
      <c r="B980" s="654" t="n"/>
      <c r="C980" s="219" t="n"/>
      <c r="D980" s="311" t="n"/>
      <c r="E980" s="311" t="n"/>
      <c r="F980" s="235" t="n"/>
      <c r="G980" s="252" t="n"/>
      <c r="H980" s="235" t="n"/>
      <c r="I980" s="312" t="n"/>
      <c r="J980" s="235" t="n"/>
      <c r="K980" s="313" t="inlineStr">
        <is>
          <t>C01</t>
        </is>
      </c>
      <c r="L980" s="314" t="n"/>
      <c r="M980" s="315" t="n"/>
      <c r="N980" s="315" t="n"/>
      <c r="O980" s="314" t="n"/>
    </row>
    <row r="981" ht="20.1" customHeight="1" s="521">
      <c r="A981" s="301" t="inlineStr">
        <is>
          <t>-</t>
        </is>
      </c>
      <c r="B981" s="653" t="inlineStr">
        <is>
          <t>18-FG-92101</t>
        </is>
      </c>
      <c r="C981" s="218" t="inlineStr">
        <is>
          <t>Variable Area Flowmeter</t>
        </is>
      </c>
      <c r="D981" s="303" t="inlineStr">
        <is>
          <t>LP STEAM TO VP-9201</t>
        </is>
      </c>
      <c r="E981" s="303" t="inlineStr">
        <is>
          <t>1830-PS07-921</t>
        </is>
      </c>
      <c r="F981" s="229" t="inlineStr">
        <is>
          <t>In-line</t>
        </is>
      </c>
      <c r="G981" s="240" t="inlineStr">
        <is>
          <t>18-50-LLS-92101-CA2D-H</t>
        </is>
      </c>
      <c r="H981" s="229" t="inlineStr">
        <is>
          <t>-</t>
        </is>
      </c>
      <c r="I981" s="308" t="inlineStr">
        <is>
          <t>-</t>
        </is>
      </c>
      <c r="J981" s="229" t="inlineStr">
        <is>
          <t>-</t>
        </is>
      </c>
      <c r="K981" s="304" t="inlineStr">
        <is>
          <t>C01</t>
        </is>
      </c>
      <c r="L981" s="305" t="n"/>
      <c r="M981" s="306" t="n"/>
      <c r="N981" s="305" t="n"/>
      <c r="O981" s="305" t="n"/>
    </row>
    <row r="982" ht="20.1" customHeight="1" s="521">
      <c r="A982" s="322" t="n"/>
      <c r="B982" s="654" t="n"/>
      <c r="C982" s="316" t="n"/>
      <c r="D982" s="311" t="n"/>
      <c r="E982" s="311" t="n"/>
      <c r="F982" s="235" t="n"/>
      <c r="G982" s="252" t="n"/>
      <c r="H982" s="235" t="n"/>
      <c r="I982" s="312" t="n"/>
      <c r="J982" s="323" t="n"/>
      <c r="K982" s="313" t="inlineStr">
        <is>
          <t>C01</t>
        </is>
      </c>
      <c r="L982" s="314" t="n"/>
      <c r="M982" s="315" t="n"/>
      <c r="N982" s="314" t="n"/>
      <c r="O982" s="314" t="n"/>
    </row>
    <row r="983" ht="20.1" customHeight="1" s="521">
      <c r="A983" s="301" t="inlineStr">
        <is>
          <t>-</t>
        </is>
      </c>
      <c r="B983" s="653" t="inlineStr">
        <is>
          <t>18-FO-21101</t>
        </is>
      </c>
      <c r="C983" s="218" t="inlineStr">
        <is>
          <t>Restriction Orifice</t>
        </is>
      </c>
      <c r="D983" s="303" t="inlineStr">
        <is>
          <t>LP NITROGEN TO VE-2101</t>
        </is>
      </c>
      <c r="E983" s="303" t="inlineStr">
        <is>
          <t>1830-PS07-211</t>
        </is>
      </c>
      <c r="F983" s="229" t="inlineStr">
        <is>
          <t>In-line</t>
        </is>
      </c>
      <c r="G983" s="240" t="inlineStr">
        <is>
          <t>18-15-LNF-21107-A21A-N</t>
        </is>
      </c>
      <c r="H983" s="308" t="inlineStr">
        <is>
          <t>-</t>
        </is>
      </c>
      <c r="I983" s="308" t="inlineStr">
        <is>
          <t>-</t>
        </is>
      </c>
      <c r="J983" s="321" t="inlineStr">
        <is>
          <t>-</t>
        </is>
      </c>
      <c r="K983" s="304" t="inlineStr">
        <is>
          <t>C01</t>
        </is>
      </c>
      <c r="L983" s="305" t="n"/>
      <c r="M983" s="306" t="n"/>
      <c r="N983" s="305" t="n"/>
      <c r="O983" s="305" t="n"/>
    </row>
    <row r="984" ht="20.1" customHeight="1" s="521">
      <c r="A984" s="309" t="n"/>
      <c r="B984" s="654" t="n"/>
      <c r="C984" s="219" t="n"/>
      <c r="D984" s="311" t="n"/>
      <c r="E984" s="311" t="n"/>
      <c r="F984" s="235" t="n"/>
      <c r="G984" s="252" t="n"/>
      <c r="H984" s="312" t="n"/>
      <c r="I984" s="312" t="n"/>
      <c r="J984" s="319" t="n"/>
      <c r="K984" s="313" t="inlineStr">
        <is>
          <t>C01</t>
        </is>
      </c>
      <c r="L984" s="314" t="n"/>
      <c r="M984" s="315" t="n"/>
      <c r="N984" s="314" t="n"/>
      <c r="O984" s="314" t="n"/>
    </row>
    <row r="985" ht="20.1" customHeight="1" s="521">
      <c r="A985" s="301" t="inlineStr">
        <is>
          <t>-</t>
        </is>
      </c>
      <c r="B985" s="653" t="inlineStr">
        <is>
          <t>18-FO-21104</t>
        </is>
      </c>
      <c r="C985" s="218" t="inlineStr">
        <is>
          <t>Restriction Orifice</t>
        </is>
      </c>
      <c r="D985" s="303" t="inlineStr">
        <is>
          <t>PEROXIDE FROM PP-2101</t>
        </is>
      </c>
      <c r="E985" s="303" t="inlineStr">
        <is>
          <t>1830-PS07-211</t>
        </is>
      </c>
      <c r="F985" s="229" t="inlineStr">
        <is>
          <t>In-line</t>
        </is>
      </c>
      <c r="G985" s="240" t="inlineStr">
        <is>
          <t>18-15-CP-21101-A21A-N</t>
        </is>
      </c>
      <c r="H985" s="308" t="inlineStr">
        <is>
          <t>-</t>
        </is>
      </c>
      <c r="I985" s="308" t="inlineStr">
        <is>
          <t>-</t>
        </is>
      </c>
      <c r="J985" s="321" t="inlineStr">
        <is>
          <t>-</t>
        </is>
      </c>
      <c r="K985" s="304" t="inlineStr">
        <is>
          <t>C01</t>
        </is>
      </c>
      <c r="L985" s="305" t="n"/>
      <c r="M985" s="306" t="n"/>
      <c r="N985" s="305" t="n"/>
      <c r="O985" s="305" t="n"/>
    </row>
    <row r="986" ht="20.1" customHeight="1" s="521">
      <c r="A986" s="322" t="n"/>
      <c r="B986" s="654" t="n"/>
      <c r="C986" s="219" t="n"/>
      <c r="D986" s="311" t="n"/>
      <c r="E986" s="311" t="n"/>
      <c r="F986" s="235" t="n"/>
      <c r="G986" s="252" t="n"/>
      <c r="H986" s="312" t="n"/>
      <c r="I986" s="312" t="n"/>
      <c r="J986" s="323" t="n"/>
      <c r="K986" s="313" t="inlineStr">
        <is>
          <t>C01</t>
        </is>
      </c>
      <c r="L986" s="314" t="n"/>
      <c r="M986" s="315" t="n"/>
      <c r="N986" s="314" t="n"/>
      <c r="O986" s="314" t="n"/>
    </row>
    <row r="987" ht="20.1" customHeight="1" s="521">
      <c r="A987" s="338" t="inlineStr">
        <is>
          <t>-</t>
        </is>
      </c>
      <c r="B987" s="653" t="inlineStr">
        <is>
          <t>18-FO-21110</t>
        </is>
      </c>
      <c r="C987" s="218" t="inlineStr">
        <is>
          <t>Restriction Orifice</t>
        </is>
      </c>
      <c r="D987" s="303" t="inlineStr">
        <is>
          <t>LP NITROGEN TO VE-2101</t>
        </is>
      </c>
      <c r="E987" s="303" t="inlineStr">
        <is>
          <t>1830-PS07-211</t>
        </is>
      </c>
      <c r="F987" s="229" t="inlineStr">
        <is>
          <t>In-line</t>
        </is>
      </c>
      <c r="G987" s="240" t="inlineStr">
        <is>
          <t>18-15-LNF-21102-A21A-N</t>
        </is>
      </c>
      <c r="H987" s="229" t="inlineStr">
        <is>
          <t>-</t>
        </is>
      </c>
      <c r="I987" s="308" t="inlineStr">
        <is>
          <t>-</t>
        </is>
      </c>
      <c r="J987" s="339" t="inlineStr">
        <is>
          <t>-</t>
        </is>
      </c>
      <c r="K987" s="304" t="inlineStr">
        <is>
          <t>C01</t>
        </is>
      </c>
      <c r="L987" s="305" t="n"/>
      <c r="M987" s="306" t="n"/>
      <c r="N987" s="306" t="n"/>
      <c r="O987" s="305" t="n"/>
    </row>
    <row r="988" ht="20.1" customHeight="1" s="521">
      <c r="A988" s="322" t="n"/>
      <c r="B988" s="654" t="n"/>
      <c r="C988" s="219" t="n"/>
      <c r="D988" s="311" t="n"/>
      <c r="E988" s="311" t="n"/>
      <c r="F988" s="235" t="n"/>
      <c r="G988" s="252" t="n"/>
      <c r="H988" s="235" t="n"/>
      <c r="I988" s="312" t="n"/>
      <c r="J988" s="340" t="n"/>
      <c r="K988" s="313" t="inlineStr">
        <is>
          <t>C01</t>
        </is>
      </c>
      <c r="L988" s="314" t="n"/>
      <c r="M988" s="315" t="n"/>
      <c r="N988" s="315" t="n"/>
      <c r="O988" s="314" t="n"/>
    </row>
    <row r="989" ht="20.1" customHeight="1" s="521">
      <c r="A989" s="301" t="inlineStr">
        <is>
          <t>-</t>
        </is>
      </c>
      <c r="B989" s="653" t="inlineStr">
        <is>
          <t>18-FO-24103</t>
        </is>
      </c>
      <c r="C989" s="218" t="inlineStr">
        <is>
          <t>Restriction Orifice</t>
        </is>
      </c>
      <c r="D989" s="303" t="inlineStr">
        <is>
          <t>LP NITROGEN TO LIQUID ADDITIVE DRUM</t>
        </is>
      </c>
      <c r="E989" s="303" t="inlineStr">
        <is>
          <t>1830-PS07-241</t>
        </is>
      </c>
      <c r="F989" s="229" t="inlineStr">
        <is>
          <t>In-line</t>
        </is>
      </c>
      <c r="G989" s="240" t="inlineStr">
        <is>
          <t>18-25-LN-24101-CA2A-N</t>
        </is>
      </c>
      <c r="H989" s="308" t="inlineStr">
        <is>
          <t>-</t>
        </is>
      </c>
      <c r="I989" s="308" t="inlineStr">
        <is>
          <t>-</t>
        </is>
      </c>
      <c r="J989" s="321" t="inlineStr">
        <is>
          <t>-</t>
        </is>
      </c>
      <c r="K989" s="304" t="inlineStr">
        <is>
          <t>C01</t>
        </is>
      </c>
      <c r="L989" s="305" t="n"/>
      <c r="M989" s="306" t="n"/>
      <c r="N989" s="305" t="n"/>
      <c r="O989" s="305" t="n"/>
    </row>
    <row r="990" ht="20.1" customHeight="1" s="521">
      <c r="A990" s="322" t="n"/>
      <c r="B990" s="654" t="n"/>
      <c r="C990" s="316" t="n"/>
      <c r="D990" s="311" t="n"/>
      <c r="E990" s="311" t="n"/>
      <c r="F990" s="235" t="n"/>
      <c r="G990" s="252" t="n"/>
      <c r="H990" s="235" t="n"/>
      <c r="I990" s="312" t="n"/>
      <c r="J990" s="323" t="n"/>
      <c r="K990" s="313" t="inlineStr">
        <is>
          <t>C01</t>
        </is>
      </c>
      <c r="L990" s="314" t="n"/>
      <c r="M990" s="315" t="n"/>
      <c r="N990" s="314" t="n"/>
      <c r="O990" s="314" t="n"/>
    </row>
    <row r="991" ht="20.1" customHeight="1" s="521">
      <c r="A991" s="248" t="inlineStr">
        <is>
          <t>-</t>
        </is>
      </c>
      <c r="B991" s="227" t="inlineStr">
        <is>
          <t>18-LISA-21101</t>
        </is>
      </c>
      <c r="C991" s="218" t="inlineStr">
        <is>
          <t>DCS</t>
        </is>
      </c>
      <c r="D991" s="228" t="inlineStr">
        <is>
          <t>18-VE-2101</t>
        </is>
      </c>
      <c r="E991" s="303" t="inlineStr">
        <is>
          <t>1830-PS07-211</t>
        </is>
      </c>
      <c r="F991" s="229" t="inlineStr">
        <is>
          <t>CCR</t>
        </is>
      </c>
      <c r="G991" s="334" t="inlineStr">
        <is>
          <t>-</t>
        </is>
      </c>
      <c r="H991" s="334" t="inlineStr">
        <is>
          <t>-</t>
        </is>
      </c>
      <c r="I991" s="334" t="inlineStr">
        <is>
          <t>-</t>
        </is>
      </c>
      <c r="J991" s="341" t="inlineStr">
        <is>
          <t>-</t>
        </is>
      </c>
      <c r="K991" s="335" t="inlineStr">
        <is>
          <t>C01</t>
        </is>
      </c>
      <c r="L991" s="305" t="n"/>
      <c r="M991" s="306" t="n"/>
      <c r="N991" s="306" t="n"/>
      <c r="O991" s="305" t="n"/>
    </row>
    <row r="992" ht="20.1" customHeight="1" s="521">
      <c r="A992" s="248" t="inlineStr">
        <is>
          <t>-</t>
        </is>
      </c>
      <c r="B992" s="227" t="inlineStr">
        <is>
          <t>18-LT-21101</t>
        </is>
      </c>
      <c r="C992" s="215" t="inlineStr">
        <is>
          <t>D/P Level Transmitter
With Diaphgram Seal</t>
        </is>
      </c>
      <c r="D992" s="228" t="inlineStr">
        <is>
          <t>18-VE-2101</t>
        </is>
      </c>
      <c r="E992" s="303" t="inlineStr">
        <is>
          <t>1830-PS07-211</t>
        </is>
      </c>
      <c r="F992" s="240" t="inlineStr">
        <is>
          <t>Equip.</t>
        </is>
      </c>
      <c r="G992" s="227" t="inlineStr">
        <is>
          <t>18-VE-2101</t>
        </is>
      </c>
      <c r="H992" s="218" t="inlineStr">
        <is>
          <t>DCS-AI</t>
        </is>
      </c>
      <c r="I992" s="347" t="inlineStr">
        <is>
          <t>-</t>
        </is>
      </c>
      <c r="J992" s="347" t="inlineStr">
        <is>
          <t>-</t>
        </is>
      </c>
      <c r="K992" s="335" t="inlineStr">
        <is>
          <t>C01</t>
        </is>
      </c>
      <c r="L992" s="305" t="n"/>
      <c r="M992" s="306" t="n"/>
      <c r="N992" s="306" t="n"/>
      <c r="O992" s="305" t="n"/>
    </row>
    <row r="993" ht="20.1" customHeight="1" s="521">
      <c r="A993" s="248" t="inlineStr">
        <is>
          <t>-</t>
        </is>
      </c>
      <c r="B993" s="227" t="inlineStr">
        <is>
          <t>18-LI-21101</t>
        </is>
      </c>
      <c r="C993" s="215" t="inlineStr">
        <is>
          <t>Local Indicator</t>
        </is>
      </c>
      <c r="D993" s="228" t="inlineStr">
        <is>
          <t>18-VE-2101</t>
        </is>
      </c>
      <c r="E993" s="303" t="inlineStr">
        <is>
          <t>1830-PS07-211</t>
        </is>
      </c>
      <c r="F993" s="240" t="inlineStr">
        <is>
          <t>Field</t>
        </is>
      </c>
      <c r="G993" s="227" t="inlineStr">
        <is>
          <t>Local Panel</t>
        </is>
      </c>
      <c r="H993" s="218" t="inlineStr">
        <is>
          <t>DCS-AO</t>
        </is>
      </c>
      <c r="I993" s="347" t="inlineStr">
        <is>
          <t>-</t>
        </is>
      </c>
      <c r="J993" s="347" t="inlineStr">
        <is>
          <t>-</t>
        </is>
      </c>
      <c r="K993" s="335" t="inlineStr">
        <is>
          <t>C01</t>
        </is>
      </c>
      <c r="L993" s="305" t="n"/>
      <c r="M993" s="306" t="n"/>
      <c r="N993" s="306" t="n"/>
      <c r="O993" s="305" t="n"/>
    </row>
    <row r="994" ht="20.1" customHeight="1" s="521">
      <c r="A994" s="322" t="n"/>
      <c r="B994" s="654" t="n"/>
      <c r="C994" s="316" t="n"/>
      <c r="D994" s="311" t="n"/>
      <c r="E994" s="311" t="n"/>
      <c r="F994" s="235" t="n"/>
      <c r="G994" s="252" t="n"/>
      <c r="H994" s="235" t="n"/>
      <c r="I994" s="312" t="n"/>
      <c r="J994" s="323" t="n"/>
      <c r="K994" s="313" t="inlineStr">
        <is>
          <t>C01</t>
        </is>
      </c>
      <c r="L994" s="314" t="n"/>
      <c r="M994" s="315" t="n"/>
      <c r="N994" s="314" t="n"/>
      <c r="O994" s="314" t="n"/>
    </row>
    <row r="995" ht="20.1" customHeight="1" s="521">
      <c r="A995" s="250" t="inlineStr">
        <is>
          <t>-</t>
        </is>
      </c>
      <c r="B995" s="233" t="inlineStr">
        <is>
          <t>18-LIA-22403</t>
        </is>
      </c>
      <c r="C995" s="219" t="inlineStr">
        <is>
          <t>DCS</t>
        </is>
      </c>
      <c r="D995" s="251" t="inlineStr">
        <is>
          <t>18-VE-2201</t>
        </is>
      </c>
      <c r="E995" s="311" t="inlineStr">
        <is>
          <t>1830-PS07-224</t>
        </is>
      </c>
      <c r="F995" s="235" t="inlineStr">
        <is>
          <t>CCR</t>
        </is>
      </c>
      <c r="G995" s="344" t="inlineStr">
        <is>
          <t>-</t>
        </is>
      </c>
      <c r="H995" s="344" t="inlineStr">
        <is>
          <t>-</t>
        </is>
      </c>
      <c r="I995" s="344" t="inlineStr">
        <is>
          <t>-</t>
        </is>
      </c>
      <c r="J995" s="348" t="inlineStr">
        <is>
          <t>-</t>
        </is>
      </c>
      <c r="K995" s="342" t="inlineStr">
        <is>
          <t>C01</t>
        </is>
      </c>
      <c r="L995" s="314" t="n"/>
      <c r="M995" s="315" t="n"/>
      <c r="N995" s="315" t="n"/>
      <c r="O995" s="314" t="n"/>
    </row>
    <row r="996" ht="20.1" customHeight="1" s="521">
      <c r="A996" s="250" t="inlineStr">
        <is>
          <t>-</t>
        </is>
      </c>
      <c r="B996" s="233" t="inlineStr">
        <is>
          <t>18-LT-22403</t>
        </is>
      </c>
      <c r="C996" s="222" t="inlineStr">
        <is>
          <t>D/P Level Transmitter
With Diaphgram Seal</t>
        </is>
      </c>
      <c r="D996" s="251" t="inlineStr">
        <is>
          <t>18-VE-2201</t>
        </is>
      </c>
      <c r="E996" s="311" t="inlineStr">
        <is>
          <t>1830-PS07-224</t>
        </is>
      </c>
      <c r="F996" s="252" t="inlineStr">
        <is>
          <t>Equip.</t>
        </is>
      </c>
      <c r="G996" s="251" t="inlineStr">
        <is>
          <t>18-VE-2201</t>
        </is>
      </c>
      <c r="H996" s="219" t="inlineStr">
        <is>
          <t>PLC-AI</t>
        </is>
      </c>
      <c r="I996" s="349" t="inlineStr">
        <is>
          <t>-</t>
        </is>
      </c>
      <c r="J996" s="349" t="inlineStr">
        <is>
          <t>上海博隆18-LT-22411</t>
        </is>
      </c>
      <c r="K996" s="342" t="inlineStr">
        <is>
          <t>C01</t>
        </is>
      </c>
      <c r="L996" s="314" t="n"/>
      <c r="M996" s="315" t="n"/>
      <c r="N996" s="315" t="n"/>
      <c r="O996" s="314" t="n"/>
    </row>
    <row r="997" ht="20.1" customHeight="1" s="521">
      <c r="A997" s="250" t="n"/>
      <c r="B997" s="233" t="n"/>
      <c r="C997" s="222" t="n"/>
      <c r="D997" s="251" t="n"/>
      <c r="E997" s="311" t="n"/>
      <c r="F997" s="252" t="n"/>
      <c r="G997" s="233" t="n"/>
      <c r="H997" s="219" t="n"/>
      <c r="I997" s="349" t="n"/>
      <c r="J997" s="349" t="n"/>
      <c r="K997" s="342" t="inlineStr">
        <is>
          <t>C01</t>
        </is>
      </c>
      <c r="L997" s="314" t="n"/>
      <c r="M997" s="315" t="n"/>
      <c r="N997" s="315" t="n"/>
      <c r="O997" s="314" t="n"/>
    </row>
    <row r="998" ht="20.1" customHeight="1" s="521">
      <c r="A998" s="248" t="inlineStr">
        <is>
          <t>-</t>
        </is>
      </c>
      <c r="B998" s="227" t="inlineStr">
        <is>
          <t>18-LISA-23101</t>
        </is>
      </c>
      <c r="C998" s="218" t="inlineStr">
        <is>
          <t>DCS</t>
        </is>
      </c>
      <c r="D998" s="228" t="inlineStr">
        <is>
          <t>18-VE-2301</t>
        </is>
      </c>
      <c r="E998" s="303" t="inlineStr">
        <is>
          <t>1830-PS07-231</t>
        </is>
      </c>
      <c r="F998" s="229" t="inlineStr">
        <is>
          <t>CCR</t>
        </is>
      </c>
      <c r="G998" s="334" t="inlineStr">
        <is>
          <t>-</t>
        </is>
      </c>
      <c r="H998" s="334" t="inlineStr">
        <is>
          <t>-</t>
        </is>
      </c>
      <c r="I998" s="334" t="inlineStr">
        <is>
          <t>-</t>
        </is>
      </c>
      <c r="J998" s="341" t="inlineStr">
        <is>
          <t>-</t>
        </is>
      </c>
      <c r="K998" s="335" t="inlineStr">
        <is>
          <t>C01</t>
        </is>
      </c>
      <c r="L998" s="305" t="n"/>
      <c r="M998" s="306" t="n"/>
      <c r="N998" s="306" t="n"/>
      <c r="O998" s="305" t="n"/>
    </row>
    <row r="999" ht="20.1" customHeight="1" s="521">
      <c r="A999" s="248" t="inlineStr">
        <is>
          <t>-</t>
        </is>
      </c>
      <c r="B999" s="227" t="inlineStr">
        <is>
          <t>18-LT-23101</t>
        </is>
      </c>
      <c r="C999" s="215" t="inlineStr">
        <is>
          <t>D/P Level Transmitter
With Extended Diaphgram Seal</t>
        </is>
      </c>
      <c r="D999" s="228" t="inlineStr">
        <is>
          <t>18-VE-2301</t>
        </is>
      </c>
      <c r="E999" s="303" t="inlineStr">
        <is>
          <t>1830-PS07-231</t>
        </is>
      </c>
      <c r="F999" s="240" t="inlineStr">
        <is>
          <t>Equip.</t>
        </is>
      </c>
      <c r="G999" s="227" t="inlineStr">
        <is>
          <t>18-VE-2301/L1 L2</t>
        </is>
      </c>
      <c r="H999" s="218" t="inlineStr">
        <is>
          <t>DCS-AI</t>
        </is>
      </c>
      <c r="I999" s="347" t="inlineStr">
        <is>
          <t>-</t>
        </is>
      </c>
      <c r="J999" s="347" t="inlineStr">
        <is>
          <t>-</t>
        </is>
      </c>
      <c r="K999" s="335" t="inlineStr">
        <is>
          <t>C01</t>
        </is>
      </c>
      <c r="L999" s="305" t="n"/>
      <c r="M999" s="306" t="n"/>
      <c r="N999" s="306" t="n"/>
      <c r="O999" s="305" t="n"/>
    </row>
    <row r="1000" ht="20.1" customHeight="1" s="521">
      <c r="A1000" s="248" t="inlineStr">
        <is>
          <t>-</t>
        </is>
      </c>
      <c r="B1000" s="227" t="inlineStr">
        <is>
          <t>18-LI-23101</t>
        </is>
      </c>
      <c r="C1000" s="215" t="inlineStr">
        <is>
          <t>Local Indicator</t>
        </is>
      </c>
      <c r="D1000" s="228" t="inlineStr">
        <is>
          <t>18-VE-2301</t>
        </is>
      </c>
      <c r="E1000" s="303" t="inlineStr">
        <is>
          <t>1830-PS07-231</t>
        </is>
      </c>
      <c r="F1000" s="240" t="inlineStr">
        <is>
          <t>Field</t>
        </is>
      </c>
      <c r="G1000" s="227" t="inlineStr">
        <is>
          <t>Field</t>
        </is>
      </c>
      <c r="H1000" s="218" t="inlineStr">
        <is>
          <t>DCS-AO</t>
        </is>
      </c>
      <c r="I1000" s="347" t="inlineStr">
        <is>
          <t>-</t>
        </is>
      </c>
      <c r="J1000" s="347" t="inlineStr">
        <is>
          <t>-</t>
        </is>
      </c>
      <c r="K1000" s="335" t="inlineStr">
        <is>
          <t>C01</t>
        </is>
      </c>
      <c r="L1000" s="305" t="n"/>
      <c r="M1000" s="306" t="n"/>
      <c r="N1000" s="306" t="n"/>
      <c r="O1000" s="305" t="n"/>
    </row>
    <row r="1001" ht="20.1" customHeight="1" s="521">
      <c r="A1001" s="322" t="n"/>
      <c r="B1001" s="654" t="n"/>
      <c r="C1001" s="316" t="n"/>
      <c r="D1001" s="311" t="n"/>
      <c r="E1001" s="311" t="n"/>
      <c r="F1001" s="235" t="n"/>
      <c r="G1001" s="252" t="n"/>
      <c r="H1001" s="235" t="n"/>
      <c r="I1001" s="312" t="n"/>
      <c r="J1001" s="323" t="n"/>
      <c r="K1001" s="313" t="inlineStr">
        <is>
          <t>C01</t>
        </is>
      </c>
      <c r="L1001" s="314" t="n"/>
      <c r="M1001" s="315" t="n"/>
      <c r="N1001" s="314" t="n"/>
      <c r="O1001" s="314" t="n"/>
    </row>
    <row r="1002" ht="20.1" customHeight="1" s="521">
      <c r="A1002" s="248" t="inlineStr">
        <is>
          <t>-</t>
        </is>
      </c>
      <c r="B1002" s="227" t="inlineStr">
        <is>
          <t>18-LISA-23102</t>
        </is>
      </c>
      <c r="C1002" s="218" t="inlineStr">
        <is>
          <t>DCS</t>
        </is>
      </c>
      <c r="D1002" s="227" t="inlineStr">
        <is>
          <t>18-VE-2302</t>
        </is>
      </c>
      <c r="E1002" s="303" t="inlineStr">
        <is>
          <t>1830-PS07-231</t>
        </is>
      </c>
      <c r="F1002" s="229" t="inlineStr">
        <is>
          <t>CCR</t>
        </is>
      </c>
      <c r="G1002" s="334" t="inlineStr">
        <is>
          <t>-</t>
        </is>
      </c>
      <c r="H1002" s="334" t="inlineStr">
        <is>
          <t>-</t>
        </is>
      </c>
      <c r="I1002" s="334" t="inlineStr">
        <is>
          <t>-</t>
        </is>
      </c>
      <c r="J1002" s="341" t="inlineStr">
        <is>
          <t>-</t>
        </is>
      </c>
      <c r="K1002" s="335" t="inlineStr">
        <is>
          <t>C01</t>
        </is>
      </c>
      <c r="L1002" s="305" t="n"/>
      <c r="M1002" s="306" t="n"/>
      <c r="N1002" s="306" t="n"/>
      <c r="O1002" s="305" t="n"/>
    </row>
    <row r="1003" ht="20.1" customHeight="1" s="521">
      <c r="A1003" s="248" t="inlineStr">
        <is>
          <t>-</t>
        </is>
      </c>
      <c r="B1003" s="227" t="inlineStr">
        <is>
          <t>18-LT-23102</t>
        </is>
      </c>
      <c r="C1003" s="215" t="inlineStr">
        <is>
          <t>D/P Level Transmitter
With Extended Diaphgram Seal</t>
        </is>
      </c>
      <c r="D1003" s="227" t="inlineStr">
        <is>
          <t>18-VE-2302</t>
        </is>
      </c>
      <c r="E1003" s="303" t="inlineStr">
        <is>
          <t>1830-PS07-231</t>
        </is>
      </c>
      <c r="F1003" s="240" t="inlineStr">
        <is>
          <t>Equip.</t>
        </is>
      </c>
      <c r="G1003" s="227" t="inlineStr">
        <is>
          <t>18-VE-2302/L1 L2</t>
        </is>
      </c>
      <c r="H1003" s="218" t="inlineStr">
        <is>
          <t>DCS-AI</t>
        </is>
      </c>
      <c r="I1003" s="347" t="inlineStr">
        <is>
          <t>-</t>
        </is>
      </c>
      <c r="J1003" s="347" t="inlineStr">
        <is>
          <t>-</t>
        </is>
      </c>
      <c r="K1003" s="335" t="inlineStr">
        <is>
          <t>C01</t>
        </is>
      </c>
      <c r="L1003" s="305" t="n"/>
      <c r="M1003" s="306" t="n"/>
      <c r="N1003" s="305" t="n"/>
      <c r="O1003" s="305" t="n"/>
    </row>
    <row r="1004" ht="20.1" customHeight="1" s="521">
      <c r="A1004" s="322" t="n"/>
      <c r="B1004" s="654" t="n"/>
      <c r="C1004" s="316" t="n"/>
      <c r="D1004" s="311" t="n"/>
      <c r="E1004" s="311" t="n"/>
      <c r="F1004" s="235" t="n"/>
      <c r="G1004" s="252" t="n"/>
      <c r="H1004" s="235" t="n"/>
      <c r="I1004" s="312" t="n"/>
      <c r="J1004" s="323" t="n"/>
      <c r="K1004" s="313" t="inlineStr">
        <is>
          <t>C01</t>
        </is>
      </c>
      <c r="L1004" s="314" t="n"/>
      <c r="M1004" s="315" t="n"/>
      <c r="N1004" s="315" t="n"/>
      <c r="O1004" s="314" t="n"/>
    </row>
    <row r="1005" ht="20.1" customHeight="1" s="521">
      <c r="A1005" s="248" t="inlineStr">
        <is>
          <t>-</t>
        </is>
      </c>
      <c r="B1005" s="227" t="inlineStr">
        <is>
          <t>18-LISA-24101</t>
        </is>
      </c>
      <c r="C1005" s="218" t="inlineStr">
        <is>
          <t>DCS</t>
        </is>
      </c>
      <c r="D1005" s="228" t="inlineStr">
        <is>
          <t>18-VE-2401</t>
        </is>
      </c>
      <c r="E1005" s="303" t="inlineStr">
        <is>
          <t>1830-PS07-241</t>
        </is>
      </c>
      <c r="F1005" s="229" t="inlineStr">
        <is>
          <t>CCR</t>
        </is>
      </c>
      <c r="G1005" s="334" t="inlineStr">
        <is>
          <t>-</t>
        </is>
      </c>
      <c r="H1005" s="334" t="inlineStr">
        <is>
          <t>-</t>
        </is>
      </c>
      <c r="I1005" s="334" t="inlineStr">
        <is>
          <t>-</t>
        </is>
      </c>
      <c r="J1005" s="341" t="inlineStr">
        <is>
          <t>-</t>
        </is>
      </c>
      <c r="K1005" s="335" t="inlineStr">
        <is>
          <t>C01</t>
        </is>
      </c>
      <c r="L1005" s="305" t="n"/>
      <c r="M1005" s="306" t="n"/>
      <c r="N1005" s="306" t="n"/>
      <c r="O1005" s="305" t="n"/>
    </row>
    <row r="1006" ht="20.1" customHeight="1" s="521">
      <c r="A1006" s="248" t="inlineStr">
        <is>
          <t>-</t>
        </is>
      </c>
      <c r="B1006" s="227" t="inlineStr">
        <is>
          <t>18-LT-24101</t>
        </is>
      </c>
      <c r="C1006" s="215" t="inlineStr">
        <is>
          <t>D/P Level Transmitter
With Extended Diaphgram Seal</t>
        </is>
      </c>
      <c r="D1006" s="228" t="inlineStr">
        <is>
          <t>18-VE-2401</t>
        </is>
      </c>
      <c r="E1006" s="303" t="inlineStr">
        <is>
          <t>1830-PS07-241</t>
        </is>
      </c>
      <c r="F1006" s="240" t="inlineStr">
        <is>
          <t>Equip.</t>
        </is>
      </c>
      <c r="G1006" s="228" t="inlineStr">
        <is>
          <t>18-VE-2401/L1 L2</t>
        </is>
      </c>
      <c r="H1006" s="218" t="inlineStr">
        <is>
          <t>DCS-AI</t>
        </is>
      </c>
      <c r="I1006" s="347" t="inlineStr">
        <is>
          <t>-</t>
        </is>
      </c>
      <c r="J1006" s="347" t="inlineStr">
        <is>
          <t>-</t>
        </is>
      </c>
      <c r="K1006" s="335" t="inlineStr">
        <is>
          <t>C01</t>
        </is>
      </c>
      <c r="L1006" s="305" t="n"/>
      <c r="M1006" s="306" t="n"/>
      <c r="N1006" s="306" t="n"/>
      <c r="O1006" s="305" t="n"/>
    </row>
    <row r="1007" ht="20.1" customHeight="1" s="521">
      <c r="A1007" s="248" t="inlineStr">
        <is>
          <t>-</t>
        </is>
      </c>
      <c r="B1007" s="227" t="inlineStr">
        <is>
          <t>18-LI-24101</t>
        </is>
      </c>
      <c r="C1007" s="215" t="inlineStr">
        <is>
          <t>Local Indicator</t>
        </is>
      </c>
      <c r="D1007" s="228" t="inlineStr">
        <is>
          <t>18-VE-2401</t>
        </is>
      </c>
      <c r="E1007" s="303" t="inlineStr">
        <is>
          <t>1830-PS07-241</t>
        </is>
      </c>
      <c r="F1007" s="240" t="inlineStr">
        <is>
          <t>Field</t>
        </is>
      </c>
      <c r="G1007" s="227" t="inlineStr">
        <is>
          <t>Field</t>
        </is>
      </c>
      <c r="H1007" s="218" t="inlineStr">
        <is>
          <t>DCS-AO</t>
        </is>
      </c>
      <c r="I1007" s="347" t="inlineStr">
        <is>
          <t>-</t>
        </is>
      </c>
      <c r="J1007" s="347" t="inlineStr">
        <is>
          <t>-</t>
        </is>
      </c>
      <c r="K1007" s="335" t="inlineStr">
        <is>
          <t>C01</t>
        </is>
      </c>
      <c r="L1007" s="305" t="n"/>
      <c r="M1007" s="306" t="n"/>
      <c r="N1007" s="306" t="n"/>
      <c r="O1007" s="305" t="n"/>
    </row>
    <row r="1008" ht="20.1" customHeight="1" s="521">
      <c r="A1008" s="322" t="n"/>
      <c r="B1008" s="654" t="n"/>
      <c r="C1008" s="316" t="n"/>
      <c r="D1008" s="311" t="n"/>
      <c r="E1008" s="311" t="n"/>
      <c r="F1008" s="235" t="n"/>
      <c r="G1008" s="252" t="n"/>
      <c r="H1008" s="235" t="n"/>
      <c r="I1008" s="312" t="n"/>
      <c r="J1008" s="323" t="n"/>
      <c r="K1008" s="313" t="inlineStr">
        <is>
          <t>C01</t>
        </is>
      </c>
      <c r="L1008" s="314" t="n"/>
      <c r="M1008" s="315" t="n"/>
      <c r="N1008" s="314" t="n"/>
      <c r="O1008" s="314" t="n"/>
    </row>
    <row r="1009" ht="20.1" customHeight="1" s="521">
      <c r="A1009" s="226" t="inlineStr">
        <is>
          <t>-</t>
        </is>
      </c>
      <c r="B1009" s="227" t="inlineStr">
        <is>
          <t>18-LISA-92101</t>
        </is>
      </c>
      <c r="C1009" s="218" t="inlineStr">
        <is>
          <t>DCS</t>
        </is>
      </c>
      <c r="D1009" s="228" t="inlineStr">
        <is>
          <t>VP-9201 SURFACE WATER COLLECTION</t>
        </is>
      </c>
      <c r="E1009" s="303" t="inlineStr">
        <is>
          <t>1830-PS07-921</t>
        </is>
      </c>
      <c r="F1009" s="229" t="inlineStr">
        <is>
          <t>CCR</t>
        </is>
      </c>
      <c r="G1009" s="334" t="inlineStr">
        <is>
          <t>-</t>
        </is>
      </c>
      <c r="H1009" s="334" t="inlineStr">
        <is>
          <t>-</t>
        </is>
      </c>
      <c r="I1009" s="334" t="inlineStr">
        <is>
          <t>-</t>
        </is>
      </c>
      <c r="J1009" s="341" t="inlineStr">
        <is>
          <t>-</t>
        </is>
      </c>
      <c r="K1009" s="335" t="inlineStr">
        <is>
          <t>C01</t>
        </is>
      </c>
      <c r="L1009" s="305" t="n"/>
      <c r="M1009" s="306" t="n"/>
      <c r="N1009" s="306" t="n"/>
      <c r="O1009" s="305" t="n"/>
    </row>
    <row r="1010" ht="20.1" customHeight="1" s="521">
      <c r="A1010" s="226" t="inlineStr">
        <is>
          <t>-</t>
        </is>
      </c>
      <c r="B1010" s="227" t="inlineStr">
        <is>
          <t>18-LT-92101</t>
        </is>
      </c>
      <c r="C1010" s="218" t="inlineStr">
        <is>
          <t>Radar Level Transmitter</t>
        </is>
      </c>
      <c r="D1010" s="228" t="inlineStr">
        <is>
          <t>VP-9201 SURFACE WATER COLLECTION</t>
        </is>
      </c>
      <c r="E1010" s="303" t="inlineStr">
        <is>
          <t>1830-PS07-921</t>
        </is>
      </c>
      <c r="F1010" s="240" t="inlineStr">
        <is>
          <t>Equip.</t>
        </is>
      </c>
      <c r="G1010" s="227" t="inlineStr">
        <is>
          <t>18-VP-9201</t>
        </is>
      </c>
      <c r="H1010" s="231" t="inlineStr">
        <is>
          <t>DCS-AI</t>
        </is>
      </c>
      <c r="I1010" s="334" t="inlineStr">
        <is>
          <t>-</t>
        </is>
      </c>
      <c r="J1010" s="341" t="inlineStr">
        <is>
          <t>-</t>
        </is>
      </c>
      <c r="K1010" s="335" t="inlineStr">
        <is>
          <t>C01</t>
        </is>
      </c>
      <c r="L1010" s="305" t="n"/>
      <c r="M1010" s="306" t="n"/>
      <c r="N1010" s="305" t="n"/>
      <c r="O1010" s="305" t="n"/>
    </row>
    <row r="1011" ht="20.1" customHeight="1" s="521">
      <c r="A1011" s="226" t="n"/>
      <c r="B1011" s="227" t="n"/>
      <c r="C1011" s="218" t="n"/>
      <c r="D1011" s="350" t="n"/>
      <c r="E1011" s="351" t="n"/>
      <c r="F1011" s="240" t="n"/>
      <c r="G1011" s="227" t="n"/>
      <c r="H1011" s="231" t="n"/>
      <c r="I1011" s="334" t="n"/>
      <c r="J1011" s="341" t="n"/>
      <c r="K1011" s="335" t="inlineStr">
        <is>
          <t>C01</t>
        </is>
      </c>
      <c r="L1011" s="305" t="n"/>
      <c r="M1011" s="306" t="n"/>
      <c r="N1011" s="305" t="n"/>
      <c r="O1011" s="305" t="n"/>
    </row>
    <row r="1012" ht="20.1" customHeight="1" s="521">
      <c r="A1012" s="301" t="inlineStr">
        <is>
          <t>-</t>
        </is>
      </c>
      <c r="B1012" s="653" t="inlineStr">
        <is>
          <t>18-LISA-66101</t>
        </is>
      </c>
      <c r="C1012" s="302" t="inlineStr">
        <is>
          <t>DCS</t>
        </is>
      </c>
      <c r="D1012" s="303" t="inlineStr">
        <is>
          <t>18-VE-6601X</t>
        </is>
      </c>
      <c r="E1012" s="303" t="inlineStr">
        <is>
          <t>1830-PS07-661</t>
        </is>
      </c>
      <c r="F1012" s="229" t="inlineStr">
        <is>
          <t>CCR</t>
        </is>
      </c>
      <c r="G1012" s="240" t="inlineStr">
        <is>
          <t>-</t>
        </is>
      </c>
      <c r="H1012" s="229" t="inlineStr">
        <is>
          <t>-</t>
        </is>
      </c>
      <c r="I1012" s="229" t="inlineStr">
        <is>
          <t>-</t>
        </is>
      </c>
      <c r="J1012" s="229" t="inlineStr">
        <is>
          <t>-</t>
        </is>
      </c>
      <c r="K1012" s="304" t="inlineStr">
        <is>
          <t>C01</t>
        </is>
      </c>
      <c r="L1012" s="305" t="n"/>
      <c r="M1012" s="306" t="n"/>
      <c r="N1012" s="306" t="n"/>
      <c r="O1012" s="305" t="n"/>
    </row>
    <row r="1013" ht="20.1" customHeight="1" s="521">
      <c r="A1013" s="301" t="inlineStr">
        <is>
          <t>-</t>
        </is>
      </c>
      <c r="B1013" s="653" t="inlineStr">
        <is>
          <t>18-LT-66101</t>
        </is>
      </c>
      <c r="C1013" s="218" t="inlineStr">
        <is>
          <t>Level Transmitter</t>
        </is>
      </c>
      <c r="D1013" s="303" t="inlineStr">
        <is>
          <t>18-VE-6601X</t>
        </is>
      </c>
      <c r="E1013" s="303" t="inlineStr">
        <is>
          <t>1830-PS07-661</t>
        </is>
      </c>
      <c r="F1013" s="240" t="inlineStr">
        <is>
          <t>Equip.</t>
        </is>
      </c>
      <c r="G1013" s="240" t="inlineStr">
        <is>
          <t>UP-6601 SKID</t>
        </is>
      </c>
      <c r="H1013" s="229" t="inlineStr">
        <is>
          <t>DCS-AI</t>
        </is>
      </c>
      <c r="I1013" s="229" t="inlineStr">
        <is>
          <t xml:space="preserve"> UP-6601 VENDOR</t>
        </is>
      </c>
      <c r="J1013" s="229" t="inlineStr">
        <is>
          <t>-</t>
        </is>
      </c>
      <c r="K1013" s="304" t="inlineStr">
        <is>
          <t>C01</t>
        </is>
      </c>
      <c r="L1013" s="305" t="n"/>
      <c r="M1013" s="306" t="n"/>
      <c r="N1013" s="306" t="n"/>
      <c r="O1013" s="305" t="n"/>
    </row>
    <row r="1014" ht="20.1" customHeight="1" s="521">
      <c r="A1014" s="301" t="n"/>
      <c r="B1014" s="653" t="n"/>
      <c r="C1014" s="307" t="n"/>
      <c r="D1014" s="303" t="n"/>
      <c r="E1014" s="303" t="n"/>
      <c r="F1014" s="240" t="n"/>
      <c r="G1014" s="240" t="n"/>
      <c r="H1014" s="229" t="n"/>
      <c r="I1014" s="229" t="n"/>
      <c r="J1014" s="229" t="n"/>
      <c r="K1014" s="304" t="inlineStr">
        <is>
          <t>C01</t>
        </is>
      </c>
      <c r="L1014" s="305" t="n"/>
      <c r="M1014" s="306" t="n"/>
      <c r="N1014" s="306" t="n"/>
      <c r="O1014" s="305" t="n"/>
    </row>
    <row r="1015" ht="20.1" customHeight="1" s="521">
      <c r="A1015" s="248" t="inlineStr">
        <is>
          <t>-</t>
        </is>
      </c>
      <c r="B1015" s="227" t="inlineStr">
        <is>
          <t>18-LICA-66202</t>
        </is>
      </c>
      <c r="C1015" s="218" t="inlineStr">
        <is>
          <t>DCS</t>
        </is>
      </c>
      <c r="D1015" s="228" t="inlineStr">
        <is>
          <t>18-VE-6602</t>
        </is>
      </c>
      <c r="E1015" s="303" t="inlineStr">
        <is>
          <t>1830-PS07-662</t>
        </is>
      </c>
      <c r="F1015" s="229" t="inlineStr">
        <is>
          <t>CCR</t>
        </is>
      </c>
      <c r="G1015" s="334" t="inlineStr">
        <is>
          <t>-</t>
        </is>
      </c>
      <c r="H1015" s="334" t="inlineStr">
        <is>
          <t>-</t>
        </is>
      </c>
      <c r="I1015" s="334" t="inlineStr">
        <is>
          <t>-</t>
        </is>
      </c>
      <c r="J1015" s="341" t="inlineStr">
        <is>
          <t>-</t>
        </is>
      </c>
      <c r="K1015" s="335" t="inlineStr">
        <is>
          <t>C01</t>
        </is>
      </c>
      <c r="L1015" s="305" t="n"/>
      <c r="M1015" s="306" t="n"/>
      <c r="N1015" s="306" t="n"/>
      <c r="O1015" s="305" t="n"/>
    </row>
    <row r="1016" ht="20.1" customHeight="1" s="521">
      <c r="A1016" s="248" t="inlineStr">
        <is>
          <t>-</t>
        </is>
      </c>
      <c r="B1016" s="227" t="inlineStr">
        <is>
          <t>18-LT-66202</t>
        </is>
      </c>
      <c r="C1016" s="215" t="inlineStr">
        <is>
          <t>Displacer Transmitter</t>
        </is>
      </c>
      <c r="D1016" s="228" t="inlineStr">
        <is>
          <t>18-VE-6602</t>
        </is>
      </c>
      <c r="E1016" s="303" t="inlineStr">
        <is>
          <t>1830-PS07-662</t>
        </is>
      </c>
      <c r="F1016" s="240" t="inlineStr">
        <is>
          <t>Equip.</t>
        </is>
      </c>
      <c r="G1016" s="228" t="inlineStr">
        <is>
          <t>18-VE-6602/L1 L2</t>
        </is>
      </c>
      <c r="H1016" s="218" t="inlineStr">
        <is>
          <t>DCS-AI</t>
        </is>
      </c>
      <c r="I1016" s="347" t="inlineStr">
        <is>
          <t>-</t>
        </is>
      </c>
      <c r="J1016" s="347" t="inlineStr">
        <is>
          <t>-</t>
        </is>
      </c>
      <c r="K1016" s="335" t="inlineStr">
        <is>
          <t>C01</t>
        </is>
      </c>
      <c r="L1016" s="305" t="n"/>
      <c r="M1016" s="306" t="n"/>
      <c r="N1016" s="306" t="n"/>
      <c r="O1016" s="305" t="n"/>
    </row>
    <row r="1017" ht="20.1" customHeight="1" s="521">
      <c r="A1017" s="226" t="inlineStr">
        <is>
          <t>-</t>
        </is>
      </c>
      <c r="B1017" s="227" t="inlineStr">
        <is>
          <t>18-LV-66202</t>
        </is>
      </c>
      <c r="C1017" s="218" t="inlineStr">
        <is>
          <t>Globe</t>
        </is>
      </c>
      <c r="D1017" s="228" t="inlineStr">
        <is>
          <t>WASTE WATER TO VP-9201</t>
        </is>
      </c>
      <c r="E1017" s="303" t="inlineStr">
        <is>
          <t>1830-PS07-662</t>
        </is>
      </c>
      <c r="F1017" s="229" t="inlineStr">
        <is>
          <t>In-line</t>
        </is>
      </c>
      <c r="G1017" s="227" t="inlineStr">
        <is>
          <t>18-50-PD-66203-H1A-N</t>
        </is>
      </c>
      <c r="H1017" s="231" t="inlineStr">
        <is>
          <t>DCS-AO</t>
        </is>
      </c>
      <c r="I1017" s="334" t="inlineStr">
        <is>
          <t>-</t>
        </is>
      </c>
      <c r="J1017" s="341" t="inlineStr">
        <is>
          <t>-</t>
        </is>
      </c>
      <c r="K1017" s="335" t="inlineStr">
        <is>
          <t>C01</t>
        </is>
      </c>
      <c r="L1017" s="305" t="n"/>
      <c r="M1017" s="336" t="n"/>
      <c r="N1017" s="336" t="n"/>
      <c r="O1017" s="336" t="n"/>
    </row>
    <row r="1018" ht="20.1" customHeight="1" s="521">
      <c r="A1018" s="250" t="n"/>
      <c r="B1018" s="233" t="n"/>
      <c r="C1018" s="222" t="n"/>
      <c r="D1018" s="251" t="n"/>
      <c r="E1018" s="311" t="n"/>
      <c r="F1018" s="252" t="n"/>
      <c r="G1018" s="233" t="n"/>
      <c r="H1018" s="219" t="n"/>
      <c r="I1018" s="349" t="n"/>
      <c r="J1018" s="349" t="n"/>
      <c r="K1018" s="342" t="inlineStr">
        <is>
          <t>C01</t>
        </is>
      </c>
      <c r="L1018" s="314" t="n"/>
      <c r="M1018" s="315" t="n"/>
      <c r="N1018" s="315" t="n"/>
      <c r="O1018" s="314" t="n"/>
    </row>
    <row r="1019" ht="20.1" customHeight="1" s="521">
      <c r="A1019" s="248" t="inlineStr">
        <is>
          <t>-</t>
        </is>
      </c>
      <c r="B1019" s="227" t="inlineStr">
        <is>
          <t>18-LIA-66203</t>
        </is>
      </c>
      <c r="C1019" s="218" t="inlineStr">
        <is>
          <t>DCS</t>
        </is>
      </c>
      <c r="D1019" s="228" t="inlineStr">
        <is>
          <t>18-VE-6602</t>
        </is>
      </c>
      <c r="E1019" s="303" t="inlineStr">
        <is>
          <t>1830-PS07-662</t>
        </is>
      </c>
      <c r="F1019" s="229" t="inlineStr">
        <is>
          <t>CCR</t>
        </is>
      </c>
      <c r="G1019" s="334" t="inlineStr">
        <is>
          <t>-</t>
        </is>
      </c>
      <c r="H1019" s="334" t="inlineStr">
        <is>
          <t>-</t>
        </is>
      </c>
      <c r="I1019" s="334" t="inlineStr">
        <is>
          <t>-</t>
        </is>
      </c>
      <c r="J1019" s="341" t="inlineStr">
        <is>
          <t>-</t>
        </is>
      </c>
      <c r="K1019" s="335" t="inlineStr">
        <is>
          <t>C01</t>
        </is>
      </c>
      <c r="L1019" s="305" t="n"/>
      <c r="M1019" s="306" t="n"/>
      <c r="N1019" s="305" t="n"/>
      <c r="O1019" s="305" t="n"/>
    </row>
    <row r="1020" ht="20.1" customHeight="1" s="521">
      <c r="A1020" s="248" t="inlineStr">
        <is>
          <t>-</t>
        </is>
      </c>
      <c r="B1020" s="227" t="inlineStr">
        <is>
          <t>18-LT-66203</t>
        </is>
      </c>
      <c r="C1020" s="215" t="inlineStr">
        <is>
          <t>Displacer Transmitter</t>
        </is>
      </c>
      <c r="D1020" s="228" t="inlineStr">
        <is>
          <t>18-VE-6602</t>
        </is>
      </c>
      <c r="E1020" s="303" t="inlineStr">
        <is>
          <t>1830-PS07-662</t>
        </is>
      </c>
      <c r="F1020" s="240" t="inlineStr">
        <is>
          <t>Equip.</t>
        </is>
      </c>
      <c r="G1020" s="228" t="inlineStr">
        <is>
          <t>18-VE-6603/L3 L4</t>
        </is>
      </c>
      <c r="H1020" s="218" t="inlineStr">
        <is>
          <t>DCS-AI</t>
        </is>
      </c>
      <c r="I1020" s="347" t="inlineStr">
        <is>
          <t>-</t>
        </is>
      </c>
      <c r="J1020" s="347" t="inlineStr">
        <is>
          <t>-</t>
        </is>
      </c>
      <c r="K1020" s="335" t="inlineStr">
        <is>
          <t>C01</t>
        </is>
      </c>
      <c r="L1020" s="305" t="n"/>
      <c r="M1020" s="306" t="n"/>
      <c r="N1020" s="305" t="n"/>
      <c r="O1020" s="305" t="n"/>
    </row>
    <row r="1021" ht="20.1" customHeight="1" s="521">
      <c r="A1021" s="250" t="n"/>
      <c r="B1021" s="233" t="n"/>
      <c r="C1021" s="222" t="n"/>
      <c r="D1021" s="251" t="n"/>
      <c r="E1021" s="311" t="n"/>
      <c r="F1021" s="252" t="n"/>
      <c r="G1021" s="251" t="n"/>
      <c r="H1021" s="219" t="n"/>
      <c r="I1021" s="349" t="n"/>
      <c r="J1021" s="349" t="n"/>
      <c r="K1021" s="342" t="inlineStr">
        <is>
          <t>C01</t>
        </is>
      </c>
      <c r="L1021" s="314" t="n"/>
      <c r="M1021" s="315" t="n"/>
      <c r="N1021" s="314" t="n"/>
      <c r="O1021" s="314" t="n"/>
    </row>
    <row r="1022" ht="20.1" customHeight="1" s="521">
      <c r="A1022" s="232" t="inlineStr">
        <is>
          <t>-</t>
        </is>
      </c>
      <c r="B1022" s="233" t="inlineStr">
        <is>
          <t>18-LSA-22301</t>
        </is>
      </c>
      <c r="C1022" s="219" t="inlineStr">
        <is>
          <t>DCS</t>
        </is>
      </c>
      <c r="D1022" s="251" t="inlineStr">
        <is>
          <t>18-VH-2205</t>
        </is>
      </c>
      <c r="E1022" s="311" t="inlineStr">
        <is>
          <t>1830-PS07-223</t>
        </is>
      </c>
      <c r="F1022" s="235" t="inlineStr">
        <is>
          <t>CCR</t>
        </is>
      </c>
      <c r="G1022" s="344" t="inlineStr">
        <is>
          <t>-</t>
        </is>
      </c>
      <c r="H1022" s="344" t="inlineStr">
        <is>
          <t>-</t>
        </is>
      </c>
      <c r="I1022" s="344" t="inlineStr">
        <is>
          <t>-</t>
        </is>
      </c>
      <c r="J1022" s="348" t="inlineStr">
        <is>
          <t>-</t>
        </is>
      </c>
      <c r="K1022" s="342" t="inlineStr">
        <is>
          <t>C01</t>
        </is>
      </c>
      <c r="L1022" s="314" t="n"/>
      <c r="M1022" s="315" t="n"/>
      <c r="N1022" s="314" t="n"/>
      <c r="O1022" s="314" t="n"/>
    </row>
    <row r="1023" ht="20.1" customHeight="1" s="521">
      <c r="A1023" s="232" t="inlineStr">
        <is>
          <t>-</t>
        </is>
      </c>
      <c r="B1023" s="233" t="inlineStr">
        <is>
          <t>18-LS-22301</t>
        </is>
      </c>
      <c r="C1023" s="219" t="inlineStr">
        <is>
          <t>Tuning Folk</t>
        </is>
      </c>
      <c r="D1023" s="251" t="inlineStr">
        <is>
          <t>18-VH-2205</t>
        </is>
      </c>
      <c r="E1023" s="311" t="inlineStr">
        <is>
          <t>1830-PS07-223</t>
        </is>
      </c>
      <c r="F1023" s="252" t="inlineStr">
        <is>
          <t>Equip.</t>
        </is>
      </c>
      <c r="G1023" s="251" t="inlineStr">
        <is>
          <t>18-VH-2205</t>
        </is>
      </c>
      <c r="H1023" s="237" t="inlineStr">
        <is>
          <t>PLC-DI</t>
        </is>
      </c>
      <c r="I1023" s="344" t="inlineStr">
        <is>
          <t>-</t>
        </is>
      </c>
      <c r="J1023" s="345" t="inlineStr">
        <is>
          <t>上海博隆</t>
        </is>
      </c>
      <c r="K1023" s="342" t="inlineStr">
        <is>
          <t>C01</t>
        </is>
      </c>
      <c r="L1023" s="314" t="n"/>
      <c r="M1023" s="315" t="n"/>
      <c r="N1023" s="314" t="n"/>
      <c r="O1023" s="314" t="n"/>
    </row>
    <row r="1024" ht="20.1" customHeight="1" s="521">
      <c r="A1024" s="309" t="n"/>
      <c r="B1024" s="654" t="n"/>
      <c r="C1024" s="310" t="n"/>
      <c r="D1024" s="311" t="n"/>
      <c r="E1024" s="311" t="n"/>
      <c r="F1024" s="235" t="n"/>
      <c r="G1024" s="252" t="n"/>
      <c r="H1024" s="235" t="n"/>
      <c r="I1024" s="312" t="n"/>
      <c r="J1024" s="235" t="n"/>
      <c r="K1024" s="313" t="inlineStr">
        <is>
          <t>C01</t>
        </is>
      </c>
      <c r="L1024" s="314" t="n"/>
      <c r="M1024" s="315" t="n"/>
      <c r="N1024" s="314" t="n"/>
      <c r="O1024" s="314" t="n"/>
    </row>
    <row r="1025" ht="20.1" customHeight="1" s="521">
      <c r="A1025" s="232" t="inlineStr">
        <is>
          <t>-</t>
        </is>
      </c>
      <c r="B1025" s="233" t="inlineStr">
        <is>
          <t>18-LA-22302</t>
        </is>
      </c>
      <c r="C1025" s="219" t="inlineStr">
        <is>
          <t>DCS</t>
        </is>
      </c>
      <c r="D1025" s="251" t="inlineStr">
        <is>
          <t>18-VH-2205</t>
        </is>
      </c>
      <c r="E1025" s="311" t="inlineStr">
        <is>
          <t>1830-PS07-223</t>
        </is>
      </c>
      <c r="F1025" s="235" t="inlineStr">
        <is>
          <t>CCR</t>
        </is>
      </c>
      <c r="G1025" s="344" t="inlineStr">
        <is>
          <t>-</t>
        </is>
      </c>
      <c r="H1025" s="344" t="inlineStr">
        <is>
          <t>-</t>
        </is>
      </c>
      <c r="I1025" s="344" t="inlineStr">
        <is>
          <t>-</t>
        </is>
      </c>
      <c r="J1025" s="348" t="inlineStr">
        <is>
          <t>-</t>
        </is>
      </c>
      <c r="K1025" s="342" t="inlineStr">
        <is>
          <t>C01</t>
        </is>
      </c>
      <c r="L1025" s="314" t="n"/>
      <c r="M1025" s="315" t="n"/>
      <c r="N1025" s="314" t="n"/>
      <c r="O1025" s="314" t="n"/>
    </row>
    <row r="1026" ht="20.1" customHeight="1" s="521">
      <c r="A1026" s="232" t="inlineStr">
        <is>
          <t>-</t>
        </is>
      </c>
      <c r="B1026" s="233" t="inlineStr">
        <is>
          <t>18-LS-22302</t>
        </is>
      </c>
      <c r="C1026" s="219" t="inlineStr">
        <is>
          <t>Tuning Folk</t>
        </is>
      </c>
      <c r="D1026" s="251" t="inlineStr">
        <is>
          <t>18-VH-2205</t>
        </is>
      </c>
      <c r="E1026" s="311" t="inlineStr">
        <is>
          <t>1830-PS07-223</t>
        </is>
      </c>
      <c r="F1026" s="252" t="inlineStr">
        <is>
          <t>Equip.</t>
        </is>
      </c>
      <c r="G1026" s="251" t="inlineStr">
        <is>
          <t>18-VH-2205</t>
        </is>
      </c>
      <c r="H1026" s="237" t="inlineStr">
        <is>
          <t>PLC-DI</t>
        </is>
      </c>
      <c r="I1026" s="344" t="inlineStr">
        <is>
          <t>-</t>
        </is>
      </c>
      <c r="J1026" s="345" t="inlineStr">
        <is>
          <t>上海博隆</t>
        </is>
      </c>
      <c r="K1026" s="342" t="inlineStr">
        <is>
          <t>C01</t>
        </is>
      </c>
      <c r="L1026" s="314" t="n"/>
      <c r="M1026" s="315" t="n"/>
      <c r="N1026" s="314" t="n"/>
      <c r="O1026" s="314" t="n"/>
    </row>
    <row r="1027" ht="20.1" customHeight="1" s="521">
      <c r="A1027" s="309" t="n"/>
      <c r="B1027" s="654" t="n"/>
      <c r="C1027" s="310" t="n"/>
      <c r="D1027" s="311" t="n"/>
      <c r="E1027" s="311" t="n"/>
      <c r="F1027" s="235" t="n"/>
      <c r="G1027" s="252" t="n"/>
      <c r="H1027" s="235" t="n"/>
      <c r="I1027" s="312" t="n"/>
      <c r="J1027" s="235" t="n"/>
      <c r="K1027" s="313" t="inlineStr">
        <is>
          <t>C01</t>
        </is>
      </c>
      <c r="L1027" s="314" t="n"/>
      <c r="M1027" s="315" t="n"/>
      <c r="N1027" s="315" t="n"/>
      <c r="O1027" s="314" t="n"/>
    </row>
    <row r="1028" ht="20.1" customHeight="1" s="521">
      <c r="A1028" s="226" t="inlineStr">
        <is>
          <t>-</t>
        </is>
      </c>
      <c r="B1028" s="227" t="inlineStr">
        <is>
          <t>18-LSL-36202</t>
        </is>
      </c>
      <c r="C1028" s="218" t="inlineStr">
        <is>
          <t>DCS</t>
        </is>
      </c>
      <c r="D1028" s="228" t="inlineStr">
        <is>
          <t>18-VE-36202</t>
        </is>
      </c>
      <c r="E1028" s="303" t="inlineStr">
        <is>
          <t>1830-PS07-362</t>
        </is>
      </c>
      <c r="F1028" s="229" t="inlineStr">
        <is>
          <t>CCR</t>
        </is>
      </c>
      <c r="G1028" s="334" t="inlineStr">
        <is>
          <t>-</t>
        </is>
      </c>
      <c r="H1028" s="334" t="inlineStr">
        <is>
          <t>-</t>
        </is>
      </c>
      <c r="I1028" s="334" t="inlineStr">
        <is>
          <t>-</t>
        </is>
      </c>
      <c r="J1028" s="341" t="inlineStr">
        <is>
          <t>-</t>
        </is>
      </c>
      <c r="K1028" s="335" t="inlineStr">
        <is>
          <t>C01</t>
        </is>
      </c>
      <c r="L1028" s="305" t="n"/>
      <c r="M1028" s="306" t="n"/>
      <c r="N1028" s="305" t="n"/>
      <c r="O1028" s="305" t="n"/>
    </row>
    <row r="1029" ht="20.1" customHeight="1" s="521">
      <c r="A1029" s="226" t="inlineStr">
        <is>
          <t>-</t>
        </is>
      </c>
      <c r="B1029" s="227" t="inlineStr">
        <is>
          <t>18-LS-36202</t>
        </is>
      </c>
      <c r="C1029" s="218" t="inlineStr">
        <is>
          <t>Tuning Folk</t>
        </is>
      </c>
      <c r="D1029" s="228" t="inlineStr">
        <is>
          <t>18-VE-36202</t>
        </is>
      </c>
      <c r="E1029" s="303" t="inlineStr">
        <is>
          <t>1830-PS07-362</t>
        </is>
      </c>
      <c r="F1029" s="240" t="inlineStr">
        <is>
          <t>Equip.</t>
        </is>
      </c>
      <c r="G1029" s="228" t="inlineStr">
        <is>
          <t>18-VE-36202</t>
        </is>
      </c>
      <c r="H1029" s="231" t="inlineStr">
        <is>
          <t>DCS-DI</t>
        </is>
      </c>
      <c r="I1029" s="334" t="inlineStr">
        <is>
          <t>-</t>
        </is>
      </c>
      <c r="J1029" s="341" t="inlineStr">
        <is>
          <t>-</t>
        </is>
      </c>
      <c r="K1029" s="335" t="inlineStr">
        <is>
          <t>C01</t>
        </is>
      </c>
      <c r="L1029" s="305" t="n"/>
      <c r="M1029" s="306" t="n"/>
      <c r="N1029" s="305" t="n"/>
      <c r="O1029" s="305" t="n"/>
    </row>
    <row r="1030" ht="20.1" customHeight="1" s="521">
      <c r="A1030" s="309" t="n"/>
      <c r="B1030" s="654" t="n"/>
      <c r="C1030" s="310" t="n"/>
      <c r="D1030" s="311" t="n"/>
      <c r="E1030" s="311" t="n"/>
      <c r="F1030" s="235" t="n"/>
      <c r="G1030" s="252" t="n"/>
      <c r="H1030" s="235" t="n"/>
      <c r="I1030" s="312" t="n"/>
      <c r="J1030" s="235" t="n"/>
      <c r="K1030" s="313" t="inlineStr">
        <is>
          <t>C01</t>
        </is>
      </c>
      <c r="L1030" s="314" t="n"/>
      <c r="M1030" s="315" t="n"/>
      <c r="N1030" s="315" t="n"/>
      <c r="O1030" s="314" t="n"/>
    </row>
    <row r="1031" ht="20.1" customHeight="1" s="521">
      <c r="A1031" s="226" t="inlineStr">
        <is>
          <t>-</t>
        </is>
      </c>
      <c r="B1031" s="227" t="inlineStr">
        <is>
          <t>18-HIC-36105</t>
        </is>
      </c>
      <c r="C1031" s="218" t="inlineStr">
        <is>
          <t>DCS</t>
        </is>
      </c>
      <c r="D1031" s="228" t="inlineStr">
        <is>
          <t>PEROXIDE FROM PP-2101 TO UP-3601</t>
        </is>
      </c>
      <c r="E1031" s="303" t="inlineStr">
        <is>
          <t>1830-PS07-361</t>
        </is>
      </c>
      <c r="F1031" s="240" t="inlineStr">
        <is>
          <t>CCR</t>
        </is>
      </c>
      <c r="G1031" s="308" t="inlineStr">
        <is>
          <t>-</t>
        </is>
      </c>
      <c r="H1031" s="308" t="inlineStr">
        <is>
          <t>-</t>
        </is>
      </c>
      <c r="I1031" s="308" t="inlineStr">
        <is>
          <t>-</t>
        </is>
      </c>
      <c r="J1031" s="341" t="inlineStr">
        <is>
          <t>-</t>
        </is>
      </c>
      <c r="K1031" s="335" t="inlineStr">
        <is>
          <t>C01</t>
        </is>
      </c>
      <c r="L1031" s="305" t="n"/>
      <c r="M1031" s="306" t="n"/>
      <c r="N1031" s="305" t="n"/>
      <c r="O1031" s="305" t="n"/>
    </row>
    <row r="1032" ht="20.1" customHeight="1" s="521">
      <c r="A1032" s="226" t="inlineStr">
        <is>
          <t>-</t>
        </is>
      </c>
      <c r="B1032" s="227" t="inlineStr">
        <is>
          <t>18-HV-36105</t>
        </is>
      </c>
      <c r="C1032" s="218" t="inlineStr">
        <is>
          <t>Ball</t>
        </is>
      </c>
      <c r="D1032" s="228" t="inlineStr">
        <is>
          <t>PEROXIDE FROM PP-2101 TO UP-3601</t>
        </is>
      </c>
      <c r="E1032" s="303" t="inlineStr">
        <is>
          <t>1830-PS07-361</t>
        </is>
      </c>
      <c r="F1032" s="229" t="inlineStr">
        <is>
          <t>In-line</t>
        </is>
      </c>
      <c r="G1032" s="227" t="inlineStr">
        <is>
          <t>18-15-CP-21101-A21A-ET</t>
        </is>
      </c>
      <c r="H1032" s="231" t="inlineStr">
        <is>
          <t>DCS-AO</t>
        </is>
      </c>
      <c r="I1032" s="334" t="inlineStr">
        <is>
          <t>-</t>
        </is>
      </c>
      <c r="J1032" s="341" t="inlineStr">
        <is>
          <t>-</t>
        </is>
      </c>
      <c r="K1032" s="335" t="inlineStr">
        <is>
          <t>C01</t>
        </is>
      </c>
      <c r="L1032" s="305" t="n"/>
      <c r="M1032" s="306" t="n"/>
      <c r="N1032" s="305" t="n"/>
      <c r="O1032" s="305" t="n"/>
    </row>
    <row r="1033" ht="20.1" customHeight="1" s="521">
      <c r="A1033" s="232" t="n"/>
      <c r="B1033" s="233" t="n"/>
      <c r="C1033" s="219" t="n"/>
      <c r="D1033" s="251" t="n"/>
      <c r="E1033" s="233" t="n"/>
      <c r="F1033" s="235" t="n"/>
      <c r="G1033" s="233" t="n"/>
      <c r="H1033" s="237" t="n"/>
      <c r="I1033" s="344" t="n"/>
      <c r="J1033" s="348" t="n"/>
      <c r="K1033" s="342" t="inlineStr">
        <is>
          <t>C01</t>
        </is>
      </c>
      <c r="L1033" s="314" t="n"/>
      <c r="M1033" s="315" t="n"/>
      <c r="N1033" s="314" t="n"/>
      <c r="O1033" s="314" t="n"/>
    </row>
    <row r="1034" ht="20.1" customHeight="1" s="521">
      <c r="A1034" s="226" t="inlineStr">
        <is>
          <t>-</t>
        </is>
      </c>
      <c r="B1034" s="227" t="inlineStr">
        <is>
          <t>18-HIC-66102</t>
        </is>
      </c>
      <c r="C1034" s="218" t="inlineStr">
        <is>
          <t>DCS</t>
        </is>
      </c>
      <c r="D1034" s="228" t="inlineStr">
        <is>
          <t>OFFGAS TO ATM AT SAFE LOCATION</t>
        </is>
      </c>
      <c r="E1034" s="303" t="inlineStr">
        <is>
          <t>1830-PS07-661</t>
        </is>
      </c>
      <c r="F1034" s="240" t="inlineStr">
        <is>
          <t>CCR</t>
        </is>
      </c>
      <c r="G1034" s="308" t="inlineStr">
        <is>
          <t>-</t>
        </is>
      </c>
      <c r="H1034" s="308" t="inlineStr">
        <is>
          <t>-</t>
        </is>
      </c>
      <c r="I1034" s="308" t="inlineStr">
        <is>
          <t>-</t>
        </is>
      </c>
      <c r="J1034" s="341" t="inlineStr">
        <is>
          <t>-</t>
        </is>
      </c>
      <c r="K1034" s="335" t="inlineStr">
        <is>
          <t>C01</t>
        </is>
      </c>
      <c r="L1034" s="305" t="n"/>
      <c r="M1034" s="306" t="n"/>
      <c r="N1034" s="305" t="n"/>
      <c r="O1034" s="305" t="n"/>
    </row>
    <row r="1035" ht="20.1" customHeight="1" s="521">
      <c r="A1035" s="226" t="inlineStr">
        <is>
          <t>-</t>
        </is>
      </c>
      <c r="B1035" s="227" t="inlineStr">
        <is>
          <t>18-HV-66102</t>
        </is>
      </c>
      <c r="C1035" s="302" t="inlineStr">
        <is>
          <t>Globe</t>
        </is>
      </c>
      <c r="D1035" s="228" t="inlineStr">
        <is>
          <t>OFFGAS TO ATM AT SAFE LOCATION</t>
        </is>
      </c>
      <c r="E1035" s="303" t="inlineStr">
        <is>
          <t>1830-PS07-661</t>
        </is>
      </c>
      <c r="F1035" s="229" t="inlineStr">
        <is>
          <t>In-line</t>
        </is>
      </c>
      <c r="G1035" s="227" t="inlineStr">
        <is>
          <t>18-80-BV-66103-A1K-N</t>
        </is>
      </c>
      <c r="H1035" s="231" t="inlineStr">
        <is>
          <t>DCS-AO</t>
        </is>
      </c>
      <c r="I1035" s="334" t="inlineStr">
        <is>
          <t>-</t>
        </is>
      </c>
      <c r="J1035" s="341" t="inlineStr">
        <is>
          <t>-</t>
        </is>
      </c>
      <c r="K1035" s="335" t="inlineStr">
        <is>
          <t>C01</t>
        </is>
      </c>
      <c r="L1035" s="305" t="n"/>
      <c r="M1035" s="306" t="n"/>
      <c r="N1035" s="305" t="n"/>
      <c r="O1035" s="305" t="n"/>
    </row>
    <row r="1036" ht="20.1" customHeight="1" s="521">
      <c r="A1036" s="226" t="inlineStr">
        <is>
          <t>-</t>
        </is>
      </c>
      <c r="B1036" s="227" t="inlineStr">
        <is>
          <t>18-HZSH-66102</t>
        </is>
      </c>
      <c r="C1036" s="215" t="inlineStr">
        <is>
          <t>Limit Switch(Open)</t>
        </is>
      </c>
      <c r="D1036" s="228" t="inlineStr">
        <is>
          <t>-</t>
        </is>
      </c>
      <c r="E1036" s="303" t="inlineStr">
        <is>
          <t>1830-PS07-661</t>
        </is>
      </c>
      <c r="F1036" s="229" t="inlineStr">
        <is>
          <t>On-off</t>
        </is>
      </c>
      <c r="G1036" s="227" t="inlineStr">
        <is>
          <t>-</t>
        </is>
      </c>
      <c r="H1036" s="231" t="inlineStr">
        <is>
          <t>DCS-DI</t>
        </is>
      </c>
      <c r="I1036" s="334" t="inlineStr">
        <is>
          <t>-</t>
        </is>
      </c>
      <c r="J1036" s="341" t="inlineStr">
        <is>
          <t>-</t>
        </is>
      </c>
      <c r="K1036" s="335" t="inlineStr">
        <is>
          <t>C01</t>
        </is>
      </c>
      <c r="L1036" s="305" t="n"/>
      <c r="M1036" s="306" t="n"/>
      <c r="N1036" s="305" t="n"/>
      <c r="O1036" s="305" t="n"/>
    </row>
    <row r="1037" ht="20.1" customHeight="1" s="521">
      <c r="A1037" s="226" t="inlineStr">
        <is>
          <t>-</t>
        </is>
      </c>
      <c r="B1037" s="227" t="inlineStr">
        <is>
          <t>18-HZSL-66102</t>
        </is>
      </c>
      <c r="C1037" s="215" t="inlineStr">
        <is>
          <t>Limit Switch(Close)</t>
        </is>
      </c>
      <c r="D1037" s="228" t="inlineStr">
        <is>
          <t>-</t>
        </is>
      </c>
      <c r="E1037" s="303" t="inlineStr">
        <is>
          <t>1830-PS07-661</t>
        </is>
      </c>
      <c r="F1037" s="229" t="inlineStr">
        <is>
          <t>On-off</t>
        </is>
      </c>
      <c r="G1037" s="227" t="inlineStr">
        <is>
          <t>-</t>
        </is>
      </c>
      <c r="H1037" s="231" t="inlineStr">
        <is>
          <t>DCS-DI</t>
        </is>
      </c>
      <c r="I1037" s="334" t="inlineStr">
        <is>
          <t>-</t>
        </is>
      </c>
      <c r="J1037" s="341" t="inlineStr">
        <is>
          <t>-</t>
        </is>
      </c>
      <c r="K1037" s="335" t="inlineStr">
        <is>
          <t>C01</t>
        </is>
      </c>
      <c r="L1037" s="305" t="n"/>
      <c r="M1037" s="306" t="n"/>
      <c r="N1037" s="305" t="n"/>
      <c r="O1037" s="305" t="n"/>
    </row>
    <row r="1038" ht="20.1" customHeight="1" s="521">
      <c r="A1038" s="309" t="n"/>
      <c r="B1038" s="654" t="n"/>
      <c r="C1038" s="310" t="n"/>
      <c r="D1038" s="311" t="n"/>
      <c r="E1038" s="311" t="n"/>
      <c r="F1038" s="235" t="n"/>
      <c r="G1038" s="252" t="n"/>
      <c r="H1038" s="235" t="n"/>
      <c r="I1038" s="312" t="n"/>
      <c r="J1038" s="319" t="n"/>
      <c r="K1038" s="313" t="inlineStr">
        <is>
          <t>C01</t>
        </is>
      </c>
      <c r="L1038" s="314" t="n"/>
      <c r="M1038" s="315" t="n"/>
      <c r="N1038" s="314" t="n"/>
      <c r="O1038" s="314" t="n"/>
    </row>
    <row r="1039" ht="20.1" customHeight="1" s="521">
      <c r="A1039" s="226" t="inlineStr">
        <is>
          <t>-</t>
        </is>
      </c>
      <c r="B1039" s="227" t="inlineStr">
        <is>
          <t>18-XV-21101</t>
        </is>
      </c>
      <c r="C1039" s="218" t="inlineStr">
        <is>
          <t>Ball</t>
        </is>
      </c>
      <c r="D1039" s="228" t="inlineStr">
        <is>
          <t>PEROXIDE FROM PP-2102</t>
        </is>
      </c>
      <c r="E1039" s="303" t="inlineStr">
        <is>
          <t>1830-PS07-211</t>
        </is>
      </c>
      <c r="F1039" s="229" t="inlineStr">
        <is>
          <t>In-line</t>
        </is>
      </c>
      <c r="G1039" s="227" t="inlineStr">
        <is>
          <t>18-20-CP-21103-A21A-N</t>
        </is>
      </c>
      <c r="H1039" s="231" t="inlineStr">
        <is>
          <t>-</t>
        </is>
      </c>
      <c r="I1039" s="334" t="inlineStr">
        <is>
          <t>-</t>
        </is>
      </c>
      <c r="J1039" s="341" t="inlineStr">
        <is>
          <t>-</t>
        </is>
      </c>
      <c r="K1039" s="335" t="inlineStr">
        <is>
          <t>C01</t>
        </is>
      </c>
      <c r="L1039" s="305" t="n"/>
      <c r="M1039" s="306" t="n"/>
      <c r="N1039" s="305" t="n"/>
      <c r="O1039" s="305" t="n"/>
    </row>
    <row r="1040" ht="20.1" customHeight="1" s="521">
      <c r="A1040" s="226" t="inlineStr">
        <is>
          <t>-</t>
        </is>
      </c>
      <c r="B1040" s="227" t="inlineStr">
        <is>
          <t>18-XN-21101</t>
        </is>
      </c>
      <c r="C1040" s="218" t="inlineStr">
        <is>
          <t>Solenoid Valve</t>
        </is>
      </c>
      <c r="D1040" s="228" t="inlineStr">
        <is>
          <t>-</t>
        </is>
      </c>
      <c r="E1040" s="303" t="inlineStr">
        <is>
          <t>1830-PS07-211</t>
        </is>
      </c>
      <c r="F1040" s="229" t="inlineStr">
        <is>
          <t>On-off
Valve</t>
        </is>
      </c>
      <c r="G1040" s="231" t="inlineStr">
        <is>
          <t>-</t>
        </is>
      </c>
      <c r="H1040" s="231" t="inlineStr">
        <is>
          <t>DCS-DO</t>
        </is>
      </c>
      <c r="I1040" s="231" t="inlineStr">
        <is>
          <t>-</t>
        </is>
      </c>
      <c r="J1040" s="231" t="inlineStr">
        <is>
          <t>-</t>
        </is>
      </c>
      <c r="K1040" s="335" t="inlineStr">
        <is>
          <t>C01</t>
        </is>
      </c>
      <c r="L1040" s="305" t="n"/>
      <c r="M1040" s="306" t="n"/>
      <c r="N1040" s="305" t="n"/>
      <c r="O1040" s="305" t="n"/>
    </row>
    <row r="1041" ht="20.1" customHeight="1" s="521">
      <c r="A1041" s="226" t="inlineStr">
        <is>
          <t>-</t>
        </is>
      </c>
      <c r="B1041" s="227" t="inlineStr">
        <is>
          <t>18-XZSH-21101</t>
        </is>
      </c>
      <c r="C1041" s="215" t="inlineStr">
        <is>
          <t>Limit Switch(Open)</t>
        </is>
      </c>
      <c r="D1041" s="228" t="inlineStr">
        <is>
          <t>-</t>
        </is>
      </c>
      <c r="E1041" s="303" t="inlineStr">
        <is>
          <t>1830-PS07-211</t>
        </is>
      </c>
      <c r="F1041" s="229" t="inlineStr">
        <is>
          <t>On-off
Valve</t>
        </is>
      </c>
      <c r="G1041" s="231" t="inlineStr">
        <is>
          <t>-</t>
        </is>
      </c>
      <c r="H1041" s="231" t="inlineStr">
        <is>
          <t>DCS-DI</t>
        </is>
      </c>
      <c r="I1041" s="231" t="inlineStr">
        <is>
          <t>-</t>
        </is>
      </c>
      <c r="J1041" s="231" t="inlineStr">
        <is>
          <t>-</t>
        </is>
      </c>
      <c r="K1041" s="335" t="inlineStr">
        <is>
          <t>C01</t>
        </is>
      </c>
      <c r="L1041" s="305" t="n"/>
      <c r="M1041" s="306" t="n"/>
      <c r="N1041" s="305" t="n"/>
      <c r="O1041" s="305" t="n"/>
    </row>
    <row r="1042" ht="20.1" customHeight="1" s="521">
      <c r="A1042" s="226" t="inlineStr">
        <is>
          <t>-</t>
        </is>
      </c>
      <c r="B1042" s="227" t="inlineStr">
        <is>
          <t>18-XZSL-21101</t>
        </is>
      </c>
      <c r="C1042" s="215" t="inlineStr">
        <is>
          <t>Limit Switch(Close)</t>
        </is>
      </c>
      <c r="D1042" s="228" t="inlineStr">
        <is>
          <t>-</t>
        </is>
      </c>
      <c r="E1042" s="303" t="inlineStr">
        <is>
          <t>1830-PS07-211</t>
        </is>
      </c>
      <c r="F1042" s="229" t="inlineStr">
        <is>
          <t>On-off
Valve</t>
        </is>
      </c>
      <c r="G1042" s="231" t="inlineStr">
        <is>
          <t>-</t>
        </is>
      </c>
      <c r="H1042" s="231" t="inlineStr">
        <is>
          <t>DCS-DI</t>
        </is>
      </c>
      <c r="I1042" s="231" t="inlineStr">
        <is>
          <t>-</t>
        </is>
      </c>
      <c r="J1042" s="231" t="inlineStr">
        <is>
          <t>-</t>
        </is>
      </c>
      <c r="K1042" s="335" t="inlineStr">
        <is>
          <t>C01</t>
        </is>
      </c>
      <c r="L1042" s="305" t="n"/>
      <c r="M1042" s="306" t="n"/>
      <c r="N1042" s="305" t="n"/>
      <c r="O1042" s="305" t="n"/>
    </row>
    <row r="1043" ht="20.1" customHeight="1" s="521">
      <c r="A1043" s="226" t="inlineStr">
        <is>
          <t>-</t>
        </is>
      </c>
      <c r="B1043" s="227" t="inlineStr">
        <is>
          <t>18-XHSO-21101</t>
        </is>
      </c>
      <c r="C1043" s="215" t="inlineStr">
        <is>
          <t>Pushbutton</t>
        </is>
      </c>
      <c r="D1043" s="228" t="inlineStr">
        <is>
          <t>PEROXIDE FROM PP-2102</t>
        </is>
      </c>
      <c r="E1043" s="303" t="inlineStr">
        <is>
          <t>1830-PS07-211</t>
        </is>
      </c>
      <c r="F1043" s="229" t="inlineStr">
        <is>
          <t>Field</t>
        </is>
      </c>
      <c r="G1043" s="231" t="inlineStr">
        <is>
          <t>Local Panel</t>
        </is>
      </c>
      <c r="H1043" s="231" t="inlineStr">
        <is>
          <t>DCS-DI</t>
        </is>
      </c>
      <c r="I1043" s="231" t="inlineStr">
        <is>
          <t>-</t>
        </is>
      </c>
      <c r="J1043" s="231" t="inlineStr">
        <is>
          <t>-</t>
        </is>
      </c>
      <c r="K1043" s="335" t="inlineStr">
        <is>
          <t>C01</t>
        </is>
      </c>
      <c r="L1043" s="305" t="n"/>
      <c r="M1043" s="306" t="n"/>
      <c r="N1043" s="305" t="n"/>
      <c r="O1043" s="305" t="n"/>
    </row>
    <row r="1044" ht="20.1" customHeight="1" s="521">
      <c r="A1044" s="226" t="inlineStr">
        <is>
          <t>-</t>
        </is>
      </c>
      <c r="B1044" s="227" t="inlineStr">
        <is>
          <t>18-XHSC-21101</t>
        </is>
      </c>
      <c r="C1044" s="215" t="inlineStr">
        <is>
          <t>Pushbutton</t>
        </is>
      </c>
      <c r="D1044" s="228" t="inlineStr">
        <is>
          <t>PEROXIDE FROM PP-2102</t>
        </is>
      </c>
      <c r="E1044" s="303" t="inlineStr">
        <is>
          <t>1830-PS07-211</t>
        </is>
      </c>
      <c r="F1044" s="229" t="inlineStr">
        <is>
          <t>Field</t>
        </is>
      </c>
      <c r="G1044" s="231" t="inlineStr">
        <is>
          <t>Local Panel</t>
        </is>
      </c>
      <c r="H1044" s="231" t="inlineStr">
        <is>
          <t>DCS-DI</t>
        </is>
      </c>
      <c r="I1044" s="231" t="inlineStr">
        <is>
          <t>-</t>
        </is>
      </c>
      <c r="J1044" s="231" t="inlineStr">
        <is>
          <t>-</t>
        </is>
      </c>
      <c r="K1044" s="335" t="inlineStr">
        <is>
          <t>C01</t>
        </is>
      </c>
      <c r="L1044" s="305" t="n"/>
      <c r="M1044" s="306" t="n"/>
      <c r="N1044" s="305" t="n"/>
      <c r="O1044" s="305" t="n"/>
    </row>
    <row r="1045" ht="20.1" customHeight="1" s="521">
      <c r="A1045" s="309" t="n"/>
      <c r="B1045" s="654" t="n"/>
      <c r="C1045" s="310" t="n"/>
      <c r="D1045" s="311" t="n"/>
      <c r="E1045" s="311" t="n"/>
      <c r="F1045" s="235" t="n"/>
      <c r="G1045" s="252" t="n"/>
      <c r="H1045" s="235" t="n"/>
      <c r="I1045" s="312" t="n"/>
      <c r="J1045" s="319" t="n"/>
      <c r="K1045" s="313" t="inlineStr">
        <is>
          <t>C01</t>
        </is>
      </c>
      <c r="L1045" s="314" t="n"/>
      <c r="M1045" s="315" t="n"/>
      <c r="N1045" s="314" t="n"/>
      <c r="O1045" s="314" t="n"/>
    </row>
    <row r="1046" ht="20.1" customHeight="1" s="521">
      <c r="A1046" s="292" t="inlineStr">
        <is>
          <t>-</t>
        </is>
      </c>
      <c r="B1046" s="279" t="inlineStr">
        <is>
          <t>18-XV-21102</t>
        </is>
      </c>
      <c r="C1046" s="293" t="inlineStr">
        <is>
          <t>Ball</t>
        </is>
      </c>
      <c r="D1046" s="288" t="inlineStr">
        <is>
          <t>PLANT AIR TO PP-2102</t>
        </is>
      </c>
      <c r="E1046" s="327" t="inlineStr">
        <is>
          <t>1830-PS07-211</t>
        </is>
      </c>
      <c r="F1046" s="284" t="inlineStr">
        <is>
          <t>In-line</t>
        </is>
      </c>
      <c r="G1046" s="279" t="inlineStr">
        <is>
          <t>18-25-PA-21101-CA2A-N</t>
        </is>
      </c>
      <c r="H1046" s="352" t="inlineStr">
        <is>
          <t>-</t>
        </is>
      </c>
      <c r="I1046" s="328" t="inlineStr">
        <is>
          <t>-</t>
        </is>
      </c>
      <c r="J1046" s="329" t="inlineStr">
        <is>
          <t>删除</t>
        </is>
      </c>
      <c r="K1046" s="330" t="inlineStr">
        <is>
          <t>C01</t>
        </is>
      </c>
      <c r="L1046" s="331" t="n"/>
      <c r="M1046" s="353" t="n"/>
      <c r="N1046" s="331" t="n"/>
      <c r="O1046" s="331" t="n"/>
    </row>
    <row r="1047" ht="20.1" customHeight="1" s="521">
      <c r="A1047" s="292" t="inlineStr">
        <is>
          <t>-</t>
        </is>
      </c>
      <c r="B1047" s="279" t="inlineStr">
        <is>
          <t>18-XN-21102</t>
        </is>
      </c>
      <c r="C1047" s="293" t="inlineStr">
        <is>
          <t>Solenoid Valve</t>
        </is>
      </c>
      <c r="D1047" s="288" t="inlineStr">
        <is>
          <t>-</t>
        </is>
      </c>
      <c r="E1047" s="327" t="inlineStr">
        <is>
          <t>1830-PS07-211</t>
        </is>
      </c>
      <c r="F1047" s="284" t="inlineStr">
        <is>
          <t>On-off
Valve</t>
        </is>
      </c>
      <c r="G1047" s="352" t="inlineStr">
        <is>
          <t>-</t>
        </is>
      </c>
      <c r="H1047" s="352" t="inlineStr">
        <is>
          <t>DCS-DO</t>
        </is>
      </c>
      <c r="I1047" s="352" t="inlineStr">
        <is>
          <t>-</t>
        </is>
      </c>
      <c r="J1047" s="329" t="inlineStr">
        <is>
          <t>删除</t>
        </is>
      </c>
      <c r="K1047" s="330" t="inlineStr">
        <is>
          <t>C01</t>
        </is>
      </c>
      <c r="L1047" s="331" t="n"/>
      <c r="M1047" s="353" t="n"/>
      <c r="N1047" s="353" t="n"/>
      <c r="O1047" s="331" t="n"/>
    </row>
    <row r="1048" ht="20.1" customHeight="1" s="521">
      <c r="A1048" s="292" t="inlineStr">
        <is>
          <t>-</t>
        </is>
      </c>
      <c r="B1048" s="279" t="inlineStr">
        <is>
          <t>18-XZSH-21102</t>
        </is>
      </c>
      <c r="C1048" s="291" t="inlineStr">
        <is>
          <t>Limit Switch(Open)</t>
        </is>
      </c>
      <c r="D1048" s="288" t="inlineStr">
        <is>
          <t>-</t>
        </is>
      </c>
      <c r="E1048" s="327" t="inlineStr">
        <is>
          <t>1830-PS07-211</t>
        </is>
      </c>
      <c r="F1048" s="284" t="inlineStr">
        <is>
          <t>On-off
Valve</t>
        </is>
      </c>
      <c r="G1048" s="352" t="inlineStr">
        <is>
          <t>-</t>
        </is>
      </c>
      <c r="H1048" s="352" t="inlineStr">
        <is>
          <t>DCS-DI</t>
        </is>
      </c>
      <c r="I1048" s="352" t="inlineStr">
        <is>
          <t>-</t>
        </is>
      </c>
      <c r="J1048" s="329" t="inlineStr">
        <is>
          <t>删除</t>
        </is>
      </c>
      <c r="K1048" s="330" t="inlineStr">
        <is>
          <t>C01</t>
        </is>
      </c>
      <c r="L1048" s="331" t="n"/>
      <c r="M1048" s="353" t="n"/>
      <c r="N1048" s="331" t="n"/>
      <c r="O1048" s="331" t="n"/>
    </row>
    <row r="1049" ht="20.1" customHeight="1" s="521">
      <c r="A1049" s="292" t="inlineStr">
        <is>
          <t>-</t>
        </is>
      </c>
      <c r="B1049" s="279" t="inlineStr">
        <is>
          <t>18-XZSL-21102</t>
        </is>
      </c>
      <c r="C1049" s="291" t="inlineStr">
        <is>
          <t>Limit Switch(Close)</t>
        </is>
      </c>
      <c r="D1049" s="288" t="inlineStr">
        <is>
          <t>-</t>
        </is>
      </c>
      <c r="E1049" s="327" t="inlineStr">
        <is>
          <t>1830-PS07-211</t>
        </is>
      </c>
      <c r="F1049" s="284" t="inlineStr">
        <is>
          <t>On-off
Valve</t>
        </is>
      </c>
      <c r="G1049" s="352" t="inlineStr">
        <is>
          <t>-</t>
        </is>
      </c>
      <c r="H1049" s="352" t="inlineStr">
        <is>
          <t>DCS-DI</t>
        </is>
      </c>
      <c r="I1049" s="352" t="inlineStr">
        <is>
          <t>-</t>
        </is>
      </c>
      <c r="J1049" s="329" t="inlineStr">
        <is>
          <t>删除</t>
        </is>
      </c>
      <c r="K1049" s="330" t="inlineStr">
        <is>
          <t>C01</t>
        </is>
      </c>
      <c r="L1049" s="331" t="n"/>
      <c r="M1049" s="353" t="n"/>
      <c r="N1049" s="331" t="n"/>
      <c r="O1049" s="331" t="n"/>
    </row>
    <row r="1050" ht="20.1" customHeight="1" s="521">
      <c r="A1050" s="292" t="inlineStr">
        <is>
          <t>-</t>
        </is>
      </c>
      <c r="B1050" s="279" t="inlineStr">
        <is>
          <t>18-XHSO-21102</t>
        </is>
      </c>
      <c r="C1050" s="291" t="inlineStr">
        <is>
          <t>Pushbutton</t>
        </is>
      </c>
      <c r="D1050" s="288" t="inlineStr">
        <is>
          <t>PLANT AIR TO PP-2102</t>
        </is>
      </c>
      <c r="E1050" s="327" t="inlineStr">
        <is>
          <t>1830-PS07-211</t>
        </is>
      </c>
      <c r="F1050" s="284" t="inlineStr">
        <is>
          <t>Field</t>
        </is>
      </c>
      <c r="G1050" s="352" t="inlineStr">
        <is>
          <t>Local Panel</t>
        </is>
      </c>
      <c r="H1050" s="352" t="inlineStr">
        <is>
          <t>DCS-DI</t>
        </is>
      </c>
      <c r="I1050" s="352" t="inlineStr">
        <is>
          <t>-</t>
        </is>
      </c>
      <c r="J1050" s="329" t="inlineStr">
        <is>
          <t>删除</t>
        </is>
      </c>
      <c r="K1050" s="330" t="inlineStr">
        <is>
          <t>C01</t>
        </is>
      </c>
      <c r="L1050" s="331" t="n"/>
      <c r="M1050" s="353" t="n"/>
      <c r="N1050" s="331" t="n"/>
      <c r="O1050" s="331" t="n"/>
    </row>
    <row r="1051" ht="20.1" customHeight="1" s="521">
      <c r="A1051" s="292" t="inlineStr">
        <is>
          <t>-</t>
        </is>
      </c>
      <c r="B1051" s="279" t="inlineStr">
        <is>
          <t>18-XHSC-21102</t>
        </is>
      </c>
      <c r="C1051" s="291" t="inlineStr">
        <is>
          <t>Pushbutton</t>
        </is>
      </c>
      <c r="D1051" s="288" t="inlineStr">
        <is>
          <t>PLANT AIR TO PP-2102</t>
        </is>
      </c>
      <c r="E1051" s="327" t="inlineStr">
        <is>
          <t>1830-PS07-211</t>
        </is>
      </c>
      <c r="F1051" s="284" t="inlineStr">
        <is>
          <t>Field</t>
        </is>
      </c>
      <c r="G1051" s="352" t="inlineStr">
        <is>
          <t>Local Panel</t>
        </is>
      </c>
      <c r="H1051" s="352" t="inlineStr">
        <is>
          <t>DCS-DI</t>
        </is>
      </c>
      <c r="I1051" s="352" t="inlineStr">
        <is>
          <t>-</t>
        </is>
      </c>
      <c r="J1051" s="329" t="inlineStr">
        <is>
          <t>删除</t>
        </is>
      </c>
      <c r="K1051" s="330" t="inlineStr">
        <is>
          <t>C01</t>
        </is>
      </c>
      <c r="L1051" s="331" t="n"/>
      <c r="M1051" s="353" t="n"/>
      <c r="N1051" s="331" t="n"/>
      <c r="O1051" s="331" t="n"/>
    </row>
    <row r="1052" ht="20.1" customHeight="1" s="521">
      <c r="A1052" s="309" t="n"/>
      <c r="B1052" s="654" t="n"/>
      <c r="C1052" s="310" t="n"/>
      <c r="D1052" s="311" t="n"/>
      <c r="E1052" s="311" t="n"/>
      <c r="F1052" s="235" t="n"/>
      <c r="G1052" s="252" t="n"/>
      <c r="H1052" s="235" t="n"/>
      <c r="I1052" s="312" t="n"/>
      <c r="J1052" s="319" t="n"/>
      <c r="K1052" s="313" t="inlineStr">
        <is>
          <t>C01</t>
        </is>
      </c>
      <c r="L1052" s="314" t="n"/>
      <c r="M1052" s="315" t="n"/>
      <c r="N1052" s="314" t="n"/>
      <c r="O1052" s="314" t="n"/>
    </row>
    <row r="1053" ht="20.1" customHeight="1" s="521">
      <c r="A1053" s="226" t="inlineStr">
        <is>
          <t>-</t>
        </is>
      </c>
      <c r="B1053" s="227" t="inlineStr">
        <is>
          <t>18-XV-21103</t>
        </is>
      </c>
      <c r="C1053" s="218" t="inlineStr">
        <is>
          <t>Ball</t>
        </is>
      </c>
      <c r="D1053" s="228" t="inlineStr">
        <is>
          <t>PEROXIDE TO PP-2101</t>
        </is>
      </c>
      <c r="E1053" s="303" t="inlineStr">
        <is>
          <t>1830-PS07-211</t>
        </is>
      </c>
      <c r="F1053" s="229" t="inlineStr">
        <is>
          <t>In-line</t>
        </is>
      </c>
      <c r="G1053" s="227" t="inlineStr">
        <is>
          <t>18-25-CP-21104-A21A-N</t>
        </is>
      </c>
      <c r="H1053" s="231" t="inlineStr">
        <is>
          <t>-</t>
        </is>
      </c>
      <c r="I1053" s="334" t="inlineStr">
        <is>
          <t>-</t>
        </is>
      </c>
      <c r="J1053" s="341" t="inlineStr">
        <is>
          <t>-</t>
        </is>
      </c>
      <c r="K1053" s="335" t="inlineStr">
        <is>
          <t>C01</t>
        </is>
      </c>
      <c r="L1053" s="305" t="n"/>
      <c r="M1053" s="306" t="n"/>
      <c r="N1053" s="305" t="n"/>
      <c r="O1053" s="305" t="n"/>
    </row>
    <row r="1054" ht="20.1" customHeight="1" s="521">
      <c r="A1054" s="226" t="inlineStr">
        <is>
          <t>-</t>
        </is>
      </c>
      <c r="B1054" s="227" t="inlineStr">
        <is>
          <t>18-XN-21103</t>
        </is>
      </c>
      <c r="C1054" s="218" t="inlineStr">
        <is>
          <t>Solenoid Valve</t>
        </is>
      </c>
      <c r="D1054" s="228" t="inlineStr">
        <is>
          <t>-</t>
        </is>
      </c>
      <c r="E1054" s="303" t="inlineStr">
        <is>
          <t>1830-PS07-211</t>
        </is>
      </c>
      <c r="F1054" s="229" t="inlineStr">
        <is>
          <t>On-off
Valve</t>
        </is>
      </c>
      <c r="G1054" s="231" t="inlineStr">
        <is>
          <t>-</t>
        </is>
      </c>
      <c r="H1054" s="231" t="inlineStr">
        <is>
          <t>DCS-DO</t>
        </is>
      </c>
      <c r="I1054" s="231" t="inlineStr">
        <is>
          <t>-</t>
        </is>
      </c>
      <c r="J1054" s="231" t="inlineStr">
        <is>
          <t>-</t>
        </is>
      </c>
      <c r="K1054" s="335" t="inlineStr">
        <is>
          <t>C01</t>
        </is>
      </c>
      <c r="L1054" s="305" t="n"/>
      <c r="M1054" s="306" t="n"/>
      <c r="N1054" s="305" t="n"/>
      <c r="O1054" s="305" t="n"/>
    </row>
    <row r="1055" ht="20.1" customHeight="1" s="521">
      <c r="A1055" s="226" t="inlineStr">
        <is>
          <t>-</t>
        </is>
      </c>
      <c r="B1055" s="227" t="inlineStr">
        <is>
          <t>18-XZSH-21103</t>
        </is>
      </c>
      <c r="C1055" s="215" t="inlineStr">
        <is>
          <t>Limit Switch(Open)</t>
        </is>
      </c>
      <c r="D1055" s="228" t="inlineStr">
        <is>
          <t>-</t>
        </is>
      </c>
      <c r="E1055" s="303" t="inlineStr">
        <is>
          <t>1830-PS07-211</t>
        </is>
      </c>
      <c r="F1055" s="229" t="inlineStr">
        <is>
          <t>On-off
Valve</t>
        </is>
      </c>
      <c r="G1055" s="231" t="inlineStr">
        <is>
          <t>-</t>
        </is>
      </c>
      <c r="H1055" s="231" t="inlineStr">
        <is>
          <t>DCS-DI</t>
        </is>
      </c>
      <c r="I1055" s="231" t="inlineStr">
        <is>
          <t>-</t>
        </is>
      </c>
      <c r="J1055" s="231" t="inlineStr">
        <is>
          <t>-</t>
        </is>
      </c>
      <c r="K1055" s="335" t="inlineStr">
        <is>
          <t>C01</t>
        </is>
      </c>
      <c r="L1055" s="305" t="n"/>
      <c r="M1055" s="306" t="n"/>
      <c r="N1055" s="305" t="n"/>
      <c r="O1055" s="305" t="n"/>
    </row>
    <row r="1056" ht="20.1" customHeight="1" s="521">
      <c r="A1056" s="226" t="inlineStr">
        <is>
          <t>-</t>
        </is>
      </c>
      <c r="B1056" s="227" t="inlineStr">
        <is>
          <t>18-XZSL-21103</t>
        </is>
      </c>
      <c r="C1056" s="215" t="inlineStr">
        <is>
          <t>Limit Switch(Close)</t>
        </is>
      </c>
      <c r="D1056" s="228" t="inlineStr">
        <is>
          <t>-</t>
        </is>
      </c>
      <c r="E1056" s="303" t="inlineStr">
        <is>
          <t>1830-PS07-211</t>
        </is>
      </c>
      <c r="F1056" s="229" t="inlineStr">
        <is>
          <t>On-off
Valve</t>
        </is>
      </c>
      <c r="G1056" s="231" t="inlineStr">
        <is>
          <t>-</t>
        </is>
      </c>
      <c r="H1056" s="231" t="inlineStr">
        <is>
          <t>DCS-DI</t>
        </is>
      </c>
      <c r="I1056" s="231" t="inlineStr">
        <is>
          <t>-</t>
        </is>
      </c>
      <c r="J1056" s="231" t="inlineStr">
        <is>
          <t>-</t>
        </is>
      </c>
      <c r="K1056" s="335" t="inlineStr">
        <is>
          <t>C01</t>
        </is>
      </c>
      <c r="L1056" s="305" t="n"/>
      <c r="M1056" s="306" t="n"/>
      <c r="N1056" s="305" t="n"/>
      <c r="O1056" s="305" t="n"/>
    </row>
    <row r="1057" ht="20.1" customHeight="1" s="521">
      <c r="A1057" s="309" t="n"/>
      <c r="B1057" s="654" t="n"/>
      <c r="C1057" s="310" t="n"/>
      <c r="D1057" s="311" t="n"/>
      <c r="E1057" s="311" t="n"/>
      <c r="F1057" s="235" t="n"/>
      <c r="G1057" s="252" t="n"/>
      <c r="H1057" s="235" t="n"/>
      <c r="I1057" s="312" t="n"/>
      <c r="J1057" s="319" t="n"/>
      <c r="K1057" s="313" t="inlineStr">
        <is>
          <t>C01</t>
        </is>
      </c>
      <c r="L1057" s="314" t="n"/>
      <c r="M1057" s="315" t="n"/>
      <c r="N1057" s="314" t="n"/>
      <c r="O1057" s="314" t="n"/>
    </row>
    <row r="1058" ht="20.1" customHeight="1" s="521">
      <c r="A1058" s="226" t="inlineStr">
        <is>
          <t>-</t>
        </is>
      </c>
      <c r="B1058" s="227" t="inlineStr">
        <is>
          <t>18-XV-21104</t>
        </is>
      </c>
      <c r="C1058" s="218" t="inlineStr">
        <is>
          <t>Ball</t>
        </is>
      </c>
      <c r="D1058" s="228" t="inlineStr">
        <is>
          <t>FIRE WATER TO PX DOSING ROOM</t>
        </is>
      </c>
      <c r="E1058" s="303" t="inlineStr">
        <is>
          <t>1830-PS07-211</t>
        </is>
      </c>
      <c r="F1058" s="229" t="inlineStr">
        <is>
          <t>In-line</t>
        </is>
      </c>
      <c r="G1058" s="227" t="inlineStr">
        <is>
          <t>18-65-FW-21101-BA2B-ET</t>
        </is>
      </c>
      <c r="H1058" s="231" t="inlineStr">
        <is>
          <t>-</t>
        </is>
      </c>
      <c r="I1058" s="334" t="inlineStr">
        <is>
          <t>-</t>
        </is>
      </c>
      <c r="J1058" s="341" t="inlineStr">
        <is>
          <t>-</t>
        </is>
      </c>
      <c r="K1058" s="335" t="inlineStr">
        <is>
          <t>C01</t>
        </is>
      </c>
      <c r="L1058" s="305" t="n"/>
      <c r="M1058" s="306" t="n"/>
      <c r="N1058" s="305" t="n"/>
      <c r="O1058" s="305" t="n"/>
    </row>
    <row r="1059" ht="20.1" customHeight="1" s="521">
      <c r="A1059" s="226" t="inlineStr">
        <is>
          <t>-</t>
        </is>
      </c>
      <c r="B1059" s="227" t="inlineStr">
        <is>
          <t>18-XN-21104</t>
        </is>
      </c>
      <c r="C1059" s="218" t="inlineStr">
        <is>
          <t>Solenoid Valve</t>
        </is>
      </c>
      <c r="D1059" s="228" t="inlineStr">
        <is>
          <t>-</t>
        </is>
      </c>
      <c r="E1059" s="303" t="inlineStr">
        <is>
          <t>1830-PS07-211</t>
        </is>
      </c>
      <c r="F1059" s="229" t="inlineStr">
        <is>
          <t>On-off
Valve</t>
        </is>
      </c>
      <c r="G1059" s="231" t="inlineStr">
        <is>
          <t>-</t>
        </is>
      </c>
      <c r="H1059" s="231" t="inlineStr">
        <is>
          <t>DCS-DO</t>
        </is>
      </c>
      <c r="I1059" s="231" t="inlineStr">
        <is>
          <t>-</t>
        </is>
      </c>
      <c r="J1059" s="231" t="inlineStr">
        <is>
          <t>-</t>
        </is>
      </c>
      <c r="K1059" s="335" t="inlineStr">
        <is>
          <t>C01</t>
        </is>
      </c>
      <c r="L1059" s="305" t="n"/>
      <c r="M1059" s="306" t="n"/>
      <c r="N1059" s="305" t="n"/>
      <c r="O1059" s="305" t="n"/>
    </row>
    <row r="1060" ht="20.1" customHeight="1" s="521">
      <c r="A1060" s="226" t="inlineStr">
        <is>
          <t>-</t>
        </is>
      </c>
      <c r="B1060" s="227" t="inlineStr">
        <is>
          <t>18-XZSH-21104</t>
        </is>
      </c>
      <c r="C1060" s="215" t="inlineStr">
        <is>
          <t>Limit Switch(Open)</t>
        </is>
      </c>
      <c r="D1060" s="228" t="inlineStr">
        <is>
          <t>-</t>
        </is>
      </c>
      <c r="E1060" s="303" t="inlineStr">
        <is>
          <t>1830-PS07-211</t>
        </is>
      </c>
      <c r="F1060" s="229" t="inlineStr">
        <is>
          <t>On-off
Valve</t>
        </is>
      </c>
      <c r="G1060" s="231" t="inlineStr">
        <is>
          <t>-</t>
        </is>
      </c>
      <c r="H1060" s="231" t="inlineStr">
        <is>
          <t>DCS-DI</t>
        </is>
      </c>
      <c r="I1060" s="231" t="inlineStr">
        <is>
          <t>-</t>
        </is>
      </c>
      <c r="J1060" s="231" t="inlineStr">
        <is>
          <t>-</t>
        </is>
      </c>
      <c r="K1060" s="335" t="inlineStr">
        <is>
          <t>C01</t>
        </is>
      </c>
      <c r="L1060" s="305" t="n"/>
      <c r="M1060" s="306" t="n"/>
      <c r="N1060" s="305" t="n"/>
      <c r="O1060" s="305" t="n"/>
    </row>
    <row r="1061" ht="20.1" customHeight="1" s="521">
      <c r="A1061" s="226" t="inlineStr">
        <is>
          <t>-</t>
        </is>
      </c>
      <c r="B1061" s="227" t="inlineStr">
        <is>
          <t>18-XZSL-21104</t>
        </is>
      </c>
      <c r="C1061" s="215" t="inlineStr">
        <is>
          <t>Limit Switch(Close)</t>
        </is>
      </c>
      <c r="D1061" s="228" t="inlineStr">
        <is>
          <t>-</t>
        </is>
      </c>
      <c r="E1061" s="303" t="inlineStr">
        <is>
          <t>1830-PS07-211</t>
        </is>
      </c>
      <c r="F1061" s="229" t="inlineStr">
        <is>
          <t>On-off
Valve</t>
        </is>
      </c>
      <c r="G1061" s="231" t="inlineStr">
        <is>
          <t>-</t>
        </is>
      </c>
      <c r="H1061" s="231" t="inlineStr">
        <is>
          <t>DCS-DI</t>
        </is>
      </c>
      <c r="I1061" s="231" t="inlineStr">
        <is>
          <t>-</t>
        </is>
      </c>
      <c r="J1061" s="231" t="inlineStr">
        <is>
          <t>-</t>
        </is>
      </c>
      <c r="K1061" s="335" t="inlineStr">
        <is>
          <t>C01</t>
        </is>
      </c>
      <c r="L1061" s="305" t="n"/>
      <c r="M1061" s="306" t="n"/>
      <c r="N1061" s="305" t="n"/>
      <c r="O1061" s="305" t="n"/>
    </row>
    <row r="1062" ht="20.1" customHeight="1" s="521">
      <c r="A1062" s="309" t="n"/>
      <c r="B1062" s="654" t="n"/>
      <c r="C1062" s="310" t="n"/>
      <c r="D1062" s="311" t="n"/>
      <c r="E1062" s="311" t="n"/>
      <c r="F1062" s="235" t="n"/>
      <c r="G1062" s="252" t="n"/>
      <c r="H1062" s="235" t="n"/>
      <c r="I1062" s="312" t="n"/>
      <c r="J1062" s="319" t="n"/>
      <c r="K1062" s="313" t="inlineStr">
        <is>
          <t>C01</t>
        </is>
      </c>
      <c r="L1062" s="314" t="n"/>
      <c r="M1062" s="315" t="n"/>
      <c r="N1062" s="315" t="n"/>
      <c r="O1062" s="314" t="n"/>
    </row>
    <row r="1063" ht="20.1" customHeight="1" s="521">
      <c r="A1063" s="226" t="inlineStr">
        <is>
          <t>-</t>
        </is>
      </c>
      <c r="B1063" s="227" t="inlineStr">
        <is>
          <t>18-XV-23101</t>
        </is>
      </c>
      <c r="C1063" s="218" t="inlineStr">
        <is>
          <t>Ball</t>
        </is>
      </c>
      <c r="D1063" s="228" t="inlineStr">
        <is>
          <t>MELTABLE ADD. TO VE-2302</t>
        </is>
      </c>
      <c r="E1063" s="303" t="inlineStr">
        <is>
          <t>1830-PS07-231</t>
        </is>
      </c>
      <c r="F1063" s="229" t="inlineStr">
        <is>
          <t>In-line</t>
        </is>
      </c>
      <c r="G1063" s="227" t="inlineStr">
        <is>
          <t>18-50-CLA-23112-A21A</t>
        </is>
      </c>
      <c r="H1063" s="231" t="inlineStr">
        <is>
          <t>-</t>
        </is>
      </c>
      <c r="I1063" s="334" t="inlineStr">
        <is>
          <t>-</t>
        </is>
      </c>
      <c r="J1063" s="341" t="inlineStr">
        <is>
          <t>-</t>
        </is>
      </c>
      <c r="K1063" s="335" t="inlineStr">
        <is>
          <t>C01</t>
        </is>
      </c>
      <c r="L1063" s="305" t="n"/>
      <c r="M1063" s="306" t="n"/>
      <c r="N1063" s="306" t="n"/>
      <c r="O1063" s="305" t="n"/>
    </row>
    <row r="1064" ht="20.1" customHeight="1" s="521">
      <c r="A1064" s="226" t="inlineStr">
        <is>
          <t>-</t>
        </is>
      </c>
      <c r="B1064" s="227" t="inlineStr">
        <is>
          <t>18-XN-23101</t>
        </is>
      </c>
      <c r="C1064" s="218" t="inlineStr">
        <is>
          <t>Solenoid Valve</t>
        </is>
      </c>
      <c r="D1064" s="228" t="inlineStr">
        <is>
          <t>-</t>
        </is>
      </c>
      <c r="E1064" s="303" t="inlineStr">
        <is>
          <t>1830-PS07-231</t>
        </is>
      </c>
      <c r="F1064" s="229" t="inlineStr">
        <is>
          <t>On-off
Valve</t>
        </is>
      </c>
      <c r="G1064" s="231" t="inlineStr">
        <is>
          <t>-</t>
        </is>
      </c>
      <c r="H1064" s="231" t="inlineStr">
        <is>
          <t>DCS-DO</t>
        </is>
      </c>
      <c r="I1064" s="231" t="inlineStr">
        <is>
          <t>-</t>
        </is>
      </c>
      <c r="J1064" s="231" t="inlineStr">
        <is>
          <t>-</t>
        </is>
      </c>
      <c r="K1064" s="335" t="inlineStr">
        <is>
          <t>C01</t>
        </is>
      </c>
      <c r="L1064" s="305" t="n"/>
      <c r="M1064" s="306" t="n"/>
      <c r="N1064" s="306" t="n"/>
      <c r="O1064" s="305" t="n"/>
    </row>
    <row r="1065" ht="20.1" customHeight="1" s="521">
      <c r="A1065" s="226" t="inlineStr">
        <is>
          <t>-</t>
        </is>
      </c>
      <c r="B1065" s="227" t="inlineStr">
        <is>
          <t>18-XZSH-23101</t>
        </is>
      </c>
      <c r="C1065" s="215" t="inlineStr">
        <is>
          <t>Limit Switch(Open)</t>
        </is>
      </c>
      <c r="D1065" s="228" t="inlineStr">
        <is>
          <t>-</t>
        </is>
      </c>
      <c r="E1065" s="303" t="inlineStr">
        <is>
          <t>1830-PS07-231</t>
        </is>
      </c>
      <c r="F1065" s="229" t="inlineStr">
        <is>
          <t>On-off
Valve</t>
        </is>
      </c>
      <c r="G1065" s="231" t="inlineStr">
        <is>
          <t>-</t>
        </is>
      </c>
      <c r="H1065" s="231" t="inlineStr">
        <is>
          <t>DCS-DI</t>
        </is>
      </c>
      <c r="I1065" s="231" t="inlineStr">
        <is>
          <t>-</t>
        </is>
      </c>
      <c r="J1065" s="231" t="inlineStr">
        <is>
          <t>-</t>
        </is>
      </c>
      <c r="K1065" s="335" t="inlineStr">
        <is>
          <t>C01</t>
        </is>
      </c>
      <c r="L1065" s="305" t="n"/>
      <c r="M1065" s="306" t="n"/>
      <c r="N1065" s="306" t="n"/>
      <c r="O1065" s="305" t="n"/>
    </row>
    <row r="1066" ht="20.1" customHeight="1" s="521">
      <c r="A1066" s="226" t="inlineStr">
        <is>
          <t>-</t>
        </is>
      </c>
      <c r="B1066" s="227" t="inlineStr">
        <is>
          <t>18-XZSL-23101</t>
        </is>
      </c>
      <c r="C1066" s="215" t="inlineStr">
        <is>
          <t>Limit Switch(Close)</t>
        </is>
      </c>
      <c r="D1066" s="228" t="inlineStr">
        <is>
          <t>-</t>
        </is>
      </c>
      <c r="E1066" s="303" t="inlineStr">
        <is>
          <t>1830-PS07-231</t>
        </is>
      </c>
      <c r="F1066" s="229" t="inlineStr">
        <is>
          <t>On-off
Valve</t>
        </is>
      </c>
      <c r="G1066" s="231" t="inlineStr">
        <is>
          <t>-</t>
        </is>
      </c>
      <c r="H1066" s="231" t="inlineStr">
        <is>
          <t>DCS-DI</t>
        </is>
      </c>
      <c r="I1066" s="231" t="inlineStr">
        <is>
          <t>-</t>
        </is>
      </c>
      <c r="J1066" s="231" t="inlineStr">
        <is>
          <t>-</t>
        </is>
      </c>
      <c r="K1066" s="335" t="inlineStr">
        <is>
          <t>C01</t>
        </is>
      </c>
      <c r="L1066" s="305" t="n"/>
      <c r="M1066" s="306" t="n"/>
      <c r="N1066" s="306" t="n"/>
      <c r="O1066" s="305" t="n"/>
    </row>
    <row r="1067" ht="20.1" customHeight="1" s="521">
      <c r="A1067" s="309" t="n"/>
      <c r="B1067" s="654" t="n"/>
      <c r="C1067" s="310" t="n"/>
      <c r="D1067" s="311" t="n"/>
      <c r="E1067" s="311" t="n"/>
      <c r="F1067" s="235" t="n"/>
      <c r="G1067" s="252" t="n"/>
      <c r="H1067" s="235" t="n"/>
      <c r="I1067" s="312" t="n"/>
      <c r="J1067" s="319" t="n"/>
      <c r="K1067" s="313" t="inlineStr">
        <is>
          <t>C01</t>
        </is>
      </c>
      <c r="L1067" s="314" t="n"/>
      <c r="M1067" s="315" t="n"/>
      <c r="N1067" s="314" t="n"/>
      <c r="O1067" s="314" t="n"/>
    </row>
    <row r="1068" ht="20.1" customHeight="1" s="521">
      <c r="A1068" s="226" t="inlineStr">
        <is>
          <t>-</t>
        </is>
      </c>
      <c r="B1068" s="227" t="inlineStr">
        <is>
          <t>18-XV-24102</t>
        </is>
      </c>
      <c r="C1068" s="218" t="inlineStr">
        <is>
          <t>Ball/Rotary</t>
        </is>
      </c>
      <c r="D1068" s="228" t="inlineStr">
        <is>
          <t>LIQUID ADDITIVES TO VE-2401</t>
        </is>
      </c>
      <c r="E1068" s="303" t="inlineStr">
        <is>
          <t>1830-PS07-241</t>
        </is>
      </c>
      <c r="F1068" s="229" t="inlineStr">
        <is>
          <t>In-line</t>
        </is>
      </c>
      <c r="G1068" s="227" t="inlineStr">
        <is>
          <t>18-40-CLA-24101-A21A-E</t>
        </is>
      </c>
      <c r="H1068" s="231" t="inlineStr">
        <is>
          <t>-</t>
        </is>
      </c>
      <c r="I1068" s="334" t="inlineStr">
        <is>
          <t>-</t>
        </is>
      </c>
      <c r="J1068" s="341" t="inlineStr">
        <is>
          <t>-</t>
        </is>
      </c>
      <c r="K1068" s="335" t="inlineStr">
        <is>
          <t>C01</t>
        </is>
      </c>
      <c r="L1068" s="305" t="n"/>
      <c r="M1068" s="306" t="n"/>
      <c r="N1068" s="306" t="n"/>
      <c r="O1068" s="305" t="n"/>
    </row>
    <row r="1069" ht="20.1" customHeight="1" s="521">
      <c r="A1069" s="226" t="inlineStr">
        <is>
          <t>-</t>
        </is>
      </c>
      <c r="B1069" s="227" t="inlineStr">
        <is>
          <t>18-XN-24102</t>
        </is>
      </c>
      <c r="C1069" s="218" t="inlineStr">
        <is>
          <t>Solenoid Valve</t>
        </is>
      </c>
      <c r="D1069" s="228" t="inlineStr">
        <is>
          <t>-</t>
        </is>
      </c>
      <c r="E1069" s="303" t="inlineStr">
        <is>
          <t>1830-PS07-241</t>
        </is>
      </c>
      <c r="F1069" s="229" t="inlineStr">
        <is>
          <t>On-off
Valve</t>
        </is>
      </c>
      <c r="G1069" s="231" t="inlineStr">
        <is>
          <t>-</t>
        </is>
      </c>
      <c r="H1069" s="231" t="inlineStr">
        <is>
          <t>DCS-DO</t>
        </is>
      </c>
      <c r="I1069" s="231" t="inlineStr">
        <is>
          <t>-</t>
        </is>
      </c>
      <c r="J1069" s="231" t="inlineStr">
        <is>
          <t>-</t>
        </is>
      </c>
      <c r="K1069" s="335" t="inlineStr">
        <is>
          <t>C01</t>
        </is>
      </c>
      <c r="L1069" s="305" t="n"/>
      <c r="M1069" s="306" t="n"/>
      <c r="N1069" s="306" t="n"/>
      <c r="O1069" s="305" t="n"/>
    </row>
    <row r="1070" ht="20.1" customHeight="1" s="521">
      <c r="A1070" s="226" t="inlineStr">
        <is>
          <t>-</t>
        </is>
      </c>
      <c r="B1070" s="227" t="inlineStr">
        <is>
          <t>18-XZSH-24102</t>
        </is>
      </c>
      <c r="C1070" s="215" t="inlineStr">
        <is>
          <t>Limit Switch(Open)</t>
        </is>
      </c>
      <c r="D1070" s="228" t="inlineStr">
        <is>
          <t>-</t>
        </is>
      </c>
      <c r="E1070" s="303" t="inlineStr">
        <is>
          <t>1830-PS07-241</t>
        </is>
      </c>
      <c r="F1070" s="229" t="inlineStr">
        <is>
          <t>On-off
Valve</t>
        </is>
      </c>
      <c r="G1070" s="231" t="inlineStr">
        <is>
          <t>-</t>
        </is>
      </c>
      <c r="H1070" s="231" t="inlineStr">
        <is>
          <t>DCS-DI</t>
        </is>
      </c>
      <c r="I1070" s="231" t="inlineStr">
        <is>
          <t>-</t>
        </is>
      </c>
      <c r="J1070" s="231" t="inlineStr">
        <is>
          <t>-</t>
        </is>
      </c>
      <c r="K1070" s="335" t="inlineStr">
        <is>
          <t>C01</t>
        </is>
      </c>
      <c r="L1070" s="305" t="n"/>
      <c r="M1070" s="306" t="n"/>
      <c r="N1070" s="306" t="n"/>
      <c r="O1070" s="305" t="n"/>
    </row>
    <row r="1071" ht="20.1" customHeight="1" s="521">
      <c r="A1071" s="226" t="inlineStr">
        <is>
          <t>-</t>
        </is>
      </c>
      <c r="B1071" s="227" t="inlineStr">
        <is>
          <t>18-XZSL-24102</t>
        </is>
      </c>
      <c r="C1071" s="215" t="inlineStr">
        <is>
          <t>Limit Switch(Close)</t>
        </is>
      </c>
      <c r="D1071" s="228" t="inlineStr">
        <is>
          <t>-</t>
        </is>
      </c>
      <c r="E1071" s="303" t="inlineStr">
        <is>
          <t>1830-PS07-241</t>
        </is>
      </c>
      <c r="F1071" s="229" t="inlineStr">
        <is>
          <t>On-off
Valve</t>
        </is>
      </c>
      <c r="G1071" s="231" t="inlineStr">
        <is>
          <t>-</t>
        </is>
      </c>
      <c r="H1071" s="231" t="inlineStr">
        <is>
          <t>DCS-DI</t>
        </is>
      </c>
      <c r="I1071" s="231" t="inlineStr">
        <is>
          <t>-</t>
        </is>
      </c>
      <c r="J1071" s="231" t="inlineStr">
        <is>
          <t>-</t>
        </is>
      </c>
      <c r="K1071" s="335" t="inlineStr">
        <is>
          <t>C01</t>
        </is>
      </c>
      <c r="L1071" s="305" t="n"/>
      <c r="M1071" s="306" t="n"/>
      <c r="N1071" s="306" t="n"/>
      <c r="O1071" s="305" t="n"/>
    </row>
    <row r="1072" ht="20.1" customHeight="1" s="521">
      <c r="A1072" s="226" t="inlineStr">
        <is>
          <t>-</t>
        </is>
      </c>
      <c r="B1072" s="227" t="inlineStr">
        <is>
          <t>18-XHSO -24102</t>
        </is>
      </c>
      <c r="C1072" s="215" t="inlineStr">
        <is>
          <t>Pushbutton</t>
        </is>
      </c>
      <c r="D1072" s="228" t="inlineStr">
        <is>
          <t>LIQUID ADDITIVES TO VE-2401</t>
        </is>
      </c>
      <c r="E1072" s="303" t="inlineStr">
        <is>
          <t>1830-PS07-241</t>
        </is>
      </c>
      <c r="F1072" s="229" t="inlineStr">
        <is>
          <t>Field</t>
        </is>
      </c>
      <c r="G1072" s="231" t="inlineStr">
        <is>
          <t>Field</t>
        </is>
      </c>
      <c r="H1072" s="231" t="inlineStr">
        <is>
          <t>DCS-DI</t>
        </is>
      </c>
      <c r="I1072" s="231" t="inlineStr">
        <is>
          <t>-</t>
        </is>
      </c>
      <c r="J1072" s="231" t="inlineStr">
        <is>
          <t>-</t>
        </is>
      </c>
      <c r="K1072" s="335" t="inlineStr">
        <is>
          <t>C01</t>
        </is>
      </c>
      <c r="L1072" s="305" t="n"/>
      <c r="M1072" s="306" t="n"/>
      <c r="N1072" s="306" t="n"/>
      <c r="O1072" s="305" t="n"/>
    </row>
    <row r="1073" ht="20.1" customHeight="1" s="521">
      <c r="A1073" s="226" t="inlineStr">
        <is>
          <t>-</t>
        </is>
      </c>
      <c r="B1073" s="227" t="inlineStr">
        <is>
          <t>18-XHSC -24102</t>
        </is>
      </c>
      <c r="C1073" s="215" t="inlineStr">
        <is>
          <t>Pushbutton</t>
        </is>
      </c>
      <c r="D1073" s="228" t="inlineStr">
        <is>
          <t>LIQUID ADDITIVES TO VE-2401</t>
        </is>
      </c>
      <c r="E1073" s="303" t="inlineStr">
        <is>
          <t>1830-PS07-241</t>
        </is>
      </c>
      <c r="F1073" s="229" t="inlineStr">
        <is>
          <t>Field</t>
        </is>
      </c>
      <c r="G1073" s="231" t="inlineStr">
        <is>
          <t>Field</t>
        </is>
      </c>
      <c r="H1073" s="231" t="inlineStr">
        <is>
          <t>DCS-DI</t>
        </is>
      </c>
      <c r="I1073" s="231" t="inlineStr">
        <is>
          <t>-</t>
        </is>
      </c>
      <c r="J1073" s="231" t="inlineStr">
        <is>
          <t>-</t>
        </is>
      </c>
      <c r="K1073" s="335" t="inlineStr">
        <is>
          <t>C01</t>
        </is>
      </c>
      <c r="L1073" s="305" t="n"/>
      <c r="M1073" s="306" t="n"/>
      <c r="N1073" s="306" t="n"/>
      <c r="O1073" s="305" t="n"/>
    </row>
    <row r="1074" ht="20.1" customHeight="1" s="521">
      <c r="A1074" s="309" t="n"/>
      <c r="B1074" s="654" t="n"/>
      <c r="C1074" s="310" t="n"/>
      <c r="D1074" s="311" t="n"/>
      <c r="E1074" s="311" t="n"/>
      <c r="F1074" s="235" t="n"/>
      <c r="G1074" s="252" t="n"/>
      <c r="H1074" s="235" t="n"/>
      <c r="I1074" s="312" t="n"/>
      <c r="J1074" s="319" t="n"/>
      <c r="K1074" s="313" t="inlineStr">
        <is>
          <t>C01</t>
        </is>
      </c>
      <c r="L1074" s="314" t="n"/>
      <c r="M1074" s="315" t="n"/>
      <c r="N1074" s="314" t="n"/>
      <c r="O1074" s="314" t="n"/>
    </row>
    <row r="1075" ht="20.1" customHeight="1" s="521">
      <c r="A1075" s="226" t="inlineStr">
        <is>
          <t>-</t>
        </is>
      </c>
      <c r="B1075" s="227" t="inlineStr">
        <is>
          <t>18-XXV-36101</t>
        </is>
      </c>
      <c r="C1075" s="218" t="inlineStr">
        <is>
          <t>3-way Valve</t>
        </is>
      </c>
      <c r="D1075" s="228" t="inlineStr">
        <is>
          <t>PEROXIDE FROM PP-2101 TO UP-3601</t>
        </is>
      </c>
      <c r="E1075" s="303" t="inlineStr">
        <is>
          <t>1830-PS07-361</t>
        </is>
      </c>
      <c r="F1075" s="229" t="inlineStr">
        <is>
          <t>In-line</t>
        </is>
      </c>
      <c r="G1075" s="227" t="inlineStr">
        <is>
          <t>18-15-CP-21101-A21A-K</t>
        </is>
      </c>
      <c r="H1075" s="231" t="inlineStr">
        <is>
          <t>-</t>
        </is>
      </c>
      <c r="I1075" s="334" t="inlineStr">
        <is>
          <t>-</t>
        </is>
      </c>
      <c r="J1075" s="341" t="inlineStr">
        <is>
          <t>-</t>
        </is>
      </c>
      <c r="K1075" s="335" t="inlineStr">
        <is>
          <t>C01</t>
        </is>
      </c>
      <c r="L1075" s="305" t="n"/>
      <c r="M1075" s="306" t="n"/>
      <c r="N1075" s="306" t="n"/>
      <c r="O1075" s="305" t="n"/>
    </row>
    <row r="1076" ht="20.1" customHeight="1" s="521">
      <c r="A1076" s="226" t="inlineStr">
        <is>
          <t>-</t>
        </is>
      </c>
      <c r="B1076" s="227" t="inlineStr">
        <is>
          <t>18-XN-36101A</t>
        </is>
      </c>
      <c r="C1076" s="218" t="inlineStr">
        <is>
          <t>Solenoid Valve</t>
        </is>
      </c>
      <c r="D1076" s="228" t="inlineStr">
        <is>
          <t>-</t>
        </is>
      </c>
      <c r="E1076" s="303" t="inlineStr">
        <is>
          <t>1830-PS07-361</t>
        </is>
      </c>
      <c r="F1076" s="229" t="inlineStr">
        <is>
          <t>On-off
Valve</t>
        </is>
      </c>
      <c r="G1076" s="231" t="inlineStr">
        <is>
          <t>-</t>
        </is>
      </c>
      <c r="H1076" s="231" t="inlineStr">
        <is>
          <t>DCS-DO</t>
        </is>
      </c>
      <c r="I1076" s="231" t="inlineStr">
        <is>
          <t>-</t>
        </is>
      </c>
      <c r="J1076" s="231" t="inlineStr">
        <is>
          <t>-</t>
        </is>
      </c>
      <c r="K1076" s="335" t="inlineStr">
        <is>
          <t>C01</t>
        </is>
      </c>
      <c r="L1076" s="305" t="n"/>
      <c r="M1076" s="306" t="n"/>
      <c r="N1076" s="306" t="n"/>
      <c r="O1076" s="305" t="n"/>
    </row>
    <row r="1077" ht="20.1" customHeight="1" s="521">
      <c r="A1077" s="226" t="inlineStr">
        <is>
          <t>-</t>
        </is>
      </c>
      <c r="B1077" s="227" t="inlineStr">
        <is>
          <t>18-XXN-36101B</t>
        </is>
      </c>
      <c r="C1077" s="218" t="inlineStr">
        <is>
          <t>Solenoid Valve</t>
        </is>
      </c>
      <c r="D1077" s="228" t="inlineStr">
        <is>
          <t>-</t>
        </is>
      </c>
      <c r="E1077" s="303" t="inlineStr">
        <is>
          <t>1830-PS07-361</t>
        </is>
      </c>
      <c r="F1077" s="229" t="inlineStr">
        <is>
          <t>On-off
Valve</t>
        </is>
      </c>
      <c r="G1077" s="231" t="inlineStr">
        <is>
          <t>-</t>
        </is>
      </c>
      <c r="H1077" s="231" t="inlineStr">
        <is>
          <t>SIS-DO</t>
        </is>
      </c>
      <c r="I1077" s="231" t="inlineStr">
        <is>
          <t>-</t>
        </is>
      </c>
      <c r="J1077" s="231" t="inlineStr">
        <is>
          <t>-</t>
        </is>
      </c>
      <c r="K1077" s="335" t="inlineStr">
        <is>
          <t>C01</t>
        </is>
      </c>
      <c r="L1077" s="305" t="n"/>
      <c r="M1077" s="306" t="n"/>
      <c r="N1077" s="306" t="n"/>
      <c r="O1077" s="305" t="n"/>
    </row>
    <row r="1078" ht="20.1" customHeight="1" s="521">
      <c r="A1078" s="226" t="inlineStr">
        <is>
          <t>-</t>
        </is>
      </c>
      <c r="B1078" s="227" t="inlineStr">
        <is>
          <t>18-XZSH-36101</t>
        </is>
      </c>
      <c r="C1078" s="215" t="inlineStr">
        <is>
          <t>Limit Switch(Open)</t>
        </is>
      </c>
      <c r="D1078" s="228" t="inlineStr">
        <is>
          <t>-</t>
        </is>
      </c>
      <c r="E1078" s="303" t="inlineStr">
        <is>
          <t>1830-PS07-361</t>
        </is>
      </c>
      <c r="F1078" s="229" t="inlineStr">
        <is>
          <t>On-off
Valve</t>
        </is>
      </c>
      <c r="G1078" s="231" t="inlineStr">
        <is>
          <t>-</t>
        </is>
      </c>
      <c r="H1078" s="231" t="inlineStr">
        <is>
          <t>DCS-DI</t>
        </is>
      </c>
      <c r="I1078" s="231" t="inlineStr">
        <is>
          <t>-</t>
        </is>
      </c>
      <c r="J1078" s="231" t="inlineStr">
        <is>
          <t>-</t>
        </is>
      </c>
      <c r="K1078" s="335" t="inlineStr">
        <is>
          <t>C01</t>
        </is>
      </c>
      <c r="L1078" s="305" t="n"/>
      <c r="M1078" s="306" t="n"/>
      <c r="N1078" s="306" t="n"/>
      <c r="O1078" s="305" t="n"/>
    </row>
    <row r="1079" ht="20.1" customHeight="1" s="521">
      <c r="A1079" s="226" t="inlineStr">
        <is>
          <t>-</t>
        </is>
      </c>
      <c r="B1079" s="227" t="inlineStr">
        <is>
          <t>18-XZSL-36101</t>
        </is>
      </c>
      <c r="C1079" s="215" t="inlineStr">
        <is>
          <t>Limit Switch(Close)</t>
        </is>
      </c>
      <c r="D1079" s="228" t="inlineStr">
        <is>
          <t>-</t>
        </is>
      </c>
      <c r="E1079" s="303" t="inlineStr">
        <is>
          <t>1830-PS07-361</t>
        </is>
      </c>
      <c r="F1079" s="229" t="inlineStr">
        <is>
          <t>On-off
Valve</t>
        </is>
      </c>
      <c r="G1079" s="231" t="inlineStr">
        <is>
          <t>-</t>
        </is>
      </c>
      <c r="H1079" s="231" t="inlineStr">
        <is>
          <t>DCS-DI</t>
        </is>
      </c>
      <c r="I1079" s="231" t="inlineStr">
        <is>
          <t>-</t>
        </is>
      </c>
      <c r="J1079" s="231" t="inlineStr">
        <is>
          <t>-</t>
        </is>
      </c>
      <c r="K1079" s="335" t="inlineStr">
        <is>
          <t>C01</t>
        </is>
      </c>
      <c r="L1079" s="305" t="n"/>
      <c r="M1079" s="306" t="n"/>
      <c r="N1079" s="306" t="n"/>
      <c r="O1079" s="305" t="n"/>
    </row>
    <row r="1080" ht="20.1" customHeight="1" s="521">
      <c r="A1080" s="309" t="n"/>
      <c r="B1080" s="654" t="n"/>
      <c r="C1080" s="310" t="n"/>
      <c r="D1080" s="311" t="n"/>
      <c r="E1080" s="311" t="n"/>
      <c r="F1080" s="235" t="n"/>
      <c r="G1080" s="252" t="n"/>
      <c r="H1080" s="235" t="n"/>
      <c r="I1080" s="312" t="n"/>
      <c r="J1080" s="319" t="n"/>
      <c r="K1080" s="313" t="inlineStr">
        <is>
          <t>C01</t>
        </is>
      </c>
      <c r="L1080" s="314" t="n"/>
      <c r="M1080" s="315" t="n"/>
      <c r="N1080" s="314" t="n"/>
      <c r="O1080" s="314" t="n"/>
    </row>
    <row r="1081" ht="20.1" customHeight="1" s="521">
      <c r="A1081" s="226" t="inlineStr">
        <is>
          <t>-</t>
        </is>
      </c>
      <c r="B1081" s="227" t="inlineStr">
        <is>
          <t>18-XXV-36102</t>
        </is>
      </c>
      <c r="C1081" s="218" t="inlineStr">
        <is>
          <t>Ball</t>
        </is>
      </c>
      <c r="D1081" s="228" t="inlineStr">
        <is>
          <t>PEROXIDE FROM PP-2101 TO UP-3601</t>
        </is>
      </c>
      <c r="E1081" s="303" t="inlineStr">
        <is>
          <t>1830-PS07-361</t>
        </is>
      </c>
      <c r="F1081" s="229" t="inlineStr">
        <is>
          <t>In-line</t>
        </is>
      </c>
      <c r="G1081" s="227" t="inlineStr">
        <is>
          <t>18-15-CP-21101-A22A-K</t>
        </is>
      </c>
      <c r="H1081" s="231" t="inlineStr">
        <is>
          <t>-</t>
        </is>
      </c>
      <c r="I1081" s="334" t="inlineStr">
        <is>
          <t>-</t>
        </is>
      </c>
      <c r="J1081" s="341" t="inlineStr">
        <is>
          <t>-</t>
        </is>
      </c>
      <c r="K1081" s="335" t="inlineStr">
        <is>
          <t>C01</t>
        </is>
      </c>
      <c r="L1081" s="305" t="n"/>
      <c r="M1081" s="306" t="n"/>
      <c r="N1081" s="306" t="n"/>
      <c r="O1081" s="305" t="n"/>
    </row>
    <row r="1082" ht="20.1" customHeight="1" s="521">
      <c r="A1082" s="226" t="inlineStr">
        <is>
          <t>-</t>
        </is>
      </c>
      <c r="B1082" s="227" t="inlineStr">
        <is>
          <t>18-XN-36102A</t>
        </is>
      </c>
      <c r="C1082" s="218" t="inlineStr">
        <is>
          <t>Solenoid Valve</t>
        </is>
      </c>
      <c r="D1082" s="228" t="inlineStr">
        <is>
          <t>-</t>
        </is>
      </c>
      <c r="E1082" s="303" t="inlineStr">
        <is>
          <t>1830-PS07-361</t>
        </is>
      </c>
      <c r="F1082" s="229" t="inlineStr">
        <is>
          <t>On-off
Valve</t>
        </is>
      </c>
      <c r="G1082" s="231" t="inlineStr">
        <is>
          <t>-</t>
        </is>
      </c>
      <c r="H1082" s="231" t="inlineStr">
        <is>
          <t>DCS-DO</t>
        </is>
      </c>
      <c r="I1082" s="231" t="inlineStr">
        <is>
          <t>-</t>
        </is>
      </c>
      <c r="J1082" s="231" t="inlineStr">
        <is>
          <t>-</t>
        </is>
      </c>
      <c r="K1082" s="335" t="inlineStr">
        <is>
          <t>C01</t>
        </is>
      </c>
      <c r="L1082" s="305" t="n"/>
      <c r="M1082" s="306" t="n"/>
      <c r="N1082" s="306" t="n"/>
      <c r="O1082" s="305" t="n"/>
    </row>
    <row r="1083" ht="20.1" customHeight="1" s="521">
      <c r="A1083" s="226" t="inlineStr">
        <is>
          <t>-</t>
        </is>
      </c>
      <c r="B1083" s="227" t="inlineStr">
        <is>
          <t>18-XXN-36102B</t>
        </is>
      </c>
      <c r="C1083" s="218" t="inlineStr">
        <is>
          <t>Solenoid Valve</t>
        </is>
      </c>
      <c r="D1083" s="228" t="inlineStr">
        <is>
          <t>-</t>
        </is>
      </c>
      <c r="E1083" s="303" t="inlineStr">
        <is>
          <t>1830-PS07-361</t>
        </is>
      </c>
      <c r="F1083" s="229" t="inlineStr">
        <is>
          <t>On-off
Valve</t>
        </is>
      </c>
      <c r="G1083" s="231" t="inlineStr">
        <is>
          <t>-</t>
        </is>
      </c>
      <c r="H1083" s="231" t="inlineStr">
        <is>
          <t>SIS-DO</t>
        </is>
      </c>
      <c r="I1083" s="231" t="inlineStr">
        <is>
          <t>-</t>
        </is>
      </c>
      <c r="J1083" s="231" t="inlineStr">
        <is>
          <t>-</t>
        </is>
      </c>
      <c r="K1083" s="335" t="inlineStr">
        <is>
          <t>C01</t>
        </is>
      </c>
      <c r="L1083" s="305" t="n"/>
      <c r="M1083" s="306" t="n"/>
      <c r="N1083" s="306" t="n"/>
      <c r="O1083" s="305" t="n"/>
    </row>
    <row r="1084" ht="20.1" customHeight="1" s="521">
      <c r="A1084" s="226" t="inlineStr">
        <is>
          <t>-</t>
        </is>
      </c>
      <c r="B1084" s="227" t="inlineStr">
        <is>
          <t>18-XZSH-36102</t>
        </is>
      </c>
      <c r="C1084" s="215" t="inlineStr">
        <is>
          <t>Limit Switch(Open)</t>
        </is>
      </c>
      <c r="D1084" s="228" t="inlineStr">
        <is>
          <t>-</t>
        </is>
      </c>
      <c r="E1084" s="303" t="inlineStr">
        <is>
          <t>1830-PS07-361</t>
        </is>
      </c>
      <c r="F1084" s="229" t="inlineStr">
        <is>
          <t>On-off
Valve</t>
        </is>
      </c>
      <c r="G1084" s="231" t="inlineStr">
        <is>
          <t>-</t>
        </is>
      </c>
      <c r="H1084" s="231" t="inlineStr">
        <is>
          <t>DCS-DI</t>
        </is>
      </c>
      <c r="I1084" s="231" t="inlineStr">
        <is>
          <t>-</t>
        </is>
      </c>
      <c r="J1084" s="231" t="inlineStr">
        <is>
          <t>-</t>
        </is>
      </c>
      <c r="K1084" s="335" t="inlineStr">
        <is>
          <t>C01</t>
        </is>
      </c>
      <c r="L1084" s="305" t="n"/>
      <c r="M1084" s="306" t="n"/>
      <c r="N1084" s="306" t="n"/>
      <c r="O1084" s="305" t="n"/>
    </row>
    <row r="1085" ht="20.1" customHeight="1" s="521">
      <c r="A1085" s="226" t="inlineStr">
        <is>
          <t>-</t>
        </is>
      </c>
      <c r="B1085" s="227" t="inlineStr">
        <is>
          <t>18-XZSL-36102</t>
        </is>
      </c>
      <c r="C1085" s="215" t="inlineStr">
        <is>
          <t>Limit Switch(Close)</t>
        </is>
      </c>
      <c r="D1085" s="228" t="inlineStr">
        <is>
          <t>-</t>
        </is>
      </c>
      <c r="E1085" s="303" t="inlineStr">
        <is>
          <t>1830-PS07-361</t>
        </is>
      </c>
      <c r="F1085" s="229" t="inlineStr">
        <is>
          <t>On-off
Valve</t>
        </is>
      </c>
      <c r="G1085" s="231" t="inlineStr">
        <is>
          <t>-</t>
        </is>
      </c>
      <c r="H1085" s="231" t="inlineStr">
        <is>
          <t>DCS-DI</t>
        </is>
      </c>
      <c r="I1085" s="231" t="inlineStr">
        <is>
          <t>-</t>
        </is>
      </c>
      <c r="J1085" s="231" t="inlineStr">
        <is>
          <t>-</t>
        </is>
      </c>
      <c r="K1085" s="335" t="inlineStr">
        <is>
          <t>C01</t>
        </is>
      </c>
      <c r="L1085" s="305" t="n"/>
      <c r="M1085" s="306" t="n"/>
      <c r="N1085" s="306" t="n"/>
      <c r="O1085" s="305" t="n"/>
    </row>
    <row r="1086" ht="20.1" customHeight="1" s="521">
      <c r="A1086" s="309" t="n"/>
      <c r="B1086" s="654" t="n"/>
      <c r="C1086" s="310" t="n"/>
      <c r="D1086" s="311" t="n"/>
      <c r="E1086" s="311" t="n"/>
      <c r="F1086" s="235" t="n"/>
      <c r="G1086" s="252" t="n"/>
      <c r="H1086" s="235" t="n"/>
      <c r="I1086" s="312" t="n"/>
      <c r="J1086" s="319" t="n"/>
      <c r="K1086" s="313" t="inlineStr">
        <is>
          <t>C01</t>
        </is>
      </c>
      <c r="L1086" s="314" t="n"/>
      <c r="M1086" s="315" t="n"/>
      <c r="N1086" s="314" t="n"/>
      <c r="O1086" s="314" t="n"/>
    </row>
    <row r="1087" ht="20.1" customHeight="1" s="521">
      <c r="A1087" s="226" t="inlineStr">
        <is>
          <t>-</t>
        </is>
      </c>
      <c r="B1087" s="227" t="inlineStr">
        <is>
          <t>18-XV-66101</t>
        </is>
      </c>
      <c r="C1087" s="218" t="inlineStr">
        <is>
          <t>Ball</t>
        </is>
      </c>
      <c r="D1087" s="228" t="inlineStr">
        <is>
          <t>OFFGAS FROM UP-3601</t>
        </is>
      </c>
      <c r="E1087" s="303" t="inlineStr">
        <is>
          <t>1830-PS07-661</t>
        </is>
      </c>
      <c r="F1087" s="229" t="inlineStr">
        <is>
          <t>In-line</t>
        </is>
      </c>
      <c r="G1087" s="227" t="inlineStr">
        <is>
          <t>18-150-GFA-36201-A1D-P</t>
        </is>
      </c>
      <c r="H1087" s="231" t="inlineStr">
        <is>
          <t>-</t>
        </is>
      </c>
      <c r="I1087" s="334" t="inlineStr">
        <is>
          <t>-</t>
        </is>
      </c>
      <c r="J1087" s="341" t="inlineStr">
        <is>
          <t>-</t>
        </is>
      </c>
      <c r="K1087" s="335" t="inlineStr">
        <is>
          <t>C01</t>
        </is>
      </c>
      <c r="L1087" s="305" t="n"/>
      <c r="M1087" s="306" t="n"/>
      <c r="N1087" s="306" t="n"/>
      <c r="O1087" s="305" t="n"/>
    </row>
    <row r="1088" ht="20.1" customHeight="1" s="521">
      <c r="A1088" s="226" t="inlineStr">
        <is>
          <t>-</t>
        </is>
      </c>
      <c r="B1088" s="227" t="inlineStr">
        <is>
          <t>18-XN-66101</t>
        </is>
      </c>
      <c r="C1088" s="218" t="inlineStr">
        <is>
          <t>Solenoid Valve</t>
        </is>
      </c>
      <c r="D1088" s="228" t="inlineStr">
        <is>
          <t>-</t>
        </is>
      </c>
      <c r="E1088" s="303" t="inlineStr">
        <is>
          <t>1830-PS07-661</t>
        </is>
      </c>
      <c r="F1088" s="229" t="inlineStr">
        <is>
          <t>On-off
Valve</t>
        </is>
      </c>
      <c r="G1088" s="231" t="inlineStr">
        <is>
          <t>-</t>
        </is>
      </c>
      <c r="H1088" s="231" t="inlineStr">
        <is>
          <t>DCS-DO</t>
        </is>
      </c>
      <c r="I1088" s="231" t="inlineStr">
        <is>
          <t>-</t>
        </is>
      </c>
      <c r="J1088" s="231" t="inlineStr">
        <is>
          <t>-</t>
        </is>
      </c>
      <c r="K1088" s="335" t="inlineStr">
        <is>
          <t>C01</t>
        </is>
      </c>
      <c r="L1088" s="305" t="n"/>
      <c r="M1088" s="306" t="n"/>
      <c r="N1088" s="306" t="n"/>
      <c r="O1088" s="305" t="n"/>
    </row>
    <row r="1089" ht="20.1" customHeight="1" s="521">
      <c r="A1089" s="226" t="inlineStr">
        <is>
          <t>-</t>
        </is>
      </c>
      <c r="B1089" s="227" t="inlineStr">
        <is>
          <t>18-XZSH-66101</t>
        </is>
      </c>
      <c r="C1089" s="215" t="inlineStr">
        <is>
          <t>Limit Switch(Open)</t>
        </is>
      </c>
      <c r="D1089" s="228" t="inlineStr">
        <is>
          <t>-</t>
        </is>
      </c>
      <c r="E1089" s="303" t="inlineStr">
        <is>
          <t>1830-PS07-661</t>
        </is>
      </c>
      <c r="F1089" s="229" t="inlineStr">
        <is>
          <t>On-off
Valve</t>
        </is>
      </c>
      <c r="G1089" s="231" t="inlineStr">
        <is>
          <t>-</t>
        </is>
      </c>
      <c r="H1089" s="231" t="inlineStr">
        <is>
          <t>DCS-DI</t>
        </is>
      </c>
      <c r="I1089" s="231" t="inlineStr">
        <is>
          <t>-</t>
        </is>
      </c>
      <c r="J1089" s="231" t="inlineStr">
        <is>
          <t>-</t>
        </is>
      </c>
      <c r="K1089" s="335" t="inlineStr">
        <is>
          <t>C01</t>
        </is>
      </c>
      <c r="L1089" s="305" t="n"/>
      <c r="M1089" s="306" t="n"/>
      <c r="N1089" s="306" t="n"/>
      <c r="O1089" s="305" t="n"/>
    </row>
    <row r="1090" ht="20.1" customHeight="1" s="521">
      <c r="A1090" s="226" t="inlineStr">
        <is>
          <t>-</t>
        </is>
      </c>
      <c r="B1090" s="227" t="inlineStr">
        <is>
          <t>18-XZSL-66101</t>
        </is>
      </c>
      <c r="C1090" s="215" t="inlineStr">
        <is>
          <t>Limit Switch(Close)</t>
        </is>
      </c>
      <c r="D1090" s="228" t="inlineStr">
        <is>
          <t>-</t>
        </is>
      </c>
      <c r="E1090" s="303" t="inlineStr">
        <is>
          <t>1830-PS07-661</t>
        </is>
      </c>
      <c r="F1090" s="229" t="inlineStr">
        <is>
          <t>On-off
Valve</t>
        </is>
      </c>
      <c r="G1090" s="231" t="inlineStr">
        <is>
          <t>-</t>
        </is>
      </c>
      <c r="H1090" s="231" t="inlineStr">
        <is>
          <t>DCS-DI</t>
        </is>
      </c>
      <c r="I1090" s="231" t="inlineStr">
        <is>
          <t>-</t>
        </is>
      </c>
      <c r="J1090" s="231" t="inlineStr">
        <is>
          <t>-</t>
        </is>
      </c>
      <c r="K1090" s="335" t="inlineStr">
        <is>
          <t>C01</t>
        </is>
      </c>
      <c r="L1090" s="305" t="n"/>
      <c r="M1090" s="306" t="n"/>
      <c r="N1090" s="306" t="n"/>
      <c r="O1090" s="305" t="n"/>
    </row>
    <row r="1091" ht="20.1" customHeight="1" s="521">
      <c r="A1091" s="226" t="inlineStr">
        <is>
          <t>-</t>
        </is>
      </c>
      <c r="B1091" s="227" t="inlineStr">
        <is>
          <t>18-XHSO-66101</t>
        </is>
      </c>
      <c r="C1091" s="215" t="inlineStr">
        <is>
          <t>Pushbutton</t>
        </is>
      </c>
      <c r="D1091" s="228" t="inlineStr">
        <is>
          <t>-</t>
        </is>
      </c>
      <c r="E1091" s="303" t="inlineStr">
        <is>
          <t>1830-PS07-661</t>
        </is>
      </c>
      <c r="F1091" s="229" t="inlineStr">
        <is>
          <t>Field</t>
        </is>
      </c>
      <c r="G1091" s="229" t="inlineStr">
        <is>
          <t>Field</t>
        </is>
      </c>
      <c r="H1091" s="231" t="inlineStr">
        <is>
          <t>DCS-DI</t>
        </is>
      </c>
      <c r="I1091" s="334" t="inlineStr">
        <is>
          <t>-</t>
        </is>
      </c>
      <c r="J1091" s="341" t="inlineStr">
        <is>
          <t>-</t>
        </is>
      </c>
      <c r="K1091" s="335" t="inlineStr">
        <is>
          <t>C01</t>
        </is>
      </c>
      <c r="L1091" s="305" t="n"/>
      <c r="M1091" s="306" t="n"/>
      <c r="N1091" s="305" t="n"/>
      <c r="O1091" s="305" t="n"/>
    </row>
    <row r="1092" ht="20.1" customHeight="1" s="521">
      <c r="A1092" s="226" t="inlineStr">
        <is>
          <t>-</t>
        </is>
      </c>
      <c r="B1092" s="227" t="inlineStr">
        <is>
          <t>18-XHSC-66101</t>
        </is>
      </c>
      <c r="C1092" s="215" t="inlineStr">
        <is>
          <t>Pushbutton</t>
        </is>
      </c>
      <c r="D1092" s="228" t="inlineStr">
        <is>
          <t>-</t>
        </is>
      </c>
      <c r="E1092" s="303" t="inlineStr">
        <is>
          <t>1830-PS07-661</t>
        </is>
      </c>
      <c r="F1092" s="229" t="inlineStr">
        <is>
          <t>Field</t>
        </is>
      </c>
      <c r="G1092" s="229" t="inlineStr">
        <is>
          <t>Field</t>
        </is>
      </c>
      <c r="H1092" s="231" t="inlineStr">
        <is>
          <t>DCS-DI</t>
        </is>
      </c>
      <c r="I1092" s="334" t="inlineStr">
        <is>
          <t>-</t>
        </is>
      </c>
      <c r="J1092" s="341" t="inlineStr">
        <is>
          <t>-</t>
        </is>
      </c>
      <c r="K1092" s="335" t="inlineStr">
        <is>
          <t>C01</t>
        </is>
      </c>
      <c r="L1092" s="305" t="n"/>
      <c r="M1092" s="306" t="n"/>
      <c r="N1092" s="305" t="n"/>
      <c r="O1092" s="305" t="n"/>
    </row>
    <row r="1093" ht="20.1" customHeight="1" s="521">
      <c r="A1093" s="309" t="n"/>
      <c r="B1093" s="654" t="n"/>
      <c r="C1093" s="310" t="n"/>
      <c r="D1093" s="311" t="n"/>
      <c r="E1093" s="311" t="n"/>
      <c r="F1093" s="235" t="n"/>
      <c r="G1093" s="252" t="n"/>
      <c r="H1093" s="235" t="n"/>
      <c r="I1093" s="312" t="n"/>
      <c r="J1093" s="319" t="n"/>
      <c r="K1093" s="313" t="inlineStr">
        <is>
          <t>C01</t>
        </is>
      </c>
      <c r="L1093" s="314" t="n"/>
      <c r="M1093" s="315" t="n"/>
      <c r="N1093" s="314" t="n"/>
      <c r="O1093" s="314" t="n"/>
    </row>
    <row r="1094" ht="20.1" customHeight="1" s="521">
      <c r="A1094" s="226" t="inlineStr">
        <is>
          <t>-</t>
        </is>
      </c>
      <c r="B1094" s="227" t="inlineStr">
        <is>
          <t>18-XV-66105</t>
        </is>
      </c>
      <c r="C1094" s="218" t="inlineStr">
        <is>
          <t>Ball</t>
        </is>
      </c>
      <c r="D1094" s="228" t="inlineStr">
        <is>
          <t>VE-6601X Water makeup</t>
        </is>
      </c>
      <c r="E1094" s="303" t="inlineStr">
        <is>
          <t>1830-PS07-661</t>
        </is>
      </c>
      <c r="F1094" s="229" t="inlineStr">
        <is>
          <t>In-line</t>
        </is>
      </c>
      <c r="G1094" s="240" t="inlineStr">
        <is>
          <t>UP-6601 SKID</t>
        </is>
      </c>
      <c r="H1094" s="229" t="inlineStr">
        <is>
          <t>-</t>
        </is>
      </c>
      <c r="I1094" s="229" t="inlineStr">
        <is>
          <t xml:space="preserve"> UP-6601 VENDOR</t>
        </is>
      </c>
      <c r="J1094" s="341" t="inlineStr">
        <is>
          <t>-</t>
        </is>
      </c>
      <c r="K1094" s="335" t="inlineStr">
        <is>
          <t>C01</t>
        </is>
      </c>
      <c r="L1094" s="305" t="n"/>
      <c r="M1094" s="306" t="n"/>
      <c r="N1094" s="306" t="n"/>
      <c r="O1094" s="305" t="n"/>
    </row>
    <row r="1095" ht="20.1" customHeight="1" s="521">
      <c r="A1095" s="226" t="inlineStr">
        <is>
          <t>-</t>
        </is>
      </c>
      <c r="B1095" s="227" t="inlineStr">
        <is>
          <t>18-XN-66105</t>
        </is>
      </c>
      <c r="C1095" s="218" t="inlineStr">
        <is>
          <t>Solenoid Valve</t>
        </is>
      </c>
      <c r="D1095" s="228" t="inlineStr">
        <is>
          <t>-</t>
        </is>
      </c>
      <c r="E1095" s="303" t="inlineStr">
        <is>
          <t>1830-PS07-661</t>
        </is>
      </c>
      <c r="F1095" s="229" t="inlineStr">
        <is>
          <t>On-off
Valve</t>
        </is>
      </c>
      <c r="G1095" s="231" t="inlineStr">
        <is>
          <t>-</t>
        </is>
      </c>
      <c r="H1095" s="231" t="inlineStr">
        <is>
          <t>DCS-DO</t>
        </is>
      </c>
      <c r="I1095" s="231" t="inlineStr">
        <is>
          <t>-</t>
        </is>
      </c>
      <c r="J1095" s="231" t="inlineStr">
        <is>
          <t>-</t>
        </is>
      </c>
      <c r="K1095" s="335" t="inlineStr">
        <is>
          <t>C01</t>
        </is>
      </c>
      <c r="L1095" s="305" t="n"/>
      <c r="M1095" s="306" t="n"/>
      <c r="N1095" s="306" t="n"/>
      <c r="O1095" s="305" t="n"/>
    </row>
    <row r="1096" ht="20.1" customHeight="1" s="521">
      <c r="A1096" s="226" t="inlineStr">
        <is>
          <t>-</t>
        </is>
      </c>
      <c r="B1096" s="227" t="inlineStr">
        <is>
          <t>18-XZSH-66105</t>
        </is>
      </c>
      <c r="C1096" s="215" t="inlineStr">
        <is>
          <t>Limit Switch(Open)</t>
        </is>
      </c>
      <c r="D1096" s="228" t="inlineStr">
        <is>
          <t>-</t>
        </is>
      </c>
      <c r="E1096" s="303" t="inlineStr">
        <is>
          <t>1830-PS07-661</t>
        </is>
      </c>
      <c r="F1096" s="229" t="inlineStr">
        <is>
          <t>On-off
Valve</t>
        </is>
      </c>
      <c r="G1096" s="231" t="inlineStr">
        <is>
          <t>-</t>
        </is>
      </c>
      <c r="H1096" s="231" t="inlineStr">
        <is>
          <t>DCS-DI</t>
        </is>
      </c>
      <c r="I1096" s="231" t="inlineStr">
        <is>
          <t>-</t>
        </is>
      </c>
      <c r="J1096" s="231" t="inlineStr">
        <is>
          <t>-</t>
        </is>
      </c>
      <c r="K1096" s="335" t="inlineStr">
        <is>
          <t>C01</t>
        </is>
      </c>
      <c r="L1096" s="305" t="n"/>
      <c r="M1096" s="306" t="n"/>
      <c r="N1096" s="306" t="n"/>
      <c r="O1096" s="305" t="n"/>
    </row>
    <row r="1097" ht="20.1" customHeight="1" s="521">
      <c r="A1097" s="226" t="inlineStr">
        <is>
          <t>-</t>
        </is>
      </c>
      <c r="B1097" s="227" t="inlineStr">
        <is>
          <t>18-XZSL-66105</t>
        </is>
      </c>
      <c r="C1097" s="215" t="inlineStr">
        <is>
          <t>Limit Switch(Close)</t>
        </is>
      </c>
      <c r="D1097" s="228" t="inlineStr">
        <is>
          <t>-</t>
        </is>
      </c>
      <c r="E1097" s="303" t="inlineStr">
        <is>
          <t>1830-PS07-661</t>
        </is>
      </c>
      <c r="F1097" s="229" t="inlineStr">
        <is>
          <t>On-off
Valve</t>
        </is>
      </c>
      <c r="G1097" s="231" t="inlineStr">
        <is>
          <t>-</t>
        </is>
      </c>
      <c r="H1097" s="231" t="inlineStr">
        <is>
          <t>DCS-DI</t>
        </is>
      </c>
      <c r="I1097" s="231" t="inlineStr">
        <is>
          <t>-</t>
        </is>
      </c>
      <c r="J1097" s="231" t="inlineStr">
        <is>
          <t>-</t>
        </is>
      </c>
      <c r="K1097" s="335" t="inlineStr">
        <is>
          <t>C01</t>
        </is>
      </c>
      <c r="L1097" s="305" t="n"/>
      <c r="M1097" s="306" t="n"/>
      <c r="N1097" s="306" t="n"/>
      <c r="O1097" s="305" t="n"/>
    </row>
    <row r="1098" ht="20.1" customHeight="1" s="521">
      <c r="A1098" s="226" t="n"/>
      <c r="B1098" s="227" t="n"/>
      <c r="C1098" s="218" t="n"/>
      <c r="D1098" s="350" t="n"/>
      <c r="E1098" s="351" t="n"/>
      <c r="F1098" s="229" t="n"/>
      <c r="G1098" s="227" t="n"/>
      <c r="H1098" s="334" t="n"/>
      <c r="I1098" s="334" t="n"/>
      <c r="J1098" s="334" t="n"/>
      <c r="K1098" s="335" t="inlineStr">
        <is>
          <t>C01</t>
        </is>
      </c>
      <c r="L1098" s="305" t="n"/>
      <c r="M1098" s="306" t="n"/>
      <c r="N1098" s="305" t="n"/>
      <c r="O1098" s="305" t="n"/>
    </row>
    <row r="1099" ht="20.1" customHeight="1" s="521">
      <c r="A1099" s="226" t="inlineStr">
        <is>
          <t>-</t>
        </is>
      </c>
      <c r="B1099" s="227" t="inlineStr">
        <is>
          <t>18-XV-66106</t>
        </is>
      </c>
      <c r="C1099" s="218" t="inlineStr">
        <is>
          <t>Ball</t>
        </is>
      </c>
      <c r="D1099" s="228" t="inlineStr">
        <is>
          <t>VE-6601X Waste water outlet</t>
        </is>
      </c>
      <c r="E1099" s="303" t="inlineStr">
        <is>
          <t>1830-PS07-661</t>
        </is>
      </c>
      <c r="F1099" s="229" t="inlineStr">
        <is>
          <t>In-line</t>
        </is>
      </c>
      <c r="G1099" s="240" t="inlineStr">
        <is>
          <t>UP-6601 SKID</t>
        </is>
      </c>
      <c r="H1099" s="229" t="inlineStr">
        <is>
          <t>-</t>
        </is>
      </c>
      <c r="I1099" s="229" t="inlineStr">
        <is>
          <t xml:space="preserve"> UP-6601 VENDOR</t>
        </is>
      </c>
      <c r="J1099" s="341" t="inlineStr">
        <is>
          <t>-</t>
        </is>
      </c>
      <c r="K1099" s="335" t="inlineStr">
        <is>
          <t>C01</t>
        </is>
      </c>
      <c r="L1099" s="305" t="n"/>
      <c r="M1099" s="306" t="n"/>
      <c r="N1099" s="306" t="n"/>
      <c r="O1099" s="305" t="n"/>
    </row>
    <row r="1100" ht="20.1" customHeight="1" s="521">
      <c r="A1100" s="226" t="inlineStr">
        <is>
          <t>-</t>
        </is>
      </c>
      <c r="B1100" s="227" t="inlineStr">
        <is>
          <t>18-XN-66106</t>
        </is>
      </c>
      <c r="C1100" s="218" t="inlineStr">
        <is>
          <t>Solenoid Valve</t>
        </is>
      </c>
      <c r="D1100" s="228" t="inlineStr">
        <is>
          <t>-</t>
        </is>
      </c>
      <c r="E1100" s="303" t="inlineStr">
        <is>
          <t>1830-PS07-661</t>
        </is>
      </c>
      <c r="F1100" s="229" t="inlineStr">
        <is>
          <t>On-off
Valve</t>
        </is>
      </c>
      <c r="G1100" s="231" t="inlineStr">
        <is>
          <t>-</t>
        </is>
      </c>
      <c r="H1100" s="231" t="inlineStr">
        <is>
          <t>DCS-DO</t>
        </is>
      </c>
      <c r="I1100" s="231" t="inlineStr">
        <is>
          <t>-</t>
        </is>
      </c>
      <c r="J1100" s="231" t="inlineStr">
        <is>
          <t>-</t>
        </is>
      </c>
      <c r="K1100" s="335" t="inlineStr">
        <is>
          <t>C01</t>
        </is>
      </c>
      <c r="L1100" s="305" t="n"/>
      <c r="M1100" s="306" t="n"/>
      <c r="N1100" s="306" t="n"/>
      <c r="O1100" s="305" t="n"/>
    </row>
    <row r="1101" ht="20.1" customHeight="1" s="521">
      <c r="A1101" s="226" t="inlineStr">
        <is>
          <t>-</t>
        </is>
      </c>
      <c r="B1101" s="227" t="inlineStr">
        <is>
          <t>18-XZSH-66106</t>
        </is>
      </c>
      <c r="C1101" s="215" t="inlineStr">
        <is>
          <t>Limit Switch(Open)</t>
        </is>
      </c>
      <c r="D1101" s="228" t="inlineStr">
        <is>
          <t>-</t>
        </is>
      </c>
      <c r="E1101" s="303" t="inlineStr">
        <is>
          <t>1830-PS07-661</t>
        </is>
      </c>
      <c r="F1101" s="229" t="inlineStr">
        <is>
          <t>On-off
Valve</t>
        </is>
      </c>
      <c r="G1101" s="231" t="inlineStr">
        <is>
          <t>-</t>
        </is>
      </c>
      <c r="H1101" s="231" t="inlineStr">
        <is>
          <t>DCS-DI</t>
        </is>
      </c>
      <c r="I1101" s="231" t="inlineStr">
        <is>
          <t>-</t>
        </is>
      </c>
      <c r="J1101" s="231" t="inlineStr">
        <is>
          <t>-</t>
        </is>
      </c>
      <c r="K1101" s="335" t="inlineStr">
        <is>
          <t>C01</t>
        </is>
      </c>
      <c r="L1101" s="305" t="n"/>
      <c r="M1101" s="306" t="n"/>
      <c r="N1101" s="306" t="n"/>
      <c r="O1101" s="305" t="n"/>
    </row>
    <row r="1102" ht="20.1" customHeight="1" s="521">
      <c r="A1102" s="226" t="inlineStr">
        <is>
          <t>-</t>
        </is>
      </c>
      <c r="B1102" s="227" t="inlineStr">
        <is>
          <t>18-XZSL-66106</t>
        </is>
      </c>
      <c r="C1102" s="215" t="inlineStr">
        <is>
          <t>Limit Switch(Close)</t>
        </is>
      </c>
      <c r="D1102" s="228" t="inlineStr">
        <is>
          <t>-</t>
        </is>
      </c>
      <c r="E1102" s="303" t="inlineStr">
        <is>
          <t>1830-PS07-661</t>
        </is>
      </c>
      <c r="F1102" s="229" t="inlineStr">
        <is>
          <t>On-off
Valve</t>
        </is>
      </c>
      <c r="G1102" s="231" t="inlineStr">
        <is>
          <t>-</t>
        </is>
      </c>
      <c r="H1102" s="231" t="inlineStr">
        <is>
          <t>DCS-DI</t>
        </is>
      </c>
      <c r="I1102" s="231" t="inlineStr">
        <is>
          <t>-</t>
        </is>
      </c>
      <c r="J1102" s="231" t="inlineStr">
        <is>
          <t>-</t>
        </is>
      </c>
      <c r="K1102" s="335" t="inlineStr">
        <is>
          <t>C01</t>
        </is>
      </c>
      <c r="L1102" s="305" t="n"/>
      <c r="M1102" s="306" t="n"/>
      <c r="N1102" s="306" t="n"/>
      <c r="O1102" s="305" t="n"/>
    </row>
    <row r="1103" ht="20.1" customHeight="1" s="521">
      <c r="A1103" s="232" t="n"/>
      <c r="B1103" s="233" t="n"/>
      <c r="C1103" s="222" t="n"/>
      <c r="D1103" s="251" t="n"/>
      <c r="E1103" s="311" t="n"/>
      <c r="F1103" s="235" t="n"/>
      <c r="G1103" s="237" t="n"/>
      <c r="H1103" s="237" t="n"/>
      <c r="I1103" s="237" t="n"/>
      <c r="J1103" s="237" t="n"/>
      <c r="K1103" s="342" t="inlineStr">
        <is>
          <t>C01</t>
        </is>
      </c>
      <c r="L1103" s="314" t="n"/>
      <c r="M1103" s="315" t="n"/>
      <c r="N1103" s="315" t="n"/>
      <c r="O1103" s="314" t="n"/>
    </row>
    <row r="1104" ht="20.1" customHeight="1" s="521">
      <c r="A1104" s="226" t="inlineStr">
        <is>
          <t>-</t>
        </is>
      </c>
      <c r="B1104" s="227" t="inlineStr">
        <is>
          <t>18-PCV-21111</t>
        </is>
      </c>
      <c r="C1104" s="218" t="inlineStr">
        <is>
          <t>Pressure Reducing Regulator</t>
        </is>
      </c>
      <c r="D1104" s="228" t="inlineStr">
        <is>
          <t>LP NITROGEN TO VE-2101</t>
        </is>
      </c>
      <c r="E1104" s="227" t="inlineStr">
        <is>
          <t>1830-PS07-211</t>
        </is>
      </c>
      <c r="F1104" s="229" t="inlineStr">
        <is>
          <t>In-line</t>
        </is>
      </c>
      <c r="G1104" s="227" t="inlineStr">
        <is>
          <t>18-15-LNF-21107-A21A-N</t>
        </is>
      </c>
      <c r="H1104" s="334" t="inlineStr">
        <is>
          <t>-</t>
        </is>
      </c>
      <c r="I1104" s="334" t="inlineStr">
        <is>
          <t>-</t>
        </is>
      </c>
      <c r="J1104" s="334" t="inlineStr">
        <is>
          <t>-</t>
        </is>
      </c>
      <c r="K1104" s="335" t="inlineStr">
        <is>
          <t>C01</t>
        </is>
      </c>
      <c r="L1104" s="305" t="n"/>
      <c r="M1104" s="306" t="n"/>
      <c r="N1104" s="305" t="n"/>
      <c r="O1104" s="305" t="n"/>
    </row>
    <row r="1105" ht="20.1" customHeight="1" s="521">
      <c r="A1105" s="232" t="n"/>
      <c r="B1105" s="233" t="n"/>
      <c r="C1105" s="219" t="n"/>
      <c r="D1105" s="234" t="n"/>
      <c r="E1105" s="244" t="n"/>
      <c r="F1105" s="235" t="n"/>
      <c r="G1105" s="233" t="n"/>
      <c r="H1105" s="344" t="n"/>
      <c r="I1105" s="344" t="n"/>
      <c r="J1105" s="344" t="n"/>
      <c r="K1105" s="342" t="inlineStr">
        <is>
          <t>C01</t>
        </is>
      </c>
      <c r="L1105" s="314" t="n"/>
      <c r="M1105" s="315" t="n"/>
      <c r="N1105" s="314" t="n"/>
      <c r="O1105" s="314" t="n"/>
    </row>
    <row r="1106" ht="20.1" customHeight="1" s="521">
      <c r="A1106" s="226" t="inlineStr">
        <is>
          <t>-</t>
        </is>
      </c>
      <c r="B1106" s="653" t="inlineStr">
        <is>
          <t>18-PCV-21113</t>
        </is>
      </c>
      <c r="C1106" s="218" t="inlineStr">
        <is>
          <t>Pressure Reducing Regulator</t>
        </is>
      </c>
      <c r="D1106" s="303" t="inlineStr">
        <is>
          <t>LP NITROGEN TO PEROXIDE DRUM</t>
        </is>
      </c>
      <c r="E1106" s="303" t="inlineStr">
        <is>
          <t>1830-PS07-211</t>
        </is>
      </c>
      <c r="F1106" s="229" t="inlineStr">
        <is>
          <t>In-line</t>
        </is>
      </c>
      <c r="G1106" s="240" t="inlineStr">
        <is>
          <t>18-15-LNF-21102-A21A-N</t>
        </is>
      </c>
      <c r="H1106" s="334" t="inlineStr">
        <is>
          <t>-</t>
        </is>
      </c>
      <c r="I1106" s="334" t="inlineStr">
        <is>
          <t>-</t>
        </is>
      </c>
      <c r="J1106" s="334" t="inlineStr">
        <is>
          <t>-</t>
        </is>
      </c>
      <c r="K1106" s="335" t="inlineStr">
        <is>
          <t>C01</t>
        </is>
      </c>
      <c r="L1106" s="305" t="n"/>
      <c r="M1106" s="306" t="n"/>
      <c r="N1106" s="305" t="n"/>
      <c r="O1106" s="305" t="n"/>
    </row>
    <row r="1107" ht="20.1" customHeight="1" s="521">
      <c r="A1107" s="232" t="n"/>
      <c r="B1107" s="654" t="n"/>
      <c r="C1107" s="219" t="n"/>
      <c r="D1107" s="311" t="n"/>
      <c r="E1107" s="311" t="n"/>
      <c r="F1107" s="235" t="n"/>
      <c r="G1107" s="252" t="n"/>
      <c r="H1107" s="344" t="n"/>
      <c r="I1107" s="344" t="n"/>
      <c r="J1107" s="344" t="n"/>
      <c r="K1107" s="342" t="inlineStr">
        <is>
          <t>C01</t>
        </is>
      </c>
      <c r="L1107" s="314" t="n"/>
      <c r="M1107" s="315" t="n"/>
      <c r="N1107" s="314" t="n"/>
      <c r="O1107" s="314" t="n"/>
    </row>
    <row r="1108" ht="20.1" customHeight="1" s="521">
      <c r="A1108" s="226" t="inlineStr">
        <is>
          <t>-</t>
        </is>
      </c>
      <c r="B1108" s="653" t="inlineStr">
        <is>
          <t>18-PCV-22302</t>
        </is>
      </c>
      <c r="C1108" s="218" t="inlineStr">
        <is>
          <t>Pressure Reducing Regulator</t>
        </is>
      </c>
      <c r="D1108" s="303" t="inlineStr">
        <is>
          <t>LP NITROGEN TO VH-2205</t>
        </is>
      </c>
      <c r="E1108" s="303" t="inlineStr">
        <is>
          <t>1830-PS07-223</t>
        </is>
      </c>
      <c r="F1108" s="229" t="inlineStr">
        <is>
          <t>In-line</t>
        </is>
      </c>
      <c r="G1108" s="240" t="inlineStr">
        <is>
          <t>18-20-LNF-22301-A21A-N</t>
        </is>
      </c>
      <c r="H1108" s="334" t="inlineStr">
        <is>
          <t>-</t>
        </is>
      </c>
      <c r="I1108" s="334" t="inlineStr">
        <is>
          <t>-</t>
        </is>
      </c>
      <c r="J1108" s="334" t="inlineStr">
        <is>
          <t>-</t>
        </is>
      </c>
      <c r="K1108" s="335" t="inlineStr">
        <is>
          <t>C01</t>
        </is>
      </c>
      <c r="L1108" s="305" t="n"/>
      <c r="M1108" s="306" t="n"/>
      <c r="N1108" s="305" t="n"/>
      <c r="O1108" s="305" t="n"/>
    </row>
    <row r="1109" ht="20.1" customHeight="1" s="521">
      <c r="A1109" s="232" t="n"/>
      <c r="B1109" s="654" t="n"/>
      <c r="C1109" s="219" t="n"/>
      <c r="D1109" s="311" t="n"/>
      <c r="E1109" s="311" t="n"/>
      <c r="F1109" s="235" t="n"/>
      <c r="G1109" s="252" t="n"/>
      <c r="H1109" s="344" t="n"/>
      <c r="I1109" s="344" t="n"/>
      <c r="J1109" s="344" t="n"/>
      <c r="K1109" s="342" t="inlineStr">
        <is>
          <t>C01</t>
        </is>
      </c>
      <c r="L1109" s="314" t="n"/>
      <c r="M1109" s="315" t="n"/>
      <c r="N1109" s="314" t="n"/>
      <c r="O1109" s="314" t="n"/>
    </row>
    <row r="1110" ht="20.1" customHeight="1" s="521">
      <c r="A1110" s="232" t="inlineStr">
        <is>
          <t>-</t>
        </is>
      </c>
      <c r="B1110" s="654" t="inlineStr">
        <is>
          <t>18-PCV-22402</t>
        </is>
      </c>
      <c r="C1110" s="219" t="inlineStr">
        <is>
          <t>Pressure Reducing Regulator</t>
        </is>
      </c>
      <c r="D1110" s="311" t="inlineStr">
        <is>
          <t>LP NITROGEN TO VH-2202AX</t>
        </is>
      </c>
      <c r="E1110" s="311" t="inlineStr">
        <is>
          <t>1830-PS07-224</t>
        </is>
      </c>
      <c r="F1110" s="235" t="inlineStr">
        <is>
          <t>In-line</t>
        </is>
      </c>
      <c r="G1110" s="252" t="inlineStr">
        <is>
          <t>18-20-LNF-22402-A21A-N</t>
        </is>
      </c>
      <c r="H1110" s="344" t="inlineStr">
        <is>
          <t>-</t>
        </is>
      </c>
      <c r="I1110" s="344" t="inlineStr">
        <is>
          <t>-</t>
        </is>
      </c>
      <c r="J1110" s="325" t="inlineStr">
        <is>
          <t>上海博隆</t>
        </is>
      </c>
      <c r="K1110" s="342" t="inlineStr">
        <is>
          <t>C01</t>
        </is>
      </c>
      <c r="L1110" s="314" t="n"/>
      <c r="M1110" s="315" t="n"/>
      <c r="N1110" s="314" t="n"/>
      <c r="O1110" s="314" t="n"/>
    </row>
    <row r="1111" ht="20.1" customHeight="1" s="521">
      <c r="A1111" s="232" t="n"/>
      <c r="B1111" s="654" t="n"/>
      <c r="C1111" s="219" t="n"/>
      <c r="D1111" s="311" t="n"/>
      <c r="E1111" s="311" t="n"/>
      <c r="F1111" s="235" t="n"/>
      <c r="G1111" s="252" t="n"/>
      <c r="H1111" s="344" t="n"/>
      <c r="I1111" s="344" t="n"/>
      <c r="J1111" s="344" t="n"/>
      <c r="K1111" s="342" t="inlineStr">
        <is>
          <t>C01</t>
        </is>
      </c>
      <c r="L1111" s="314" t="n"/>
      <c r="M1111" s="315" t="n"/>
      <c r="N1111" s="314" t="n"/>
      <c r="O1111" s="314" t="n"/>
    </row>
    <row r="1112" ht="20.1" customHeight="1" s="521">
      <c r="A1112" s="232" t="inlineStr">
        <is>
          <t>-</t>
        </is>
      </c>
      <c r="B1112" s="654" t="inlineStr">
        <is>
          <t>18-PCV-22412</t>
        </is>
      </c>
      <c r="C1112" s="219" t="inlineStr">
        <is>
          <t>Pressure Reducing Regulator</t>
        </is>
      </c>
      <c r="D1112" s="311" t="inlineStr">
        <is>
          <t>LP NITROGEN TO VH-2202BX</t>
        </is>
      </c>
      <c r="E1112" s="311" t="inlineStr">
        <is>
          <t>1830-PS07-224</t>
        </is>
      </c>
      <c r="F1112" s="235" t="inlineStr">
        <is>
          <t>In-line</t>
        </is>
      </c>
      <c r="G1112" s="252" t="inlineStr">
        <is>
          <t>18-20-LNF-22401-A21A-N</t>
        </is>
      </c>
      <c r="H1112" s="344" t="inlineStr">
        <is>
          <t>-</t>
        </is>
      </c>
      <c r="I1112" s="344" t="inlineStr">
        <is>
          <t>-</t>
        </is>
      </c>
      <c r="J1112" s="325" t="inlineStr">
        <is>
          <t>上海博隆</t>
        </is>
      </c>
      <c r="K1112" s="342" t="inlineStr">
        <is>
          <t>C01</t>
        </is>
      </c>
      <c r="L1112" s="314" t="n"/>
      <c r="M1112" s="315" t="n"/>
      <c r="N1112" s="314" t="n"/>
      <c r="O1112" s="314" t="n"/>
    </row>
    <row r="1113" ht="20.1" customHeight="1" s="521">
      <c r="A1113" s="232" t="n"/>
      <c r="B1113" s="654" t="n"/>
      <c r="C1113" s="219" t="n"/>
      <c r="D1113" s="311" t="n"/>
      <c r="E1113" s="311" t="n"/>
      <c r="F1113" s="235" t="n"/>
      <c r="G1113" s="252" t="n"/>
      <c r="H1113" s="344" t="n"/>
      <c r="I1113" s="344" t="n"/>
      <c r="J1113" s="344" t="n"/>
      <c r="K1113" s="342" t="inlineStr">
        <is>
          <t>C01</t>
        </is>
      </c>
      <c r="L1113" s="314" t="n"/>
      <c r="M1113" s="315" t="n"/>
      <c r="N1113" s="314" t="n"/>
      <c r="O1113" s="314" t="n"/>
    </row>
    <row r="1114" ht="20.1" customHeight="1" s="521">
      <c r="A1114" s="226" t="inlineStr">
        <is>
          <t>-</t>
        </is>
      </c>
      <c r="B1114" s="653" t="inlineStr">
        <is>
          <t>18-PCV-24108</t>
        </is>
      </c>
      <c r="C1114" s="218" t="inlineStr">
        <is>
          <t>Pressure Reducing Regulator</t>
        </is>
      </c>
      <c r="D1114" s="303" t="inlineStr">
        <is>
          <t>LP NITROGEN LIQUID ADDITIVE DRUM</t>
        </is>
      </c>
      <c r="E1114" s="303" t="inlineStr">
        <is>
          <t>1830-PS07-241</t>
        </is>
      </c>
      <c r="F1114" s="229" t="inlineStr">
        <is>
          <t>In-line</t>
        </is>
      </c>
      <c r="G1114" s="240" t="inlineStr">
        <is>
          <t>18-25-LN-24101-CA2A-N</t>
        </is>
      </c>
      <c r="H1114" s="334" t="inlineStr">
        <is>
          <t>-</t>
        </is>
      </c>
      <c r="I1114" s="334" t="inlineStr">
        <is>
          <t>-</t>
        </is>
      </c>
      <c r="J1114" s="334" t="inlineStr">
        <is>
          <t>-</t>
        </is>
      </c>
      <c r="K1114" s="335" t="inlineStr">
        <is>
          <t>C01</t>
        </is>
      </c>
      <c r="L1114" s="305" t="n"/>
      <c r="M1114" s="306" t="n"/>
      <c r="N1114" s="305" t="n"/>
      <c r="O1114" s="305" t="n"/>
    </row>
    <row r="1115" ht="20.1" customHeight="1" s="521">
      <c r="A1115" s="232" t="n"/>
      <c r="B1115" s="654" t="n"/>
      <c r="C1115" s="219" t="n"/>
      <c r="D1115" s="311" t="n"/>
      <c r="E1115" s="311" t="n"/>
      <c r="F1115" s="235" t="n"/>
      <c r="G1115" s="252" t="n"/>
      <c r="H1115" s="344" t="n"/>
      <c r="I1115" s="344" t="n"/>
      <c r="J1115" s="344" t="n"/>
      <c r="K1115" s="342" t="inlineStr">
        <is>
          <t>C01</t>
        </is>
      </c>
      <c r="L1115" s="314" t="n"/>
      <c r="M1115" s="315" t="n"/>
      <c r="N1115" s="314" t="n"/>
      <c r="O1115" s="314" t="n"/>
    </row>
    <row r="1116" ht="20.1" customHeight="1" s="521">
      <c r="A1116" s="226" t="inlineStr">
        <is>
          <t>-</t>
        </is>
      </c>
      <c r="B1116" s="653" t="inlineStr">
        <is>
          <t>18-PCV-36107</t>
        </is>
      </c>
      <c r="C1116" s="218" t="inlineStr">
        <is>
          <t>Pressure Reducing Regulator</t>
        </is>
      </c>
      <c r="D1116" s="303" t="inlineStr">
        <is>
          <t>LP N2 (filtered) TO UP-3601</t>
        </is>
      </c>
      <c r="E1116" s="303" t="inlineStr">
        <is>
          <t>1830-PS07-361</t>
        </is>
      </c>
      <c r="F1116" s="229" t="inlineStr">
        <is>
          <t>In-line</t>
        </is>
      </c>
      <c r="G1116" s="240" t="inlineStr">
        <is>
          <t>18-25-LNF-36101-A21A-N</t>
        </is>
      </c>
      <c r="H1116" s="334" t="inlineStr">
        <is>
          <t>-</t>
        </is>
      </c>
      <c r="I1116" s="334" t="inlineStr">
        <is>
          <t>-</t>
        </is>
      </c>
      <c r="J1116" s="334" t="inlineStr">
        <is>
          <t>-</t>
        </is>
      </c>
      <c r="K1116" s="335" t="inlineStr">
        <is>
          <t>C01</t>
        </is>
      </c>
      <c r="L1116" s="305" t="n"/>
      <c r="M1116" s="306" t="n"/>
      <c r="N1116" s="305" t="n"/>
      <c r="O1116" s="305" t="n"/>
    </row>
    <row r="1117" ht="20.1" customHeight="1" s="521">
      <c r="A1117" s="232" t="n"/>
      <c r="B1117" s="654" t="n"/>
      <c r="C1117" s="219" t="n"/>
      <c r="D1117" s="311" t="n"/>
      <c r="E1117" s="311" t="n"/>
      <c r="F1117" s="235" t="n"/>
      <c r="G1117" s="252" t="n"/>
      <c r="H1117" s="344" t="n"/>
      <c r="I1117" s="344" t="n"/>
      <c r="J1117" s="344" t="n"/>
      <c r="K1117" s="342" t="inlineStr">
        <is>
          <t>C01</t>
        </is>
      </c>
      <c r="L1117" s="314" t="n"/>
      <c r="M1117" s="315" t="n"/>
      <c r="N1117" s="314" t="n"/>
      <c r="O1117" s="314" t="n"/>
    </row>
    <row r="1118" ht="20.1" customHeight="1" s="521">
      <c r="A1118" s="226" t="inlineStr">
        <is>
          <t>-</t>
        </is>
      </c>
      <c r="B1118" s="653" t="inlineStr">
        <is>
          <t>18-PCV-36204</t>
        </is>
      </c>
      <c r="C1118" s="218" t="inlineStr">
        <is>
          <t>Pressure Reducing Regulator</t>
        </is>
      </c>
      <c r="D1118" s="303" t="inlineStr">
        <is>
          <t>LP N2 TO UP-3601</t>
        </is>
      </c>
      <c r="E1118" s="303" t="inlineStr">
        <is>
          <t>1830-PS07-362</t>
        </is>
      </c>
      <c r="F1118" s="229" t="inlineStr">
        <is>
          <t>In-line</t>
        </is>
      </c>
      <c r="G1118" s="240" t="inlineStr">
        <is>
          <t>18-25-LN-36406-A1D-N</t>
        </is>
      </c>
      <c r="H1118" s="334" t="inlineStr">
        <is>
          <t>-</t>
        </is>
      </c>
      <c r="I1118" s="334" t="inlineStr">
        <is>
          <t>-</t>
        </is>
      </c>
      <c r="J1118" s="334" t="inlineStr">
        <is>
          <t>-</t>
        </is>
      </c>
      <c r="K1118" s="335" t="inlineStr">
        <is>
          <t>C01</t>
        </is>
      </c>
      <c r="L1118" s="305" t="n"/>
      <c r="M1118" s="306" t="n"/>
      <c r="N1118" s="305" t="n"/>
      <c r="O1118" s="305" t="n"/>
    </row>
    <row r="1119" ht="20.1" customHeight="1" s="521">
      <c r="A1119" s="232" t="n"/>
      <c r="B1119" s="654" t="n"/>
      <c r="C1119" s="219" t="n"/>
      <c r="D1119" s="311" t="n"/>
      <c r="E1119" s="311" t="n"/>
      <c r="F1119" s="235" t="n"/>
      <c r="G1119" s="252" t="n"/>
      <c r="H1119" s="344" t="n"/>
      <c r="I1119" s="344" t="n"/>
      <c r="J1119" s="344" t="n"/>
      <c r="K1119" s="342" t="inlineStr">
        <is>
          <t>C01</t>
        </is>
      </c>
      <c r="L1119" s="314" t="n"/>
      <c r="M1119" s="315" t="n"/>
      <c r="N1119" s="314" t="n"/>
      <c r="O1119" s="314" t="n"/>
    </row>
    <row r="1120" ht="20.1" customHeight="1" s="521">
      <c r="A1120" s="226" t="inlineStr">
        <is>
          <t>-</t>
        </is>
      </c>
      <c r="B1120" s="653" t="inlineStr">
        <is>
          <t>18-PCV-36205</t>
        </is>
      </c>
      <c r="C1120" s="218" t="inlineStr">
        <is>
          <t>Pressure Reducing Regulator</t>
        </is>
      </c>
      <c r="D1120" s="303" t="inlineStr">
        <is>
          <t>LP N2 TO UP-3601</t>
        </is>
      </c>
      <c r="E1120" s="303" t="inlineStr">
        <is>
          <t>1830-PS07-362</t>
        </is>
      </c>
      <c r="F1120" s="229" t="inlineStr">
        <is>
          <t>In-line</t>
        </is>
      </c>
      <c r="G1120" s="240" t="inlineStr">
        <is>
          <t>18-15-LN-36405-CA2A-N</t>
        </is>
      </c>
      <c r="H1120" s="334" t="inlineStr">
        <is>
          <t>-</t>
        </is>
      </c>
      <c r="I1120" s="334" t="inlineStr">
        <is>
          <t>-</t>
        </is>
      </c>
      <c r="J1120" s="334" t="inlineStr">
        <is>
          <t>-</t>
        </is>
      </c>
      <c r="K1120" s="335" t="inlineStr">
        <is>
          <t>C01</t>
        </is>
      </c>
      <c r="L1120" s="305" t="n"/>
      <c r="M1120" s="306" t="n"/>
      <c r="N1120" s="305" t="n"/>
      <c r="O1120" s="305" t="n"/>
    </row>
    <row r="1121" ht="20.1" customHeight="1" s="521">
      <c r="A1121" s="309" t="n"/>
      <c r="B1121" s="654" t="n"/>
      <c r="C1121" s="316" t="n"/>
      <c r="D1121" s="311" t="n"/>
      <c r="E1121" s="311" t="n"/>
      <c r="F1121" s="235" t="n"/>
      <c r="G1121" s="252" t="n"/>
      <c r="H1121" s="235" t="n"/>
      <c r="I1121" s="312" t="n"/>
      <c r="J1121" s="235" t="n"/>
      <c r="K1121" s="313" t="inlineStr">
        <is>
          <t>C01</t>
        </is>
      </c>
      <c r="L1121" s="314" t="n"/>
      <c r="M1121" s="315" t="n"/>
      <c r="N1121" s="314" t="n"/>
      <c r="O1121" s="314" t="n"/>
    </row>
    <row r="1122" ht="20.1" customHeight="1" s="521">
      <c r="A1122" s="226" t="inlineStr">
        <is>
          <t>-</t>
        </is>
      </c>
      <c r="B1122" s="653" t="inlineStr">
        <is>
          <t>18-PCV-66201</t>
        </is>
      </c>
      <c r="C1122" s="218" t="inlineStr">
        <is>
          <t>Pressure Reducing Regulator</t>
        </is>
      </c>
      <c r="D1122" s="303" t="inlineStr">
        <is>
          <t>LP N2 FROM HEADER TO VE-6602</t>
        </is>
      </c>
      <c r="E1122" s="303" t="inlineStr">
        <is>
          <t>1830-PS07-662</t>
        </is>
      </c>
      <c r="F1122" s="229" t="inlineStr">
        <is>
          <t>In-line</t>
        </is>
      </c>
      <c r="G1122" s="240" t="inlineStr">
        <is>
          <t>18-20-LN-66202-CA2A-N</t>
        </is>
      </c>
      <c r="H1122" s="334" t="inlineStr">
        <is>
          <t>-</t>
        </is>
      </c>
      <c r="I1122" s="334" t="inlineStr">
        <is>
          <t>-</t>
        </is>
      </c>
      <c r="J1122" s="334" t="inlineStr">
        <is>
          <t>-</t>
        </is>
      </c>
      <c r="K1122" s="335" t="inlineStr">
        <is>
          <t>C01</t>
        </is>
      </c>
      <c r="L1122" s="305" t="n"/>
      <c r="M1122" s="306" t="n"/>
      <c r="N1122" s="305" t="n"/>
      <c r="O1122" s="305" t="n"/>
    </row>
    <row r="1123" ht="20.1" customHeight="1" s="521">
      <c r="A1123" s="309" t="n"/>
      <c r="B1123" s="654" t="n"/>
      <c r="C1123" s="316" t="n"/>
      <c r="D1123" s="311" t="n"/>
      <c r="E1123" s="311" t="n"/>
      <c r="F1123" s="235" t="n"/>
      <c r="G1123" s="252" t="n"/>
      <c r="H1123" s="235" t="n"/>
      <c r="I1123" s="312" t="n"/>
      <c r="J1123" s="235" t="n"/>
      <c r="K1123" s="313" t="inlineStr">
        <is>
          <t>C01</t>
        </is>
      </c>
      <c r="L1123" s="314" t="n"/>
      <c r="M1123" s="315" t="n"/>
      <c r="N1123" s="314" t="n"/>
      <c r="O1123" s="314" t="n"/>
    </row>
    <row r="1124" ht="20.1" customHeight="1" s="521">
      <c r="A1124" s="301" t="inlineStr">
        <is>
          <t>-</t>
        </is>
      </c>
      <c r="B1124" s="218" t="inlineStr">
        <is>
          <t>18-AXA-21101B</t>
        </is>
      </c>
      <c r="C1124" s="218" t="inlineStr">
        <is>
          <t>Local Indicator</t>
        </is>
      </c>
      <c r="D1124" s="218" t="inlineStr">
        <is>
          <t>PEROXIDE DOSING ROOM</t>
        </is>
      </c>
      <c r="E1124" s="218" t="inlineStr">
        <is>
          <t>1830-PS07-211</t>
        </is>
      </c>
      <c r="F1124" s="218" t="inlineStr">
        <is>
          <t>Field</t>
        </is>
      </c>
      <c r="G1124" s="218" t="inlineStr">
        <is>
          <t>Local Alarm</t>
        </is>
      </c>
      <c r="H1124" s="218" t="inlineStr">
        <is>
          <t>SIS-DO</t>
        </is>
      </c>
      <c r="I1124" s="218" t="inlineStr">
        <is>
          <t>-</t>
        </is>
      </c>
      <c r="J1124" s="218" t="inlineStr">
        <is>
          <t>-</t>
        </is>
      </c>
      <c r="K1124" s="304" t="inlineStr">
        <is>
          <t>C01</t>
        </is>
      </c>
      <c r="L1124" s="305" t="n"/>
      <c r="M1124" s="306" t="n"/>
      <c r="N1124" s="305" t="n"/>
      <c r="O1124" s="305" t="n"/>
    </row>
    <row r="1125" ht="20.1" customHeight="1" s="521">
      <c r="A1125" s="301" t="inlineStr">
        <is>
          <t>-</t>
        </is>
      </c>
      <c r="B1125" s="218" t="inlineStr">
        <is>
          <t>18-AXSL-21101A</t>
        </is>
      </c>
      <c r="C1125" s="218" t="inlineStr">
        <is>
          <t>SIS</t>
        </is>
      </c>
      <c r="D1125" s="218" t="inlineStr">
        <is>
          <t>PEROXIDE DOSING ROOM</t>
        </is>
      </c>
      <c r="E1125" s="218" t="inlineStr">
        <is>
          <t>1830-PS07-211</t>
        </is>
      </c>
      <c r="F1125" s="218" t="inlineStr">
        <is>
          <t>CCR</t>
        </is>
      </c>
      <c r="G1125" s="218" t="inlineStr">
        <is>
          <t>-</t>
        </is>
      </c>
      <c r="H1125" s="218" t="inlineStr">
        <is>
          <t>-</t>
        </is>
      </c>
      <c r="I1125" s="218" t="inlineStr">
        <is>
          <t>-</t>
        </is>
      </c>
      <c r="J1125" s="218" t="inlineStr">
        <is>
          <t>-</t>
        </is>
      </c>
      <c r="K1125" s="304" t="inlineStr">
        <is>
          <t>C01</t>
        </is>
      </c>
      <c r="L1125" s="305" t="n"/>
      <c r="M1125" s="306" t="n"/>
      <c r="N1125" s="305" t="n"/>
      <c r="O1125" s="305" t="n"/>
    </row>
    <row r="1126" ht="20.1" customHeight="1" s="521">
      <c r="A1126" s="301" t="inlineStr">
        <is>
          <t>-</t>
        </is>
      </c>
      <c r="B1126" s="218" t="inlineStr">
        <is>
          <t>18-AXT-21101</t>
        </is>
      </c>
      <c r="C1126" s="218" t="inlineStr">
        <is>
          <t>O2 ANALYZER</t>
        </is>
      </c>
      <c r="D1126" s="218" t="inlineStr">
        <is>
          <t>PEROXIDE DOSING ROOM</t>
        </is>
      </c>
      <c r="E1126" s="218" t="inlineStr">
        <is>
          <t>1830-PS07-211</t>
        </is>
      </c>
      <c r="F1126" s="218" t="inlineStr">
        <is>
          <t>FIELD</t>
        </is>
      </c>
      <c r="G1126" s="218" t="inlineStr">
        <is>
          <t>PEROXIDE DOSING ROOM</t>
        </is>
      </c>
      <c r="H1126" s="218" t="inlineStr">
        <is>
          <t>SIS-AI</t>
        </is>
      </c>
      <c r="I1126" s="218" t="inlineStr">
        <is>
          <t>-</t>
        </is>
      </c>
      <c r="J1126" s="218" t="inlineStr">
        <is>
          <t>-</t>
        </is>
      </c>
      <c r="K1126" s="304" t="inlineStr">
        <is>
          <t>C01</t>
        </is>
      </c>
      <c r="L1126" s="305" t="n"/>
      <c r="M1126" s="306" t="n"/>
      <c r="N1126" s="305" t="n"/>
      <c r="O1126" s="305" t="n"/>
    </row>
    <row r="1127" ht="20.1" customHeight="1" s="521">
      <c r="A1127" s="309" t="n"/>
      <c r="B1127" s="654" t="n"/>
      <c r="C1127" s="316" t="n"/>
      <c r="D1127" s="311" t="n"/>
      <c r="E1127" s="311" t="n"/>
      <c r="F1127" s="235" t="n"/>
      <c r="G1127" s="252" t="n"/>
      <c r="H1127" s="235" t="n"/>
      <c r="I1127" s="312" t="n"/>
      <c r="J1127" s="235" t="n"/>
      <c r="K1127" s="313" t="inlineStr">
        <is>
          <t>C01</t>
        </is>
      </c>
      <c r="L1127" s="314" t="n"/>
      <c r="M1127" s="315" t="n"/>
      <c r="N1127" s="314" t="n"/>
      <c r="O1127" s="314" t="n"/>
    </row>
    <row r="1128" ht="20.1" customHeight="1" s="521">
      <c r="A1128" s="301" t="inlineStr">
        <is>
          <t>-</t>
        </is>
      </c>
      <c r="B1128" s="653" t="inlineStr">
        <is>
          <t>18-BXS-21101</t>
        </is>
      </c>
      <c r="C1128" s="218" t="inlineStr">
        <is>
          <t>Infra Red Fire Detector</t>
        </is>
      </c>
      <c r="D1128" s="303" t="inlineStr">
        <is>
          <t>FIRE ALARM PEROXIDE DOSING ROOM</t>
        </is>
      </c>
      <c r="E1128" s="303" t="inlineStr">
        <is>
          <t>1830-PS07-211</t>
        </is>
      </c>
      <c r="F1128" s="229" t="inlineStr">
        <is>
          <t>Field</t>
        </is>
      </c>
      <c r="G1128" s="240" t="inlineStr">
        <is>
          <t>PEROXIDE DOSING ROOM</t>
        </is>
      </c>
      <c r="H1128" s="229" t="inlineStr">
        <is>
          <t>SIS-DI</t>
        </is>
      </c>
      <c r="I1128" s="218" t="inlineStr">
        <is>
          <t>Telecom</t>
        </is>
      </c>
      <c r="J1128" s="229" t="inlineStr">
        <is>
          <t>-</t>
        </is>
      </c>
      <c r="K1128" s="304" t="inlineStr">
        <is>
          <t>C01</t>
        </is>
      </c>
      <c r="L1128" s="305" t="n"/>
      <c r="M1128" s="306" t="n"/>
      <c r="N1128" s="305" t="n"/>
      <c r="O1128" s="305" t="n"/>
    </row>
    <row r="1129" ht="20.1" customHeight="1" s="521">
      <c r="A1129" s="309" t="n"/>
      <c r="B1129" s="654" t="n"/>
      <c r="C1129" s="316" t="n"/>
      <c r="D1129" s="311" t="n"/>
      <c r="E1129" s="311" t="n"/>
      <c r="F1129" s="235" t="n"/>
      <c r="G1129" s="252" t="n"/>
      <c r="H1129" s="235" t="n"/>
      <c r="I1129" s="219" t="n"/>
      <c r="J1129" s="235" t="n"/>
      <c r="K1129" s="313" t="inlineStr">
        <is>
          <t>C01</t>
        </is>
      </c>
      <c r="L1129" s="314" t="n"/>
      <c r="M1129" s="315" t="n"/>
      <c r="N1129" s="314" t="n"/>
      <c r="O1129" s="314" t="n"/>
    </row>
    <row r="1130" ht="20.1" customHeight="1" s="521">
      <c r="A1130" s="301" t="inlineStr">
        <is>
          <t>-</t>
        </is>
      </c>
      <c r="B1130" s="653" t="inlineStr">
        <is>
          <t>18-HXS-21101A</t>
        </is>
      </c>
      <c r="C1130" s="307" t="inlineStr">
        <is>
          <t>Pushbutton</t>
        </is>
      </c>
      <c r="D1130" s="303" t="inlineStr">
        <is>
          <t>ESD PEROXIDE DOSING</t>
        </is>
      </c>
      <c r="E1130" s="303" t="inlineStr">
        <is>
          <t>1830-PS07-211</t>
        </is>
      </c>
      <c r="F1130" s="229" t="inlineStr">
        <is>
          <t>Field</t>
        </is>
      </c>
      <c r="G1130" s="229" t="inlineStr">
        <is>
          <t>Field</t>
        </is>
      </c>
      <c r="H1130" s="229" t="inlineStr">
        <is>
          <t>SIS-DI</t>
        </is>
      </c>
      <c r="I1130" s="218" t="inlineStr">
        <is>
          <t>-</t>
        </is>
      </c>
      <c r="J1130" s="229" t="inlineStr">
        <is>
          <t>-</t>
        </is>
      </c>
      <c r="K1130" s="304" t="inlineStr">
        <is>
          <t>C01</t>
        </is>
      </c>
      <c r="L1130" s="305" t="n"/>
      <c r="M1130" s="306" t="n"/>
      <c r="N1130" s="305" t="n"/>
      <c r="O1130" s="305" t="n"/>
    </row>
    <row r="1131" ht="20.1" customHeight="1" s="521">
      <c r="A1131" s="301" t="inlineStr">
        <is>
          <t>-</t>
        </is>
      </c>
      <c r="B1131" s="653" t="inlineStr">
        <is>
          <t>18-HXS-21101B</t>
        </is>
      </c>
      <c r="C1131" s="307" t="inlineStr">
        <is>
          <t>Pushbutton</t>
        </is>
      </c>
      <c r="D1131" s="303" t="inlineStr">
        <is>
          <t>ESD PEROXIDE DOSING</t>
        </is>
      </c>
      <c r="E1131" s="303" t="inlineStr">
        <is>
          <t>1830-PS07-211</t>
        </is>
      </c>
      <c r="F1131" s="218" t="inlineStr">
        <is>
          <t>CCR</t>
        </is>
      </c>
      <c r="G1131" s="229" t="inlineStr">
        <is>
          <t>Console</t>
        </is>
      </c>
      <c r="H1131" s="229" t="inlineStr">
        <is>
          <t>SIS-DI</t>
        </is>
      </c>
      <c r="I1131" s="218" t="inlineStr">
        <is>
          <t>-</t>
        </is>
      </c>
      <c r="J1131" s="229" t="inlineStr">
        <is>
          <t>-</t>
        </is>
      </c>
      <c r="K1131" s="304" t="inlineStr">
        <is>
          <t>C01</t>
        </is>
      </c>
      <c r="L1131" s="305" t="n"/>
      <c r="M1131" s="306" t="n"/>
      <c r="N1131" s="305" t="n"/>
      <c r="O1131" s="305" t="n"/>
    </row>
    <row r="1132" ht="20.1" customHeight="1" s="521">
      <c r="A1132" s="309" t="n"/>
      <c r="B1132" s="654" t="n"/>
      <c r="C1132" s="316" t="n"/>
      <c r="D1132" s="311" t="n"/>
      <c r="E1132" s="311" t="n"/>
      <c r="F1132" s="235" t="n"/>
      <c r="G1132" s="252" t="n"/>
      <c r="H1132" s="235" t="n"/>
      <c r="I1132" s="219" t="n"/>
      <c r="J1132" s="235" t="n"/>
      <c r="K1132" s="313" t="n"/>
      <c r="L1132" s="314" t="n"/>
      <c r="M1132" s="315" t="n"/>
      <c r="N1132" s="314" t="n"/>
      <c r="O1132" s="314" t="n"/>
    </row>
    <row r="1133" ht="20.1" customHeight="1" s="521">
      <c r="A1133" s="301" t="inlineStr">
        <is>
          <t>-</t>
        </is>
      </c>
      <c r="B1133" s="653" t="inlineStr">
        <is>
          <t>18-GIA-30101</t>
        </is>
      </c>
      <c r="C1133" s="302" t="inlineStr">
        <is>
          <t>GDS</t>
        </is>
      </c>
      <c r="D1133" s="303" t="inlineStr">
        <is>
          <t>Propylene/Ethylene/Propane/Ethane</t>
        </is>
      </c>
      <c r="E1133" s="303" t="inlineStr">
        <is>
          <t>-</t>
        </is>
      </c>
      <c r="F1133" s="229" t="inlineStr">
        <is>
          <t>Field</t>
        </is>
      </c>
      <c r="G1133" s="240" t="inlineStr">
        <is>
          <t>电梯井</t>
        </is>
      </c>
      <c r="H1133" s="229" t="inlineStr">
        <is>
          <t>-</t>
        </is>
      </c>
      <c r="I1133" s="218" t="inlineStr">
        <is>
          <t>-</t>
        </is>
      </c>
      <c r="J1133" s="229" t="inlineStr">
        <is>
          <t>-</t>
        </is>
      </c>
      <c r="K1133" s="304" t="inlineStr">
        <is>
          <t>C01</t>
        </is>
      </c>
      <c r="L1133" s="305" t="n"/>
      <c r="M1133" s="306" t="n"/>
      <c r="N1133" s="305" t="n"/>
      <c r="O1133" s="305" t="n"/>
    </row>
    <row r="1134" ht="20.1" customHeight="1" s="521">
      <c r="A1134" s="301" t="inlineStr">
        <is>
          <t>-</t>
        </is>
      </c>
      <c r="B1134" s="653" t="inlineStr">
        <is>
          <t>18-GT-30101</t>
        </is>
      </c>
      <c r="C1134" s="302" t="inlineStr">
        <is>
          <t>Combustible Detector</t>
        </is>
      </c>
      <c r="D1134" s="303" t="inlineStr">
        <is>
          <t>Propylene/Ethylene/Propane/Ethane</t>
        </is>
      </c>
      <c r="E1134" s="303" t="inlineStr">
        <is>
          <t>-</t>
        </is>
      </c>
      <c r="F1134" s="229" t="inlineStr">
        <is>
          <t>Field</t>
        </is>
      </c>
      <c r="G1134" s="240" t="inlineStr">
        <is>
          <t>电梯井</t>
        </is>
      </c>
      <c r="H1134" s="229" t="inlineStr">
        <is>
          <t>GDS-AI</t>
        </is>
      </c>
      <c r="I1134" s="218" t="inlineStr">
        <is>
          <t>-</t>
        </is>
      </c>
      <c r="J1134" s="229" t="inlineStr">
        <is>
          <t>-</t>
        </is>
      </c>
      <c r="K1134" s="304" t="inlineStr">
        <is>
          <t>C01</t>
        </is>
      </c>
      <c r="L1134" s="305" t="n"/>
      <c r="M1134" s="306" t="n"/>
      <c r="N1134" s="305" t="n"/>
      <c r="O1134" s="305" t="n"/>
    </row>
    <row r="1135" ht="20.1" customHeight="1" s="521">
      <c r="A1135" s="301" t="n"/>
      <c r="B1135" s="653" t="n"/>
      <c r="C1135" s="302" t="n"/>
      <c r="D1135" s="303" t="n"/>
      <c r="E1135" s="303" t="n"/>
      <c r="F1135" s="229" t="n"/>
      <c r="G1135" s="240" t="n"/>
      <c r="H1135" s="229" t="n"/>
      <c r="I1135" s="218" t="n"/>
      <c r="J1135" s="229" t="n"/>
      <c r="K1135" s="304" t="n"/>
      <c r="L1135" s="305" t="n"/>
      <c r="M1135" s="306" t="n"/>
      <c r="N1135" s="305" t="n"/>
      <c r="O1135" s="305" t="n"/>
    </row>
    <row r="1136" ht="20.1" customHeight="1" s="521">
      <c r="A1136" s="301" t="inlineStr">
        <is>
          <t>-</t>
        </is>
      </c>
      <c r="B1136" s="653" t="inlineStr">
        <is>
          <t>18-GIA-30102</t>
        </is>
      </c>
      <c r="C1136" s="302" t="inlineStr">
        <is>
          <t>GDS</t>
        </is>
      </c>
      <c r="D1136" s="303" t="inlineStr">
        <is>
          <t>Propylene/Ethylene/Propane/Ethane</t>
        </is>
      </c>
      <c r="E1136" s="303" t="inlineStr">
        <is>
          <t>-</t>
        </is>
      </c>
      <c r="F1136" s="229" t="inlineStr">
        <is>
          <t>Field</t>
        </is>
      </c>
      <c r="G1136" s="354" t="inlineStr">
        <is>
          <t>过氧化物间</t>
        </is>
      </c>
      <c r="H1136" s="229" t="inlineStr">
        <is>
          <t>-</t>
        </is>
      </c>
      <c r="I1136" s="218" t="inlineStr">
        <is>
          <t>-</t>
        </is>
      </c>
      <c r="J1136" s="229" t="inlineStr">
        <is>
          <t>-</t>
        </is>
      </c>
      <c r="K1136" s="304" t="inlineStr">
        <is>
          <t>C01</t>
        </is>
      </c>
      <c r="L1136" s="305" t="n"/>
      <c r="M1136" s="306" t="n"/>
      <c r="N1136" s="305" t="n"/>
      <c r="O1136" s="305" t="n"/>
    </row>
    <row r="1137" ht="20.1" customHeight="1" s="521">
      <c r="A1137" s="301" t="inlineStr">
        <is>
          <t>-</t>
        </is>
      </c>
      <c r="B1137" s="653" t="inlineStr">
        <is>
          <t>18-GT-30102</t>
        </is>
      </c>
      <c r="C1137" s="302" t="inlineStr">
        <is>
          <t>Combustible Detector</t>
        </is>
      </c>
      <c r="D1137" s="303" t="inlineStr">
        <is>
          <t>Propylene/Ethylene/Propane/Ethane</t>
        </is>
      </c>
      <c r="E1137" s="303" t="inlineStr">
        <is>
          <t>-</t>
        </is>
      </c>
      <c r="F1137" s="229" t="inlineStr">
        <is>
          <t>Field</t>
        </is>
      </c>
      <c r="G1137" s="354" t="inlineStr">
        <is>
          <t>过氧化物间</t>
        </is>
      </c>
      <c r="H1137" s="229" t="inlineStr">
        <is>
          <t>GDS-AI</t>
        </is>
      </c>
      <c r="I1137" s="218" t="inlineStr">
        <is>
          <t>-</t>
        </is>
      </c>
      <c r="J1137" s="229" t="inlineStr">
        <is>
          <t>-</t>
        </is>
      </c>
      <c r="K1137" s="304" t="inlineStr">
        <is>
          <t>C01</t>
        </is>
      </c>
      <c r="L1137" s="305" t="n"/>
      <c r="M1137" s="306" t="n"/>
      <c r="N1137" s="305" t="n"/>
      <c r="O1137" s="305" t="n"/>
    </row>
    <row r="1138" ht="20.1" customHeight="1" s="521">
      <c r="A1138" s="301" t="n"/>
      <c r="B1138" s="653" t="n"/>
      <c r="C1138" s="302" t="n"/>
      <c r="D1138" s="303" t="n"/>
      <c r="E1138" s="303" t="n"/>
      <c r="F1138" s="229" t="n"/>
      <c r="G1138" s="240" t="n"/>
      <c r="H1138" s="229" t="n"/>
      <c r="I1138" s="218" t="n"/>
      <c r="J1138" s="229" t="n"/>
      <c r="K1138" s="304" t="n"/>
      <c r="L1138" s="305" t="n"/>
      <c r="M1138" s="306" t="n"/>
      <c r="N1138" s="305" t="n"/>
      <c r="O1138" s="305" t="n"/>
    </row>
    <row r="1139" ht="20.1" customHeight="1" s="521">
      <c r="A1139" s="301" t="inlineStr">
        <is>
          <t>-</t>
        </is>
      </c>
      <c r="B1139" s="653" t="inlineStr">
        <is>
          <t>18-GIA-30103</t>
        </is>
      </c>
      <c r="C1139" s="302" t="inlineStr">
        <is>
          <t>GDS</t>
        </is>
      </c>
      <c r="D1139" s="303" t="inlineStr">
        <is>
          <t>Propylene Propane</t>
        </is>
      </c>
      <c r="E1139" s="303" t="inlineStr">
        <is>
          <t>-</t>
        </is>
      </c>
      <c r="F1139" s="229" t="inlineStr">
        <is>
          <t>Field</t>
        </is>
      </c>
      <c r="G1139" s="354" t="inlineStr">
        <is>
          <t>相分离间</t>
        </is>
      </c>
      <c r="H1139" s="229" t="inlineStr">
        <is>
          <t>-</t>
        </is>
      </c>
      <c r="I1139" s="218" t="inlineStr">
        <is>
          <t>-</t>
        </is>
      </c>
      <c r="J1139" s="229" t="inlineStr">
        <is>
          <t>-</t>
        </is>
      </c>
      <c r="K1139" s="304" t="inlineStr">
        <is>
          <t>C01</t>
        </is>
      </c>
      <c r="L1139" s="305" t="n"/>
      <c r="M1139" s="306" t="n"/>
      <c r="N1139" s="305" t="n"/>
      <c r="O1139" s="305" t="n"/>
    </row>
    <row r="1140" ht="20.1" customHeight="1" s="521">
      <c r="A1140" s="301" t="inlineStr">
        <is>
          <t>-</t>
        </is>
      </c>
      <c r="B1140" s="653" t="inlineStr">
        <is>
          <t>18-GT-30103</t>
        </is>
      </c>
      <c r="C1140" s="302" t="inlineStr">
        <is>
          <t>Combustible Detector</t>
        </is>
      </c>
      <c r="D1140" s="303" t="inlineStr">
        <is>
          <t>Propylene Propane</t>
        </is>
      </c>
      <c r="E1140" s="303" t="inlineStr">
        <is>
          <t>-</t>
        </is>
      </c>
      <c r="F1140" s="229" t="inlineStr">
        <is>
          <t>Field</t>
        </is>
      </c>
      <c r="G1140" s="354" t="inlineStr">
        <is>
          <t>相分离间</t>
        </is>
      </c>
      <c r="H1140" s="229" t="inlineStr">
        <is>
          <t>GDS-AI</t>
        </is>
      </c>
      <c r="I1140" s="218" t="inlineStr">
        <is>
          <t>-</t>
        </is>
      </c>
      <c r="J1140" s="229" t="inlineStr">
        <is>
          <t>-</t>
        </is>
      </c>
      <c r="K1140" s="304" t="inlineStr">
        <is>
          <t>C01</t>
        </is>
      </c>
      <c r="L1140" s="305" t="n"/>
      <c r="M1140" s="306" t="n"/>
      <c r="N1140" s="305" t="n"/>
      <c r="O1140" s="305" t="n"/>
    </row>
    <row r="1141" ht="20.1" customHeight="1" s="521">
      <c r="A1141" s="301" t="n"/>
      <c r="B1141" s="653" t="n"/>
      <c r="C1141" s="302" t="n"/>
      <c r="D1141" s="303" t="n"/>
      <c r="E1141" s="303" t="n"/>
      <c r="F1141" s="229" t="n"/>
      <c r="G1141" s="240" t="n"/>
      <c r="H1141" s="229" t="n"/>
      <c r="I1141" s="218" t="n"/>
      <c r="J1141" s="229" t="n"/>
      <c r="K1141" s="304" t="n"/>
      <c r="L1141" s="305" t="n"/>
      <c r="M1141" s="306" t="n"/>
      <c r="N1141" s="305" t="n"/>
      <c r="O1141" s="305" t="n"/>
    </row>
    <row r="1142" ht="20.1" customHeight="1" s="521">
      <c r="A1142" s="301" t="inlineStr">
        <is>
          <t>-</t>
        </is>
      </c>
      <c r="B1142" s="653" t="inlineStr">
        <is>
          <t>18-GIA-30201</t>
        </is>
      </c>
      <c r="C1142" s="302" t="inlineStr">
        <is>
          <t>GDS</t>
        </is>
      </c>
      <c r="D1142" s="303" t="inlineStr">
        <is>
          <t xml:space="preserve">O2 IN AIR </t>
        </is>
      </c>
      <c r="E1142" s="303" t="inlineStr">
        <is>
          <t>-</t>
        </is>
      </c>
      <c r="F1142" s="229" t="inlineStr">
        <is>
          <t>Field</t>
        </is>
      </c>
      <c r="G1142" s="240" t="inlineStr">
        <is>
          <t>PF-3601</t>
        </is>
      </c>
      <c r="H1142" s="229" t="inlineStr">
        <is>
          <t>-</t>
        </is>
      </c>
      <c r="I1142" s="218" t="inlineStr">
        <is>
          <t>-</t>
        </is>
      </c>
      <c r="J1142" s="229" t="inlineStr">
        <is>
          <t>-</t>
        </is>
      </c>
      <c r="K1142" s="304" t="inlineStr">
        <is>
          <t>C01</t>
        </is>
      </c>
      <c r="L1142" s="305" t="n"/>
      <c r="M1142" s="306" t="n"/>
      <c r="N1142" s="305" t="n"/>
      <c r="O1142" s="305" t="n"/>
    </row>
    <row r="1143" ht="20.1" customHeight="1" s="521">
      <c r="A1143" s="301" t="inlineStr">
        <is>
          <t>-</t>
        </is>
      </c>
      <c r="B1143" s="653" t="inlineStr">
        <is>
          <t>18-GT-30201</t>
        </is>
      </c>
      <c r="C1143" s="302" t="inlineStr">
        <is>
          <t>Oxygen Detector</t>
        </is>
      </c>
      <c r="D1143" s="303" t="inlineStr">
        <is>
          <t xml:space="preserve">O2 IN AIR </t>
        </is>
      </c>
      <c r="E1143" s="303" t="inlineStr">
        <is>
          <t>-</t>
        </is>
      </c>
      <c r="F1143" s="229" t="inlineStr">
        <is>
          <t>Field</t>
        </is>
      </c>
      <c r="G1143" s="240" t="inlineStr">
        <is>
          <t>PF-3601</t>
        </is>
      </c>
      <c r="H1143" s="229" t="inlineStr">
        <is>
          <t>GDS-AI</t>
        </is>
      </c>
      <c r="I1143" s="218" t="inlineStr">
        <is>
          <t>-</t>
        </is>
      </c>
      <c r="J1143" s="229" t="inlineStr">
        <is>
          <t>-</t>
        </is>
      </c>
      <c r="K1143" s="304" t="inlineStr">
        <is>
          <t>C01</t>
        </is>
      </c>
      <c r="L1143" s="305" t="n"/>
      <c r="M1143" s="306" t="n"/>
      <c r="N1143" s="305" t="n"/>
      <c r="O1143" s="305" t="n"/>
    </row>
    <row r="1144" ht="20.1" customHeight="1" s="521">
      <c r="A1144" s="301" t="n"/>
      <c r="B1144" s="653" t="n"/>
      <c r="C1144" s="302" t="n"/>
      <c r="D1144" s="303" t="n"/>
      <c r="E1144" s="303" t="n"/>
      <c r="F1144" s="229" t="n"/>
      <c r="G1144" s="240" t="n"/>
      <c r="H1144" s="229" t="n"/>
      <c r="I1144" s="218" t="n"/>
      <c r="J1144" s="229" t="n"/>
      <c r="K1144" s="304" t="n"/>
      <c r="L1144" s="305" t="n"/>
      <c r="M1144" s="306" t="n"/>
      <c r="N1144" s="305" t="n"/>
      <c r="O1144" s="305" t="n"/>
    </row>
    <row r="1145" ht="20.1" customHeight="1" s="521">
      <c r="A1145" s="301" t="inlineStr">
        <is>
          <t>-</t>
        </is>
      </c>
      <c r="B1145" s="653" t="inlineStr">
        <is>
          <t>18-GIA-30301</t>
        </is>
      </c>
      <c r="C1145" s="302" t="inlineStr">
        <is>
          <t>GDS</t>
        </is>
      </c>
      <c r="D1145" s="303" t="inlineStr">
        <is>
          <t xml:space="preserve">O2 IN AIR </t>
        </is>
      </c>
      <c r="E1145" s="303" t="inlineStr">
        <is>
          <t>-</t>
        </is>
      </c>
      <c r="F1145" s="229" t="inlineStr">
        <is>
          <t>Field</t>
        </is>
      </c>
      <c r="G1145" s="240" t="inlineStr">
        <is>
          <t>PF-3501X</t>
        </is>
      </c>
      <c r="H1145" s="229" t="inlineStr">
        <is>
          <t>-</t>
        </is>
      </c>
      <c r="I1145" s="218" t="inlineStr">
        <is>
          <t>-</t>
        </is>
      </c>
      <c r="J1145" s="229" t="inlineStr">
        <is>
          <t>-</t>
        </is>
      </c>
      <c r="K1145" s="304" t="inlineStr">
        <is>
          <t>C01</t>
        </is>
      </c>
      <c r="L1145" s="305" t="n"/>
      <c r="M1145" s="306" t="n"/>
      <c r="N1145" s="305" t="n"/>
      <c r="O1145" s="305" t="n"/>
    </row>
    <row r="1146" ht="20.1" customHeight="1" s="521">
      <c r="A1146" s="301" t="inlineStr">
        <is>
          <t>-</t>
        </is>
      </c>
      <c r="B1146" s="653" t="inlineStr">
        <is>
          <t>18-GT-30301</t>
        </is>
      </c>
      <c r="C1146" s="302" t="inlineStr">
        <is>
          <t>Oxygen Detector</t>
        </is>
      </c>
      <c r="D1146" s="303" t="inlineStr">
        <is>
          <t xml:space="preserve">O2 IN AIR </t>
        </is>
      </c>
      <c r="E1146" s="303" t="inlineStr">
        <is>
          <t>-</t>
        </is>
      </c>
      <c r="F1146" s="229" t="inlineStr">
        <is>
          <t>Field</t>
        </is>
      </c>
      <c r="G1146" s="240" t="inlineStr">
        <is>
          <t>PF-3501X</t>
        </is>
      </c>
      <c r="H1146" s="229" t="inlineStr">
        <is>
          <t>GDS-AI</t>
        </is>
      </c>
      <c r="I1146" s="218" t="inlineStr">
        <is>
          <t>-</t>
        </is>
      </c>
      <c r="J1146" s="229" t="inlineStr">
        <is>
          <t>-</t>
        </is>
      </c>
      <c r="K1146" s="304" t="inlineStr">
        <is>
          <t>C01</t>
        </is>
      </c>
      <c r="L1146" s="305" t="n"/>
      <c r="M1146" s="306" t="n"/>
      <c r="N1146" s="305" t="n"/>
      <c r="O1146" s="305" t="n"/>
    </row>
    <row r="1147" ht="20.1" customHeight="1" s="521">
      <c r="A1147" s="301" t="n"/>
      <c r="B1147" s="653" t="n"/>
      <c r="C1147" s="302" t="n"/>
      <c r="D1147" s="303" t="n"/>
      <c r="E1147" s="303" t="n"/>
      <c r="F1147" s="229" t="n"/>
      <c r="G1147" s="240" t="n"/>
      <c r="H1147" s="229" t="n"/>
      <c r="I1147" s="218" t="n"/>
      <c r="J1147" s="229" t="n"/>
      <c r="K1147" s="304" t="n"/>
      <c r="L1147" s="305" t="n"/>
      <c r="M1147" s="306" t="n"/>
      <c r="N1147" s="305" t="n"/>
      <c r="O1147" s="305" t="n"/>
    </row>
    <row r="1148" ht="20.1" customHeight="1" s="521">
      <c r="A1148" s="301" t="inlineStr">
        <is>
          <t>-</t>
        </is>
      </c>
      <c r="B1148" s="653" t="inlineStr">
        <is>
          <t>18-GIA-30401</t>
        </is>
      </c>
      <c r="C1148" s="302" t="inlineStr">
        <is>
          <t>GDS</t>
        </is>
      </c>
      <c r="D1148" s="303" t="inlineStr">
        <is>
          <t xml:space="preserve">O2 IN AIR </t>
        </is>
      </c>
      <c r="E1148" s="303" t="inlineStr">
        <is>
          <t>-</t>
        </is>
      </c>
      <c r="F1148" s="229" t="inlineStr">
        <is>
          <t>Field</t>
        </is>
      </c>
      <c r="G1148" s="240" t="inlineStr">
        <is>
          <t>VH-2204X</t>
        </is>
      </c>
      <c r="H1148" s="229" t="inlineStr">
        <is>
          <t>-</t>
        </is>
      </c>
      <c r="I1148" s="218" t="inlineStr">
        <is>
          <t>-</t>
        </is>
      </c>
      <c r="J1148" s="229" t="inlineStr">
        <is>
          <t>-</t>
        </is>
      </c>
      <c r="K1148" s="304" t="inlineStr">
        <is>
          <t>C01</t>
        </is>
      </c>
      <c r="L1148" s="305" t="n"/>
      <c r="M1148" s="306" t="n"/>
      <c r="N1148" s="305" t="n"/>
      <c r="O1148" s="305" t="n"/>
    </row>
    <row r="1149" ht="20.1" customHeight="1" s="521">
      <c r="A1149" s="301" t="inlineStr">
        <is>
          <t>-</t>
        </is>
      </c>
      <c r="B1149" s="653" t="inlineStr">
        <is>
          <t>18-GT-30401</t>
        </is>
      </c>
      <c r="C1149" s="302" t="inlineStr">
        <is>
          <t>Oxygen Detector</t>
        </is>
      </c>
      <c r="D1149" s="303" t="inlineStr">
        <is>
          <t xml:space="preserve">O2 IN AIR </t>
        </is>
      </c>
      <c r="E1149" s="303" t="inlineStr">
        <is>
          <t>-</t>
        </is>
      </c>
      <c r="F1149" s="229" t="inlineStr">
        <is>
          <t>Field</t>
        </is>
      </c>
      <c r="G1149" s="240" t="inlineStr">
        <is>
          <t>VH-2204X</t>
        </is>
      </c>
      <c r="H1149" s="229" t="inlineStr">
        <is>
          <t>GDS-AI</t>
        </is>
      </c>
      <c r="I1149" s="218" t="inlineStr">
        <is>
          <t>-</t>
        </is>
      </c>
      <c r="J1149" s="229" t="inlineStr">
        <is>
          <t>-</t>
        </is>
      </c>
      <c r="K1149" s="304" t="inlineStr">
        <is>
          <t>C01</t>
        </is>
      </c>
      <c r="L1149" s="305" t="n"/>
      <c r="M1149" s="306" t="n"/>
      <c r="N1149" s="305" t="n"/>
      <c r="O1149" s="305" t="n"/>
    </row>
    <row r="1150" ht="20.1" customHeight="1" s="521">
      <c r="A1150" s="301" t="n"/>
      <c r="B1150" s="653" t="n"/>
      <c r="C1150" s="302" t="n"/>
      <c r="D1150" s="303" t="n"/>
      <c r="E1150" s="303" t="n"/>
      <c r="F1150" s="229" t="n"/>
      <c r="G1150" s="240" t="n"/>
      <c r="H1150" s="229" t="n"/>
      <c r="I1150" s="218" t="n"/>
      <c r="J1150" s="229" t="n"/>
      <c r="K1150" s="304" t="n"/>
      <c r="L1150" s="305" t="n"/>
      <c r="M1150" s="306" t="n"/>
      <c r="N1150" s="305" t="n"/>
      <c r="O1150" s="305" t="n"/>
    </row>
    <row r="1151" ht="20.1" customHeight="1" s="521">
      <c r="A1151" s="301" t="inlineStr">
        <is>
          <t>-</t>
        </is>
      </c>
      <c r="B1151" s="653" t="inlineStr">
        <is>
          <t>18-GIA-30402</t>
        </is>
      </c>
      <c r="C1151" s="302" t="inlineStr">
        <is>
          <t>GDS</t>
        </is>
      </c>
      <c r="D1151" s="303" t="inlineStr">
        <is>
          <t>Propylene Propane</t>
        </is>
      </c>
      <c r="E1151" s="303" t="inlineStr">
        <is>
          <t>-</t>
        </is>
      </c>
      <c r="F1151" s="229" t="inlineStr">
        <is>
          <t>Field</t>
        </is>
      </c>
      <c r="G1151" s="354" t="inlineStr">
        <is>
          <t>真空系统间</t>
        </is>
      </c>
      <c r="H1151" s="229" t="inlineStr">
        <is>
          <t>-</t>
        </is>
      </c>
      <c r="I1151" s="218" t="inlineStr">
        <is>
          <t>-</t>
        </is>
      </c>
      <c r="J1151" s="229" t="inlineStr">
        <is>
          <t>-</t>
        </is>
      </c>
      <c r="K1151" s="304" t="inlineStr">
        <is>
          <t>C01</t>
        </is>
      </c>
      <c r="L1151" s="305" t="n"/>
      <c r="M1151" s="306" t="n"/>
      <c r="N1151" s="305" t="n"/>
      <c r="O1151" s="305" t="n"/>
    </row>
    <row r="1152" ht="20.1" customHeight="1" s="521">
      <c r="A1152" s="301" t="inlineStr">
        <is>
          <t>-</t>
        </is>
      </c>
      <c r="B1152" s="653" t="inlineStr">
        <is>
          <t>18-GT-30402</t>
        </is>
      </c>
      <c r="C1152" s="302" t="inlineStr">
        <is>
          <t>Combustible Detector</t>
        </is>
      </c>
      <c r="D1152" s="303" t="inlineStr">
        <is>
          <t>Propylene Propane</t>
        </is>
      </c>
      <c r="E1152" s="303" t="inlineStr">
        <is>
          <t>-</t>
        </is>
      </c>
      <c r="F1152" s="229" t="inlineStr">
        <is>
          <t>Field</t>
        </is>
      </c>
      <c r="G1152" s="354" t="inlineStr">
        <is>
          <t>真空系统间</t>
        </is>
      </c>
      <c r="H1152" s="229" t="inlineStr">
        <is>
          <t>GDS-AI</t>
        </is>
      </c>
      <c r="I1152" s="218" t="inlineStr">
        <is>
          <t>-</t>
        </is>
      </c>
      <c r="J1152" s="229" t="inlineStr">
        <is>
          <t>-</t>
        </is>
      </c>
      <c r="K1152" s="304" t="inlineStr">
        <is>
          <t>C01</t>
        </is>
      </c>
      <c r="L1152" s="305" t="n"/>
      <c r="M1152" s="306" t="n"/>
      <c r="N1152" s="305" t="n"/>
      <c r="O1152" s="305" t="n"/>
    </row>
    <row r="1153" ht="20.1" customHeight="1" s="521">
      <c r="A1153" s="301" t="n"/>
      <c r="B1153" s="653" t="n"/>
      <c r="C1153" s="302" t="n"/>
      <c r="D1153" s="303" t="n"/>
      <c r="E1153" s="303" t="n"/>
      <c r="F1153" s="229" t="n"/>
      <c r="G1153" s="240" t="n"/>
      <c r="H1153" s="229" t="n"/>
      <c r="I1153" s="218" t="n"/>
      <c r="J1153" s="229" t="n"/>
      <c r="K1153" s="304" t="n"/>
      <c r="L1153" s="305" t="n"/>
      <c r="M1153" s="306" t="n"/>
      <c r="N1153" s="305" t="n"/>
      <c r="O1153" s="305" t="n"/>
    </row>
    <row r="1154" ht="20.1" customHeight="1" s="521">
      <c r="A1154" s="301" t="inlineStr">
        <is>
          <t>-</t>
        </is>
      </c>
      <c r="B1154" s="653" t="inlineStr">
        <is>
          <t>18-GIA-30501</t>
        </is>
      </c>
      <c r="C1154" s="302" t="inlineStr">
        <is>
          <t>GDS</t>
        </is>
      </c>
      <c r="D1154" s="303" t="inlineStr">
        <is>
          <t xml:space="preserve">O2 IN AIR </t>
        </is>
      </c>
      <c r="E1154" s="303" t="inlineStr">
        <is>
          <t>-</t>
        </is>
      </c>
      <c r="F1154" s="229" t="inlineStr">
        <is>
          <t>Field</t>
        </is>
      </c>
      <c r="G1154" s="240" t="inlineStr">
        <is>
          <t>VH-2203</t>
        </is>
      </c>
      <c r="H1154" s="229" t="inlineStr">
        <is>
          <t>-</t>
        </is>
      </c>
      <c r="I1154" s="218" t="inlineStr">
        <is>
          <t>-</t>
        </is>
      </c>
      <c r="J1154" s="229" t="inlineStr">
        <is>
          <t>-</t>
        </is>
      </c>
      <c r="K1154" s="304" t="inlineStr">
        <is>
          <t>C01</t>
        </is>
      </c>
      <c r="L1154" s="305" t="n"/>
      <c r="M1154" s="306" t="n"/>
      <c r="N1154" s="305" t="n"/>
      <c r="O1154" s="305" t="n"/>
    </row>
    <row r="1155" ht="20.1" customHeight="1" s="521">
      <c r="A1155" s="301" t="inlineStr">
        <is>
          <t>-</t>
        </is>
      </c>
      <c r="B1155" s="653" t="inlineStr">
        <is>
          <t>18-GT-30501</t>
        </is>
      </c>
      <c r="C1155" s="302" t="inlineStr">
        <is>
          <t>Oxygen Detector</t>
        </is>
      </c>
      <c r="D1155" s="303" t="inlineStr">
        <is>
          <t xml:space="preserve">O2 IN AIR </t>
        </is>
      </c>
      <c r="E1155" s="303" t="inlineStr">
        <is>
          <t>-</t>
        </is>
      </c>
      <c r="F1155" s="229" t="inlineStr">
        <is>
          <t>Field</t>
        </is>
      </c>
      <c r="G1155" s="240" t="inlineStr">
        <is>
          <t>VH-2203</t>
        </is>
      </c>
      <c r="H1155" s="229" t="inlineStr">
        <is>
          <t>GDS-AI</t>
        </is>
      </c>
      <c r="I1155" s="218" t="inlineStr">
        <is>
          <t>-</t>
        </is>
      </c>
      <c r="J1155" s="229" t="inlineStr">
        <is>
          <t>-</t>
        </is>
      </c>
      <c r="K1155" s="304" t="inlineStr">
        <is>
          <t>C01</t>
        </is>
      </c>
      <c r="L1155" s="305" t="n"/>
      <c r="M1155" s="306" t="n"/>
      <c r="N1155" s="305" t="n"/>
      <c r="O1155" s="305" t="n"/>
    </row>
    <row r="1156" ht="20.1" customHeight="1" s="521">
      <c r="A1156" s="301" t="n"/>
      <c r="B1156" s="653" t="n"/>
      <c r="C1156" s="302" t="n"/>
      <c r="D1156" s="303" t="n"/>
      <c r="E1156" s="303" t="n"/>
      <c r="F1156" s="229" t="n"/>
      <c r="G1156" s="240" t="n"/>
      <c r="H1156" s="229" t="n"/>
      <c r="I1156" s="218" t="n"/>
      <c r="J1156" s="229" t="n"/>
      <c r="K1156" s="304" t="n"/>
      <c r="L1156" s="305" t="n"/>
      <c r="M1156" s="306" t="n"/>
      <c r="N1156" s="305" t="n"/>
      <c r="O1156" s="305" t="n"/>
    </row>
    <row r="1157" ht="20.1" customHeight="1" s="521">
      <c r="A1157" s="301" t="inlineStr">
        <is>
          <t>-</t>
        </is>
      </c>
      <c r="B1157" s="653" t="inlineStr">
        <is>
          <t>18-GIA-30502</t>
        </is>
      </c>
      <c r="C1157" s="302" t="inlineStr">
        <is>
          <t>GDS</t>
        </is>
      </c>
      <c r="D1157" s="303" t="inlineStr">
        <is>
          <t xml:space="preserve">O2 IN AIR </t>
        </is>
      </c>
      <c r="E1157" s="303" t="inlineStr">
        <is>
          <t>-</t>
        </is>
      </c>
      <c r="F1157" s="229" t="inlineStr">
        <is>
          <t>Field</t>
        </is>
      </c>
      <c r="G1157" s="240" t="inlineStr">
        <is>
          <t>PZ-2201X</t>
        </is>
      </c>
      <c r="H1157" s="229" t="inlineStr">
        <is>
          <t>-</t>
        </is>
      </c>
      <c r="I1157" s="218" t="inlineStr">
        <is>
          <t>-</t>
        </is>
      </c>
      <c r="J1157" s="229" t="inlineStr">
        <is>
          <t>-</t>
        </is>
      </c>
      <c r="K1157" s="304" t="inlineStr">
        <is>
          <t>C01</t>
        </is>
      </c>
      <c r="L1157" s="305" t="n"/>
      <c r="M1157" s="306" t="n"/>
      <c r="N1157" s="305" t="n"/>
      <c r="O1157" s="305" t="n"/>
    </row>
    <row r="1158" ht="20.1" customHeight="1" s="521">
      <c r="A1158" s="301" t="inlineStr">
        <is>
          <t>-</t>
        </is>
      </c>
      <c r="B1158" s="653" t="inlineStr">
        <is>
          <t>18-GT-30502</t>
        </is>
      </c>
      <c r="C1158" s="302" t="inlineStr">
        <is>
          <t>Oxygen Detector</t>
        </is>
      </c>
      <c r="D1158" s="303" t="inlineStr">
        <is>
          <t xml:space="preserve">O2 IN AIR </t>
        </is>
      </c>
      <c r="E1158" s="303" t="inlineStr">
        <is>
          <t>-</t>
        </is>
      </c>
      <c r="F1158" s="229" t="inlineStr">
        <is>
          <t>Field</t>
        </is>
      </c>
      <c r="G1158" s="240" t="inlineStr">
        <is>
          <t>PZ-2201X</t>
        </is>
      </c>
      <c r="H1158" s="229" t="inlineStr">
        <is>
          <t>GDS-AI</t>
        </is>
      </c>
      <c r="I1158" s="218" t="inlineStr">
        <is>
          <t>-</t>
        </is>
      </c>
      <c r="J1158" s="229" t="inlineStr">
        <is>
          <t>-</t>
        </is>
      </c>
      <c r="K1158" s="304" t="inlineStr">
        <is>
          <t>C01</t>
        </is>
      </c>
      <c r="L1158" s="305" t="n"/>
      <c r="M1158" s="306" t="n"/>
      <c r="N1158" s="305" t="n"/>
      <c r="O1158" s="305" t="n"/>
    </row>
    <row r="1159" ht="20.1" customHeight="1" s="521">
      <c r="A1159" s="301" t="n"/>
      <c r="B1159" s="653" t="n"/>
      <c r="C1159" s="302" t="n"/>
      <c r="D1159" s="303" t="n"/>
      <c r="E1159" s="303" t="n"/>
      <c r="F1159" s="229" t="n"/>
      <c r="G1159" s="240" t="n"/>
      <c r="H1159" s="229" t="n"/>
      <c r="I1159" s="218" t="n"/>
      <c r="J1159" s="229" t="n"/>
      <c r="K1159" s="304" t="n"/>
      <c r="L1159" s="305" t="n"/>
      <c r="M1159" s="306" t="n"/>
      <c r="N1159" s="305" t="n"/>
      <c r="O1159" s="305" t="n"/>
    </row>
    <row r="1160" ht="20.1" customHeight="1" s="521">
      <c r="A1160" s="301" t="inlineStr">
        <is>
          <t>-</t>
        </is>
      </c>
      <c r="B1160" s="653" t="inlineStr">
        <is>
          <t>18-GA-30101</t>
        </is>
      </c>
      <c r="C1160" s="302" t="inlineStr">
        <is>
          <t>声光报警器</t>
        </is>
      </c>
      <c r="D1160" s="303" t="inlineStr">
        <is>
          <t>-</t>
        </is>
      </c>
      <c r="E1160" s="303" t="inlineStr">
        <is>
          <t>-</t>
        </is>
      </c>
      <c r="F1160" s="229" t="inlineStr">
        <is>
          <t>Field</t>
        </is>
      </c>
      <c r="G1160" s="240" t="inlineStr">
        <is>
          <t>-</t>
        </is>
      </c>
      <c r="H1160" s="229" t="inlineStr">
        <is>
          <t>GDS-DO</t>
        </is>
      </c>
      <c r="I1160" s="218" t="inlineStr">
        <is>
          <t>-</t>
        </is>
      </c>
      <c r="J1160" s="229" t="inlineStr">
        <is>
          <t>-</t>
        </is>
      </c>
      <c r="K1160" s="304" t="inlineStr">
        <is>
          <t>C01</t>
        </is>
      </c>
      <c r="L1160" s="305" t="n"/>
      <c r="M1160" s="306" t="n"/>
      <c r="N1160" s="305" t="n"/>
      <c r="O1160" s="305" t="n"/>
    </row>
    <row r="1161" ht="20.1" customHeight="1" s="521">
      <c r="A1161" s="301" t="n"/>
      <c r="B1161" s="653" t="n"/>
      <c r="C1161" s="302" t="n"/>
      <c r="D1161" s="303" t="n"/>
      <c r="E1161" s="303" t="n"/>
      <c r="F1161" s="229" t="n"/>
      <c r="G1161" s="240" t="n"/>
      <c r="H1161" s="229" t="n"/>
      <c r="I1161" s="218" t="n"/>
      <c r="J1161" s="229" t="n"/>
      <c r="K1161" s="304" t="n"/>
      <c r="L1161" s="305" t="n"/>
      <c r="M1161" s="306" t="n"/>
      <c r="N1161" s="305" t="n"/>
      <c r="O1161" s="305" t="n"/>
    </row>
    <row r="1162" ht="20.1" customHeight="1" s="521">
      <c r="A1162" s="301" t="inlineStr">
        <is>
          <t>-</t>
        </is>
      </c>
      <c r="B1162" s="653" t="inlineStr">
        <is>
          <t>18-GA-30102</t>
        </is>
      </c>
      <c r="C1162" s="302" t="inlineStr">
        <is>
          <t>声光报警器</t>
        </is>
      </c>
      <c r="D1162" s="303" t="inlineStr">
        <is>
          <t>-</t>
        </is>
      </c>
      <c r="E1162" s="303" t="inlineStr">
        <is>
          <t>-</t>
        </is>
      </c>
      <c r="F1162" s="229" t="inlineStr">
        <is>
          <t>Field</t>
        </is>
      </c>
      <c r="G1162" s="240" t="inlineStr">
        <is>
          <t>-</t>
        </is>
      </c>
      <c r="H1162" s="229" t="inlineStr">
        <is>
          <t>GDS-DO</t>
        </is>
      </c>
      <c r="I1162" s="218" t="inlineStr">
        <is>
          <t>-</t>
        </is>
      </c>
      <c r="J1162" s="229" t="inlineStr">
        <is>
          <t>-</t>
        </is>
      </c>
      <c r="K1162" s="304" t="inlineStr">
        <is>
          <t>C01</t>
        </is>
      </c>
      <c r="L1162" s="305" t="n"/>
      <c r="M1162" s="306" t="n"/>
      <c r="N1162" s="305" t="n"/>
      <c r="O1162" s="305" t="n"/>
    </row>
    <row r="1163" ht="20.1" customHeight="1" s="521">
      <c r="A1163" s="301" t="n"/>
      <c r="B1163" s="653" t="n"/>
      <c r="C1163" s="302" t="n"/>
      <c r="D1163" s="303" t="n"/>
      <c r="E1163" s="303" t="n"/>
      <c r="F1163" s="229" t="n"/>
      <c r="G1163" s="240" t="n"/>
      <c r="H1163" s="229" t="n"/>
      <c r="I1163" s="218" t="n"/>
      <c r="J1163" s="229" t="n"/>
      <c r="K1163" s="304" t="n"/>
      <c r="L1163" s="305" t="n"/>
      <c r="M1163" s="306" t="n"/>
      <c r="N1163" s="305" t="n"/>
      <c r="O1163" s="305" t="n"/>
    </row>
    <row r="1164" ht="20.1" customHeight="1" s="521">
      <c r="A1164" s="301" t="inlineStr">
        <is>
          <t>-</t>
        </is>
      </c>
      <c r="B1164" s="653" t="inlineStr">
        <is>
          <t>18-GA-30103</t>
        </is>
      </c>
      <c r="C1164" s="302" t="inlineStr">
        <is>
          <t>声光报警器</t>
        </is>
      </c>
      <c r="D1164" s="303" t="inlineStr">
        <is>
          <t>-</t>
        </is>
      </c>
      <c r="E1164" s="303" t="inlineStr">
        <is>
          <t>-</t>
        </is>
      </c>
      <c r="F1164" s="229" t="inlineStr">
        <is>
          <t>Field</t>
        </is>
      </c>
      <c r="G1164" s="240" t="inlineStr">
        <is>
          <t>-</t>
        </is>
      </c>
      <c r="H1164" s="229" t="inlineStr">
        <is>
          <t>GDS-DO</t>
        </is>
      </c>
      <c r="I1164" s="218" t="inlineStr">
        <is>
          <t>-</t>
        </is>
      </c>
      <c r="J1164" s="229" t="inlineStr">
        <is>
          <t>-</t>
        </is>
      </c>
      <c r="K1164" s="304" t="inlineStr">
        <is>
          <t>C01</t>
        </is>
      </c>
      <c r="L1164" s="305" t="n"/>
      <c r="M1164" s="306" t="n"/>
      <c r="N1164" s="305" t="n"/>
      <c r="O1164" s="305" t="n"/>
    </row>
    <row r="1165" ht="20.1" customHeight="1" s="521">
      <c r="A1165" s="301" t="n"/>
      <c r="B1165" s="653" t="n"/>
      <c r="C1165" s="302" t="n"/>
      <c r="D1165" s="303" t="n"/>
      <c r="E1165" s="303" t="n"/>
      <c r="F1165" s="229" t="n"/>
      <c r="G1165" s="240" t="n"/>
      <c r="H1165" s="229" t="n"/>
      <c r="I1165" s="218" t="n"/>
      <c r="J1165" s="229" t="n"/>
      <c r="K1165" s="304" t="n"/>
      <c r="L1165" s="305" t="n"/>
      <c r="M1165" s="306" t="n"/>
      <c r="N1165" s="305" t="n"/>
      <c r="O1165" s="305" t="n"/>
    </row>
    <row r="1166" ht="20.1" customHeight="1" s="521">
      <c r="A1166" s="301" t="inlineStr">
        <is>
          <t>-</t>
        </is>
      </c>
      <c r="B1166" s="653" t="inlineStr">
        <is>
          <t>18-GA-30104</t>
        </is>
      </c>
      <c r="C1166" s="302" t="inlineStr">
        <is>
          <t>声光报警器</t>
        </is>
      </c>
      <c r="D1166" s="303" t="inlineStr">
        <is>
          <t>-</t>
        </is>
      </c>
      <c r="E1166" s="303" t="inlineStr">
        <is>
          <t>-</t>
        </is>
      </c>
      <c r="F1166" s="229" t="inlineStr">
        <is>
          <t>Field</t>
        </is>
      </c>
      <c r="G1166" s="240" t="inlineStr">
        <is>
          <t>-</t>
        </is>
      </c>
      <c r="H1166" s="229" t="inlineStr">
        <is>
          <t>GDS-DO</t>
        </is>
      </c>
      <c r="I1166" s="218" t="inlineStr">
        <is>
          <t>-</t>
        </is>
      </c>
      <c r="J1166" s="229" t="inlineStr">
        <is>
          <t>-</t>
        </is>
      </c>
      <c r="K1166" s="304" t="inlineStr">
        <is>
          <t>C01</t>
        </is>
      </c>
      <c r="L1166" s="305" t="n"/>
      <c r="M1166" s="306" t="n"/>
      <c r="N1166" s="305" t="n"/>
      <c r="O1166" s="305" t="n"/>
    </row>
    <row r="1167" ht="20.1" customHeight="1" s="521">
      <c r="A1167" s="301" t="n"/>
      <c r="B1167" s="653" t="n"/>
      <c r="C1167" s="302" t="n"/>
      <c r="D1167" s="303" t="n"/>
      <c r="E1167" s="303" t="n"/>
      <c r="F1167" s="229" t="n"/>
      <c r="G1167" s="240" t="n"/>
      <c r="H1167" s="229" t="n"/>
      <c r="I1167" s="218" t="n"/>
      <c r="J1167" s="229" t="n"/>
      <c r="K1167" s="304" t="n"/>
      <c r="L1167" s="305" t="n"/>
      <c r="M1167" s="306" t="n"/>
      <c r="N1167" s="305" t="n"/>
      <c r="O1167" s="305" t="n"/>
    </row>
    <row r="1168" ht="20.1" customHeight="1" s="521">
      <c r="A1168" s="301" t="inlineStr">
        <is>
          <t>-</t>
        </is>
      </c>
      <c r="B1168" s="653" t="inlineStr">
        <is>
          <t>18-GA-30105</t>
        </is>
      </c>
      <c r="C1168" s="302" t="inlineStr">
        <is>
          <t>声光报警器</t>
        </is>
      </c>
      <c r="D1168" s="303" t="inlineStr">
        <is>
          <t>-</t>
        </is>
      </c>
      <c r="E1168" s="303" t="inlineStr">
        <is>
          <t>-</t>
        </is>
      </c>
      <c r="F1168" s="229" t="inlineStr">
        <is>
          <t>Field</t>
        </is>
      </c>
      <c r="G1168" s="240" t="inlineStr">
        <is>
          <t>-</t>
        </is>
      </c>
      <c r="H1168" s="229" t="inlineStr">
        <is>
          <t>GDS-DO</t>
        </is>
      </c>
      <c r="I1168" s="218" t="inlineStr">
        <is>
          <t>-</t>
        </is>
      </c>
      <c r="J1168" s="229" t="inlineStr">
        <is>
          <t>-</t>
        </is>
      </c>
      <c r="K1168" s="304" t="inlineStr">
        <is>
          <t>C01</t>
        </is>
      </c>
      <c r="L1168" s="305" t="n"/>
      <c r="M1168" s="306" t="n"/>
      <c r="N1168" s="305" t="n"/>
      <c r="O1168" s="305" t="n"/>
    </row>
    <row r="1169" ht="20.1" customHeight="1" s="521">
      <c r="A1169" s="301" t="n"/>
      <c r="B1169" s="653" t="n"/>
      <c r="C1169" s="302" t="n"/>
      <c r="D1169" s="303" t="n"/>
      <c r="E1169" s="303" t="n"/>
      <c r="F1169" s="229" t="n"/>
      <c r="G1169" s="240" t="n"/>
      <c r="H1169" s="229" t="n"/>
      <c r="I1169" s="218" t="n"/>
      <c r="J1169" s="229" t="n"/>
      <c r="K1169" s="304" t="n"/>
      <c r="L1169" s="305" t="n"/>
      <c r="M1169" s="306" t="n"/>
      <c r="N1169" s="305" t="n"/>
      <c r="O1169" s="305" t="n"/>
    </row>
    <row r="1170" ht="20.1" customHeight="1" s="521">
      <c r="A1170" s="301" t="inlineStr">
        <is>
          <t>-</t>
        </is>
      </c>
      <c r="B1170" s="653" t="inlineStr">
        <is>
          <t>18-GA-30401</t>
        </is>
      </c>
      <c r="C1170" s="302" t="inlineStr">
        <is>
          <t>声光报警器</t>
        </is>
      </c>
      <c r="D1170" s="303" t="inlineStr">
        <is>
          <t>-</t>
        </is>
      </c>
      <c r="E1170" s="303" t="inlineStr">
        <is>
          <t>-</t>
        </is>
      </c>
      <c r="F1170" s="229" t="inlineStr">
        <is>
          <t>Field</t>
        </is>
      </c>
      <c r="G1170" s="240" t="inlineStr">
        <is>
          <t>-</t>
        </is>
      </c>
      <c r="H1170" s="229" t="inlineStr">
        <is>
          <t>GDS-DO</t>
        </is>
      </c>
      <c r="I1170" s="218" t="inlineStr">
        <is>
          <t>-</t>
        </is>
      </c>
      <c r="J1170" s="229" t="inlineStr">
        <is>
          <t>-</t>
        </is>
      </c>
      <c r="K1170" s="304" t="inlineStr">
        <is>
          <t>C01</t>
        </is>
      </c>
      <c r="L1170" s="305" t="n"/>
      <c r="M1170" s="306" t="n"/>
      <c r="N1170" s="305" t="n"/>
      <c r="O1170" s="305" t="n"/>
    </row>
    <row r="1171" ht="20.1" customHeight="1" s="521">
      <c r="A1171" s="309" t="n"/>
      <c r="B1171" s="654" t="n"/>
      <c r="C1171" s="316" t="n"/>
      <c r="D1171" s="311" t="n"/>
      <c r="E1171" s="311" t="n"/>
      <c r="F1171" s="235" t="n"/>
      <c r="G1171" s="252" t="n"/>
      <c r="H1171" s="235" t="n"/>
      <c r="I1171" s="219" t="n"/>
      <c r="J1171" s="235" t="n"/>
      <c r="K1171" s="313" t="n"/>
      <c r="L1171" s="314" t="n"/>
      <c r="M1171" s="315" t="n"/>
      <c r="N1171" s="314" t="n"/>
      <c r="O1171" s="314" t="n"/>
    </row>
    <row r="1172" ht="20.1" customHeight="1" s="521">
      <c r="A1172" s="226" t="inlineStr">
        <is>
          <t>-</t>
        </is>
      </c>
      <c r="B1172" s="227" t="inlineStr">
        <is>
          <t>18-AISA-66101</t>
        </is>
      </c>
      <c r="C1172" s="227" t="inlineStr">
        <is>
          <t>DCS</t>
        </is>
      </c>
      <c r="D1172" s="228" t="inlineStr">
        <is>
          <t>O2 IN OFFGAS FROM UP-6601</t>
        </is>
      </c>
      <c r="E1172" s="303" t="inlineStr">
        <is>
          <t>1830-PS07-661</t>
        </is>
      </c>
      <c r="F1172" s="227" t="inlineStr">
        <is>
          <t>CCR</t>
        </is>
      </c>
      <c r="G1172" s="227" t="inlineStr">
        <is>
          <t>-</t>
        </is>
      </c>
      <c r="H1172" s="227" t="inlineStr">
        <is>
          <t>-</t>
        </is>
      </c>
      <c r="I1172" s="355" t="inlineStr">
        <is>
          <t>-</t>
        </is>
      </c>
      <c r="J1172" s="227" t="inlineStr">
        <is>
          <t>-</t>
        </is>
      </c>
      <c r="K1172" s="335" t="inlineStr">
        <is>
          <t>C01</t>
        </is>
      </c>
      <c r="L1172" s="305" t="n"/>
      <c r="M1172" s="306" t="n"/>
      <c r="N1172" s="305" t="n"/>
      <c r="O1172" s="305" t="n"/>
    </row>
    <row r="1173" ht="20.1" customHeight="1" s="521">
      <c r="A1173" s="226" t="inlineStr">
        <is>
          <t>-</t>
        </is>
      </c>
      <c r="B1173" s="227" t="inlineStr">
        <is>
          <t>18-AT-66101</t>
        </is>
      </c>
      <c r="C1173" s="218" t="inlineStr">
        <is>
          <t>O2 Analyzer</t>
        </is>
      </c>
      <c r="D1173" s="228" t="inlineStr">
        <is>
          <t>O2 IN OFFGAS FROM UP-6601</t>
        </is>
      </c>
      <c r="E1173" s="303" t="inlineStr">
        <is>
          <t>1830-PS07-661</t>
        </is>
      </c>
      <c r="F1173" s="229" t="inlineStr">
        <is>
          <t>Off-line</t>
        </is>
      </c>
      <c r="G1173" s="227" t="inlineStr">
        <is>
          <t>18-15-GFA-66105-A1K-N</t>
        </is>
      </c>
      <c r="H1173" s="227" t="inlineStr">
        <is>
          <t>DCS-AI</t>
        </is>
      </c>
      <c r="I1173" s="355" t="inlineStr">
        <is>
          <t>-</t>
        </is>
      </c>
      <c r="J1173" s="227" t="inlineStr">
        <is>
          <t>-</t>
        </is>
      </c>
      <c r="K1173" s="335" t="inlineStr">
        <is>
          <t>C01</t>
        </is>
      </c>
      <c r="L1173" s="305" t="n"/>
      <c r="M1173" s="306" t="n"/>
      <c r="N1173" s="305" t="n"/>
      <c r="O1173" s="305" t="n"/>
    </row>
    <row r="1174" ht="20.1" customHeight="1" s="521">
      <c r="A1174" s="309" t="n"/>
      <c r="B1174" s="654" t="n"/>
      <c r="C1174" s="316" t="n"/>
      <c r="D1174" s="311" t="n"/>
      <c r="E1174" s="311" t="n"/>
      <c r="F1174" s="235" t="n"/>
      <c r="G1174" s="252" t="n"/>
      <c r="H1174" s="235" t="n"/>
      <c r="I1174" s="312" t="n"/>
      <c r="J1174" s="235" t="n"/>
      <c r="K1174" s="313" t="inlineStr">
        <is>
          <t xml:space="preserve"> </t>
        </is>
      </c>
      <c r="L1174" s="314" t="inlineStr">
        <is>
          <t xml:space="preserve"> </t>
        </is>
      </c>
      <c r="M1174" s="315" t="n"/>
      <c r="N1174" s="314" t="n"/>
      <c r="O1174" s="314" t="n"/>
    </row>
    <row r="1175" ht="20.1" customHeight="1" s="521">
      <c r="A1175" s="226" t="inlineStr">
        <is>
          <t>-</t>
        </is>
      </c>
      <c r="B1175" s="227" t="inlineStr">
        <is>
          <t>18-YSA-24103</t>
        </is>
      </c>
      <c r="C1175" s="218" t="inlineStr">
        <is>
          <t>DCS</t>
        </is>
      </c>
      <c r="D1175" s="228" t="inlineStr">
        <is>
          <t>LIQUID ADDITIVE DRUM</t>
        </is>
      </c>
      <c r="E1175" s="227" t="inlineStr">
        <is>
          <t>1830-PS07-241</t>
        </is>
      </c>
      <c r="F1175" s="356" t="inlineStr">
        <is>
          <t>CCR</t>
        </is>
      </c>
      <c r="G1175" s="334" t="inlineStr">
        <is>
          <t>-</t>
        </is>
      </c>
      <c r="H1175" s="231" t="inlineStr">
        <is>
          <t>-</t>
        </is>
      </c>
      <c r="I1175" s="227" t="inlineStr">
        <is>
          <t>-</t>
        </is>
      </c>
      <c r="J1175" s="227" t="inlineStr">
        <is>
          <t>-</t>
        </is>
      </c>
      <c r="K1175" s="335" t="inlineStr">
        <is>
          <t>C01</t>
        </is>
      </c>
      <c r="L1175" s="305" t="n"/>
      <c r="M1175" s="306" t="n"/>
      <c r="N1175" s="305" t="n"/>
      <c r="O1175" s="305" t="n"/>
    </row>
    <row r="1176" ht="20.1" customHeight="1" s="521">
      <c r="A1176" s="226" t="inlineStr">
        <is>
          <t>-</t>
        </is>
      </c>
      <c r="B1176" s="279" t="inlineStr">
        <is>
          <t>18-YS-24103</t>
        </is>
      </c>
      <c r="C1176" s="218" t="inlineStr">
        <is>
          <t>Static Grounding Transmitter</t>
        </is>
      </c>
      <c r="D1176" s="228" t="inlineStr">
        <is>
          <t>LIQUID ADDITIVE DRUM</t>
        </is>
      </c>
      <c r="E1176" s="227" t="inlineStr">
        <is>
          <t>1830-PS07-241</t>
        </is>
      </c>
      <c r="F1176" s="356" t="inlineStr">
        <is>
          <t>Field</t>
        </is>
      </c>
      <c r="G1176" s="334" t="inlineStr">
        <is>
          <t>-</t>
        </is>
      </c>
      <c r="H1176" s="231" t="inlineStr">
        <is>
          <t>DCS-DI</t>
        </is>
      </c>
      <c r="I1176" s="227" t="inlineStr">
        <is>
          <t>-</t>
        </is>
      </c>
      <c r="J1176" s="227" t="inlineStr">
        <is>
          <t>-</t>
        </is>
      </c>
      <c r="K1176" s="335" t="inlineStr">
        <is>
          <t>C01</t>
        </is>
      </c>
      <c r="L1176" s="305" t="n"/>
      <c r="M1176" s="306" t="n"/>
      <c r="N1176" s="305" t="n"/>
      <c r="O1176" s="305" t="n"/>
    </row>
    <row r="1177" ht="20.1" customHeight="1" s="521">
      <c r="A1177" s="232" t="n"/>
      <c r="B1177" s="233" t="n"/>
      <c r="C1177" s="219" t="n"/>
      <c r="D1177" s="251" t="n"/>
      <c r="E1177" s="233" t="n"/>
      <c r="F1177" s="276" t="n"/>
      <c r="G1177" s="233" t="n"/>
      <c r="H1177" s="237" t="n"/>
      <c r="I1177" s="233" t="n"/>
      <c r="J1177" s="233" t="n"/>
      <c r="K1177" s="342" t="inlineStr">
        <is>
          <t xml:space="preserve"> </t>
        </is>
      </c>
      <c r="L1177" s="314" t="n"/>
      <c r="M1177" s="315" t="n"/>
      <c r="N1177" s="314" t="n"/>
      <c r="O1177" s="314" t="n"/>
    </row>
    <row r="1178" ht="20.1" customHeight="1" s="521">
      <c r="A1178" s="357" t="inlineStr">
        <is>
          <t>-</t>
        </is>
      </c>
      <c r="B1178" s="227" t="inlineStr">
        <is>
          <t>18-HXS-36102A</t>
        </is>
      </c>
      <c r="C1178" s="218" t="inlineStr">
        <is>
          <t>Pushbutton</t>
        </is>
      </c>
      <c r="D1178" s="350" t="inlineStr">
        <is>
          <t xml:space="preserve"> EUD</t>
        </is>
      </c>
      <c r="E1178" s="227" t="inlineStr">
        <is>
          <t>1830-PS07-361</t>
        </is>
      </c>
      <c r="F1178" s="356" t="inlineStr">
        <is>
          <t>CCR</t>
        </is>
      </c>
      <c r="G1178" s="227" t="inlineStr">
        <is>
          <t>Local Panel</t>
        </is>
      </c>
      <c r="H1178" s="231" t="inlineStr">
        <is>
          <t>SIS-DI</t>
        </is>
      </c>
      <c r="I1178" s="227" t="inlineStr">
        <is>
          <t>-</t>
        </is>
      </c>
      <c r="J1178" s="351" t="inlineStr">
        <is>
          <t>-</t>
        </is>
      </c>
      <c r="K1178" s="335" t="inlineStr">
        <is>
          <t>C01</t>
        </is>
      </c>
      <c r="L1178" s="305" t="n"/>
      <c r="M1178" s="306" t="n"/>
      <c r="N1178" s="305" t="n"/>
      <c r="O1178" s="305" t="n"/>
    </row>
    <row r="1179" ht="20.1" customHeight="1" s="521">
      <c r="A1179" s="357" t="inlineStr">
        <is>
          <t>-</t>
        </is>
      </c>
      <c r="B1179" s="279" t="inlineStr">
        <is>
          <t>18-HXS-36102B</t>
        </is>
      </c>
      <c r="C1179" s="218" t="inlineStr">
        <is>
          <t>Pushbutton</t>
        </is>
      </c>
      <c r="D1179" s="350" t="inlineStr">
        <is>
          <t xml:space="preserve"> EUD</t>
        </is>
      </c>
      <c r="E1179" s="227" t="inlineStr">
        <is>
          <t>1830-PS07-361</t>
        </is>
      </c>
      <c r="F1179" s="356" t="inlineStr">
        <is>
          <t>CCR</t>
        </is>
      </c>
      <c r="G1179" s="227" t="inlineStr">
        <is>
          <t>Console</t>
        </is>
      </c>
      <c r="H1179" s="231" t="inlineStr">
        <is>
          <t>SIS-DI</t>
        </is>
      </c>
      <c r="I1179" s="227" t="inlineStr">
        <is>
          <t>-</t>
        </is>
      </c>
      <c r="J1179" s="351" t="inlineStr">
        <is>
          <t>-</t>
        </is>
      </c>
      <c r="K1179" s="335" t="inlineStr">
        <is>
          <t>C01</t>
        </is>
      </c>
      <c r="L1179" s="305" t="n"/>
      <c r="M1179" s="306" t="n"/>
      <c r="N1179" s="305" t="n"/>
      <c r="O1179" s="305" t="n"/>
    </row>
    <row r="1180" ht="20.1" customHeight="1" s="521">
      <c r="A1180" s="357" t="inlineStr">
        <is>
          <t>-</t>
        </is>
      </c>
      <c r="B1180" s="227" t="inlineStr">
        <is>
          <t>18-HXS-36103</t>
        </is>
      </c>
      <c r="C1180" s="218" t="inlineStr">
        <is>
          <t>Pushbutton</t>
        </is>
      </c>
      <c r="D1180" s="350" t="inlineStr">
        <is>
          <t xml:space="preserve"> EUD RESET</t>
        </is>
      </c>
      <c r="E1180" s="227" t="inlineStr">
        <is>
          <t>1830-PS07-361</t>
        </is>
      </c>
      <c r="F1180" s="356" t="inlineStr">
        <is>
          <t>CCR</t>
        </is>
      </c>
      <c r="G1180" s="227" t="inlineStr">
        <is>
          <t>Console</t>
        </is>
      </c>
      <c r="H1180" s="231" t="inlineStr">
        <is>
          <t>SIS-DI</t>
        </is>
      </c>
      <c r="I1180" s="227" t="inlineStr">
        <is>
          <t>-</t>
        </is>
      </c>
      <c r="J1180" s="351" t="inlineStr">
        <is>
          <t>-</t>
        </is>
      </c>
      <c r="K1180" s="335" t="inlineStr">
        <is>
          <t>C01</t>
        </is>
      </c>
      <c r="L1180" s="305" t="n"/>
      <c r="M1180" s="306" t="n"/>
      <c r="N1180" s="305" t="n"/>
      <c r="O1180" s="305" t="n"/>
    </row>
    <row r="1181" ht="20.1" customHeight="1" s="521">
      <c r="A1181" s="358" t="n"/>
      <c r="B1181" s="279" t="inlineStr">
        <is>
          <t>18-UA-36103</t>
        </is>
      </c>
      <c r="C1181" s="293" t="inlineStr">
        <is>
          <t>Soft Lamp</t>
        </is>
      </c>
      <c r="D1181" s="359" t="inlineStr">
        <is>
          <t xml:space="preserve"> EUD</t>
        </is>
      </c>
      <c r="E1181" s="279" t="inlineStr">
        <is>
          <t>1830-PS07-361</t>
        </is>
      </c>
      <c r="F1181" s="360" t="inlineStr">
        <is>
          <t>CCR</t>
        </is>
      </c>
      <c r="G1181" s="279" t="inlineStr">
        <is>
          <t>-</t>
        </is>
      </c>
      <c r="H1181" s="352" t="inlineStr">
        <is>
          <t>-</t>
        </is>
      </c>
      <c r="I1181" s="279" t="inlineStr">
        <is>
          <t>-</t>
        </is>
      </c>
      <c r="J1181" s="361" t="inlineStr">
        <is>
          <t>-</t>
        </is>
      </c>
      <c r="K1181" s="330" t="inlineStr">
        <is>
          <t>C01</t>
        </is>
      </c>
      <c r="L1181" s="331" t="n"/>
      <c r="M1181" s="353" t="n"/>
      <c r="N1181" s="331" t="n"/>
      <c r="O1181" s="331" t="n"/>
    </row>
    <row r="1182" ht="20.1" customHeight="1" s="521">
      <c r="A1182" s="362" t="n"/>
      <c r="B1182" s="233" t="n"/>
      <c r="C1182" s="219" t="n"/>
      <c r="D1182" s="234" t="n"/>
      <c r="E1182" s="233" t="n"/>
      <c r="F1182" s="276" t="n"/>
      <c r="G1182" s="233" t="n"/>
      <c r="H1182" s="237" t="n"/>
      <c r="I1182" s="233" t="n"/>
      <c r="J1182" s="244" t="n"/>
      <c r="K1182" s="342" t="n"/>
      <c r="L1182" s="314" t="n"/>
      <c r="M1182" s="315" t="n"/>
      <c r="N1182" s="314" t="n"/>
      <c r="O1182" s="314" t="n"/>
    </row>
    <row r="1183" ht="20.1" customHeight="1" s="521">
      <c r="A1183" s="357" t="n"/>
      <c r="B1183" s="227" t="n"/>
      <c r="C1183" s="218" t="n"/>
      <c r="D1183" s="350" t="n"/>
      <c r="E1183" s="227" t="n"/>
      <c r="F1183" s="356" t="n"/>
      <c r="G1183" s="227" t="n"/>
      <c r="H1183" s="231" t="n"/>
      <c r="I1183" s="227" t="n"/>
      <c r="J1183" s="351" t="n"/>
      <c r="K1183" s="335" t="n"/>
      <c r="L1183" s="305" t="n"/>
      <c r="M1183" s="306" t="n"/>
      <c r="N1183" s="305" t="n"/>
      <c r="O1183" s="305" t="n"/>
    </row>
    <row r="1184" ht="20.1" customHeight="1" s="521">
      <c r="A1184" s="357" t="inlineStr">
        <is>
          <t>-</t>
        </is>
      </c>
      <c r="B1184" s="227" t="inlineStr">
        <is>
          <t>18-PSH-21104</t>
        </is>
      </c>
      <c r="C1184" s="218" t="inlineStr">
        <is>
          <t>DCS</t>
        </is>
      </c>
      <c r="D1184" s="350" t="inlineStr">
        <is>
          <t>18-PP-2101 DIAPHRAGM</t>
        </is>
      </c>
      <c r="E1184" s="227" t="inlineStr">
        <is>
          <t>1830-PS07-211</t>
        </is>
      </c>
      <c r="F1184" s="356" t="inlineStr">
        <is>
          <t>CCR</t>
        </is>
      </c>
      <c r="G1184" s="227" t="inlineStr">
        <is>
          <t>-</t>
        </is>
      </c>
      <c r="H1184" s="231" t="inlineStr">
        <is>
          <t>-</t>
        </is>
      </c>
      <c r="I1184" s="227" t="inlineStr">
        <is>
          <t>-</t>
        </is>
      </c>
      <c r="J1184" s="351" t="inlineStr">
        <is>
          <t>-</t>
        </is>
      </c>
      <c r="K1184" s="335" t="inlineStr">
        <is>
          <t>C01</t>
        </is>
      </c>
      <c r="L1184" s="305" t="n"/>
      <c r="M1184" s="306" t="n"/>
      <c r="N1184" s="305" t="n"/>
      <c r="O1184" s="305" t="n"/>
    </row>
    <row r="1185" ht="20.1" customHeight="1" s="521">
      <c r="A1185" s="357" t="inlineStr">
        <is>
          <t>-</t>
        </is>
      </c>
      <c r="B1185" s="227" t="inlineStr">
        <is>
          <t>18-PS-21104</t>
        </is>
      </c>
      <c r="C1185" s="218" t="inlineStr">
        <is>
          <t>Pressure Switch</t>
        </is>
      </c>
      <c r="D1185" s="350" t="inlineStr">
        <is>
          <t>18-PP-2101 DIAPHRAGM</t>
        </is>
      </c>
      <c r="E1185" s="227" t="inlineStr">
        <is>
          <t>1830-PS07-211</t>
        </is>
      </c>
      <c r="F1185" s="356" t="inlineStr">
        <is>
          <t>Equip.</t>
        </is>
      </c>
      <c r="G1185" s="227" t="inlineStr">
        <is>
          <t>18-PP-2101</t>
        </is>
      </c>
      <c r="H1185" s="231" t="inlineStr">
        <is>
          <t>DCS-DI</t>
        </is>
      </c>
      <c r="I1185" s="227" t="inlineStr">
        <is>
          <t>LEWA</t>
        </is>
      </c>
      <c r="J1185" s="351" t="inlineStr">
        <is>
          <t>-</t>
        </is>
      </c>
      <c r="K1185" s="335" t="inlineStr">
        <is>
          <t>C01</t>
        </is>
      </c>
      <c r="L1185" s="305" t="n"/>
      <c r="M1185" s="306" t="n"/>
      <c r="N1185" s="305" t="n"/>
      <c r="O1185" s="305" t="n"/>
    </row>
    <row r="1186" ht="20.1" customHeight="1" s="521">
      <c r="A1186" s="362" t="n"/>
      <c r="B1186" s="233" t="n"/>
      <c r="C1186" s="219" t="n"/>
      <c r="D1186" s="234" t="n"/>
      <c r="E1186" s="233" t="n"/>
      <c r="F1186" s="276" t="n"/>
      <c r="G1186" s="233" t="n"/>
      <c r="H1186" s="237" t="n"/>
      <c r="I1186" s="233" t="n"/>
      <c r="J1186" s="244" t="n"/>
      <c r="K1186" s="342" t="inlineStr">
        <is>
          <t xml:space="preserve"> </t>
        </is>
      </c>
      <c r="L1186" s="314" t="inlineStr">
        <is>
          <t xml:space="preserve"> </t>
        </is>
      </c>
      <c r="M1186" s="315" t="n"/>
      <c r="N1186" s="314" t="n"/>
      <c r="O1186" s="314" t="n"/>
    </row>
    <row r="1187" ht="20.1" customHeight="1" s="521">
      <c r="A1187" s="358" t="inlineStr">
        <is>
          <t>-</t>
        </is>
      </c>
      <c r="B1187" s="279" t="inlineStr">
        <is>
          <t>18-PSH-21102</t>
        </is>
      </c>
      <c r="C1187" s="293" t="inlineStr">
        <is>
          <t>DCS</t>
        </is>
      </c>
      <c r="D1187" s="359" t="inlineStr">
        <is>
          <t>18-PP-2102 DIAPHRAGM</t>
        </is>
      </c>
      <c r="E1187" s="279" t="inlineStr">
        <is>
          <t>1830-PS07-211</t>
        </is>
      </c>
      <c r="F1187" s="360" t="inlineStr">
        <is>
          <t>CCR</t>
        </is>
      </c>
      <c r="G1187" s="279" t="inlineStr">
        <is>
          <t>-</t>
        </is>
      </c>
      <c r="H1187" s="352" t="inlineStr">
        <is>
          <t>-</t>
        </is>
      </c>
      <c r="I1187" s="279" t="inlineStr">
        <is>
          <t>-</t>
        </is>
      </c>
      <c r="J1187" s="361" t="inlineStr">
        <is>
          <t>-</t>
        </is>
      </c>
      <c r="K1187" s="330" t="inlineStr">
        <is>
          <t>C01</t>
        </is>
      </c>
      <c r="L1187" s="331" t="n"/>
      <c r="M1187" s="353" t="n"/>
      <c r="N1187" s="331" t="n"/>
      <c r="O1187" s="331" t="n"/>
    </row>
    <row r="1188" ht="20.1" customHeight="1" s="521">
      <c r="A1188" s="358" t="inlineStr">
        <is>
          <t>-</t>
        </is>
      </c>
      <c r="B1188" s="279" t="inlineStr">
        <is>
          <t>18-PS-21102</t>
        </is>
      </c>
      <c r="C1188" s="293" t="inlineStr">
        <is>
          <t>Pressure Switch</t>
        </is>
      </c>
      <c r="D1188" s="359" t="inlineStr">
        <is>
          <t>18-PP-2102 DIAPHRAGM</t>
        </is>
      </c>
      <c r="E1188" s="279" t="inlineStr">
        <is>
          <t>1830-PS07-211</t>
        </is>
      </c>
      <c r="F1188" s="360" t="inlineStr">
        <is>
          <t>Equip.</t>
        </is>
      </c>
      <c r="G1188" s="279" t="inlineStr">
        <is>
          <t>18-PP-2102</t>
        </is>
      </c>
      <c r="H1188" s="352" t="inlineStr">
        <is>
          <t>DCS-DI</t>
        </is>
      </c>
      <c r="I1188" s="279" t="inlineStr">
        <is>
          <t>LEWA</t>
        </is>
      </c>
      <c r="J1188" s="361" t="inlineStr">
        <is>
          <t>-</t>
        </is>
      </c>
      <c r="K1188" s="330" t="inlineStr">
        <is>
          <t>C01</t>
        </is>
      </c>
      <c r="L1188" s="331" t="n"/>
      <c r="M1188" s="353" t="n"/>
      <c r="N1188" s="331" t="n"/>
      <c r="O1188" s="331" t="n"/>
    </row>
    <row r="1189" ht="20.1" customHeight="1" s="521">
      <c r="A1189" s="357" t="n"/>
      <c r="B1189" s="227" t="n"/>
      <c r="C1189" s="218" t="n"/>
      <c r="D1189" s="350" t="n"/>
      <c r="E1189" s="227" t="n"/>
      <c r="F1189" s="356" t="n"/>
      <c r="G1189" s="227" t="n"/>
      <c r="H1189" s="231" t="n"/>
      <c r="I1189" s="227" t="n"/>
      <c r="J1189" s="351" t="n"/>
      <c r="K1189" s="335" t="n"/>
      <c r="L1189" s="305" t="n"/>
      <c r="M1189" s="306" t="n"/>
      <c r="N1189" s="305" t="n"/>
      <c r="O1189" s="305" t="n"/>
    </row>
    <row r="1190" ht="20.1" customHeight="1" s="521">
      <c r="A1190" s="357" t="inlineStr">
        <is>
          <t>-</t>
        </is>
      </c>
      <c r="B1190" s="227" t="inlineStr">
        <is>
          <t>18-LISA-23103</t>
        </is>
      </c>
      <c r="C1190" s="218" t="inlineStr">
        <is>
          <t>DCS</t>
        </is>
      </c>
      <c r="D1190" s="350" t="inlineStr">
        <is>
          <t>18-PA-2301</t>
        </is>
      </c>
      <c r="E1190" s="227" t="inlineStr">
        <is>
          <t>1830-PS07-231</t>
        </is>
      </c>
      <c r="F1190" s="356" t="inlineStr">
        <is>
          <t>CCR</t>
        </is>
      </c>
      <c r="G1190" s="227" t="inlineStr">
        <is>
          <t>-</t>
        </is>
      </c>
      <c r="H1190" s="231" t="inlineStr">
        <is>
          <t>-</t>
        </is>
      </c>
      <c r="I1190" s="227" t="inlineStr">
        <is>
          <t>-</t>
        </is>
      </c>
      <c r="J1190" s="351" t="inlineStr">
        <is>
          <t>-</t>
        </is>
      </c>
      <c r="K1190" s="335" t="inlineStr">
        <is>
          <t>C01</t>
        </is>
      </c>
      <c r="L1190" s="305" t="n"/>
      <c r="M1190" s="306" t="n"/>
      <c r="N1190" s="305" t="n"/>
      <c r="O1190" s="305" t="n"/>
    </row>
    <row r="1191" ht="20.1" customHeight="1" s="521">
      <c r="A1191" s="357" t="inlineStr">
        <is>
          <t>-</t>
        </is>
      </c>
      <c r="B1191" s="227" t="inlineStr">
        <is>
          <t>18-LT-23103</t>
        </is>
      </c>
      <c r="C1191" s="218" t="inlineStr">
        <is>
          <t>Level Transmitter</t>
        </is>
      </c>
      <c r="D1191" s="350" t="inlineStr">
        <is>
          <t>18-PA-2301</t>
        </is>
      </c>
      <c r="E1191" s="227" t="inlineStr">
        <is>
          <t>1830-PS07-231</t>
        </is>
      </c>
      <c r="F1191" s="356" t="inlineStr">
        <is>
          <t>Equip.</t>
        </is>
      </c>
      <c r="G1191" s="350" t="inlineStr">
        <is>
          <t>18-PA-2301</t>
        </is>
      </c>
      <c r="H1191" s="231" t="inlineStr">
        <is>
          <t>DCS-AI</t>
        </is>
      </c>
      <c r="I1191" s="227" t="inlineStr">
        <is>
          <t>EKATO</t>
        </is>
      </c>
      <c r="J1191" s="351" t="inlineStr">
        <is>
          <t>-</t>
        </is>
      </c>
      <c r="K1191" s="335" t="inlineStr">
        <is>
          <t>C01</t>
        </is>
      </c>
      <c r="L1191" s="305" t="n"/>
      <c r="M1191" s="306" t="n"/>
      <c r="N1191" s="305" t="n"/>
      <c r="O1191" s="305" t="n"/>
    </row>
    <row r="1192" ht="20.1" customHeight="1" s="521">
      <c r="A1192" s="357" t="n"/>
      <c r="B1192" s="227" t="n"/>
      <c r="C1192" s="218" t="n"/>
      <c r="D1192" s="350" t="n"/>
      <c r="E1192" s="227" t="n"/>
      <c r="F1192" s="356" t="n"/>
      <c r="G1192" s="227" t="n"/>
      <c r="H1192" s="231" t="n"/>
      <c r="I1192" s="227" t="n"/>
      <c r="J1192" s="351" t="n"/>
      <c r="K1192" s="335" t="inlineStr">
        <is>
          <t xml:space="preserve"> </t>
        </is>
      </c>
      <c r="L1192" s="305" t="inlineStr">
        <is>
          <t xml:space="preserve"> </t>
        </is>
      </c>
      <c r="M1192" s="306" t="n"/>
      <c r="N1192" s="305" t="n"/>
      <c r="O1192" s="305" t="n"/>
    </row>
    <row r="1193" ht="20.1" customHeight="1" s="521">
      <c r="A1193" s="338" t="inlineStr">
        <is>
          <t>-</t>
        </is>
      </c>
      <c r="B1193" s="653" t="inlineStr">
        <is>
          <t>18-YL-21103R</t>
        </is>
      </c>
      <c r="C1193" s="227" t="inlineStr">
        <is>
          <t>DCS</t>
        </is>
      </c>
      <c r="D1193" s="303" t="inlineStr">
        <is>
          <t>18-PP-2101 RUN</t>
        </is>
      </c>
      <c r="E1193" s="227" t="inlineStr">
        <is>
          <t>1830-PS07-211</t>
        </is>
      </c>
      <c r="F1193" s="229" t="inlineStr">
        <is>
          <t>MCC</t>
        </is>
      </c>
      <c r="G1193" s="240" t="inlineStr">
        <is>
          <t>18-PP-2101</t>
        </is>
      </c>
      <c r="H1193" s="229" t="inlineStr">
        <is>
          <t>DCS-DI</t>
        </is>
      </c>
      <c r="I1193" s="308" t="inlineStr">
        <is>
          <t xml:space="preserve">  -</t>
        </is>
      </c>
      <c r="J1193" s="363" t="inlineStr">
        <is>
          <t xml:space="preserve">  -</t>
        </is>
      </c>
      <c r="K1193" s="304" t="inlineStr">
        <is>
          <t>C01</t>
        </is>
      </c>
      <c r="L1193" s="305" t="n"/>
      <c r="M1193" s="306" t="n"/>
      <c r="N1193" s="306" t="n"/>
      <c r="O1193" s="305" t="n"/>
    </row>
    <row r="1194" ht="20.1" customHeight="1" s="521">
      <c r="A1194" s="338" t="inlineStr">
        <is>
          <t>-</t>
        </is>
      </c>
      <c r="B1194" s="653" t="inlineStr">
        <is>
          <t>18-YL-21103F</t>
        </is>
      </c>
      <c r="C1194" s="227" t="inlineStr">
        <is>
          <t>DCS</t>
        </is>
      </c>
      <c r="D1194" s="303" t="inlineStr">
        <is>
          <t>18-PP-2101 FAULT</t>
        </is>
      </c>
      <c r="E1194" s="227" t="inlineStr">
        <is>
          <t>1830-PS07-211</t>
        </is>
      </c>
      <c r="F1194" s="229" t="inlineStr">
        <is>
          <t>MCC</t>
        </is>
      </c>
      <c r="G1194" s="240" t="inlineStr">
        <is>
          <t>18-PP-2101</t>
        </is>
      </c>
      <c r="H1194" s="229" t="inlineStr">
        <is>
          <t>DCS-DI</t>
        </is>
      </c>
      <c r="I1194" s="308" t="inlineStr">
        <is>
          <t xml:space="preserve">  -</t>
        </is>
      </c>
      <c r="J1194" s="363" t="inlineStr">
        <is>
          <t xml:space="preserve">  -</t>
        </is>
      </c>
      <c r="K1194" s="304" t="inlineStr">
        <is>
          <t>C01</t>
        </is>
      </c>
      <c r="L1194" s="305" t="n"/>
      <c r="M1194" s="306" t="n"/>
      <c r="N1194" s="306" t="n"/>
      <c r="O1194" s="305" t="n"/>
    </row>
    <row r="1195" ht="20.1" customHeight="1" s="521">
      <c r="A1195" s="338" t="inlineStr">
        <is>
          <t>-</t>
        </is>
      </c>
      <c r="B1195" s="653" t="inlineStr">
        <is>
          <t>18-HS-21103P</t>
        </is>
      </c>
      <c r="C1195" s="227" t="inlineStr">
        <is>
          <t>DCS</t>
        </is>
      </c>
      <c r="D1195" s="303" t="inlineStr">
        <is>
          <t>18-PP-2101 STOP</t>
        </is>
      </c>
      <c r="E1195" s="227" t="inlineStr">
        <is>
          <t>1830-PS07-211</t>
        </is>
      </c>
      <c r="F1195" s="229" t="inlineStr">
        <is>
          <t>MCC</t>
        </is>
      </c>
      <c r="G1195" s="240" t="inlineStr">
        <is>
          <t>18-PP-2101</t>
        </is>
      </c>
      <c r="H1195" s="229" t="inlineStr">
        <is>
          <t>DCS-DO</t>
        </is>
      </c>
      <c r="I1195" s="308" t="inlineStr">
        <is>
          <t xml:space="preserve">  -</t>
        </is>
      </c>
      <c r="J1195" s="363" t="inlineStr">
        <is>
          <t xml:space="preserve">  -</t>
        </is>
      </c>
      <c r="K1195" s="304" t="inlineStr">
        <is>
          <t>C01</t>
        </is>
      </c>
      <c r="L1195" s="305" t="n"/>
      <c r="M1195" s="306" t="n"/>
      <c r="N1195" s="306" t="n"/>
      <c r="O1195" s="305" t="n"/>
    </row>
    <row r="1196" ht="20.1" customHeight="1" s="521">
      <c r="A1196" s="309" t="n"/>
      <c r="B1196" s="654" t="n"/>
      <c r="C1196" s="316" t="n"/>
      <c r="D1196" s="311" t="n"/>
      <c r="E1196" s="311" t="n"/>
      <c r="F1196" s="235" t="n"/>
      <c r="G1196" s="252" t="n"/>
      <c r="H1196" s="235" t="n"/>
      <c r="I1196" s="312" t="n"/>
      <c r="J1196" s="235" t="n"/>
      <c r="K1196" s="313" t="inlineStr">
        <is>
          <t>C01</t>
        </is>
      </c>
      <c r="L1196" s="314" t="n"/>
      <c r="M1196" s="315" t="n"/>
      <c r="N1196" s="314" t="n"/>
      <c r="O1196" s="314" t="n"/>
    </row>
    <row r="1197" ht="20.1" customHeight="1" s="521">
      <c r="A1197" s="338" t="inlineStr">
        <is>
          <t>-</t>
        </is>
      </c>
      <c r="B1197" s="655" t="inlineStr">
        <is>
          <t>18-HS-21104P</t>
        </is>
      </c>
      <c r="C1197" s="227" t="inlineStr">
        <is>
          <t>DCS</t>
        </is>
      </c>
      <c r="D1197" s="303" t="inlineStr">
        <is>
          <t>18-PP-2102 STOP</t>
        </is>
      </c>
      <c r="E1197" s="227" t="inlineStr">
        <is>
          <t>1830-PS07-211</t>
        </is>
      </c>
      <c r="F1197" s="229" t="inlineStr">
        <is>
          <t>MCC</t>
        </is>
      </c>
      <c r="G1197" s="240" t="inlineStr">
        <is>
          <t>18-PP-2102</t>
        </is>
      </c>
      <c r="H1197" s="229" t="inlineStr">
        <is>
          <t>DCS-DO</t>
        </is>
      </c>
      <c r="I1197" s="308" t="inlineStr">
        <is>
          <t>-</t>
        </is>
      </c>
      <c r="J1197" s="339" t="inlineStr">
        <is>
          <t>-</t>
        </is>
      </c>
      <c r="K1197" s="304" t="inlineStr">
        <is>
          <t>C01</t>
        </is>
      </c>
      <c r="L1197" s="305" t="n"/>
      <c r="M1197" s="306" t="n"/>
      <c r="N1197" s="305" t="n"/>
      <c r="O1197" s="305" t="n"/>
    </row>
    <row r="1198" ht="20.1" customHeight="1" s="521">
      <c r="A1198" s="338" t="inlineStr">
        <is>
          <t>-</t>
        </is>
      </c>
      <c r="B1198" s="655" t="inlineStr">
        <is>
          <t>18-YL-21104R</t>
        </is>
      </c>
      <c r="C1198" s="227" t="inlineStr">
        <is>
          <t>DCS</t>
        </is>
      </c>
      <c r="D1198" s="303" t="inlineStr">
        <is>
          <t>18-PP-2102 RUN</t>
        </is>
      </c>
      <c r="E1198" s="227" t="inlineStr">
        <is>
          <t>1830-PS07-211</t>
        </is>
      </c>
      <c r="F1198" s="229" t="inlineStr">
        <is>
          <t>MCC</t>
        </is>
      </c>
      <c r="G1198" s="240" t="inlineStr">
        <is>
          <t>18-PP-2102</t>
        </is>
      </c>
      <c r="H1198" s="229" t="inlineStr">
        <is>
          <t>DCS-DI</t>
        </is>
      </c>
      <c r="I1198" s="308" t="inlineStr">
        <is>
          <t>-</t>
        </is>
      </c>
      <c r="J1198" s="339" t="inlineStr">
        <is>
          <t>-</t>
        </is>
      </c>
      <c r="K1198" s="304" t="inlineStr">
        <is>
          <t>C01</t>
        </is>
      </c>
      <c r="L1198" s="305" t="n"/>
      <c r="M1198" s="306" t="n"/>
      <c r="N1198" s="305" t="n"/>
      <c r="O1198" s="305" t="n"/>
    </row>
    <row r="1199" ht="20.1" customHeight="1" s="521">
      <c r="A1199" s="338" t="inlineStr">
        <is>
          <t>-</t>
        </is>
      </c>
      <c r="B1199" s="655" t="inlineStr">
        <is>
          <t>18-YL-21104F</t>
        </is>
      </c>
      <c r="C1199" s="227" t="inlineStr">
        <is>
          <t>DCS</t>
        </is>
      </c>
      <c r="D1199" s="303" t="inlineStr">
        <is>
          <t>18-PP-2102 FAULT</t>
        </is>
      </c>
      <c r="E1199" s="227" t="inlineStr">
        <is>
          <t>1830-PS07-211</t>
        </is>
      </c>
      <c r="F1199" s="229" t="inlineStr">
        <is>
          <t>MCC</t>
        </is>
      </c>
      <c r="G1199" s="240" t="inlineStr">
        <is>
          <t>18-PP-2102</t>
        </is>
      </c>
      <c r="H1199" s="229" t="inlineStr">
        <is>
          <t>DCS-DI</t>
        </is>
      </c>
      <c r="I1199" s="308" t="inlineStr">
        <is>
          <t>-</t>
        </is>
      </c>
      <c r="J1199" s="339" t="inlineStr">
        <is>
          <t>-</t>
        </is>
      </c>
      <c r="K1199" s="304" t="inlineStr">
        <is>
          <t>C01</t>
        </is>
      </c>
      <c r="L1199" s="305" t="n"/>
      <c r="M1199" s="306" t="n"/>
      <c r="N1199" s="305" t="n"/>
      <c r="O1199" s="305" t="n"/>
    </row>
    <row r="1200" ht="20.1" customHeight="1" s="521">
      <c r="A1200" s="322" t="n"/>
      <c r="B1200" s="654" t="n"/>
      <c r="C1200" s="316" t="n"/>
      <c r="D1200" s="311" t="n"/>
      <c r="E1200" s="311" t="n"/>
      <c r="F1200" s="235" t="n"/>
      <c r="G1200" s="252" t="n"/>
      <c r="H1200" s="235" t="n"/>
      <c r="I1200" s="312" t="n"/>
      <c r="J1200" s="340" t="n"/>
      <c r="K1200" s="313" t="n"/>
      <c r="L1200" s="314" t="n"/>
      <c r="M1200" s="315" t="n"/>
      <c r="N1200" s="314" t="n"/>
      <c r="O1200" s="314" t="n"/>
    </row>
    <row r="1201" ht="20.1" customHeight="1" s="521">
      <c r="A1201" s="338" t="inlineStr">
        <is>
          <t>-</t>
        </is>
      </c>
      <c r="B1201" s="653" t="inlineStr">
        <is>
          <t>18-HS-21102P</t>
        </is>
      </c>
      <c r="C1201" s="227" t="inlineStr">
        <is>
          <t>DCS</t>
        </is>
      </c>
      <c r="D1201" s="303" t="inlineStr">
        <is>
          <t>18-PB-2101 STOP</t>
        </is>
      </c>
      <c r="E1201" s="227" t="inlineStr">
        <is>
          <t>1830-PS07-211</t>
        </is>
      </c>
      <c r="F1201" s="229" t="inlineStr">
        <is>
          <t>MCC</t>
        </is>
      </c>
      <c r="G1201" s="240" t="inlineStr">
        <is>
          <t>18-PB-2101</t>
        </is>
      </c>
      <c r="H1201" s="229" t="inlineStr">
        <is>
          <t>DCS-DO</t>
        </is>
      </c>
      <c r="I1201" s="308" t="inlineStr">
        <is>
          <t>-</t>
        </is>
      </c>
      <c r="J1201" s="339" t="inlineStr">
        <is>
          <t>-</t>
        </is>
      </c>
      <c r="K1201" s="304" t="inlineStr">
        <is>
          <t>C01</t>
        </is>
      </c>
      <c r="L1201" s="305" t="n"/>
      <c r="M1201" s="306" t="n"/>
      <c r="N1201" s="305" t="n"/>
      <c r="O1201" s="305" t="n"/>
    </row>
    <row r="1202" ht="20.1" customHeight="1" s="521">
      <c r="A1202" s="338" t="inlineStr">
        <is>
          <t>-</t>
        </is>
      </c>
      <c r="B1202" s="653" t="inlineStr">
        <is>
          <t>18-HS-21102S</t>
        </is>
      </c>
      <c r="C1202" s="227" t="inlineStr">
        <is>
          <t>DCS</t>
        </is>
      </c>
      <c r="D1202" s="303" t="inlineStr">
        <is>
          <t>18-PB-2101 START</t>
        </is>
      </c>
      <c r="E1202" s="227" t="inlineStr">
        <is>
          <t>1830-PS07-211</t>
        </is>
      </c>
      <c r="F1202" s="229" t="inlineStr">
        <is>
          <t>MCC</t>
        </is>
      </c>
      <c r="G1202" s="240" t="inlineStr">
        <is>
          <t>18-PB-2101</t>
        </is>
      </c>
      <c r="H1202" s="229" t="inlineStr">
        <is>
          <t>DCS-DO</t>
        </is>
      </c>
      <c r="I1202" s="308" t="inlineStr">
        <is>
          <t>-</t>
        </is>
      </c>
      <c r="J1202" s="339" t="inlineStr">
        <is>
          <t>-</t>
        </is>
      </c>
      <c r="K1202" s="304" t="inlineStr">
        <is>
          <t>C01</t>
        </is>
      </c>
      <c r="L1202" s="305" t="n"/>
      <c r="M1202" s="306" t="n"/>
      <c r="N1202" s="305" t="n"/>
      <c r="O1202" s="305" t="n"/>
    </row>
    <row r="1203" ht="20.1" customHeight="1" s="521">
      <c r="A1203" s="338" t="inlineStr">
        <is>
          <t>-</t>
        </is>
      </c>
      <c r="B1203" s="653" t="inlineStr">
        <is>
          <t>18-YL-21102L</t>
        </is>
      </c>
      <c r="C1203" s="227" t="inlineStr">
        <is>
          <t>DCS</t>
        </is>
      </c>
      <c r="D1203" s="303" t="inlineStr">
        <is>
          <t>18-PB-2101 REMOTE</t>
        </is>
      </c>
      <c r="E1203" s="227" t="inlineStr">
        <is>
          <t>1830-PS07-211</t>
        </is>
      </c>
      <c r="F1203" s="229" t="inlineStr">
        <is>
          <t>MCC</t>
        </is>
      </c>
      <c r="G1203" s="240" t="inlineStr">
        <is>
          <t>18-PB-2101</t>
        </is>
      </c>
      <c r="H1203" s="229" t="inlineStr">
        <is>
          <t>DCS-DI</t>
        </is>
      </c>
      <c r="I1203" s="308" t="inlineStr">
        <is>
          <t>-</t>
        </is>
      </c>
      <c r="J1203" s="339" t="inlineStr">
        <is>
          <t>-</t>
        </is>
      </c>
      <c r="K1203" s="304" t="inlineStr">
        <is>
          <t>C01</t>
        </is>
      </c>
      <c r="L1203" s="305" t="n"/>
      <c r="M1203" s="306" t="n"/>
      <c r="N1203" s="305" t="n"/>
      <c r="O1203" s="305" t="n"/>
    </row>
    <row r="1204" ht="20.1" customHeight="1" s="521">
      <c r="A1204" s="338" t="inlineStr">
        <is>
          <t>-</t>
        </is>
      </c>
      <c r="B1204" s="653" t="inlineStr">
        <is>
          <t>18-YL-21102R</t>
        </is>
      </c>
      <c r="C1204" s="227" t="inlineStr">
        <is>
          <t>DCS</t>
        </is>
      </c>
      <c r="D1204" s="303" t="inlineStr">
        <is>
          <t>18-PB-2101 RUN</t>
        </is>
      </c>
      <c r="E1204" s="227" t="inlineStr">
        <is>
          <t>1830-PS07-211</t>
        </is>
      </c>
      <c r="F1204" s="229" t="inlineStr">
        <is>
          <t>MCC</t>
        </is>
      </c>
      <c r="G1204" s="240" t="inlineStr">
        <is>
          <t>18-PB-2101</t>
        </is>
      </c>
      <c r="H1204" s="229" t="inlineStr">
        <is>
          <t>DCS-DI</t>
        </is>
      </c>
      <c r="I1204" s="308" t="inlineStr">
        <is>
          <t>-</t>
        </is>
      </c>
      <c r="J1204" s="339" t="inlineStr">
        <is>
          <t>-</t>
        </is>
      </c>
      <c r="K1204" s="304" t="inlineStr">
        <is>
          <t>C01</t>
        </is>
      </c>
      <c r="L1204" s="305" t="n"/>
      <c r="M1204" s="306" t="n"/>
      <c r="N1204" s="305" t="n"/>
      <c r="O1204" s="305" t="n"/>
    </row>
    <row r="1205" ht="20.1" customHeight="1" s="521">
      <c r="A1205" s="338" t="inlineStr">
        <is>
          <t>-</t>
        </is>
      </c>
      <c r="B1205" s="653" t="inlineStr">
        <is>
          <t>18-YL-21102F</t>
        </is>
      </c>
      <c r="C1205" s="227" t="inlineStr">
        <is>
          <t>DCS</t>
        </is>
      </c>
      <c r="D1205" s="303" t="inlineStr">
        <is>
          <t>18-PB-2101 FAULT</t>
        </is>
      </c>
      <c r="E1205" s="227" t="inlineStr">
        <is>
          <t>1830-PS07-211</t>
        </is>
      </c>
      <c r="F1205" s="229" t="inlineStr">
        <is>
          <t>MCC</t>
        </is>
      </c>
      <c r="G1205" s="240" t="inlineStr">
        <is>
          <t>18-PB-2101</t>
        </is>
      </c>
      <c r="H1205" s="229" t="inlineStr">
        <is>
          <t>DCS-DI</t>
        </is>
      </c>
      <c r="I1205" s="308" t="inlineStr">
        <is>
          <t>-</t>
        </is>
      </c>
      <c r="J1205" s="339" t="inlineStr">
        <is>
          <t>-</t>
        </is>
      </c>
      <c r="K1205" s="304" t="inlineStr">
        <is>
          <t>C01</t>
        </is>
      </c>
      <c r="L1205" s="305" t="n"/>
      <c r="M1205" s="306" t="n"/>
      <c r="N1205" s="305" t="n"/>
      <c r="O1205" s="305" t="n"/>
    </row>
    <row r="1206" ht="20.1" customHeight="1" s="521">
      <c r="A1206" s="322" t="n"/>
      <c r="B1206" s="654" t="n"/>
      <c r="C1206" s="316" t="n"/>
      <c r="D1206" s="311" t="n"/>
      <c r="E1206" s="311" t="n"/>
      <c r="F1206" s="235" t="n"/>
      <c r="G1206" s="252" t="n"/>
      <c r="H1206" s="235" t="n"/>
      <c r="I1206" s="312" t="n"/>
      <c r="J1206" s="340" t="n"/>
      <c r="K1206" s="313" t="n"/>
      <c r="L1206" s="314" t="n"/>
      <c r="M1206" s="315" t="n"/>
      <c r="N1206" s="314" t="n"/>
      <c r="O1206" s="314" t="n"/>
    </row>
    <row r="1207" ht="20.1" customHeight="1" s="521">
      <c r="A1207" s="338" t="inlineStr">
        <is>
          <t>-</t>
        </is>
      </c>
      <c r="B1207" s="653" t="inlineStr">
        <is>
          <t>18-HS-23101S</t>
        </is>
      </c>
      <c r="C1207" s="227" t="inlineStr">
        <is>
          <t>DCS</t>
        </is>
      </c>
      <c r="D1207" s="303" t="inlineStr">
        <is>
          <t>18-PP-2301A  DCS START</t>
        </is>
      </c>
      <c r="E1207" s="227" t="inlineStr">
        <is>
          <t>1830-PS07-231</t>
        </is>
      </c>
      <c r="F1207" s="229" t="inlineStr">
        <is>
          <t>MCC</t>
        </is>
      </c>
      <c r="G1207" s="240" t="inlineStr">
        <is>
          <t>18-PP-2301A</t>
        </is>
      </c>
      <c r="H1207" s="229" t="inlineStr">
        <is>
          <t>DCS-DO</t>
        </is>
      </c>
      <c r="I1207" s="308" t="inlineStr">
        <is>
          <t xml:space="preserve">  -</t>
        </is>
      </c>
      <c r="J1207" s="363" t="inlineStr">
        <is>
          <t xml:space="preserve">  -</t>
        </is>
      </c>
      <c r="K1207" s="304" t="inlineStr">
        <is>
          <t>C01</t>
        </is>
      </c>
      <c r="L1207" s="305" t="n"/>
      <c r="M1207" s="306" t="n"/>
      <c r="N1207" s="306" t="n"/>
      <c r="O1207" s="305" t="n"/>
    </row>
    <row r="1208" ht="20.1" customHeight="1" s="521">
      <c r="A1208" s="338" t="inlineStr">
        <is>
          <t>-</t>
        </is>
      </c>
      <c r="B1208" s="653" t="inlineStr">
        <is>
          <t>18-HS-23101P</t>
        </is>
      </c>
      <c r="C1208" s="227" t="inlineStr">
        <is>
          <t>DCS</t>
        </is>
      </c>
      <c r="D1208" s="303" t="inlineStr">
        <is>
          <t>18-PP-2301A  DCS STOP</t>
        </is>
      </c>
      <c r="E1208" s="227" t="inlineStr">
        <is>
          <t>1830-PS07-231</t>
        </is>
      </c>
      <c r="F1208" s="229" t="inlineStr">
        <is>
          <t>MCC</t>
        </is>
      </c>
      <c r="G1208" s="240" t="inlineStr">
        <is>
          <t>18-PP-2301A</t>
        </is>
      </c>
      <c r="H1208" s="229" t="inlineStr">
        <is>
          <t>DCS-DO</t>
        </is>
      </c>
      <c r="I1208" s="308" t="inlineStr">
        <is>
          <t xml:space="preserve">  -</t>
        </is>
      </c>
      <c r="J1208" s="363" t="inlineStr">
        <is>
          <t xml:space="preserve">  -</t>
        </is>
      </c>
      <c r="K1208" s="304" t="inlineStr">
        <is>
          <t>C01</t>
        </is>
      </c>
      <c r="L1208" s="305" t="n"/>
      <c r="M1208" s="306" t="n"/>
      <c r="N1208" s="306" t="n"/>
      <c r="O1208" s="305" t="n"/>
    </row>
    <row r="1209" ht="20.1" customHeight="1" s="521">
      <c r="A1209" s="338" t="inlineStr">
        <is>
          <t>-</t>
        </is>
      </c>
      <c r="B1209" s="653" t="inlineStr">
        <is>
          <t>18-YL-23101L</t>
        </is>
      </c>
      <c r="C1209" s="227" t="inlineStr">
        <is>
          <t>DCS</t>
        </is>
      </c>
      <c r="D1209" s="303" t="inlineStr">
        <is>
          <t>18-PP-2301A  REMOTE</t>
        </is>
      </c>
      <c r="E1209" s="227" t="inlineStr">
        <is>
          <t>1830-PS07-231</t>
        </is>
      </c>
      <c r="F1209" s="229" t="inlineStr">
        <is>
          <t>MCC</t>
        </is>
      </c>
      <c r="G1209" s="240" t="inlineStr">
        <is>
          <t>18-PP-2301A</t>
        </is>
      </c>
      <c r="H1209" s="229" t="inlineStr">
        <is>
          <t>DCS-DI</t>
        </is>
      </c>
      <c r="I1209" s="308" t="inlineStr">
        <is>
          <t>-</t>
        </is>
      </c>
      <c r="J1209" s="339" t="inlineStr">
        <is>
          <t>-</t>
        </is>
      </c>
      <c r="K1209" s="304" t="inlineStr">
        <is>
          <t>C01</t>
        </is>
      </c>
      <c r="L1209" s="305" t="n"/>
      <c r="M1209" s="306" t="n"/>
      <c r="N1209" s="305" t="n"/>
      <c r="O1209" s="305" t="n"/>
    </row>
    <row r="1210" ht="20.1" customHeight="1" s="521">
      <c r="A1210" s="338" t="inlineStr">
        <is>
          <t>-</t>
        </is>
      </c>
      <c r="B1210" s="653" t="inlineStr">
        <is>
          <t>18-YL-23101R</t>
        </is>
      </c>
      <c r="C1210" s="227" t="inlineStr">
        <is>
          <t>DCS</t>
        </is>
      </c>
      <c r="D1210" s="303" t="inlineStr">
        <is>
          <t>18-PP-2301A RUNNING</t>
        </is>
      </c>
      <c r="E1210" s="227" t="inlineStr">
        <is>
          <t>1830-PS07-231</t>
        </is>
      </c>
      <c r="F1210" s="229" t="inlineStr">
        <is>
          <t>MCC</t>
        </is>
      </c>
      <c r="G1210" s="240" t="inlineStr">
        <is>
          <t>18-PP-2301A</t>
        </is>
      </c>
      <c r="H1210" s="229" t="inlineStr">
        <is>
          <t>DCS-DI</t>
        </is>
      </c>
      <c r="I1210" s="308" t="inlineStr">
        <is>
          <t xml:space="preserve">  -</t>
        </is>
      </c>
      <c r="J1210" s="363" t="inlineStr">
        <is>
          <t xml:space="preserve">  -</t>
        </is>
      </c>
      <c r="K1210" s="304" t="inlineStr">
        <is>
          <t>C01</t>
        </is>
      </c>
      <c r="L1210" s="305" t="n"/>
      <c r="M1210" s="306" t="n"/>
      <c r="N1210" s="306" t="n"/>
      <c r="O1210" s="305" t="n"/>
    </row>
    <row r="1211" ht="20.1" customHeight="1" s="521">
      <c r="A1211" s="338" t="inlineStr">
        <is>
          <t>-</t>
        </is>
      </c>
      <c r="B1211" s="653" t="inlineStr">
        <is>
          <t>18-YL-23101F</t>
        </is>
      </c>
      <c r="C1211" s="227" t="inlineStr">
        <is>
          <t>DCS</t>
        </is>
      </c>
      <c r="D1211" s="303" t="inlineStr">
        <is>
          <t>18-PP-2301A FAULT</t>
        </is>
      </c>
      <c r="E1211" s="227" t="inlineStr">
        <is>
          <t>1830-PS07-231</t>
        </is>
      </c>
      <c r="F1211" s="229" t="inlineStr">
        <is>
          <t>MCC</t>
        </is>
      </c>
      <c r="G1211" s="240" t="inlineStr">
        <is>
          <t>18-PP-2301A</t>
        </is>
      </c>
      <c r="H1211" s="229" t="inlineStr">
        <is>
          <t>DCS-DI</t>
        </is>
      </c>
      <c r="I1211" s="308" t="inlineStr">
        <is>
          <t xml:space="preserve">  -</t>
        </is>
      </c>
      <c r="J1211" s="363" t="inlineStr">
        <is>
          <t xml:space="preserve">  -</t>
        </is>
      </c>
      <c r="K1211" s="304" t="inlineStr">
        <is>
          <t>C01</t>
        </is>
      </c>
      <c r="L1211" s="305" t="n"/>
      <c r="M1211" s="306" t="n"/>
      <c r="N1211" s="306" t="n"/>
      <c r="O1211" s="305" t="n"/>
    </row>
    <row r="1212" ht="20.1" customHeight="1" s="521">
      <c r="A1212" s="338" t="inlineStr">
        <is>
          <t>-</t>
        </is>
      </c>
      <c r="B1212" s="653" t="inlineStr">
        <is>
          <t>18-SI-23101</t>
        </is>
      </c>
      <c r="C1212" s="227" t="inlineStr">
        <is>
          <t>DCS</t>
        </is>
      </c>
      <c r="D1212" s="303" t="inlineStr">
        <is>
          <t>18-PP-2301A SPEED</t>
        </is>
      </c>
      <c r="E1212" s="227" t="inlineStr">
        <is>
          <t>1830-PS07-231</t>
        </is>
      </c>
      <c r="F1212" s="229" t="inlineStr">
        <is>
          <t>MCC</t>
        </is>
      </c>
      <c r="G1212" s="240" t="inlineStr">
        <is>
          <t>18-PP-2301A</t>
        </is>
      </c>
      <c r="H1212" s="229" t="inlineStr">
        <is>
          <t>DCS-AI</t>
        </is>
      </c>
      <c r="I1212" s="308" t="inlineStr">
        <is>
          <t>-</t>
        </is>
      </c>
      <c r="J1212" s="339" t="inlineStr">
        <is>
          <t>-</t>
        </is>
      </c>
      <c r="K1212" s="304" t="inlineStr">
        <is>
          <t>C01</t>
        </is>
      </c>
      <c r="L1212" s="305" t="n"/>
      <c r="M1212" s="306" t="n"/>
      <c r="N1212" s="305" t="n"/>
      <c r="O1212" s="305" t="n"/>
    </row>
    <row r="1213" ht="20.1" customHeight="1" s="521">
      <c r="A1213" s="338" t="inlineStr">
        <is>
          <t>-</t>
        </is>
      </c>
      <c r="B1213" s="653" t="inlineStr">
        <is>
          <t>18-SC-23101</t>
        </is>
      </c>
      <c r="C1213" s="227" t="inlineStr">
        <is>
          <t>DCS</t>
        </is>
      </c>
      <c r="D1213" s="303" t="inlineStr">
        <is>
          <t>18-PP-2301A CONTROL</t>
        </is>
      </c>
      <c r="E1213" s="227" t="inlineStr">
        <is>
          <t>1830-PS07-231</t>
        </is>
      </c>
      <c r="F1213" s="229" t="inlineStr">
        <is>
          <t>MCC</t>
        </is>
      </c>
      <c r="G1213" s="240" t="inlineStr">
        <is>
          <t>18-PP-2301A</t>
        </is>
      </c>
      <c r="H1213" s="229" t="inlineStr">
        <is>
          <t>DCS-AO</t>
        </is>
      </c>
      <c r="I1213" s="308" t="inlineStr">
        <is>
          <t>-</t>
        </is>
      </c>
      <c r="J1213" s="339" t="inlineStr">
        <is>
          <t>-</t>
        </is>
      </c>
      <c r="K1213" s="304" t="inlineStr">
        <is>
          <t>C01</t>
        </is>
      </c>
      <c r="L1213" s="305" t="n"/>
      <c r="M1213" s="306" t="n"/>
      <c r="N1213" s="305" t="n"/>
      <c r="O1213" s="305" t="n"/>
    </row>
    <row r="1214" ht="20.1" customHeight="1" s="521">
      <c r="A1214" s="322" t="n"/>
      <c r="B1214" s="654" t="n"/>
      <c r="C1214" s="316" t="n"/>
      <c r="D1214" s="311" t="n"/>
      <c r="E1214" s="311" t="n"/>
      <c r="F1214" s="235" t="n"/>
      <c r="G1214" s="252" t="n"/>
      <c r="H1214" s="235" t="n"/>
      <c r="I1214" s="312" t="n"/>
      <c r="J1214" s="340" t="n"/>
      <c r="K1214" s="313" t="inlineStr">
        <is>
          <t>C01</t>
        </is>
      </c>
      <c r="L1214" s="314" t="n"/>
      <c r="M1214" s="315" t="n"/>
      <c r="N1214" s="314" t="n"/>
      <c r="O1214" s="314" t="n"/>
    </row>
    <row r="1215" ht="20.1" customHeight="1" s="521">
      <c r="A1215" s="338" t="inlineStr">
        <is>
          <t>-</t>
        </is>
      </c>
      <c r="B1215" s="653" t="inlineStr">
        <is>
          <t>18-HS-23102S</t>
        </is>
      </c>
      <c r="C1215" s="227" t="inlineStr">
        <is>
          <t>DCS</t>
        </is>
      </c>
      <c r="D1215" s="303" t="inlineStr">
        <is>
          <t>18-PP-2301B START</t>
        </is>
      </c>
      <c r="E1215" s="227" t="inlineStr">
        <is>
          <t>1830-PS07-231</t>
        </is>
      </c>
      <c r="F1215" s="229" t="inlineStr">
        <is>
          <t>MCC</t>
        </is>
      </c>
      <c r="G1215" s="240" t="inlineStr">
        <is>
          <t>18-PP-2301B</t>
        </is>
      </c>
      <c r="H1215" s="229" t="inlineStr">
        <is>
          <t>DCS-DO</t>
        </is>
      </c>
      <c r="I1215" s="308" t="inlineStr">
        <is>
          <t xml:space="preserve">  -</t>
        </is>
      </c>
      <c r="J1215" s="363" t="inlineStr">
        <is>
          <t xml:space="preserve">  -</t>
        </is>
      </c>
      <c r="K1215" s="304" t="inlineStr">
        <is>
          <t>C01</t>
        </is>
      </c>
      <c r="L1215" s="305" t="n"/>
      <c r="M1215" s="306" t="n"/>
      <c r="N1215" s="306" t="n"/>
      <c r="O1215" s="305" t="n"/>
    </row>
    <row r="1216" ht="20.1" customHeight="1" s="521">
      <c r="A1216" s="338" t="inlineStr">
        <is>
          <t>-</t>
        </is>
      </c>
      <c r="B1216" s="653" t="inlineStr">
        <is>
          <t>18-HS-23102P</t>
        </is>
      </c>
      <c r="C1216" s="227" t="inlineStr">
        <is>
          <t>DCS</t>
        </is>
      </c>
      <c r="D1216" s="303" t="inlineStr">
        <is>
          <t>18-PP-2301B STOP</t>
        </is>
      </c>
      <c r="E1216" s="227" t="inlineStr">
        <is>
          <t>1830-PS07-231</t>
        </is>
      </c>
      <c r="F1216" s="229" t="inlineStr">
        <is>
          <t>MCC</t>
        </is>
      </c>
      <c r="G1216" s="240" t="inlineStr">
        <is>
          <t>18-PP-2301B</t>
        </is>
      </c>
      <c r="H1216" s="229" t="inlineStr">
        <is>
          <t>DCS-DO</t>
        </is>
      </c>
      <c r="I1216" s="308" t="inlineStr">
        <is>
          <t xml:space="preserve">  -</t>
        </is>
      </c>
      <c r="J1216" s="363" t="inlineStr">
        <is>
          <t xml:space="preserve">  -</t>
        </is>
      </c>
      <c r="K1216" s="304" t="inlineStr">
        <is>
          <t>C01</t>
        </is>
      </c>
      <c r="L1216" s="305" t="n"/>
      <c r="M1216" s="306" t="n"/>
      <c r="N1216" s="306" t="n"/>
      <c r="O1216" s="305" t="n"/>
    </row>
    <row r="1217" ht="20.1" customHeight="1" s="521">
      <c r="A1217" s="338" t="inlineStr">
        <is>
          <t>-</t>
        </is>
      </c>
      <c r="B1217" s="653" t="inlineStr">
        <is>
          <t>18-YL-23102F</t>
        </is>
      </c>
      <c r="C1217" s="227" t="inlineStr">
        <is>
          <t>DCS</t>
        </is>
      </c>
      <c r="D1217" s="303" t="inlineStr">
        <is>
          <t>18-PP-2301B FAULT</t>
        </is>
      </c>
      <c r="E1217" s="227" t="inlineStr">
        <is>
          <t>1830-PS07-231</t>
        </is>
      </c>
      <c r="F1217" s="229" t="inlineStr">
        <is>
          <t>MCC</t>
        </is>
      </c>
      <c r="G1217" s="240" t="inlineStr">
        <is>
          <t>18-PP-2301B</t>
        </is>
      </c>
      <c r="H1217" s="229" t="inlineStr">
        <is>
          <t>DCS-DI</t>
        </is>
      </c>
      <c r="I1217" s="308" t="inlineStr">
        <is>
          <t xml:space="preserve">  -</t>
        </is>
      </c>
      <c r="J1217" s="363" t="inlineStr">
        <is>
          <t xml:space="preserve">  -</t>
        </is>
      </c>
      <c r="K1217" s="304" t="inlineStr">
        <is>
          <t>C01</t>
        </is>
      </c>
      <c r="L1217" s="305" t="n"/>
      <c r="M1217" s="306" t="n"/>
      <c r="N1217" s="306" t="n"/>
      <c r="O1217" s="305" t="n"/>
    </row>
    <row r="1218" ht="20.1" customHeight="1" s="521">
      <c r="A1218" s="338" t="inlineStr">
        <is>
          <t>-</t>
        </is>
      </c>
      <c r="B1218" s="653" t="inlineStr">
        <is>
          <t>18-YL-23102L</t>
        </is>
      </c>
      <c r="C1218" s="227" t="inlineStr">
        <is>
          <t>DCS</t>
        </is>
      </c>
      <c r="D1218" s="303" t="inlineStr">
        <is>
          <t>18-PP-2301B REMOTE</t>
        </is>
      </c>
      <c r="E1218" s="227" t="inlineStr">
        <is>
          <t>1830-PS07-231</t>
        </is>
      </c>
      <c r="F1218" s="229" t="inlineStr">
        <is>
          <t>MCC</t>
        </is>
      </c>
      <c r="G1218" s="240" t="inlineStr">
        <is>
          <t>18-PP-2301B</t>
        </is>
      </c>
      <c r="H1218" s="229" t="inlineStr">
        <is>
          <t>DCS-DI</t>
        </is>
      </c>
      <c r="I1218" s="308" t="inlineStr">
        <is>
          <t>-</t>
        </is>
      </c>
      <c r="J1218" s="339" t="inlineStr">
        <is>
          <t>-</t>
        </is>
      </c>
      <c r="K1218" s="304" t="inlineStr">
        <is>
          <t>C01</t>
        </is>
      </c>
      <c r="L1218" s="305" t="n"/>
      <c r="M1218" s="306" t="n"/>
      <c r="N1218" s="305" t="n"/>
      <c r="O1218" s="305" t="n"/>
    </row>
    <row r="1219" ht="20.1" customHeight="1" s="521">
      <c r="A1219" s="338" t="inlineStr">
        <is>
          <t>-</t>
        </is>
      </c>
      <c r="B1219" s="653" t="inlineStr">
        <is>
          <t>18-YL-23102R</t>
        </is>
      </c>
      <c r="C1219" s="227" t="inlineStr">
        <is>
          <t>DCS</t>
        </is>
      </c>
      <c r="D1219" s="303" t="inlineStr">
        <is>
          <t>18-PP-2301B RUNNING</t>
        </is>
      </c>
      <c r="E1219" s="227" t="inlineStr">
        <is>
          <t>1830-PS07-231</t>
        </is>
      </c>
      <c r="F1219" s="229" t="inlineStr">
        <is>
          <t>MCC</t>
        </is>
      </c>
      <c r="G1219" s="240" t="inlineStr">
        <is>
          <t>18-PP-2301B</t>
        </is>
      </c>
      <c r="H1219" s="229" t="inlineStr">
        <is>
          <t>DCS-DI</t>
        </is>
      </c>
      <c r="I1219" s="308" t="inlineStr">
        <is>
          <t xml:space="preserve">  -</t>
        </is>
      </c>
      <c r="J1219" s="363" t="inlineStr">
        <is>
          <t xml:space="preserve">  -</t>
        </is>
      </c>
      <c r="K1219" s="304" t="inlineStr">
        <is>
          <t>C01</t>
        </is>
      </c>
      <c r="L1219" s="305" t="n"/>
      <c r="M1219" s="306" t="n"/>
      <c r="N1219" s="306" t="n"/>
      <c r="O1219" s="305" t="n"/>
    </row>
    <row r="1220" ht="20.1" customHeight="1" s="521">
      <c r="A1220" s="338" t="inlineStr">
        <is>
          <t>-</t>
        </is>
      </c>
      <c r="B1220" s="653" t="inlineStr">
        <is>
          <t>18-SI-23102</t>
        </is>
      </c>
      <c r="C1220" s="227" t="inlineStr">
        <is>
          <t>DCS</t>
        </is>
      </c>
      <c r="D1220" s="303" t="inlineStr">
        <is>
          <t>18-PP-2301B SPEED</t>
        </is>
      </c>
      <c r="E1220" s="227" t="inlineStr">
        <is>
          <t>1830-PS07-231</t>
        </is>
      </c>
      <c r="F1220" s="229" t="inlineStr">
        <is>
          <t>MCC</t>
        </is>
      </c>
      <c r="G1220" s="240" t="inlineStr">
        <is>
          <t>18-PP-2301B</t>
        </is>
      </c>
      <c r="H1220" s="229" t="inlineStr">
        <is>
          <t>DCS-AI</t>
        </is>
      </c>
      <c r="I1220" s="308" t="inlineStr">
        <is>
          <t>-</t>
        </is>
      </c>
      <c r="J1220" s="339" t="inlineStr">
        <is>
          <t>-</t>
        </is>
      </c>
      <c r="K1220" s="304" t="inlineStr">
        <is>
          <t>C01</t>
        </is>
      </c>
      <c r="L1220" s="305" t="n"/>
      <c r="M1220" s="306" t="n"/>
      <c r="N1220" s="305" t="n"/>
      <c r="O1220" s="305" t="n"/>
    </row>
    <row r="1221" ht="20.1" customHeight="1" s="521">
      <c r="A1221" s="338" t="inlineStr">
        <is>
          <t>-</t>
        </is>
      </c>
      <c r="B1221" s="653" t="inlineStr">
        <is>
          <t>18-SC-23102</t>
        </is>
      </c>
      <c r="C1221" s="227" t="inlineStr">
        <is>
          <t>DCS</t>
        </is>
      </c>
      <c r="D1221" s="303" t="inlineStr">
        <is>
          <t>18-PP-2301B SPEED CONTROL</t>
        </is>
      </c>
      <c r="E1221" s="227" t="inlineStr">
        <is>
          <t>1830-PS07-231</t>
        </is>
      </c>
      <c r="F1221" s="229" t="inlineStr">
        <is>
          <t>MCC</t>
        </is>
      </c>
      <c r="G1221" s="240" t="inlineStr">
        <is>
          <t>18-PP-2301B</t>
        </is>
      </c>
      <c r="H1221" s="229" t="inlineStr">
        <is>
          <t>DCS-AO</t>
        </is>
      </c>
      <c r="I1221" s="308" t="inlineStr">
        <is>
          <t>-</t>
        </is>
      </c>
      <c r="J1221" s="339" t="inlineStr">
        <is>
          <t>-</t>
        </is>
      </c>
      <c r="K1221" s="304" t="inlineStr">
        <is>
          <t>C01</t>
        </is>
      </c>
      <c r="L1221" s="305" t="n"/>
      <c r="M1221" s="306" t="n"/>
      <c r="N1221" s="305" t="n"/>
      <c r="O1221" s="305" t="n"/>
    </row>
    <row r="1222" ht="20.1" customHeight="1" s="521">
      <c r="A1222" s="309" t="n"/>
      <c r="B1222" s="654" t="n"/>
      <c r="C1222" s="316" t="n"/>
      <c r="D1222" s="311" t="n"/>
      <c r="E1222" s="311" t="n"/>
      <c r="F1222" s="235" t="n"/>
      <c r="G1222" s="252" t="n"/>
      <c r="H1222" s="235" t="n"/>
      <c r="I1222" s="312" t="n"/>
      <c r="J1222" s="319" t="n"/>
      <c r="K1222" s="313" t="inlineStr">
        <is>
          <t>C01</t>
        </is>
      </c>
      <c r="L1222" s="314" t="n"/>
      <c r="M1222" s="315" t="n"/>
      <c r="N1222" s="314" t="n"/>
      <c r="O1222" s="314" t="n"/>
    </row>
    <row r="1223" ht="20.1" customHeight="1" s="521">
      <c r="A1223" s="338" t="inlineStr">
        <is>
          <t>-</t>
        </is>
      </c>
      <c r="B1223" s="653" t="inlineStr">
        <is>
          <t>18-HS-23105S</t>
        </is>
      </c>
      <c r="C1223" s="227" t="inlineStr">
        <is>
          <t>DCS</t>
        </is>
      </c>
      <c r="D1223" s="303" t="inlineStr">
        <is>
          <t>18-PA-2301 START</t>
        </is>
      </c>
      <c r="E1223" s="227" t="inlineStr">
        <is>
          <t>1830-PS07-231</t>
        </is>
      </c>
      <c r="F1223" s="229" t="inlineStr">
        <is>
          <t>MCC</t>
        </is>
      </c>
      <c r="G1223" s="240" t="inlineStr">
        <is>
          <t xml:space="preserve">18-PA-2301 </t>
        </is>
      </c>
      <c r="H1223" s="229" t="inlineStr">
        <is>
          <t>DCS-DO</t>
        </is>
      </c>
      <c r="I1223" s="308" t="inlineStr">
        <is>
          <t>-</t>
        </is>
      </c>
      <c r="J1223" s="339" t="inlineStr">
        <is>
          <t>-</t>
        </is>
      </c>
      <c r="K1223" s="304" t="inlineStr">
        <is>
          <t>C01</t>
        </is>
      </c>
      <c r="L1223" s="305" t="n"/>
      <c r="M1223" s="306" t="n"/>
      <c r="N1223" s="305" t="n"/>
      <c r="O1223" s="305" t="n"/>
    </row>
    <row r="1224" ht="20.1" customHeight="1" s="521">
      <c r="A1224" s="338" t="inlineStr">
        <is>
          <t>-</t>
        </is>
      </c>
      <c r="B1224" s="653" t="inlineStr">
        <is>
          <t>18-HS-23105P</t>
        </is>
      </c>
      <c r="C1224" s="227" t="inlineStr">
        <is>
          <t>DCS</t>
        </is>
      </c>
      <c r="D1224" s="303" t="inlineStr">
        <is>
          <t>18-PA-2301 STOP</t>
        </is>
      </c>
      <c r="E1224" s="227" t="inlineStr">
        <is>
          <t>1830-PS07-231</t>
        </is>
      </c>
      <c r="F1224" s="229" t="inlineStr">
        <is>
          <t>MCC</t>
        </is>
      </c>
      <c r="G1224" s="240" t="inlineStr">
        <is>
          <t xml:space="preserve">18-PA-2301 </t>
        </is>
      </c>
      <c r="H1224" s="229" t="inlineStr">
        <is>
          <t>DCS-DO</t>
        </is>
      </c>
      <c r="I1224" s="308" t="inlineStr">
        <is>
          <t>-</t>
        </is>
      </c>
      <c r="J1224" s="339" t="inlineStr">
        <is>
          <t>-</t>
        </is>
      </c>
      <c r="K1224" s="304" t="inlineStr">
        <is>
          <t>C01</t>
        </is>
      </c>
      <c r="L1224" s="305" t="n"/>
      <c r="M1224" s="306" t="n"/>
      <c r="N1224" s="305" t="n"/>
      <c r="O1224" s="305" t="n"/>
    </row>
    <row r="1225" ht="20.1" customHeight="1" s="521">
      <c r="A1225" s="338" t="inlineStr">
        <is>
          <t>-</t>
        </is>
      </c>
      <c r="B1225" s="653" t="inlineStr">
        <is>
          <t>18-YL-23105L</t>
        </is>
      </c>
      <c r="C1225" s="227" t="inlineStr">
        <is>
          <t>DCS</t>
        </is>
      </c>
      <c r="D1225" s="303" t="inlineStr">
        <is>
          <t>18-PA-2301 REMOTE</t>
        </is>
      </c>
      <c r="E1225" s="227" t="inlineStr">
        <is>
          <t>1830-PS07-231</t>
        </is>
      </c>
      <c r="F1225" s="229" t="inlineStr">
        <is>
          <t>MCC</t>
        </is>
      </c>
      <c r="G1225" s="240" t="inlineStr">
        <is>
          <t xml:space="preserve">18-PA-2301 </t>
        </is>
      </c>
      <c r="H1225" s="229" t="inlineStr">
        <is>
          <t>DCS-DI</t>
        </is>
      </c>
      <c r="I1225" s="308" t="inlineStr">
        <is>
          <t>-</t>
        </is>
      </c>
      <c r="J1225" s="339" t="inlineStr">
        <is>
          <t>-</t>
        </is>
      </c>
      <c r="K1225" s="304" t="inlineStr">
        <is>
          <t>C01</t>
        </is>
      </c>
      <c r="L1225" s="305" t="n"/>
      <c r="M1225" s="306" t="n"/>
      <c r="N1225" s="305" t="n"/>
      <c r="O1225" s="305" t="n"/>
    </row>
    <row r="1226" ht="20.1" customHeight="1" s="521">
      <c r="A1226" s="338" t="inlineStr">
        <is>
          <t>-</t>
        </is>
      </c>
      <c r="B1226" s="653" t="inlineStr">
        <is>
          <t>18-YL-23105R</t>
        </is>
      </c>
      <c r="C1226" s="227" t="inlineStr">
        <is>
          <t>DCS</t>
        </is>
      </c>
      <c r="D1226" s="303" t="inlineStr">
        <is>
          <t>18-PA-2301 RUN</t>
        </is>
      </c>
      <c r="E1226" s="227" t="inlineStr">
        <is>
          <t>1830-PS07-231</t>
        </is>
      </c>
      <c r="F1226" s="229" t="inlineStr">
        <is>
          <t>MCC</t>
        </is>
      </c>
      <c r="G1226" s="240" t="inlineStr">
        <is>
          <t xml:space="preserve">18-PA-2301 </t>
        </is>
      </c>
      <c r="H1226" s="229" t="inlineStr">
        <is>
          <t>DCS-DI</t>
        </is>
      </c>
      <c r="I1226" s="308" t="inlineStr">
        <is>
          <t>-</t>
        </is>
      </c>
      <c r="J1226" s="339" t="inlineStr">
        <is>
          <t>-</t>
        </is>
      </c>
      <c r="K1226" s="304" t="inlineStr">
        <is>
          <t>C01</t>
        </is>
      </c>
      <c r="L1226" s="305" t="n"/>
      <c r="M1226" s="306" t="n"/>
      <c r="N1226" s="305" t="n"/>
      <c r="O1226" s="305" t="n"/>
    </row>
    <row r="1227" ht="20.1" customHeight="1" s="521">
      <c r="A1227" s="338" t="inlineStr">
        <is>
          <t>-</t>
        </is>
      </c>
      <c r="B1227" s="653" t="inlineStr">
        <is>
          <t>18-YL-23105F</t>
        </is>
      </c>
      <c r="C1227" s="227" t="inlineStr">
        <is>
          <t>DCS</t>
        </is>
      </c>
      <c r="D1227" s="303" t="inlineStr">
        <is>
          <t>18-PA-2301 FAULT</t>
        </is>
      </c>
      <c r="E1227" s="227" t="inlineStr">
        <is>
          <t>1830-PS07-231</t>
        </is>
      </c>
      <c r="F1227" s="229" t="inlineStr">
        <is>
          <t>MCC</t>
        </is>
      </c>
      <c r="G1227" s="240" t="inlineStr">
        <is>
          <t xml:space="preserve">18-PA-2301 </t>
        </is>
      </c>
      <c r="H1227" s="229" t="inlineStr">
        <is>
          <t>DCS-DI</t>
        </is>
      </c>
      <c r="I1227" s="308" t="inlineStr">
        <is>
          <t>-</t>
        </is>
      </c>
      <c r="J1227" s="339" t="inlineStr">
        <is>
          <t>-</t>
        </is>
      </c>
      <c r="K1227" s="304" t="inlineStr">
        <is>
          <t>C01</t>
        </is>
      </c>
      <c r="L1227" s="305" t="n"/>
      <c r="M1227" s="306" t="n"/>
      <c r="N1227" s="305" t="n"/>
      <c r="O1227" s="305" t="n"/>
    </row>
    <row r="1228" ht="20.1" customHeight="1" s="521">
      <c r="A1228" s="338" t="inlineStr">
        <is>
          <t>-</t>
        </is>
      </c>
      <c r="B1228" s="653" t="inlineStr">
        <is>
          <t>18-II-23105</t>
        </is>
      </c>
      <c r="C1228" s="227" t="inlineStr">
        <is>
          <t>DCS</t>
        </is>
      </c>
      <c r="D1228" s="303" t="inlineStr">
        <is>
          <t>18-PA-2301 CURRENT</t>
        </is>
      </c>
      <c r="E1228" s="227" t="inlineStr">
        <is>
          <t>1830-PS07-231</t>
        </is>
      </c>
      <c r="F1228" s="229" t="inlineStr">
        <is>
          <t>MCC</t>
        </is>
      </c>
      <c r="G1228" s="240" t="inlineStr">
        <is>
          <t xml:space="preserve">18-PA-2301 </t>
        </is>
      </c>
      <c r="H1228" s="229" t="inlineStr">
        <is>
          <t>DCS-AI</t>
        </is>
      </c>
      <c r="I1228" s="308" t="inlineStr">
        <is>
          <t>-</t>
        </is>
      </c>
      <c r="J1228" s="339" t="inlineStr">
        <is>
          <t>-</t>
        </is>
      </c>
      <c r="K1228" s="304" t="inlineStr">
        <is>
          <t>C01</t>
        </is>
      </c>
      <c r="L1228" s="305" t="n"/>
      <c r="M1228" s="306" t="n"/>
      <c r="N1228" s="305" t="n"/>
      <c r="O1228" s="305" t="n"/>
    </row>
    <row r="1229" ht="20.1" customHeight="1" s="521">
      <c r="A1229" s="338" t="inlineStr">
        <is>
          <t>-</t>
        </is>
      </c>
      <c r="B1229" s="653" t="inlineStr">
        <is>
          <t>18-SI-23105</t>
        </is>
      </c>
      <c r="C1229" s="227" t="inlineStr">
        <is>
          <t>DCS</t>
        </is>
      </c>
      <c r="D1229" s="303" t="inlineStr">
        <is>
          <t>18-PA-2301 SPEED</t>
        </is>
      </c>
      <c r="E1229" s="227" t="inlineStr">
        <is>
          <t>1830-PS07-231</t>
        </is>
      </c>
      <c r="F1229" s="229" t="inlineStr">
        <is>
          <t>MCC</t>
        </is>
      </c>
      <c r="G1229" s="240" t="inlineStr">
        <is>
          <t xml:space="preserve">18-PA-2301 </t>
        </is>
      </c>
      <c r="H1229" s="229" t="inlineStr">
        <is>
          <t>DCS-AI</t>
        </is>
      </c>
      <c r="I1229" s="308" t="inlineStr">
        <is>
          <t>-</t>
        </is>
      </c>
      <c r="J1229" s="339" t="inlineStr">
        <is>
          <t>-</t>
        </is>
      </c>
      <c r="K1229" s="304" t="inlineStr">
        <is>
          <t>C01</t>
        </is>
      </c>
      <c r="L1229" s="305" t="n"/>
      <c r="M1229" s="306" t="n"/>
      <c r="N1229" s="305" t="n"/>
      <c r="O1229" s="305" t="n"/>
    </row>
    <row r="1230" ht="20.1" customHeight="1" s="521">
      <c r="A1230" s="338" t="inlineStr">
        <is>
          <t>-</t>
        </is>
      </c>
      <c r="B1230" s="653" t="inlineStr">
        <is>
          <t>18-SC-23105</t>
        </is>
      </c>
      <c r="C1230" s="227" t="inlineStr">
        <is>
          <t>DCS</t>
        </is>
      </c>
      <c r="D1230" s="303" t="inlineStr">
        <is>
          <t>18-PA-2301 SPEED CONTROL</t>
        </is>
      </c>
      <c r="E1230" s="227" t="inlineStr">
        <is>
          <t>1830-PS07-231</t>
        </is>
      </c>
      <c r="F1230" s="229" t="inlineStr">
        <is>
          <t>MCC</t>
        </is>
      </c>
      <c r="G1230" s="240" t="inlineStr">
        <is>
          <t xml:space="preserve">18-PA-2301 </t>
        </is>
      </c>
      <c r="H1230" s="229" t="inlineStr">
        <is>
          <t>DCS-AO</t>
        </is>
      </c>
      <c r="I1230" s="308" t="inlineStr">
        <is>
          <t>-</t>
        </is>
      </c>
      <c r="J1230" s="339" t="inlineStr">
        <is>
          <t>-</t>
        </is>
      </c>
      <c r="K1230" s="304" t="inlineStr">
        <is>
          <t>C01</t>
        </is>
      </c>
      <c r="L1230" s="305" t="n"/>
      <c r="M1230" s="306" t="n"/>
      <c r="N1230" s="305" t="n"/>
      <c r="O1230" s="305" t="n"/>
    </row>
    <row r="1231" ht="20.1" customHeight="1" s="521">
      <c r="A1231" s="322" t="n"/>
      <c r="B1231" s="654" t="n"/>
      <c r="C1231" s="316" t="n"/>
      <c r="D1231" s="311" t="n"/>
      <c r="E1231" s="311" t="n"/>
      <c r="F1231" s="235" t="n"/>
      <c r="G1231" s="252" t="n"/>
      <c r="H1231" s="235" t="n"/>
      <c r="I1231" s="312" t="n"/>
      <c r="J1231" s="340" t="n"/>
      <c r="K1231" s="313" t="inlineStr">
        <is>
          <t>C01</t>
        </is>
      </c>
      <c r="L1231" s="314" t="n"/>
      <c r="M1231" s="315" t="n"/>
      <c r="N1231" s="314" t="n"/>
      <c r="O1231" s="314" t="n"/>
    </row>
    <row r="1232" ht="20.1" customHeight="1" s="521">
      <c r="A1232" s="338" t="inlineStr">
        <is>
          <t>-</t>
        </is>
      </c>
      <c r="B1232" s="653" t="inlineStr">
        <is>
          <t>18-HS-24101S</t>
        </is>
      </c>
      <c r="C1232" s="227" t="inlineStr">
        <is>
          <t>DCS</t>
        </is>
      </c>
      <c r="D1232" s="303" t="inlineStr">
        <is>
          <t>18-PP-2401 START</t>
        </is>
      </c>
      <c r="E1232" s="227" t="inlineStr">
        <is>
          <t>1830-PS07-241</t>
        </is>
      </c>
      <c r="F1232" s="229" t="inlineStr">
        <is>
          <t>MCC</t>
        </is>
      </c>
      <c r="G1232" s="240" t="inlineStr">
        <is>
          <t>18-PP-2401</t>
        </is>
      </c>
      <c r="H1232" s="229" t="inlineStr">
        <is>
          <t>DCS-DO</t>
        </is>
      </c>
      <c r="I1232" s="308" t="inlineStr">
        <is>
          <t xml:space="preserve">  -</t>
        </is>
      </c>
      <c r="J1232" s="363" t="inlineStr">
        <is>
          <t xml:space="preserve">  -</t>
        </is>
      </c>
      <c r="K1232" s="304" t="inlineStr">
        <is>
          <t>C01</t>
        </is>
      </c>
      <c r="L1232" s="305" t="n"/>
      <c r="M1232" s="306" t="n"/>
      <c r="N1232" s="306" t="n"/>
      <c r="O1232" s="305" t="n"/>
    </row>
    <row r="1233" ht="20.1" customHeight="1" s="521">
      <c r="A1233" s="338" t="inlineStr">
        <is>
          <t>-</t>
        </is>
      </c>
      <c r="B1233" s="653" t="inlineStr">
        <is>
          <t>18-HS-24101P</t>
        </is>
      </c>
      <c r="C1233" s="227" t="inlineStr">
        <is>
          <t>DCS</t>
        </is>
      </c>
      <c r="D1233" s="303" t="inlineStr">
        <is>
          <t>18-PP-2401 STOP</t>
        </is>
      </c>
      <c r="E1233" s="227" t="inlineStr">
        <is>
          <t>1830-PS07-241</t>
        </is>
      </c>
      <c r="F1233" s="229" t="inlineStr">
        <is>
          <t>MCC</t>
        </is>
      </c>
      <c r="G1233" s="240" t="inlineStr">
        <is>
          <t>18-PP-2401</t>
        </is>
      </c>
      <c r="H1233" s="229" t="inlineStr">
        <is>
          <t>DCS-DO</t>
        </is>
      </c>
      <c r="I1233" s="308" t="inlineStr">
        <is>
          <t xml:space="preserve">  -</t>
        </is>
      </c>
      <c r="J1233" s="363" t="inlineStr">
        <is>
          <t xml:space="preserve">  -</t>
        </is>
      </c>
      <c r="K1233" s="304" t="inlineStr">
        <is>
          <t>C01</t>
        </is>
      </c>
      <c r="L1233" s="305" t="n"/>
      <c r="M1233" s="306" t="n"/>
      <c r="N1233" s="306" t="n"/>
      <c r="O1233" s="305" t="n"/>
    </row>
    <row r="1234" ht="20.1" customHeight="1" s="521">
      <c r="A1234" s="338" t="inlineStr">
        <is>
          <t>-</t>
        </is>
      </c>
      <c r="B1234" s="653" t="inlineStr">
        <is>
          <t>18-YL-24101L</t>
        </is>
      </c>
      <c r="C1234" s="227" t="inlineStr">
        <is>
          <t>DCS</t>
        </is>
      </c>
      <c r="D1234" s="303" t="inlineStr">
        <is>
          <t>18-PP-2401 REMOTE</t>
        </is>
      </c>
      <c r="E1234" s="227" t="inlineStr">
        <is>
          <t>1830-PS07-241</t>
        </is>
      </c>
      <c r="F1234" s="229" t="inlineStr">
        <is>
          <t>MCC</t>
        </is>
      </c>
      <c r="G1234" s="240" t="inlineStr">
        <is>
          <t>18-PP-2401</t>
        </is>
      </c>
      <c r="H1234" s="229" t="inlineStr">
        <is>
          <t>DCS-DI</t>
        </is>
      </c>
      <c r="I1234" s="308" t="inlineStr">
        <is>
          <t>-</t>
        </is>
      </c>
      <c r="J1234" s="339" t="inlineStr">
        <is>
          <t>-</t>
        </is>
      </c>
      <c r="K1234" s="304" t="inlineStr">
        <is>
          <t>C01</t>
        </is>
      </c>
      <c r="L1234" s="305" t="n"/>
      <c r="M1234" s="306" t="n"/>
      <c r="N1234" s="305" t="n"/>
      <c r="O1234" s="305" t="n"/>
    </row>
    <row r="1235" ht="20.1" customHeight="1" s="521">
      <c r="A1235" s="338" t="inlineStr">
        <is>
          <t>-</t>
        </is>
      </c>
      <c r="B1235" s="653" t="inlineStr">
        <is>
          <t>18-YL-24101R</t>
        </is>
      </c>
      <c r="C1235" s="227" t="inlineStr">
        <is>
          <t>DCS</t>
        </is>
      </c>
      <c r="D1235" s="303" t="inlineStr">
        <is>
          <t>18-PP-2401 RUN</t>
        </is>
      </c>
      <c r="E1235" s="227" t="inlineStr">
        <is>
          <t>1830-PS07-241</t>
        </is>
      </c>
      <c r="F1235" s="229" t="inlineStr">
        <is>
          <t>MCC</t>
        </is>
      </c>
      <c r="G1235" s="240" t="inlineStr">
        <is>
          <t>18-PP-2401</t>
        </is>
      </c>
      <c r="H1235" s="229" t="inlineStr">
        <is>
          <t>DCS-DI</t>
        </is>
      </c>
      <c r="I1235" s="308" t="inlineStr">
        <is>
          <t xml:space="preserve">  -</t>
        </is>
      </c>
      <c r="J1235" s="363" t="inlineStr">
        <is>
          <t xml:space="preserve">  -</t>
        </is>
      </c>
      <c r="K1235" s="304" t="inlineStr">
        <is>
          <t>C01</t>
        </is>
      </c>
      <c r="L1235" s="305" t="n"/>
      <c r="M1235" s="306" t="n"/>
      <c r="N1235" s="306" t="n"/>
      <c r="O1235" s="305" t="n"/>
    </row>
    <row r="1236" ht="20.1" customHeight="1" s="521">
      <c r="A1236" s="338" t="inlineStr">
        <is>
          <t>-</t>
        </is>
      </c>
      <c r="B1236" s="653" t="inlineStr">
        <is>
          <t>18-YL-24101F</t>
        </is>
      </c>
      <c r="C1236" s="227" t="inlineStr">
        <is>
          <t>DCS</t>
        </is>
      </c>
      <c r="D1236" s="303" t="inlineStr">
        <is>
          <t>18-PP-2401 FAULT</t>
        </is>
      </c>
      <c r="E1236" s="227" t="inlineStr">
        <is>
          <t>1830-PS07-241</t>
        </is>
      </c>
      <c r="F1236" s="229" t="inlineStr">
        <is>
          <t>MCC</t>
        </is>
      </c>
      <c r="G1236" s="240" t="inlineStr">
        <is>
          <t>18-PP-2401</t>
        </is>
      </c>
      <c r="H1236" s="229" t="inlineStr">
        <is>
          <t>DCS-DI</t>
        </is>
      </c>
      <c r="I1236" s="308" t="inlineStr">
        <is>
          <t xml:space="preserve">  -</t>
        </is>
      </c>
      <c r="J1236" s="363" t="inlineStr">
        <is>
          <t xml:space="preserve">  -</t>
        </is>
      </c>
      <c r="K1236" s="304" t="inlineStr">
        <is>
          <t>C01</t>
        </is>
      </c>
      <c r="L1236" s="305" t="n"/>
      <c r="M1236" s="306" t="n"/>
      <c r="N1236" s="306" t="n"/>
      <c r="O1236" s="305" t="n"/>
    </row>
    <row r="1237" ht="20.1" customHeight="1" s="521">
      <c r="A1237" s="338" t="inlineStr">
        <is>
          <t>-</t>
        </is>
      </c>
      <c r="B1237" s="653" t="inlineStr">
        <is>
          <t>18-SI-24101</t>
        </is>
      </c>
      <c r="C1237" s="227" t="inlineStr">
        <is>
          <t>DCS</t>
        </is>
      </c>
      <c r="D1237" s="303" t="inlineStr">
        <is>
          <t>18-PP-2401 SPEED</t>
        </is>
      </c>
      <c r="E1237" s="227" t="inlineStr">
        <is>
          <t>1830-PS07-241</t>
        </is>
      </c>
      <c r="F1237" s="229" t="inlineStr">
        <is>
          <t>MCC</t>
        </is>
      </c>
      <c r="G1237" s="240" t="inlineStr">
        <is>
          <t>18-PP-2401</t>
        </is>
      </c>
      <c r="H1237" s="229" t="inlineStr">
        <is>
          <t>DCS-AI</t>
        </is>
      </c>
      <c r="I1237" s="308" t="inlineStr">
        <is>
          <t>-</t>
        </is>
      </c>
      <c r="J1237" s="339" t="inlineStr">
        <is>
          <t>-</t>
        </is>
      </c>
      <c r="K1237" s="304" t="inlineStr">
        <is>
          <t>C01</t>
        </is>
      </c>
      <c r="L1237" s="305" t="n"/>
      <c r="M1237" s="306" t="n"/>
      <c r="N1237" s="305" t="n"/>
      <c r="O1237" s="305" t="n"/>
    </row>
    <row r="1238" ht="20.1" customHeight="1" s="521">
      <c r="A1238" s="338" t="inlineStr">
        <is>
          <t>-</t>
        </is>
      </c>
      <c r="B1238" s="653" t="inlineStr">
        <is>
          <t>18-SC-24101</t>
        </is>
      </c>
      <c r="C1238" s="227" t="inlineStr">
        <is>
          <t>DCS</t>
        </is>
      </c>
      <c r="D1238" s="303" t="inlineStr">
        <is>
          <t>18-PP-2401 SPEED CONTROL</t>
        </is>
      </c>
      <c r="E1238" s="227" t="inlineStr">
        <is>
          <t>1830-PS07-241</t>
        </is>
      </c>
      <c r="F1238" s="229" t="inlineStr">
        <is>
          <t>MCC</t>
        </is>
      </c>
      <c r="G1238" s="240" t="inlineStr">
        <is>
          <t>18-PP-2401</t>
        </is>
      </c>
      <c r="H1238" s="229" t="inlineStr">
        <is>
          <t>DCS-AO</t>
        </is>
      </c>
      <c r="I1238" s="308" t="inlineStr">
        <is>
          <t>-</t>
        </is>
      </c>
      <c r="J1238" s="339" t="inlineStr">
        <is>
          <t>-</t>
        </is>
      </c>
      <c r="K1238" s="304" t="inlineStr">
        <is>
          <t>C01</t>
        </is>
      </c>
      <c r="L1238" s="305" t="n"/>
      <c r="M1238" s="306" t="n"/>
      <c r="N1238" s="305" t="n"/>
      <c r="O1238" s="305" t="n"/>
    </row>
    <row r="1239" ht="20.1" customHeight="1" s="521">
      <c r="A1239" s="309" t="n"/>
      <c r="B1239" s="654" t="n"/>
      <c r="C1239" s="316" t="n"/>
      <c r="D1239" s="311" t="n"/>
      <c r="E1239" s="311" t="n"/>
      <c r="F1239" s="235" t="n"/>
      <c r="G1239" s="252" t="n"/>
      <c r="H1239" s="235" t="n"/>
      <c r="I1239" s="312" t="n"/>
      <c r="J1239" s="235" t="n"/>
      <c r="K1239" s="313" t="n"/>
      <c r="L1239" s="314" t="n"/>
      <c r="M1239" s="315" t="n"/>
      <c r="N1239" s="314" t="n"/>
      <c r="O1239" s="314" t="n"/>
    </row>
    <row r="1240" ht="20.1" customHeight="1" s="521">
      <c r="A1240" s="338" t="inlineStr">
        <is>
          <t>-</t>
        </is>
      </c>
      <c r="B1240" s="653" t="inlineStr">
        <is>
          <t>18-HS-36106S</t>
        </is>
      </c>
      <c r="C1240" s="227" t="inlineStr">
        <is>
          <t>DCS</t>
        </is>
      </c>
      <c r="D1240" s="303" t="inlineStr">
        <is>
          <t>18-PF-3606 START</t>
        </is>
      </c>
      <c r="E1240" s="227" t="inlineStr">
        <is>
          <t>1830-PS07-361</t>
        </is>
      </c>
      <c r="F1240" s="229" t="inlineStr">
        <is>
          <t>MCC</t>
        </is>
      </c>
      <c r="G1240" s="240" t="inlineStr">
        <is>
          <t>18-PF-3606</t>
        </is>
      </c>
      <c r="H1240" s="229" t="inlineStr">
        <is>
          <t>DCS-DO</t>
        </is>
      </c>
      <c r="I1240" s="308" t="inlineStr">
        <is>
          <t>-</t>
        </is>
      </c>
      <c r="J1240" s="339" t="inlineStr">
        <is>
          <t>-</t>
        </is>
      </c>
      <c r="K1240" s="304" t="inlineStr">
        <is>
          <t>C01</t>
        </is>
      </c>
      <c r="L1240" s="305" t="n"/>
      <c r="M1240" s="306" t="n"/>
      <c r="N1240" s="305" t="n"/>
      <c r="O1240" s="305" t="n"/>
    </row>
    <row r="1241" ht="20.1" customHeight="1" s="521">
      <c r="A1241" s="338" t="inlineStr">
        <is>
          <t>-</t>
        </is>
      </c>
      <c r="B1241" s="653" t="inlineStr">
        <is>
          <t>18-HS-36106P</t>
        </is>
      </c>
      <c r="C1241" s="227" t="inlineStr">
        <is>
          <t>DCS</t>
        </is>
      </c>
      <c r="D1241" s="303" t="inlineStr">
        <is>
          <t>18-PF-3606 STOP</t>
        </is>
      </c>
      <c r="E1241" s="227" t="inlineStr">
        <is>
          <t>1830-PS07-361</t>
        </is>
      </c>
      <c r="F1241" s="229" t="inlineStr">
        <is>
          <t>MCC</t>
        </is>
      </c>
      <c r="G1241" s="240" t="inlineStr">
        <is>
          <t>18-PF-3606</t>
        </is>
      </c>
      <c r="H1241" s="229" t="inlineStr">
        <is>
          <t>DCS-DO</t>
        </is>
      </c>
      <c r="I1241" s="308" t="inlineStr">
        <is>
          <t>-</t>
        </is>
      </c>
      <c r="J1241" s="339" t="inlineStr">
        <is>
          <t>-</t>
        </is>
      </c>
      <c r="K1241" s="304" t="inlineStr">
        <is>
          <t>C01</t>
        </is>
      </c>
      <c r="L1241" s="305" t="n"/>
      <c r="M1241" s="306" t="n"/>
      <c r="N1241" s="305" t="n"/>
      <c r="O1241" s="305" t="n"/>
    </row>
    <row r="1242" ht="20.1" customHeight="1" s="521">
      <c r="A1242" s="338" t="inlineStr">
        <is>
          <t>-</t>
        </is>
      </c>
      <c r="B1242" s="653" t="inlineStr">
        <is>
          <t>18-YL-36106L</t>
        </is>
      </c>
      <c r="C1242" s="227" t="inlineStr">
        <is>
          <t>DCS</t>
        </is>
      </c>
      <c r="D1242" s="303" t="inlineStr">
        <is>
          <t>18-PF-3606 REMOTE</t>
        </is>
      </c>
      <c r="E1242" s="227" t="inlineStr">
        <is>
          <t>1830-PS07-361</t>
        </is>
      </c>
      <c r="F1242" s="229" t="inlineStr">
        <is>
          <t>MCC</t>
        </is>
      </c>
      <c r="G1242" s="240" t="inlineStr">
        <is>
          <t>18-PF-3606</t>
        </is>
      </c>
      <c r="H1242" s="229" t="inlineStr">
        <is>
          <t>DCS-DI</t>
        </is>
      </c>
      <c r="I1242" s="308" t="inlineStr">
        <is>
          <t>-</t>
        </is>
      </c>
      <c r="J1242" s="339" t="inlineStr">
        <is>
          <t>-</t>
        </is>
      </c>
      <c r="K1242" s="304" t="inlineStr">
        <is>
          <t>C01</t>
        </is>
      </c>
      <c r="L1242" s="305" t="n"/>
      <c r="M1242" s="306" t="n"/>
      <c r="N1242" s="305" t="n"/>
      <c r="O1242" s="305" t="n"/>
    </row>
    <row r="1243" ht="20.1" customHeight="1" s="521">
      <c r="A1243" s="338" t="inlineStr">
        <is>
          <t>-</t>
        </is>
      </c>
      <c r="B1243" s="653" t="inlineStr">
        <is>
          <t>18-YL-36106R</t>
        </is>
      </c>
      <c r="C1243" s="227" t="inlineStr">
        <is>
          <t>DCS</t>
        </is>
      </c>
      <c r="D1243" s="303" t="inlineStr">
        <is>
          <t>18-PF-3606 RUN</t>
        </is>
      </c>
      <c r="E1243" s="227" t="inlineStr">
        <is>
          <t>1830-PS07-361</t>
        </is>
      </c>
      <c r="F1243" s="229" t="inlineStr">
        <is>
          <t>MCC</t>
        </is>
      </c>
      <c r="G1243" s="240" t="inlineStr">
        <is>
          <t>18-PF-3606</t>
        </is>
      </c>
      <c r="H1243" s="229" t="inlineStr">
        <is>
          <t>DCS-DI</t>
        </is>
      </c>
      <c r="I1243" s="308" t="inlineStr">
        <is>
          <t>-</t>
        </is>
      </c>
      <c r="J1243" s="339" t="inlineStr">
        <is>
          <t>-</t>
        </is>
      </c>
      <c r="K1243" s="304" t="inlineStr">
        <is>
          <t>C01</t>
        </is>
      </c>
      <c r="L1243" s="305" t="n"/>
      <c r="M1243" s="306" t="n"/>
      <c r="N1243" s="305" t="n"/>
      <c r="O1243" s="305" t="n"/>
    </row>
    <row r="1244" ht="20.1" customHeight="1" s="521">
      <c r="A1244" s="338" t="inlineStr">
        <is>
          <t>-</t>
        </is>
      </c>
      <c r="B1244" s="653" t="inlineStr">
        <is>
          <t>18-YL-36106F</t>
        </is>
      </c>
      <c r="C1244" s="227" t="inlineStr">
        <is>
          <t>DCS</t>
        </is>
      </c>
      <c r="D1244" s="303" t="inlineStr">
        <is>
          <t>18-PF-3606 FAULT</t>
        </is>
      </c>
      <c r="E1244" s="227" t="inlineStr">
        <is>
          <t>1830-PS07-361</t>
        </is>
      </c>
      <c r="F1244" s="229" t="inlineStr">
        <is>
          <t>MCC</t>
        </is>
      </c>
      <c r="G1244" s="240" t="inlineStr">
        <is>
          <t>18-PF-3606</t>
        </is>
      </c>
      <c r="H1244" s="229" t="inlineStr">
        <is>
          <t>DCS-DI</t>
        </is>
      </c>
      <c r="I1244" s="308" t="inlineStr">
        <is>
          <t>-</t>
        </is>
      </c>
      <c r="J1244" s="339" t="inlineStr">
        <is>
          <t>-</t>
        </is>
      </c>
      <c r="K1244" s="304" t="inlineStr">
        <is>
          <t>C01</t>
        </is>
      </c>
      <c r="L1244" s="305" t="n"/>
      <c r="M1244" s="306" t="n"/>
      <c r="N1244" s="305" t="n"/>
      <c r="O1244" s="305" t="n"/>
    </row>
    <row r="1245" ht="20.1" customHeight="1" s="521">
      <c r="A1245" s="322" t="n"/>
      <c r="B1245" s="654" t="n"/>
      <c r="C1245" s="233" t="n"/>
      <c r="D1245" s="311" t="n"/>
      <c r="E1245" s="244" t="n"/>
      <c r="F1245" s="235" t="n"/>
      <c r="G1245" s="252" t="n"/>
      <c r="H1245" s="235" t="n"/>
      <c r="I1245" s="312" t="n"/>
      <c r="J1245" s="340" t="n"/>
      <c r="K1245" s="313" t="n"/>
      <c r="L1245" s="314" t="n"/>
      <c r="M1245" s="315" t="n"/>
      <c r="N1245" s="314" t="n"/>
      <c r="O1245" s="314" t="n"/>
    </row>
    <row r="1246" ht="20.1" customHeight="1" s="521">
      <c r="A1246" s="338" t="inlineStr">
        <is>
          <t>-</t>
        </is>
      </c>
      <c r="B1246" s="653" t="inlineStr">
        <is>
          <t>18-HS-66101S</t>
        </is>
      </c>
      <c r="C1246" s="227" t="inlineStr">
        <is>
          <t>DCS</t>
        </is>
      </c>
      <c r="D1246" s="303" t="inlineStr">
        <is>
          <t>18-PV-6601X START</t>
        </is>
      </c>
      <c r="E1246" s="227" t="inlineStr">
        <is>
          <t>1830-PS07-661</t>
        </is>
      </c>
      <c r="F1246" s="229" t="inlineStr">
        <is>
          <t>MCC</t>
        </is>
      </c>
      <c r="G1246" s="240" t="inlineStr">
        <is>
          <t>18-PV-6601X</t>
        </is>
      </c>
      <c r="H1246" s="229" t="inlineStr">
        <is>
          <t>DCS-DO</t>
        </is>
      </c>
      <c r="I1246" s="308" t="inlineStr">
        <is>
          <t>-</t>
        </is>
      </c>
      <c r="J1246" s="339" t="inlineStr">
        <is>
          <t>-</t>
        </is>
      </c>
      <c r="K1246" s="304" t="inlineStr">
        <is>
          <t>C01</t>
        </is>
      </c>
      <c r="L1246" s="305" t="n"/>
      <c r="M1246" s="306" t="n"/>
      <c r="N1246" s="305" t="n"/>
      <c r="O1246" s="305" t="n"/>
    </row>
    <row r="1247" ht="20.1" customHeight="1" s="521">
      <c r="A1247" s="338" t="inlineStr">
        <is>
          <t>-</t>
        </is>
      </c>
      <c r="B1247" s="653" t="inlineStr">
        <is>
          <t>18-HS-66101P</t>
        </is>
      </c>
      <c r="C1247" s="227" t="inlineStr">
        <is>
          <t>DCS</t>
        </is>
      </c>
      <c r="D1247" s="303" t="inlineStr">
        <is>
          <t>18-PV-6601X STOP</t>
        </is>
      </c>
      <c r="E1247" s="227" t="inlineStr">
        <is>
          <t>1830-PS07-661</t>
        </is>
      </c>
      <c r="F1247" s="229" t="inlineStr">
        <is>
          <t>MCC</t>
        </is>
      </c>
      <c r="G1247" s="240" t="inlineStr">
        <is>
          <t>18-PV-6601X</t>
        </is>
      </c>
      <c r="H1247" s="229" t="inlineStr">
        <is>
          <t>DCS-DO</t>
        </is>
      </c>
      <c r="I1247" s="308" t="inlineStr">
        <is>
          <t>-</t>
        </is>
      </c>
      <c r="J1247" s="339" t="inlineStr">
        <is>
          <t>-</t>
        </is>
      </c>
      <c r="K1247" s="304" t="inlineStr">
        <is>
          <t>C01</t>
        </is>
      </c>
      <c r="L1247" s="305" t="n"/>
      <c r="M1247" s="306" t="n"/>
      <c r="N1247" s="305" t="n"/>
      <c r="O1247" s="305" t="n"/>
    </row>
    <row r="1248" ht="20.1" customHeight="1" s="521">
      <c r="A1248" s="338" t="inlineStr">
        <is>
          <t>-</t>
        </is>
      </c>
      <c r="B1248" s="653" t="inlineStr">
        <is>
          <t>18-YL-66101L</t>
        </is>
      </c>
      <c r="C1248" s="227" t="inlineStr">
        <is>
          <t>DCS</t>
        </is>
      </c>
      <c r="D1248" s="303" t="inlineStr">
        <is>
          <t>18-PV-6601X REMOTE</t>
        </is>
      </c>
      <c r="E1248" s="227" t="inlineStr">
        <is>
          <t>1830-PS07-661</t>
        </is>
      </c>
      <c r="F1248" s="229" t="inlineStr">
        <is>
          <t>MCC</t>
        </is>
      </c>
      <c r="G1248" s="240" t="inlineStr">
        <is>
          <t>18-PV-6601X</t>
        </is>
      </c>
      <c r="H1248" s="229" t="inlineStr">
        <is>
          <t>DCS-DI</t>
        </is>
      </c>
      <c r="I1248" s="308" t="inlineStr">
        <is>
          <t>-</t>
        </is>
      </c>
      <c r="J1248" s="339" t="inlineStr">
        <is>
          <t>-</t>
        </is>
      </c>
      <c r="K1248" s="304" t="inlineStr">
        <is>
          <t>C01</t>
        </is>
      </c>
      <c r="L1248" s="305" t="n"/>
      <c r="M1248" s="306" t="n"/>
      <c r="N1248" s="305" t="n"/>
      <c r="O1248" s="305" t="n"/>
    </row>
    <row r="1249" ht="20.1" customHeight="1" s="521">
      <c r="A1249" s="338" t="inlineStr">
        <is>
          <t>-</t>
        </is>
      </c>
      <c r="B1249" s="653" t="inlineStr">
        <is>
          <t>18-YL-66101R</t>
        </is>
      </c>
      <c r="C1249" s="227" t="inlineStr">
        <is>
          <t>DCS</t>
        </is>
      </c>
      <c r="D1249" s="303" t="inlineStr">
        <is>
          <t>18-PV-6601X RUN</t>
        </is>
      </c>
      <c r="E1249" s="227" t="inlineStr">
        <is>
          <t>1830-PS07-661</t>
        </is>
      </c>
      <c r="F1249" s="229" t="inlineStr">
        <is>
          <t>MCC</t>
        </is>
      </c>
      <c r="G1249" s="240" t="inlineStr">
        <is>
          <t>18-PV-6601X</t>
        </is>
      </c>
      <c r="H1249" s="229" t="inlineStr">
        <is>
          <t>DCS-DI</t>
        </is>
      </c>
      <c r="I1249" s="308" t="inlineStr">
        <is>
          <t>-</t>
        </is>
      </c>
      <c r="J1249" s="339" t="inlineStr">
        <is>
          <t>-</t>
        </is>
      </c>
      <c r="K1249" s="304" t="inlineStr">
        <is>
          <t>C01</t>
        </is>
      </c>
      <c r="L1249" s="305" t="n"/>
      <c r="M1249" s="306" t="n"/>
      <c r="N1249" s="305" t="n"/>
      <c r="O1249" s="305" t="n"/>
    </row>
    <row r="1250" ht="20.1" customHeight="1" s="521">
      <c r="A1250" s="338" t="inlineStr">
        <is>
          <t>-</t>
        </is>
      </c>
      <c r="B1250" s="653" t="inlineStr">
        <is>
          <t>18-YL-66101F</t>
        </is>
      </c>
      <c r="C1250" s="227" t="inlineStr">
        <is>
          <t>DCS</t>
        </is>
      </c>
      <c r="D1250" s="303" t="inlineStr">
        <is>
          <t>18-PV-6601X FAULT</t>
        </is>
      </c>
      <c r="E1250" s="227" t="inlineStr">
        <is>
          <t>1830-PS07-661</t>
        </is>
      </c>
      <c r="F1250" s="229" t="inlineStr">
        <is>
          <t>MCC</t>
        </is>
      </c>
      <c r="G1250" s="240" t="inlineStr">
        <is>
          <t>18-PV-6601X</t>
        </is>
      </c>
      <c r="H1250" s="229" t="inlineStr">
        <is>
          <t>DCS-DI</t>
        </is>
      </c>
      <c r="I1250" s="308" t="inlineStr">
        <is>
          <t>-</t>
        </is>
      </c>
      <c r="J1250" s="339" t="inlineStr">
        <is>
          <t>-</t>
        </is>
      </c>
      <c r="K1250" s="304" t="inlineStr">
        <is>
          <t>C01</t>
        </is>
      </c>
      <c r="L1250" s="305" t="n"/>
      <c r="M1250" s="306" t="n"/>
      <c r="N1250" s="305" t="n"/>
      <c r="O1250" s="305" t="n"/>
    </row>
    <row r="1251" ht="20.1" customHeight="1" s="521">
      <c r="A1251" s="322" t="n"/>
      <c r="B1251" s="654" t="n"/>
      <c r="C1251" s="233" t="n"/>
      <c r="D1251" s="311" t="n"/>
      <c r="E1251" s="244" t="n"/>
      <c r="F1251" s="235" t="n"/>
      <c r="G1251" s="252" t="n"/>
      <c r="H1251" s="235" t="n"/>
      <c r="I1251" s="312" t="n"/>
      <c r="J1251" s="340" t="n"/>
      <c r="K1251" s="313" t="n"/>
      <c r="L1251" s="314" t="n"/>
      <c r="M1251" s="315" t="n"/>
      <c r="N1251" s="314" t="n"/>
      <c r="O1251" s="314" t="n"/>
    </row>
    <row r="1252" ht="20.1" customHeight="1" s="521">
      <c r="A1252" s="338" t="inlineStr">
        <is>
          <t>-</t>
        </is>
      </c>
      <c r="B1252" s="653" t="inlineStr">
        <is>
          <t>18-HS-92101S</t>
        </is>
      </c>
      <c r="C1252" s="227" t="inlineStr">
        <is>
          <t>DCS</t>
        </is>
      </c>
      <c r="D1252" s="303" t="inlineStr">
        <is>
          <t>18-PP-9201A START</t>
        </is>
      </c>
      <c r="E1252" s="227" t="inlineStr">
        <is>
          <t>1830-PS07-921</t>
        </is>
      </c>
      <c r="F1252" s="229" t="inlineStr">
        <is>
          <t>MCC</t>
        </is>
      </c>
      <c r="G1252" s="240" t="inlineStr">
        <is>
          <t>18-PP-9201A</t>
        </is>
      </c>
      <c r="H1252" s="229" t="inlineStr">
        <is>
          <t>DCS-DO</t>
        </is>
      </c>
      <c r="I1252" s="308" t="inlineStr">
        <is>
          <t>-</t>
        </is>
      </c>
      <c r="J1252" s="339" t="inlineStr">
        <is>
          <t>-</t>
        </is>
      </c>
      <c r="K1252" s="304" t="inlineStr">
        <is>
          <t>C01</t>
        </is>
      </c>
      <c r="L1252" s="305" t="n"/>
      <c r="M1252" s="306" t="n"/>
      <c r="N1252" s="305" t="n"/>
      <c r="O1252" s="305" t="n"/>
    </row>
    <row r="1253" ht="20.1" customHeight="1" s="521">
      <c r="A1253" s="338" t="inlineStr">
        <is>
          <t>-</t>
        </is>
      </c>
      <c r="B1253" s="653" t="inlineStr">
        <is>
          <t>18-HS-92101P</t>
        </is>
      </c>
      <c r="C1253" s="227" t="inlineStr">
        <is>
          <t>DCS</t>
        </is>
      </c>
      <c r="D1253" s="303" t="inlineStr">
        <is>
          <t>18-PP-9201A STOP</t>
        </is>
      </c>
      <c r="E1253" s="227" t="inlineStr">
        <is>
          <t>1830-PS07-921</t>
        </is>
      </c>
      <c r="F1253" s="229" t="inlineStr">
        <is>
          <t>MCC</t>
        </is>
      </c>
      <c r="G1253" s="240" t="inlineStr">
        <is>
          <t>18-PP-9201A</t>
        </is>
      </c>
      <c r="H1253" s="229" t="inlineStr">
        <is>
          <t>DCS-DO</t>
        </is>
      </c>
      <c r="I1253" s="308" t="inlineStr">
        <is>
          <t>-</t>
        </is>
      </c>
      <c r="J1253" s="339" t="inlineStr">
        <is>
          <t>-</t>
        </is>
      </c>
      <c r="K1253" s="304" t="inlineStr">
        <is>
          <t>C01</t>
        </is>
      </c>
      <c r="L1253" s="305" t="n"/>
      <c r="M1253" s="306" t="n"/>
      <c r="N1253" s="305" t="n"/>
      <c r="O1253" s="305" t="n"/>
    </row>
    <row r="1254" ht="20.1" customHeight="1" s="521">
      <c r="A1254" s="338" t="inlineStr">
        <is>
          <t>-</t>
        </is>
      </c>
      <c r="B1254" s="653" t="inlineStr">
        <is>
          <t>18-YL-92101L</t>
        </is>
      </c>
      <c r="C1254" s="227" t="inlineStr">
        <is>
          <t>DCS</t>
        </is>
      </c>
      <c r="D1254" s="303" t="inlineStr">
        <is>
          <t>18-PP-9201A REMOTE</t>
        </is>
      </c>
      <c r="E1254" s="227" t="inlineStr">
        <is>
          <t>1830-PS07-921</t>
        </is>
      </c>
      <c r="F1254" s="229" t="inlineStr">
        <is>
          <t>MCC</t>
        </is>
      </c>
      <c r="G1254" s="240" t="inlineStr">
        <is>
          <t>18-PP-9201A</t>
        </is>
      </c>
      <c r="H1254" s="229" t="inlineStr">
        <is>
          <t>DCS-DI</t>
        </is>
      </c>
      <c r="I1254" s="308" t="inlineStr">
        <is>
          <t>-</t>
        </is>
      </c>
      <c r="J1254" s="339" t="inlineStr">
        <is>
          <t>-</t>
        </is>
      </c>
      <c r="K1254" s="304" t="inlineStr">
        <is>
          <t>C01</t>
        </is>
      </c>
      <c r="L1254" s="305" t="n"/>
      <c r="M1254" s="306" t="n"/>
      <c r="N1254" s="305" t="n"/>
      <c r="O1254" s="305" t="n"/>
    </row>
    <row r="1255" ht="20.1" customHeight="1" s="521">
      <c r="A1255" s="338" t="inlineStr">
        <is>
          <t>-</t>
        </is>
      </c>
      <c r="B1255" s="653" t="inlineStr">
        <is>
          <t>18-YL-92101R</t>
        </is>
      </c>
      <c r="C1255" s="227" t="inlineStr">
        <is>
          <t>DCS</t>
        </is>
      </c>
      <c r="D1255" s="303" t="inlineStr">
        <is>
          <t>18-PP-9201A RUN</t>
        </is>
      </c>
      <c r="E1255" s="227" t="inlineStr">
        <is>
          <t>1830-PS07-921</t>
        </is>
      </c>
      <c r="F1255" s="229" t="inlineStr">
        <is>
          <t>MCC</t>
        </is>
      </c>
      <c r="G1255" s="240" t="inlineStr">
        <is>
          <t>18-PP-9201A</t>
        </is>
      </c>
      <c r="H1255" s="229" t="inlineStr">
        <is>
          <t>DCS-DI</t>
        </is>
      </c>
      <c r="I1255" s="308" t="inlineStr">
        <is>
          <t>-</t>
        </is>
      </c>
      <c r="J1255" s="339" t="inlineStr">
        <is>
          <t>-</t>
        </is>
      </c>
      <c r="K1255" s="304" t="inlineStr">
        <is>
          <t>C01</t>
        </is>
      </c>
      <c r="L1255" s="305" t="n"/>
      <c r="M1255" s="306" t="n"/>
      <c r="N1255" s="305" t="n"/>
      <c r="O1255" s="305" t="n"/>
    </row>
    <row r="1256" ht="20.1" customHeight="1" s="521">
      <c r="A1256" s="338" t="inlineStr">
        <is>
          <t>-</t>
        </is>
      </c>
      <c r="B1256" s="653" t="inlineStr">
        <is>
          <t>18-YL-92101F</t>
        </is>
      </c>
      <c r="C1256" s="227" t="inlineStr">
        <is>
          <t>DCS</t>
        </is>
      </c>
      <c r="D1256" s="303" t="inlineStr">
        <is>
          <t>18-PP-9201A FAULT</t>
        </is>
      </c>
      <c r="E1256" s="227" t="inlineStr">
        <is>
          <t>1830-PS07-921</t>
        </is>
      </c>
      <c r="F1256" s="229" t="inlineStr">
        <is>
          <t>MCC</t>
        </is>
      </c>
      <c r="G1256" s="240" t="inlineStr">
        <is>
          <t>18-PP-9201A</t>
        </is>
      </c>
      <c r="H1256" s="229" t="inlineStr">
        <is>
          <t>DCS-DI</t>
        </is>
      </c>
      <c r="I1256" s="308" t="inlineStr">
        <is>
          <t>-</t>
        </is>
      </c>
      <c r="J1256" s="339" t="inlineStr">
        <is>
          <t>-</t>
        </is>
      </c>
      <c r="K1256" s="304" t="inlineStr">
        <is>
          <t>C01</t>
        </is>
      </c>
      <c r="L1256" s="305" t="n"/>
      <c r="M1256" s="306" t="n"/>
      <c r="N1256" s="305" t="n"/>
      <c r="O1256" s="305" t="n"/>
    </row>
    <row r="1257" ht="20.1" customHeight="1" s="521">
      <c r="A1257" s="322" t="n"/>
      <c r="B1257" s="654" t="n"/>
      <c r="C1257" s="316" t="n"/>
      <c r="D1257" s="311" t="n"/>
      <c r="E1257" s="311" t="n"/>
      <c r="F1257" s="235" t="n"/>
      <c r="G1257" s="252" t="n"/>
      <c r="H1257" s="235" t="n"/>
      <c r="I1257" s="312" t="n"/>
      <c r="J1257" s="340" t="n"/>
      <c r="K1257" s="313" t="inlineStr">
        <is>
          <t>C01</t>
        </is>
      </c>
      <c r="L1257" s="314" t="n"/>
      <c r="M1257" s="315" t="n"/>
      <c r="N1257" s="314" t="n"/>
      <c r="O1257" s="314" t="n"/>
    </row>
    <row r="1258" ht="20.1" customHeight="1" s="521">
      <c r="A1258" s="338" t="inlineStr">
        <is>
          <t>-</t>
        </is>
      </c>
      <c r="B1258" s="653" t="inlineStr">
        <is>
          <t>18-HS-92102S</t>
        </is>
      </c>
      <c r="C1258" s="227" t="inlineStr">
        <is>
          <t>DCS</t>
        </is>
      </c>
      <c r="D1258" s="303" t="inlineStr">
        <is>
          <t>18-PP-9201B START</t>
        </is>
      </c>
      <c r="E1258" s="227" t="inlineStr">
        <is>
          <t>1830-PS07-921</t>
        </is>
      </c>
      <c r="F1258" s="229" t="inlineStr">
        <is>
          <t>MCC</t>
        </is>
      </c>
      <c r="G1258" s="240" t="inlineStr">
        <is>
          <t>18-PP-9201B</t>
        </is>
      </c>
      <c r="H1258" s="229" t="inlineStr">
        <is>
          <t>DCS-DO</t>
        </is>
      </c>
      <c r="I1258" s="308" t="inlineStr">
        <is>
          <t>-</t>
        </is>
      </c>
      <c r="J1258" s="339" t="inlineStr">
        <is>
          <t>-</t>
        </is>
      </c>
      <c r="K1258" s="304" t="inlineStr">
        <is>
          <t>C01</t>
        </is>
      </c>
      <c r="L1258" s="305" t="n"/>
      <c r="M1258" s="306" t="n"/>
      <c r="N1258" s="305" t="n"/>
      <c r="O1258" s="305" t="n"/>
    </row>
    <row r="1259" ht="20.1" customHeight="1" s="521">
      <c r="A1259" s="338" t="inlineStr">
        <is>
          <t>-</t>
        </is>
      </c>
      <c r="B1259" s="653" t="inlineStr">
        <is>
          <t>18-HS-92102P</t>
        </is>
      </c>
      <c r="C1259" s="227" t="inlineStr">
        <is>
          <t>DCS</t>
        </is>
      </c>
      <c r="D1259" s="303" t="inlineStr">
        <is>
          <t>18-PP-9201B STOP</t>
        </is>
      </c>
      <c r="E1259" s="227" t="inlineStr">
        <is>
          <t>1830-PS07-921</t>
        </is>
      </c>
      <c r="F1259" s="229" t="inlineStr">
        <is>
          <t>MCC</t>
        </is>
      </c>
      <c r="G1259" s="240" t="inlineStr">
        <is>
          <t>18-PP-9201B</t>
        </is>
      </c>
      <c r="H1259" s="229" t="inlineStr">
        <is>
          <t>DCS-DO</t>
        </is>
      </c>
      <c r="I1259" s="308" t="inlineStr">
        <is>
          <t>-</t>
        </is>
      </c>
      <c r="J1259" s="339" t="inlineStr">
        <is>
          <t>-</t>
        </is>
      </c>
      <c r="K1259" s="304" t="inlineStr">
        <is>
          <t>C01</t>
        </is>
      </c>
      <c r="L1259" s="305" t="n"/>
      <c r="M1259" s="306" t="n"/>
      <c r="N1259" s="305" t="n"/>
      <c r="O1259" s="305" t="n"/>
    </row>
    <row r="1260" ht="20.1" customHeight="1" s="521">
      <c r="A1260" s="338" t="inlineStr">
        <is>
          <t>-</t>
        </is>
      </c>
      <c r="B1260" s="653" t="inlineStr">
        <is>
          <t>18-YL-92102L</t>
        </is>
      </c>
      <c r="C1260" s="227" t="inlineStr">
        <is>
          <t>DCS</t>
        </is>
      </c>
      <c r="D1260" s="303" t="inlineStr">
        <is>
          <t>18-PP-9201B REMOTE</t>
        </is>
      </c>
      <c r="E1260" s="227" t="inlineStr">
        <is>
          <t>1830-PS07-921</t>
        </is>
      </c>
      <c r="F1260" s="229" t="inlineStr">
        <is>
          <t>MCC</t>
        </is>
      </c>
      <c r="G1260" s="240" t="inlineStr">
        <is>
          <t>18-PP-9201B</t>
        </is>
      </c>
      <c r="H1260" s="229" t="inlineStr">
        <is>
          <t>DCS-DI</t>
        </is>
      </c>
      <c r="I1260" s="308" t="inlineStr">
        <is>
          <t>-</t>
        </is>
      </c>
      <c r="J1260" s="339" t="inlineStr">
        <is>
          <t>-</t>
        </is>
      </c>
      <c r="K1260" s="304" t="inlineStr">
        <is>
          <t>C01</t>
        </is>
      </c>
      <c r="L1260" s="305" t="n"/>
      <c r="M1260" s="306" t="n"/>
      <c r="N1260" s="305" t="n"/>
      <c r="O1260" s="305" t="n"/>
    </row>
    <row r="1261" ht="20.1" customHeight="1" s="521">
      <c r="A1261" s="338" t="inlineStr">
        <is>
          <t>-</t>
        </is>
      </c>
      <c r="B1261" s="653" t="inlineStr">
        <is>
          <t>18-YL-92102R</t>
        </is>
      </c>
      <c r="C1261" s="227" t="inlineStr">
        <is>
          <t>DCS</t>
        </is>
      </c>
      <c r="D1261" s="303" t="inlineStr">
        <is>
          <t>18-PP-9201B RUN</t>
        </is>
      </c>
      <c r="E1261" s="227" t="inlineStr">
        <is>
          <t>1830-PS07-921</t>
        </is>
      </c>
      <c r="F1261" s="229" t="inlineStr">
        <is>
          <t>MCC</t>
        </is>
      </c>
      <c r="G1261" s="240" t="inlineStr">
        <is>
          <t>18-PP-9201B</t>
        </is>
      </c>
      <c r="H1261" s="229" t="inlineStr">
        <is>
          <t>DCS-DI</t>
        </is>
      </c>
      <c r="I1261" s="308" t="inlineStr">
        <is>
          <t>-</t>
        </is>
      </c>
      <c r="J1261" s="339" t="inlineStr">
        <is>
          <t>-</t>
        </is>
      </c>
      <c r="K1261" s="304" t="inlineStr">
        <is>
          <t>C01</t>
        </is>
      </c>
      <c r="L1261" s="305" t="n"/>
      <c r="M1261" s="306" t="n"/>
      <c r="N1261" s="305" t="n"/>
      <c r="O1261" s="305" t="n"/>
    </row>
    <row r="1262" ht="20.1" customHeight="1" s="521">
      <c r="A1262" s="338" t="inlineStr">
        <is>
          <t>-</t>
        </is>
      </c>
      <c r="B1262" s="653" t="inlineStr">
        <is>
          <t>18-YL-92102F</t>
        </is>
      </c>
      <c r="C1262" s="227" t="inlineStr">
        <is>
          <t>DCS</t>
        </is>
      </c>
      <c r="D1262" s="303" t="inlineStr">
        <is>
          <t>18-PP-9201B FAULT</t>
        </is>
      </c>
      <c r="E1262" s="227" t="inlineStr">
        <is>
          <t>1830-PS07-921</t>
        </is>
      </c>
      <c r="F1262" s="229" t="inlineStr">
        <is>
          <t>MCC</t>
        </is>
      </c>
      <c r="G1262" s="240" t="inlineStr">
        <is>
          <t>18-PP-9201B</t>
        </is>
      </c>
      <c r="H1262" s="229" t="inlineStr">
        <is>
          <t>DCS-DI</t>
        </is>
      </c>
      <c r="I1262" s="308" t="inlineStr">
        <is>
          <t>-</t>
        </is>
      </c>
      <c r="J1262" s="339" t="inlineStr">
        <is>
          <t>-</t>
        </is>
      </c>
      <c r="K1262" s="304" t="inlineStr">
        <is>
          <t>C01</t>
        </is>
      </c>
      <c r="L1262" s="305" t="n"/>
      <c r="M1262" s="306" t="n"/>
      <c r="N1262" s="305" t="n"/>
      <c r="O1262" s="305" t="n"/>
    </row>
    <row r="1263" ht="20.1" customHeight="1" s="521">
      <c r="A1263" s="322" t="n"/>
      <c r="B1263" s="654" t="n"/>
      <c r="C1263" s="316" t="n"/>
      <c r="D1263" s="311" t="n"/>
      <c r="E1263" s="311" t="n"/>
      <c r="F1263" s="235" t="n"/>
      <c r="G1263" s="252" t="n"/>
      <c r="H1263" s="235" t="n"/>
      <c r="I1263" s="312" t="n"/>
      <c r="J1263" s="340" t="n"/>
      <c r="K1263" s="313" t="inlineStr">
        <is>
          <t>C01</t>
        </is>
      </c>
      <c r="L1263" s="314" t="n"/>
      <c r="M1263" s="315" t="n"/>
      <c r="N1263" s="314" t="n"/>
      <c r="O1263" s="314" t="n"/>
    </row>
    <row r="1264" ht="20.1" customHeight="1" s="521">
      <c r="A1264" s="338" t="inlineStr">
        <is>
          <t>-</t>
        </is>
      </c>
      <c r="B1264" s="653" t="inlineStr">
        <is>
          <t>18-HS-HEF102AS</t>
        </is>
      </c>
      <c r="C1264" s="227" t="inlineStr">
        <is>
          <t>DCS</t>
        </is>
      </c>
      <c r="D1264" s="303" t="inlineStr">
        <is>
          <t>边墙风机1830-HEF-102A/103A启动</t>
        </is>
      </c>
      <c r="E1264" s="227" t="inlineStr">
        <is>
          <t>-</t>
        </is>
      </c>
      <c r="F1264" s="229" t="inlineStr">
        <is>
          <t>MCC</t>
        </is>
      </c>
      <c r="G1264" s="240" t="inlineStr">
        <is>
          <t>1830-HEF-102A/103A</t>
        </is>
      </c>
      <c r="H1264" s="229" t="inlineStr">
        <is>
          <t>DCS-DO</t>
        </is>
      </c>
      <c r="I1264" s="308" t="inlineStr">
        <is>
          <t xml:space="preserve">  -</t>
        </is>
      </c>
      <c r="J1264" s="363" t="inlineStr">
        <is>
          <t xml:space="preserve">  -</t>
        </is>
      </c>
      <c r="K1264" s="304" t="inlineStr">
        <is>
          <t>C01</t>
        </is>
      </c>
      <c r="L1264" s="305" t="n"/>
      <c r="M1264" s="306" t="n"/>
      <c r="N1264" s="306" t="n"/>
      <c r="O1264" s="305" t="n"/>
    </row>
    <row r="1265" ht="20.1" customHeight="1" s="521">
      <c r="A1265" s="338" t="inlineStr">
        <is>
          <t>-</t>
        </is>
      </c>
      <c r="B1265" s="653" t="inlineStr">
        <is>
          <t>18-HS-HEF102BS</t>
        </is>
      </c>
      <c r="C1265" s="227" t="inlineStr">
        <is>
          <t>DCS</t>
        </is>
      </c>
      <c r="D1265" s="303" t="inlineStr">
        <is>
          <t>边墙风机1830-HEF-102B/103B启动</t>
        </is>
      </c>
      <c r="E1265" s="227" t="inlineStr">
        <is>
          <t>-</t>
        </is>
      </c>
      <c r="F1265" s="229" t="inlineStr">
        <is>
          <t>MCC</t>
        </is>
      </c>
      <c r="G1265" s="240" t="inlineStr">
        <is>
          <t>1830-HEF-102B/103B</t>
        </is>
      </c>
      <c r="H1265" s="229" t="inlineStr">
        <is>
          <t>DCS-DO</t>
        </is>
      </c>
      <c r="I1265" s="308" t="inlineStr">
        <is>
          <t xml:space="preserve">  -</t>
        </is>
      </c>
      <c r="J1265" s="363" t="inlineStr">
        <is>
          <t xml:space="preserve">  -</t>
        </is>
      </c>
      <c r="K1265" s="304" t="inlineStr">
        <is>
          <t>C01</t>
        </is>
      </c>
      <c r="L1265" s="305" t="n"/>
      <c r="M1265" s="306" t="n"/>
      <c r="N1265" s="306" t="n"/>
      <c r="O1265" s="305" t="n"/>
    </row>
    <row r="1266" ht="20.1" customHeight="1" s="521">
      <c r="A1266" s="338" t="inlineStr">
        <is>
          <t>-</t>
        </is>
      </c>
      <c r="B1266" s="653" t="inlineStr">
        <is>
          <t>18-HS-HEF104AS</t>
        </is>
      </c>
      <c r="C1266" s="227" t="inlineStr">
        <is>
          <t>DCS</t>
        </is>
      </c>
      <c r="D1266" s="303" t="inlineStr">
        <is>
          <t>边墙风机1830-HEF-104A启动</t>
        </is>
      </c>
      <c r="E1266" s="227" t="inlineStr">
        <is>
          <t>-</t>
        </is>
      </c>
      <c r="F1266" s="229" t="inlineStr">
        <is>
          <t>MCC</t>
        </is>
      </c>
      <c r="G1266" s="240" t="inlineStr">
        <is>
          <t>1830-HEF-104A</t>
        </is>
      </c>
      <c r="H1266" s="229" t="inlineStr">
        <is>
          <t>DCS-DO</t>
        </is>
      </c>
      <c r="I1266" s="308" t="inlineStr">
        <is>
          <t xml:space="preserve">  -</t>
        </is>
      </c>
      <c r="J1266" s="363" t="inlineStr">
        <is>
          <t xml:space="preserve">  -</t>
        </is>
      </c>
      <c r="K1266" s="304" t="inlineStr">
        <is>
          <t>C01</t>
        </is>
      </c>
      <c r="L1266" s="305" t="n"/>
      <c r="M1266" s="306" t="n"/>
      <c r="N1266" s="306" t="n"/>
      <c r="O1266" s="305" t="n"/>
    </row>
    <row r="1267" ht="20.1" customHeight="1" s="521">
      <c r="A1267" s="338" t="inlineStr">
        <is>
          <t>-</t>
        </is>
      </c>
      <c r="B1267" s="653" t="inlineStr">
        <is>
          <t>18-HS-HEF104BS</t>
        </is>
      </c>
      <c r="C1267" s="227" t="inlineStr">
        <is>
          <t>DCS</t>
        </is>
      </c>
      <c r="D1267" s="303" t="inlineStr">
        <is>
          <t>边墙风机1830-HEF-104B/105B启动</t>
        </is>
      </c>
      <c r="E1267" s="227" t="inlineStr">
        <is>
          <t>-</t>
        </is>
      </c>
      <c r="F1267" s="229" t="inlineStr">
        <is>
          <t>MCC</t>
        </is>
      </c>
      <c r="G1267" s="240" t="inlineStr">
        <is>
          <t>1830-HEF-104B/105B</t>
        </is>
      </c>
      <c r="H1267" s="229" t="inlineStr">
        <is>
          <t>DCS-DO</t>
        </is>
      </c>
      <c r="I1267" s="308" t="inlineStr">
        <is>
          <t xml:space="preserve">  -</t>
        </is>
      </c>
      <c r="J1267" s="363" t="inlineStr">
        <is>
          <t xml:space="preserve">  -</t>
        </is>
      </c>
      <c r="K1267" s="304" t="inlineStr">
        <is>
          <t>C01</t>
        </is>
      </c>
      <c r="L1267" s="305" t="n"/>
      <c r="M1267" s="306" t="n"/>
      <c r="N1267" s="306" t="n"/>
      <c r="O1267" s="305" t="n"/>
    </row>
    <row r="1268" ht="20.1" customHeight="1" s="521">
      <c r="A1268" s="322" t="n"/>
      <c r="B1268" s="654" t="n"/>
      <c r="C1268" s="233" t="n"/>
      <c r="D1268" s="364" t="n"/>
      <c r="E1268" s="244" t="n"/>
      <c r="F1268" s="235" t="n"/>
      <c r="G1268" s="252" t="n"/>
      <c r="H1268" s="235" t="n"/>
      <c r="I1268" s="312" t="n"/>
      <c r="J1268" s="323" t="n"/>
      <c r="K1268" s="313" t="n"/>
      <c r="L1268" s="314" t="n"/>
      <c r="M1268" s="315" t="n"/>
      <c r="N1268" s="315" t="n"/>
      <c r="O1268" s="314" t="n"/>
    </row>
    <row r="1269" ht="20.1" customHeight="1" s="521">
      <c r="A1269" s="309" t="n"/>
      <c r="B1269" s="656" t="inlineStr">
        <is>
          <t>上海博隆</t>
        </is>
      </c>
      <c r="C1269" s="316" t="n"/>
      <c r="D1269" s="311" t="n"/>
      <c r="E1269" s="311" t="n"/>
      <c r="F1269" s="235" t="n"/>
      <c r="G1269" s="252" t="n"/>
      <c r="H1269" s="235" t="n"/>
      <c r="I1269" s="312" t="n"/>
      <c r="J1269" s="235" t="n"/>
      <c r="K1269" s="313" t="n"/>
      <c r="L1269" s="314" t="n"/>
      <c r="M1269" s="315" t="n"/>
      <c r="N1269" s="314" t="n"/>
      <c r="O1269" s="314" t="n"/>
    </row>
    <row r="1270" ht="20.1" customHeight="1" s="521">
      <c r="A1270" s="309" t="n"/>
      <c r="B1270" s="656" t="inlineStr">
        <is>
          <t>添加剂系统</t>
        </is>
      </c>
      <c r="C1270" s="316" t="n"/>
      <c r="D1270" s="311" t="n"/>
      <c r="E1270" s="311" t="n"/>
      <c r="F1270" s="235" t="n"/>
      <c r="G1270" s="252" t="n"/>
      <c r="H1270" s="235" t="n"/>
      <c r="I1270" s="312" t="n"/>
      <c r="J1270" s="340" t="n"/>
      <c r="K1270" s="313" t="n"/>
      <c r="L1270" s="314" t="n"/>
      <c r="M1270" s="315" t="n"/>
      <c r="N1270" s="314" t="n"/>
      <c r="O1270" s="314" t="n"/>
    </row>
    <row r="1271" ht="20.1" customHeight="1" s="521">
      <c r="A1271" s="309" t="inlineStr">
        <is>
          <t>-</t>
        </is>
      </c>
      <c r="B1271" s="654" t="inlineStr">
        <is>
          <t>18-HS-22112AL</t>
        </is>
      </c>
      <c r="C1271" s="316" t="inlineStr">
        <is>
          <t>PLC</t>
        </is>
      </c>
      <c r="D1271" s="365" t="inlineStr">
        <is>
          <t>自动控制大袋粒料添加剂料斗18-VH-2204X拍打装置
开/关</t>
        </is>
      </c>
      <c r="E1271" s="233" t="inlineStr">
        <is>
          <t>1830-PS07-221</t>
        </is>
      </c>
      <c r="F1271" s="155" t="inlineStr">
        <is>
          <t>Field</t>
        </is>
      </c>
      <c r="G1271" s="252" t="inlineStr">
        <is>
          <t>18-LP-2204</t>
        </is>
      </c>
      <c r="H1271" s="235" t="inlineStr">
        <is>
          <t>PLC-DI</t>
        </is>
      </c>
      <c r="I1271" s="312" t="inlineStr">
        <is>
          <t xml:space="preserve">  -</t>
        </is>
      </c>
      <c r="J1271" s="323" t="inlineStr">
        <is>
          <t xml:space="preserve">  -</t>
        </is>
      </c>
      <c r="K1271" s="313" t="inlineStr">
        <is>
          <t>C01</t>
        </is>
      </c>
      <c r="L1271" s="314" t="n"/>
      <c r="M1271" s="315" t="n"/>
      <c r="N1271" s="314" t="n"/>
      <c r="O1271" s="314" t="n"/>
    </row>
    <row r="1272" ht="20.1" customHeight="1" s="521">
      <c r="A1272" s="309" t="inlineStr">
        <is>
          <t>-</t>
        </is>
      </c>
      <c r="B1272" s="654" t="inlineStr">
        <is>
          <t>18-HS-22112A</t>
        </is>
      </c>
      <c r="C1272" s="316" t="inlineStr">
        <is>
          <t>PLC</t>
        </is>
      </c>
      <c r="D1272" s="365" t="inlineStr">
        <is>
          <t>手动控制大袋粒料添加剂料斗18-VH-2204X拍打装置开/关</t>
        </is>
      </c>
      <c r="E1272" s="311" t="inlineStr">
        <is>
          <t>1830-PS07-221</t>
        </is>
      </c>
      <c r="F1272" s="155" t="inlineStr">
        <is>
          <t>Field</t>
        </is>
      </c>
      <c r="G1272" s="252" t="inlineStr">
        <is>
          <t>18-LP-2204</t>
        </is>
      </c>
      <c r="H1272" s="235" t="inlineStr">
        <is>
          <t>PLC-DI</t>
        </is>
      </c>
      <c r="I1272" s="312" t="inlineStr">
        <is>
          <t xml:space="preserve">  -</t>
        </is>
      </c>
      <c r="J1272" s="323" t="inlineStr">
        <is>
          <t xml:space="preserve">  -</t>
        </is>
      </c>
      <c r="K1272" s="313" t="inlineStr">
        <is>
          <t>C01</t>
        </is>
      </c>
      <c r="L1272" s="314" t="n"/>
      <c r="M1272" s="315" t="n"/>
      <c r="N1272" s="314" t="n"/>
      <c r="O1272" s="314" t="n"/>
    </row>
    <row r="1273" ht="20.1" customHeight="1" s="521">
      <c r="A1273" s="309" t="inlineStr">
        <is>
          <t>-</t>
        </is>
      </c>
      <c r="B1273" s="654" t="inlineStr">
        <is>
          <t>18-HS-22111AL</t>
        </is>
      </c>
      <c r="C1273" s="316" t="inlineStr">
        <is>
          <t>PLC</t>
        </is>
      </c>
      <c r="D1273" s="311" t="inlineStr">
        <is>
          <t>气动滑板阀18-XV-22111自动(远程)模式</t>
        </is>
      </c>
      <c r="E1273" s="233" t="inlineStr">
        <is>
          <t>1830-PS07-221</t>
        </is>
      </c>
      <c r="F1273" s="155" t="inlineStr">
        <is>
          <t>Field</t>
        </is>
      </c>
      <c r="G1273" s="252" t="inlineStr">
        <is>
          <t>18-LP-2204</t>
        </is>
      </c>
      <c r="H1273" s="235" t="inlineStr">
        <is>
          <t>PLC-DI</t>
        </is>
      </c>
      <c r="I1273" s="312" t="inlineStr">
        <is>
          <t xml:space="preserve">  -</t>
        </is>
      </c>
      <c r="J1273" s="323" t="inlineStr">
        <is>
          <t xml:space="preserve">  -</t>
        </is>
      </c>
      <c r="K1273" s="313" t="inlineStr">
        <is>
          <t>C01</t>
        </is>
      </c>
      <c r="L1273" s="314" t="n"/>
      <c r="M1273" s="315" t="n"/>
      <c r="N1273" s="314" t="n"/>
      <c r="O1273" s="314" t="n"/>
    </row>
    <row r="1274" ht="20.1" customHeight="1" s="521">
      <c r="A1274" s="309" t="inlineStr">
        <is>
          <t>-</t>
        </is>
      </c>
      <c r="B1274" s="654" t="inlineStr">
        <is>
          <t>18-HS-22111A</t>
        </is>
      </c>
      <c r="C1274" s="316" t="inlineStr">
        <is>
          <t>PLC</t>
        </is>
      </c>
      <c r="D1274" s="311" t="inlineStr">
        <is>
          <t>手动控制气动滑板阀18-XV-22111的开/关</t>
        </is>
      </c>
      <c r="E1274" s="311" t="inlineStr">
        <is>
          <t>1830-PS07-221</t>
        </is>
      </c>
      <c r="F1274" s="155" t="inlineStr">
        <is>
          <t>Field</t>
        </is>
      </c>
      <c r="G1274" s="252" t="inlineStr">
        <is>
          <t>18-LP-2204</t>
        </is>
      </c>
      <c r="H1274" s="235" t="inlineStr">
        <is>
          <t>PLC-DI</t>
        </is>
      </c>
      <c r="I1274" s="312" t="inlineStr">
        <is>
          <t xml:space="preserve">  -</t>
        </is>
      </c>
      <c r="J1274" s="323" t="inlineStr">
        <is>
          <t xml:space="preserve">  -</t>
        </is>
      </c>
      <c r="K1274" s="313" t="inlineStr">
        <is>
          <t>C01</t>
        </is>
      </c>
      <c r="L1274" s="314" t="n"/>
      <c r="M1274" s="315" t="n"/>
      <c r="N1274" s="314" t="n"/>
      <c r="O1274" s="314" t="n"/>
    </row>
    <row r="1275" ht="20.1" customHeight="1" s="521">
      <c r="A1275" s="309" t="inlineStr">
        <is>
          <t>-</t>
        </is>
      </c>
      <c r="B1275" s="654" t="inlineStr">
        <is>
          <t>18-XZH-22111A</t>
        </is>
      </c>
      <c r="C1275" s="316" t="inlineStr">
        <is>
          <t>PLC</t>
        </is>
      </c>
      <c r="D1275" s="311" t="inlineStr">
        <is>
          <t>气动滑板阀18-XV-22111开状态现场指示</t>
        </is>
      </c>
      <c r="E1275" s="233" t="inlineStr">
        <is>
          <t>1830-PS07-221</t>
        </is>
      </c>
      <c r="F1275" s="155" t="inlineStr">
        <is>
          <t>Field</t>
        </is>
      </c>
      <c r="G1275" s="252" t="inlineStr">
        <is>
          <t>18-LP-2204</t>
        </is>
      </c>
      <c r="H1275" s="235" t="inlineStr">
        <is>
          <t>PLC-DO</t>
        </is>
      </c>
      <c r="I1275" s="312" t="inlineStr">
        <is>
          <t xml:space="preserve">  -</t>
        </is>
      </c>
      <c r="J1275" s="323" t="inlineStr">
        <is>
          <t xml:space="preserve">  -</t>
        </is>
      </c>
      <c r="K1275" s="313" t="inlineStr">
        <is>
          <t>C01</t>
        </is>
      </c>
      <c r="L1275" s="314" t="n"/>
      <c r="M1275" s="315" t="n"/>
      <c r="N1275" s="314" t="n"/>
      <c r="O1275" s="314" t="n"/>
    </row>
    <row r="1276" ht="20.1" customHeight="1" s="521">
      <c r="A1276" s="309" t="inlineStr">
        <is>
          <t>-</t>
        </is>
      </c>
      <c r="B1276" s="654" t="inlineStr">
        <is>
          <t>18-XZL-22111A</t>
        </is>
      </c>
      <c r="C1276" s="316" t="inlineStr">
        <is>
          <t>PLC</t>
        </is>
      </c>
      <c r="D1276" s="311" t="inlineStr">
        <is>
          <t>气动滑板阀18-XV-22111关状态现场指示</t>
        </is>
      </c>
      <c r="E1276" s="311" t="inlineStr">
        <is>
          <t>1830-PS07-221</t>
        </is>
      </c>
      <c r="F1276" s="155" t="inlineStr">
        <is>
          <t>Field</t>
        </is>
      </c>
      <c r="G1276" s="252" t="inlineStr">
        <is>
          <t>18-LP-2204</t>
        </is>
      </c>
      <c r="H1276" s="235" t="inlineStr">
        <is>
          <t>PLC-DO</t>
        </is>
      </c>
      <c r="I1276" s="312" t="inlineStr">
        <is>
          <t xml:space="preserve">  -</t>
        </is>
      </c>
      <c r="J1276" s="323" t="inlineStr">
        <is>
          <t xml:space="preserve">  -</t>
        </is>
      </c>
      <c r="K1276" s="313" t="inlineStr">
        <is>
          <t>C01</t>
        </is>
      </c>
      <c r="L1276" s="314" t="n"/>
      <c r="M1276" s="315" t="n"/>
      <c r="N1276" s="314" t="n"/>
      <c r="O1276" s="314" t="n"/>
    </row>
    <row r="1277" ht="20.1" customHeight="1" s="521">
      <c r="A1277" s="309" t="inlineStr">
        <is>
          <t>-</t>
        </is>
      </c>
      <c r="B1277" s="654" t="inlineStr">
        <is>
          <t>18-LAH-22301A1</t>
        </is>
      </c>
      <c r="C1277" s="316" t="inlineStr">
        <is>
          <t>PLC</t>
        </is>
      </c>
      <c r="D1277" s="311" t="inlineStr">
        <is>
          <t>粒料添加剂储存料斗18-VH-2205高料位现场指示</t>
        </is>
      </c>
      <c r="E1277" s="233" t="inlineStr">
        <is>
          <t>1830-PS07-223</t>
        </is>
      </c>
      <c r="F1277" s="155" t="inlineStr">
        <is>
          <t>Field</t>
        </is>
      </c>
      <c r="G1277" s="252" t="inlineStr">
        <is>
          <t>18-LP-2204</t>
        </is>
      </c>
      <c r="H1277" s="235" t="inlineStr">
        <is>
          <t>PLC-DO</t>
        </is>
      </c>
      <c r="I1277" s="312" t="inlineStr">
        <is>
          <t xml:space="preserve">  -</t>
        </is>
      </c>
      <c r="J1277" s="323" t="inlineStr">
        <is>
          <t>分一路信号到
18LCP-2203上</t>
        </is>
      </c>
      <c r="K1277" s="313" t="inlineStr">
        <is>
          <t>C01</t>
        </is>
      </c>
      <c r="L1277" s="314" t="n"/>
      <c r="M1277" s="315" t="n"/>
      <c r="N1277" s="314" t="n"/>
      <c r="O1277" s="314" t="n"/>
    </row>
    <row r="1278" ht="20.1" customHeight="1" s="521">
      <c r="A1278" s="309" t="n"/>
      <c r="B1278" s="654" t="n"/>
      <c r="C1278" s="316" t="inlineStr">
        <is>
          <t xml:space="preserve"> </t>
        </is>
      </c>
      <c r="D1278" s="311" t="n"/>
      <c r="E1278" s="311" t="n"/>
      <c r="F1278" s="235" t="n"/>
      <c r="G1278" s="252" t="n"/>
      <c r="H1278" s="235" t="n"/>
      <c r="I1278" s="312" t="n"/>
      <c r="J1278" s="235" t="n"/>
      <c r="K1278" s="313" t="n"/>
      <c r="L1278" s="314" t="n"/>
      <c r="M1278" s="315" t="n"/>
      <c r="N1278" s="314" t="n"/>
      <c r="O1278" s="314" t="n"/>
    </row>
    <row r="1279" ht="20.1" customHeight="1" s="521">
      <c r="A1279" s="309" t="inlineStr">
        <is>
          <t>-</t>
        </is>
      </c>
      <c r="B1279" s="654" t="inlineStr">
        <is>
          <t>18-XYX-22112</t>
        </is>
      </c>
      <c r="C1279" s="316" t="inlineStr">
        <is>
          <t>PLC</t>
        </is>
      </c>
      <c r="D1279" s="365" t="inlineStr">
        <is>
          <t>大袋粒料添加剂料斗18-VH-2204X拍打装置开/关
电磁阀</t>
        </is>
      </c>
      <c r="E1279" s="311" t="inlineStr">
        <is>
          <t>1830-PS07-221</t>
        </is>
      </c>
      <c r="F1279" s="155" t="inlineStr">
        <is>
          <t>Field</t>
        </is>
      </c>
      <c r="G1279" s="366" t="inlineStr">
        <is>
          <t>信号引至现场电磁线圈</t>
        </is>
      </c>
      <c r="H1279" s="235" t="inlineStr">
        <is>
          <t>PLC-DO</t>
        </is>
      </c>
      <c r="I1279" s="312" t="inlineStr">
        <is>
          <t xml:space="preserve">  -</t>
        </is>
      </c>
      <c r="J1279" s="323" t="inlineStr">
        <is>
          <t xml:space="preserve">  -</t>
        </is>
      </c>
      <c r="K1279" s="313" t="inlineStr">
        <is>
          <t>C01</t>
        </is>
      </c>
      <c r="L1279" s="314" t="n"/>
      <c r="M1279" s="315" t="n"/>
      <c r="N1279" s="314" t="n"/>
      <c r="O1279" s="314" t="n"/>
    </row>
    <row r="1280" ht="20.1" customHeight="1" s="521">
      <c r="A1280" s="309" t="n"/>
      <c r="B1280" s="654" t="n"/>
      <c r="C1280" s="316" t="n"/>
      <c r="D1280" s="311" t="n"/>
      <c r="E1280" s="311" t="n"/>
      <c r="F1280" s="235" t="n"/>
      <c r="G1280" s="252" t="n"/>
      <c r="H1280" s="235" t="n"/>
      <c r="I1280" s="312" t="n"/>
      <c r="J1280" s="235" t="n"/>
      <c r="K1280" s="313" t="n"/>
      <c r="L1280" s="314" t="n"/>
      <c r="M1280" s="315" t="n"/>
      <c r="N1280" s="314" t="n"/>
      <c r="O1280" s="314" t="n"/>
    </row>
    <row r="1281" ht="20.1" customHeight="1" s="521">
      <c r="A1281" s="309" t="inlineStr">
        <is>
          <t>-</t>
        </is>
      </c>
      <c r="B1281" s="654" t="inlineStr">
        <is>
          <t>18-XYX-22111</t>
        </is>
      </c>
      <c r="C1281" s="316" t="inlineStr">
        <is>
          <t>PLC</t>
        </is>
      </c>
      <c r="D1281" s="311" t="inlineStr">
        <is>
          <t>气动滑板阀18-XV-22111 开/关电磁阀</t>
        </is>
      </c>
      <c r="E1281" s="311" t="inlineStr">
        <is>
          <t>1830-PS07-221</t>
        </is>
      </c>
      <c r="F1281" s="155" t="inlineStr">
        <is>
          <t>Field</t>
        </is>
      </c>
      <c r="G1281" s="252" t="inlineStr">
        <is>
          <t xml:space="preserve">18-XV-22111 </t>
        </is>
      </c>
      <c r="H1281" s="235" t="inlineStr">
        <is>
          <t>PLC-DO</t>
        </is>
      </c>
      <c r="I1281" s="312" t="inlineStr">
        <is>
          <t xml:space="preserve">  -</t>
        </is>
      </c>
      <c r="J1281" s="323" t="inlineStr">
        <is>
          <t xml:space="preserve">  -</t>
        </is>
      </c>
      <c r="K1281" s="313" t="inlineStr">
        <is>
          <t>C01</t>
        </is>
      </c>
      <c r="L1281" s="314" t="n"/>
      <c r="M1281" s="315" t="n"/>
      <c r="N1281" s="314" t="n"/>
      <c r="O1281" s="314" t="n"/>
    </row>
    <row r="1282" ht="20.1" customHeight="1" s="521">
      <c r="A1282" s="309" t="inlineStr">
        <is>
          <t>-</t>
        </is>
      </c>
      <c r="B1282" s="654" t="inlineStr">
        <is>
          <t>18-XZSH-22111</t>
        </is>
      </c>
      <c r="C1282" s="316" t="inlineStr">
        <is>
          <t>PLC</t>
        </is>
      </c>
      <c r="D1282" s="311" t="inlineStr">
        <is>
          <t>气动滑板阀18-XV-22111 开状态监测</t>
        </is>
      </c>
      <c r="E1282" s="311" t="inlineStr">
        <is>
          <t>1830-PS07-221</t>
        </is>
      </c>
      <c r="F1282" s="155" t="inlineStr">
        <is>
          <t>Field</t>
        </is>
      </c>
      <c r="G1282" s="252" t="inlineStr">
        <is>
          <t xml:space="preserve">18-XV-22111 </t>
        </is>
      </c>
      <c r="H1282" s="235" t="inlineStr">
        <is>
          <t>PLC-DI</t>
        </is>
      </c>
      <c r="I1282" s="312" t="inlineStr">
        <is>
          <t xml:space="preserve">  -</t>
        </is>
      </c>
      <c r="J1282" s="323" t="inlineStr">
        <is>
          <t xml:space="preserve">  -</t>
        </is>
      </c>
      <c r="K1282" s="313" t="inlineStr">
        <is>
          <t>C01</t>
        </is>
      </c>
      <c r="L1282" s="314" t="n"/>
      <c r="M1282" s="315" t="n"/>
      <c r="N1282" s="314" t="n"/>
      <c r="O1282" s="314" t="n"/>
    </row>
    <row r="1283" ht="20.1" customHeight="1" s="521">
      <c r="A1283" s="309" t="inlineStr">
        <is>
          <t>-</t>
        </is>
      </c>
      <c r="B1283" s="654" t="inlineStr">
        <is>
          <t>18-XZSL-22111</t>
        </is>
      </c>
      <c r="C1283" s="316" t="inlineStr">
        <is>
          <t>PLC</t>
        </is>
      </c>
      <c r="D1283" s="311" t="inlineStr">
        <is>
          <t>气动滑板阀18-XV-22111 关状态监测</t>
        </is>
      </c>
      <c r="E1283" s="311" t="inlineStr">
        <is>
          <t>1830-PS07-221</t>
        </is>
      </c>
      <c r="F1283" s="155" t="inlineStr">
        <is>
          <t>Field</t>
        </is>
      </c>
      <c r="G1283" s="252" t="inlineStr">
        <is>
          <t xml:space="preserve">18-XV-22111 </t>
        </is>
      </c>
      <c r="H1283" s="235" t="inlineStr">
        <is>
          <t>PLC-DI</t>
        </is>
      </c>
      <c r="I1283" s="312" t="inlineStr">
        <is>
          <t xml:space="preserve">  -</t>
        </is>
      </c>
      <c r="J1283" s="323" t="inlineStr">
        <is>
          <t xml:space="preserve">  -</t>
        </is>
      </c>
      <c r="K1283" s="313" t="inlineStr">
        <is>
          <t>C01</t>
        </is>
      </c>
      <c r="L1283" s="314" t="n"/>
      <c r="M1283" s="315" t="n"/>
      <c r="N1283" s="314" t="n"/>
      <c r="O1283" s="314" t="n"/>
    </row>
    <row r="1284" ht="20.1" customHeight="1" s="521">
      <c r="A1284" s="309" t="n"/>
      <c r="B1284" s="654" t="n"/>
      <c r="C1284" s="316" t="n"/>
      <c r="D1284" s="311" t="n"/>
      <c r="E1284" s="311" t="n"/>
      <c r="F1284" s="235" t="n"/>
      <c r="G1284" s="252" t="n"/>
      <c r="H1284" s="235" t="n"/>
      <c r="I1284" s="312" t="n"/>
      <c r="J1284" s="319" t="n"/>
      <c r="K1284" s="313" t="n"/>
      <c r="L1284" s="314" t="n"/>
      <c r="M1284" s="315" t="n"/>
      <c r="N1284" s="314" t="n"/>
      <c r="O1284" s="314" t="n"/>
    </row>
    <row r="1285" ht="20.1" customHeight="1" s="521">
      <c r="A1285" s="309" t="inlineStr">
        <is>
          <t>-</t>
        </is>
      </c>
      <c r="B1285" s="654" t="inlineStr">
        <is>
          <t>18-HS-22123S</t>
        </is>
      </c>
      <c r="C1285" s="316" t="inlineStr">
        <is>
          <t>PLC</t>
        </is>
      </c>
      <c r="D1285" s="311" t="inlineStr">
        <is>
          <t>粒料添加剂排气风机18-PB-2203X电机启动控制</t>
        </is>
      </c>
      <c r="E1285" s="311" t="inlineStr">
        <is>
          <t>1830-PS07-221</t>
        </is>
      </c>
      <c r="F1285" s="235" t="inlineStr">
        <is>
          <t>MCC</t>
        </is>
      </c>
      <c r="G1285" s="252" t="inlineStr">
        <is>
          <t>18-PB-2203X主电机</t>
        </is>
      </c>
      <c r="H1285" s="235" t="inlineStr">
        <is>
          <t>PLC-DO</t>
        </is>
      </c>
      <c r="I1285" s="312" t="inlineStr">
        <is>
          <t xml:space="preserve">  -</t>
        </is>
      </c>
      <c r="J1285" s="323" t="inlineStr">
        <is>
          <t xml:space="preserve">  -</t>
        </is>
      </c>
      <c r="K1285" s="313" t="inlineStr">
        <is>
          <t>C01</t>
        </is>
      </c>
      <c r="L1285" s="314" t="n"/>
      <c r="M1285" s="315" t="n"/>
      <c r="N1285" s="314" t="n"/>
      <c r="O1285" s="314" t="n"/>
    </row>
    <row r="1286" ht="20.1" customHeight="1" s="521">
      <c r="A1286" s="309" t="inlineStr">
        <is>
          <t>-</t>
        </is>
      </c>
      <c r="B1286" s="654" t="inlineStr">
        <is>
          <t>18-HS-22123P</t>
        </is>
      </c>
      <c r="C1286" s="316" t="inlineStr">
        <is>
          <t>PLC</t>
        </is>
      </c>
      <c r="D1286" s="311" t="inlineStr">
        <is>
          <t>粒料添加剂排气风机18-PB-2203X电机停止控制</t>
        </is>
      </c>
      <c r="E1286" s="311" t="inlineStr">
        <is>
          <t>1830-PS07-221</t>
        </is>
      </c>
      <c r="F1286" s="235" t="inlineStr">
        <is>
          <t>MCC</t>
        </is>
      </c>
      <c r="G1286" s="252" t="inlineStr">
        <is>
          <t>18-PB-2203X主电机</t>
        </is>
      </c>
      <c r="H1286" s="235" t="inlineStr">
        <is>
          <t>PLC-DO</t>
        </is>
      </c>
      <c r="I1286" s="312" t="inlineStr">
        <is>
          <t xml:space="preserve">  -</t>
        </is>
      </c>
      <c r="J1286" s="323" t="inlineStr">
        <is>
          <t xml:space="preserve">  -</t>
        </is>
      </c>
      <c r="K1286" s="313" t="inlineStr">
        <is>
          <t>C01</t>
        </is>
      </c>
      <c r="L1286" s="314" t="n"/>
      <c r="M1286" s="315" t="n"/>
      <c r="N1286" s="314" t="n"/>
      <c r="O1286" s="314" t="n"/>
    </row>
    <row r="1287" ht="20.1" customHeight="1" s="521">
      <c r="A1287" s="309" t="inlineStr">
        <is>
          <t>-</t>
        </is>
      </c>
      <c r="B1287" s="654" t="inlineStr">
        <is>
          <t>18-HS-22123L</t>
        </is>
      </c>
      <c r="C1287" s="316" t="inlineStr">
        <is>
          <t>PLC</t>
        </is>
      </c>
      <c r="D1287" s="311" t="inlineStr">
        <is>
          <t>粒料添加剂排气风机18-PB-2203X电机自动(远程)状态</t>
        </is>
      </c>
      <c r="E1287" s="311" t="inlineStr">
        <is>
          <t>1830-PS07-221</t>
        </is>
      </c>
      <c r="F1287" s="235" t="inlineStr">
        <is>
          <t>MCC</t>
        </is>
      </c>
      <c r="G1287" s="252" t="inlineStr">
        <is>
          <t>18-PB-2203X主电机</t>
        </is>
      </c>
      <c r="H1287" s="235" t="inlineStr">
        <is>
          <t>PLC-DI</t>
        </is>
      </c>
      <c r="I1287" s="312" t="inlineStr">
        <is>
          <t xml:space="preserve">  -</t>
        </is>
      </c>
      <c r="J1287" s="323" t="inlineStr">
        <is>
          <t xml:space="preserve">  -</t>
        </is>
      </c>
      <c r="K1287" s="313" t="inlineStr">
        <is>
          <t>C01</t>
        </is>
      </c>
      <c r="L1287" s="314" t="n"/>
      <c r="M1287" s="315" t="n"/>
      <c r="N1287" s="315" t="n"/>
      <c r="O1287" s="314" t="n"/>
    </row>
    <row r="1288" ht="20.1" customHeight="1" s="521">
      <c r="A1288" s="309" t="inlineStr">
        <is>
          <t>-</t>
        </is>
      </c>
      <c r="B1288" s="654" t="inlineStr">
        <is>
          <t>18-YL-22123R</t>
        </is>
      </c>
      <c r="C1288" s="316" t="inlineStr">
        <is>
          <t>PLC</t>
        </is>
      </c>
      <c r="D1288" s="311" t="inlineStr">
        <is>
          <t>粒料添加剂排气风机18-PB-2203X电机运行状态</t>
        </is>
      </c>
      <c r="E1288" s="311" t="inlineStr">
        <is>
          <t>1830-PS07-221</t>
        </is>
      </c>
      <c r="F1288" s="235" t="inlineStr">
        <is>
          <t>MCC</t>
        </is>
      </c>
      <c r="G1288" s="252" t="inlineStr">
        <is>
          <t>18-PB-2203X主电机</t>
        </is>
      </c>
      <c r="H1288" s="235" t="inlineStr">
        <is>
          <t>PLC-DI</t>
        </is>
      </c>
      <c r="I1288" s="312" t="inlineStr">
        <is>
          <t xml:space="preserve">  -</t>
        </is>
      </c>
      <c r="J1288" s="323" t="inlineStr">
        <is>
          <t xml:space="preserve">  -</t>
        </is>
      </c>
      <c r="K1288" s="313" t="inlineStr">
        <is>
          <t>C01</t>
        </is>
      </c>
      <c r="L1288" s="314" t="n"/>
      <c r="M1288" s="315" t="n"/>
      <c r="N1288" s="314" t="n"/>
      <c r="O1288" s="314" t="n"/>
    </row>
    <row r="1289" ht="20.1" customHeight="1" s="521">
      <c r="A1289" s="309" t="inlineStr">
        <is>
          <t>-</t>
        </is>
      </c>
      <c r="B1289" s="654" t="inlineStr">
        <is>
          <t>18-YL-22123F</t>
        </is>
      </c>
      <c r="C1289" s="316" t="inlineStr">
        <is>
          <t>PLC</t>
        </is>
      </c>
      <c r="D1289" s="311" t="inlineStr">
        <is>
          <t>粒料添加剂排气风机18-PB-2203X电机故障状态</t>
        </is>
      </c>
      <c r="E1289" s="311" t="inlineStr">
        <is>
          <t>1830-PS07-221</t>
        </is>
      </c>
      <c r="F1289" s="235" t="inlineStr">
        <is>
          <t>MCC</t>
        </is>
      </c>
      <c r="G1289" s="252" t="inlineStr">
        <is>
          <t>18-PB-2203X主电机</t>
        </is>
      </c>
      <c r="H1289" s="235" t="inlineStr">
        <is>
          <t>PLC-DI</t>
        </is>
      </c>
      <c r="I1289" s="312" t="inlineStr">
        <is>
          <t xml:space="preserve">  -</t>
        </is>
      </c>
      <c r="J1289" s="323" t="inlineStr">
        <is>
          <t xml:space="preserve">  -</t>
        </is>
      </c>
      <c r="K1289" s="313" t="inlineStr">
        <is>
          <t>C01</t>
        </is>
      </c>
      <c r="L1289" s="314" t="n"/>
      <c r="M1289" s="315" t="n"/>
      <c r="N1289" s="314" t="n"/>
      <c r="O1289" s="314" t="n"/>
    </row>
    <row r="1290" ht="20.1" customHeight="1" s="521">
      <c r="A1290" s="309" t="n"/>
      <c r="B1290" s="654" t="n"/>
      <c r="C1290" s="316" t="n"/>
      <c r="D1290" s="311" t="n"/>
      <c r="E1290" s="311" t="n"/>
      <c r="F1290" s="235" t="inlineStr">
        <is>
          <t xml:space="preserve"> </t>
        </is>
      </c>
      <c r="G1290" s="252" t="n"/>
      <c r="H1290" s="235" t="n"/>
      <c r="I1290" s="312" t="n"/>
      <c r="J1290" s="235" t="n"/>
      <c r="K1290" s="313" t="n"/>
      <c r="L1290" s="314" t="n"/>
      <c r="M1290" s="315" t="n"/>
      <c r="N1290" s="314" t="n"/>
      <c r="O1290" s="314" t="n"/>
    </row>
    <row r="1291" ht="20.1" customHeight="1" s="521">
      <c r="A1291" s="309" t="inlineStr">
        <is>
          <t>-</t>
        </is>
      </c>
      <c r="B1291" s="654" t="inlineStr">
        <is>
          <t>18-HS-22122S</t>
        </is>
      </c>
      <c r="C1291" s="316" t="inlineStr">
        <is>
          <t>PLC</t>
        </is>
      </c>
      <c r="D1291" s="365" t="inlineStr">
        <is>
          <t>粒料添加剂排气过滤器18-FL-2203X振动电机启动控制</t>
        </is>
      </c>
      <c r="E1291" s="311" t="inlineStr">
        <is>
          <t>1830-PS07-221</t>
        </is>
      </c>
      <c r="F1291" s="235" t="inlineStr">
        <is>
          <t>MCC</t>
        </is>
      </c>
      <c r="G1291" s="252" t="inlineStr">
        <is>
          <t>18-FL-2203X主电机</t>
        </is>
      </c>
      <c r="H1291" s="235" t="inlineStr">
        <is>
          <t>PLC-DO</t>
        </is>
      </c>
      <c r="I1291" s="312" t="inlineStr">
        <is>
          <t xml:space="preserve">  -</t>
        </is>
      </c>
      <c r="J1291" s="323" t="inlineStr">
        <is>
          <t xml:space="preserve">  -</t>
        </is>
      </c>
      <c r="K1291" s="313" t="n"/>
      <c r="L1291" s="314" t="n"/>
      <c r="M1291" s="315" t="n"/>
      <c r="N1291" s="314" t="n"/>
      <c r="O1291" s="314" t="n"/>
    </row>
    <row r="1292" ht="20.1" customHeight="1" s="521">
      <c r="A1292" s="309" t="inlineStr">
        <is>
          <t>-</t>
        </is>
      </c>
      <c r="B1292" s="654" t="inlineStr">
        <is>
          <t>18-HS-22122P</t>
        </is>
      </c>
      <c r="C1292" s="316" t="inlineStr">
        <is>
          <t>PLC</t>
        </is>
      </c>
      <c r="D1292" s="311" t="inlineStr">
        <is>
          <t>粒料添加剂排气过滤器18-FL-2203X振动电机停止控制</t>
        </is>
      </c>
      <c r="E1292" s="311" t="inlineStr">
        <is>
          <t>1830-PS07-221</t>
        </is>
      </c>
      <c r="F1292" s="235" t="inlineStr">
        <is>
          <t>MCC</t>
        </is>
      </c>
      <c r="G1292" s="252" t="inlineStr">
        <is>
          <t>18-FL-2203X主电机</t>
        </is>
      </c>
      <c r="H1292" s="235" t="inlineStr">
        <is>
          <t>PLC-DO</t>
        </is>
      </c>
      <c r="I1292" s="312" t="inlineStr">
        <is>
          <t xml:space="preserve">  -</t>
        </is>
      </c>
      <c r="J1292" s="323" t="inlineStr">
        <is>
          <t xml:space="preserve">  -</t>
        </is>
      </c>
      <c r="K1292" s="313" t="n"/>
      <c r="L1292" s="314" t="n"/>
      <c r="M1292" s="315" t="n"/>
      <c r="N1292" s="314" t="n"/>
      <c r="O1292" s="314" t="n"/>
    </row>
    <row r="1293" ht="20.1" customHeight="1" s="521">
      <c r="A1293" s="309" t="inlineStr">
        <is>
          <t>-</t>
        </is>
      </c>
      <c r="B1293" s="654" t="inlineStr">
        <is>
          <t>18-HS-22122L</t>
        </is>
      </c>
      <c r="C1293" s="316" t="inlineStr">
        <is>
          <t>PLC</t>
        </is>
      </c>
      <c r="D1293" s="365" t="inlineStr">
        <is>
          <t>粒料添加剂排气过滤器18-FL-2203X振动电机自动(远
程)状态</t>
        </is>
      </c>
      <c r="E1293" s="311" t="inlineStr">
        <is>
          <t>1830-PS07-221</t>
        </is>
      </c>
      <c r="F1293" s="235" t="inlineStr">
        <is>
          <t>MCC</t>
        </is>
      </c>
      <c r="G1293" s="252" t="inlineStr">
        <is>
          <t>18-FL-2203X主电机</t>
        </is>
      </c>
      <c r="H1293" s="235" t="inlineStr">
        <is>
          <t>PLC-DI</t>
        </is>
      </c>
      <c r="I1293" s="312" t="inlineStr">
        <is>
          <t xml:space="preserve">  -</t>
        </is>
      </c>
      <c r="J1293" s="323" t="inlineStr">
        <is>
          <t xml:space="preserve">  -</t>
        </is>
      </c>
      <c r="K1293" s="313" t="n"/>
      <c r="L1293" s="314" t="n"/>
      <c r="M1293" s="315" t="n"/>
      <c r="N1293" s="314" t="n"/>
      <c r="O1293" s="314" t="n"/>
    </row>
    <row r="1294" ht="20.1" customHeight="1" s="521">
      <c r="A1294" s="309" t="inlineStr">
        <is>
          <t>-</t>
        </is>
      </c>
      <c r="B1294" s="654" t="inlineStr">
        <is>
          <t>18-YL-22122R</t>
        </is>
      </c>
      <c r="C1294" s="316" t="inlineStr">
        <is>
          <t>PLC</t>
        </is>
      </c>
      <c r="D1294" s="311" t="inlineStr">
        <is>
          <t>粒料添加剂排气过滤器18-FL-2203X振动电机运行状态</t>
        </is>
      </c>
      <c r="E1294" s="311" t="inlineStr">
        <is>
          <t>1830-PS07-221</t>
        </is>
      </c>
      <c r="F1294" s="235" t="inlineStr">
        <is>
          <t>MCC</t>
        </is>
      </c>
      <c r="G1294" s="252" t="inlineStr">
        <is>
          <t>18-FL-2203X主电机</t>
        </is>
      </c>
      <c r="H1294" s="235" t="inlineStr">
        <is>
          <t>PLC-DI</t>
        </is>
      </c>
      <c r="I1294" s="312" t="inlineStr">
        <is>
          <t xml:space="preserve">  -</t>
        </is>
      </c>
      <c r="J1294" s="323" t="inlineStr">
        <is>
          <t xml:space="preserve">  -</t>
        </is>
      </c>
      <c r="K1294" s="313" t="n"/>
      <c r="L1294" s="314" t="n"/>
      <c r="M1294" s="315" t="n"/>
      <c r="N1294" s="314" t="n"/>
      <c r="O1294" s="314" t="n"/>
    </row>
    <row r="1295" ht="20.1" customHeight="1" s="521">
      <c r="A1295" s="309" t="inlineStr">
        <is>
          <t>-</t>
        </is>
      </c>
      <c r="B1295" s="654" t="inlineStr">
        <is>
          <t>18-YL-22122F</t>
        </is>
      </c>
      <c r="C1295" s="316" t="inlineStr">
        <is>
          <t>PLC</t>
        </is>
      </c>
      <c r="D1295" s="311" t="inlineStr">
        <is>
          <t>粒料添加剂排气过滤器18-FL-2203X振动电机故障状态</t>
        </is>
      </c>
      <c r="E1295" s="311" t="inlineStr">
        <is>
          <t>1830-PS07-221</t>
        </is>
      </c>
      <c r="F1295" s="235" t="inlineStr">
        <is>
          <t>MCC</t>
        </is>
      </c>
      <c r="G1295" s="252" t="inlineStr">
        <is>
          <t>18-FL-2203X主电机</t>
        </is>
      </c>
      <c r="H1295" s="235" t="inlineStr">
        <is>
          <t>PLC-DI</t>
        </is>
      </c>
      <c r="I1295" s="312" t="inlineStr">
        <is>
          <t xml:space="preserve">  -</t>
        </is>
      </c>
      <c r="J1295" s="323" t="inlineStr">
        <is>
          <t xml:space="preserve">  -</t>
        </is>
      </c>
      <c r="K1295" s="313" t="n"/>
      <c r="L1295" s="314" t="n"/>
      <c r="M1295" s="315" t="n"/>
      <c r="N1295" s="314" t="n"/>
      <c r="O1295" s="314" t="n"/>
    </row>
    <row r="1296" ht="20.1" customHeight="1" s="521">
      <c r="A1296" s="309" t="n"/>
      <c r="B1296" s="654" t="n"/>
      <c r="C1296" s="316" t="n"/>
      <c r="D1296" s="311" t="n"/>
      <c r="E1296" s="311" t="n"/>
      <c r="F1296" s="235" t="n"/>
      <c r="G1296" s="252" t="n"/>
      <c r="H1296" s="235" t="n"/>
      <c r="I1296" s="312" t="n"/>
      <c r="J1296" s="235" t="n"/>
      <c r="K1296" s="313" t="n"/>
      <c r="L1296" s="314" t="n"/>
      <c r="M1296" s="315" t="n"/>
      <c r="N1296" s="314" t="n"/>
      <c r="O1296" s="314" t="n"/>
    </row>
    <row r="1297" ht="20.1" customHeight="1" s="521">
      <c r="A1297" s="309" t="inlineStr">
        <is>
          <t>-</t>
        </is>
      </c>
      <c r="B1297" s="654" t="inlineStr">
        <is>
          <t>18-HS-22121AL</t>
        </is>
      </c>
      <c r="C1297" s="316" t="inlineStr">
        <is>
          <t>PLC</t>
        </is>
      </c>
      <c r="D1297" s="311" t="inlineStr">
        <is>
          <t>气动滑板阀18-XV-22121自动(远程)模式</t>
        </is>
      </c>
      <c r="E1297" s="233" t="inlineStr">
        <is>
          <t>1830-PS07-221</t>
        </is>
      </c>
      <c r="F1297" s="155" t="inlineStr">
        <is>
          <t>Field</t>
        </is>
      </c>
      <c r="G1297" s="252" t="inlineStr">
        <is>
          <t>18-LP-2203</t>
        </is>
      </c>
      <c r="H1297" s="235" t="inlineStr">
        <is>
          <t>PLC-DI</t>
        </is>
      </c>
      <c r="I1297" s="312" t="inlineStr">
        <is>
          <t xml:space="preserve">  -</t>
        </is>
      </c>
      <c r="J1297" s="323" t="inlineStr">
        <is>
          <t xml:space="preserve">  -</t>
        </is>
      </c>
      <c r="K1297" s="313" t="inlineStr">
        <is>
          <t>C01</t>
        </is>
      </c>
      <c r="L1297" s="314" t="n"/>
      <c r="M1297" s="315" t="n"/>
      <c r="N1297" s="314" t="n"/>
      <c r="O1297" s="314" t="n"/>
    </row>
    <row r="1298" ht="20.1" customHeight="1" s="521">
      <c r="A1298" s="309" t="inlineStr">
        <is>
          <t>-</t>
        </is>
      </c>
      <c r="B1298" s="654" t="inlineStr">
        <is>
          <t>18-HS-22121A</t>
        </is>
      </c>
      <c r="C1298" s="316" t="inlineStr">
        <is>
          <t>PLC</t>
        </is>
      </c>
      <c r="D1298" s="311" t="inlineStr">
        <is>
          <t>手动控制气动滑板阀18-XV-22121的开/关</t>
        </is>
      </c>
      <c r="E1298" s="311" t="inlineStr">
        <is>
          <t>1830-PS07-221</t>
        </is>
      </c>
      <c r="F1298" s="155" t="inlineStr">
        <is>
          <t>Field</t>
        </is>
      </c>
      <c r="G1298" s="252" t="inlineStr">
        <is>
          <t>18-LP-2203</t>
        </is>
      </c>
      <c r="H1298" s="235" t="inlineStr">
        <is>
          <t>PLC-DI</t>
        </is>
      </c>
      <c r="I1298" s="312" t="inlineStr">
        <is>
          <t xml:space="preserve">  -</t>
        </is>
      </c>
      <c r="J1298" s="323" t="inlineStr">
        <is>
          <t xml:space="preserve">  -</t>
        </is>
      </c>
      <c r="K1298" s="313" t="inlineStr">
        <is>
          <t>C01</t>
        </is>
      </c>
      <c r="L1298" s="314" t="n"/>
      <c r="M1298" s="315" t="n"/>
      <c r="N1298" s="314" t="n"/>
      <c r="O1298" s="314" t="n"/>
    </row>
    <row r="1299" ht="20.1" customHeight="1" s="521">
      <c r="A1299" s="309" t="inlineStr">
        <is>
          <t>-</t>
        </is>
      </c>
      <c r="B1299" s="654" t="inlineStr">
        <is>
          <t>18-XZH-22121A</t>
        </is>
      </c>
      <c r="C1299" s="316" t="inlineStr">
        <is>
          <t>PLC</t>
        </is>
      </c>
      <c r="D1299" s="311" t="inlineStr">
        <is>
          <t>气动滑板阀18-XV-22121开状态现场指示</t>
        </is>
      </c>
      <c r="E1299" s="233" t="inlineStr">
        <is>
          <t>1830-PS07-221</t>
        </is>
      </c>
      <c r="F1299" s="155" t="inlineStr">
        <is>
          <t>Field</t>
        </is>
      </c>
      <c r="G1299" s="252" t="inlineStr">
        <is>
          <t>18-LP-2203</t>
        </is>
      </c>
      <c r="H1299" s="235" t="inlineStr">
        <is>
          <t>PLC-DO</t>
        </is>
      </c>
      <c r="I1299" s="312" t="inlineStr">
        <is>
          <t xml:space="preserve">  -</t>
        </is>
      </c>
      <c r="J1299" s="323" t="inlineStr">
        <is>
          <t xml:space="preserve">  -</t>
        </is>
      </c>
      <c r="K1299" s="313" t="inlineStr">
        <is>
          <t>C01</t>
        </is>
      </c>
      <c r="L1299" s="314" t="n"/>
      <c r="M1299" s="315" t="n"/>
      <c r="N1299" s="314" t="n"/>
      <c r="O1299" s="314" t="n"/>
    </row>
    <row r="1300" ht="20.1" customHeight="1" s="521">
      <c r="A1300" s="309" t="inlineStr">
        <is>
          <t>-</t>
        </is>
      </c>
      <c r="B1300" s="654" t="inlineStr">
        <is>
          <t>18-XZL-22121A</t>
        </is>
      </c>
      <c r="C1300" s="316" t="inlineStr">
        <is>
          <t>PLC</t>
        </is>
      </c>
      <c r="D1300" s="311" t="inlineStr">
        <is>
          <t>气动滑板阀18-XV-22121关状态现场指示</t>
        </is>
      </c>
      <c r="E1300" s="311" t="inlineStr">
        <is>
          <t>1830-PS07-221</t>
        </is>
      </c>
      <c r="F1300" s="155" t="inlineStr">
        <is>
          <t>Field</t>
        </is>
      </c>
      <c r="G1300" s="252" t="inlineStr">
        <is>
          <t>18-LP-2203</t>
        </is>
      </c>
      <c r="H1300" s="235" t="inlineStr">
        <is>
          <t>PLC-DO</t>
        </is>
      </c>
      <c r="I1300" s="312" t="inlineStr">
        <is>
          <t xml:space="preserve">  -</t>
        </is>
      </c>
      <c r="J1300" s="323" t="inlineStr">
        <is>
          <t xml:space="preserve">  -</t>
        </is>
      </c>
      <c r="K1300" s="313" t="inlineStr">
        <is>
          <t>C01</t>
        </is>
      </c>
      <c r="L1300" s="314" t="n"/>
      <c r="M1300" s="315" t="n"/>
      <c r="N1300" s="314" t="n"/>
      <c r="O1300" s="314" t="n"/>
    </row>
    <row r="1301" ht="20.1" customHeight="1" s="521">
      <c r="A1301" s="309" t="inlineStr">
        <is>
          <t>-</t>
        </is>
      </c>
      <c r="B1301" s="654" t="inlineStr">
        <is>
          <t>18-PDAH-22121A</t>
        </is>
      </c>
      <c r="C1301" s="316" t="inlineStr">
        <is>
          <t>PLC</t>
        </is>
      </c>
      <c r="D1301" s="364" t="inlineStr">
        <is>
          <t>粒料添加剂排气过滤器18-FL-2203X差压高报现场指示</t>
        </is>
      </c>
      <c r="E1301" s="311" t="inlineStr">
        <is>
          <t>1830-PS07-221</t>
        </is>
      </c>
      <c r="F1301" s="155" t="inlineStr">
        <is>
          <t>Field</t>
        </is>
      </c>
      <c r="G1301" s="252" t="inlineStr">
        <is>
          <t>18-LP-2203</t>
        </is>
      </c>
      <c r="H1301" s="235" t="inlineStr">
        <is>
          <t>PLC-DO</t>
        </is>
      </c>
      <c r="I1301" s="312" t="inlineStr">
        <is>
          <t xml:space="preserve">  -</t>
        </is>
      </c>
      <c r="J1301" s="323" t="inlineStr">
        <is>
          <t xml:space="preserve">  -</t>
        </is>
      </c>
      <c r="K1301" s="313" t="inlineStr">
        <is>
          <t>C01</t>
        </is>
      </c>
      <c r="L1301" s="314" t="n"/>
      <c r="M1301" s="315" t="n"/>
      <c r="N1301" s="314" t="n"/>
      <c r="O1301" s="314" t="n"/>
    </row>
    <row r="1302" ht="20.1" customHeight="1" s="521">
      <c r="A1302" s="309" t="inlineStr">
        <is>
          <t>-</t>
        </is>
      </c>
      <c r="B1302" s="654" t="inlineStr">
        <is>
          <t>18-LAH-22301A2</t>
        </is>
      </c>
      <c r="C1302" s="316" t="inlineStr">
        <is>
          <t>PLC</t>
        </is>
      </c>
      <c r="D1302" s="364" t="inlineStr">
        <is>
          <t>粒料添加剂储存料斗18-VH-2205高料位现场指示</t>
        </is>
      </c>
      <c r="E1302" s="233" t="inlineStr">
        <is>
          <t>1830-PS07-223</t>
        </is>
      </c>
      <c r="F1302" s="155" t="inlineStr">
        <is>
          <t>Field</t>
        </is>
      </c>
      <c r="G1302" s="252" t="inlineStr">
        <is>
          <t>18-LP-2203</t>
        </is>
      </c>
      <c r="H1302" s="235" t="inlineStr">
        <is>
          <t>PLC-DO</t>
        </is>
      </c>
      <c r="I1302" s="312" t="inlineStr">
        <is>
          <t xml:space="preserve">  -</t>
        </is>
      </c>
      <c r="J1302" s="367" t="inlineStr">
        <is>
          <t>-</t>
        </is>
      </c>
      <c r="K1302" s="313" t="inlineStr">
        <is>
          <t>C01</t>
        </is>
      </c>
      <c r="L1302" s="314" t="n"/>
      <c r="M1302" s="315" t="n"/>
      <c r="N1302" s="314" t="n"/>
      <c r="O1302" s="314" t="n"/>
    </row>
    <row r="1303" ht="20.1" customHeight="1" s="521">
      <c r="A1303" s="309" t="n"/>
      <c r="B1303" s="654" t="n"/>
      <c r="C1303" s="316" t="n"/>
      <c r="D1303" s="311" t="n"/>
      <c r="E1303" s="311" t="n"/>
      <c r="F1303" s="235" t="n"/>
      <c r="G1303" s="252" t="n"/>
      <c r="H1303" s="235" t="n"/>
      <c r="I1303" s="312" t="n"/>
      <c r="J1303" s="235" t="n"/>
      <c r="K1303" s="313" t="n"/>
      <c r="L1303" s="314" t="n"/>
      <c r="M1303" s="315" t="n"/>
      <c r="N1303" s="314" t="n"/>
      <c r="O1303" s="314" t="n"/>
    </row>
    <row r="1304" ht="20.1" customHeight="1" s="521">
      <c r="A1304" s="309" t="inlineStr">
        <is>
          <t>-</t>
        </is>
      </c>
      <c r="B1304" s="654" t="inlineStr">
        <is>
          <t>18-ZS-22121</t>
        </is>
      </c>
      <c r="C1304" s="316" t="inlineStr">
        <is>
          <t>PLC</t>
        </is>
      </c>
      <c r="D1304" s="311" t="inlineStr">
        <is>
          <t>袋装粒料添加剂料斗18-VH-2203X门限关状态检测</t>
        </is>
      </c>
      <c r="E1304" s="311" t="inlineStr">
        <is>
          <t>1830-PS07-221</t>
        </is>
      </c>
      <c r="F1304" s="155" t="inlineStr">
        <is>
          <t>Field</t>
        </is>
      </c>
      <c r="G1304" s="252" t="inlineStr">
        <is>
          <t>18-VH-2203X</t>
        </is>
      </c>
      <c r="H1304" s="235" t="inlineStr">
        <is>
          <t>PLC-DI</t>
        </is>
      </c>
      <c r="I1304" s="312" t="inlineStr">
        <is>
          <t xml:space="preserve">  -</t>
        </is>
      </c>
      <c r="J1304" s="323" t="inlineStr">
        <is>
          <t xml:space="preserve">  -</t>
        </is>
      </c>
      <c r="K1304" s="313" t="inlineStr">
        <is>
          <t>C01</t>
        </is>
      </c>
      <c r="L1304" s="314" t="n"/>
      <c r="M1304" s="315" t="n"/>
      <c r="N1304" s="314" t="n"/>
      <c r="O1304" s="314" t="n"/>
    </row>
    <row r="1305" ht="20.1" customHeight="1" s="521">
      <c r="A1305" s="309" t="n"/>
      <c r="B1305" s="654" t="n"/>
      <c r="C1305" s="316" t="n"/>
      <c r="D1305" s="311" t="n"/>
      <c r="E1305" s="311" t="n"/>
      <c r="F1305" s="235" t="n"/>
      <c r="G1305" s="252" t="n"/>
      <c r="H1305" s="235" t="n"/>
      <c r="I1305" s="312" t="n"/>
      <c r="J1305" s="235" t="n"/>
      <c r="K1305" s="313" t="n"/>
      <c r="L1305" s="314" t="n"/>
      <c r="M1305" s="315" t="n"/>
      <c r="N1305" s="314" t="n"/>
      <c r="O1305" s="314" t="n"/>
    </row>
    <row r="1306" ht="20.1" customHeight="1" s="521">
      <c r="A1306" s="309" t="inlineStr">
        <is>
          <t>-</t>
        </is>
      </c>
      <c r="B1306" s="654" t="inlineStr">
        <is>
          <t>18-PDT-22121</t>
        </is>
      </c>
      <c r="C1306" s="316" t="inlineStr">
        <is>
          <t>PLC</t>
        </is>
      </c>
      <c r="D1306" s="311" t="inlineStr">
        <is>
          <t>粒料添加剂排气过滤器18-FL-2203X差压变送器</t>
        </is>
      </c>
      <c r="E1306" s="311" t="inlineStr">
        <is>
          <t>1830-PS07-221</t>
        </is>
      </c>
      <c r="F1306" s="155" t="inlineStr">
        <is>
          <t>Field</t>
        </is>
      </c>
      <c r="G1306" s="252" t="inlineStr">
        <is>
          <t>18-FL-2203X</t>
        </is>
      </c>
      <c r="H1306" s="235" t="inlineStr">
        <is>
          <t>PLC-AI</t>
        </is>
      </c>
      <c r="I1306" s="312" t="inlineStr">
        <is>
          <t xml:space="preserve">  -</t>
        </is>
      </c>
      <c r="J1306" s="323" t="inlineStr">
        <is>
          <t xml:space="preserve">  -</t>
        </is>
      </c>
      <c r="K1306" s="313" t="inlineStr">
        <is>
          <t>C01</t>
        </is>
      </c>
      <c r="L1306" s="314" t="n"/>
      <c r="M1306" s="315" t="n"/>
      <c r="N1306" s="314" t="n"/>
      <c r="O1306" s="314" t="n"/>
    </row>
    <row r="1307" ht="20.1" customHeight="1" s="521">
      <c r="A1307" s="309" t="n"/>
      <c r="B1307" s="654" t="n"/>
      <c r="C1307" s="316" t="n"/>
      <c r="D1307" s="311" t="n"/>
      <c r="E1307" s="311" t="n"/>
      <c r="F1307" s="235" t="n"/>
      <c r="G1307" s="252" t="n"/>
      <c r="H1307" s="235" t="n"/>
      <c r="I1307" s="312" t="n"/>
      <c r="J1307" s="235" t="n"/>
      <c r="K1307" s="313" t="n"/>
      <c r="L1307" s="314" t="n"/>
      <c r="M1307" s="315" t="n"/>
      <c r="N1307" s="314" t="n"/>
      <c r="O1307" s="314" t="n"/>
    </row>
    <row r="1308" ht="20.1" customHeight="1" s="521">
      <c r="A1308" s="309" t="inlineStr">
        <is>
          <t>-</t>
        </is>
      </c>
      <c r="B1308" s="654" t="inlineStr">
        <is>
          <t>18-XYX-22121</t>
        </is>
      </c>
      <c r="C1308" s="316" t="inlineStr">
        <is>
          <t>PLC</t>
        </is>
      </c>
      <c r="D1308" s="311" t="inlineStr">
        <is>
          <t>气动滑板阀18-XV-22121 开/关电磁阀</t>
        </is>
      </c>
      <c r="E1308" s="311" t="inlineStr">
        <is>
          <t>1830-PS07-221</t>
        </is>
      </c>
      <c r="F1308" s="155" t="inlineStr">
        <is>
          <t>Field</t>
        </is>
      </c>
      <c r="G1308" s="252" t="inlineStr">
        <is>
          <t xml:space="preserve">18-XV-22121 </t>
        </is>
      </c>
      <c r="H1308" s="235" t="inlineStr">
        <is>
          <t>PLC-DO</t>
        </is>
      </c>
      <c r="I1308" s="312" t="inlineStr">
        <is>
          <t xml:space="preserve">  -</t>
        </is>
      </c>
      <c r="J1308" s="323" t="inlineStr">
        <is>
          <t xml:space="preserve">  -</t>
        </is>
      </c>
      <c r="K1308" s="313" t="inlineStr">
        <is>
          <t>C01</t>
        </is>
      </c>
      <c r="L1308" s="314" t="n"/>
      <c r="M1308" s="315" t="n"/>
      <c r="N1308" s="314" t="n"/>
      <c r="O1308" s="314" t="n"/>
    </row>
    <row r="1309" ht="20.1" customHeight="1" s="521">
      <c r="A1309" s="309" t="inlineStr">
        <is>
          <t>-</t>
        </is>
      </c>
      <c r="B1309" s="654" t="inlineStr">
        <is>
          <t>18-XZSH-22121</t>
        </is>
      </c>
      <c r="C1309" s="316" t="inlineStr">
        <is>
          <t>PLC</t>
        </is>
      </c>
      <c r="D1309" s="311" t="inlineStr">
        <is>
          <t>气动滑板阀18-XV-22121 开状态监测</t>
        </is>
      </c>
      <c r="E1309" s="311" t="inlineStr">
        <is>
          <t>1830-PS07-221</t>
        </is>
      </c>
      <c r="F1309" s="155" t="inlineStr">
        <is>
          <t>Field</t>
        </is>
      </c>
      <c r="G1309" s="252" t="inlineStr">
        <is>
          <t xml:space="preserve">18-XV-22121 </t>
        </is>
      </c>
      <c r="H1309" s="235" t="inlineStr">
        <is>
          <t>PLC-DI</t>
        </is>
      </c>
      <c r="I1309" s="312" t="inlineStr">
        <is>
          <t xml:space="preserve">  -</t>
        </is>
      </c>
      <c r="J1309" s="323" t="inlineStr">
        <is>
          <t xml:space="preserve">  -</t>
        </is>
      </c>
      <c r="K1309" s="313" t="inlineStr">
        <is>
          <t>C01</t>
        </is>
      </c>
      <c r="L1309" s="314" t="n"/>
      <c r="M1309" s="315" t="n"/>
      <c r="N1309" s="314" t="n"/>
      <c r="O1309" s="314" t="n"/>
    </row>
    <row r="1310" ht="20.1" customHeight="1" s="521">
      <c r="A1310" s="309" t="inlineStr">
        <is>
          <t>-</t>
        </is>
      </c>
      <c r="B1310" s="654" t="inlineStr">
        <is>
          <t>18-XZSL-22121</t>
        </is>
      </c>
      <c r="C1310" s="316" t="inlineStr">
        <is>
          <t>PLC</t>
        </is>
      </c>
      <c r="D1310" s="311" t="inlineStr">
        <is>
          <t>气动滑板阀18-XV-22121 关状态监测</t>
        </is>
      </c>
      <c r="E1310" s="311" t="inlineStr">
        <is>
          <t>1830-PS07-221</t>
        </is>
      </c>
      <c r="F1310" s="155" t="inlineStr">
        <is>
          <t>Field</t>
        </is>
      </c>
      <c r="G1310" s="252" t="inlineStr">
        <is>
          <t xml:space="preserve">18-XV-22121 </t>
        </is>
      </c>
      <c r="H1310" s="235" t="inlineStr">
        <is>
          <t>PLC-DI</t>
        </is>
      </c>
      <c r="I1310" s="312" t="inlineStr">
        <is>
          <t xml:space="preserve">  -</t>
        </is>
      </c>
      <c r="J1310" s="323" t="inlineStr">
        <is>
          <t xml:space="preserve">  -</t>
        </is>
      </c>
      <c r="K1310" s="313" t="inlineStr">
        <is>
          <t>C01</t>
        </is>
      </c>
      <c r="L1310" s="314" t="n"/>
      <c r="M1310" s="315" t="n"/>
      <c r="N1310" s="314" t="n"/>
      <c r="O1310" s="314" t="n"/>
    </row>
    <row r="1311" ht="20.1" customHeight="1" s="521">
      <c r="A1311" s="309" t="n"/>
      <c r="B1311" s="654" t="n"/>
      <c r="C1311" s="316" t="n"/>
      <c r="D1311" s="311" t="n"/>
      <c r="E1311" s="311" t="n"/>
      <c r="F1311" s="235" t="n"/>
      <c r="G1311" s="252" t="n"/>
      <c r="H1311" s="235" t="n"/>
      <c r="I1311" s="312" t="n"/>
      <c r="J1311" s="235" t="n"/>
      <c r="K1311" s="313" t="n"/>
      <c r="L1311" s="314" t="n"/>
      <c r="M1311" s="315" t="n"/>
      <c r="N1311" s="314" t="n"/>
      <c r="O1311" s="314" t="n"/>
    </row>
    <row r="1312" ht="20.1" customHeight="1" s="521">
      <c r="A1312" s="309" t="inlineStr">
        <is>
          <t>-</t>
        </is>
      </c>
      <c r="B1312" s="654" t="inlineStr">
        <is>
          <t>18-HS-22223S</t>
        </is>
      </c>
      <c r="C1312" s="316" t="inlineStr">
        <is>
          <t>PLC</t>
        </is>
      </c>
      <c r="D1312" s="311" t="inlineStr">
        <is>
          <t>粒料添加剂排气风机18-PB-2201AX电机启动控制</t>
        </is>
      </c>
      <c r="E1312" s="311" t="inlineStr">
        <is>
          <t>1830-PS07-222</t>
        </is>
      </c>
      <c r="F1312" s="235" t="inlineStr">
        <is>
          <t>MCC</t>
        </is>
      </c>
      <c r="G1312" s="252" t="inlineStr">
        <is>
          <t>18-PB-2201AX推气风机</t>
        </is>
      </c>
      <c r="H1312" s="235" t="inlineStr">
        <is>
          <t>PLC-DO</t>
        </is>
      </c>
      <c r="I1312" s="312" t="inlineStr">
        <is>
          <t xml:space="preserve">  -</t>
        </is>
      </c>
      <c r="J1312" s="323" t="inlineStr">
        <is>
          <t xml:space="preserve">  -</t>
        </is>
      </c>
      <c r="K1312" s="313" t="inlineStr">
        <is>
          <t>C01</t>
        </is>
      </c>
      <c r="L1312" s="314" t="n"/>
      <c r="M1312" s="315" t="n"/>
      <c r="N1312" s="314" t="n"/>
      <c r="O1312" s="314" t="n"/>
    </row>
    <row r="1313" ht="20.1" customHeight="1" s="521">
      <c r="A1313" s="309" t="inlineStr">
        <is>
          <t>-</t>
        </is>
      </c>
      <c r="B1313" s="654" t="inlineStr">
        <is>
          <t>18-HS-22223P</t>
        </is>
      </c>
      <c r="C1313" s="316" t="inlineStr">
        <is>
          <t>PLC</t>
        </is>
      </c>
      <c r="D1313" s="311" t="inlineStr">
        <is>
          <t>粒料添加剂排气风机18-PB-2201AX电机停止控制</t>
        </is>
      </c>
      <c r="E1313" s="311" t="inlineStr">
        <is>
          <t>1830-PS07-222</t>
        </is>
      </c>
      <c r="F1313" s="235" t="inlineStr">
        <is>
          <t>MCC</t>
        </is>
      </c>
      <c r="G1313" s="252" t="inlineStr">
        <is>
          <t>18-PB-2201AX推气风机</t>
        </is>
      </c>
      <c r="H1313" s="235" t="inlineStr">
        <is>
          <t>PLC-DO</t>
        </is>
      </c>
      <c r="I1313" s="312" t="inlineStr">
        <is>
          <t xml:space="preserve">  -</t>
        </is>
      </c>
      <c r="J1313" s="323" t="inlineStr">
        <is>
          <t xml:space="preserve">  -</t>
        </is>
      </c>
      <c r="K1313" s="313" t="inlineStr">
        <is>
          <t>C01</t>
        </is>
      </c>
      <c r="L1313" s="314" t="n"/>
      <c r="M1313" s="315" t="n"/>
      <c r="N1313" s="314" t="n"/>
      <c r="O1313" s="314" t="n"/>
    </row>
    <row r="1314" ht="20.1" customHeight="1" s="521">
      <c r="A1314" s="309" t="inlineStr">
        <is>
          <t>-</t>
        </is>
      </c>
      <c r="B1314" s="654" t="inlineStr">
        <is>
          <t>18-HS-22223L</t>
        </is>
      </c>
      <c r="C1314" s="316" t="inlineStr">
        <is>
          <t>PLC</t>
        </is>
      </c>
      <c r="D1314" s="311" t="inlineStr">
        <is>
          <t>粒料添加剂排气风机18-PB-2201AX电机自动(远程)状态</t>
        </is>
      </c>
      <c r="E1314" s="311" t="inlineStr">
        <is>
          <t>1830-PS07-222</t>
        </is>
      </c>
      <c r="F1314" s="235" t="inlineStr">
        <is>
          <t>MCC</t>
        </is>
      </c>
      <c r="G1314" s="252" t="inlineStr">
        <is>
          <t>18-PB-2201AX推气风机</t>
        </is>
      </c>
      <c r="H1314" s="235" t="inlineStr">
        <is>
          <t>PLC-DI</t>
        </is>
      </c>
      <c r="I1314" s="312" t="inlineStr">
        <is>
          <t xml:space="preserve">  -</t>
        </is>
      </c>
      <c r="J1314" s="323" t="inlineStr">
        <is>
          <t xml:space="preserve">  -</t>
        </is>
      </c>
      <c r="K1314" s="313" t="inlineStr">
        <is>
          <t>C01</t>
        </is>
      </c>
      <c r="L1314" s="314" t="n"/>
      <c r="M1314" s="315" t="n"/>
      <c r="N1314" s="315" t="n"/>
      <c r="O1314" s="314" t="n"/>
    </row>
    <row r="1315" ht="20.1" customHeight="1" s="521">
      <c r="A1315" s="309" t="inlineStr">
        <is>
          <t>-</t>
        </is>
      </c>
      <c r="B1315" s="654" t="inlineStr">
        <is>
          <t>18-YL-22223R</t>
        </is>
      </c>
      <c r="C1315" s="316" t="inlineStr">
        <is>
          <t>PLC</t>
        </is>
      </c>
      <c r="D1315" s="311" t="inlineStr">
        <is>
          <t>粒料添加剂排气风机18-PB-2201AX电机运行状态</t>
        </is>
      </c>
      <c r="E1315" s="311" t="inlineStr">
        <is>
          <t>1830-PS07-222</t>
        </is>
      </c>
      <c r="F1315" s="235" t="inlineStr">
        <is>
          <t>MCC</t>
        </is>
      </c>
      <c r="G1315" s="252" t="inlineStr">
        <is>
          <t>18-PB-2201AX推气风机</t>
        </is>
      </c>
      <c r="H1315" s="235" t="inlineStr">
        <is>
          <t>PLC-DI</t>
        </is>
      </c>
      <c r="I1315" s="312" t="inlineStr">
        <is>
          <t xml:space="preserve">  -</t>
        </is>
      </c>
      <c r="J1315" s="323" t="inlineStr">
        <is>
          <t xml:space="preserve">  -</t>
        </is>
      </c>
      <c r="K1315" s="313" t="inlineStr">
        <is>
          <t>C01</t>
        </is>
      </c>
      <c r="L1315" s="314" t="n"/>
      <c r="M1315" s="315" t="n"/>
      <c r="N1315" s="314" t="n"/>
      <c r="O1315" s="314" t="n"/>
    </row>
    <row r="1316" ht="20.1" customHeight="1" s="521">
      <c r="A1316" s="309" t="inlineStr">
        <is>
          <t>-</t>
        </is>
      </c>
      <c r="B1316" s="654" t="inlineStr">
        <is>
          <t>18-YL-22223F</t>
        </is>
      </c>
      <c r="C1316" s="316" t="inlineStr">
        <is>
          <t>PLC</t>
        </is>
      </c>
      <c r="D1316" s="311" t="inlineStr">
        <is>
          <t>粒料添加剂排气风机18-PB-2201AX电机故障状态</t>
        </is>
      </c>
      <c r="E1316" s="311" t="inlineStr">
        <is>
          <t>1830-PS07-222</t>
        </is>
      </c>
      <c r="F1316" s="235" t="inlineStr">
        <is>
          <t>MCC</t>
        </is>
      </c>
      <c r="G1316" s="252" t="inlineStr">
        <is>
          <t>18-PB-2201AX推气风机</t>
        </is>
      </c>
      <c r="H1316" s="235" t="inlineStr">
        <is>
          <t>PLC-DI</t>
        </is>
      </c>
      <c r="I1316" s="312" t="inlineStr">
        <is>
          <t xml:space="preserve">  -</t>
        </is>
      </c>
      <c r="J1316" s="323" t="inlineStr">
        <is>
          <t xml:space="preserve">  -</t>
        </is>
      </c>
      <c r="K1316" s="313" t="inlineStr">
        <is>
          <t>C01</t>
        </is>
      </c>
      <c r="L1316" s="314" t="n"/>
      <c r="M1316" s="315" t="n"/>
      <c r="N1316" s="314" t="n"/>
      <c r="O1316" s="314" t="n"/>
    </row>
    <row r="1317" ht="20.1" customHeight="1" s="521">
      <c r="A1317" s="309" t="n"/>
      <c r="B1317" s="654" t="n"/>
      <c r="C1317" s="316" t="n"/>
      <c r="D1317" s="311" t="n"/>
      <c r="E1317" s="311" t="n"/>
      <c r="F1317" s="235" t="inlineStr">
        <is>
          <t xml:space="preserve"> </t>
        </is>
      </c>
      <c r="G1317" s="252" t="n"/>
      <c r="H1317" s="235" t="n"/>
      <c r="I1317" s="312" t="n"/>
      <c r="J1317" s="235" t="n"/>
      <c r="K1317" s="313" t="n"/>
      <c r="L1317" s="314" t="n"/>
      <c r="M1317" s="315" t="n"/>
      <c r="N1317" s="314" t="n"/>
      <c r="O1317" s="314" t="n"/>
    </row>
    <row r="1318" ht="20.1" customHeight="1" s="521">
      <c r="A1318" s="309" t="inlineStr">
        <is>
          <t>-</t>
        </is>
      </c>
      <c r="B1318" s="654" t="inlineStr">
        <is>
          <t>18-HS-22222S</t>
        </is>
      </c>
      <c r="C1318" s="316" t="inlineStr">
        <is>
          <t>PLC</t>
        </is>
      </c>
      <c r="D1318" s="365" t="inlineStr">
        <is>
          <t>粒料添加剂排气过滤器18-FL-2201AX振动电机启动控制</t>
        </is>
      </c>
      <c r="E1318" s="311" t="inlineStr">
        <is>
          <t>1830-PS07-222</t>
        </is>
      </c>
      <c r="F1318" s="235" t="inlineStr">
        <is>
          <t>MCC</t>
        </is>
      </c>
      <c r="G1318" s="252" t="inlineStr">
        <is>
          <t>18-FL-2201AX振动电机</t>
        </is>
      </c>
      <c r="H1318" s="235" t="inlineStr">
        <is>
          <t>PLC-DO</t>
        </is>
      </c>
      <c r="I1318" s="312" t="inlineStr">
        <is>
          <t xml:space="preserve">  -</t>
        </is>
      </c>
      <c r="J1318" s="323" t="inlineStr">
        <is>
          <t xml:space="preserve">  -</t>
        </is>
      </c>
      <c r="K1318" s="313" t="inlineStr">
        <is>
          <t>C01</t>
        </is>
      </c>
      <c r="L1318" s="314" t="n"/>
      <c r="M1318" s="315" t="n"/>
      <c r="N1318" s="314" t="n"/>
      <c r="O1318" s="314" t="n"/>
    </row>
    <row r="1319" ht="20.1" customHeight="1" s="521">
      <c r="A1319" s="309" t="inlineStr">
        <is>
          <t>-</t>
        </is>
      </c>
      <c r="B1319" s="654" t="inlineStr">
        <is>
          <t>18-HS-22222P</t>
        </is>
      </c>
      <c r="C1319" s="316" t="inlineStr">
        <is>
          <t>PLC</t>
        </is>
      </c>
      <c r="D1319" s="311" t="inlineStr">
        <is>
          <t>粒料添加剂排气过滤器18-FL-2201AX振动电机停止控制</t>
        </is>
      </c>
      <c r="E1319" s="311" t="inlineStr">
        <is>
          <t>1830-PS07-222</t>
        </is>
      </c>
      <c r="F1319" s="235" t="inlineStr">
        <is>
          <t>MCC</t>
        </is>
      </c>
      <c r="G1319" s="252" t="inlineStr">
        <is>
          <t>18-FL-2201AX振动电机</t>
        </is>
      </c>
      <c r="H1319" s="235" t="inlineStr">
        <is>
          <t>PLC-DO</t>
        </is>
      </c>
      <c r="I1319" s="312" t="inlineStr">
        <is>
          <t xml:space="preserve">  -</t>
        </is>
      </c>
      <c r="J1319" s="323" t="inlineStr">
        <is>
          <t xml:space="preserve">  -</t>
        </is>
      </c>
      <c r="K1319" s="313" t="inlineStr">
        <is>
          <t>C01</t>
        </is>
      </c>
      <c r="L1319" s="314" t="n"/>
      <c r="M1319" s="315" t="n"/>
      <c r="N1319" s="314" t="n"/>
      <c r="O1319" s="314" t="n"/>
    </row>
    <row r="1320" ht="20.1" customHeight="1" s="521">
      <c r="A1320" s="309" t="inlineStr">
        <is>
          <t>-</t>
        </is>
      </c>
      <c r="B1320" s="654" t="inlineStr">
        <is>
          <t>18-HS-22222L</t>
        </is>
      </c>
      <c r="C1320" s="316" t="inlineStr">
        <is>
          <t>PLC</t>
        </is>
      </c>
      <c r="D1320" s="365" t="inlineStr">
        <is>
          <t>粒料添加剂排气过滤器18-FL-2201AX振动电机自动(远
程)状态</t>
        </is>
      </c>
      <c r="E1320" s="311" t="inlineStr">
        <is>
          <t>1830-PS07-222</t>
        </is>
      </c>
      <c r="F1320" s="235" t="inlineStr">
        <is>
          <t>MCC</t>
        </is>
      </c>
      <c r="G1320" s="252" t="inlineStr">
        <is>
          <t>18-FL-2201AX振动电机</t>
        </is>
      </c>
      <c r="H1320" s="235" t="inlineStr">
        <is>
          <t>PLC-DI</t>
        </is>
      </c>
      <c r="I1320" s="312" t="inlineStr">
        <is>
          <t xml:space="preserve">  -</t>
        </is>
      </c>
      <c r="J1320" s="323" t="inlineStr">
        <is>
          <t xml:space="preserve">  -</t>
        </is>
      </c>
      <c r="K1320" s="313" t="inlineStr">
        <is>
          <t>C01</t>
        </is>
      </c>
      <c r="L1320" s="314" t="n"/>
      <c r="M1320" s="315" t="n"/>
      <c r="N1320" s="314" t="n"/>
      <c r="O1320" s="314" t="n"/>
    </row>
    <row r="1321" ht="20.1" customHeight="1" s="521">
      <c r="A1321" s="309" t="inlineStr">
        <is>
          <t>-</t>
        </is>
      </c>
      <c r="B1321" s="654" t="inlineStr">
        <is>
          <t>18-YL-22222R</t>
        </is>
      </c>
      <c r="C1321" s="316" t="inlineStr">
        <is>
          <t>PLC</t>
        </is>
      </c>
      <c r="D1321" s="311" t="inlineStr">
        <is>
          <t>粒料添加剂排气过滤器18-FL-2201AX振动电机运行状态</t>
        </is>
      </c>
      <c r="E1321" s="311" t="inlineStr">
        <is>
          <t>1830-PS07-222</t>
        </is>
      </c>
      <c r="F1321" s="235" t="inlineStr">
        <is>
          <t>MCC</t>
        </is>
      </c>
      <c r="G1321" s="252" t="inlineStr">
        <is>
          <t>18-FL-2201AX振动电机</t>
        </is>
      </c>
      <c r="H1321" s="235" t="inlineStr">
        <is>
          <t>PLC-DI</t>
        </is>
      </c>
      <c r="I1321" s="312" t="inlineStr">
        <is>
          <t xml:space="preserve">  -</t>
        </is>
      </c>
      <c r="J1321" s="323" t="inlineStr">
        <is>
          <t xml:space="preserve">  -</t>
        </is>
      </c>
      <c r="K1321" s="313" t="inlineStr">
        <is>
          <t>C01</t>
        </is>
      </c>
      <c r="L1321" s="314" t="n"/>
      <c r="M1321" s="315" t="n"/>
      <c r="N1321" s="314" t="n"/>
      <c r="O1321" s="314" t="n"/>
    </row>
    <row r="1322" ht="20.1" customHeight="1" s="521">
      <c r="A1322" s="309" t="inlineStr">
        <is>
          <t>-</t>
        </is>
      </c>
      <c r="B1322" s="654" t="inlineStr">
        <is>
          <t>18-YL-22222F</t>
        </is>
      </c>
      <c r="C1322" s="316" t="inlineStr">
        <is>
          <t>PLC</t>
        </is>
      </c>
      <c r="D1322" s="311" t="inlineStr">
        <is>
          <t>粒料添加剂排气过滤器18-FL-2201AX振动电机故障状态</t>
        </is>
      </c>
      <c r="E1322" s="311" t="inlineStr">
        <is>
          <t>1830-PS07-222</t>
        </is>
      </c>
      <c r="F1322" s="235" t="inlineStr">
        <is>
          <t>MCC</t>
        </is>
      </c>
      <c r="G1322" s="252" t="inlineStr">
        <is>
          <t>18-FL-2201AX振动电机</t>
        </is>
      </c>
      <c r="H1322" s="235" t="inlineStr">
        <is>
          <t>PLC-DI</t>
        </is>
      </c>
      <c r="I1322" s="312" t="inlineStr">
        <is>
          <t xml:space="preserve">  -</t>
        </is>
      </c>
      <c r="J1322" s="323" t="inlineStr">
        <is>
          <t xml:space="preserve">  -</t>
        </is>
      </c>
      <c r="K1322" s="313" t="inlineStr">
        <is>
          <t>C01</t>
        </is>
      </c>
      <c r="L1322" s="314" t="n"/>
      <c r="M1322" s="315" t="n"/>
      <c r="N1322" s="314" t="n"/>
      <c r="O1322" s="314" t="n"/>
    </row>
    <row r="1323" ht="20.1" customHeight="1" s="521">
      <c r="A1323" s="309" t="n"/>
      <c r="B1323" s="654" t="n"/>
      <c r="C1323" s="316" t="n"/>
      <c r="D1323" s="311" t="n"/>
      <c r="E1323" s="311" t="n"/>
      <c r="F1323" s="235" t="n"/>
      <c r="G1323" s="252" t="n"/>
      <c r="H1323" s="235" t="n"/>
      <c r="I1323" s="312" t="n"/>
      <c r="J1323" s="235" t="n"/>
      <c r="K1323" s="313" t="n"/>
      <c r="L1323" s="314" t="n"/>
      <c r="M1323" s="315" t="n"/>
      <c r="N1323" s="314" t="n"/>
      <c r="O1323" s="314" t="n"/>
    </row>
    <row r="1324" ht="20.1" customHeight="1" s="521">
      <c r="A1324" s="309" t="inlineStr">
        <is>
          <t>-</t>
        </is>
      </c>
      <c r="B1324" s="654" t="inlineStr">
        <is>
          <t>18-HS-22221AL</t>
        </is>
      </c>
      <c r="C1324" s="316" t="inlineStr">
        <is>
          <t>PLC</t>
        </is>
      </c>
      <c r="D1324" s="311" t="inlineStr">
        <is>
          <t>气动滑板阀18-XV-22221自动(远程)模式</t>
        </is>
      </c>
      <c r="E1324" s="311" t="inlineStr">
        <is>
          <t>1830-PS07-222</t>
        </is>
      </c>
      <c r="F1324" s="155" t="inlineStr">
        <is>
          <t>Field</t>
        </is>
      </c>
      <c r="G1324" s="252" t="inlineStr">
        <is>
          <t>18-LP-2201AX</t>
        </is>
      </c>
      <c r="H1324" s="235" t="inlineStr">
        <is>
          <t>PLC-DI</t>
        </is>
      </c>
      <c r="I1324" s="312" t="inlineStr">
        <is>
          <t xml:space="preserve">  -</t>
        </is>
      </c>
      <c r="J1324" s="323" t="inlineStr">
        <is>
          <t xml:space="preserve">  -</t>
        </is>
      </c>
      <c r="K1324" s="313" t="inlineStr">
        <is>
          <t>C01</t>
        </is>
      </c>
      <c r="L1324" s="314" t="n"/>
      <c r="M1324" s="315" t="n"/>
      <c r="N1324" s="315" t="n"/>
      <c r="O1324" s="314" t="n"/>
    </row>
    <row r="1325" ht="20.1" customHeight="1" s="521">
      <c r="A1325" s="309" t="inlineStr">
        <is>
          <t>-</t>
        </is>
      </c>
      <c r="B1325" s="654" t="inlineStr">
        <is>
          <t>18-HS-22221A</t>
        </is>
      </c>
      <c r="C1325" s="316" t="inlineStr">
        <is>
          <t>PLC</t>
        </is>
      </c>
      <c r="D1325" s="311" t="inlineStr">
        <is>
          <t>手动控制气动滑板阀18-XV-22221的开/关</t>
        </is>
      </c>
      <c r="E1325" s="311" t="inlineStr">
        <is>
          <t>1830-PS07-222</t>
        </is>
      </c>
      <c r="F1325" s="155" t="inlineStr">
        <is>
          <t>Field</t>
        </is>
      </c>
      <c r="G1325" s="252" t="inlineStr">
        <is>
          <t>18-LP-2201AX</t>
        </is>
      </c>
      <c r="H1325" s="235" t="inlineStr">
        <is>
          <t>PLC-DI</t>
        </is>
      </c>
      <c r="I1325" s="312" t="inlineStr">
        <is>
          <t xml:space="preserve">  -</t>
        </is>
      </c>
      <c r="J1325" s="323" t="inlineStr">
        <is>
          <t xml:space="preserve">  -</t>
        </is>
      </c>
      <c r="K1325" s="313" t="inlineStr">
        <is>
          <t>C01</t>
        </is>
      </c>
      <c r="L1325" s="314" t="n"/>
      <c r="M1325" s="315" t="n"/>
      <c r="N1325" s="314" t="n"/>
      <c r="O1325" s="314" t="n"/>
    </row>
    <row r="1326" ht="20.1" customHeight="1" s="521">
      <c r="A1326" s="309" t="inlineStr">
        <is>
          <t>-</t>
        </is>
      </c>
      <c r="B1326" s="654" t="inlineStr">
        <is>
          <t>18-XZH-22221A</t>
        </is>
      </c>
      <c r="C1326" s="316" t="inlineStr">
        <is>
          <t>PLC</t>
        </is>
      </c>
      <c r="D1326" s="311" t="inlineStr">
        <is>
          <t>气动滑板阀18-XV-22221开状态现场指示</t>
        </is>
      </c>
      <c r="E1326" s="311" t="inlineStr">
        <is>
          <t>1830-PS07-222</t>
        </is>
      </c>
      <c r="F1326" s="155" t="inlineStr">
        <is>
          <t>Field</t>
        </is>
      </c>
      <c r="G1326" s="252" t="inlineStr">
        <is>
          <t>18-LP-2201AX</t>
        </is>
      </c>
      <c r="H1326" s="235" t="inlineStr">
        <is>
          <t>PLC-DO</t>
        </is>
      </c>
      <c r="I1326" s="312" t="inlineStr">
        <is>
          <t xml:space="preserve">  -</t>
        </is>
      </c>
      <c r="J1326" s="323" t="inlineStr">
        <is>
          <t xml:space="preserve">  -</t>
        </is>
      </c>
      <c r="K1326" s="313" t="inlineStr">
        <is>
          <t>C01</t>
        </is>
      </c>
      <c r="L1326" s="314" t="n"/>
      <c r="M1326" s="315" t="n"/>
      <c r="N1326" s="314" t="n"/>
      <c r="O1326" s="314" t="n"/>
    </row>
    <row r="1327" ht="20.1" customHeight="1" s="521">
      <c r="A1327" s="309" t="inlineStr">
        <is>
          <t>-</t>
        </is>
      </c>
      <c r="B1327" s="654" t="inlineStr">
        <is>
          <t>18-XZL-22221A</t>
        </is>
      </c>
      <c r="C1327" s="316" t="inlineStr">
        <is>
          <t>PLC</t>
        </is>
      </c>
      <c r="D1327" s="311" t="inlineStr">
        <is>
          <t>气动滑板阀18-XV-22221关状态现场指示</t>
        </is>
      </c>
      <c r="E1327" s="311" t="inlineStr">
        <is>
          <t>1830-PS07-222</t>
        </is>
      </c>
      <c r="F1327" s="155" t="inlineStr">
        <is>
          <t>Field</t>
        </is>
      </c>
      <c r="G1327" s="252" t="inlineStr">
        <is>
          <t>18-LP-2201AX</t>
        </is>
      </c>
      <c r="H1327" s="235" t="inlineStr">
        <is>
          <t>PLC-DO</t>
        </is>
      </c>
      <c r="I1327" s="312" t="inlineStr">
        <is>
          <t xml:space="preserve">  -</t>
        </is>
      </c>
      <c r="J1327" s="323" t="inlineStr">
        <is>
          <t xml:space="preserve">  -</t>
        </is>
      </c>
      <c r="K1327" s="313" t="inlineStr">
        <is>
          <t>C01</t>
        </is>
      </c>
      <c r="L1327" s="314" t="n"/>
      <c r="M1327" s="315" t="n"/>
      <c r="N1327" s="315" t="n"/>
      <c r="O1327" s="314" t="n"/>
    </row>
    <row r="1328" ht="20.1" customHeight="1" s="521">
      <c r="A1328" s="309" t="inlineStr">
        <is>
          <t>-</t>
        </is>
      </c>
      <c r="B1328" s="654" t="inlineStr">
        <is>
          <t>18-PDAH-22221A</t>
        </is>
      </c>
      <c r="C1328" s="316" t="inlineStr">
        <is>
          <t>PLC</t>
        </is>
      </c>
      <c r="D1328" s="364" t="inlineStr">
        <is>
          <t>粒料添加剂排气过滤器18-FL-2201AX差压高报现场指示</t>
        </is>
      </c>
      <c r="E1328" s="311" t="inlineStr">
        <is>
          <t>1830-PS07-222</t>
        </is>
      </c>
      <c r="F1328" s="155" t="inlineStr">
        <is>
          <t>Field</t>
        </is>
      </c>
      <c r="G1328" s="252" t="inlineStr">
        <is>
          <t>18-LP-2201AX</t>
        </is>
      </c>
      <c r="H1328" s="235" t="inlineStr">
        <is>
          <t>PLC-DO</t>
        </is>
      </c>
      <c r="I1328" s="312" t="inlineStr">
        <is>
          <t xml:space="preserve">  -</t>
        </is>
      </c>
      <c r="J1328" s="323" t="inlineStr">
        <is>
          <t xml:space="preserve">  -</t>
        </is>
      </c>
      <c r="K1328" s="313" t="inlineStr">
        <is>
          <t>C01</t>
        </is>
      </c>
      <c r="L1328" s="314" t="n"/>
      <c r="M1328" s="315" t="n"/>
      <c r="N1328" s="314" t="n"/>
      <c r="O1328" s="314" t="n"/>
    </row>
    <row r="1329" ht="20.1" customHeight="1" s="521">
      <c r="A1329" s="309" t="inlineStr">
        <is>
          <t>-</t>
        </is>
      </c>
      <c r="B1329" s="654" t="inlineStr">
        <is>
          <t>18-LAH-22401A</t>
        </is>
      </c>
      <c r="C1329" s="316" t="inlineStr">
        <is>
          <t>PLC</t>
        </is>
      </c>
      <c r="D1329" s="364" t="inlineStr">
        <is>
          <t>添加剂储存料斗18-VH-2202AX高料位现场指示</t>
        </is>
      </c>
      <c r="E1329" s="311" t="inlineStr">
        <is>
          <t>1830-PS07-224</t>
        </is>
      </c>
      <c r="F1329" s="155" t="inlineStr">
        <is>
          <t>Field</t>
        </is>
      </c>
      <c r="G1329" s="252" t="inlineStr">
        <is>
          <t>18-LP-2201AX</t>
        </is>
      </c>
      <c r="H1329" s="235" t="inlineStr">
        <is>
          <t>PLC-DO</t>
        </is>
      </c>
      <c r="I1329" s="312" t="inlineStr">
        <is>
          <t xml:space="preserve">  -</t>
        </is>
      </c>
      <c r="J1329" s="323" t="inlineStr">
        <is>
          <t xml:space="preserve">  -</t>
        </is>
      </c>
      <c r="K1329" s="313" t="inlineStr">
        <is>
          <t>C01</t>
        </is>
      </c>
      <c r="L1329" s="314" t="n"/>
      <c r="M1329" s="315" t="n"/>
      <c r="N1329" s="314" t="n"/>
      <c r="O1329" s="314" t="n"/>
    </row>
    <row r="1330" ht="20.1" customHeight="1" s="521">
      <c r="A1330" s="309" t="n"/>
      <c r="B1330" s="654" t="n"/>
      <c r="C1330" s="316" t="n"/>
      <c r="D1330" s="311" t="n"/>
      <c r="E1330" s="311" t="n"/>
      <c r="F1330" s="235" t="n"/>
      <c r="G1330" s="252" t="n"/>
      <c r="H1330" s="235" t="n"/>
      <c r="I1330" s="312" t="n"/>
      <c r="J1330" s="235" t="n"/>
      <c r="K1330" s="313" t="n"/>
      <c r="L1330" s="314" t="n"/>
      <c r="M1330" s="315" t="n"/>
      <c r="N1330" s="314" t="n"/>
      <c r="O1330" s="314" t="n"/>
    </row>
    <row r="1331" ht="20.1" customHeight="1" s="521">
      <c r="A1331" s="309" t="inlineStr">
        <is>
          <t>-</t>
        </is>
      </c>
      <c r="B1331" s="654" t="inlineStr">
        <is>
          <t>18-ZS-22221</t>
        </is>
      </c>
      <c r="C1331" s="316" t="inlineStr">
        <is>
          <t>PLC</t>
        </is>
      </c>
      <c r="D1331" s="311" t="inlineStr">
        <is>
          <t>袋装粒料添加剂料斗18-VH-2201AX门限关状态检测</t>
        </is>
      </c>
      <c r="E1331" s="311" t="inlineStr">
        <is>
          <t>1830-PS07-222</t>
        </is>
      </c>
      <c r="F1331" s="155" t="inlineStr">
        <is>
          <t>Field</t>
        </is>
      </c>
      <c r="G1331" s="252" t="inlineStr">
        <is>
          <t>18-VH-2201AX</t>
        </is>
      </c>
      <c r="H1331" s="235" t="inlineStr">
        <is>
          <t>PLC-DI</t>
        </is>
      </c>
      <c r="I1331" s="312" t="inlineStr">
        <is>
          <t xml:space="preserve">  -</t>
        </is>
      </c>
      <c r="J1331" s="323" t="inlineStr">
        <is>
          <t xml:space="preserve">  -</t>
        </is>
      </c>
      <c r="K1331" s="313" t="inlineStr">
        <is>
          <t>C01</t>
        </is>
      </c>
      <c r="L1331" s="314" t="n"/>
      <c r="M1331" s="315" t="n"/>
      <c r="N1331" s="314" t="n"/>
      <c r="O1331" s="314" t="n"/>
    </row>
    <row r="1332" ht="20.1" customHeight="1" s="521">
      <c r="A1332" s="309" t="n"/>
      <c r="B1332" s="654" t="n"/>
      <c r="C1332" s="316" t="n"/>
      <c r="D1332" s="311" t="n"/>
      <c r="E1332" s="311" t="n"/>
      <c r="F1332" s="235" t="n"/>
      <c r="G1332" s="252" t="n"/>
      <c r="H1332" s="235" t="n"/>
      <c r="I1332" s="312" t="n"/>
      <c r="J1332" s="235" t="n"/>
      <c r="K1332" s="313" t="n"/>
      <c r="L1332" s="314" t="n"/>
      <c r="M1332" s="315" t="n"/>
      <c r="N1332" s="314" t="n"/>
      <c r="O1332" s="314" t="n"/>
    </row>
    <row r="1333" ht="20.1" customHeight="1" s="521">
      <c r="A1333" s="309" t="inlineStr">
        <is>
          <t>-</t>
        </is>
      </c>
      <c r="B1333" s="654" t="inlineStr">
        <is>
          <t>18-PDT-22221</t>
        </is>
      </c>
      <c r="C1333" s="316" t="inlineStr">
        <is>
          <t>PLC</t>
        </is>
      </c>
      <c r="D1333" s="311" t="inlineStr">
        <is>
          <t>粒料添加剂排气过滤器18-FL-2201AX差压变送器</t>
        </is>
      </c>
      <c r="E1333" s="311" t="inlineStr">
        <is>
          <t>1830-PS07-221</t>
        </is>
      </c>
      <c r="F1333" s="155" t="inlineStr">
        <is>
          <t>Field</t>
        </is>
      </c>
      <c r="G1333" s="252" t="inlineStr">
        <is>
          <t>18-FL-2201AX</t>
        </is>
      </c>
      <c r="H1333" s="235" t="inlineStr">
        <is>
          <t>PLC-AI</t>
        </is>
      </c>
      <c r="I1333" s="312" t="inlineStr">
        <is>
          <t xml:space="preserve">  -</t>
        </is>
      </c>
      <c r="J1333" s="323" t="inlineStr">
        <is>
          <t xml:space="preserve">  -</t>
        </is>
      </c>
      <c r="K1333" s="313" t="inlineStr">
        <is>
          <t>C01</t>
        </is>
      </c>
      <c r="L1333" s="314" t="n"/>
      <c r="M1333" s="315" t="n"/>
      <c r="N1333" s="314" t="n"/>
      <c r="O1333" s="314" t="n"/>
    </row>
    <row r="1334" ht="20.1" customHeight="1" s="521">
      <c r="A1334" s="309" t="n"/>
      <c r="B1334" s="654" t="n"/>
      <c r="C1334" s="316" t="n"/>
      <c r="D1334" s="311" t="n"/>
      <c r="E1334" s="311" t="n"/>
      <c r="F1334" s="235" t="n"/>
      <c r="G1334" s="252" t="n"/>
      <c r="H1334" s="235" t="n"/>
      <c r="I1334" s="312" t="n"/>
      <c r="J1334" s="235" t="n"/>
      <c r="K1334" s="313" t="n"/>
      <c r="L1334" s="314" t="n"/>
      <c r="M1334" s="315" t="n"/>
      <c r="N1334" s="314" t="n"/>
      <c r="O1334" s="314" t="n"/>
    </row>
    <row r="1335" ht="20.1" customHeight="1" s="521">
      <c r="A1335" s="309" t="inlineStr">
        <is>
          <t>-</t>
        </is>
      </c>
      <c r="B1335" s="654" t="inlineStr">
        <is>
          <t>18-XYX-22221</t>
        </is>
      </c>
      <c r="C1335" s="316" t="inlineStr">
        <is>
          <t>PLC</t>
        </is>
      </c>
      <c r="D1335" s="311" t="inlineStr">
        <is>
          <t>气动滑板阀18-XV-22221 开/关电磁阀</t>
        </is>
      </c>
      <c r="E1335" s="311" t="inlineStr">
        <is>
          <t>1830-PS07-221</t>
        </is>
      </c>
      <c r="F1335" s="155" t="inlineStr">
        <is>
          <t>Field</t>
        </is>
      </c>
      <c r="G1335" s="252" t="inlineStr">
        <is>
          <t xml:space="preserve">18-XV-22221 </t>
        </is>
      </c>
      <c r="H1335" s="235" t="inlineStr">
        <is>
          <t>PLC-DO</t>
        </is>
      </c>
      <c r="I1335" s="312" t="inlineStr">
        <is>
          <t xml:space="preserve">  -</t>
        </is>
      </c>
      <c r="J1335" s="323" t="inlineStr">
        <is>
          <t xml:space="preserve">  -</t>
        </is>
      </c>
      <c r="K1335" s="313" t="inlineStr">
        <is>
          <t>C01</t>
        </is>
      </c>
      <c r="L1335" s="314" t="n"/>
      <c r="M1335" s="315" t="n"/>
      <c r="N1335" s="314" t="n"/>
      <c r="O1335" s="314" t="n"/>
    </row>
    <row r="1336" ht="20.1" customHeight="1" s="521">
      <c r="A1336" s="309" t="inlineStr">
        <is>
          <t>-</t>
        </is>
      </c>
      <c r="B1336" s="654" t="inlineStr">
        <is>
          <t>18-XZSH-22221</t>
        </is>
      </c>
      <c r="C1336" s="316" t="inlineStr">
        <is>
          <t>PLC</t>
        </is>
      </c>
      <c r="D1336" s="311" t="inlineStr">
        <is>
          <t>气动滑板阀18-XV-22221 开状态监测</t>
        </is>
      </c>
      <c r="E1336" s="311" t="inlineStr">
        <is>
          <t>1830-PS07-221</t>
        </is>
      </c>
      <c r="F1336" s="155" t="inlineStr">
        <is>
          <t>Field</t>
        </is>
      </c>
      <c r="G1336" s="252" t="inlineStr">
        <is>
          <t xml:space="preserve">18-XV-22221 </t>
        </is>
      </c>
      <c r="H1336" s="235" t="inlineStr">
        <is>
          <t>PLC-DI</t>
        </is>
      </c>
      <c r="I1336" s="312" t="inlineStr">
        <is>
          <t xml:space="preserve">  -</t>
        </is>
      </c>
      <c r="J1336" s="323" t="inlineStr">
        <is>
          <t xml:space="preserve">  -</t>
        </is>
      </c>
      <c r="K1336" s="313" t="inlineStr">
        <is>
          <t>C01</t>
        </is>
      </c>
      <c r="L1336" s="314" t="n"/>
      <c r="M1336" s="315" t="n"/>
      <c r="N1336" s="314" t="n"/>
      <c r="O1336" s="314" t="n"/>
    </row>
    <row r="1337" ht="20.1" customHeight="1" s="521">
      <c r="A1337" s="309" t="inlineStr">
        <is>
          <t>-</t>
        </is>
      </c>
      <c r="B1337" s="654" t="inlineStr">
        <is>
          <t>18-XZSL-22221</t>
        </is>
      </c>
      <c r="C1337" s="316" t="inlineStr">
        <is>
          <t>PLC</t>
        </is>
      </c>
      <c r="D1337" s="311" t="inlineStr">
        <is>
          <t>气动滑板阀18-XV-22221 关状态监测</t>
        </is>
      </c>
      <c r="E1337" s="311" t="inlineStr">
        <is>
          <t>1830-PS07-221</t>
        </is>
      </c>
      <c r="F1337" s="155" t="inlineStr">
        <is>
          <t>Field</t>
        </is>
      </c>
      <c r="G1337" s="252" t="inlineStr">
        <is>
          <t xml:space="preserve">18-XV-22221 </t>
        </is>
      </c>
      <c r="H1337" s="235" t="inlineStr">
        <is>
          <t>PLC-DI</t>
        </is>
      </c>
      <c r="I1337" s="312" t="inlineStr">
        <is>
          <t xml:space="preserve">  -</t>
        </is>
      </c>
      <c r="J1337" s="323" t="inlineStr">
        <is>
          <t xml:space="preserve">  -</t>
        </is>
      </c>
      <c r="K1337" s="313" t="inlineStr">
        <is>
          <t>C01</t>
        </is>
      </c>
      <c r="L1337" s="314" t="n"/>
      <c r="M1337" s="315" t="n"/>
      <c r="N1337" s="314" t="n"/>
      <c r="O1337" s="314" t="n"/>
    </row>
    <row r="1338" ht="20.1" customHeight="1" s="521">
      <c r="A1338" s="309" t="n"/>
      <c r="B1338" s="654" t="n"/>
      <c r="C1338" s="316" t="n"/>
      <c r="D1338" s="311" t="n"/>
      <c r="E1338" s="311" t="n"/>
      <c r="F1338" s="235" t="n"/>
      <c r="G1338" s="252" t="n"/>
      <c r="H1338" s="235" t="n"/>
      <c r="I1338" s="312" t="n"/>
      <c r="J1338" s="235" t="n"/>
      <c r="K1338" s="313" t="n"/>
      <c r="L1338" s="314" t="n"/>
      <c r="M1338" s="315" t="n"/>
      <c r="N1338" s="314" t="n"/>
      <c r="O1338" s="314" t="n"/>
    </row>
    <row r="1339" ht="20.1" customHeight="1" s="521">
      <c r="A1339" s="309" t="inlineStr">
        <is>
          <t>-</t>
        </is>
      </c>
      <c r="B1339" s="654" t="inlineStr">
        <is>
          <t>18-HS-22233S</t>
        </is>
      </c>
      <c r="C1339" s="316" t="inlineStr">
        <is>
          <t>PLC</t>
        </is>
      </c>
      <c r="D1339" s="311" t="inlineStr">
        <is>
          <t>粒料添加剂排气风机18-PB-2201BX电机启动控制</t>
        </is>
      </c>
      <c r="E1339" s="311" t="inlineStr">
        <is>
          <t>1830-PS07-222</t>
        </is>
      </c>
      <c r="F1339" s="235" t="inlineStr">
        <is>
          <t>MCC</t>
        </is>
      </c>
      <c r="G1339" s="252" t="inlineStr">
        <is>
          <t>18-PB-2201BX推气风机</t>
        </is>
      </c>
      <c r="H1339" s="235" t="inlineStr">
        <is>
          <t>PLC-DO</t>
        </is>
      </c>
      <c r="I1339" s="312" t="inlineStr">
        <is>
          <t xml:space="preserve">  -</t>
        </is>
      </c>
      <c r="J1339" s="323" t="inlineStr">
        <is>
          <t xml:space="preserve">  -</t>
        </is>
      </c>
      <c r="K1339" s="313" t="inlineStr">
        <is>
          <t>C01</t>
        </is>
      </c>
      <c r="L1339" s="314" t="n"/>
      <c r="M1339" s="315" t="n"/>
      <c r="N1339" s="314" t="n"/>
      <c r="O1339" s="314" t="n"/>
    </row>
    <row r="1340" ht="20.1" customHeight="1" s="521">
      <c r="A1340" s="309" t="inlineStr">
        <is>
          <t>-</t>
        </is>
      </c>
      <c r="B1340" s="654" t="inlineStr">
        <is>
          <t>18-HS-22233P</t>
        </is>
      </c>
      <c r="C1340" s="316" t="inlineStr">
        <is>
          <t>PLC</t>
        </is>
      </c>
      <c r="D1340" s="311" t="inlineStr">
        <is>
          <t>粒料添加剂排气风机18-PB-2201BX电机停止控制</t>
        </is>
      </c>
      <c r="E1340" s="311" t="inlineStr">
        <is>
          <t>1830-PS07-222</t>
        </is>
      </c>
      <c r="F1340" s="235" t="inlineStr">
        <is>
          <t>MCC</t>
        </is>
      </c>
      <c r="G1340" s="252" t="inlineStr">
        <is>
          <t>18-PB-2201BX推气风机</t>
        </is>
      </c>
      <c r="H1340" s="235" t="inlineStr">
        <is>
          <t>PLC-DO</t>
        </is>
      </c>
      <c r="I1340" s="312" t="inlineStr">
        <is>
          <t xml:space="preserve">  -</t>
        </is>
      </c>
      <c r="J1340" s="323" t="inlineStr">
        <is>
          <t xml:space="preserve">  -</t>
        </is>
      </c>
      <c r="K1340" s="313" t="inlineStr">
        <is>
          <t>C01</t>
        </is>
      </c>
      <c r="L1340" s="314" t="n"/>
      <c r="M1340" s="315" t="n"/>
      <c r="N1340" s="314" t="n"/>
      <c r="O1340" s="314" t="n"/>
    </row>
    <row r="1341" ht="20.1" customHeight="1" s="521">
      <c r="A1341" s="309" t="inlineStr">
        <is>
          <t>-</t>
        </is>
      </c>
      <c r="B1341" s="654" t="inlineStr">
        <is>
          <t>18-HS-22233L</t>
        </is>
      </c>
      <c r="C1341" s="316" t="inlineStr">
        <is>
          <t>PLC</t>
        </is>
      </c>
      <c r="D1341" s="311" t="inlineStr">
        <is>
          <t>粒料添加剂排气风机18-PB-2201BX电机自动(远程)状态</t>
        </is>
      </c>
      <c r="E1341" s="311" t="inlineStr">
        <is>
          <t>1830-PS07-222</t>
        </is>
      </c>
      <c r="F1341" s="235" t="inlineStr">
        <is>
          <t>MCC</t>
        </is>
      </c>
      <c r="G1341" s="252" t="inlineStr">
        <is>
          <t>18-PB-2201BX推气风机</t>
        </is>
      </c>
      <c r="H1341" s="235" t="inlineStr">
        <is>
          <t>PLC-DI</t>
        </is>
      </c>
      <c r="I1341" s="312" t="inlineStr">
        <is>
          <t xml:space="preserve">  -</t>
        </is>
      </c>
      <c r="J1341" s="323" t="inlineStr">
        <is>
          <t xml:space="preserve">  -</t>
        </is>
      </c>
      <c r="K1341" s="313" t="inlineStr">
        <is>
          <t>C01</t>
        </is>
      </c>
      <c r="L1341" s="314" t="n"/>
      <c r="M1341" s="315" t="n"/>
      <c r="N1341" s="315" t="n"/>
      <c r="O1341" s="314" t="n"/>
    </row>
    <row r="1342" ht="20.1" customHeight="1" s="521">
      <c r="A1342" s="309" t="inlineStr">
        <is>
          <t>-</t>
        </is>
      </c>
      <c r="B1342" s="654" t="inlineStr">
        <is>
          <t>18-YL-22233R</t>
        </is>
      </c>
      <c r="C1342" s="316" t="inlineStr">
        <is>
          <t>PLC</t>
        </is>
      </c>
      <c r="D1342" s="311" t="inlineStr">
        <is>
          <t>粒料添加剂排气风机18-PB-2201BX电机运行状态</t>
        </is>
      </c>
      <c r="E1342" s="311" t="inlineStr">
        <is>
          <t>1830-PS07-222</t>
        </is>
      </c>
      <c r="F1342" s="235" t="inlineStr">
        <is>
          <t>MCC</t>
        </is>
      </c>
      <c r="G1342" s="252" t="inlineStr">
        <is>
          <t>18-PB-2201BX推气风机</t>
        </is>
      </c>
      <c r="H1342" s="235" t="inlineStr">
        <is>
          <t>PLC-DI</t>
        </is>
      </c>
      <c r="I1342" s="312" t="inlineStr">
        <is>
          <t xml:space="preserve">  -</t>
        </is>
      </c>
      <c r="J1342" s="323" t="inlineStr">
        <is>
          <t xml:space="preserve">  -</t>
        </is>
      </c>
      <c r="K1342" s="313" t="inlineStr">
        <is>
          <t>C01</t>
        </is>
      </c>
      <c r="L1342" s="314" t="n"/>
      <c r="M1342" s="315" t="n"/>
      <c r="N1342" s="314" t="n"/>
      <c r="O1342" s="314" t="n"/>
    </row>
    <row r="1343" ht="20.1" customHeight="1" s="521">
      <c r="A1343" s="309" t="inlineStr">
        <is>
          <t>-</t>
        </is>
      </c>
      <c r="B1343" s="654" t="inlineStr">
        <is>
          <t>18-YL-22233F</t>
        </is>
      </c>
      <c r="C1343" s="316" t="inlineStr">
        <is>
          <t>PLC</t>
        </is>
      </c>
      <c r="D1343" s="311" t="inlineStr">
        <is>
          <t>粒料添加剂排气风机18-PB-2201BX电机故障状态</t>
        </is>
      </c>
      <c r="E1343" s="311" t="inlineStr">
        <is>
          <t>1830-PS07-222</t>
        </is>
      </c>
      <c r="F1343" s="235" t="inlineStr">
        <is>
          <t>MCC</t>
        </is>
      </c>
      <c r="G1343" s="252" t="inlineStr">
        <is>
          <t>18-PB-2201BX推气风机</t>
        </is>
      </c>
      <c r="H1343" s="235" t="inlineStr">
        <is>
          <t>PLC-DI</t>
        </is>
      </c>
      <c r="I1343" s="312" t="inlineStr">
        <is>
          <t xml:space="preserve">  -</t>
        </is>
      </c>
      <c r="J1343" s="323" t="inlineStr">
        <is>
          <t xml:space="preserve">  -</t>
        </is>
      </c>
      <c r="K1343" s="313" t="inlineStr">
        <is>
          <t>C01</t>
        </is>
      </c>
      <c r="L1343" s="314" t="n"/>
      <c r="M1343" s="315" t="n"/>
      <c r="N1343" s="314" t="n"/>
      <c r="O1343" s="314" t="n"/>
    </row>
    <row r="1344" ht="20.1" customHeight="1" s="521">
      <c r="A1344" s="309" t="n"/>
      <c r="B1344" s="654" t="n"/>
      <c r="C1344" s="316" t="n"/>
      <c r="D1344" s="311" t="n"/>
      <c r="E1344" s="311" t="n"/>
      <c r="F1344" s="235" t="inlineStr">
        <is>
          <t xml:space="preserve"> </t>
        </is>
      </c>
      <c r="G1344" s="252" t="n"/>
      <c r="H1344" s="235" t="n"/>
      <c r="I1344" s="312" t="n"/>
      <c r="J1344" s="235" t="n"/>
      <c r="K1344" s="313" t="n"/>
      <c r="L1344" s="314" t="n"/>
      <c r="M1344" s="315" t="n"/>
      <c r="N1344" s="314" t="n"/>
      <c r="O1344" s="314" t="n"/>
    </row>
    <row r="1345" ht="20.1" customHeight="1" s="521">
      <c r="A1345" s="309" t="inlineStr">
        <is>
          <t>-</t>
        </is>
      </c>
      <c r="B1345" s="654" t="inlineStr">
        <is>
          <t>18-HS-22322S</t>
        </is>
      </c>
      <c r="C1345" s="316" t="inlineStr">
        <is>
          <t>PLC</t>
        </is>
      </c>
      <c r="D1345" s="365" t="inlineStr">
        <is>
          <t>粒料添加剂排气过滤器18-FL-2201BX振动电机启动控制</t>
        </is>
      </c>
      <c r="E1345" s="311" t="inlineStr">
        <is>
          <t>1830-PS07-222</t>
        </is>
      </c>
      <c r="F1345" s="235" t="inlineStr">
        <is>
          <t>MCC</t>
        </is>
      </c>
      <c r="G1345" s="252" t="inlineStr">
        <is>
          <t>18-FL-2201BX振动电机</t>
        </is>
      </c>
      <c r="H1345" s="235" t="inlineStr">
        <is>
          <t>PLC-DO</t>
        </is>
      </c>
      <c r="I1345" s="312" t="inlineStr">
        <is>
          <t xml:space="preserve">  -</t>
        </is>
      </c>
      <c r="J1345" s="323" t="inlineStr">
        <is>
          <t xml:space="preserve">  -</t>
        </is>
      </c>
      <c r="K1345" s="313" t="inlineStr">
        <is>
          <t>C01</t>
        </is>
      </c>
      <c r="L1345" s="314" t="n"/>
      <c r="M1345" s="315" t="n"/>
      <c r="N1345" s="314" t="n"/>
      <c r="O1345" s="314" t="n"/>
    </row>
    <row r="1346" ht="20.1" customHeight="1" s="521">
      <c r="A1346" s="309" t="inlineStr">
        <is>
          <t>-</t>
        </is>
      </c>
      <c r="B1346" s="654" t="inlineStr">
        <is>
          <t>18-HS-22322P</t>
        </is>
      </c>
      <c r="C1346" s="316" t="inlineStr">
        <is>
          <t>PLC</t>
        </is>
      </c>
      <c r="D1346" s="311" t="inlineStr">
        <is>
          <t>粒料添加剂排气过滤器18-FL-2201BX振动电机停止控制</t>
        </is>
      </c>
      <c r="E1346" s="311" t="inlineStr">
        <is>
          <t>1830-PS07-222</t>
        </is>
      </c>
      <c r="F1346" s="235" t="inlineStr">
        <is>
          <t>MCC</t>
        </is>
      </c>
      <c r="G1346" s="252" t="inlineStr">
        <is>
          <t>18-FL-2201BX振动电机</t>
        </is>
      </c>
      <c r="H1346" s="235" t="inlineStr">
        <is>
          <t>PLC-DO</t>
        </is>
      </c>
      <c r="I1346" s="312" t="inlineStr">
        <is>
          <t xml:space="preserve">  -</t>
        </is>
      </c>
      <c r="J1346" s="323" t="inlineStr">
        <is>
          <t xml:space="preserve">  -</t>
        </is>
      </c>
      <c r="K1346" s="313" t="inlineStr">
        <is>
          <t>C01</t>
        </is>
      </c>
      <c r="L1346" s="314" t="n"/>
      <c r="M1346" s="315" t="n"/>
      <c r="N1346" s="314" t="n"/>
      <c r="O1346" s="314" t="n"/>
    </row>
    <row r="1347" ht="20.1" customHeight="1" s="521">
      <c r="A1347" s="309" t="inlineStr">
        <is>
          <t>-</t>
        </is>
      </c>
      <c r="B1347" s="654" t="inlineStr">
        <is>
          <t>18-HS-22322L</t>
        </is>
      </c>
      <c r="C1347" s="316" t="inlineStr">
        <is>
          <t>PLC</t>
        </is>
      </c>
      <c r="D1347" s="311" t="inlineStr">
        <is>
          <t>粒料添加剂排气过滤器18-FL-2201BX振动电机自动(远程)状态</t>
        </is>
      </c>
      <c r="E1347" s="311" t="inlineStr">
        <is>
          <t>1830-PS07-222</t>
        </is>
      </c>
      <c r="F1347" s="235" t="inlineStr">
        <is>
          <t>MCC</t>
        </is>
      </c>
      <c r="G1347" s="252" t="inlineStr">
        <is>
          <t>18-FL-2201BX振动电机</t>
        </is>
      </c>
      <c r="H1347" s="235" t="inlineStr">
        <is>
          <t>PLC-DI</t>
        </is>
      </c>
      <c r="I1347" s="312" t="inlineStr">
        <is>
          <t xml:space="preserve">  -</t>
        </is>
      </c>
      <c r="J1347" s="323" t="inlineStr">
        <is>
          <t xml:space="preserve">  -</t>
        </is>
      </c>
      <c r="K1347" s="313" t="inlineStr">
        <is>
          <t>C01</t>
        </is>
      </c>
      <c r="L1347" s="314" t="n"/>
      <c r="M1347" s="315" t="n"/>
      <c r="N1347" s="314" t="n"/>
      <c r="O1347" s="314" t="n"/>
    </row>
    <row r="1348" ht="20.1" customHeight="1" s="521">
      <c r="A1348" s="309" t="inlineStr">
        <is>
          <t>-</t>
        </is>
      </c>
      <c r="B1348" s="654" t="inlineStr">
        <is>
          <t>18-YL-22322R</t>
        </is>
      </c>
      <c r="C1348" s="316" t="inlineStr">
        <is>
          <t>PLC</t>
        </is>
      </c>
      <c r="D1348" s="311" t="inlineStr">
        <is>
          <t>粒料添加剂排气过滤器18-FL-2201BX振动电机运行状态</t>
        </is>
      </c>
      <c r="E1348" s="311" t="inlineStr">
        <is>
          <t>1830-PS07-222</t>
        </is>
      </c>
      <c r="F1348" s="235" t="inlineStr">
        <is>
          <t>MCC</t>
        </is>
      </c>
      <c r="G1348" s="252" t="inlineStr">
        <is>
          <t>18-FL-2201BX振动电机</t>
        </is>
      </c>
      <c r="H1348" s="235" t="inlineStr">
        <is>
          <t>PLC-DI</t>
        </is>
      </c>
      <c r="I1348" s="312" t="inlineStr">
        <is>
          <t xml:space="preserve">  -</t>
        </is>
      </c>
      <c r="J1348" s="323" t="inlineStr">
        <is>
          <t xml:space="preserve">  -</t>
        </is>
      </c>
      <c r="K1348" s="313" t="inlineStr">
        <is>
          <t>C01</t>
        </is>
      </c>
      <c r="L1348" s="314" t="n"/>
      <c r="M1348" s="315" t="n"/>
      <c r="N1348" s="314" t="n"/>
      <c r="O1348" s="314" t="n"/>
    </row>
    <row r="1349" ht="20.1" customHeight="1" s="521">
      <c r="A1349" s="309" t="inlineStr">
        <is>
          <t>-</t>
        </is>
      </c>
      <c r="B1349" s="654" t="inlineStr">
        <is>
          <t>18-YL-22322F</t>
        </is>
      </c>
      <c r="C1349" s="316" t="inlineStr">
        <is>
          <t>PLC</t>
        </is>
      </c>
      <c r="D1349" s="311" t="inlineStr">
        <is>
          <t>粒料添加剂排气过滤器18-FL-2201BX振动电机故障状态</t>
        </is>
      </c>
      <c r="E1349" s="311" t="inlineStr">
        <is>
          <t>1830-PS07-222</t>
        </is>
      </c>
      <c r="F1349" s="235" t="inlineStr">
        <is>
          <t>MCC</t>
        </is>
      </c>
      <c r="G1349" s="252" t="inlineStr">
        <is>
          <t>18-FL-2201BX振动电机</t>
        </is>
      </c>
      <c r="H1349" s="235" t="inlineStr">
        <is>
          <t>PLC-DI</t>
        </is>
      </c>
      <c r="I1349" s="312" t="inlineStr">
        <is>
          <t xml:space="preserve">  -</t>
        </is>
      </c>
      <c r="J1349" s="323" t="inlineStr">
        <is>
          <t xml:space="preserve">  -</t>
        </is>
      </c>
      <c r="K1349" s="313" t="inlineStr">
        <is>
          <t>C01</t>
        </is>
      </c>
      <c r="L1349" s="314" t="n"/>
      <c r="M1349" s="315" t="n"/>
      <c r="N1349" s="314" t="n"/>
      <c r="O1349" s="314" t="n"/>
    </row>
    <row r="1350" ht="20.1" customHeight="1" s="521">
      <c r="A1350" s="309" t="n"/>
      <c r="B1350" s="654" t="n"/>
      <c r="C1350" s="316" t="n"/>
      <c r="D1350" s="311" t="n"/>
      <c r="E1350" s="311" t="n"/>
      <c r="F1350" s="235" t="n"/>
      <c r="G1350" s="252" t="n"/>
      <c r="H1350" s="235" t="n"/>
      <c r="I1350" s="312" t="n"/>
      <c r="J1350" s="235" t="n"/>
      <c r="K1350" s="313" t="n"/>
      <c r="L1350" s="314" t="n"/>
      <c r="M1350" s="315" t="n"/>
      <c r="N1350" s="314" t="n"/>
      <c r="O1350" s="314" t="n"/>
    </row>
    <row r="1351" ht="20.1" customHeight="1" s="521">
      <c r="A1351" s="309" t="inlineStr">
        <is>
          <t>-</t>
        </is>
      </c>
      <c r="B1351" s="654" t="inlineStr">
        <is>
          <t>18-HS-22231AL</t>
        </is>
      </c>
      <c r="C1351" s="316" t="inlineStr">
        <is>
          <t>PLC</t>
        </is>
      </c>
      <c r="D1351" s="311" t="inlineStr">
        <is>
          <t>气动滑板阀18-XV-22231自动(远程)模式</t>
        </is>
      </c>
      <c r="E1351" s="311" t="inlineStr">
        <is>
          <t>1830-PS07-222</t>
        </is>
      </c>
      <c r="F1351" s="155" t="inlineStr">
        <is>
          <t>Field</t>
        </is>
      </c>
      <c r="G1351" s="252" t="inlineStr">
        <is>
          <t>18-LP-2201BX</t>
        </is>
      </c>
      <c r="H1351" s="235" t="inlineStr">
        <is>
          <t>PLC-DI</t>
        </is>
      </c>
      <c r="I1351" s="312" t="inlineStr">
        <is>
          <t xml:space="preserve">  -</t>
        </is>
      </c>
      <c r="J1351" s="323" t="inlineStr">
        <is>
          <t xml:space="preserve">  -</t>
        </is>
      </c>
      <c r="K1351" s="313" t="inlineStr">
        <is>
          <t>C01</t>
        </is>
      </c>
      <c r="L1351" s="314" t="n"/>
      <c r="M1351" s="315" t="n"/>
      <c r="N1351" s="315" t="n"/>
      <c r="O1351" s="314" t="n"/>
    </row>
    <row r="1352" ht="20.1" customHeight="1" s="521">
      <c r="A1352" s="309" t="inlineStr">
        <is>
          <t>-</t>
        </is>
      </c>
      <c r="B1352" s="654" t="inlineStr">
        <is>
          <t>18-HS-22231A</t>
        </is>
      </c>
      <c r="C1352" s="316" t="inlineStr">
        <is>
          <t>PLC</t>
        </is>
      </c>
      <c r="D1352" s="311" t="inlineStr">
        <is>
          <t>手动控制气动滑板阀18-XV-22231的开/关</t>
        </is>
      </c>
      <c r="E1352" s="311" t="inlineStr">
        <is>
          <t>1830-PS07-222</t>
        </is>
      </c>
      <c r="F1352" s="155" t="inlineStr">
        <is>
          <t>Field</t>
        </is>
      </c>
      <c r="G1352" s="252" t="inlineStr">
        <is>
          <t>18-LP-2201BX</t>
        </is>
      </c>
      <c r="H1352" s="235" t="inlineStr">
        <is>
          <t>PLC-DI</t>
        </is>
      </c>
      <c r="I1352" s="312" t="inlineStr">
        <is>
          <t xml:space="preserve">  -</t>
        </is>
      </c>
      <c r="J1352" s="323" t="inlineStr">
        <is>
          <t xml:space="preserve">  -</t>
        </is>
      </c>
      <c r="K1352" s="313" t="inlineStr">
        <is>
          <t>C01</t>
        </is>
      </c>
      <c r="L1352" s="314" t="n"/>
      <c r="M1352" s="315" t="n"/>
      <c r="N1352" s="314" t="n"/>
      <c r="O1352" s="314" t="n"/>
    </row>
    <row r="1353" ht="20.1" customHeight="1" s="521">
      <c r="A1353" s="309" t="inlineStr">
        <is>
          <t>-</t>
        </is>
      </c>
      <c r="B1353" s="654" t="inlineStr">
        <is>
          <t>18-XZH-22231A</t>
        </is>
      </c>
      <c r="C1353" s="316" t="inlineStr">
        <is>
          <t>PLC</t>
        </is>
      </c>
      <c r="D1353" s="311" t="inlineStr">
        <is>
          <t>气动滑板阀18-XV-22231开状态现场指示</t>
        </is>
      </c>
      <c r="E1353" s="311" t="inlineStr">
        <is>
          <t>1830-PS07-222</t>
        </is>
      </c>
      <c r="F1353" s="155" t="inlineStr">
        <is>
          <t>Field</t>
        </is>
      </c>
      <c r="G1353" s="252" t="inlineStr">
        <is>
          <t>18-LP-2201BX</t>
        </is>
      </c>
      <c r="H1353" s="235" t="inlineStr">
        <is>
          <t>PLC-DO</t>
        </is>
      </c>
      <c r="I1353" s="312" t="inlineStr">
        <is>
          <t xml:space="preserve">  -</t>
        </is>
      </c>
      <c r="J1353" s="323" t="inlineStr">
        <is>
          <t xml:space="preserve">  -</t>
        </is>
      </c>
      <c r="K1353" s="313" t="inlineStr">
        <is>
          <t>C01</t>
        </is>
      </c>
      <c r="L1353" s="314" t="n"/>
      <c r="M1353" s="315" t="n"/>
      <c r="N1353" s="314" t="n"/>
      <c r="O1353" s="314" t="n"/>
    </row>
    <row r="1354" ht="20.1" customHeight="1" s="521">
      <c r="A1354" s="309" t="inlineStr">
        <is>
          <t>-</t>
        </is>
      </c>
      <c r="B1354" s="654" t="inlineStr">
        <is>
          <t>18-XZL-22231A</t>
        </is>
      </c>
      <c r="C1354" s="316" t="inlineStr">
        <is>
          <t>PLC</t>
        </is>
      </c>
      <c r="D1354" s="311" t="inlineStr">
        <is>
          <t>气动滑板阀18-XV-22231关状态现场指示</t>
        </is>
      </c>
      <c r="E1354" s="311" t="inlineStr">
        <is>
          <t>1830-PS07-222</t>
        </is>
      </c>
      <c r="F1354" s="155" t="inlineStr">
        <is>
          <t>Field</t>
        </is>
      </c>
      <c r="G1354" s="252" t="inlineStr">
        <is>
          <t>18-LP-2201BX</t>
        </is>
      </c>
      <c r="H1354" s="235" t="inlineStr">
        <is>
          <t>PLC-DO</t>
        </is>
      </c>
      <c r="I1354" s="312" t="inlineStr">
        <is>
          <t xml:space="preserve">  -</t>
        </is>
      </c>
      <c r="J1354" s="323" t="inlineStr">
        <is>
          <t xml:space="preserve">  -</t>
        </is>
      </c>
      <c r="K1354" s="313" t="inlineStr">
        <is>
          <t>C01</t>
        </is>
      </c>
      <c r="L1354" s="314" t="n"/>
      <c r="M1354" s="315" t="n"/>
      <c r="N1354" s="315" t="n"/>
      <c r="O1354" s="314" t="n"/>
    </row>
    <row r="1355" ht="20.1" customHeight="1" s="521">
      <c r="A1355" s="309" t="inlineStr">
        <is>
          <t>-</t>
        </is>
      </c>
      <c r="B1355" s="654" t="inlineStr">
        <is>
          <t>18-PDAH-22231A</t>
        </is>
      </c>
      <c r="C1355" s="316" t="inlineStr">
        <is>
          <t>PLC</t>
        </is>
      </c>
      <c r="D1355" s="364" t="inlineStr">
        <is>
          <t>粒料添加剂排气过滤器18-FL-2201BX差压高报现场指示</t>
        </is>
      </c>
      <c r="E1355" s="311" t="inlineStr">
        <is>
          <t>1830-PS07-222</t>
        </is>
      </c>
      <c r="F1355" s="155" t="inlineStr">
        <is>
          <t>Field</t>
        </is>
      </c>
      <c r="G1355" s="252" t="inlineStr">
        <is>
          <t>18-LP-2201BX</t>
        </is>
      </c>
      <c r="H1355" s="235" t="inlineStr">
        <is>
          <t>PLC-DO</t>
        </is>
      </c>
      <c r="I1355" s="312" t="inlineStr">
        <is>
          <t xml:space="preserve">  -</t>
        </is>
      </c>
      <c r="J1355" s="323" t="inlineStr">
        <is>
          <t xml:space="preserve">  -</t>
        </is>
      </c>
      <c r="K1355" s="313" t="inlineStr">
        <is>
          <t>C01</t>
        </is>
      </c>
      <c r="L1355" s="314" t="n"/>
      <c r="M1355" s="315" t="n"/>
      <c r="N1355" s="314" t="n"/>
      <c r="O1355" s="314" t="n"/>
    </row>
    <row r="1356" ht="20.1" customHeight="1" s="521">
      <c r="A1356" s="309" t="inlineStr">
        <is>
          <t>-</t>
        </is>
      </c>
      <c r="B1356" s="654" t="inlineStr">
        <is>
          <t>18-LAH-22411A</t>
        </is>
      </c>
      <c r="C1356" s="316" t="inlineStr">
        <is>
          <t>PLC</t>
        </is>
      </c>
      <c r="D1356" s="364" t="inlineStr">
        <is>
          <t>添加剂储存料斗18-VH-2202BX高料位现场指示</t>
        </is>
      </c>
      <c r="E1356" s="311" t="inlineStr">
        <is>
          <t>1830-PS07-224</t>
        </is>
      </c>
      <c r="F1356" s="155" t="inlineStr">
        <is>
          <t>Field</t>
        </is>
      </c>
      <c r="G1356" s="252" t="inlineStr">
        <is>
          <t>18-LP-2201BX</t>
        </is>
      </c>
      <c r="H1356" s="235" t="inlineStr">
        <is>
          <t>PLC-DO</t>
        </is>
      </c>
      <c r="I1356" s="312" t="inlineStr">
        <is>
          <t xml:space="preserve">  -</t>
        </is>
      </c>
      <c r="J1356" s="323" t="inlineStr">
        <is>
          <t xml:space="preserve">  -</t>
        </is>
      </c>
      <c r="K1356" s="313" t="inlineStr">
        <is>
          <t>C01</t>
        </is>
      </c>
      <c r="L1356" s="314" t="n"/>
      <c r="M1356" s="315" t="n"/>
      <c r="N1356" s="314" t="n"/>
      <c r="O1356" s="314" t="n"/>
    </row>
    <row r="1357" ht="20.1" customHeight="1" s="521">
      <c r="A1357" s="309" t="n"/>
      <c r="B1357" s="654" t="n"/>
      <c r="C1357" s="316" t="n"/>
      <c r="D1357" s="311" t="n"/>
      <c r="E1357" s="311" t="n"/>
      <c r="F1357" s="235" t="n"/>
      <c r="G1357" s="252" t="n"/>
      <c r="H1357" s="235" t="n"/>
      <c r="I1357" s="312" t="n"/>
      <c r="J1357" s="235" t="n"/>
      <c r="K1357" s="313" t="n"/>
      <c r="L1357" s="314" t="n"/>
      <c r="M1357" s="315" t="n"/>
      <c r="N1357" s="314" t="n"/>
      <c r="O1357" s="314" t="n"/>
    </row>
    <row r="1358" ht="20.1" customHeight="1" s="521">
      <c r="A1358" s="309" t="inlineStr">
        <is>
          <t>-</t>
        </is>
      </c>
      <c r="B1358" s="654" t="inlineStr">
        <is>
          <t>18-ZS-22231</t>
        </is>
      </c>
      <c r="C1358" s="316" t="inlineStr">
        <is>
          <t>PLC</t>
        </is>
      </c>
      <c r="D1358" s="311" t="inlineStr">
        <is>
          <t>袋装粒料添加剂料斗18-VH-2201BX门限关状态检测</t>
        </is>
      </c>
      <c r="E1358" s="311" t="inlineStr">
        <is>
          <t>1830-PS07-222</t>
        </is>
      </c>
      <c r="F1358" s="155" t="inlineStr">
        <is>
          <t>Field</t>
        </is>
      </c>
      <c r="G1358" s="252" t="inlineStr">
        <is>
          <t>18-VH-2201BX</t>
        </is>
      </c>
      <c r="H1358" s="235" t="inlineStr">
        <is>
          <t>PLC-DI</t>
        </is>
      </c>
      <c r="I1358" s="312" t="inlineStr">
        <is>
          <t xml:space="preserve">  -</t>
        </is>
      </c>
      <c r="J1358" s="323" t="inlineStr">
        <is>
          <t xml:space="preserve">  -</t>
        </is>
      </c>
      <c r="K1358" s="313" t="inlineStr">
        <is>
          <t>C01</t>
        </is>
      </c>
      <c r="L1358" s="314" t="n"/>
      <c r="M1358" s="315" t="n"/>
      <c r="N1358" s="314" t="n"/>
      <c r="O1358" s="314" t="n"/>
    </row>
    <row r="1359" ht="20.1" customHeight="1" s="521">
      <c r="A1359" s="309" t="n"/>
      <c r="B1359" s="654" t="n"/>
      <c r="C1359" s="316" t="n"/>
      <c r="D1359" s="311" t="n"/>
      <c r="E1359" s="311" t="n"/>
      <c r="F1359" s="235" t="n"/>
      <c r="G1359" s="252" t="n"/>
      <c r="H1359" s="235" t="n"/>
      <c r="I1359" s="312" t="n"/>
      <c r="J1359" s="235" t="n"/>
      <c r="K1359" s="313" t="n"/>
      <c r="L1359" s="314" t="n"/>
      <c r="M1359" s="315" t="n"/>
      <c r="N1359" s="314" t="n"/>
      <c r="O1359" s="314" t="n"/>
    </row>
    <row r="1360" ht="20.1" customHeight="1" s="521">
      <c r="A1360" s="309" t="inlineStr">
        <is>
          <t>-</t>
        </is>
      </c>
      <c r="B1360" s="654" t="inlineStr">
        <is>
          <t>18-PDT-22231</t>
        </is>
      </c>
      <c r="C1360" s="316" t="inlineStr">
        <is>
          <t>PLC</t>
        </is>
      </c>
      <c r="D1360" s="311" t="inlineStr">
        <is>
          <t>粒料添加剂排气过滤器18-FL-2201BX差压变送器</t>
        </is>
      </c>
      <c r="E1360" s="311" t="inlineStr">
        <is>
          <t>1830-PS07-222</t>
        </is>
      </c>
      <c r="F1360" s="155" t="inlineStr">
        <is>
          <t>Field</t>
        </is>
      </c>
      <c r="G1360" s="252" t="inlineStr">
        <is>
          <t>18-FL-2201BX</t>
        </is>
      </c>
      <c r="H1360" s="235" t="inlineStr">
        <is>
          <t>PLC-AI</t>
        </is>
      </c>
      <c r="I1360" s="312" t="inlineStr">
        <is>
          <t xml:space="preserve">  -</t>
        </is>
      </c>
      <c r="J1360" s="323" t="inlineStr">
        <is>
          <t xml:space="preserve">  -</t>
        </is>
      </c>
      <c r="K1360" s="313" t="inlineStr">
        <is>
          <t>C01</t>
        </is>
      </c>
      <c r="L1360" s="314" t="n"/>
      <c r="M1360" s="315" t="n"/>
      <c r="N1360" s="314" t="n"/>
      <c r="O1360" s="314" t="n"/>
    </row>
    <row r="1361" ht="20.1" customHeight="1" s="521">
      <c r="A1361" s="309" t="n"/>
      <c r="B1361" s="654" t="n"/>
      <c r="C1361" s="316" t="n"/>
      <c r="D1361" s="311" t="n"/>
      <c r="E1361" s="311" t="n"/>
      <c r="F1361" s="235" t="n"/>
      <c r="G1361" s="252" t="n"/>
      <c r="H1361" s="235" t="n"/>
      <c r="I1361" s="312" t="n"/>
      <c r="J1361" s="235" t="n"/>
      <c r="K1361" s="313" t="n"/>
      <c r="L1361" s="314" t="n"/>
      <c r="M1361" s="315" t="n"/>
      <c r="N1361" s="314" t="n"/>
      <c r="O1361" s="314" t="n"/>
    </row>
    <row r="1362" ht="20.1" customHeight="1" s="521">
      <c r="A1362" s="309" t="inlineStr">
        <is>
          <t>-</t>
        </is>
      </c>
      <c r="B1362" s="654" t="inlineStr">
        <is>
          <t>18-XYX-22231</t>
        </is>
      </c>
      <c r="C1362" s="316" t="inlineStr">
        <is>
          <t>PLC</t>
        </is>
      </c>
      <c r="D1362" s="311" t="inlineStr">
        <is>
          <t>气动滑板阀18-XV-22231 开/关电磁阀</t>
        </is>
      </c>
      <c r="E1362" s="311" t="inlineStr">
        <is>
          <t>1830-PS07-222</t>
        </is>
      </c>
      <c r="F1362" s="155" t="inlineStr">
        <is>
          <t>Field</t>
        </is>
      </c>
      <c r="G1362" s="252" t="inlineStr">
        <is>
          <t xml:space="preserve">18-XV-22231 </t>
        </is>
      </c>
      <c r="H1362" s="235" t="inlineStr">
        <is>
          <t>PLC-DO</t>
        </is>
      </c>
      <c r="I1362" s="312" t="inlineStr">
        <is>
          <t xml:space="preserve">  -</t>
        </is>
      </c>
      <c r="J1362" s="323" t="inlineStr">
        <is>
          <t xml:space="preserve">  -</t>
        </is>
      </c>
      <c r="K1362" s="313" t="inlineStr">
        <is>
          <t>C01</t>
        </is>
      </c>
      <c r="L1362" s="314" t="n"/>
      <c r="M1362" s="315" t="n"/>
      <c r="N1362" s="314" t="n"/>
      <c r="O1362" s="314" t="n"/>
    </row>
    <row r="1363" ht="20.1" customHeight="1" s="521">
      <c r="A1363" s="309" t="inlineStr">
        <is>
          <t>-</t>
        </is>
      </c>
      <c r="B1363" s="654" t="inlineStr">
        <is>
          <t>18-XZSH-22231</t>
        </is>
      </c>
      <c r="C1363" s="316" t="inlineStr">
        <is>
          <t>PLC</t>
        </is>
      </c>
      <c r="D1363" s="311" t="inlineStr">
        <is>
          <t>气动滑板阀18-XV-22231 开状态监测</t>
        </is>
      </c>
      <c r="E1363" s="311" t="inlineStr">
        <is>
          <t>1830-PS07-222</t>
        </is>
      </c>
      <c r="F1363" s="155" t="inlineStr">
        <is>
          <t>Field</t>
        </is>
      </c>
      <c r="G1363" s="252" t="inlineStr">
        <is>
          <t xml:space="preserve">18-XV-22231 </t>
        </is>
      </c>
      <c r="H1363" s="235" t="inlineStr">
        <is>
          <t>PLC-DI</t>
        </is>
      </c>
      <c r="I1363" s="312" t="inlineStr">
        <is>
          <t xml:space="preserve">  -</t>
        </is>
      </c>
      <c r="J1363" s="323" t="inlineStr">
        <is>
          <t xml:space="preserve">  -</t>
        </is>
      </c>
      <c r="K1363" s="313" t="inlineStr">
        <is>
          <t>C01</t>
        </is>
      </c>
      <c r="L1363" s="314" t="n"/>
      <c r="M1363" s="315" t="n"/>
      <c r="N1363" s="314" t="n"/>
      <c r="O1363" s="314" t="n"/>
    </row>
    <row r="1364" ht="20.1" customHeight="1" s="521">
      <c r="A1364" s="309" t="inlineStr">
        <is>
          <t>-</t>
        </is>
      </c>
      <c r="B1364" s="654" t="inlineStr">
        <is>
          <t>18-XZSL-22231</t>
        </is>
      </c>
      <c r="C1364" s="316" t="inlineStr">
        <is>
          <t>PLC</t>
        </is>
      </c>
      <c r="D1364" s="311" t="inlineStr">
        <is>
          <t>气动滑板阀18-XV-22231 关状态监测</t>
        </is>
      </c>
      <c r="E1364" s="311" t="inlineStr">
        <is>
          <t>1830-PS07-222</t>
        </is>
      </c>
      <c r="F1364" s="155" t="inlineStr">
        <is>
          <t>Field</t>
        </is>
      </c>
      <c r="G1364" s="252" t="inlineStr">
        <is>
          <t xml:space="preserve">18-XV-22231 </t>
        </is>
      </c>
      <c r="H1364" s="235" t="inlineStr">
        <is>
          <t>PLC-DI</t>
        </is>
      </c>
      <c r="I1364" s="312" t="inlineStr">
        <is>
          <t xml:space="preserve">  -</t>
        </is>
      </c>
      <c r="J1364" s="323" t="inlineStr">
        <is>
          <t xml:space="preserve">  -</t>
        </is>
      </c>
      <c r="K1364" s="313" t="inlineStr">
        <is>
          <t>C01</t>
        </is>
      </c>
      <c r="L1364" s="314" t="n"/>
      <c r="M1364" s="315" t="n"/>
      <c r="N1364" s="314" t="n"/>
      <c r="O1364" s="314" t="n"/>
    </row>
    <row r="1365" ht="20.1" customHeight="1" s="521">
      <c r="A1365" s="309" t="n"/>
      <c r="B1365" s="654" t="n"/>
      <c r="C1365" s="316" t="n"/>
      <c r="D1365" s="311" t="n"/>
      <c r="E1365" s="311" t="n"/>
      <c r="F1365" s="235" t="n"/>
      <c r="G1365" s="252" t="n"/>
      <c r="H1365" s="235" t="n"/>
      <c r="I1365" s="312" t="n"/>
      <c r="J1365" s="235" t="n"/>
      <c r="K1365" s="313" t="n"/>
      <c r="L1365" s="314" t="n"/>
      <c r="M1365" s="315" t="n"/>
      <c r="N1365" s="314" t="n"/>
      <c r="O1365" s="314" t="n"/>
    </row>
    <row r="1366" ht="20.1" customHeight="1" s="521">
      <c r="A1366" s="309" t="inlineStr">
        <is>
          <t>-</t>
        </is>
      </c>
      <c r="B1366" s="654" t="inlineStr">
        <is>
          <t>18-XYX-22301</t>
        </is>
      </c>
      <c r="C1366" s="316" t="inlineStr">
        <is>
          <t>PLC</t>
        </is>
      </c>
      <c r="D1366" s="311" t="inlineStr">
        <is>
          <t>气动滑板阀18-XV-22301 开/关电磁阀</t>
        </is>
      </c>
      <c r="E1366" s="311" t="inlineStr">
        <is>
          <t>1830-PS07-223</t>
        </is>
      </c>
      <c r="F1366" s="155" t="inlineStr">
        <is>
          <t>Field</t>
        </is>
      </c>
      <c r="G1366" s="252" t="inlineStr">
        <is>
          <t xml:space="preserve">18-XV-22301 </t>
        </is>
      </c>
      <c r="H1366" s="235" t="inlineStr">
        <is>
          <t>PLC-DO</t>
        </is>
      </c>
      <c r="I1366" s="312" t="inlineStr">
        <is>
          <t xml:space="preserve">  -</t>
        </is>
      </c>
      <c r="J1366" s="323" t="inlineStr">
        <is>
          <t xml:space="preserve">  -</t>
        </is>
      </c>
      <c r="K1366" s="313" t="inlineStr">
        <is>
          <t>C01</t>
        </is>
      </c>
      <c r="L1366" s="314" t="n"/>
      <c r="M1366" s="315" t="n"/>
      <c r="N1366" s="314" t="n"/>
      <c r="O1366" s="314" t="n"/>
    </row>
    <row r="1367" ht="20.1" customHeight="1" s="521">
      <c r="A1367" s="309" t="inlineStr">
        <is>
          <t>-</t>
        </is>
      </c>
      <c r="B1367" s="654" t="inlineStr">
        <is>
          <t>18-XZSH-22301</t>
        </is>
      </c>
      <c r="C1367" s="316" t="inlineStr">
        <is>
          <t>PLC</t>
        </is>
      </c>
      <c r="D1367" s="311" t="inlineStr">
        <is>
          <t>气动滑板阀18-XV-22301 开状态监测</t>
        </is>
      </c>
      <c r="E1367" s="311" t="inlineStr">
        <is>
          <t>1830-PS07-223</t>
        </is>
      </c>
      <c r="F1367" s="155" t="inlineStr">
        <is>
          <t>Field</t>
        </is>
      </c>
      <c r="G1367" s="252" t="inlineStr">
        <is>
          <t xml:space="preserve">18-XV-22301 </t>
        </is>
      </c>
      <c r="H1367" s="235" t="inlineStr">
        <is>
          <t>PLC-DI</t>
        </is>
      </c>
      <c r="I1367" s="312" t="inlineStr">
        <is>
          <t xml:space="preserve">  -</t>
        </is>
      </c>
      <c r="J1367" s="323" t="inlineStr">
        <is>
          <t xml:space="preserve">  -</t>
        </is>
      </c>
      <c r="K1367" s="313" t="inlineStr">
        <is>
          <t>C01</t>
        </is>
      </c>
      <c r="L1367" s="314" t="n"/>
      <c r="M1367" s="315" t="n"/>
      <c r="N1367" s="314" t="n"/>
      <c r="O1367" s="314" t="n"/>
    </row>
    <row r="1368" ht="20.1" customHeight="1" s="521">
      <c r="A1368" s="309" t="inlineStr">
        <is>
          <t>-</t>
        </is>
      </c>
      <c r="B1368" s="654" t="inlineStr">
        <is>
          <t>18-XZSL-22301</t>
        </is>
      </c>
      <c r="C1368" s="316" t="inlineStr">
        <is>
          <t>PLC</t>
        </is>
      </c>
      <c r="D1368" s="311" t="inlineStr">
        <is>
          <t>气动滑板阀18-XV-22301 关状态监测</t>
        </is>
      </c>
      <c r="E1368" s="311" t="inlineStr">
        <is>
          <t>1830-PS07-223</t>
        </is>
      </c>
      <c r="F1368" s="155" t="inlineStr">
        <is>
          <t>Field</t>
        </is>
      </c>
      <c r="G1368" s="252" t="inlineStr">
        <is>
          <t xml:space="preserve">18-XV-22301 </t>
        </is>
      </c>
      <c r="H1368" s="235" t="inlineStr">
        <is>
          <t>PLC-DI</t>
        </is>
      </c>
      <c r="I1368" s="312" t="inlineStr">
        <is>
          <t xml:space="preserve">  -</t>
        </is>
      </c>
      <c r="J1368" s="323" t="inlineStr">
        <is>
          <t xml:space="preserve">  -</t>
        </is>
      </c>
      <c r="K1368" s="313" t="inlineStr">
        <is>
          <t>C01</t>
        </is>
      </c>
      <c r="L1368" s="314" t="n"/>
      <c r="M1368" s="315" t="n"/>
      <c r="N1368" s="314" t="n"/>
      <c r="O1368" s="314" t="n"/>
    </row>
    <row r="1369" ht="20.1" customHeight="1" s="521">
      <c r="A1369" s="322" t="n"/>
      <c r="B1369" s="654" t="n"/>
      <c r="C1369" s="316" t="n"/>
      <c r="D1369" s="311" t="n"/>
      <c r="E1369" s="311" t="n"/>
      <c r="F1369" s="235" t="n"/>
      <c r="G1369" s="252" t="n"/>
      <c r="H1369" s="235" t="n"/>
      <c r="I1369" s="312" t="n"/>
      <c r="J1369" s="340" t="n"/>
      <c r="K1369" s="313" t="n"/>
      <c r="L1369" s="314" t="n"/>
      <c r="M1369" s="315" t="n"/>
      <c r="N1369" s="315" t="n"/>
      <c r="O1369" s="314" t="n"/>
    </row>
    <row r="1370" ht="20.1" customHeight="1" s="521">
      <c r="A1370" s="309" t="inlineStr">
        <is>
          <t>-</t>
        </is>
      </c>
      <c r="B1370" s="654" t="inlineStr">
        <is>
          <t>18-HS-22301AL</t>
        </is>
      </c>
      <c r="C1370" s="316" t="inlineStr">
        <is>
          <t>PLC</t>
        </is>
      </c>
      <c r="D1370" s="365" t="inlineStr">
        <is>
          <t>粒料添加剂储存料斗18-VH-2205出口滑板阀自动(远
程)模式</t>
        </is>
      </c>
      <c r="E1370" s="311" t="inlineStr">
        <is>
          <t>1830-PS07-223</t>
        </is>
      </c>
      <c r="F1370" s="155" t="inlineStr">
        <is>
          <t>Field</t>
        </is>
      </c>
      <c r="G1370" s="252" t="inlineStr">
        <is>
          <t>18-LP-22301A</t>
        </is>
      </c>
      <c r="H1370" s="235" t="inlineStr">
        <is>
          <t>PLC-DI</t>
        </is>
      </c>
      <c r="I1370" s="312" t="inlineStr">
        <is>
          <t xml:space="preserve">  -</t>
        </is>
      </c>
      <c r="J1370" s="323" t="inlineStr">
        <is>
          <t xml:space="preserve">  -</t>
        </is>
      </c>
      <c r="K1370" s="313" t="inlineStr">
        <is>
          <t>C01</t>
        </is>
      </c>
      <c r="L1370" s="314" t="n"/>
      <c r="M1370" s="315" t="n"/>
      <c r="N1370" s="315" t="n"/>
      <c r="O1370" s="314" t="n"/>
    </row>
    <row r="1371" ht="20.1" customHeight="1" s="521">
      <c r="A1371" s="309" t="inlineStr">
        <is>
          <t>-</t>
        </is>
      </c>
      <c r="B1371" s="654" t="inlineStr">
        <is>
          <t>18-HS-22301A</t>
        </is>
      </c>
      <c r="C1371" s="316" t="inlineStr">
        <is>
          <t>PLC</t>
        </is>
      </c>
      <c r="D1371" s="311" t="inlineStr">
        <is>
          <t>粒料添加剂储存料斗18-VH-2205出口滑板阀手动控制</t>
        </is>
      </c>
      <c r="E1371" s="311" t="inlineStr">
        <is>
          <t>1830-PS07-223</t>
        </is>
      </c>
      <c r="F1371" s="155" t="inlineStr">
        <is>
          <t>Field</t>
        </is>
      </c>
      <c r="G1371" s="252" t="inlineStr">
        <is>
          <t>18-LP-22301A</t>
        </is>
      </c>
      <c r="H1371" s="235" t="inlineStr">
        <is>
          <t>PLC-DI</t>
        </is>
      </c>
      <c r="I1371" s="312" t="inlineStr">
        <is>
          <t xml:space="preserve">  -</t>
        </is>
      </c>
      <c r="J1371" s="323" t="inlineStr">
        <is>
          <t xml:space="preserve">  -</t>
        </is>
      </c>
      <c r="K1371" s="313" t="inlineStr">
        <is>
          <t>C01</t>
        </is>
      </c>
      <c r="L1371" s="314" t="n"/>
      <c r="M1371" s="315" t="n"/>
      <c r="N1371" s="314" t="n"/>
      <c r="O1371" s="314" t="n"/>
    </row>
    <row r="1372" ht="20.1" customHeight="1" s="521">
      <c r="A1372" s="309" t="n"/>
      <c r="B1372" s="654" t="n"/>
      <c r="C1372" s="316" t="n"/>
      <c r="D1372" s="311" t="n"/>
      <c r="E1372" s="311" t="n"/>
      <c r="F1372" s="235" t="n"/>
      <c r="G1372" s="252" t="n"/>
      <c r="H1372" s="235" t="n"/>
      <c r="I1372" s="312" t="n"/>
      <c r="J1372" s="235" t="n"/>
      <c r="K1372" s="313" t="n"/>
      <c r="L1372" s="314" t="n"/>
      <c r="M1372" s="315" t="n"/>
      <c r="N1372" s="314" t="n"/>
      <c r="O1372" s="314" t="n"/>
    </row>
    <row r="1373" ht="20.1" customHeight="1" s="521">
      <c r="A1373" s="309" t="inlineStr">
        <is>
          <t>-</t>
        </is>
      </c>
      <c r="B1373" s="654" t="inlineStr">
        <is>
          <t>18-XYX-22302</t>
        </is>
      </c>
      <c r="C1373" s="316" t="inlineStr">
        <is>
          <t>PLC</t>
        </is>
      </c>
      <c r="D1373" s="311" t="inlineStr">
        <is>
          <t>气动滑板阀18-XV-22302 开/关电磁阀</t>
        </is>
      </c>
      <c r="E1373" s="311" t="inlineStr">
        <is>
          <t>1830-PS07-223</t>
        </is>
      </c>
      <c r="F1373" s="155" t="inlineStr">
        <is>
          <t>Field</t>
        </is>
      </c>
      <c r="G1373" s="252" t="inlineStr">
        <is>
          <t xml:space="preserve">18-XV-22302 </t>
        </is>
      </c>
      <c r="H1373" s="235" t="inlineStr">
        <is>
          <t>PLC-DO</t>
        </is>
      </c>
      <c r="I1373" s="312" t="inlineStr">
        <is>
          <t xml:space="preserve">  -</t>
        </is>
      </c>
      <c r="J1373" s="323" t="inlineStr">
        <is>
          <t xml:space="preserve">  -</t>
        </is>
      </c>
      <c r="K1373" s="313" t="inlineStr">
        <is>
          <t>C01</t>
        </is>
      </c>
      <c r="L1373" s="314" t="n"/>
      <c r="M1373" s="315" t="n"/>
      <c r="N1373" s="314" t="n"/>
      <c r="O1373" s="314" t="n"/>
    </row>
    <row r="1374" ht="20.1" customHeight="1" s="521">
      <c r="A1374" s="309" t="inlineStr">
        <is>
          <t>-</t>
        </is>
      </c>
      <c r="B1374" s="654" t="inlineStr">
        <is>
          <t>18-XZSH-22302</t>
        </is>
      </c>
      <c r="C1374" s="316" t="inlineStr">
        <is>
          <t>PLC</t>
        </is>
      </c>
      <c r="D1374" s="311" t="inlineStr">
        <is>
          <t>气动滑板阀18-XV-22302 开状态监测</t>
        </is>
      </c>
      <c r="E1374" s="311" t="inlineStr">
        <is>
          <t>1830-PS07-223</t>
        </is>
      </c>
      <c r="F1374" s="155" t="inlineStr">
        <is>
          <t>Field</t>
        </is>
      </c>
      <c r="G1374" s="252" t="inlineStr">
        <is>
          <t xml:space="preserve">18-XV-22302 </t>
        </is>
      </c>
      <c r="H1374" s="235" t="inlineStr">
        <is>
          <t>PLC-DI</t>
        </is>
      </c>
      <c r="I1374" s="312" t="inlineStr">
        <is>
          <t xml:space="preserve">  -</t>
        </is>
      </c>
      <c r="J1374" s="323" t="inlineStr">
        <is>
          <t xml:space="preserve">  -</t>
        </is>
      </c>
      <c r="K1374" s="313" t="inlineStr">
        <is>
          <t>C01</t>
        </is>
      </c>
      <c r="L1374" s="314" t="n"/>
      <c r="M1374" s="315" t="n"/>
      <c r="N1374" s="314" t="n"/>
      <c r="O1374" s="314" t="n"/>
    </row>
    <row r="1375" ht="20.1" customHeight="1" s="521">
      <c r="A1375" s="309" t="inlineStr">
        <is>
          <t>-</t>
        </is>
      </c>
      <c r="B1375" s="654" t="inlineStr">
        <is>
          <t>18-XZSL-22302</t>
        </is>
      </c>
      <c r="C1375" s="316" t="inlineStr">
        <is>
          <t>PLC</t>
        </is>
      </c>
      <c r="D1375" s="311" t="inlineStr">
        <is>
          <t>气动滑板阀18-XV-22302 关状态监测</t>
        </is>
      </c>
      <c r="E1375" s="311" t="inlineStr">
        <is>
          <t>1830-PS07-223</t>
        </is>
      </c>
      <c r="F1375" s="155" t="inlineStr">
        <is>
          <t>Field</t>
        </is>
      </c>
      <c r="G1375" s="252" t="inlineStr">
        <is>
          <t xml:space="preserve">18-XV-22302 </t>
        </is>
      </c>
      <c r="H1375" s="235" t="inlineStr">
        <is>
          <t>PLC-DI</t>
        </is>
      </c>
      <c r="I1375" s="312" t="inlineStr">
        <is>
          <t xml:space="preserve">  -</t>
        </is>
      </c>
      <c r="J1375" s="323" t="inlineStr">
        <is>
          <t xml:space="preserve">  -</t>
        </is>
      </c>
      <c r="K1375" s="313" t="inlineStr">
        <is>
          <t>C01</t>
        </is>
      </c>
      <c r="L1375" s="314" t="n"/>
      <c r="M1375" s="315" t="n"/>
      <c r="N1375" s="314" t="n"/>
      <c r="O1375" s="314" t="n"/>
    </row>
    <row r="1376" ht="20.1" customHeight="1" s="521">
      <c r="A1376" s="309" t="n"/>
      <c r="B1376" s="654" t="n"/>
      <c r="C1376" s="316" t="n"/>
      <c r="D1376" s="311" t="n"/>
      <c r="E1376" s="311" t="n"/>
      <c r="F1376" s="235" t="n"/>
      <c r="G1376" s="252" t="n"/>
      <c r="H1376" s="235" t="n"/>
      <c r="I1376" s="312" t="n"/>
      <c r="J1376" s="235" t="n"/>
      <c r="K1376" s="313" t="n"/>
      <c r="L1376" s="314" t="n"/>
      <c r="M1376" s="315" t="n"/>
      <c r="N1376" s="314" t="n"/>
      <c r="O1376" s="314" t="n"/>
    </row>
    <row r="1377" ht="20.1" customHeight="1" s="521">
      <c r="A1377" s="309" t="inlineStr">
        <is>
          <t>-</t>
        </is>
      </c>
      <c r="B1377" s="654" t="inlineStr">
        <is>
          <t>18-HS-22305S</t>
        </is>
      </c>
      <c r="C1377" s="316" t="inlineStr">
        <is>
          <t>PLC</t>
        </is>
      </c>
      <c r="D1377" s="365" t="inlineStr">
        <is>
          <t>粒料添加剂失重秤18-PF-2205排气过滤器振动电机启动控制</t>
        </is>
      </c>
      <c r="E1377" s="311" t="inlineStr">
        <is>
          <t>1830-PS07-223</t>
        </is>
      </c>
      <c r="F1377" s="235" t="inlineStr">
        <is>
          <t>MCC</t>
        </is>
      </c>
      <c r="G1377" s="252" t="inlineStr">
        <is>
          <t>18-PF-2205振动电机</t>
        </is>
      </c>
      <c r="H1377" s="235" t="inlineStr">
        <is>
          <t>PLC-DO</t>
        </is>
      </c>
      <c r="I1377" s="312" t="inlineStr">
        <is>
          <t xml:space="preserve">  -</t>
        </is>
      </c>
      <c r="J1377" s="323" t="inlineStr">
        <is>
          <t xml:space="preserve">  -</t>
        </is>
      </c>
      <c r="K1377" s="313" t="inlineStr">
        <is>
          <t>C01</t>
        </is>
      </c>
      <c r="L1377" s="314" t="n"/>
      <c r="M1377" s="315" t="n"/>
      <c r="N1377" s="314" t="n"/>
      <c r="O1377" s="314" t="n"/>
    </row>
    <row r="1378" ht="20.1" customHeight="1" s="521">
      <c r="A1378" s="309" t="inlineStr">
        <is>
          <t>-</t>
        </is>
      </c>
      <c r="B1378" s="654" t="inlineStr">
        <is>
          <t>18-HS-22305P</t>
        </is>
      </c>
      <c r="C1378" s="316" t="inlineStr">
        <is>
          <t>PLC</t>
        </is>
      </c>
      <c r="D1378" s="365" t="inlineStr">
        <is>
          <t>粒料添加剂失重秤18-PF-2205排气过滤器振动电机停止控制</t>
        </is>
      </c>
      <c r="E1378" s="311" t="inlineStr">
        <is>
          <t>1830-PS07-223</t>
        </is>
      </c>
      <c r="F1378" s="235" t="inlineStr">
        <is>
          <t>MCC</t>
        </is>
      </c>
      <c r="G1378" s="252" t="inlineStr">
        <is>
          <t>18-PF-2205振动电机</t>
        </is>
      </c>
      <c r="H1378" s="235" t="inlineStr">
        <is>
          <t>PLC-DO</t>
        </is>
      </c>
      <c r="I1378" s="312" t="inlineStr">
        <is>
          <t xml:space="preserve">  -</t>
        </is>
      </c>
      <c r="J1378" s="323" t="inlineStr">
        <is>
          <t xml:space="preserve">  -</t>
        </is>
      </c>
      <c r="K1378" s="313" t="inlineStr">
        <is>
          <t>C01</t>
        </is>
      </c>
      <c r="L1378" s="314" t="n"/>
      <c r="M1378" s="315" t="n"/>
      <c r="N1378" s="314" t="n"/>
      <c r="O1378" s="314" t="n"/>
    </row>
    <row r="1379" ht="20.1" customHeight="1" s="521">
      <c r="A1379" s="309" t="inlineStr">
        <is>
          <t>-</t>
        </is>
      </c>
      <c r="B1379" s="654" t="inlineStr">
        <is>
          <t>18-HS-22305L</t>
        </is>
      </c>
      <c r="C1379" s="316" t="inlineStr">
        <is>
          <t>PLC</t>
        </is>
      </c>
      <c r="D1379" s="365" t="inlineStr">
        <is>
          <t>粒料添加剂失重秤18-PF-2205排气过滤器振动电机自动(远程)状态</t>
        </is>
      </c>
      <c r="E1379" s="311" t="inlineStr">
        <is>
          <t>1830-PS07-223</t>
        </is>
      </c>
      <c r="F1379" s="235" t="inlineStr">
        <is>
          <t>MCC</t>
        </is>
      </c>
      <c r="G1379" s="252" t="inlineStr">
        <is>
          <t>18-PF-2205振动电机</t>
        </is>
      </c>
      <c r="H1379" s="235" t="inlineStr">
        <is>
          <t>PLC-DI</t>
        </is>
      </c>
      <c r="I1379" s="312" t="inlineStr">
        <is>
          <t xml:space="preserve">  -</t>
        </is>
      </c>
      <c r="J1379" s="323" t="inlineStr">
        <is>
          <t xml:space="preserve">  -</t>
        </is>
      </c>
      <c r="K1379" s="313" t="inlineStr">
        <is>
          <t>C01</t>
        </is>
      </c>
      <c r="L1379" s="314" t="n"/>
      <c r="M1379" s="315" t="n"/>
      <c r="N1379" s="315" t="n"/>
      <c r="O1379" s="314" t="n"/>
    </row>
    <row r="1380" ht="20.1" customHeight="1" s="521">
      <c r="A1380" s="309" t="inlineStr">
        <is>
          <t>-</t>
        </is>
      </c>
      <c r="B1380" s="654" t="inlineStr">
        <is>
          <t>18-YL-22305R</t>
        </is>
      </c>
      <c r="C1380" s="316" t="inlineStr">
        <is>
          <t>PLC</t>
        </is>
      </c>
      <c r="D1380" s="365" t="inlineStr">
        <is>
          <t>粒料添加剂失重秤18-PF-2205排气过滤器振动电机运行状态</t>
        </is>
      </c>
      <c r="E1380" s="311" t="inlineStr">
        <is>
          <t>1830-PS07-223</t>
        </is>
      </c>
      <c r="F1380" s="235" t="inlineStr">
        <is>
          <t>MCC</t>
        </is>
      </c>
      <c r="G1380" s="252" t="inlineStr">
        <is>
          <t>18-PF-2205振动电机</t>
        </is>
      </c>
      <c r="H1380" s="235" t="inlineStr">
        <is>
          <t>PLC-DI</t>
        </is>
      </c>
      <c r="I1380" s="312" t="inlineStr">
        <is>
          <t xml:space="preserve">  -</t>
        </is>
      </c>
      <c r="J1380" s="323" t="inlineStr">
        <is>
          <t xml:space="preserve">  -</t>
        </is>
      </c>
      <c r="K1380" s="313" t="inlineStr">
        <is>
          <t>C01</t>
        </is>
      </c>
      <c r="L1380" s="314" t="n"/>
      <c r="M1380" s="315" t="n"/>
      <c r="N1380" s="314" t="n"/>
      <c r="O1380" s="314" t="n"/>
    </row>
    <row r="1381" ht="20.1" customHeight="1" s="521">
      <c r="A1381" s="309" t="inlineStr">
        <is>
          <t>-</t>
        </is>
      </c>
      <c r="B1381" s="654" t="inlineStr">
        <is>
          <t>18-YL-22305F</t>
        </is>
      </c>
      <c r="C1381" s="316" t="inlineStr">
        <is>
          <t>PLC</t>
        </is>
      </c>
      <c r="D1381" s="365" t="inlineStr">
        <is>
          <t>粒料添加剂失重秤18-PF-2205排气过滤器振动电机故障状态</t>
        </is>
      </c>
      <c r="E1381" s="311" t="inlineStr">
        <is>
          <t>1830-PS07-223</t>
        </is>
      </c>
      <c r="F1381" s="235" t="inlineStr">
        <is>
          <t>MCC</t>
        </is>
      </c>
      <c r="G1381" s="252" t="inlineStr">
        <is>
          <t>18-PF-2205振动电机</t>
        </is>
      </c>
      <c r="H1381" s="235" t="inlineStr">
        <is>
          <t>PLC-DI</t>
        </is>
      </c>
      <c r="I1381" s="312" t="inlineStr">
        <is>
          <t xml:space="preserve">  -</t>
        </is>
      </c>
      <c r="J1381" s="323" t="inlineStr">
        <is>
          <t xml:space="preserve">  -</t>
        </is>
      </c>
      <c r="K1381" s="313" t="inlineStr">
        <is>
          <t>C01</t>
        </is>
      </c>
      <c r="L1381" s="314" t="n"/>
      <c r="M1381" s="315" t="n"/>
      <c r="N1381" s="314" t="n"/>
      <c r="O1381" s="314" t="n"/>
    </row>
    <row r="1382" ht="20.1" customHeight="1" s="521">
      <c r="A1382" s="309" t="n"/>
      <c r="B1382" s="654" t="n"/>
      <c r="C1382" s="316" t="n"/>
      <c r="D1382" s="311" t="n"/>
      <c r="E1382" s="311" t="n"/>
      <c r="F1382" s="235" t="inlineStr">
        <is>
          <t xml:space="preserve"> </t>
        </is>
      </c>
      <c r="G1382" s="252" t="n"/>
      <c r="H1382" s="235" t="n"/>
      <c r="I1382" s="312" t="n"/>
      <c r="J1382" s="235" t="n"/>
      <c r="K1382" s="313" t="n"/>
      <c r="L1382" s="314" t="n"/>
      <c r="M1382" s="315" t="n"/>
      <c r="N1382" s="314" t="n"/>
      <c r="O1382" s="314" t="n"/>
    </row>
    <row r="1383" ht="20.1" customHeight="1" s="521">
      <c r="A1383" s="309" t="inlineStr">
        <is>
          <t>-</t>
        </is>
      </c>
      <c r="B1383" s="654" t="inlineStr">
        <is>
          <t>18-HS-22304S</t>
        </is>
      </c>
      <c r="C1383" s="316" t="inlineStr">
        <is>
          <t>PLC</t>
        </is>
      </c>
      <c r="D1383" s="365" t="inlineStr">
        <is>
          <t>粒料添加剂失重秤18-PF-2205搅拌器电机启动控制</t>
        </is>
      </c>
      <c r="E1383" s="311" t="inlineStr">
        <is>
          <t>1830-PS07-223</t>
        </is>
      </c>
      <c r="F1383" s="235" t="inlineStr">
        <is>
          <t>MCC</t>
        </is>
      </c>
      <c r="G1383" s="252" t="inlineStr">
        <is>
          <t>18-PF-2205搅拌电机</t>
        </is>
      </c>
      <c r="H1383" s="235" t="inlineStr">
        <is>
          <t>PLC-DO</t>
        </is>
      </c>
      <c r="I1383" s="312" t="inlineStr">
        <is>
          <t xml:space="preserve">  -</t>
        </is>
      </c>
      <c r="J1383" s="323" t="inlineStr">
        <is>
          <t xml:space="preserve">  -</t>
        </is>
      </c>
      <c r="K1383" s="313" t="inlineStr">
        <is>
          <t>C01</t>
        </is>
      </c>
      <c r="L1383" s="314" t="n"/>
      <c r="M1383" s="315" t="n"/>
      <c r="N1383" s="314" t="n"/>
      <c r="O1383" s="314" t="n"/>
    </row>
    <row r="1384" ht="20.1" customHeight="1" s="521">
      <c r="A1384" s="309" t="inlineStr">
        <is>
          <t>-</t>
        </is>
      </c>
      <c r="B1384" s="654" t="inlineStr">
        <is>
          <t>18-HS-22304P</t>
        </is>
      </c>
      <c r="C1384" s="316" t="inlineStr">
        <is>
          <t>PLC</t>
        </is>
      </c>
      <c r="D1384" s="365" t="inlineStr">
        <is>
          <t>粒料添加剂失重秤18-PF-2205搅拌器电机停止控制</t>
        </is>
      </c>
      <c r="E1384" s="311" t="inlineStr">
        <is>
          <t>1830-PS07-223</t>
        </is>
      </c>
      <c r="F1384" s="235" t="inlineStr">
        <is>
          <t>MCC</t>
        </is>
      </c>
      <c r="G1384" s="252" t="inlineStr">
        <is>
          <t>18-PF-2205搅拌电机</t>
        </is>
      </c>
      <c r="H1384" s="235" t="inlineStr">
        <is>
          <t>PLC-DO</t>
        </is>
      </c>
      <c r="I1384" s="312" t="inlineStr">
        <is>
          <t xml:space="preserve">  -</t>
        </is>
      </c>
      <c r="J1384" s="323" t="inlineStr">
        <is>
          <t xml:space="preserve">  -</t>
        </is>
      </c>
      <c r="K1384" s="313" t="inlineStr">
        <is>
          <t>C01</t>
        </is>
      </c>
      <c r="L1384" s="314" t="n"/>
      <c r="M1384" s="315" t="n"/>
      <c r="N1384" s="314" t="n"/>
      <c r="O1384" s="314" t="n"/>
    </row>
    <row r="1385" ht="20.1" customHeight="1" s="521">
      <c r="A1385" s="309" t="inlineStr">
        <is>
          <t>-</t>
        </is>
      </c>
      <c r="B1385" s="654" t="inlineStr">
        <is>
          <t>18-HS-22304L</t>
        </is>
      </c>
      <c r="C1385" s="316" t="inlineStr">
        <is>
          <t>PLC</t>
        </is>
      </c>
      <c r="D1385" s="365" t="inlineStr">
        <is>
          <t>粒料添加剂失重秤18-PF-2205搅拌器电机自动(远程)状态</t>
        </is>
      </c>
      <c r="E1385" s="311" t="inlineStr">
        <is>
          <t>1830-PS07-223</t>
        </is>
      </c>
      <c r="F1385" s="235" t="inlineStr">
        <is>
          <t>MCC</t>
        </is>
      </c>
      <c r="G1385" s="252" t="inlineStr">
        <is>
          <t>18-PF-2205搅拌电机</t>
        </is>
      </c>
      <c r="H1385" s="235" t="inlineStr">
        <is>
          <t>PLC-DI</t>
        </is>
      </c>
      <c r="I1385" s="312" t="inlineStr">
        <is>
          <t xml:space="preserve">  -</t>
        </is>
      </c>
      <c r="J1385" s="323" t="inlineStr">
        <is>
          <t xml:space="preserve">  -</t>
        </is>
      </c>
      <c r="K1385" s="313" t="inlineStr">
        <is>
          <t>C01</t>
        </is>
      </c>
      <c r="L1385" s="314" t="n"/>
      <c r="M1385" s="315" t="n"/>
      <c r="N1385" s="315" t="n"/>
      <c r="O1385" s="314" t="n"/>
    </row>
    <row r="1386" ht="20.1" customHeight="1" s="521">
      <c r="A1386" s="309" t="inlineStr">
        <is>
          <t>-</t>
        </is>
      </c>
      <c r="B1386" s="654" t="inlineStr">
        <is>
          <t>18-YL-22304R</t>
        </is>
      </c>
      <c r="C1386" s="316" t="inlineStr">
        <is>
          <t>PLC</t>
        </is>
      </c>
      <c r="D1386" s="365" t="inlineStr">
        <is>
          <t>粒料添加剂失重秤18-PF-2205搅拌器电机运行状态</t>
        </is>
      </c>
      <c r="E1386" s="311" t="inlineStr">
        <is>
          <t>1830-PS07-223</t>
        </is>
      </c>
      <c r="F1386" s="235" t="inlineStr">
        <is>
          <t>MCC</t>
        </is>
      </c>
      <c r="G1386" s="252" t="inlineStr">
        <is>
          <t>18-PF-2205搅拌电机</t>
        </is>
      </c>
      <c r="H1386" s="235" t="inlineStr">
        <is>
          <t>PLC-DI</t>
        </is>
      </c>
      <c r="I1386" s="312" t="inlineStr">
        <is>
          <t xml:space="preserve">  -</t>
        </is>
      </c>
      <c r="J1386" s="323" t="inlineStr">
        <is>
          <t xml:space="preserve">  -</t>
        </is>
      </c>
      <c r="K1386" s="313" t="inlineStr">
        <is>
          <t>C01</t>
        </is>
      </c>
      <c r="L1386" s="314" t="n"/>
      <c r="M1386" s="315" t="n"/>
      <c r="N1386" s="314" t="n"/>
      <c r="O1386" s="314" t="n"/>
    </row>
    <row r="1387" ht="20.1" customHeight="1" s="521">
      <c r="A1387" s="309" t="inlineStr">
        <is>
          <t>-</t>
        </is>
      </c>
      <c r="B1387" s="654" t="inlineStr">
        <is>
          <t>18-YL-22304F</t>
        </is>
      </c>
      <c r="C1387" s="316" t="inlineStr">
        <is>
          <t>PLC</t>
        </is>
      </c>
      <c r="D1387" s="365" t="inlineStr">
        <is>
          <t>粒料添加剂失重秤18-PF-2205搅拌器电机故障状态</t>
        </is>
      </c>
      <c r="E1387" s="311" t="inlineStr">
        <is>
          <t>1830-PS07-223</t>
        </is>
      </c>
      <c r="F1387" s="235" t="inlineStr">
        <is>
          <t>MCC</t>
        </is>
      </c>
      <c r="G1387" s="252" t="inlineStr">
        <is>
          <t>18-PF-2205搅拌电机</t>
        </is>
      </c>
      <c r="H1387" s="235" t="inlineStr">
        <is>
          <t>PLC-DI</t>
        </is>
      </c>
      <c r="I1387" s="312" t="inlineStr">
        <is>
          <t xml:space="preserve">  -</t>
        </is>
      </c>
      <c r="J1387" s="323" t="inlineStr">
        <is>
          <t xml:space="preserve">  -</t>
        </is>
      </c>
      <c r="K1387" s="313" t="inlineStr">
        <is>
          <t>C01</t>
        </is>
      </c>
      <c r="L1387" s="314" t="n"/>
      <c r="M1387" s="315" t="n"/>
      <c r="N1387" s="314" t="n"/>
      <c r="O1387" s="314" t="n"/>
    </row>
    <row r="1388" ht="20.1" customHeight="1" s="521">
      <c r="A1388" s="309" t="n"/>
      <c r="B1388" s="654" t="n"/>
      <c r="C1388" s="316" t="n"/>
      <c r="D1388" s="311" t="n"/>
      <c r="E1388" s="311" t="n"/>
      <c r="F1388" s="235" t="n"/>
      <c r="G1388" s="252" t="n"/>
      <c r="H1388" s="235" t="n"/>
      <c r="I1388" s="312" t="n"/>
      <c r="J1388" s="235" t="n"/>
      <c r="K1388" s="313" t="n"/>
      <c r="L1388" s="314" t="n"/>
      <c r="M1388" s="315" t="n"/>
      <c r="N1388" s="314" t="n"/>
      <c r="O1388" s="314" t="n"/>
    </row>
    <row r="1389" ht="20.1" customHeight="1" s="521">
      <c r="A1389" s="309" t="inlineStr">
        <is>
          <t>-</t>
        </is>
      </c>
      <c r="B1389" s="654" t="inlineStr">
        <is>
          <t>18-FFIC-22301</t>
        </is>
      </c>
      <c r="C1389" s="316" t="inlineStr">
        <is>
          <t>PLC</t>
        </is>
      </c>
      <c r="D1389" s="311" t="inlineStr">
        <is>
          <t>粒料添加剂失重秤18-PF-2205流量设定</t>
        </is>
      </c>
      <c r="E1389" s="311" t="inlineStr">
        <is>
          <t>1830-PS07-223</t>
        </is>
      </c>
      <c r="F1389" s="155" t="inlineStr">
        <is>
          <t>Field</t>
        </is>
      </c>
      <c r="G1389" s="252" t="inlineStr">
        <is>
          <t>18-PF-2205失重称</t>
        </is>
      </c>
      <c r="H1389" s="235" t="inlineStr">
        <is>
          <t>PLC-AO</t>
        </is>
      </c>
      <c r="I1389" s="312" t="inlineStr">
        <is>
          <t xml:space="preserve">  -</t>
        </is>
      </c>
      <c r="J1389" s="323" t="inlineStr">
        <is>
          <t xml:space="preserve">  -</t>
        </is>
      </c>
      <c r="K1389" s="313" t="inlineStr">
        <is>
          <t>C01</t>
        </is>
      </c>
      <c r="L1389" s="314" t="n"/>
      <c r="M1389" s="315" t="n"/>
      <c r="N1389" s="314" t="n"/>
      <c r="O1389" s="314" t="n"/>
    </row>
    <row r="1390" ht="20.1" customHeight="1" s="521">
      <c r="A1390" s="309" t="inlineStr">
        <is>
          <t>-</t>
        </is>
      </c>
      <c r="B1390" s="654" t="inlineStr">
        <is>
          <t>18-WAL-22301</t>
        </is>
      </c>
      <c r="C1390" s="316" t="inlineStr">
        <is>
          <t>PLC</t>
        </is>
      </c>
      <c r="D1390" s="311" t="inlineStr">
        <is>
          <t>粒料添加剂失重秤18-PF-2205低料位补料信号</t>
        </is>
      </c>
      <c r="E1390" s="311" t="inlineStr">
        <is>
          <t>1830-PS07-223</t>
        </is>
      </c>
      <c r="F1390" s="155" t="inlineStr">
        <is>
          <t>Field</t>
        </is>
      </c>
      <c r="G1390" s="252" t="inlineStr">
        <is>
          <t>18-PF-2205失重称</t>
        </is>
      </c>
      <c r="H1390" s="235" t="inlineStr">
        <is>
          <t>PLC-DI</t>
        </is>
      </c>
      <c r="I1390" s="312" t="inlineStr">
        <is>
          <t xml:space="preserve">  -</t>
        </is>
      </c>
      <c r="J1390" s="323" t="inlineStr">
        <is>
          <t xml:space="preserve">  -</t>
        </is>
      </c>
      <c r="K1390" s="313" t="inlineStr">
        <is>
          <t>C01</t>
        </is>
      </c>
      <c r="L1390" s="314" t="n"/>
      <c r="M1390" s="315" t="n"/>
      <c r="N1390" s="314" t="n"/>
      <c r="O1390" s="314" t="n"/>
    </row>
    <row r="1391" ht="20.1" customHeight="1" s="521">
      <c r="A1391" s="309" t="inlineStr">
        <is>
          <t>-</t>
        </is>
      </c>
      <c r="B1391" s="654" t="inlineStr">
        <is>
          <t>18-HS-22301S</t>
        </is>
      </c>
      <c r="C1391" s="316" t="inlineStr">
        <is>
          <t>PLC</t>
        </is>
      </c>
      <c r="D1391" s="311" t="inlineStr">
        <is>
          <t>粒料添加剂失重秤18-PF-2205启动控制</t>
        </is>
      </c>
      <c r="E1391" s="311" t="inlineStr">
        <is>
          <t>1830-PS07-223</t>
        </is>
      </c>
      <c r="F1391" s="155" t="inlineStr">
        <is>
          <t>Field</t>
        </is>
      </c>
      <c r="G1391" s="252" t="inlineStr">
        <is>
          <t>18-PF-2205失重称</t>
        </is>
      </c>
      <c r="H1391" s="235" t="inlineStr">
        <is>
          <t>PLC-DO</t>
        </is>
      </c>
      <c r="I1391" s="312" t="inlineStr">
        <is>
          <t xml:space="preserve">  -</t>
        </is>
      </c>
      <c r="J1391" s="323" t="inlineStr">
        <is>
          <t xml:space="preserve">  -</t>
        </is>
      </c>
      <c r="K1391" s="313" t="inlineStr">
        <is>
          <t>C01</t>
        </is>
      </c>
      <c r="L1391" s="314" t="n"/>
      <c r="M1391" s="315" t="n"/>
      <c r="N1391" s="314" t="n"/>
      <c r="O1391" s="314" t="n"/>
    </row>
    <row r="1392" ht="20.1" customHeight="1" s="521">
      <c r="A1392" s="309" t="inlineStr">
        <is>
          <t>-</t>
        </is>
      </c>
      <c r="B1392" s="654" t="inlineStr">
        <is>
          <t>18-HS-22301P</t>
        </is>
      </c>
      <c r="C1392" s="316" t="inlineStr">
        <is>
          <t>PLC</t>
        </is>
      </c>
      <c r="D1392" s="311" t="inlineStr">
        <is>
          <t>粒料添加剂失重秤18-PF-2205停止控制</t>
        </is>
      </c>
      <c r="E1392" s="311" t="inlineStr">
        <is>
          <t>1830-PS07-223</t>
        </is>
      </c>
      <c r="F1392" s="155" t="inlineStr">
        <is>
          <t>Field</t>
        </is>
      </c>
      <c r="G1392" s="252" t="inlineStr">
        <is>
          <t>18-PF-2205失重称</t>
        </is>
      </c>
      <c r="H1392" s="235" t="inlineStr">
        <is>
          <t>PLC-DO</t>
        </is>
      </c>
      <c r="I1392" s="312" t="inlineStr">
        <is>
          <t xml:space="preserve">  -</t>
        </is>
      </c>
      <c r="J1392" s="323" t="inlineStr">
        <is>
          <t xml:space="preserve">  -</t>
        </is>
      </c>
      <c r="K1392" s="313" t="inlineStr">
        <is>
          <t>C01</t>
        </is>
      </c>
      <c r="L1392" s="314" t="n"/>
      <c r="M1392" s="315" t="n"/>
      <c r="N1392" s="314" t="n"/>
      <c r="O1392" s="314" t="n"/>
    </row>
    <row r="1393" ht="20.1" customHeight="1" s="521">
      <c r="A1393" s="309" t="inlineStr">
        <is>
          <t>-</t>
        </is>
      </c>
      <c r="B1393" s="654" t="inlineStr">
        <is>
          <t>18-HSFR-22301</t>
        </is>
      </c>
      <c r="C1393" s="316" t="inlineStr">
        <is>
          <t>PLC</t>
        </is>
      </c>
      <c r="D1393" s="311" t="inlineStr">
        <is>
          <t>粒料添加剂失重秤18-PF-2205正反转控制</t>
        </is>
      </c>
      <c r="E1393" s="311" t="inlineStr">
        <is>
          <t>1830-PS07-223</t>
        </is>
      </c>
      <c r="F1393" s="235" t="inlineStr">
        <is>
          <t>MCC</t>
        </is>
      </c>
      <c r="G1393" s="252" t="inlineStr">
        <is>
          <t>18-PF-2205失重称</t>
        </is>
      </c>
      <c r="H1393" s="235" t="inlineStr">
        <is>
          <t>PLC-DO</t>
        </is>
      </c>
      <c r="I1393" s="312" t="inlineStr">
        <is>
          <t xml:space="preserve">  -</t>
        </is>
      </c>
      <c r="J1393" s="323" t="inlineStr">
        <is>
          <t xml:space="preserve">  -</t>
        </is>
      </c>
      <c r="K1393" s="313" t="inlineStr">
        <is>
          <t>C01</t>
        </is>
      </c>
      <c r="L1393" s="314" t="n"/>
      <c r="M1393" s="315" t="n"/>
      <c r="N1393" s="314" t="n"/>
      <c r="O1393" s="314" t="n"/>
    </row>
    <row r="1394" ht="20.1" customHeight="1" s="521">
      <c r="A1394" s="309" t="inlineStr">
        <is>
          <t>-</t>
        </is>
      </c>
      <c r="B1394" s="654" t="inlineStr">
        <is>
          <t>18-YL-22301R</t>
        </is>
      </c>
      <c r="C1394" s="316" t="inlineStr">
        <is>
          <t>PLC</t>
        </is>
      </c>
      <c r="D1394" s="364" t="inlineStr">
        <is>
          <t>粒料添加剂失重秤18-PF-2205电机运行状态</t>
        </is>
      </c>
      <c r="E1394" s="311" t="inlineStr">
        <is>
          <t>1830-PS07-223</t>
        </is>
      </c>
      <c r="F1394" s="235" t="inlineStr">
        <is>
          <t>MCC</t>
        </is>
      </c>
      <c r="G1394" s="252" t="inlineStr">
        <is>
          <t>18-PF-2205失重称</t>
        </is>
      </c>
      <c r="H1394" s="235" t="inlineStr">
        <is>
          <t>PLC-DI</t>
        </is>
      </c>
      <c r="I1394" s="312" t="inlineStr">
        <is>
          <t xml:space="preserve">  -</t>
        </is>
      </c>
      <c r="J1394" s="323" t="inlineStr">
        <is>
          <t xml:space="preserve">  -</t>
        </is>
      </c>
      <c r="K1394" s="313" t="inlineStr">
        <is>
          <t>C01</t>
        </is>
      </c>
      <c r="L1394" s="314" t="n"/>
      <c r="M1394" s="315" t="n"/>
      <c r="N1394" s="314" t="n"/>
      <c r="O1394" s="314" t="n"/>
    </row>
    <row r="1395" ht="20.1" customHeight="1" s="521">
      <c r="A1395" s="309" t="inlineStr">
        <is>
          <t>-</t>
        </is>
      </c>
      <c r="B1395" s="654" t="inlineStr">
        <is>
          <t>18-YL-22301F</t>
        </is>
      </c>
      <c r="C1395" s="316" t="inlineStr">
        <is>
          <t>PLC</t>
        </is>
      </c>
      <c r="D1395" s="364" t="inlineStr">
        <is>
          <t>粒料添加剂失重秤18-PF-2205电机故障状态</t>
        </is>
      </c>
      <c r="E1395" s="311" t="inlineStr">
        <is>
          <t>1830-PS07-223</t>
        </is>
      </c>
      <c r="F1395" s="235" t="inlineStr">
        <is>
          <t>MCC</t>
        </is>
      </c>
      <c r="G1395" s="252" t="inlineStr">
        <is>
          <t>18-PF-2205失重称</t>
        </is>
      </c>
      <c r="H1395" s="235" t="inlineStr">
        <is>
          <t>PLC-DI</t>
        </is>
      </c>
      <c r="I1395" s="312" t="inlineStr">
        <is>
          <t xml:space="preserve">  -</t>
        </is>
      </c>
      <c r="J1395" s="323" t="inlineStr">
        <is>
          <t xml:space="preserve">  -</t>
        </is>
      </c>
      <c r="K1395" s="313" t="inlineStr">
        <is>
          <t>C01</t>
        </is>
      </c>
      <c r="L1395" s="314" t="n"/>
      <c r="M1395" s="315" t="n"/>
      <c r="N1395" s="314" t="n"/>
      <c r="O1395" s="314" t="n"/>
    </row>
    <row r="1396" ht="20.1" customHeight="1" s="521">
      <c r="A1396" s="309" t="n"/>
      <c r="B1396" s="654" t="n"/>
      <c r="C1396" s="316" t="n"/>
      <c r="D1396" s="311" t="n"/>
      <c r="E1396" s="311" t="n"/>
      <c r="F1396" s="235" t="n"/>
      <c r="G1396" s="252" t="n"/>
      <c r="H1396" s="235" t="n"/>
      <c r="I1396" s="312" t="n"/>
      <c r="J1396" s="235" t="n"/>
      <c r="K1396" s="313" t="n"/>
      <c r="L1396" s="314" t="n"/>
      <c r="M1396" s="315" t="n"/>
      <c r="N1396" s="314" t="n"/>
      <c r="O1396" s="314" t="n"/>
    </row>
    <row r="1397" ht="20.1" customHeight="1" s="521">
      <c r="A1397" s="309" t="inlineStr">
        <is>
          <t>-</t>
        </is>
      </c>
      <c r="B1397" s="654" t="inlineStr">
        <is>
          <t>18-HS-22301L</t>
        </is>
      </c>
      <c r="C1397" s="316" t="inlineStr">
        <is>
          <t>PLC</t>
        </is>
      </c>
      <c r="D1397" s="368" t="inlineStr">
        <is>
          <t>粒料添加剂失重秤18-PF-2205自动(远程)状态</t>
        </is>
      </c>
      <c r="E1397" s="311" t="inlineStr">
        <is>
          <t>1830-PS07-223</t>
        </is>
      </c>
      <c r="F1397" s="155" t="inlineStr">
        <is>
          <t>Field</t>
        </is>
      </c>
      <c r="G1397" s="252" t="inlineStr">
        <is>
          <t>18-LP-PF2205</t>
        </is>
      </c>
      <c r="H1397" s="235" t="inlineStr">
        <is>
          <t>PLC-DI</t>
        </is>
      </c>
      <c r="I1397" s="312" t="inlineStr">
        <is>
          <t xml:space="preserve">  -</t>
        </is>
      </c>
      <c r="J1397" s="323" t="inlineStr">
        <is>
          <t xml:space="preserve">  -</t>
        </is>
      </c>
      <c r="K1397" s="313" t="inlineStr">
        <is>
          <t>C01</t>
        </is>
      </c>
      <c r="L1397" s="314" t="n"/>
      <c r="M1397" s="315" t="n"/>
      <c r="N1397" s="315" t="n"/>
      <c r="O1397" s="314" t="n"/>
    </row>
    <row r="1398" ht="20.1" customHeight="1" s="521">
      <c r="A1398" s="309" t="inlineStr">
        <is>
          <t>-</t>
        </is>
      </c>
      <c r="B1398" s="654" t="inlineStr">
        <is>
          <t>18-HS-22301</t>
        </is>
      </c>
      <c r="C1398" s="316" t="inlineStr">
        <is>
          <t>PLC</t>
        </is>
      </c>
      <c r="D1398" s="364" t="inlineStr">
        <is>
          <t>粒料添加剂失重秤18-PF-2205就地启动</t>
        </is>
      </c>
      <c r="E1398" s="311" t="inlineStr">
        <is>
          <t>1830-PS07-223</t>
        </is>
      </c>
      <c r="F1398" s="155" t="inlineStr">
        <is>
          <t>Field</t>
        </is>
      </c>
      <c r="G1398" s="252" t="inlineStr">
        <is>
          <t>18-LP-PF2205</t>
        </is>
      </c>
      <c r="H1398" s="235" t="inlineStr">
        <is>
          <t>PLC-DI</t>
        </is>
      </c>
      <c r="I1398" s="312" t="inlineStr">
        <is>
          <t xml:space="preserve">  -</t>
        </is>
      </c>
      <c r="J1398" s="323" t="inlineStr">
        <is>
          <t xml:space="preserve">  -</t>
        </is>
      </c>
      <c r="K1398" s="313" t="inlineStr">
        <is>
          <t>C01</t>
        </is>
      </c>
      <c r="L1398" s="314" t="n"/>
      <c r="M1398" s="315" t="n"/>
      <c r="N1398" s="314" t="n"/>
      <c r="O1398" s="314" t="n"/>
    </row>
    <row r="1399" ht="20.1" customHeight="1" s="521">
      <c r="A1399" s="309" t="n"/>
      <c r="B1399" s="654" t="n"/>
      <c r="C1399" s="316" t="n"/>
      <c r="D1399" s="311" t="n"/>
      <c r="E1399" s="311" t="n"/>
      <c r="F1399" s="235" t="n"/>
      <c r="G1399" s="252" t="n"/>
      <c r="H1399" s="235" t="n"/>
      <c r="I1399" s="312" t="n"/>
      <c r="J1399" s="235" t="n"/>
      <c r="K1399" s="313" t="n"/>
      <c r="L1399" s="314" t="n"/>
      <c r="M1399" s="315" t="n"/>
      <c r="N1399" s="314" t="n"/>
      <c r="O1399" s="314" t="n"/>
    </row>
    <row r="1400" ht="20.1" customHeight="1" s="521">
      <c r="A1400" s="309" t="inlineStr">
        <is>
          <t>-</t>
        </is>
      </c>
      <c r="B1400" s="654" t="inlineStr">
        <is>
          <t>18-HS-22401</t>
        </is>
      </c>
      <c r="C1400" s="316" t="inlineStr">
        <is>
          <t>PLC</t>
        </is>
      </c>
      <c r="D1400" s="311" t="inlineStr">
        <is>
          <t>就地启动添加剂储存料斗18-VH-2202AX搅拌装置</t>
        </is>
      </c>
      <c r="E1400" s="311" t="inlineStr">
        <is>
          <t>1830-PS07-224</t>
        </is>
      </c>
      <c r="F1400" s="155" t="inlineStr">
        <is>
          <t>Field</t>
        </is>
      </c>
      <c r="G1400" s="252" t="inlineStr">
        <is>
          <t>18-LP-VH2202AX</t>
        </is>
      </c>
      <c r="H1400" s="235" t="inlineStr">
        <is>
          <t>PLC-DI</t>
        </is>
      </c>
      <c r="I1400" s="312" t="inlineStr">
        <is>
          <t xml:space="preserve">  -</t>
        </is>
      </c>
      <c r="J1400" s="323" t="inlineStr">
        <is>
          <t xml:space="preserve">  -</t>
        </is>
      </c>
      <c r="K1400" s="313" t="inlineStr">
        <is>
          <t>C01</t>
        </is>
      </c>
      <c r="L1400" s="314" t="n"/>
      <c r="M1400" s="315" t="n"/>
      <c r="N1400" s="314" t="n"/>
      <c r="O1400" s="314" t="n"/>
    </row>
    <row r="1401" ht="20.1" customHeight="1" s="521">
      <c r="A1401" s="309" t="inlineStr">
        <is>
          <t>-</t>
        </is>
      </c>
      <c r="B1401" s="654" t="inlineStr">
        <is>
          <t>18-XL-22405</t>
        </is>
      </c>
      <c r="C1401" s="316" t="inlineStr">
        <is>
          <t>PLC</t>
        </is>
      </c>
      <c r="D1401" s="311" t="inlineStr">
        <is>
          <t>添加剂储存料斗18-VH-2202AX搅拌装置正在运行指示</t>
        </is>
      </c>
      <c r="E1401" s="311" t="inlineStr">
        <is>
          <t>1830-PS07-224</t>
        </is>
      </c>
      <c r="F1401" s="155" t="inlineStr">
        <is>
          <t>Field</t>
        </is>
      </c>
      <c r="G1401" s="252" t="inlineStr">
        <is>
          <t>18-LP-VH2202AX</t>
        </is>
      </c>
      <c r="H1401" s="235" t="inlineStr">
        <is>
          <t>PLC-DO</t>
        </is>
      </c>
      <c r="I1401" s="312" t="inlineStr">
        <is>
          <t xml:space="preserve">  -</t>
        </is>
      </c>
      <c r="J1401" s="323" t="inlineStr">
        <is>
          <t xml:space="preserve">  -</t>
        </is>
      </c>
      <c r="K1401" s="313" t="inlineStr">
        <is>
          <t>C01</t>
        </is>
      </c>
      <c r="L1401" s="314" t="n"/>
      <c r="M1401" s="315" t="n"/>
      <c r="N1401" s="314" t="n"/>
      <c r="O1401" s="314" t="n"/>
    </row>
    <row r="1402" ht="20.1" customHeight="1" s="521">
      <c r="A1402" s="309" t="inlineStr">
        <is>
          <t>-</t>
        </is>
      </c>
      <c r="B1402" s="654" t="inlineStr">
        <is>
          <t>18-HS-22409</t>
        </is>
      </c>
      <c r="C1402" s="316" t="inlineStr">
        <is>
          <t>PLC</t>
        </is>
      </c>
      <c r="D1402" s="311" t="inlineStr">
        <is>
          <t>就地停止添加剂储存料斗18-VH-2202AX搅拌装置</t>
        </is>
      </c>
      <c r="E1402" s="311" t="inlineStr">
        <is>
          <t>1830-PS07-224</t>
        </is>
      </c>
      <c r="F1402" s="155" t="inlineStr">
        <is>
          <t>Field</t>
        </is>
      </c>
      <c r="G1402" s="252" t="inlineStr">
        <is>
          <t>18-LP-VH2202AX</t>
        </is>
      </c>
      <c r="H1402" s="235" t="inlineStr">
        <is>
          <t>PLC-DI</t>
        </is>
      </c>
      <c r="I1402" s="312" t="inlineStr">
        <is>
          <t xml:space="preserve">  -</t>
        </is>
      </c>
      <c r="J1402" s="323" t="inlineStr">
        <is>
          <t xml:space="preserve">  -</t>
        </is>
      </c>
      <c r="K1402" s="313" t="inlineStr">
        <is>
          <t>C01</t>
        </is>
      </c>
      <c r="L1402" s="314" t="n"/>
      <c r="M1402" s="315" t="n"/>
      <c r="N1402" s="314" t="n"/>
      <c r="O1402" s="314" t="n"/>
    </row>
    <row r="1403" ht="20.1" customHeight="1" s="521">
      <c r="A1403" s="309" t="inlineStr">
        <is>
          <t>-</t>
        </is>
      </c>
      <c r="B1403" s="654" t="inlineStr">
        <is>
          <t>18-XL-22406</t>
        </is>
      </c>
      <c r="C1403" s="316" t="inlineStr">
        <is>
          <t>PLC</t>
        </is>
      </c>
      <c r="D1403" s="311" t="inlineStr">
        <is>
          <t>添加剂储存料斗18-VH-2202AX搅拌装置搅拌结束指示</t>
        </is>
      </c>
      <c r="E1403" s="311" t="inlineStr">
        <is>
          <t>1830-PS07-224</t>
        </is>
      </c>
      <c r="F1403" s="155" t="inlineStr">
        <is>
          <t>Field</t>
        </is>
      </c>
      <c r="G1403" s="252" t="inlineStr">
        <is>
          <t>18-LP-VH2202AX</t>
        </is>
      </c>
      <c r="H1403" s="235" t="inlineStr">
        <is>
          <t>PLC-DO</t>
        </is>
      </c>
      <c r="I1403" s="312" t="inlineStr">
        <is>
          <t xml:space="preserve">  -</t>
        </is>
      </c>
      <c r="J1403" s="323" t="inlineStr">
        <is>
          <t xml:space="preserve">  -</t>
        </is>
      </c>
      <c r="K1403" s="313" t="inlineStr">
        <is>
          <t>C01</t>
        </is>
      </c>
      <c r="L1403" s="314" t="n"/>
      <c r="M1403" s="315" t="n"/>
      <c r="N1403" s="314" t="n"/>
      <c r="O1403" s="314" t="n"/>
    </row>
    <row r="1404" ht="20.1" customHeight="1" s="521">
      <c r="A1404" s="309" t="inlineStr">
        <is>
          <t>-</t>
        </is>
      </c>
      <c r="B1404" s="654" t="inlineStr">
        <is>
          <t>18-HS-22402</t>
        </is>
      </c>
      <c r="C1404" s="316" t="inlineStr">
        <is>
          <t>PLC</t>
        </is>
      </c>
      <c r="D1404" s="311" t="inlineStr">
        <is>
          <t>就地启动添加剂储存料斗18-VH-2202AX出料</t>
        </is>
      </c>
      <c r="E1404" s="311" t="inlineStr">
        <is>
          <t>1830-PS07-224</t>
        </is>
      </c>
      <c r="F1404" s="155" t="inlineStr">
        <is>
          <t>Field</t>
        </is>
      </c>
      <c r="G1404" s="252" t="inlineStr">
        <is>
          <t>18-LP-VH2202AX</t>
        </is>
      </c>
      <c r="H1404" s="235" t="inlineStr">
        <is>
          <t>PLC-DI</t>
        </is>
      </c>
      <c r="I1404" s="312" t="inlineStr">
        <is>
          <t xml:space="preserve">  -</t>
        </is>
      </c>
      <c r="J1404" s="323" t="inlineStr">
        <is>
          <t xml:space="preserve">  -</t>
        </is>
      </c>
      <c r="K1404" s="313" t="inlineStr">
        <is>
          <t>C01</t>
        </is>
      </c>
      <c r="L1404" s="314" t="n"/>
      <c r="M1404" s="315" t="n"/>
      <c r="N1404" s="314" t="n"/>
      <c r="O1404" s="314" t="n"/>
    </row>
    <row r="1405" ht="20.1" customHeight="1" s="521">
      <c r="A1405" s="309" t="inlineStr">
        <is>
          <t>-</t>
        </is>
      </c>
      <c r="B1405" s="654" t="inlineStr">
        <is>
          <t>18-XL-22407</t>
        </is>
      </c>
      <c r="C1405" s="316" t="inlineStr">
        <is>
          <t>PLC</t>
        </is>
      </c>
      <c r="D1405" s="311" t="inlineStr">
        <is>
          <t>添加剂储存料斗18-VH-2202AX正在出料指示</t>
        </is>
      </c>
      <c r="E1405" s="311" t="inlineStr">
        <is>
          <t>1830-PS07-224</t>
        </is>
      </c>
      <c r="F1405" s="155" t="inlineStr">
        <is>
          <t>Field</t>
        </is>
      </c>
      <c r="G1405" s="252" t="inlineStr">
        <is>
          <t>18-LP-VH2202AX</t>
        </is>
      </c>
      <c r="H1405" s="235" t="inlineStr">
        <is>
          <t>PLC-DO</t>
        </is>
      </c>
      <c r="I1405" s="312" t="inlineStr">
        <is>
          <t xml:space="preserve">  -</t>
        </is>
      </c>
      <c r="J1405" s="323" t="inlineStr">
        <is>
          <t xml:space="preserve">  -</t>
        </is>
      </c>
      <c r="K1405" s="313" t="inlineStr">
        <is>
          <t>C01</t>
        </is>
      </c>
      <c r="L1405" s="314" t="n"/>
      <c r="M1405" s="315" t="n"/>
      <c r="N1405" s="314" t="n"/>
      <c r="O1405" s="314" t="n"/>
    </row>
    <row r="1406" ht="20.1" customHeight="1" s="521">
      <c r="A1406" s="309" t="inlineStr">
        <is>
          <t>-</t>
        </is>
      </c>
      <c r="B1406" s="654" t="inlineStr">
        <is>
          <t>18-HS-22403</t>
        </is>
      </c>
      <c r="C1406" s="316" t="inlineStr">
        <is>
          <t>PLC</t>
        </is>
      </c>
      <c r="D1406" s="311" t="inlineStr">
        <is>
          <t>就地停止添加剂储存料斗18-VH-2202AX出料</t>
        </is>
      </c>
      <c r="E1406" s="311" t="inlineStr">
        <is>
          <t>1830-PS07-224</t>
        </is>
      </c>
      <c r="F1406" s="155" t="inlineStr">
        <is>
          <t>Field</t>
        </is>
      </c>
      <c r="G1406" s="252" t="inlineStr">
        <is>
          <t>18-LP-VH2202AX</t>
        </is>
      </c>
      <c r="H1406" s="235" t="inlineStr">
        <is>
          <t>PLC-DI</t>
        </is>
      </c>
      <c r="I1406" s="312" t="inlineStr">
        <is>
          <t xml:space="preserve">  -</t>
        </is>
      </c>
      <c r="J1406" s="323" t="inlineStr">
        <is>
          <t xml:space="preserve">  -</t>
        </is>
      </c>
      <c r="K1406" s="313" t="inlineStr">
        <is>
          <t>C01</t>
        </is>
      </c>
      <c r="L1406" s="314" t="n"/>
      <c r="M1406" s="315" t="n"/>
      <c r="N1406" s="315" t="n"/>
      <c r="O1406" s="314" t="n"/>
    </row>
    <row r="1407" ht="20.1" customHeight="1" s="521">
      <c r="A1407" s="309" t="inlineStr">
        <is>
          <t>-</t>
        </is>
      </c>
      <c r="B1407" s="654" t="inlineStr">
        <is>
          <t>18-XL-22408</t>
        </is>
      </c>
      <c r="C1407" s="316" t="inlineStr">
        <is>
          <t>PLC</t>
        </is>
      </c>
      <c r="D1407" s="311" t="inlineStr">
        <is>
          <t>添加剂储存料斗18-VH-2202AX出料准备就绪指示</t>
        </is>
      </c>
      <c r="E1407" s="311" t="inlineStr">
        <is>
          <t>1830-PS07-224</t>
        </is>
      </c>
      <c r="F1407" s="155" t="inlineStr">
        <is>
          <t>Field</t>
        </is>
      </c>
      <c r="G1407" s="252" t="inlineStr">
        <is>
          <t>18-LP-VH2202AX</t>
        </is>
      </c>
      <c r="H1407" s="235" t="inlineStr">
        <is>
          <t>PLC-DO</t>
        </is>
      </c>
      <c r="I1407" s="312" t="inlineStr">
        <is>
          <t xml:space="preserve">  -</t>
        </is>
      </c>
      <c r="J1407" s="323" t="inlineStr">
        <is>
          <t xml:space="preserve">  -</t>
        </is>
      </c>
      <c r="K1407" s="313" t="inlineStr">
        <is>
          <t>C01</t>
        </is>
      </c>
      <c r="L1407" s="314" t="n"/>
      <c r="M1407" s="315" t="n"/>
      <c r="N1407" s="315" t="n"/>
      <c r="O1407" s="314" t="n"/>
    </row>
    <row r="1408" ht="20.1" customHeight="1" s="521">
      <c r="A1408" s="309" t="inlineStr">
        <is>
          <t>-</t>
        </is>
      </c>
      <c r="B1408" s="654" t="inlineStr">
        <is>
          <t>18-XL-22410</t>
        </is>
      </c>
      <c r="C1408" s="316" t="inlineStr">
        <is>
          <t>PLC</t>
        </is>
      </c>
      <c r="D1408" s="365" t="inlineStr">
        <is>
          <t>允许添加剂储存料斗18-VH-2202AX搅拌装置就地控制
箱操作</t>
        </is>
      </c>
      <c r="E1408" s="311" t="inlineStr">
        <is>
          <t>1830-PS07-224</t>
        </is>
      </c>
      <c r="F1408" s="155" t="inlineStr">
        <is>
          <t>Field</t>
        </is>
      </c>
      <c r="G1408" s="252" t="inlineStr">
        <is>
          <t>18-LP-VH2202AX</t>
        </is>
      </c>
      <c r="H1408" s="235" t="inlineStr">
        <is>
          <t>PLC-DO</t>
        </is>
      </c>
      <c r="I1408" s="312" t="inlineStr">
        <is>
          <t xml:space="preserve">  -</t>
        </is>
      </c>
      <c r="J1408" s="323" t="inlineStr">
        <is>
          <t xml:space="preserve">  -</t>
        </is>
      </c>
      <c r="K1408" s="313" t="inlineStr">
        <is>
          <t>C01</t>
        </is>
      </c>
      <c r="L1408" s="314" t="n"/>
      <c r="M1408" s="315" t="n"/>
      <c r="N1408" s="315" t="n"/>
      <c r="O1408" s="314" t="n"/>
    </row>
    <row r="1409" ht="20.1" customHeight="1" s="521">
      <c r="A1409" s="322" t="n"/>
      <c r="B1409" s="654" t="n"/>
      <c r="C1409" s="316" t="n"/>
      <c r="D1409" s="311" t="n"/>
      <c r="E1409" s="311" t="n"/>
      <c r="F1409" s="235" t="n"/>
      <c r="G1409" s="252" t="n"/>
      <c r="H1409" s="235" t="n"/>
      <c r="I1409" s="312" t="n"/>
      <c r="J1409" s="340" t="n"/>
      <c r="K1409" s="313" t="n"/>
      <c r="L1409" s="314" t="n"/>
      <c r="M1409" s="315" t="n"/>
      <c r="N1409" s="315" t="n"/>
      <c r="O1409" s="314" t="n"/>
    </row>
    <row r="1410" ht="20.1" customHeight="1" s="521">
      <c r="A1410" s="309" t="inlineStr">
        <is>
          <t>-</t>
        </is>
      </c>
      <c r="B1410" s="654" t="inlineStr">
        <is>
          <t>18-HSF-22401S</t>
        </is>
      </c>
      <c r="C1410" s="316" t="inlineStr">
        <is>
          <t>PLC</t>
        </is>
      </c>
      <c r="D1410" s="311" t="inlineStr">
        <is>
          <t>添加剂搅拌器18-PA-2202AX电机高速启动控制</t>
        </is>
      </c>
      <c r="E1410" s="311" t="inlineStr">
        <is>
          <t>1830-PS07-224</t>
        </is>
      </c>
      <c r="F1410" s="235" t="inlineStr">
        <is>
          <t>MCC</t>
        </is>
      </c>
      <c r="G1410" s="252" t="inlineStr">
        <is>
          <t>18-PA-2202AX主电机</t>
        </is>
      </c>
      <c r="H1410" s="235" t="inlineStr">
        <is>
          <t>PLC-DO</t>
        </is>
      </c>
      <c r="I1410" s="312" t="inlineStr">
        <is>
          <t xml:space="preserve">  -</t>
        </is>
      </c>
      <c r="J1410" s="323" t="inlineStr">
        <is>
          <t xml:space="preserve">  -</t>
        </is>
      </c>
      <c r="K1410" s="313" t="inlineStr">
        <is>
          <t>C01</t>
        </is>
      </c>
      <c r="L1410" s="314" t="n"/>
      <c r="M1410" s="315" t="n"/>
      <c r="N1410" s="315" t="n"/>
      <c r="O1410" s="314" t="n"/>
    </row>
    <row r="1411" ht="20.1" customHeight="1" s="521">
      <c r="A1411" s="309" t="inlineStr">
        <is>
          <t>-</t>
        </is>
      </c>
      <c r="B1411" s="654" t="inlineStr">
        <is>
          <t>18-HSS-22401S</t>
        </is>
      </c>
      <c r="C1411" s="316" t="inlineStr">
        <is>
          <t>PLC</t>
        </is>
      </c>
      <c r="D1411" s="311" t="inlineStr">
        <is>
          <t>添加剂搅拌器18-PA-2202AX电机低速启动控制</t>
        </is>
      </c>
      <c r="E1411" s="311" t="inlineStr">
        <is>
          <t>1830-PS07-224</t>
        </is>
      </c>
      <c r="F1411" s="235" t="inlineStr">
        <is>
          <t>MCC</t>
        </is>
      </c>
      <c r="G1411" s="252" t="inlineStr">
        <is>
          <t>18-PA-2202AX主电机</t>
        </is>
      </c>
      <c r="H1411" s="235" t="inlineStr">
        <is>
          <t>PLC-DO</t>
        </is>
      </c>
      <c r="I1411" s="312" t="inlineStr">
        <is>
          <t xml:space="preserve">  -</t>
        </is>
      </c>
      <c r="J1411" s="323" t="inlineStr">
        <is>
          <t xml:space="preserve">  -</t>
        </is>
      </c>
      <c r="K1411" s="313" t="inlineStr">
        <is>
          <t>C01</t>
        </is>
      </c>
      <c r="L1411" s="314" t="n"/>
      <c r="M1411" s="315" t="n"/>
      <c r="N1411" s="315" t="n"/>
      <c r="O1411" s="314" t="n"/>
    </row>
    <row r="1412" ht="20.1" customHeight="1" s="521">
      <c r="A1412" s="309" t="inlineStr">
        <is>
          <t>-</t>
        </is>
      </c>
      <c r="B1412" s="654" t="inlineStr">
        <is>
          <t>18-HS-22401P</t>
        </is>
      </c>
      <c r="C1412" s="316" t="inlineStr">
        <is>
          <t>PLC</t>
        </is>
      </c>
      <c r="D1412" s="311" t="inlineStr">
        <is>
          <t>添加剂搅拌器18-PA-2202AX电机停止控制</t>
        </is>
      </c>
      <c r="E1412" s="311" t="inlineStr">
        <is>
          <t>1830-PS07-224</t>
        </is>
      </c>
      <c r="F1412" s="235" t="inlineStr">
        <is>
          <t>MCC</t>
        </is>
      </c>
      <c r="G1412" s="252" t="inlineStr">
        <is>
          <t>18-PA-2202AX主电机</t>
        </is>
      </c>
      <c r="H1412" s="235" t="inlineStr">
        <is>
          <t>PLC-DO</t>
        </is>
      </c>
      <c r="I1412" s="312" t="inlineStr">
        <is>
          <t xml:space="preserve">  -</t>
        </is>
      </c>
      <c r="J1412" s="323" t="inlineStr">
        <is>
          <t xml:space="preserve">  -</t>
        </is>
      </c>
      <c r="K1412" s="313" t="inlineStr">
        <is>
          <t>C01</t>
        </is>
      </c>
      <c r="L1412" s="314" t="n"/>
      <c r="M1412" s="315" t="n"/>
      <c r="N1412" s="315" t="n"/>
      <c r="O1412" s="314" t="n"/>
    </row>
    <row r="1413" ht="20.1" customHeight="1" s="521">
      <c r="A1413" s="309" t="inlineStr">
        <is>
          <t>-</t>
        </is>
      </c>
      <c r="B1413" s="654" t="inlineStr">
        <is>
          <t>18-HS-22401L</t>
        </is>
      </c>
      <c r="C1413" s="316" t="inlineStr">
        <is>
          <t>PLC</t>
        </is>
      </c>
      <c r="D1413" s="311" t="inlineStr">
        <is>
          <t>添加剂搅拌器18-PA-2202AX电机自动(远程)状态</t>
        </is>
      </c>
      <c r="E1413" s="311" t="inlineStr">
        <is>
          <t>1830-PS07-224</t>
        </is>
      </c>
      <c r="F1413" s="235" t="inlineStr">
        <is>
          <t>MCC</t>
        </is>
      </c>
      <c r="G1413" s="252" t="inlineStr">
        <is>
          <t>18-PA-2202AX主电机</t>
        </is>
      </c>
      <c r="H1413" s="235" t="inlineStr">
        <is>
          <t>PLC-DI</t>
        </is>
      </c>
      <c r="I1413" s="312" t="inlineStr">
        <is>
          <t xml:space="preserve">  -</t>
        </is>
      </c>
      <c r="J1413" s="323" t="inlineStr">
        <is>
          <t xml:space="preserve">  -</t>
        </is>
      </c>
      <c r="K1413" s="313" t="inlineStr">
        <is>
          <t>C01</t>
        </is>
      </c>
      <c r="L1413" s="314" t="n"/>
      <c r="M1413" s="315" t="n"/>
      <c r="N1413" s="314" t="n"/>
      <c r="O1413" s="314" t="n"/>
    </row>
    <row r="1414" ht="20.1" customHeight="1" s="521">
      <c r="A1414" s="309" t="inlineStr">
        <is>
          <t>-</t>
        </is>
      </c>
      <c r="B1414" s="654" t="inlineStr">
        <is>
          <t>18-YLH-22401R</t>
        </is>
      </c>
      <c r="C1414" s="316" t="inlineStr">
        <is>
          <t>PLC</t>
        </is>
      </c>
      <c r="D1414" s="311" t="inlineStr">
        <is>
          <t>添加剂搅拌器18-PA-2202AX电机高速运行状态</t>
        </is>
      </c>
      <c r="E1414" s="311" t="inlineStr">
        <is>
          <t>1830-PS07-224</t>
        </is>
      </c>
      <c r="F1414" s="235" t="inlineStr">
        <is>
          <t>MCC</t>
        </is>
      </c>
      <c r="G1414" s="252" t="inlineStr">
        <is>
          <t>18-PA-2202AX主电机</t>
        </is>
      </c>
      <c r="H1414" s="235" t="inlineStr">
        <is>
          <t>PLC-DI</t>
        </is>
      </c>
      <c r="I1414" s="312" t="inlineStr">
        <is>
          <t xml:space="preserve">  -</t>
        </is>
      </c>
      <c r="J1414" s="323" t="inlineStr">
        <is>
          <t xml:space="preserve">  -</t>
        </is>
      </c>
      <c r="K1414" s="313" t="inlineStr">
        <is>
          <t>C01</t>
        </is>
      </c>
      <c r="L1414" s="314" t="n"/>
      <c r="M1414" s="315" t="n"/>
      <c r="N1414" s="314" t="n"/>
      <c r="O1414" s="314" t="n"/>
    </row>
    <row r="1415" ht="20.1" customHeight="1" s="521">
      <c r="A1415" s="309" t="inlineStr">
        <is>
          <t>-</t>
        </is>
      </c>
      <c r="B1415" s="654" t="inlineStr">
        <is>
          <t>18-YLS-22401R</t>
        </is>
      </c>
      <c r="C1415" s="316" t="inlineStr">
        <is>
          <t>PLC</t>
        </is>
      </c>
      <c r="D1415" s="311" t="inlineStr">
        <is>
          <t>添加剂搅拌器18-PA-2202AX电机低速运行状态</t>
        </is>
      </c>
      <c r="E1415" s="311" t="inlineStr">
        <is>
          <t>1830-PS07-224</t>
        </is>
      </c>
      <c r="F1415" s="235" t="inlineStr">
        <is>
          <t>MCC</t>
        </is>
      </c>
      <c r="G1415" s="252" t="inlineStr">
        <is>
          <t>18-PA-2202AX主电机</t>
        </is>
      </c>
      <c r="H1415" s="235" t="inlineStr">
        <is>
          <t>PLC-DI</t>
        </is>
      </c>
      <c r="I1415" s="312" t="inlineStr">
        <is>
          <t xml:space="preserve">  -</t>
        </is>
      </c>
      <c r="J1415" s="323" t="inlineStr">
        <is>
          <t xml:space="preserve">  -</t>
        </is>
      </c>
      <c r="K1415" s="313" t="inlineStr">
        <is>
          <t>C01</t>
        </is>
      </c>
      <c r="L1415" s="314" t="n"/>
      <c r="M1415" s="315" t="n"/>
      <c r="N1415" s="314" t="n"/>
      <c r="O1415" s="314" t="n"/>
    </row>
    <row r="1416" ht="20.1" customHeight="1" s="521">
      <c r="A1416" s="309" t="inlineStr">
        <is>
          <t>-</t>
        </is>
      </c>
      <c r="B1416" s="654" t="inlineStr">
        <is>
          <t>18-YL-22401F</t>
        </is>
      </c>
      <c r="C1416" s="316" t="inlineStr">
        <is>
          <t>PLC</t>
        </is>
      </c>
      <c r="D1416" s="311" t="inlineStr">
        <is>
          <t>添加剂搅拌器18-PA-2202AX电机故障状态</t>
        </is>
      </c>
      <c r="E1416" s="311" t="inlineStr">
        <is>
          <t>1830-PS07-224</t>
        </is>
      </c>
      <c r="F1416" s="235" t="inlineStr">
        <is>
          <t>MCC</t>
        </is>
      </c>
      <c r="G1416" s="252" t="inlineStr">
        <is>
          <t>18-PA-2202AX主电机</t>
        </is>
      </c>
      <c r="H1416" s="235" t="inlineStr">
        <is>
          <t>PLC-DI</t>
        </is>
      </c>
      <c r="I1416" s="312" t="inlineStr">
        <is>
          <t xml:space="preserve">  -</t>
        </is>
      </c>
      <c r="J1416" s="323" t="inlineStr">
        <is>
          <t xml:space="preserve">  -</t>
        </is>
      </c>
      <c r="K1416" s="313" t="inlineStr">
        <is>
          <t>C01</t>
        </is>
      </c>
      <c r="L1416" s="314" t="n"/>
      <c r="M1416" s="315" t="n"/>
      <c r="N1416" s="314" t="n"/>
      <c r="O1416" s="314" t="n"/>
    </row>
    <row r="1417" ht="20.1" customHeight="1" s="521">
      <c r="A1417" s="309" t="n"/>
      <c r="B1417" s="654" t="n"/>
      <c r="C1417" s="316" t="n"/>
      <c r="D1417" s="311" t="n"/>
      <c r="E1417" s="311" t="n"/>
      <c r="F1417" s="235" t="n"/>
      <c r="G1417" s="252" t="n"/>
      <c r="H1417" s="235" t="n"/>
      <c r="I1417" s="312" t="n"/>
      <c r="J1417" s="235" t="n"/>
      <c r="K1417" s="313" t="n"/>
      <c r="L1417" s="314" t="n"/>
      <c r="M1417" s="315" t="n"/>
      <c r="N1417" s="314" t="n"/>
      <c r="O1417" s="314" t="n"/>
    </row>
    <row r="1418" ht="20.1" customHeight="1" s="521">
      <c r="A1418" s="309" t="inlineStr">
        <is>
          <t>-</t>
        </is>
      </c>
      <c r="B1418" s="654" t="inlineStr">
        <is>
          <t>18-ZSL-22401</t>
        </is>
      </c>
      <c r="C1418" s="316" t="inlineStr">
        <is>
          <t>PLC</t>
        </is>
      </c>
      <c r="D1418" s="364" t="inlineStr">
        <is>
          <t>添加剂储存料斗18-VH-2202AX人孔开状态检测</t>
        </is>
      </c>
      <c r="E1418" s="311" t="inlineStr">
        <is>
          <t>1830-PS07-224</t>
        </is>
      </c>
      <c r="F1418" s="155" t="inlineStr">
        <is>
          <t>Field</t>
        </is>
      </c>
      <c r="G1418" s="252" t="inlineStr">
        <is>
          <t>18-VH-2202AX</t>
        </is>
      </c>
      <c r="H1418" s="235" t="inlineStr">
        <is>
          <t>PLC-DI</t>
        </is>
      </c>
      <c r="I1418" s="312" t="inlineStr">
        <is>
          <t xml:space="preserve">  -</t>
        </is>
      </c>
      <c r="J1418" s="323" t="inlineStr">
        <is>
          <t>2线制,Namur,8VDC</t>
        </is>
      </c>
      <c r="K1418" s="313" t="inlineStr">
        <is>
          <t>C01</t>
        </is>
      </c>
      <c r="L1418" s="314" t="n"/>
      <c r="M1418" s="315" t="n"/>
      <c r="N1418" s="314" t="n"/>
      <c r="O1418" s="314" t="n"/>
    </row>
    <row r="1419" ht="20.1" customHeight="1" s="521">
      <c r="A1419" s="309" t="n"/>
      <c r="B1419" s="654" t="n"/>
      <c r="C1419" s="316" t="n"/>
      <c r="D1419" s="311" t="n"/>
      <c r="E1419" s="311" t="n"/>
      <c r="F1419" s="235" t="n"/>
      <c r="G1419" s="252" t="n"/>
      <c r="H1419" s="235" t="n"/>
      <c r="I1419" s="312" t="n"/>
      <c r="J1419" s="325" t="n"/>
      <c r="K1419" s="313" t="n"/>
      <c r="L1419" s="314" t="n"/>
      <c r="M1419" s="315" t="n"/>
      <c r="N1419" s="314" t="n"/>
      <c r="O1419" s="314" t="n"/>
    </row>
    <row r="1420" ht="20.1" customHeight="1" s="521">
      <c r="A1420" s="309" t="inlineStr">
        <is>
          <t>-</t>
        </is>
      </c>
      <c r="B1420" s="654" t="inlineStr">
        <is>
          <t>18-LSH-22401</t>
        </is>
      </c>
      <c r="C1420" s="316" t="inlineStr">
        <is>
          <t>PLC</t>
        </is>
      </c>
      <c r="D1420" s="364" t="inlineStr">
        <is>
          <t>添加剂储存料斗18-VH-2202AX高料位检测</t>
        </is>
      </c>
      <c r="E1420" s="311" t="inlineStr">
        <is>
          <t>1830-PS07-224</t>
        </is>
      </c>
      <c r="F1420" s="155" t="inlineStr">
        <is>
          <t>Field</t>
        </is>
      </c>
      <c r="G1420" s="252" t="inlineStr">
        <is>
          <t>18-VH-2202AX</t>
        </is>
      </c>
      <c r="H1420" s="235" t="inlineStr">
        <is>
          <t>PLC-DI</t>
        </is>
      </c>
      <c r="I1420" s="312" t="inlineStr">
        <is>
          <t xml:space="preserve">  -</t>
        </is>
      </c>
      <c r="J1420" s="323" t="inlineStr">
        <is>
          <t>3线制，直流PNP
触点</t>
        </is>
      </c>
      <c r="K1420" s="313" t="inlineStr">
        <is>
          <t>C01</t>
        </is>
      </c>
      <c r="L1420" s="314" t="n"/>
      <c r="M1420" s="315" t="n"/>
      <c r="N1420" s="314" t="n"/>
      <c r="O1420" s="314" t="n"/>
    </row>
    <row r="1421" ht="20.1" customHeight="1" s="521">
      <c r="A1421" s="309" t="n"/>
      <c r="B1421" s="654" t="n"/>
      <c r="C1421" s="316" t="n"/>
      <c r="D1421" s="311" t="n"/>
      <c r="E1421" s="311" t="n"/>
      <c r="F1421" s="235" t="n"/>
      <c r="G1421" s="252" t="n"/>
      <c r="H1421" s="235" t="n"/>
      <c r="I1421" s="312" t="n"/>
      <c r="J1421" s="235" t="n"/>
      <c r="K1421" s="313" t="n"/>
      <c r="L1421" s="314" t="n"/>
      <c r="M1421" s="315" t="n"/>
      <c r="N1421" s="314" t="n"/>
      <c r="O1421" s="314" t="n"/>
    </row>
    <row r="1422" ht="20.1" customHeight="1" s="521">
      <c r="A1422" s="309" t="inlineStr">
        <is>
          <t>-</t>
        </is>
      </c>
      <c r="B1422" s="654" t="inlineStr">
        <is>
          <t>18-LSL-22402</t>
        </is>
      </c>
      <c r="C1422" s="316" t="inlineStr">
        <is>
          <t>PLC</t>
        </is>
      </c>
      <c r="D1422" s="364" t="inlineStr">
        <is>
          <t>添加剂储存料斗18-VH-2202AX低料位检测</t>
        </is>
      </c>
      <c r="E1422" s="311" t="inlineStr">
        <is>
          <t>1830-PS07-224</t>
        </is>
      </c>
      <c r="F1422" s="155" t="inlineStr">
        <is>
          <t>Field</t>
        </is>
      </c>
      <c r="G1422" s="252" t="inlineStr">
        <is>
          <t>18-VH-2202AX</t>
        </is>
      </c>
      <c r="H1422" s="235" t="inlineStr">
        <is>
          <t>PLC-DI</t>
        </is>
      </c>
      <c r="I1422" s="312" t="inlineStr">
        <is>
          <t xml:space="preserve">  -</t>
        </is>
      </c>
      <c r="J1422" s="323" t="inlineStr">
        <is>
          <t>3线制，直流PNP
触点</t>
        </is>
      </c>
      <c r="K1422" s="313" t="inlineStr">
        <is>
          <t>C01</t>
        </is>
      </c>
      <c r="L1422" s="314" t="n"/>
      <c r="M1422" s="315" t="n"/>
      <c r="N1422" s="314" t="n"/>
      <c r="O1422" s="314" t="n"/>
    </row>
    <row r="1423" ht="20.1" customHeight="1" s="521">
      <c r="A1423" s="309" t="n"/>
      <c r="B1423" s="654" t="n"/>
      <c r="C1423" s="316" t="n"/>
      <c r="D1423" s="311" t="n"/>
      <c r="E1423" s="311" t="n"/>
      <c r="F1423" s="235" t="n"/>
      <c r="G1423" s="252" t="n"/>
      <c r="H1423" s="235" t="n"/>
      <c r="I1423" s="312" t="n"/>
      <c r="J1423" s="235" t="n"/>
      <c r="K1423" s="313" t="n"/>
      <c r="L1423" s="314" t="n"/>
      <c r="M1423" s="315" t="n"/>
      <c r="N1423" s="314" t="n"/>
      <c r="O1423" s="314" t="n"/>
    </row>
    <row r="1424" ht="20.1" customHeight="1" s="521">
      <c r="A1424" s="309" t="inlineStr">
        <is>
          <t>-</t>
        </is>
      </c>
      <c r="B1424" s="654" t="inlineStr">
        <is>
          <t>18-LSL-22402A</t>
        </is>
      </c>
      <c r="C1424" s="316" t="inlineStr">
        <is>
          <t>PLC</t>
        </is>
      </c>
      <c r="D1424" s="364" t="inlineStr">
        <is>
          <t>添加剂储存料斗18-VH-2202AX低料位联锁</t>
        </is>
      </c>
      <c r="E1424" s="311" t="inlineStr">
        <is>
          <t>1830-PS07-224</t>
        </is>
      </c>
      <c r="F1424" s="155" t="inlineStr">
        <is>
          <t>Field</t>
        </is>
      </c>
      <c r="G1424" s="252" t="inlineStr">
        <is>
          <t>18-VH-2202AX</t>
        </is>
      </c>
      <c r="H1424" s="235" t="inlineStr">
        <is>
          <t>PLC-DO</t>
        </is>
      </c>
      <c r="I1424" s="312" t="inlineStr">
        <is>
          <t xml:space="preserve">  -</t>
        </is>
      </c>
      <c r="J1424" s="323" t="inlineStr">
        <is>
          <t>-</t>
        </is>
      </c>
      <c r="K1424" s="313" t="inlineStr">
        <is>
          <t>C01</t>
        </is>
      </c>
      <c r="L1424" s="314" t="n"/>
      <c r="M1424" s="315" t="n"/>
      <c r="N1424" s="314" t="n"/>
      <c r="O1424" s="314" t="n"/>
    </row>
    <row r="1425" ht="20.1" customHeight="1" s="521">
      <c r="A1425" s="309" t="n"/>
      <c r="B1425" s="654" t="n"/>
      <c r="C1425" s="316" t="n"/>
      <c r="D1425" s="311" t="n"/>
      <c r="E1425" s="311" t="n"/>
      <c r="F1425" s="235" t="n"/>
      <c r="G1425" s="252" t="n"/>
      <c r="H1425" s="235" t="n"/>
      <c r="I1425" s="312" t="n"/>
      <c r="J1425" s="235" t="n"/>
      <c r="K1425" s="313" t="n"/>
      <c r="L1425" s="314" t="n"/>
      <c r="M1425" s="315" t="n"/>
      <c r="N1425" s="314" t="n"/>
      <c r="O1425" s="314" t="n"/>
    </row>
    <row r="1426" ht="20.1" customHeight="1" s="521">
      <c r="A1426" s="309" t="inlineStr">
        <is>
          <t>-</t>
        </is>
      </c>
      <c r="B1426" s="654" t="inlineStr">
        <is>
          <t>18-XYX-22401</t>
        </is>
      </c>
      <c r="C1426" s="316" t="inlineStr">
        <is>
          <t>PLC</t>
        </is>
      </c>
      <c r="D1426" s="311" t="inlineStr">
        <is>
          <t>气动滑板阀18-XV-22401 开/关电磁阀</t>
        </is>
      </c>
      <c r="E1426" s="311" t="inlineStr">
        <is>
          <t>1830-PS07-224</t>
        </is>
      </c>
      <c r="F1426" s="155" t="inlineStr">
        <is>
          <t>Field</t>
        </is>
      </c>
      <c r="G1426" s="252" t="inlineStr">
        <is>
          <t xml:space="preserve">18-XV-22401 </t>
        </is>
      </c>
      <c r="H1426" s="235" t="inlineStr">
        <is>
          <t>PLC-DO</t>
        </is>
      </c>
      <c r="I1426" s="312" t="inlineStr">
        <is>
          <t xml:space="preserve">  -</t>
        </is>
      </c>
      <c r="J1426" s="323" t="inlineStr">
        <is>
          <t xml:space="preserve">  -</t>
        </is>
      </c>
      <c r="K1426" s="313" t="inlineStr">
        <is>
          <t>C01</t>
        </is>
      </c>
      <c r="L1426" s="314" t="n"/>
      <c r="M1426" s="315" t="n"/>
      <c r="N1426" s="314" t="n"/>
      <c r="O1426" s="314" t="n"/>
    </row>
    <row r="1427" ht="20.1" customHeight="1" s="521">
      <c r="A1427" s="309" t="inlineStr">
        <is>
          <t>-</t>
        </is>
      </c>
      <c r="B1427" s="654" t="inlineStr">
        <is>
          <t>18-XZSH-22401</t>
        </is>
      </c>
      <c r="C1427" s="316" t="inlineStr">
        <is>
          <t>PLC</t>
        </is>
      </c>
      <c r="D1427" s="311" t="inlineStr">
        <is>
          <t>气动滑板阀18-XV-22401 开状态监测</t>
        </is>
      </c>
      <c r="E1427" s="311" t="inlineStr">
        <is>
          <t>1830-PS07-224</t>
        </is>
      </c>
      <c r="F1427" s="155" t="inlineStr">
        <is>
          <t>Field</t>
        </is>
      </c>
      <c r="G1427" s="252" t="inlineStr">
        <is>
          <t xml:space="preserve">18-XV-22401 </t>
        </is>
      </c>
      <c r="H1427" s="235" t="inlineStr">
        <is>
          <t>PLC-DI</t>
        </is>
      </c>
      <c r="I1427" s="312" t="inlineStr">
        <is>
          <t xml:space="preserve">  -</t>
        </is>
      </c>
      <c r="J1427" s="323" t="inlineStr">
        <is>
          <t xml:space="preserve">  -</t>
        </is>
      </c>
      <c r="K1427" s="313" t="inlineStr">
        <is>
          <t>C01</t>
        </is>
      </c>
      <c r="L1427" s="314" t="n"/>
      <c r="M1427" s="315" t="n"/>
      <c r="N1427" s="314" t="n"/>
      <c r="O1427" s="314" t="n"/>
    </row>
    <row r="1428" ht="20.1" customHeight="1" s="521">
      <c r="A1428" s="309" t="inlineStr">
        <is>
          <t>-</t>
        </is>
      </c>
      <c r="B1428" s="654" t="inlineStr">
        <is>
          <t>18-XZSL-22401</t>
        </is>
      </c>
      <c r="C1428" s="316" t="inlineStr">
        <is>
          <t>PLC</t>
        </is>
      </c>
      <c r="D1428" s="311" t="inlineStr">
        <is>
          <t>气动滑板阀18-XV-22401 关状态监测</t>
        </is>
      </c>
      <c r="E1428" s="311" t="inlineStr">
        <is>
          <t>1830-PS07-224</t>
        </is>
      </c>
      <c r="F1428" s="155" t="inlineStr">
        <is>
          <t>Field</t>
        </is>
      </c>
      <c r="G1428" s="252" t="inlineStr">
        <is>
          <t xml:space="preserve">18-XV-22401 </t>
        </is>
      </c>
      <c r="H1428" s="235" t="inlineStr">
        <is>
          <t>PLC-DI</t>
        </is>
      </c>
      <c r="I1428" s="312" t="inlineStr">
        <is>
          <t xml:space="preserve">  -</t>
        </is>
      </c>
      <c r="J1428" s="323" t="inlineStr">
        <is>
          <t xml:space="preserve">  -</t>
        </is>
      </c>
      <c r="K1428" s="313" t="inlineStr">
        <is>
          <t>C01</t>
        </is>
      </c>
      <c r="L1428" s="314" t="n"/>
      <c r="M1428" s="315" t="n"/>
      <c r="N1428" s="314" t="n"/>
      <c r="O1428" s="314" t="n"/>
    </row>
    <row r="1429" ht="20.1" customHeight="1" s="521">
      <c r="A1429" s="309" t="n"/>
      <c r="B1429" s="654" t="n"/>
      <c r="C1429" s="316" t="n"/>
      <c r="D1429" s="311" t="n"/>
      <c r="E1429" s="311" t="n"/>
      <c r="F1429" s="235" t="n"/>
      <c r="G1429" s="252" t="n"/>
      <c r="H1429" s="235" t="n"/>
      <c r="I1429" s="312" t="n"/>
      <c r="J1429" s="235" t="n"/>
      <c r="K1429" s="313" t="n"/>
      <c r="L1429" s="314" t="n"/>
      <c r="M1429" s="315" t="n"/>
      <c r="N1429" s="314" t="n"/>
      <c r="O1429" s="314" t="n"/>
    </row>
    <row r="1430" ht="20.1" customHeight="1" s="521">
      <c r="A1430" s="309" t="inlineStr">
        <is>
          <t>-</t>
        </is>
      </c>
      <c r="B1430" s="654" t="inlineStr">
        <is>
          <t>18-HS-22401AL</t>
        </is>
      </c>
      <c r="C1430" s="316" t="inlineStr">
        <is>
          <t>PLC</t>
        </is>
      </c>
      <c r="D1430" s="368" t="inlineStr">
        <is>
          <t>添加剂储存料斗18-VH-2202AX出口滑板阀自动(远程)模式</t>
        </is>
      </c>
      <c r="E1430" s="311" t="inlineStr">
        <is>
          <t>1830-PS07-224</t>
        </is>
      </c>
      <c r="F1430" s="155" t="inlineStr">
        <is>
          <t>Field</t>
        </is>
      </c>
      <c r="G1430" s="252" t="inlineStr">
        <is>
          <t>18-LP-22401A</t>
        </is>
      </c>
      <c r="H1430" s="235" t="inlineStr">
        <is>
          <t>PLC-DI</t>
        </is>
      </c>
      <c r="I1430" s="312" t="inlineStr">
        <is>
          <t xml:space="preserve">  -</t>
        </is>
      </c>
      <c r="J1430" s="323" t="inlineStr">
        <is>
          <t xml:space="preserve">  安装在18-LP-
22301A</t>
        </is>
      </c>
      <c r="K1430" s="313" t="inlineStr">
        <is>
          <t>C01</t>
        </is>
      </c>
      <c r="L1430" s="314" t="n"/>
      <c r="M1430" s="315" t="n"/>
      <c r="N1430" s="315" t="n"/>
      <c r="O1430" s="314" t="n"/>
    </row>
    <row r="1431" ht="20.1" customHeight="1" s="521">
      <c r="A1431" s="309" t="inlineStr">
        <is>
          <t>-</t>
        </is>
      </c>
      <c r="B1431" s="654" t="inlineStr">
        <is>
          <t>18-HS-22401A</t>
        </is>
      </c>
      <c r="C1431" s="316" t="inlineStr">
        <is>
          <t>PLC</t>
        </is>
      </c>
      <c r="D1431" s="364" t="inlineStr">
        <is>
          <t>添加剂储存料斗18-VH-2202AX出口滑板阀手动控制</t>
        </is>
      </c>
      <c r="E1431" s="311" t="inlineStr">
        <is>
          <t>1830-PS07-224</t>
        </is>
      </c>
      <c r="F1431" s="155" t="inlineStr">
        <is>
          <t>Field</t>
        </is>
      </c>
      <c r="G1431" s="252" t="inlineStr">
        <is>
          <t>18-LP-22401A</t>
        </is>
      </c>
      <c r="H1431" s="235" t="inlineStr">
        <is>
          <t>PLC-DI</t>
        </is>
      </c>
      <c r="I1431" s="312" t="inlineStr">
        <is>
          <t xml:space="preserve">  -</t>
        </is>
      </c>
      <c r="J1431" s="323" t="inlineStr">
        <is>
          <t xml:space="preserve">  安装在18-LP-
22301A</t>
        </is>
      </c>
      <c r="K1431" s="313" t="inlineStr">
        <is>
          <t>C01</t>
        </is>
      </c>
      <c r="L1431" s="314" t="n"/>
      <c r="M1431" s="315" t="n"/>
      <c r="N1431" s="314" t="n"/>
      <c r="O1431" s="314" t="n"/>
    </row>
    <row r="1432" ht="20.1" customHeight="1" s="521">
      <c r="A1432" s="309" t="n"/>
      <c r="B1432" s="654" t="n"/>
      <c r="C1432" s="316" t="n"/>
      <c r="D1432" s="311" t="n"/>
      <c r="E1432" s="311" t="n"/>
      <c r="F1432" s="235" t="n"/>
      <c r="G1432" s="252" t="n"/>
      <c r="H1432" s="235" t="n"/>
      <c r="I1432" s="312" t="n"/>
      <c r="J1432" s="235" t="n"/>
      <c r="K1432" s="313" t="n"/>
      <c r="L1432" s="314" t="n"/>
      <c r="M1432" s="315" t="n"/>
      <c r="N1432" s="314" t="n"/>
      <c r="O1432" s="314" t="n"/>
    </row>
    <row r="1433" ht="20.1" customHeight="1" s="521">
      <c r="A1433" s="309" t="inlineStr">
        <is>
          <t>-</t>
        </is>
      </c>
      <c r="B1433" s="654" t="inlineStr">
        <is>
          <t>18-XYX-22402</t>
        </is>
      </c>
      <c r="C1433" s="316" t="inlineStr">
        <is>
          <t>PLC</t>
        </is>
      </c>
      <c r="D1433" s="311" t="inlineStr">
        <is>
          <t>气动滑板阀18-XV-22402 开/关电磁阀</t>
        </is>
      </c>
      <c r="E1433" s="311" t="inlineStr">
        <is>
          <t>1830-PS07-224</t>
        </is>
      </c>
      <c r="F1433" s="155" t="inlineStr">
        <is>
          <t>Field</t>
        </is>
      </c>
      <c r="G1433" s="252" t="inlineStr">
        <is>
          <t>18-XV-22402</t>
        </is>
      </c>
      <c r="H1433" s="235" t="inlineStr">
        <is>
          <t>PLC-DO</t>
        </is>
      </c>
      <c r="I1433" s="312" t="inlineStr">
        <is>
          <t xml:space="preserve">  -</t>
        </is>
      </c>
      <c r="J1433" s="323" t="inlineStr">
        <is>
          <t xml:space="preserve">  -</t>
        </is>
      </c>
      <c r="K1433" s="313" t="inlineStr">
        <is>
          <t>C01</t>
        </is>
      </c>
      <c r="L1433" s="314" t="n"/>
      <c r="M1433" s="315" t="n"/>
      <c r="N1433" s="314" t="n"/>
      <c r="O1433" s="314" t="n"/>
    </row>
    <row r="1434" ht="20.1" customHeight="1" s="521">
      <c r="A1434" s="309" t="inlineStr">
        <is>
          <t>-</t>
        </is>
      </c>
      <c r="B1434" s="654" t="inlineStr">
        <is>
          <t>18-XZSH-22402</t>
        </is>
      </c>
      <c r="C1434" s="316" t="inlineStr">
        <is>
          <t>PLC</t>
        </is>
      </c>
      <c r="D1434" s="311" t="inlineStr">
        <is>
          <t>气动滑板阀18-XV-22402 开状态监测</t>
        </is>
      </c>
      <c r="E1434" s="311" t="inlineStr">
        <is>
          <t>1830-PS07-224</t>
        </is>
      </c>
      <c r="F1434" s="155" t="inlineStr">
        <is>
          <t>Field</t>
        </is>
      </c>
      <c r="G1434" s="252" t="inlineStr">
        <is>
          <t>18-XV-22402</t>
        </is>
      </c>
      <c r="H1434" s="235" t="inlineStr">
        <is>
          <t>PLC-DI</t>
        </is>
      </c>
      <c r="I1434" s="312" t="inlineStr">
        <is>
          <t xml:space="preserve">  -</t>
        </is>
      </c>
      <c r="J1434" s="323" t="inlineStr">
        <is>
          <t xml:space="preserve">  -</t>
        </is>
      </c>
      <c r="K1434" s="313" t="inlineStr">
        <is>
          <t>C01</t>
        </is>
      </c>
      <c r="L1434" s="314" t="n"/>
      <c r="M1434" s="315" t="n"/>
      <c r="N1434" s="314" t="n"/>
      <c r="O1434" s="314" t="n"/>
    </row>
    <row r="1435" ht="20.1" customHeight="1" s="521">
      <c r="A1435" s="309" t="inlineStr">
        <is>
          <t>-</t>
        </is>
      </c>
      <c r="B1435" s="654" t="inlineStr">
        <is>
          <t>18-XZSL-22402</t>
        </is>
      </c>
      <c r="C1435" s="316" t="inlineStr">
        <is>
          <t>PLC</t>
        </is>
      </c>
      <c r="D1435" s="311" t="inlineStr">
        <is>
          <t>气动滑板阀18-XV-22402 关状态监测</t>
        </is>
      </c>
      <c r="E1435" s="311" t="inlineStr">
        <is>
          <t>1830-PS07-224</t>
        </is>
      </c>
      <c r="F1435" s="155" t="inlineStr">
        <is>
          <t>Field</t>
        </is>
      </c>
      <c r="G1435" s="252" t="inlineStr">
        <is>
          <t>18-XV-22402</t>
        </is>
      </c>
      <c r="H1435" s="235" t="inlineStr">
        <is>
          <t>PLC-DI</t>
        </is>
      </c>
      <c r="I1435" s="312" t="inlineStr">
        <is>
          <t xml:space="preserve">  -</t>
        </is>
      </c>
      <c r="J1435" s="323" t="inlineStr">
        <is>
          <t xml:space="preserve">  -</t>
        </is>
      </c>
      <c r="K1435" s="313" t="inlineStr">
        <is>
          <t>C01</t>
        </is>
      </c>
      <c r="L1435" s="314" t="n"/>
      <c r="M1435" s="315" t="n"/>
      <c r="N1435" s="314" t="n"/>
      <c r="O1435" s="314" t="n"/>
    </row>
    <row r="1436" ht="20.1" customHeight="1" s="521">
      <c r="A1436" s="309" t="n"/>
      <c r="B1436" s="654" t="n"/>
      <c r="C1436" s="316" t="n"/>
      <c r="D1436" s="311" t="n"/>
      <c r="E1436" s="311" t="n"/>
      <c r="F1436" s="235" t="n"/>
      <c r="G1436" s="252" t="n"/>
      <c r="H1436" s="235" t="n"/>
      <c r="I1436" s="312" t="n"/>
      <c r="J1436" s="235" t="n"/>
      <c r="K1436" s="313" t="n"/>
      <c r="L1436" s="314" t="n"/>
      <c r="M1436" s="315" t="n"/>
      <c r="N1436" s="314" t="n"/>
      <c r="O1436" s="314" t="n"/>
    </row>
    <row r="1437" ht="20.1" customHeight="1" s="521">
      <c r="A1437" s="309" t="inlineStr">
        <is>
          <t>-</t>
        </is>
      </c>
      <c r="B1437" s="654" t="inlineStr">
        <is>
          <t>18-HS-22426S</t>
        </is>
      </c>
      <c r="C1437" s="316" t="inlineStr">
        <is>
          <t>PLC</t>
        </is>
      </c>
      <c r="D1437" s="365" t="inlineStr">
        <is>
          <t>添加剂失重秤18-PF-2201A排气过滤器振动电机启动控制</t>
        </is>
      </c>
      <c r="E1437" s="311" t="inlineStr">
        <is>
          <t>1830-PS07-224</t>
        </is>
      </c>
      <c r="F1437" s="235" t="inlineStr">
        <is>
          <t>MCC</t>
        </is>
      </c>
      <c r="G1437" s="252" t="inlineStr">
        <is>
          <t>18-PF-2201A排气过滤器振动主电机</t>
        </is>
      </c>
      <c r="H1437" s="235" t="inlineStr">
        <is>
          <t>PLC-DO</t>
        </is>
      </c>
      <c r="I1437" s="312" t="inlineStr">
        <is>
          <t xml:space="preserve">  -</t>
        </is>
      </c>
      <c r="J1437" s="323" t="inlineStr">
        <is>
          <t xml:space="preserve">  -</t>
        </is>
      </c>
      <c r="K1437" s="313" t="inlineStr">
        <is>
          <t>C01</t>
        </is>
      </c>
      <c r="L1437" s="314" t="n"/>
      <c r="M1437" s="315" t="n"/>
      <c r="N1437" s="314" t="n"/>
      <c r="O1437" s="314" t="n"/>
    </row>
    <row r="1438" ht="20.1" customHeight="1" s="521">
      <c r="A1438" s="309" t="inlineStr">
        <is>
          <t>-</t>
        </is>
      </c>
      <c r="B1438" s="654" t="inlineStr">
        <is>
          <t>18-HS-22426P</t>
        </is>
      </c>
      <c r="C1438" s="316" t="inlineStr">
        <is>
          <t>PLC</t>
        </is>
      </c>
      <c r="D1438" s="368" t="inlineStr">
        <is>
          <t>添加剂失重秤18-PF-2201A排气过滤器振动电机停止控制</t>
        </is>
      </c>
      <c r="E1438" s="311" t="inlineStr">
        <is>
          <t>1830-PS07-224</t>
        </is>
      </c>
      <c r="F1438" s="235" t="inlineStr">
        <is>
          <t>MCC</t>
        </is>
      </c>
      <c r="G1438" s="252" t="inlineStr">
        <is>
          <t>18-PF-2201A排气过滤器振动主电机</t>
        </is>
      </c>
      <c r="H1438" s="235" t="inlineStr">
        <is>
          <t>PLC-DO</t>
        </is>
      </c>
      <c r="I1438" s="312" t="inlineStr">
        <is>
          <t xml:space="preserve">  -</t>
        </is>
      </c>
      <c r="J1438" s="323" t="inlineStr">
        <is>
          <t xml:space="preserve">  -</t>
        </is>
      </c>
      <c r="K1438" s="313" t="inlineStr">
        <is>
          <t>C01</t>
        </is>
      </c>
      <c r="L1438" s="314" t="n"/>
      <c r="M1438" s="315" t="n"/>
      <c r="N1438" s="314" t="n"/>
      <c r="O1438" s="314" t="n"/>
    </row>
    <row r="1439" ht="20.1" customHeight="1" s="521">
      <c r="A1439" s="309" t="inlineStr">
        <is>
          <t>-</t>
        </is>
      </c>
      <c r="B1439" s="654" t="inlineStr">
        <is>
          <t>18-HS-22426L</t>
        </is>
      </c>
      <c r="C1439" s="316" t="inlineStr">
        <is>
          <t>PLC</t>
        </is>
      </c>
      <c r="D1439" s="368" t="inlineStr">
        <is>
          <t>添加剂失重秤18-PF-2201A排气过滤器振动电机自动(远程)状态</t>
        </is>
      </c>
      <c r="E1439" s="311" t="inlineStr">
        <is>
          <t>1830-PS07-224</t>
        </is>
      </c>
      <c r="F1439" s="235" t="inlineStr">
        <is>
          <t>MCC</t>
        </is>
      </c>
      <c r="G1439" s="252" t="inlineStr">
        <is>
          <t>18-PF-2201A排气过滤器振动主电机</t>
        </is>
      </c>
      <c r="H1439" s="235" t="inlineStr">
        <is>
          <t>PLC-DI</t>
        </is>
      </c>
      <c r="I1439" s="312" t="inlineStr">
        <is>
          <t xml:space="preserve">  -</t>
        </is>
      </c>
      <c r="J1439" s="323" t="inlineStr">
        <is>
          <t xml:space="preserve">  -</t>
        </is>
      </c>
      <c r="K1439" s="313" t="inlineStr">
        <is>
          <t>C01</t>
        </is>
      </c>
      <c r="L1439" s="314" t="n"/>
      <c r="M1439" s="315" t="n"/>
      <c r="N1439" s="315" t="n"/>
      <c r="O1439" s="314" t="n"/>
    </row>
    <row r="1440" ht="20.1" customHeight="1" s="521">
      <c r="A1440" s="309" t="inlineStr">
        <is>
          <t>-</t>
        </is>
      </c>
      <c r="B1440" s="654" t="inlineStr">
        <is>
          <t>18-YL-22426R</t>
        </is>
      </c>
      <c r="C1440" s="316" t="inlineStr">
        <is>
          <t>PLC</t>
        </is>
      </c>
      <c r="D1440" s="368" t="inlineStr">
        <is>
          <t>添加剂失重秤18-PF-2201A排气过滤器振动电机运行状态</t>
        </is>
      </c>
      <c r="E1440" s="311" t="inlineStr">
        <is>
          <t>1830-PS07-224</t>
        </is>
      </c>
      <c r="F1440" s="235" t="inlineStr">
        <is>
          <t>MCC</t>
        </is>
      </c>
      <c r="G1440" s="252" t="inlineStr">
        <is>
          <t>18-PF-2201A排气过滤器振动主电机</t>
        </is>
      </c>
      <c r="H1440" s="235" t="inlineStr">
        <is>
          <t>PLC-DI</t>
        </is>
      </c>
      <c r="I1440" s="312" t="inlineStr">
        <is>
          <t xml:space="preserve">  -</t>
        </is>
      </c>
      <c r="J1440" s="323" t="inlineStr">
        <is>
          <t xml:space="preserve">  -</t>
        </is>
      </c>
      <c r="K1440" s="313" t="inlineStr">
        <is>
          <t>C01</t>
        </is>
      </c>
      <c r="L1440" s="314" t="n"/>
      <c r="M1440" s="315" t="n"/>
      <c r="N1440" s="314" t="n"/>
      <c r="O1440" s="314" t="n"/>
    </row>
    <row r="1441" ht="20.1" customHeight="1" s="521">
      <c r="A1441" s="309" t="inlineStr">
        <is>
          <t>-</t>
        </is>
      </c>
      <c r="B1441" s="654" t="inlineStr">
        <is>
          <t>18-YL-22426F</t>
        </is>
      </c>
      <c r="C1441" s="316" t="inlineStr">
        <is>
          <t>PLC</t>
        </is>
      </c>
      <c r="D1441" s="368" t="inlineStr">
        <is>
          <t>添加剂失重秤18-PF-2201A排气过滤器振动电机故障状态</t>
        </is>
      </c>
      <c r="E1441" s="311" t="inlineStr">
        <is>
          <t>1830-PS07-224</t>
        </is>
      </c>
      <c r="F1441" s="235" t="inlineStr">
        <is>
          <t>MCC</t>
        </is>
      </c>
      <c r="G1441" s="252" t="inlineStr">
        <is>
          <t>18-PF-2201A排气过滤器振动主电机</t>
        </is>
      </c>
      <c r="H1441" s="235" t="inlineStr">
        <is>
          <t>PLC-DI</t>
        </is>
      </c>
      <c r="I1441" s="312" t="inlineStr">
        <is>
          <t xml:space="preserve">  -</t>
        </is>
      </c>
      <c r="J1441" s="323" t="inlineStr">
        <is>
          <t xml:space="preserve">  -</t>
        </is>
      </c>
      <c r="K1441" s="313" t="inlineStr">
        <is>
          <t>C01</t>
        </is>
      </c>
      <c r="L1441" s="314" t="n"/>
      <c r="M1441" s="315" t="n"/>
      <c r="N1441" s="314" t="n"/>
      <c r="O1441" s="314" t="n"/>
    </row>
    <row r="1442" ht="20.1" customHeight="1" s="521">
      <c r="A1442" s="309" t="n"/>
      <c r="B1442" s="654" t="n"/>
      <c r="C1442" s="316" t="n"/>
      <c r="D1442" s="311" t="n"/>
      <c r="E1442" s="311" t="n"/>
      <c r="F1442" s="235" t="inlineStr">
        <is>
          <t xml:space="preserve"> </t>
        </is>
      </c>
      <c r="G1442" s="252" t="n"/>
      <c r="H1442" s="235" t="n"/>
      <c r="I1442" s="312" t="n"/>
      <c r="J1442" s="235" t="n"/>
      <c r="K1442" s="313" t="n"/>
      <c r="L1442" s="314" t="n"/>
      <c r="M1442" s="315" t="n"/>
      <c r="N1442" s="314" t="n"/>
      <c r="O1442" s="314" t="n"/>
    </row>
    <row r="1443" ht="20.1" customHeight="1" s="521">
      <c r="A1443" s="309" t="inlineStr">
        <is>
          <t>-</t>
        </is>
      </c>
      <c r="B1443" s="654" t="inlineStr">
        <is>
          <t>18-HS-22425S</t>
        </is>
      </c>
      <c r="C1443" s="316" t="inlineStr">
        <is>
          <t>PLC</t>
        </is>
      </c>
      <c r="D1443" s="365" t="inlineStr">
        <is>
          <t>添加剂失重秤18-PF-2201A搅拌器电机启动控制</t>
        </is>
      </c>
      <c r="E1443" s="311" t="inlineStr">
        <is>
          <t>1830-PS07-224</t>
        </is>
      </c>
      <c r="F1443" s="235" t="inlineStr">
        <is>
          <t>MCC</t>
        </is>
      </c>
      <c r="G1443" s="252" t="inlineStr">
        <is>
          <t>18-PF-2201A搅拌器主电机</t>
        </is>
      </c>
      <c r="H1443" s="235" t="inlineStr">
        <is>
          <t>PLC-DO</t>
        </is>
      </c>
      <c r="I1443" s="312" t="inlineStr">
        <is>
          <t xml:space="preserve">  -</t>
        </is>
      </c>
      <c r="J1443" s="323" t="inlineStr">
        <is>
          <t xml:space="preserve">  -</t>
        </is>
      </c>
      <c r="K1443" s="313" t="inlineStr">
        <is>
          <t>C01</t>
        </is>
      </c>
      <c r="L1443" s="314" t="n"/>
      <c r="M1443" s="315" t="n"/>
      <c r="N1443" s="314" t="n"/>
      <c r="O1443" s="314" t="n"/>
    </row>
    <row r="1444" ht="20.1" customHeight="1" s="521">
      <c r="A1444" s="309" t="inlineStr">
        <is>
          <t>-</t>
        </is>
      </c>
      <c r="B1444" s="654" t="inlineStr">
        <is>
          <t>18-HS-22425P</t>
        </is>
      </c>
      <c r="C1444" s="316" t="inlineStr">
        <is>
          <t>PLC</t>
        </is>
      </c>
      <c r="D1444" s="365" t="inlineStr">
        <is>
          <t>添加剂失重秤18-PF-2201A搅拌器电机停止控制</t>
        </is>
      </c>
      <c r="E1444" s="311" t="inlineStr">
        <is>
          <t>1830-PS07-224</t>
        </is>
      </c>
      <c r="F1444" s="235" t="inlineStr">
        <is>
          <t>MCC</t>
        </is>
      </c>
      <c r="G1444" s="252" t="inlineStr">
        <is>
          <t>18-PF-2201A搅拌器主电机</t>
        </is>
      </c>
      <c r="H1444" s="235" t="inlineStr">
        <is>
          <t>PLC-DO</t>
        </is>
      </c>
      <c r="I1444" s="312" t="inlineStr">
        <is>
          <t xml:space="preserve">  -</t>
        </is>
      </c>
      <c r="J1444" s="323" t="inlineStr">
        <is>
          <t xml:space="preserve">  -</t>
        </is>
      </c>
      <c r="K1444" s="313" t="inlineStr">
        <is>
          <t>C01</t>
        </is>
      </c>
      <c r="L1444" s="314" t="n"/>
      <c r="M1444" s="315" t="n"/>
      <c r="N1444" s="314" t="n"/>
      <c r="O1444" s="314" t="n"/>
    </row>
    <row r="1445" ht="20.1" customHeight="1" s="521">
      <c r="A1445" s="309" t="inlineStr">
        <is>
          <t>-</t>
        </is>
      </c>
      <c r="B1445" s="654" t="inlineStr">
        <is>
          <t>18-HS-22425L</t>
        </is>
      </c>
      <c r="C1445" s="316" t="inlineStr">
        <is>
          <t>PLC</t>
        </is>
      </c>
      <c r="D1445" s="365" t="inlineStr">
        <is>
          <t>添加剂失重秤18-PF-2201A搅拌器电机自动(远程)状态</t>
        </is>
      </c>
      <c r="E1445" s="311" t="inlineStr">
        <is>
          <t>1830-PS07-224</t>
        </is>
      </c>
      <c r="F1445" s="235" t="inlineStr">
        <is>
          <t>MCC</t>
        </is>
      </c>
      <c r="G1445" s="252" t="inlineStr">
        <is>
          <t>18-PF-2201A搅拌器主电机</t>
        </is>
      </c>
      <c r="H1445" s="235" t="inlineStr">
        <is>
          <t>PLC-DI</t>
        </is>
      </c>
      <c r="I1445" s="312" t="inlineStr">
        <is>
          <t xml:space="preserve">  -</t>
        </is>
      </c>
      <c r="J1445" s="323" t="inlineStr">
        <is>
          <t xml:space="preserve">  -</t>
        </is>
      </c>
      <c r="K1445" s="313" t="inlineStr">
        <is>
          <t>C01</t>
        </is>
      </c>
      <c r="L1445" s="314" t="n"/>
      <c r="M1445" s="315" t="n"/>
      <c r="N1445" s="315" t="n"/>
      <c r="O1445" s="314" t="n"/>
    </row>
    <row r="1446" ht="20.1" customHeight="1" s="521">
      <c r="A1446" s="309" t="inlineStr">
        <is>
          <t>-</t>
        </is>
      </c>
      <c r="B1446" s="654" t="inlineStr">
        <is>
          <t>18-YL-22425R</t>
        </is>
      </c>
      <c r="C1446" s="316" t="inlineStr">
        <is>
          <t>PLC</t>
        </is>
      </c>
      <c r="D1446" s="365" t="inlineStr">
        <is>
          <t>添加剂失重秤18-PF-2201A搅拌器电机运行状态</t>
        </is>
      </c>
      <c r="E1446" s="311" t="inlineStr">
        <is>
          <t>1830-PS07-224</t>
        </is>
      </c>
      <c r="F1446" s="235" t="inlineStr">
        <is>
          <t>MCC</t>
        </is>
      </c>
      <c r="G1446" s="252" t="inlineStr">
        <is>
          <t>18-PF-2201A搅拌器主电机</t>
        </is>
      </c>
      <c r="H1446" s="235" t="inlineStr">
        <is>
          <t>PLC-DI</t>
        </is>
      </c>
      <c r="I1446" s="312" t="inlineStr">
        <is>
          <t xml:space="preserve">  -</t>
        </is>
      </c>
      <c r="J1446" s="323" t="inlineStr">
        <is>
          <t xml:space="preserve">  -</t>
        </is>
      </c>
      <c r="K1446" s="313" t="inlineStr">
        <is>
          <t>C01</t>
        </is>
      </c>
      <c r="L1446" s="314" t="n"/>
      <c r="M1446" s="315" t="n"/>
      <c r="N1446" s="314" t="n"/>
      <c r="O1446" s="314" t="n"/>
    </row>
    <row r="1447" ht="20.1" customHeight="1" s="521">
      <c r="A1447" s="309" t="inlineStr">
        <is>
          <t>-</t>
        </is>
      </c>
      <c r="B1447" s="654" t="inlineStr">
        <is>
          <t>18-YL-22425F</t>
        </is>
      </c>
      <c r="C1447" s="316" t="inlineStr">
        <is>
          <t>PLC</t>
        </is>
      </c>
      <c r="D1447" s="365" t="inlineStr">
        <is>
          <t>添加剂失重秤18-PF-2201A搅拌器电机故障状态</t>
        </is>
      </c>
      <c r="E1447" s="311" t="inlineStr">
        <is>
          <t>1830-PS07-224</t>
        </is>
      </c>
      <c r="F1447" s="235" t="inlineStr">
        <is>
          <t>MCC</t>
        </is>
      </c>
      <c r="G1447" s="252" t="inlineStr">
        <is>
          <t>18-PF-2201A搅拌器主电机</t>
        </is>
      </c>
      <c r="H1447" s="235" t="inlineStr">
        <is>
          <t>PLC-DI</t>
        </is>
      </c>
      <c r="I1447" s="312" t="inlineStr">
        <is>
          <t xml:space="preserve">  -</t>
        </is>
      </c>
      <c r="J1447" s="323" t="inlineStr">
        <is>
          <t xml:space="preserve">  -</t>
        </is>
      </c>
      <c r="K1447" s="313" t="inlineStr">
        <is>
          <t>C01</t>
        </is>
      </c>
      <c r="L1447" s="314" t="n"/>
      <c r="M1447" s="315" t="n"/>
      <c r="N1447" s="314" t="n"/>
      <c r="O1447" s="314" t="n"/>
    </row>
    <row r="1448" ht="20.1" customHeight="1" s="521">
      <c r="A1448" s="309" t="n"/>
      <c r="B1448" s="654" t="n"/>
      <c r="C1448" s="316" t="n"/>
      <c r="D1448" s="311" t="n"/>
      <c r="E1448" s="311" t="n"/>
      <c r="F1448" s="235" t="n"/>
      <c r="G1448" s="252" t="n"/>
      <c r="H1448" s="235" t="n"/>
      <c r="I1448" s="312" t="n"/>
      <c r="J1448" s="319" t="n"/>
      <c r="K1448" s="313" t="n"/>
      <c r="L1448" s="314" t="n"/>
      <c r="M1448" s="315" t="n"/>
      <c r="N1448" s="314" t="n"/>
      <c r="O1448" s="314" t="n"/>
    </row>
    <row r="1449" ht="20.1" customHeight="1" s="521">
      <c r="A1449" s="309" t="inlineStr">
        <is>
          <t>-</t>
        </is>
      </c>
      <c r="B1449" s="654" t="inlineStr">
        <is>
          <t>18-FFIC-22403</t>
        </is>
      </c>
      <c r="C1449" s="316" t="inlineStr">
        <is>
          <t>PLC</t>
        </is>
      </c>
      <c r="D1449" s="311" t="inlineStr">
        <is>
          <t>添加剂失重秤18-PF-2201A流量设定</t>
        </is>
      </c>
      <c r="E1449" s="311" t="inlineStr">
        <is>
          <t>1830-PS07-224</t>
        </is>
      </c>
      <c r="F1449" s="155" t="inlineStr">
        <is>
          <t>Field</t>
        </is>
      </c>
      <c r="G1449" s="252" t="inlineStr">
        <is>
          <t>18-PF-2201A失重称</t>
        </is>
      </c>
      <c r="H1449" s="235" t="inlineStr">
        <is>
          <t>PLC-AO</t>
        </is>
      </c>
      <c r="I1449" s="312" t="inlineStr">
        <is>
          <t xml:space="preserve">  -</t>
        </is>
      </c>
      <c r="J1449" s="323" t="inlineStr">
        <is>
          <t xml:space="preserve">  -</t>
        </is>
      </c>
      <c r="K1449" s="313" t="inlineStr">
        <is>
          <t>C01</t>
        </is>
      </c>
      <c r="L1449" s="314" t="n"/>
      <c r="M1449" s="315" t="n"/>
      <c r="N1449" s="314" t="n"/>
      <c r="O1449" s="314" t="n"/>
    </row>
    <row r="1450" ht="20.1" customHeight="1" s="521">
      <c r="A1450" s="309" t="inlineStr">
        <is>
          <t>-</t>
        </is>
      </c>
      <c r="B1450" s="654" t="inlineStr">
        <is>
          <t>18-WAL-22403</t>
        </is>
      </c>
      <c r="C1450" s="316" t="inlineStr">
        <is>
          <t>PLC</t>
        </is>
      </c>
      <c r="D1450" s="311" t="inlineStr">
        <is>
          <t>添加剂失重秤18-PF-2201A低料位补料信号</t>
        </is>
      </c>
      <c r="E1450" s="311" t="inlineStr">
        <is>
          <t>1830-PS07-224</t>
        </is>
      </c>
      <c r="F1450" s="155" t="inlineStr">
        <is>
          <t>Field</t>
        </is>
      </c>
      <c r="G1450" s="252" t="inlineStr">
        <is>
          <t>18-PF-2201A失重称</t>
        </is>
      </c>
      <c r="H1450" s="235" t="inlineStr">
        <is>
          <t>PLC-DI</t>
        </is>
      </c>
      <c r="I1450" s="312" t="inlineStr">
        <is>
          <t xml:space="preserve">  -</t>
        </is>
      </c>
      <c r="J1450" s="323" t="inlineStr">
        <is>
          <t xml:space="preserve">  -</t>
        </is>
      </c>
      <c r="K1450" s="313" t="inlineStr">
        <is>
          <t>C01</t>
        </is>
      </c>
      <c r="L1450" s="314" t="n"/>
      <c r="M1450" s="315" t="n"/>
      <c r="N1450" s="314" t="n"/>
      <c r="O1450" s="314" t="n"/>
    </row>
    <row r="1451" ht="20.1" customHeight="1" s="521">
      <c r="A1451" s="309" t="inlineStr">
        <is>
          <t>-</t>
        </is>
      </c>
      <c r="B1451" s="654" t="inlineStr">
        <is>
          <t>18-HS-22403S</t>
        </is>
      </c>
      <c r="C1451" s="316" t="inlineStr">
        <is>
          <t>PLC</t>
        </is>
      </c>
      <c r="D1451" s="311" t="inlineStr">
        <is>
          <t>添加剂失重秤18-PF-2201A启动控制</t>
        </is>
      </c>
      <c r="E1451" s="311" t="inlineStr">
        <is>
          <t>1830-PS07-224</t>
        </is>
      </c>
      <c r="F1451" s="155" t="inlineStr">
        <is>
          <t>Field</t>
        </is>
      </c>
      <c r="G1451" s="252" t="inlineStr">
        <is>
          <t>18-PF-2201A失重称</t>
        </is>
      </c>
      <c r="H1451" s="235" t="inlineStr">
        <is>
          <t>PLC-DO</t>
        </is>
      </c>
      <c r="I1451" s="312" t="inlineStr">
        <is>
          <t xml:space="preserve">  -</t>
        </is>
      </c>
      <c r="J1451" s="323" t="inlineStr">
        <is>
          <t xml:space="preserve">  -</t>
        </is>
      </c>
      <c r="K1451" s="313" t="inlineStr">
        <is>
          <t>C01</t>
        </is>
      </c>
      <c r="L1451" s="314" t="n"/>
      <c r="M1451" s="315" t="n"/>
      <c r="N1451" s="314" t="n"/>
      <c r="O1451" s="314" t="n"/>
    </row>
    <row r="1452" ht="20.1" customHeight="1" s="521">
      <c r="A1452" s="309" t="inlineStr">
        <is>
          <t>-</t>
        </is>
      </c>
      <c r="B1452" s="654" t="inlineStr">
        <is>
          <t>18-HS-22403P</t>
        </is>
      </c>
      <c r="C1452" s="316" t="inlineStr">
        <is>
          <t>PLC</t>
        </is>
      </c>
      <c r="D1452" s="311" t="inlineStr">
        <is>
          <t>添加剂失重秤18-PF-2201A停止控制</t>
        </is>
      </c>
      <c r="E1452" s="311" t="inlineStr">
        <is>
          <t>1830-PS07-224</t>
        </is>
      </c>
      <c r="F1452" s="155" t="inlineStr">
        <is>
          <t>Field</t>
        </is>
      </c>
      <c r="G1452" s="252" t="inlineStr">
        <is>
          <t>18-PF-2201A失重称</t>
        </is>
      </c>
      <c r="H1452" s="235" t="inlineStr">
        <is>
          <t>PLC-DO</t>
        </is>
      </c>
      <c r="I1452" s="312" t="inlineStr">
        <is>
          <t xml:space="preserve">  -</t>
        </is>
      </c>
      <c r="J1452" s="323" t="inlineStr">
        <is>
          <t xml:space="preserve">  -</t>
        </is>
      </c>
      <c r="K1452" s="313" t="inlineStr">
        <is>
          <t>C01</t>
        </is>
      </c>
      <c r="L1452" s="314" t="n"/>
      <c r="M1452" s="315" t="n"/>
      <c r="N1452" s="314" t="n"/>
      <c r="O1452" s="314" t="n"/>
    </row>
    <row r="1453" ht="20.1" customHeight="1" s="521">
      <c r="A1453" s="309" t="inlineStr">
        <is>
          <t>-</t>
        </is>
      </c>
      <c r="B1453" s="654" t="inlineStr">
        <is>
          <t>18-HSFR-22403</t>
        </is>
      </c>
      <c r="C1453" s="316" t="inlineStr">
        <is>
          <t>PLC</t>
        </is>
      </c>
      <c r="D1453" s="311" t="inlineStr">
        <is>
          <t>添加剂失重秤18-PF-2201A正反转控制</t>
        </is>
      </c>
      <c r="E1453" s="311" t="inlineStr">
        <is>
          <t>1830-PS07-224</t>
        </is>
      </c>
      <c r="F1453" s="235" t="inlineStr">
        <is>
          <t>MCC</t>
        </is>
      </c>
      <c r="G1453" s="252" t="inlineStr">
        <is>
          <t>18-PF-2201A失重称</t>
        </is>
      </c>
      <c r="H1453" s="235" t="inlineStr">
        <is>
          <t>PLC-DO</t>
        </is>
      </c>
      <c r="I1453" s="312" t="inlineStr">
        <is>
          <t xml:space="preserve">  -</t>
        </is>
      </c>
      <c r="J1453" s="323" t="inlineStr">
        <is>
          <t xml:space="preserve">  -</t>
        </is>
      </c>
      <c r="K1453" s="313" t="inlineStr">
        <is>
          <t>C01</t>
        </is>
      </c>
      <c r="L1453" s="314" t="n"/>
      <c r="M1453" s="315" t="n"/>
      <c r="N1453" s="314" t="n"/>
      <c r="O1453" s="314" t="n"/>
    </row>
    <row r="1454" ht="20.1" customHeight="1" s="521">
      <c r="A1454" s="309" t="inlineStr">
        <is>
          <t>-</t>
        </is>
      </c>
      <c r="B1454" s="654" t="inlineStr">
        <is>
          <t>18-YL-22403R</t>
        </is>
      </c>
      <c r="C1454" s="316" t="inlineStr">
        <is>
          <t>PLC</t>
        </is>
      </c>
      <c r="D1454" s="364" t="inlineStr">
        <is>
          <t>添加剂失重秤18-PF-2201A电机运行状态</t>
        </is>
      </c>
      <c r="E1454" s="311" t="inlineStr">
        <is>
          <t>1830-PS07-224</t>
        </is>
      </c>
      <c r="F1454" s="235" t="inlineStr">
        <is>
          <t>MCC</t>
        </is>
      </c>
      <c r="G1454" s="252" t="inlineStr">
        <is>
          <t>18-PF-2201A失重称</t>
        </is>
      </c>
      <c r="H1454" s="235" t="inlineStr">
        <is>
          <t>PLC-DI</t>
        </is>
      </c>
      <c r="I1454" s="312" t="inlineStr">
        <is>
          <t xml:space="preserve">  -</t>
        </is>
      </c>
      <c r="J1454" s="323" t="inlineStr">
        <is>
          <t xml:space="preserve">  -</t>
        </is>
      </c>
      <c r="K1454" s="313" t="inlineStr">
        <is>
          <t>C01</t>
        </is>
      </c>
      <c r="L1454" s="314" t="n"/>
      <c r="M1454" s="315" t="n"/>
      <c r="N1454" s="314" t="n"/>
      <c r="O1454" s="314" t="n"/>
    </row>
    <row r="1455" ht="20.1" customHeight="1" s="521">
      <c r="A1455" s="309" t="inlineStr">
        <is>
          <t>-</t>
        </is>
      </c>
      <c r="B1455" s="654" t="inlineStr">
        <is>
          <t>18-YL-22403F</t>
        </is>
      </c>
      <c r="C1455" s="316" t="inlineStr">
        <is>
          <t>PLC</t>
        </is>
      </c>
      <c r="D1455" s="364" t="inlineStr">
        <is>
          <t>添加剂失重秤18-PF-2201A电机故障状态</t>
        </is>
      </c>
      <c r="E1455" s="311" t="inlineStr">
        <is>
          <t>1830-PS07-224</t>
        </is>
      </c>
      <c r="F1455" s="235" t="inlineStr">
        <is>
          <t>MCC</t>
        </is>
      </c>
      <c r="G1455" s="252" t="inlineStr">
        <is>
          <t>18-PF-2201A失重称</t>
        </is>
      </c>
      <c r="H1455" s="235" t="inlineStr">
        <is>
          <t>PLC-DI</t>
        </is>
      </c>
      <c r="I1455" s="312" t="inlineStr">
        <is>
          <t xml:space="preserve">  -</t>
        </is>
      </c>
      <c r="J1455" s="323" t="inlineStr">
        <is>
          <t xml:space="preserve">  -</t>
        </is>
      </c>
      <c r="K1455" s="313" t="inlineStr">
        <is>
          <t>C01</t>
        </is>
      </c>
      <c r="L1455" s="314" t="n"/>
      <c r="M1455" s="315" t="n"/>
      <c r="N1455" s="314" t="n"/>
      <c r="O1455" s="314" t="n"/>
    </row>
    <row r="1456" ht="20.1" customHeight="1" s="521">
      <c r="A1456" s="309" t="n"/>
      <c r="B1456" s="654" t="n"/>
      <c r="C1456" s="316" t="n"/>
      <c r="D1456" s="311" t="n"/>
      <c r="E1456" s="311" t="n"/>
      <c r="F1456" s="235" t="n"/>
      <c r="G1456" s="252" t="n"/>
      <c r="H1456" s="235" t="n"/>
      <c r="I1456" s="312" t="n"/>
      <c r="J1456" s="235" t="n"/>
      <c r="K1456" s="313" t="n"/>
      <c r="L1456" s="314" t="n"/>
      <c r="M1456" s="315" t="n"/>
      <c r="N1456" s="314" t="n"/>
      <c r="O1456" s="314" t="n"/>
    </row>
    <row r="1457" ht="20.1" customHeight="1" s="521">
      <c r="A1457" s="309" t="inlineStr">
        <is>
          <t>-</t>
        </is>
      </c>
      <c r="B1457" s="654" t="inlineStr">
        <is>
          <t>18-HS-22403L</t>
        </is>
      </c>
      <c r="C1457" s="316" t="inlineStr">
        <is>
          <t>PLC</t>
        </is>
      </c>
      <c r="D1457" s="368" t="inlineStr">
        <is>
          <t>粒料添加剂失重秤18-PF-2201A自动(远程)状态</t>
        </is>
      </c>
      <c r="E1457" s="311" t="inlineStr">
        <is>
          <t>1830-PS07-224</t>
        </is>
      </c>
      <c r="F1457" s="155" t="inlineStr">
        <is>
          <t>Field</t>
        </is>
      </c>
      <c r="G1457" s="252" t="inlineStr">
        <is>
          <t>18-LP-PF2201A/B</t>
        </is>
      </c>
      <c r="H1457" s="235" t="inlineStr">
        <is>
          <t>PLC-DI</t>
        </is>
      </c>
      <c r="I1457" s="312" t="inlineStr">
        <is>
          <t xml:space="preserve">  -</t>
        </is>
      </c>
      <c r="J1457" s="323" t="inlineStr">
        <is>
          <t xml:space="preserve">  -</t>
        </is>
      </c>
      <c r="K1457" s="313" t="inlineStr">
        <is>
          <t>C01</t>
        </is>
      </c>
      <c r="L1457" s="314" t="n"/>
      <c r="M1457" s="315" t="n"/>
      <c r="N1457" s="315" t="n"/>
      <c r="O1457" s="314" t="n"/>
    </row>
    <row r="1458" ht="20.1" customHeight="1" s="521">
      <c r="A1458" s="309" t="inlineStr">
        <is>
          <t>-</t>
        </is>
      </c>
      <c r="B1458" s="654" t="inlineStr">
        <is>
          <t>18-HS-22403</t>
        </is>
      </c>
      <c r="C1458" s="316" t="inlineStr">
        <is>
          <t>PLC</t>
        </is>
      </c>
      <c r="D1458" s="364" t="inlineStr">
        <is>
          <t>粒料添加剂失重秤18-PF-2201A就地启动</t>
        </is>
      </c>
      <c r="E1458" s="311" t="inlineStr">
        <is>
          <t>1830-PS07-224</t>
        </is>
      </c>
      <c r="F1458" s="155" t="inlineStr">
        <is>
          <t>Field</t>
        </is>
      </c>
      <c r="G1458" s="252" t="inlineStr">
        <is>
          <t>18-LP-PF2201A/B</t>
        </is>
      </c>
      <c r="H1458" s="235" t="inlineStr">
        <is>
          <t>PLC-DI</t>
        </is>
      </c>
      <c r="I1458" s="312" t="inlineStr">
        <is>
          <t xml:space="preserve">  -</t>
        </is>
      </c>
      <c r="J1458" s="323" t="inlineStr">
        <is>
          <t xml:space="preserve">  -</t>
        </is>
      </c>
      <c r="K1458" s="313" t="inlineStr">
        <is>
          <t>C01</t>
        </is>
      </c>
      <c r="L1458" s="314" t="n"/>
      <c r="M1458" s="315" t="n"/>
      <c r="N1458" s="314" t="n"/>
      <c r="O1458" s="314" t="n"/>
    </row>
    <row r="1459" ht="20.1" customHeight="1" s="521">
      <c r="A1459" s="309" t="n"/>
      <c r="B1459" s="654" t="n"/>
      <c r="C1459" s="316" t="n"/>
      <c r="D1459" s="311" t="n"/>
      <c r="E1459" s="311" t="n"/>
      <c r="F1459" s="235" t="n"/>
      <c r="G1459" s="252" t="n"/>
      <c r="H1459" s="235" t="n"/>
      <c r="I1459" s="312" t="n"/>
      <c r="J1459" s="235" t="n"/>
      <c r="K1459" s="313" t="n"/>
      <c r="L1459" s="314" t="n"/>
      <c r="M1459" s="315" t="n"/>
      <c r="N1459" s="314" t="n"/>
      <c r="O1459" s="314" t="n"/>
    </row>
    <row r="1460" ht="20.1" customHeight="1" s="521">
      <c r="A1460" s="309" t="inlineStr">
        <is>
          <t>-</t>
        </is>
      </c>
      <c r="B1460" s="654" t="inlineStr">
        <is>
          <t>18-HS-22411</t>
        </is>
      </c>
      <c r="C1460" s="316" t="inlineStr">
        <is>
          <t>PLC</t>
        </is>
      </c>
      <c r="D1460" s="311" t="inlineStr">
        <is>
          <t>就地启动添加剂储存料斗18-VH-2202BX搅拌装置</t>
        </is>
      </c>
      <c r="E1460" s="311" t="inlineStr">
        <is>
          <t>1830-PS07-224</t>
        </is>
      </c>
      <c r="F1460" s="155" t="inlineStr">
        <is>
          <t>Field</t>
        </is>
      </c>
      <c r="G1460" s="252" t="inlineStr">
        <is>
          <t>18-LP-VH2202BX</t>
        </is>
      </c>
      <c r="H1460" s="235" t="inlineStr">
        <is>
          <t>PLC-DI</t>
        </is>
      </c>
      <c r="I1460" s="312" t="inlineStr">
        <is>
          <t xml:space="preserve">  -</t>
        </is>
      </c>
      <c r="J1460" s="323" t="inlineStr">
        <is>
          <t xml:space="preserve">  -</t>
        </is>
      </c>
      <c r="K1460" s="313" t="inlineStr">
        <is>
          <t>C01</t>
        </is>
      </c>
      <c r="L1460" s="314" t="n"/>
      <c r="M1460" s="315" t="n"/>
      <c r="N1460" s="314" t="n"/>
      <c r="O1460" s="314" t="n"/>
    </row>
    <row r="1461" ht="20.1" customHeight="1" s="521">
      <c r="A1461" s="309" t="inlineStr">
        <is>
          <t>-</t>
        </is>
      </c>
      <c r="B1461" s="654" t="inlineStr">
        <is>
          <t>18-XL-22415</t>
        </is>
      </c>
      <c r="C1461" s="316" t="inlineStr">
        <is>
          <t>PLC</t>
        </is>
      </c>
      <c r="D1461" s="311" t="inlineStr">
        <is>
          <t>添加剂储存料斗18-VH-2202BX搅拌装置正在运行指示</t>
        </is>
      </c>
      <c r="E1461" s="311" t="inlineStr">
        <is>
          <t>1830-PS07-224</t>
        </is>
      </c>
      <c r="F1461" s="155" t="inlineStr">
        <is>
          <t>Field</t>
        </is>
      </c>
      <c r="G1461" s="252" t="inlineStr">
        <is>
          <t>18-LP-VH2202BX</t>
        </is>
      </c>
      <c r="H1461" s="235" t="inlineStr">
        <is>
          <t>PLC-DO</t>
        </is>
      </c>
      <c r="I1461" s="312" t="inlineStr">
        <is>
          <t xml:space="preserve">  -</t>
        </is>
      </c>
      <c r="J1461" s="323" t="inlineStr">
        <is>
          <t xml:space="preserve">  -</t>
        </is>
      </c>
      <c r="K1461" s="313" t="inlineStr">
        <is>
          <t>C01</t>
        </is>
      </c>
      <c r="L1461" s="314" t="n"/>
      <c r="M1461" s="315" t="n"/>
      <c r="N1461" s="314" t="n"/>
      <c r="O1461" s="314" t="n"/>
    </row>
    <row r="1462" ht="20.1" customHeight="1" s="521">
      <c r="A1462" s="309" t="inlineStr">
        <is>
          <t>-</t>
        </is>
      </c>
      <c r="B1462" s="654" t="inlineStr">
        <is>
          <t>18-HS-22419</t>
        </is>
      </c>
      <c r="C1462" s="316" t="inlineStr">
        <is>
          <t>PLC</t>
        </is>
      </c>
      <c r="D1462" s="311" t="inlineStr">
        <is>
          <t>就地停止添加剂储存料斗18-VH-2202BX搅拌装置</t>
        </is>
      </c>
      <c r="E1462" s="311" t="inlineStr">
        <is>
          <t>1830-PS07-224</t>
        </is>
      </c>
      <c r="F1462" s="155" t="inlineStr">
        <is>
          <t>Field</t>
        </is>
      </c>
      <c r="G1462" s="252" t="inlineStr">
        <is>
          <t>18-LP-VH2202BX</t>
        </is>
      </c>
      <c r="H1462" s="235" t="inlineStr">
        <is>
          <t>PLC-DI</t>
        </is>
      </c>
      <c r="I1462" s="312" t="inlineStr">
        <is>
          <t xml:space="preserve">  -</t>
        </is>
      </c>
      <c r="J1462" s="323" t="inlineStr">
        <is>
          <t xml:space="preserve">  -</t>
        </is>
      </c>
      <c r="K1462" s="313" t="inlineStr">
        <is>
          <t>C01</t>
        </is>
      </c>
      <c r="L1462" s="314" t="n"/>
      <c r="M1462" s="315" t="n"/>
      <c r="N1462" s="314" t="n"/>
      <c r="O1462" s="314" t="n"/>
    </row>
    <row r="1463" ht="20.1" customHeight="1" s="521">
      <c r="A1463" s="309" t="inlineStr">
        <is>
          <t>-</t>
        </is>
      </c>
      <c r="B1463" s="654" t="inlineStr">
        <is>
          <t>18-XL-22416</t>
        </is>
      </c>
      <c r="C1463" s="316" t="inlineStr">
        <is>
          <t>PLC</t>
        </is>
      </c>
      <c r="D1463" s="311" t="inlineStr">
        <is>
          <t>添加剂储存料斗18-VH-2202BX搅拌装置搅拌结束指示</t>
        </is>
      </c>
      <c r="E1463" s="311" t="inlineStr">
        <is>
          <t>1830-PS07-224</t>
        </is>
      </c>
      <c r="F1463" s="155" t="inlineStr">
        <is>
          <t>Field</t>
        </is>
      </c>
      <c r="G1463" s="252" t="inlineStr">
        <is>
          <t>18-LP-VH2202BX</t>
        </is>
      </c>
      <c r="H1463" s="235" t="inlineStr">
        <is>
          <t>PLC-DO</t>
        </is>
      </c>
      <c r="I1463" s="312" t="inlineStr">
        <is>
          <t xml:space="preserve">  -</t>
        </is>
      </c>
      <c r="J1463" s="323" t="inlineStr">
        <is>
          <t xml:space="preserve">  -</t>
        </is>
      </c>
      <c r="K1463" s="313" t="inlineStr">
        <is>
          <t>C01</t>
        </is>
      </c>
      <c r="L1463" s="314" t="n"/>
      <c r="M1463" s="315" t="n"/>
      <c r="N1463" s="314" t="n"/>
      <c r="O1463" s="314" t="n"/>
    </row>
    <row r="1464" ht="20.1" customHeight="1" s="521">
      <c r="A1464" s="309" t="inlineStr">
        <is>
          <t>-</t>
        </is>
      </c>
      <c r="B1464" s="654" t="inlineStr">
        <is>
          <t>18-HS-22412</t>
        </is>
      </c>
      <c r="C1464" s="316" t="inlineStr">
        <is>
          <t>PLC</t>
        </is>
      </c>
      <c r="D1464" s="311" t="inlineStr">
        <is>
          <t>就地启动添加剂储存料斗18-VH-2202BX出料</t>
        </is>
      </c>
      <c r="E1464" s="311" t="inlineStr">
        <is>
          <t>1830-PS07-224</t>
        </is>
      </c>
      <c r="F1464" s="155" t="inlineStr">
        <is>
          <t>Field</t>
        </is>
      </c>
      <c r="G1464" s="252" t="inlineStr">
        <is>
          <t>18-LP-VH2202BX</t>
        </is>
      </c>
      <c r="H1464" s="235" t="inlineStr">
        <is>
          <t>PLC-DI</t>
        </is>
      </c>
      <c r="I1464" s="312" t="inlineStr">
        <is>
          <t xml:space="preserve">  -</t>
        </is>
      </c>
      <c r="J1464" s="323" t="inlineStr">
        <is>
          <t xml:space="preserve">  -</t>
        </is>
      </c>
      <c r="K1464" s="313" t="inlineStr">
        <is>
          <t>C01</t>
        </is>
      </c>
      <c r="L1464" s="314" t="n"/>
      <c r="M1464" s="315" t="n"/>
      <c r="N1464" s="314" t="n"/>
      <c r="O1464" s="314" t="n"/>
    </row>
    <row r="1465" ht="20.1" customHeight="1" s="521">
      <c r="A1465" s="309" t="inlineStr">
        <is>
          <t>-</t>
        </is>
      </c>
      <c r="B1465" s="654" t="inlineStr">
        <is>
          <t>18-XL-22417</t>
        </is>
      </c>
      <c r="C1465" s="316" t="inlineStr">
        <is>
          <t>PLC</t>
        </is>
      </c>
      <c r="D1465" s="311" t="inlineStr">
        <is>
          <t>添加剂储存料斗18-VH-2202BX正在出料指示</t>
        </is>
      </c>
      <c r="E1465" s="311" t="inlineStr">
        <is>
          <t>1830-PS07-224</t>
        </is>
      </c>
      <c r="F1465" s="155" t="inlineStr">
        <is>
          <t>Field</t>
        </is>
      </c>
      <c r="G1465" s="252" t="inlineStr">
        <is>
          <t>18-LP-VH2202BX</t>
        </is>
      </c>
      <c r="H1465" s="235" t="inlineStr">
        <is>
          <t>PLC-DO</t>
        </is>
      </c>
      <c r="I1465" s="312" t="inlineStr">
        <is>
          <t xml:space="preserve">  -</t>
        </is>
      </c>
      <c r="J1465" s="323" t="inlineStr">
        <is>
          <t xml:space="preserve">  -</t>
        </is>
      </c>
      <c r="K1465" s="313" t="inlineStr">
        <is>
          <t>C01</t>
        </is>
      </c>
      <c r="L1465" s="314" t="n"/>
      <c r="M1465" s="315" t="n"/>
      <c r="N1465" s="314" t="n"/>
      <c r="O1465" s="314" t="n"/>
    </row>
    <row r="1466" ht="20.1" customHeight="1" s="521">
      <c r="A1466" s="309" t="inlineStr">
        <is>
          <t>-</t>
        </is>
      </c>
      <c r="B1466" s="654" t="inlineStr">
        <is>
          <t>18-HS-22413</t>
        </is>
      </c>
      <c r="C1466" s="316" t="inlineStr">
        <is>
          <t>PLC</t>
        </is>
      </c>
      <c r="D1466" s="311" t="inlineStr">
        <is>
          <t>就地停止添加剂储存料斗18-VH-2202BX出料</t>
        </is>
      </c>
      <c r="E1466" s="311" t="inlineStr">
        <is>
          <t>1830-PS07-224</t>
        </is>
      </c>
      <c r="F1466" s="155" t="inlineStr">
        <is>
          <t>Field</t>
        </is>
      </c>
      <c r="G1466" s="252" t="inlineStr">
        <is>
          <t>18-LP-VH2202BX</t>
        </is>
      </c>
      <c r="H1466" s="235" t="inlineStr">
        <is>
          <t>PLC-DI</t>
        </is>
      </c>
      <c r="I1466" s="312" t="inlineStr">
        <is>
          <t xml:space="preserve">  -</t>
        </is>
      </c>
      <c r="J1466" s="323" t="inlineStr">
        <is>
          <t xml:space="preserve">  -</t>
        </is>
      </c>
      <c r="K1466" s="313" t="inlineStr">
        <is>
          <t>C01</t>
        </is>
      </c>
      <c r="L1466" s="314" t="n"/>
      <c r="M1466" s="315" t="n"/>
      <c r="N1466" s="315" t="n"/>
      <c r="O1466" s="314" t="n"/>
    </row>
    <row r="1467" ht="20.1" customHeight="1" s="521">
      <c r="A1467" s="309" t="inlineStr">
        <is>
          <t>-</t>
        </is>
      </c>
      <c r="B1467" s="654" t="inlineStr">
        <is>
          <t>18-XL-22418</t>
        </is>
      </c>
      <c r="C1467" s="316" t="inlineStr">
        <is>
          <t>PLC</t>
        </is>
      </c>
      <c r="D1467" s="311" t="inlineStr">
        <is>
          <t>添加剂储存料斗18-VH-2202BX出料准备就绪指示</t>
        </is>
      </c>
      <c r="E1467" s="311" t="inlineStr">
        <is>
          <t>1830-PS07-224</t>
        </is>
      </c>
      <c r="F1467" s="155" t="inlineStr">
        <is>
          <t>Field</t>
        </is>
      </c>
      <c r="G1467" s="252" t="inlineStr">
        <is>
          <t>18-LP-VH2202BX</t>
        </is>
      </c>
      <c r="H1467" s="235" t="inlineStr">
        <is>
          <t>PLC-DO</t>
        </is>
      </c>
      <c r="I1467" s="312" t="inlineStr">
        <is>
          <t xml:space="preserve">  -</t>
        </is>
      </c>
      <c r="J1467" s="323" t="inlineStr">
        <is>
          <t xml:space="preserve">  -</t>
        </is>
      </c>
      <c r="K1467" s="313" t="inlineStr">
        <is>
          <t>C01</t>
        </is>
      </c>
      <c r="L1467" s="314" t="n"/>
      <c r="M1467" s="315" t="n"/>
      <c r="N1467" s="315" t="n"/>
      <c r="O1467" s="314" t="n"/>
    </row>
    <row r="1468" ht="20.1" customHeight="1" s="521">
      <c r="A1468" s="309" t="inlineStr">
        <is>
          <t>-</t>
        </is>
      </c>
      <c r="B1468" s="654" t="inlineStr">
        <is>
          <t>18-XL-22420</t>
        </is>
      </c>
      <c r="C1468" s="316" t="inlineStr">
        <is>
          <t>PLC</t>
        </is>
      </c>
      <c r="D1468" s="365" t="inlineStr">
        <is>
          <t>允许添加剂储存料斗18-VH-2202BX搅拌装置就地控制
箱操作</t>
        </is>
      </c>
      <c r="E1468" s="311" t="inlineStr">
        <is>
          <t>1830-PS07-224</t>
        </is>
      </c>
      <c r="F1468" s="155" t="inlineStr">
        <is>
          <t>Field</t>
        </is>
      </c>
      <c r="G1468" s="252" t="inlineStr">
        <is>
          <t>18-LP-VH2202BX</t>
        </is>
      </c>
      <c r="H1468" s="235" t="inlineStr">
        <is>
          <t>PLC-DO</t>
        </is>
      </c>
      <c r="I1468" s="312" t="inlineStr">
        <is>
          <t xml:space="preserve">  -</t>
        </is>
      </c>
      <c r="J1468" s="323" t="inlineStr">
        <is>
          <t xml:space="preserve">  -</t>
        </is>
      </c>
      <c r="K1468" s="313" t="inlineStr">
        <is>
          <t>C01</t>
        </is>
      </c>
      <c r="L1468" s="314" t="n"/>
      <c r="M1468" s="315" t="n"/>
      <c r="N1468" s="315" t="n"/>
      <c r="O1468" s="314" t="n"/>
    </row>
    <row r="1469" ht="20.1" customHeight="1" s="521">
      <c r="A1469" s="322" t="n"/>
      <c r="B1469" s="654" t="n"/>
      <c r="C1469" s="316" t="n"/>
      <c r="D1469" s="311" t="n"/>
      <c r="E1469" s="311" t="n"/>
      <c r="F1469" s="235" t="n"/>
      <c r="G1469" s="252" t="n"/>
      <c r="H1469" s="235" t="n"/>
      <c r="I1469" s="312" t="n"/>
      <c r="J1469" s="340" t="n"/>
      <c r="K1469" s="313" t="n"/>
      <c r="L1469" s="314" t="n"/>
      <c r="M1469" s="315" t="n"/>
      <c r="N1469" s="315" t="n"/>
      <c r="O1469" s="314" t="n"/>
    </row>
    <row r="1470" ht="20.1" customHeight="1" s="521">
      <c r="A1470" s="309" t="inlineStr">
        <is>
          <t>-</t>
        </is>
      </c>
      <c r="B1470" s="654" t="inlineStr">
        <is>
          <t>18-HSF-22411S</t>
        </is>
      </c>
      <c r="C1470" s="316" t="inlineStr">
        <is>
          <t>PLC</t>
        </is>
      </c>
      <c r="D1470" s="311" t="inlineStr">
        <is>
          <t>添加剂搅拌器18-PA-2202BX电机高速启动控制</t>
        </is>
      </c>
      <c r="E1470" s="311" t="inlineStr">
        <is>
          <t>1830-PS07-224</t>
        </is>
      </c>
      <c r="F1470" s="235" t="inlineStr">
        <is>
          <t>MCC</t>
        </is>
      </c>
      <c r="G1470" s="252" t="inlineStr">
        <is>
          <t>18-PA-2202BX主电机</t>
        </is>
      </c>
      <c r="H1470" s="235" t="inlineStr">
        <is>
          <t>PLC-DO</t>
        </is>
      </c>
      <c r="I1470" s="312" t="inlineStr">
        <is>
          <t xml:space="preserve">  -</t>
        </is>
      </c>
      <c r="J1470" s="323" t="inlineStr">
        <is>
          <t xml:space="preserve">  -</t>
        </is>
      </c>
      <c r="K1470" s="313" t="inlineStr">
        <is>
          <t>C01</t>
        </is>
      </c>
      <c r="L1470" s="314" t="n"/>
      <c r="M1470" s="315" t="n"/>
      <c r="N1470" s="315" t="n"/>
      <c r="O1470" s="314" t="n"/>
    </row>
    <row r="1471" ht="20.1" customHeight="1" s="521">
      <c r="A1471" s="309" t="inlineStr">
        <is>
          <t>-</t>
        </is>
      </c>
      <c r="B1471" s="654" t="inlineStr">
        <is>
          <t>18-HSS-22411S</t>
        </is>
      </c>
      <c r="C1471" s="316" t="inlineStr">
        <is>
          <t>PLC</t>
        </is>
      </c>
      <c r="D1471" s="311" t="inlineStr">
        <is>
          <t>添加剂搅拌器18-PA-2202BX电机低速启动控制</t>
        </is>
      </c>
      <c r="E1471" s="311" t="inlineStr">
        <is>
          <t>1830-PS07-224</t>
        </is>
      </c>
      <c r="F1471" s="235" t="inlineStr">
        <is>
          <t>MCC</t>
        </is>
      </c>
      <c r="G1471" s="252" t="inlineStr">
        <is>
          <t>18-PA-2202BX主电机</t>
        </is>
      </c>
      <c r="H1471" s="235" t="inlineStr">
        <is>
          <t>PLC-DO</t>
        </is>
      </c>
      <c r="I1471" s="312" t="inlineStr">
        <is>
          <t xml:space="preserve">  -</t>
        </is>
      </c>
      <c r="J1471" s="323" t="inlineStr">
        <is>
          <t xml:space="preserve">  -</t>
        </is>
      </c>
      <c r="K1471" s="313" t="inlineStr">
        <is>
          <t>C01</t>
        </is>
      </c>
      <c r="L1471" s="314" t="n"/>
      <c r="M1471" s="315" t="n"/>
      <c r="N1471" s="315" t="n"/>
      <c r="O1471" s="314" t="n"/>
    </row>
    <row r="1472" ht="20.1" customHeight="1" s="521">
      <c r="A1472" s="309" t="inlineStr">
        <is>
          <t>-</t>
        </is>
      </c>
      <c r="B1472" s="654" t="inlineStr">
        <is>
          <t>18-HS-22411P</t>
        </is>
      </c>
      <c r="C1472" s="316" t="inlineStr">
        <is>
          <t>PLC</t>
        </is>
      </c>
      <c r="D1472" s="311" t="inlineStr">
        <is>
          <t>添加剂搅拌器18-PA-2202BX电机停止控制</t>
        </is>
      </c>
      <c r="E1472" s="311" t="inlineStr">
        <is>
          <t>1830-PS07-224</t>
        </is>
      </c>
      <c r="F1472" s="235" t="inlineStr">
        <is>
          <t>MCC</t>
        </is>
      </c>
      <c r="G1472" s="252" t="inlineStr">
        <is>
          <t>18-PA-2202BX主电机</t>
        </is>
      </c>
      <c r="H1472" s="235" t="inlineStr">
        <is>
          <t>PLC-DO</t>
        </is>
      </c>
      <c r="I1472" s="312" t="inlineStr">
        <is>
          <t xml:space="preserve">  -</t>
        </is>
      </c>
      <c r="J1472" s="323" t="inlineStr">
        <is>
          <t xml:space="preserve">  -</t>
        </is>
      </c>
      <c r="K1472" s="313" t="inlineStr">
        <is>
          <t>C01</t>
        </is>
      </c>
      <c r="L1472" s="314" t="n"/>
      <c r="M1472" s="315" t="n"/>
      <c r="N1472" s="315" t="n"/>
      <c r="O1472" s="314" t="n"/>
    </row>
    <row r="1473" ht="20.1" customHeight="1" s="521">
      <c r="A1473" s="309" t="inlineStr">
        <is>
          <t>-</t>
        </is>
      </c>
      <c r="B1473" s="654" t="inlineStr">
        <is>
          <t>18-HS-22411L</t>
        </is>
      </c>
      <c r="C1473" s="316" t="inlineStr">
        <is>
          <t>PLC</t>
        </is>
      </c>
      <c r="D1473" s="311" t="inlineStr">
        <is>
          <t>添加剂搅拌器18-PA-2202BX电机自动(远程)状态</t>
        </is>
      </c>
      <c r="E1473" s="311" t="inlineStr">
        <is>
          <t>1830-PS07-224</t>
        </is>
      </c>
      <c r="F1473" s="235" t="inlineStr">
        <is>
          <t>MCC</t>
        </is>
      </c>
      <c r="G1473" s="252" t="inlineStr">
        <is>
          <t>18-PA-2202BX主电机</t>
        </is>
      </c>
      <c r="H1473" s="235" t="inlineStr">
        <is>
          <t>PLC-DI</t>
        </is>
      </c>
      <c r="I1473" s="312" t="inlineStr">
        <is>
          <t xml:space="preserve">  -</t>
        </is>
      </c>
      <c r="J1473" s="323" t="inlineStr">
        <is>
          <t xml:space="preserve">  -</t>
        </is>
      </c>
      <c r="K1473" s="313" t="inlineStr">
        <is>
          <t>C01</t>
        </is>
      </c>
      <c r="L1473" s="314" t="n"/>
      <c r="M1473" s="315" t="n"/>
      <c r="N1473" s="314" t="n"/>
      <c r="O1473" s="314" t="n"/>
    </row>
    <row r="1474" ht="20.1" customHeight="1" s="521">
      <c r="A1474" s="309" t="inlineStr">
        <is>
          <t>-</t>
        </is>
      </c>
      <c r="B1474" s="654" t="inlineStr">
        <is>
          <t>18-YLH-22411R</t>
        </is>
      </c>
      <c r="C1474" s="316" t="inlineStr">
        <is>
          <t>PLC</t>
        </is>
      </c>
      <c r="D1474" s="311" t="inlineStr">
        <is>
          <t>添加剂搅拌器18-PA-2202BX电机高速运行状态</t>
        </is>
      </c>
      <c r="E1474" s="311" t="inlineStr">
        <is>
          <t>1830-PS07-224</t>
        </is>
      </c>
      <c r="F1474" s="235" t="inlineStr">
        <is>
          <t>MCC</t>
        </is>
      </c>
      <c r="G1474" s="252" t="inlineStr">
        <is>
          <t>18-PA-2202BX主电机</t>
        </is>
      </c>
      <c r="H1474" s="235" t="inlineStr">
        <is>
          <t>PLC-DI</t>
        </is>
      </c>
      <c r="I1474" s="312" t="inlineStr">
        <is>
          <t xml:space="preserve">  -</t>
        </is>
      </c>
      <c r="J1474" s="323" t="inlineStr">
        <is>
          <t xml:space="preserve">  -</t>
        </is>
      </c>
      <c r="K1474" s="313" t="inlineStr">
        <is>
          <t>C01</t>
        </is>
      </c>
      <c r="L1474" s="314" t="n"/>
      <c r="M1474" s="315" t="n"/>
      <c r="N1474" s="314" t="n"/>
      <c r="O1474" s="314" t="n"/>
    </row>
    <row r="1475" ht="20.1" customHeight="1" s="521">
      <c r="A1475" s="309" t="inlineStr">
        <is>
          <t>-</t>
        </is>
      </c>
      <c r="B1475" s="654" t="inlineStr">
        <is>
          <t>18-YLS-22411R</t>
        </is>
      </c>
      <c r="C1475" s="316" t="inlineStr">
        <is>
          <t>PLC</t>
        </is>
      </c>
      <c r="D1475" s="311" t="inlineStr">
        <is>
          <t>添加剂搅拌器18-PA-2202BX电机低速运行状态</t>
        </is>
      </c>
      <c r="E1475" s="311" t="inlineStr">
        <is>
          <t>1830-PS07-224</t>
        </is>
      </c>
      <c r="F1475" s="235" t="inlineStr">
        <is>
          <t>MCC</t>
        </is>
      </c>
      <c r="G1475" s="252" t="inlineStr">
        <is>
          <t>18-PA-2202BX主电机</t>
        </is>
      </c>
      <c r="H1475" s="235" t="inlineStr">
        <is>
          <t>PLC-DI</t>
        </is>
      </c>
      <c r="I1475" s="312" t="inlineStr">
        <is>
          <t xml:space="preserve">  -</t>
        </is>
      </c>
      <c r="J1475" s="323" t="inlineStr">
        <is>
          <t xml:space="preserve">  -</t>
        </is>
      </c>
      <c r="K1475" s="313" t="inlineStr">
        <is>
          <t>C01</t>
        </is>
      </c>
      <c r="L1475" s="314" t="n"/>
      <c r="M1475" s="315" t="n"/>
      <c r="N1475" s="314" t="n"/>
      <c r="O1475" s="314" t="n"/>
    </row>
    <row r="1476" ht="20.1" customHeight="1" s="521">
      <c r="A1476" s="309" t="inlineStr">
        <is>
          <t>-</t>
        </is>
      </c>
      <c r="B1476" s="654" t="inlineStr">
        <is>
          <t>18-YL-22411F</t>
        </is>
      </c>
      <c r="C1476" s="316" t="inlineStr">
        <is>
          <t>PLC</t>
        </is>
      </c>
      <c r="D1476" s="311" t="inlineStr">
        <is>
          <t>添加剂搅拌器18-PA-2202BX电机故障状态</t>
        </is>
      </c>
      <c r="E1476" s="311" t="inlineStr">
        <is>
          <t>1830-PS07-224</t>
        </is>
      </c>
      <c r="F1476" s="235" t="inlineStr">
        <is>
          <t>MCC</t>
        </is>
      </c>
      <c r="G1476" s="252" t="inlineStr">
        <is>
          <t>18-PA-2202BX主电机</t>
        </is>
      </c>
      <c r="H1476" s="235" t="inlineStr">
        <is>
          <t>PLC-DI</t>
        </is>
      </c>
      <c r="I1476" s="312" t="inlineStr">
        <is>
          <t xml:space="preserve">  -</t>
        </is>
      </c>
      <c r="J1476" s="323" t="inlineStr">
        <is>
          <t xml:space="preserve">  -</t>
        </is>
      </c>
      <c r="K1476" s="313" t="inlineStr">
        <is>
          <t>C01</t>
        </is>
      </c>
      <c r="L1476" s="314" t="n"/>
      <c r="M1476" s="315" t="n"/>
      <c r="N1476" s="314" t="n"/>
      <c r="O1476" s="314" t="n"/>
    </row>
    <row r="1477" ht="20.1" customHeight="1" s="521">
      <c r="A1477" s="309" t="n"/>
      <c r="B1477" s="654" t="n"/>
      <c r="C1477" s="316" t="n"/>
      <c r="D1477" s="311" t="n"/>
      <c r="E1477" s="311" t="n"/>
      <c r="F1477" s="235" t="n"/>
      <c r="G1477" s="252" t="n"/>
      <c r="H1477" s="235" t="n"/>
      <c r="I1477" s="312" t="n"/>
      <c r="J1477" s="235" t="n"/>
      <c r="K1477" s="313" t="n"/>
      <c r="L1477" s="314" t="n"/>
      <c r="M1477" s="315" t="n"/>
      <c r="N1477" s="314" t="n"/>
      <c r="O1477" s="314" t="n"/>
    </row>
    <row r="1478" ht="20.1" customHeight="1" s="521">
      <c r="A1478" s="309" t="inlineStr">
        <is>
          <t>-</t>
        </is>
      </c>
      <c r="B1478" s="654" t="inlineStr">
        <is>
          <t>18-ZSL-22411</t>
        </is>
      </c>
      <c r="C1478" s="316" t="inlineStr">
        <is>
          <t>PLC</t>
        </is>
      </c>
      <c r="D1478" s="364" t="inlineStr">
        <is>
          <t>添加剂储存料斗18-VH-2202BX人孔开状态检测</t>
        </is>
      </c>
      <c r="E1478" s="311" t="inlineStr">
        <is>
          <t>1830-PS07-224</t>
        </is>
      </c>
      <c r="F1478" s="155" t="inlineStr">
        <is>
          <t>Field</t>
        </is>
      </c>
      <c r="G1478" s="252" t="inlineStr">
        <is>
          <t>18-VH-2202BX</t>
        </is>
      </c>
      <c r="H1478" s="235" t="inlineStr">
        <is>
          <t>PLC-DI</t>
        </is>
      </c>
      <c r="I1478" s="312" t="inlineStr">
        <is>
          <t xml:space="preserve">  -</t>
        </is>
      </c>
      <c r="J1478" s="323" t="inlineStr">
        <is>
          <t>2线
制,Namur,8VDC</t>
        </is>
      </c>
      <c r="K1478" s="313" t="inlineStr">
        <is>
          <t>C01</t>
        </is>
      </c>
      <c r="L1478" s="314" t="n"/>
      <c r="M1478" s="315" t="n"/>
      <c r="N1478" s="314" t="n"/>
      <c r="O1478" s="314" t="n"/>
    </row>
    <row r="1479" ht="20.1" customHeight="1" s="521">
      <c r="A1479" s="309" t="n"/>
      <c r="B1479" s="654" t="n"/>
      <c r="C1479" s="316" t="n"/>
      <c r="D1479" s="311" t="n"/>
      <c r="E1479" s="311" t="n"/>
      <c r="F1479" s="235" t="n"/>
      <c r="G1479" s="252" t="n"/>
      <c r="H1479" s="235" t="n"/>
      <c r="I1479" s="312" t="n"/>
      <c r="J1479" s="235" t="n"/>
      <c r="K1479" s="313" t="n"/>
      <c r="L1479" s="314" t="n"/>
      <c r="M1479" s="315" t="n"/>
      <c r="N1479" s="314" t="n"/>
      <c r="O1479" s="314" t="n"/>
    </row>
    <row r="1480" ht="20.1" customHeight="1" s="521">
      <c r="A1480" s="309" t="inlineStr">
        <is>
          <t>-</t>
        </is>
      </c>
      <c r="B1480" s="654" t="inlineStr">
        <is>
          <t>18-LSH-22411</t>
        </is>
      </c>
      <c r="C1480" s="316" t="inlineStr">
        <is>
          <t>PLC</t>
        </is>
      </c>
      <c r="D1480" s="364" t="inlineStr">
        <is>
          <t>添加剂储存料斗18-VH-2202BX高料位检测</t>
        </is>
      </c>
      <c r="E1480" s="311" t="inlineStr">
        <is>
          <t>1830-PS07-224</t>
        </is>
      </c>
      <c r="F1480" s="155" t="inlineStr">
        <is>
          <t>Field</t>
        </is>
      </c>
      <c r="G1480" s="252" t="inlineStr">
        <is>
          <t>18-VH-2202BX</t>
        </is>
      </c>
      <c r="H1480" s="235" t="inlineStr">
        <is>
          <t>PLC-DI</t>
        </is>
      </c>
      <c r="I1480" s="312" t="inlineStr">
        <is>
          <t xml:space="preserve">  -</t>
        </is>
      </c>
      <c r="J1480" s="323" t="inlineStr">
        <is>
          <t>3线制，直流PNP
触点</t>
        </is>
      </c>
      <c r="K1480" s="313" t="inlineStr">
        <is>
          <t>C01</t>
        </is>
      </c>
      <c r="L1480" s="314" t="n"/>
      <c r="M1480" s="315" t="n"/>
      <c r="N1480" s="314" t="n"/>
      <c r="O1480" s="314" t="n"/>
    </row>
    <row r="1481" ht="20.1" customHeight="1" s="521">
      <c r="A1481" s="309" t="n"/>
      <c r="B1481" s="654" t="n"/>
      <c r="C1481" s="316" t="n"/>
      <c r="D1481" s="311" t="n"/>
      <c r="E1481" s="311" t="n"/>
      <c r="F1481" s="235" t="n"/>
      <c r="G1481" s="252" t="n"/>
      <c r="H1481" s="235" t="n"/>
      <c r="I1481" s="312" t="n"/>
      <c r="J1481" s="235" t="n"/>
      <c r="K1481" s="313" t="n"/>
      <c r="L1481" s="314" t="n"/>
      <c r="M1481" s="315" t="n"/>
      <c r="N1481" s="314" t="n"/>
      <c r="O1481" s="314" t="n"/>
    </row>
    <row r="1482" ht="20.1" customHeight="1" s="521">
      <c r="A1482" s="309" t="inlineStr">
        <is>
          <t>-</t>
        </is>
      </c>
      <c r="B1482" s="654" t="inlineStr">
        <is>
          <t>18-LSL-22412</t>
        </is>
      </c>
      <c r="C1482" s="316" t="inlineStr">
        <is>
          <t>PLC</t>
        </is>
      </c>
      <c r="D1482" s="364" t="inlineStr">
        <is>
          <t>添加剂储存料斗18-VH-2202BX低料位检测</t>
        </is>
      </c>
      <c r="E1482" s="311" t="inlineStr">
        <is>
          <t>1830-PS07-224</t>
        </is>
      </c>
      <c r="F1482" s="155" t="inlineStr">
        <is>
          <t>Field</t>
        </is>
      </c>
      <c r="G1482" s="252" t="inlineStr">
        <is>
          <t>18-VH-2202BX</t>
        </is>
      </c>
      <c r="H1482" s="235" t="inlineStr">
        <is>
          <t>PLC-DI</t>
        </is>
      </c>
      <c r="I1482" s="312" t="inlineStr">
        <is>
          <t xml:space="preserve">  -</t>
        </is>
      </c>
      <c r="J1482" s="323" t="inlineStr">
        <is>
          <t>3线制，直流PNP
触点</t>
        </is>
      </c>
      <c r="K1482" s="313" t="inlineStr">
        <is>
          <t>C01</t>
        </is>
      </c>
      <c r="L1482" s="314" t="n"/>
      <c r="M1482" s="315" t="n"/>
      <c r="N1482" s="314" t="n"/>
      <c r="O1482" s="314" t="n"/>
    </row>
    <row r="1483" ht="20.1" customHeight="1" s="521">
      <c r="A1483" s="309" t="n"/>
      <c r="B1483" s="654" t="n"/>
      <c r="C1483" s="316" t="n"/>
      <c r="D1483" s="311" t="n"/>
      <c r="E1483" s="311" t="n"/>
      <c r="F1483" s="235" t="n"/>
      <c r="G1483" s="252" t="n"/>
      <c r="H1483" s="235" t="n"/>
      <c r="I1483" s="312" t="n"/>
      <c r="J1483" s="235" t="n"/>
      <c r="K1483" s="313" t="n"/>
      <c r="L1483" s="314" t="n"/>
      <c r="M1483" s="315" t="n"/>
      <c r="N1483" s="314" t="n"/>
      <c r="O1483" s="314" t="n"/>
    </row>
    <row r="1484" ht="20.1" customHeight="1" s="521">
      <c r="A1484" s="309" t="inlineStr">
        <is>
          <t>-</t>
        </is>
      </c>
      <c r="B1484" s="654" t="inlineStr">
        <is>
          <t>18-LSL-22412A</t>
        </is>
      </c>
      <c r="C1484" s="316" t="inlineStr">
        <is>
          <t>PLC</t>
        </is>
      </c>
      <c r="D1484" s="364" t="inlineStr">
        <is>
          <t>添加剂储存料斗18-VH-2202BX低料位联锁</t>
        </is>
      </c>
      <c r="E1484" s="311" t="inlineStr">
        <is>
          <t>1830-PS07-224</t>
        </is>
      </c>
      <c r="F1484" s="155" t="inlineStr">
        <is>
          <t>Field</t>
        </is>
      </c>
      <c r="G1484" s="252" t="inlineStr">
        <is>
          <t>18-VH-2202BX</t>
        </is>
      </c>
      <c r="H1484" s="235" t="inlineStr">
        <is>
          <t>PLC-DO</t>
        </is>
      </c>
      <c r="I1484" s="312" t="inlineStr">
        <is>
          <t xml:space="preserve">  -</t>
        </is>
      </c>
      <c r="J1484" s="323" t="inlineStr">
        <is>
          <t>-</t>
        </is>
      </c>
      <c r="K1484" s="313" t="inlineStr">
        <is>
          <t>C01</t>
        </is>
      </c>
      <c r="L1484" s="314" t="n"/>
      <c r="M1484" s="315" t="n"/>
      <c r="N1484" s="314" t="n"/>
      <c r="O1484" s="314" t="n"/>
    </row>
    <row r="1485" ht="20.1" customHeight="1" s="521">
      <c r="A1485" s="309" t="n"/>
      <c r="B1485" s="654" t="n"/>
      <c r="C1485" s="316" t="n"/>
      <c r="D1485" s="311" t="n"/>
      <c r="E1485" s="311" t="n"/>
      <c r="F1485" s="235" t="n"/>
      <c r="G1485" s="252" t="n"/>
      <c r="H1485" s="235" t="n"/>
      <c r="I1485" s="312" t="n"/>
      <c r="J1485" s="235" t="n"/>
      <c r="K1485" s="313" t="n"/>
      <c r="L1485" s="314" t="n"/>
      <c r="M1485" s="315" t="n"/>
      <c r="N1485" s="314" t="n"/>
      <c r="O1485" s="314" t="n"/>
    </row>
    <row r="1486" ht="20.1" customHeight="1" s="521">
      <c r="A1486" s="309" t="inlineStr">
        <is>
          <t>-</t>
        </is>
      </c>
      <c r="B1486" s="654" t="inlineStr">
        <is>
          <t>18-XYX-22411</t>
        </is>
      </c>
      <c r="C1486" s="316" t="inlineStr">
        <is>
          <t>PLC</t>
        </is>
      </c>
      <c r="D1486" s="311" t="inlineStr">
        <is>
          <t>气动滑板阀18-XV-22411 开/关电磁阀</t>
        </is>
      </c>
      <c r="E1486" s="311" t="inlineStr">
        <is>
          <t>1830-PS07-224</t>
        </is>
      </c>
      <c r="F1486" s="155" t="inlineStr">
        <is>
          <t>Field</t>
        </is>
      </c>
      <c r="G1486" s="252" t="inlineStr">
        <is>
          <t xml:space="preserve">18-XV-22411 </t>
        </is>
      </c>
      <c r="H1486" s="235" t="inlineStr">
        <is>
          <t>PLC-DO</t>
        </is>
      </c>
      <c r="I1486" s="312" t="inlineStr">
        <is>
          <t xml:space="preserve">  -</t>
        </is>
      </c>
      <c r="J1486" s="323" t="inlineStr">
        <is>
          <t xml:space="preserve">  -</t>
        </is>
      </c>
      <c r="K1486" s="313" t="inlineStr">
        <is>
          <t>C01</t>
        </is>
      </c>
      <c r="L1486" s="314" t="n"/>
      <c r="M1486" s="315" t="n"/>
      <c r="N1486" s="314" t="n"/>
      <c r="O1486" s="314" t="n"/>
    </row>
    <row r="1487" ht="20.1" customHeight="1" s="521">
      <c r="A1487" s="309" t="inlineStr">
        <is>
          <t>-</t>
        </is>
      </c>
      <c r="B1487" s="654" t="inlineStr">
        <is>
          <t>18-XZSH-22411</t>
        </is>
      </c>
      <c r="C1487" s="316" t="inlineStr">
        <is>
          <t>PLC</t>
        </is>
      </c>
      <c r="D1487" s="311" t="inlineStr">
        <is>
          <t>气动滑板阀18-XV-22411 开状态监测</t>
        </is>
      </c>
      <c r="E1487" s="311" t="inlineStr">
        <is>
          <t>1830-PS07-224</t>
        </is>
      </c>
      <c r="F1487" s="155" t="inlineStr">
        <is>
          <t>Field</t>
        </is>
      </c>
      <c r="G1487" s="252" t="inlineStr">
        <is>
          <t xml:space="preserve">18-XV-22411 </t>
        </is>
      </c>
      <c r="H1487" s="235" t="inlineStr">
        <is>
          <t>PLC-DI</t>
        </is>
      </c>
      <c r="I1487" s="312" t="inlineStr">
        <is>
          <t xml:space="preserve">  -</t>
        </is>
      </c>
      <c r="J1487" s="323" t="inlineStr">
        <is>
          <t xml:space="preserve">  -</t>
        </is>
      </c>
      <c r="K1487" s="313" t="inlineStr">
        <is>
          <t>C01</t>
        </is>
      </c>
      <c r="L1487" s="314" t="n"/>
      <c r="M1487" s="315" t="n"/>
      <c r="N1487" s="314" t="n"/>
      <c r="O1487" s="314" t="n"/>
    </row>
    <row r="1488" ht="20.1" customHeight="1" s="521">
      <c r="A1488" s="309" t="inlineStr">
        <is>
          <t>-</t>
        </is>
      </c>
      <c r="B1488" s="654" t="inlineStr">
        <is>
          <t>18-XZSL-22411</t>
        </is>
      </c>
      <c r="C1488" s="316" t="inlineStr">
        <is>
          <t>PLC</t>
        </is>
      </c>
      <c r="D1488" s="311" t="inlineStr">
        <is>
          <t>气动滑板阀18-XV-22411 关状态监测</t>
        </is>
      </c>
      <c r="E1488" s="311" t="inlineStr">
        <is>
          <t>1830-PS07-224</t>
        </is>
      </c>
      <c r="F1488" s="155" t="inlineStr">
        <is>
          <t>Field</t>
        </is>
      </c>
      <c r="G1488" s="252" t="inlineStr">
        <is>
          <t xml:space="preserve">18-XV-22411 </t>
        </is>
      </c>
      <c r="H1488" s="235" t="inlineStr">
        <is>
          <t>PLC-DI</t>
        </is>
      </c>
      <c r="I1488" s="312" t="inlineStr">
        <is>
          <t xml:space="preserve">  -</t>
        </is>
      </c>
      <c r="J1488" s="323" t="inlineStr">
        <is>
          <t xml:space="preserve">  -</t>
        </is>
      </c>
      <c r="K1488" s="313" t="inlineStr">
        <is>
          <t>C01</t>
        </is>
      </c>
      <c r="L1488" s="314" t="n"/>
      <c r="M1488" s="315" t="n"/>
      <c r="N1488" s="314" t="n"/>
      <c r="O1488" s="314" t="n"/>
    </row>
    <row r="1489" ht="20.1" customHeight="1" s="521">
      <c r="A1489" s="309" t="n"/>
      <c r="B1489" s="654" t="n"/>
      <c r="C1489" s="316" t="n"/>
      <c r="D1489" s="311" t="n"/>
      <c r="E1489" s="311" t="n"/>
      <c r="F1489" s="235" t="n"/>
      <c r="G1489" s="252" t="n"/>
      <c r="H1489" s="235" t="n"/>
      <c r="I1489" s="312" t="n"/>
      <c r="J1489" s="235" t="n"/>
      <c r="K1489" s="313" t="n"/>
      <c r="L1489" s="314" t="n"/>
      <c r="M1489" s="315" t="n"/>
      <c r="N1489" s="314" t="n"/>
      <c r="O1489" s="314" t="n"/>
    </row>
    <row r="1490" ht="20.1" customHeight="1" s="521">
      <c r="A1490" s="309" t="inlineStr">
        <is>
          <t>-</t>
        </is>
      </c>
      <c r="B1490" s="654" t="inlineStr">
        <is>
          <t>18-HS-22411AL</t>
        </is>
      </c>
      <c r="C1490" s="316" t="inlineStr">
        <is>
          <t>PLC</t>
        </is>
      </c>
      <c r="D1490" s="368" t="inlineStr">
        <is>
          <t>添加剂储存料斗18-VH-2202BX出口滑板阀自动(远程)模式</t>
        </is>
      </c>
      <c r="E1490" s="311" t="inlineStr">
        <is>
          <t>1830-PS07-224</t>
        </is>
      </c>
      <c r="F1490" s="155" t="inlineStr">
        <is>
          <t>Field</t>
        </is>
      </c>
      <c r="G1490" s="369" t="inlineStr">
        <is>
          <t>18-LP-
22301A</t>
        </is>
      </c>
      <c r="H1490" s="235" t="inlineStr">
        <is>
          <t>PLC-DI</t>
        </is>
      </c>
      <c r="I1490" s="312" t="inlineStr">
        <is>
          <t xml:space="preserve">  -</t>
        </is>
      </c>
      <c r="J1490" s="323" t="inlineStr">
        <is>
          <t>安装在18-LP-
22301A</t>
        </is>
      </c>
      <c r="K1490" s="313" t="inlineStr">
        <is>
          <t>C01</t>
        </is>
      </c>
      <c r="L1490" s="314" t="n"/>
      <c r="M1490" s="315" t="n"/>
      <c r="N1490" s="315" t="n"/>
      <c r="O1490" s="314" t="n"/>
    </row>
    <row r="1491" ht="20.1" customHeight="1" s="521">
      <c r="A1491" s="309" t="inlineStr">
        <is>
          <t>-</t>
        </is>
      </c>
      <c r="B1491" s="654" t="inlineStr">
        <is>
          <t>18-HS-22411A</t>
        </is>
      </c>
      <c r="C1491" s="316" t="inlineStr">
        <is>
          <t>PLC</t>
        </is>
      </c>
      <c r="D1491" s="364" t="inlineStr">
        <is>
          <t>添加剂储存料斗18-VH-2202BX出口滑板阀手动控制</t>
        </is>
      </c>
      <c r="E1491" s="311" t="inlineStr">
        <is>
          <t>1830-PS07-224</t>
        </is>
      </c>
      <c r="F1491" s="155" t="inlineStr">
        <is>
          <t>Field</t>
        </is>
      </c>
      <c r="G1491" s="369" t="inlineStr">
        <is>
          <t>18-LP-
22301A</t>
        </is>
      </c>
      <c r="H1491" s="235" t="inlineStr">
        <is>
          <t>PLC-DI</t>
        </is>
      </c>
      <c r="I1491" s="312" t="inlineStr">
        <is>
          <t xml:space="preserve">  -</t>
        </is>
      </c>
      <c r="J1491" s="323" t="inlineStr">
        <is>
          <t>安装在18-LP-
22301A</t>
        </is>
      </c>
      <c r="K1491" s="313" t="inlineStr">
        <is>
          <t>C01</t>
        </is>
      </c>
      <c r="L1491" s="314" t="n"/>
      <c r="M1491" s="315" t="n"/>
      <c r="N1491" s="314" t="n"/>
      <c r="O1491" s="314" t="n"/>
    </row>
    <row r="1492" ht="20.1" customHeight="1" s="521">
      <c r="A1492" s="309" t="n"/>
      <c r="B1492" s="654" t="n"/>
      <c r="C1492" s="316" t="n"/>
      <c r="D1492" s="311" t="n"/>
      <c r="E1492" s="311" t="n"/>
      <c r="F1492" s="235" t="n"/>
      <c r="G1492" s="252" t="inlineStr">
        <is>
          <t xml:space="preserve"> </t>
        </is>
      </c>
      <c r="H1492" s="235" t="n"/>
      <c r="I1492" s="312" t="n"/>
      <c r="J1492" s="235" t="n"/>
      <c r="K1492" s="313" t="n"/>
      <c r="L1492" s="314" t="n"/>
      <c r="M1492" s="315" t="n"/>
      <c r="N1492" s="314" t="n"/>
      <c r="O1492" s="314" t="n"/>
    </row>
    <row r="1493" ht="20.1" customHeight="1" s="521">
      <c r="A1493" s="309" t="inlineStr">
        <is>
          <t>-</t>
        </is>
      </c>
      <c r="B1493" s="654" t="inlineStr">
        <is>
          <t>18-XYX-22412</t>
        </is>
      </c>
      <c r="C1493" s="316" t="inlineStr">
        <is>
          <t>PLC</t>
        </is>
      </c>
      <c r="D1493" s="311" t="inlineStr">
        <is>
          <t>气动滑板阀18-XV-22412 开/关电磁阀</t>
        </is>
      </c>
      <c r="E1493" s="311" t="inlineStr">
        <is>
          <t>1830-PS07-224</t>
        </is>
      </c>
      <c r="F1493" s="155" t="inlineStr">
        <is>
          <t>Field</t>
        </is>
      </c>
      <c r="G1493" s="252" t="inlineStr">
        <is>
          <t>18-XV-22412</t>
        </is>
      </c>
      <c r="H1493" s="235" t="inlineStr">
        <is>
          <t>PLC-DO</t>
        </is>
      </c>
      <c r="I1493" s="312" t="inlineStr">
        <is>
          <t xml:space="preserve">  -</t>
        </is>
      </c>
      <c r="J1493" s="323" t="inlineStr">
        <is>
          <t xml:space="preserve">  -</t>
        </is>
      </c>
      <c r="K1493" s="313" t="inlineStr">
        <is>
          <t>C01</t>
        </is>
      </c>
      <c r="L1493" s="314" t="n"/>
      <c r="M1493" s="315" t="n"/>
      <c r="N1493" s="314" t="n"/>
      <c r="O1493" s="314" t="n"/>
    </row>
    <row r="1494" ht="20.1" customHeight="1" s="521">
      <c r="A1494" s="309" t="inlineStr">
        <is>
          <t>-</t>
        </is>
      </c>
      <c r="B1494" s="654" t="inlineStr">
        <is>
          <t>18-XZSH-22412</t>
        </is>
      </c>
      <c r="C1494" s="316" t="inlineStr">
        <is>
          <t>PLC</t>
        </is>
      </c>
      <c r="D1494" s="311" t="inlineStr">
        <is>
          <t>气动滑板阀18-XV-22412 开状态监测</t>
        </is>
      </c>
      <c r="E1494" s="311" t="inlineStr">
        <is>
          <t>1830-PS07-224</t>
        </is>
      </c>
      <c r="F1494" s="155" t="inlineStr">
        <is>
          <t>Field</t>
        </is>
      </c>
      <c r="G1494" s="252" t="inlineStr">
        <is>
          <t>18-XV-22412</t>
        </is>
      </c>
      <c r="H1494" s="235" t="inlineStr">
        <is>
          <t>PLC-DI</t>
        </is>
      </c>
      <c r="I1494" s="312" t="inlineStr">
        <is>
          <t xml:space="preserve">  -</t>
        </is>
      </c>
      <c r="J1494" s="323" t="inlineStr">
        <is>
          <t xml:space="preserve">  -</t>
        </is>
      </c>
      <c r="K1494" s="313" t="inlineStr">
        <is>
          <t>C01</t>
        </is>
      </c>
      <c r="L1494" s="314" t="n"/>
      <c r="M1494" s="315" t="n"/>
      <c r="N1494" s="314" t="n"/>
      <c r="O1494" s="314" t="n"/>
    </row>
    <row r="1495" ht="20.1" customHeight="1" s="521">
      <c r="A1495" s="309" t="inlineStr">
        <is>
          <t>-</t>
        </is>
      </c>
      <c r="B1495" s="654" t="inlineStr">
        <is>
          <t>18-XZSL-22412</t>
        </is>
      </c>
      <c r="C1495" s="316" t="inlineStr">
        <is>
          <t>PLC</t>
        </is>
      </c>
      <c r="D1495" s="311" t="inlineStr">
        <is>
          <t>气动滑板阀18-XV-22412 关状态监测</t>
        </is>
      </c>
      <c r="E1495" s="311" t="inlineStr">
        <is>
          <t>1830-PS07-224</t>
        </is>
      </c>
      <c r="F1495" s="155" t="inlineStr">
        <is>
          <t>Field</t>
        </is>
      </c>
      <c r="G1495" s="252" t="inlineStr">
        <is>
          <t>18-XV-22412</t>
        </is>
      </c>
      <c r="H1495" s="235" t="inlineStr">
        <is>
          <t>PLC-DI</t>
        </is>
      </c>
      <c r="I1495" s="312" t="inlineStr">
        <is>
          <t xml:space="preserve">  -</t>
        </is>
      </c>
      <c r="J1495" s="323" t="inlineStr">
        <is>
          <t xml:space="preserve">  -</t>
        </is>
      </c>
      <c r="K1495" s="313" t="inlineStr">
        <is>
          <t>C01</t>
        </is>
      </c>
      <c r="L1495" s="314" t="n"/>
      <c r="M1495" s="315" t="n"/>
      <c r="N1495" s="314" t="n"/>
      <c r="O1495" s="314" t="n"/>
    </row>
    <row r="1496" ht="20.1" customHeight="1" s="521">
      <c r="A1496" s="309" t="n"/>
      <c r="B1496" s="654" t="n"/>
      <c r="C1496" s="316" t="n"/>
      <c r="D1496" s="311" t="n"/>
      <c r="E1496" s="311" t="n"/>
      <c r="F1496" s="235" t="n"/>
      <c r="G1496" s="252" t="n"/>
      <c r="H1496" s="235" t="n"/>
      <c r="I1496" s="312" t="n"/>
      <c r="J1496" s="235" t="n"/>
      <c r="K1496" s="313" t="n"/>
      <c r="L1496" s="314" t="n"/>
      <c r="M1496" s="315" t="n"/>
      <c r="N1496" s="314" t="n"/>
      <c r="O1496" s="314" t="n"/>
    </row>
    <row r="1497" ht="20.1" customHeight="1" s="521">
      <c r="A1497" s="309" t="inlineStr">
        <is>
          <t>-</t>
        </is>
      </c>
      <c r="B1497" s="654" t="inlineStr">
        <is>
          <t>18-HS-22436S</t>
        </is>
      </c>
      <c r="C1497" s="316" t="inlineStr">
        <is>
          <t>PLC</t>
        </is>
      </c>
      <c r="D1497" s="365" t="inlineStr">
        <is>
          <t>添加剂失重秤18-PF-2201B排气过滤器振动电机启动控制</t>
        </is>
      </c>
      <c r="E1497" s="311" t="inlineStr">
        <is>
          <t>1830-PS07-224</t>
        </is>
      </c>
      <c r="F1497" s="235" t="inlineStr">
        <is>
          <t>MCC</t>
        </is>
      </c>
      <c r="G1497" s="252" t="inlineStr">
        <is>
          <t>18-PF-2201B排气过滤器振动主电机</t>
        </is>
      </c>
      <c r="H1497" s="235" t="inlineStr">
        <is>
          <t>PLC-DO</t>
        </is>
      </c>
      <c r="I1497" s="312" t="inlineStr">
        <is>
          <t xml:space="preserve">  -</t>
        </is>
      </c>
      <c r="J1497" s="323" t="inlineStr">
        <is>
          <t xml:space="preserve">  -</t>
        </is>
      </c>
      <c r="K1497" s="313" t="inlineStr">
        <is>
          <t>C01</t>
        </is>
      </c>
      <c r="L1497" s="314" t="n"/>
      <c r="M1497" s="315" t="n"/>
      <c r="N1497" s="314" t="n"/>
      <c r="O1497" s="314" t="n"/>
    </row>
    <row r="1498" ht="20.1" customHeight="1" s="521">
      <c r="A1498" s="309" t="inlineStr">
        <is>
          <t>-</t>
        </is>
      </c>
      <c r="B1498" s="654" t="inlineStr">
        <is>
          <t>18-HS-22436P</t>
        </is>
      </c>
      <c r="C1498" s="316" t="inlineStr">
        <is>
          <t>PLC</t>
        </is>
      </c>
      <c r="D1498" s="368" t="inlineStr">
        <is>
          <t>添加剂失重秤18-PF-2201B排气过滤器振动电机停止控制</t>
        </is>
      </c>
      <c r="E1498" s="311" t="inlineStr">
        <is>
          <t>1830-PS07-224</t>
        </is>
      </c>
      <c r="F1498" s="235" t="inlineStr">
        <is>
          <t>MCC</t>
        </is>
      </c>
      <c r="G1498" s="252" t="inlineStr">
        <is>
          <t>18-PF-2201B排气过滤器振动主电机</t>
        </is>
      </c>
      <c r="H1498" s="235" t="inlineStr">
        <is>
          <t>PLC-DO</t>
        </is>
      </c>
      <c r="I1498" s="312" t="inlineStr">
        <is>
          <t xml:space="preserve">  -</t>
        </is>
      </c>
      <c r="J1498" s="323" t="inlineStr">
        <is>
          <t xml:space="preserve">  -</t>
        </is>
      </c>
      <c r="K1498" s="313" t="inlineStr">
        <is>
          <t>C01</t>
        </is>
      </c>
      <c r="L1498" s="314" t="n"/>
      <c r="M1498" s="315" t="n"/>
      <c r="N1498" s="314" t="n"/>
      <c r="O1498" s="314" t="n"/>
    </row>
    <row r="1499" ht="20.1" customHeight="1" s="521">
      <c r="A1499" s="309" t="inlineStr">
        <is>
          <t>-</t>
        </is>
      </c>
      <c r="B1499" s="654" t="inlineStr">
        <is>
          <t>18-HS-22436L</t>
        </is>
      </c>
      <c r="C1499" s="316" t="inlineStr">
        <is>
          <t>PLC</t>
        </is>
      </c>
      <c r="D1499" s="368" t="inlineStr">
        <is>
          <t>添加剂失重秤18-PF-2201B排气过滤器振动电机自动(远程)状态</t>
        </is>
      </c>
      <c r="E1499" s="311" t="inlineStr">
        <is>
          <t>1830-PS07-224</t>
        </is>
      </c>
      <c r="F1499" s="235" t="inlineStr">
        <is>
          <t>MCC</t>
        </is>
      </c>
      <c r="G1499" s="252" t="inlineStr">
        <is>
          <t>18-PF-2201B排气过滤器振动主电机</t>
        </is>
      </c>
      <c r="H1499" s="235" t="inlineStr">
        <is>
          <t>PLC-DI</t>
        </is>
      </c>
      <c r="I1499" s="312" t="inlineStr">
        <is>
          <t xml:space="preserve">  -</t>
        </is>
      </c>
      <c r="J1499" s="323" t="inlineStr">
        <is>
          <t xml:space="preserve">  -</t>
        </is>
      </c>
      <c r="K1499" s="313" t="inlineStr">
        <is>
          <t>C01</t>
        </is>
      </c>
      <c r="L1499" s="314" t="n"/>
      <c r="M1499" s="315" t="n"/>
      <c r="N1499" s="315" t="n"/>
      <c r="O1499" s="314" t="n"/>
    </row>
    <row r="1500" ht="20.1" customHeight="1" s="521">
      <c r="A1500" s="309" t="inlineStr">
        <is>
          <t>-</t>
        </is>
      </c>
      <c r="B1500" s="654" t="inlineStr">
        <is>
          <t>18-YL-22436R</t>
        </is>
      </c>
      <c r="C1500" s="316" t="inlineStr">
        <is>
          <t>PLC</t>
        </is>
      </c>
      <c r="D1500" s="368" t="inlineStr">
        <is>
          <t>添加剂失重秤18-PF-2201B排气过滤器振动电机运行状态</t>
        </is>
      </c>
      <c r="E1500" s="311" t="inlineStr">
        <is>
          <t>1830-PS07-224</t>
        </is>
      </c>
      <c r="F1500" s="235" t="inlineStr">
        <is>
          <t>MCC</t>
        </is>
      </c>
      <c r="G1500" s="252" t="inlineStr">
        <is>
          <t>18-PF-2201B排气过滤器振动主电机</t>
        </is>
      </c>
      <c r="H1500" s="235" t="inlineStr">
        <is>
          <t>PLC-DI</t>
        </is>
      </c>
      <c r="I1500" s="312" t="inlineStr">
        <is>
          <t xml:space="preserve">  -</t>
        </is>
      </c>
      <c r="J1500" s="323" t="inlineStr">
        <is>
          <t xml:space="preserve">  -</t>
        </is>
      </c>
      <c r="K1500" s="313" t="inlineStr">
        <is>
          <t>C01</t>
        </is>
      </c>
      <c r="L1500" s="314" t="n"/>
      <c r="M1500" s="315" t="n"/>
      <c r="N1500" s="314" t="n"/>
      <c r="O1500" s="314" t="n"/>
    </row>
    <row r="1501" ht="20.1" customHeight="1" s="521">
      <c r="A1501" s="309" t="inlineStr">
        <is>
          <t>-</t>
        </is>
      </c>
      <c r="B1501" s="654" t="inlineStr">
        <is>
          <t>18-YL-22436F</t>
        </is>
      </c>
      <c r="C1501" s="316" t="inlineStr">
        <is>
          <t>PLC</t>
        </is>
      </c>
      <c r="D1501" s="368" t="inlineStr">
        <is>
          <t>添加剂失重秤18-PF-2201B排气过滤器振动电机故障状态</t>
        </is>
      </c>
      <c r="E1501" s="311" t="inlineStr">
        <is>
          <t>1830-PS07-224</t>
        </is>
      </c>
      <c r="F1501" s="235" t="inlineStr">
        <is>
          <t>MCC</t>
        </is>
      </c>
      <c r="G1501" s="252" t="inlineStr">
        <is>
          <t>18-PF-2201B排气过滤器振动主电机</t>
        </is>
      </c>
      <c r="H1501" s="235" t="inlineStr">
        <is>
          <t>PLC-DI</t>
        </is>
      </c>
      <c r="I1501" s="312" t="inlineStr">
        <is>
          <t xml:space="preserve">  -</t>
        </is>
      </c>
      <c r="J1501" s="323" t="inlineStr">
        <is>
          <t xml:space="preserve">  -</t>
        </is>
      </c>
      <c r="K1501" s="313" t="inlineStr">
        <is>
          <t>C01</t>
        </is>
      </c>
      <c r="L1501" s="314" t="n"/>
      <c r="M1501" s="315" t="n"/>
      <c r="N1501" s="314" t="n"/>
      <c r="O1501" s="314" t="n"/>
    </row>
    <row r="1502" ht="20.1" customHeight="1" s="521">
      <c r="A1502" s="309" t="n"/>
      <c r="B1502" s="654" t="n"/>
      <c r="C1502" s="316" t="n"/>
      <c r="D1502" s="311" t="n"/>
      <c r="E1502" s="311" t="n"/>
      <c r="F1502" s="235" t="inlineStr">
        <is>
          <t xml:space="preserve"> </t>
        </is>
      </c>
      <c r="G1502" s="252" t="n"/>
      <c r="H1502" s="235" t="n"/>
      <c r="I1502" s="312" t="n"/>
      <c r="J1502" s="235" t="n"/>
      <c r="K1502" s="313" t="n"/>
      <c r="L1502" s="314" t="n"/>
      <c r="M1502" s="315" t="n"/>
      <c r="N1502" s="314" t="n"/>
      <c r="O1502" s="314" t="n"/>
    </row>
    <row r="1503" ht="20.1" customHeight="1" s="521">
      <c r="A1503" s="309" t="inlineStr">
        <is>
          <t>-</t>
        </is>
      </c>
      <c r="B1503" s="654" t="inlineStr">
        <is>
          <t>18-HS-22435S</t>
        </is>
      </c>
      <c r="C1503" s="316" t="inlineStr">
        <is>
          <t>PLC</t>
        </is>
      </c>
      <c r="D1503" s="365" t="inlineStr">
        <is>
          <t>添加剂失重秤18-PF-2201B搅拌器电机启动控制</t>
        </is>
      </c>
      <c r="E1503" s="311" t="inlineStr">
        <is>
          <t>1830-PS07-224</t>
        </is>
      </c>
      <c r="F1503" s="235" t="inlineStr">
        <is>
          <t>MCC</t>
        </is>
      </c>
      <c r="G1503" s="252" t="inlineStr">
        <is>
          <t>18-PF-2201B搅拌器主电机</t>
        </is>
      </c>
      <c r="H1503" s="235" t="inlineStr">
        <is>
          <t>PLC-DO</t>
        </is>
      </c>
      <c r="I1503" s="312" t="inlineStr">
        <is>
          <t xml:space="preserve">  -</t>
        </is>
      </c>
      <c r="J1503" s="323" t="inlineStr">
        <is>
          <t xml:space="preserve">  -</t>
        </is>
      </c>
      <c r="K1503" s="313" t="inlineStr">
        <is>
          <t>C01</t>
        </is>
      </c>
      <c r="L1503" s="314" t="n"/>
      <c r="M1503" s="315" t="n"/>
      <c r="N1503" s="314" t="n"/>
      <c r="O1503" s="314" t="n"/>
    </row>
    <row r="1504" ht="20.1" customHeight="1" s="521">
      <c r="A1504" s="309" t="inlineStr">
        <is>
          <t>-</t>
        </is>
      </c>
      <c r="B1504" s="654" t="inlineStr">
        <is>
          <t>18-HS-22435P</t>
        </is>
      </c>
      <c r="C1504" s="316" t="inlineStr">
        <is>
          <t>PLC</t>
        </is>
      </c>
      <c r="D1504" s="365" t="inlineStr">
        <is>
          <t>添加剂失重秤18-PF-2201B搅拌器电机停止控制</t>
        </is>
      </c>
      <c r="E1504" s="311" t="inlineStr">
        <is>
          <t>1830-PS07-224</t>
        </is>
      </c>
      <c r="F1504" s="235" t="inlineStr">
        <is>
          <t>MCC</t>
        </is>
      </c>
      <c r="G1504" s="252" t="inlineStr">
        <is>
          <t>18-PF-2201B搅拌器主电机</t>
        </is>
      </c>
      <c r="H1504" s="235" t="inlineStr">
        <is>
          <t>PLC-DO</t>
        </is>
      </c>
      <c r="I1504" s="312" t="inlineStr">
        <is>
          <t xml:space="preserve">  -</t>
        </is>
      </c>
      <c r="J1504" s="323" t="inlineStr">
        <is>
          <t xml:space="preserve">  -</t>
        </is>
      </c>
      <c r="K1504" s="313" t="inlineStr">
        <is>
          <t>C01</t>
        </is>
      </c>
      <c r="L1504" s="314" t="n"/>
      <c r="M1504" s="315" t="n"/>
      <c r="N1504" s="314" t="n"/>
      <c r="O1504" s="314" t="n"/>
    </row>
    <row r="1505" ht="20.1" customHeight="1" s="521">
      <c r="A1505" s="309" t="inlineStr">
        <is>
          <t>-</t>
        </is>
      </c>
      <c r="B1505" s="654" t="inlineStr">
        <is>
          <t>18-HS-22435L</t>
        </is>
      </c>
      <c r="C1505" s="316" t="inlineStr">
        <is>
          <t>PLC</t>
        </is>
      </c>
      <c r="D1505" s="365" t="inlineStr">
        <is>
          <t>添加剂失重秤18-PF-2201B搅拌器电机自动(远程)状态</t>
        </is>
      </c>
      <c r="E1505" s="311" t="inlineStr">
        <is>
          <t>1830-PS07-224</t>
        </is>
      </c>
      <c r="F1505" s="235" t="inlineStr">
        <is>
          <t>MCC</t>
        </is>
      </c>
      <c r="G1505" s="252" t="inlineStr">
        <is>
          <t>18-PF-2201B搅拌器主电机</t>
        </is>
      </c>
      <c r="H1505" s="235" t="inlineStr">
        <is>
          <t>PLC-DI</t>
        </is>
      </c>
      <c r="I1505" s="312" t="inlineStr">
        <is>
          <t xml:space="preserve">  -</t>
        </is>
      </c>
      <c r="J1505" s="323" t="inlineStr">
        <is>
          <t xml:space="preserve">  -</t>
        </is>
      </c>
      <c r="K1505" s="313" t="inlineStr">
        <is>
          <t>C01</t>
        </is>
      </c>
      <c r="L1505" s="314" t="n"/>
      <c r="M1505" s="315" t="n"/>
      <c r="N1505" s="315" t="n"/>
      <c r="O1505" s="314" t="n"/>
    </row>
    <row r="1506" ht="20.1" customHeight="1" s="521">
      <c r="A1506" s="309" t="inlineStr">
        <is>
          <t>-</t>
        </is>
      </c>
      <c r="B1506" s="654" t="inlineStr">
        <is>
          <t>18-YL-22435R</t>
        </is>
      </c>
      <c r="C1506" s="316" t="inlineStr">
        <is>
          <t>PLC</t>
        </is>
      </c>
      <c r="D1506" s="365" t="inlineStr">
        <is>
          <t>添加剂失重秤18-PF-2201B搅拌器电机运行状态</t>
        </is>
      </c>
      <c r="E1506" s="311" t="inlineStr">
        <is>
          <t>1830-PS07-224</t>
        </is>
      </c>
      <c r="F1506" s="235" t="inlineStr">
        <is>
          <t>MCC</t>
        </is>
      </c>
      <c r="G1506" s="252" t="inlineStr">
        <is>
          <t>18-PF-2201B搅拌器主电机</t>
        </is>
      </c>
      <c r="H1506" s="235" t="inlineStr">
        <is>
          <t>PLC-DI</t>
        </is>
      </c>
      <c r="I1506" s="312" t="inlineStr">
        <is>
          <t xml:space="preserve">  -</t>
        </is>
      </c>
      <c r="J1506" s="323" t="inlineStr">
        <is>
          <t xml:space="preserve">  -</t>
        </is>
      </c>
      <c r="K1506" s="313" t="inlineStr">
        <is>
          <t>C01</t>
        </is>
      </c>
      <c r="L1506" s="314" t="n"/>
      <c r="M1506" s="315" t="n"/>
      <c r="N1506" s="314" t="n"/>
      <c r="O1506" s="314" t="n"/>
    </row>
    <row r="1507" ht="20.1" customHeight="1" s="521">
      <c r="A1507" s="309" t="inlineStr">
        <is>
          <t>-</t>
        </is>
      </c>
      <c r="B1507" s="654" t="inlineStr">
        <is>
          <t>18-YL-22435F</t>
        </is>
      </c>
      <c r="C1507" s="316" t="inlineStr">
        <is>
          <t>PLC</t>
        </is>
      </c>
      <c r="D1507" s="365" t="inlineStr">
        <is>
          <t>添加剂失重秤18-PF-2201B搅拌器电机故障状态</t>
        </is>
      </c>
      <c r="E1507" s="311" t="inlineStr">
        <is>
          <t>1830-PS07-224</t>
        </is>
      </c>
      <c r="F1507" s="235" t="inlineStr">
        <is>
          <t>MCC</t>
        </is>
      </c>
      <c r="G1507" s="252" t="inlineStr">
        <is>
          <t>18-PF-2201B搅拌器主电机</t>
        </is>
      </c>
      <c r="H1507" s="235" t="inlineStr">
        <is>
          <t>PLC-DI</t>
        </is>
      </c>
      <c r="I1507" s="312" t="inlineStr">
        <is>
          <t xml:space="preserve">  -</t>
        </is>
      </c>
      <c r="J1507" s="323" t="inlineStr">
        <is>
          <t xml:space="preserve">  -</t>
        </is>
      </c>
      <c r="K1507" s="313" t="inlineStr">
        <is>
          <t>C01</t>
        </is>
      </c>
      <c r="L1507" s="314" t="n"/>
      <c r="M1507" s="315" t="n"/>
      <c r="N1507" s="314" t="n"/>
      <c r="O1507" s="314" t="n"/>
    </row>
    <row r="1508" ht="20.1" customHeight="1" s="521">
      <c r="A1508" s="309" t="n"/>
      <c r="B1508" s="654" t="n"/>
      <c r="C1508" s="316" t="n"/>
      <c r="D1508" s="311" t="n"/>
      <c r="E1508" s="311" t="n"/>
      <c r="F1508" s="235" t="n"/>
      <c r="G1508" s="252" t="n"/>
      <c r="H1508" s="235" t="n"/>
      <c r="I1508" s="312" t="n"/>
      <c r="J1508" s="319" t="n"/>
      <c r="K1508" s="313" t="n"/>
      <c r="L1508" s="314" t="n"/>
      <c r="M1508" s="315" t="n"/>
      <c r="N1508" s="314" t="n"/>
      <c r="O1508" s="314" t="n"/>
    </row>
    <row r="1509" ht="20.1" customHeight="1" s="521">
      <c r="A1509" s="309" t="inlineStr">
        <is>
          <t>-</t>
        </is>
      </c>
      <c r="B1509" s="654" t="inlineStr">
        <is>
          <t>18-FFIC-22413</t>
        </is>
      </c>
      <c r="C1509" s="316" t="inlineStr">
        <is>
          <t>PLC</t>
        </is>
      </c>
      <c r="D1509" s="311" t="inlineStr">
        <is>
          <t>添加剂失重秤18-PF-2201B流量设定</t>
        </is>
      </c>
      <c r="E1509" s="311" t="inlineStr">
        <is>
          <t>1830-PS07-224</t>
        </is>
      </c>
      <c r="F1509" s="155" t="inlineStr">
        <is>
          <t>Field</t>
        </is>
      </c>
      <c r="G1509" s="252" t="inlineStr">
        <is>
          <t>18-PF-2201B失重称</t>
        </is>
      </c>
      <c r="H1509" s="235" t="inlineStr">
        <is>
          <t>PLC-AO</t>
        </is>
      </c>
      <c r="I1509" s="312" t="inlineStr">
        <is>
          <t xml:space="preserve">  -</t>
        </is>
      </c>
      <c r="J1509" s="323" t="inlineStr">
        <is>
          <t xml:space="preserve">  -</t>
        </is>
      </c>
      <c r="K1509" s="313" t="inlineStr">
        <is>
          <t>C01</t>
        </is>
      </c>
      <c r="L1509" s="314" t="n"/>
      <c r="M1509" s="315" t="n"/>
      <c r="N1509" s="314" t="n"/>
      <c r="O1509" s="314" t="n"/>
    </row>
    <row r="1510" ht="20.1" customHeight="1" s="521">
      <c r="A1510" s="309" t="inlineStr">
        <is>
          <t>-</t>
        </is>
      </c>
      <c r="B1510" s="654" t="inlineStr">
        <is>
          <t>18-WAL-22413</t>
        </is>
      </c>
      <c r="C1510" s="316" t="inlineStr">
        <is>
          <t>PLC</t>
        </is>
      </c>
      <c r="D1510" s="311" t="inlineStr">
        <is>
          <t>添加剂失重秤18-PF-2201B低料位补料信号</t>
        </is>
      </c>
      <c r="E1510" s="311" t="inlineStr">
        <is>
          <t>1830-PS07-224</t>
        </is>
      </c>
      <c r="F1510" s="155" t="inlineStr">
        <is>
          <t>Field</t>
        </is>
      </c>
      <c r="G1510" s="252" t="inlineStr">
        <is>
          <t>18-PF-2201B失重称</t>
        </is>
      </c>
      <c r="H1510" s="235" t="inlineStr">
        <is>
          <t>PLC-DI</t>
        </is>
      </c>
      <c r="I1510" s="312" t="inlineStr">
        <is>
          <t xml:space="preserve">  -</t>
        </is>
      </c>
      <c r="J1510" s="323" t="inlineStr">
        <is>
          <t xml:space="preserve">  -</t>
        </is>
      </c>
      <c r="K1510" s="313" t="inlineStr">
        <is>
          <t>C01</t>
        </is>
      </c>
      <c r="L1510" s="314" t="n"/>
      <c r="M1510" s="315" t="n"/>
      <c r="N1510" s="314" t="n"/>
      <c r="O1510" s="314" t="n"/>
    </row>
    <row r="1511" ht="20.1" customHeight="1" s="521">
      <c r="A1511" s="309" t="inlineStr">
        <is>
          <t>-</t>
        </is>
      </c>
      <c r="B1511" s="654" t="inlineStr">
        <is>
          <t>18-HS-22413S</t>
        </is>
      </c>
      <c r="C1511" s="316" t="inlineStr">
        <is>
          <t>PLC</t>
        </is>
      </c>
      <c r="D1511" s="311" t="inlineStr">
        <is>
          <t>添加剂失重秤18-PF-2201B启动控制</t>
        </is>
      </c>
      <c r="E1511" s="311" t="inlineStr">
        <is>
          <t>1830-PS07-224</t>
        </is>
      </c>
      <c r="F1511" s="155" t="inlineStr">
        <is>
          <t>Field</t>
        </is>
      </c>
      <c r="G1511" s="252" t="inlineStr">
        <is>
          <t>18-PF-2201B失重称</t>
        </is>
      </c>
      <c r="H1511" s="235" t="inlineStr">
        <is>
          <t>PLC-DO</t>
        </is>
      </c>
      <c r="I1511" s="312" t="inlineStr">
        <is>
          <t xml:space="preserve">  -</t>
        </is>
      </c>
      <c r="J1511" s="323" t="inlineStr">
        <is>
          <t xml:space="preserve">  -</t>
        </is>
      </c>
      <c r="K1511" s="313" t="inlineStr">
        <is>
          <t>C01</t>
        </is>
      </c>
      <c r="L1511" s="314" t="n"/>
      <c r="M1511" s="315" t="n"/>
      <c r="N1511" s="314" t="n"/>
      <c r="O1511" s="314" t="n"/>
    </row>
    <row r="1512" ht="20.1" customHeight="1" s="521">
      <c r="A1512" s="309" t="inlineStr">
        <is>
          <t>-</t>
        </is>
      </c>
      <c r="B1512" s="654" t="inlineStr">
        <is>
          <t>18-HS-22413P</t>
        </is>
      </c>
      <c r="C1512" s="316" t="inlineStr">
        <is>
          <t>PLC</t>
        </is>
      </c>
      <c r="D1512" s="311" t="inlineStr">
        <is>
          <t>添加剂失重秤18-PF-2201B停止控制</t>
        </is>
      </c>
      <c r="E1512" s="311" t="inlineStr">
        <is>
          <t>1830-PS07-224</t>
        </is>
      </c>
      <c r="F1512" s="155" t="inlineStr">
        <is>
          <t>Field</t>
        </is>
      </c>
      <c r="G1512" s="252" t="inlineStr">
        <is>
          <t>18-PF-2201B失重称</t>
        </is>
      </c>
      <c r="H1512" s="235" t="inlineStr">
        <is>
          <t>PLC-DO</t>
        </is>
      </c>
      <c r="I1512" s="312" t="inlineStr">
        <is>
          <t xml:space="preserve">  -</t>
        </is>
      </c>
      <c r="J1512" s="323" t="inlineStr">
        <is>
          <t xml:space="preserve">  -</t>
        </is>
      </c>
      <c r="K1512" s="313" t="inlineStr">
        <is>
          <t>C01</t>
        </is>
      </c>
      <c r="L1512" s="314" t="n"/>
      <c r="M1512" s="315" t="n"/>
      <c r="N1512" s="314" t="n"/>
      <c r="O1512" s="314" t="n"/>
    </row>
    <row r="1513" ht="20.1" customHeight="1" s="521">
      <c r="A1513" s="309" t="inlineStr">
        <is>
          <t>-</t>
        </is>
      </c>
      <c r="B1513" s="654" t="inlineStr">
        <is>
          <t>18-HSFR-22413</t>
        </is>
      </c>
      <c r="C1513" s="316" t="inlineStr">
        <is>
          <t>PLC</t>
        </is>
      </c>
      <c r="D1513" s="311" t="inlineStr">
        <is>
          <t>添加剂失重秤18-PF-2201B正反转控制</t>
        </is>
      </c>
      <c r="E1513" s="311" t="inlineStr">
        <is>
          <t>1830-PS07-224</t>
        </is>
      </c>
      <c r="F1513" s="235" t="inlineStr">
        <is>
          <t>MCC</t>
        </is>
      </c>
      <c r="G1513" s="252" t="inlineStr">
        <is>
          <t>18-PF-2201B失重称</t>
        </is>
      </c>
      <c r="H1513" s="235" t="inlineStr">
        <is>
          <t>PLC-DO</t>
        </is>
      </c>
      <c r="I1513" s="312" t="inlineStr">
        <is>
          <t xml:space="preserve">  -</t>
        </is>
      </c>
      <c r="J1513" s="323" t="inlineStr">
        <is>
          <t xml:space="preserve">  -</t>
        </is>
      </c>
      <c r="K1513" s="313" t="inlineStr">
        <is>
          <t>C01</t>
        </is>
      </c>
      <c r="L1513" s="314" t="n"/>
      <c r="M1513" s="315" t="n"/>
      <c r="N1513" s="314" t="n"/>
      <c r="O1513" s="314" t="n"/>
    </row>
    <row r="1514" ht="20.1" customHeight="1" s="521">
      <c r="A1514" s="309" t="inlineStr">
        <is>
          <t>-</t>
        </is>
      </c>
      <c r="B1514" s="654" t="inlineStr">
        <is>
          <t>18-YL-22413R</t>
        </is>
      </c>
      <c r="C1514" s="316" t="inlineStr">
        <is>
          <t>PLC</t>
        </is>
      </c>
      <c r="D1514" s="364" t="inlineStr">
        <is>
          <t>添加剂失重秤18-PF-2201B电机运行状态</t>
        </is>
      </c>
      <c r="E1514" s="311" t="inlineStr">
        <is>
          <t>1830-PS07-224</t>
        </is>
      </c>
      <c r="F1514" s="235" t="inlineStr">
        <is>
          <t>MCC</t>
        </is>
      </c>
      <c r="G1514" s="252" t="inlineStr">
        <is>
          <t>18-PF-2201B失重称</t>
        </is>
      </c>
      <c r="H1514" s="235" t="inlineStr">
        <is>
          <t>PLC-DI</t>
        </is>
      </c>
      <c r="I1514" s="312" t="inlineStr">
        <is>
          <t xml:space="preserve">  -</t>
        </is>
      </c>
      <c r="J1514" s="323" t="inlineStr">
        <is>
          <t xml:space="preserve">  -</t>
        </is>
      </c>
      <c r="K1514" s="313" t="inlineStr">
        <is>
          <t>C01</t>
        </is>
      </c>
      <c r="L1514" s="314" t="n"/>
      <c r="M1514" s="315" t="n"/>
      <c r="N1514" s="314" t="n"/>
      <c r="O1514" s="314" t="n"/>
    </row>
    <row r="1515" ht="20.1" customHeight="1" s="521">
      <c r="A1515" s="309" t="inlineStr">
        <is>
          <t>-</t>
        </is>
      </c>
      <c r="B1515" s="654" t="inlineStr">
        <is>
          <t>18-YL-22413F</t>
        </is>
      </c>
      <c r="C1515" s="316" t="inlineStr">
        <is>
          <t>PLC</t>
        </is>
      </c>
      <c r="D1515" s="364" t="inlineStr">
        <is>
          <t>添加剂失重秤18-PF-2201B电机故障状态</t>
        </is>
      </c>
      <c r="E1515" s="311" t="inlineStr">
        <is>
          <t>1830-PS07-224</t>
        </is>
      </c>
      <c r="F1515" s="235" t="inlineStr">
        <is>
          <t>MCC</t>
        </is>
      </c>
      <c r="G1515" s="252" t="inlineStr">
        <is>
          <t>18-PF-2201B失重称</t>
        </is>
      </c>
      <c r="H1515" s="235" t="inlineStr">
        <is>
          <t>PLC-DI</t>
        </is>
      </c>
      <c r="I1515" s="312" t="inlineStr">
        <is>
          <t xml:space="preserve">  -</t>
        </is>
      </c>
      <c r="J1515" s="323" t="inlineStr">
        <is>
          <t xml:space="preserve">  -</t>
        </is>
      </c>
      <c r="K1515" s="313" t="inlineStr">
        <is>
          <t>C01</t>
        </is>
      </c>
      <c r="L1515" s="314" t="n"/>
      <c r="M1515" s="315" t="n"/>
      <c r="N1515" s="314" t="n"/>
      <c r="O1515" s="314" t="n"/>
    </row>
    <row r="1516" ht="20.1" customHeight="1" s="521">
      <c r="A1516" s="309" t="n"/>
      <c r="B1516" s="654" t="n"/>
      <c r="C1516" s="316" t="n"/>
      <c r="D1516" s="311" t="n"/>
      <c r="E1516" s="311" t="n"/>
      <c r="F1516" s="235" t="n"/>
      <c r="G1516" s="252" t="n"/>
      <c r="H1516" s="235" t="n"/>
      <c r="I1516" s="312" t="n"/>
      <c r="J1516" s="235" t="n"/>
      <c r="K1516" s="313" t="n"/>
      <c r="L1516" s="314" t="n"/>
      <c r="M1516" s="315" t="n"/>
      <c r="N1516" s="314" t="n"/>
      <c r="O1516" s="314" t="n"/>
    </row>
    <row r="1517" ht="20.1" customHeight="1" s="521">
      <c r="A1517" s="309" t="inlineStr">
        <is>
          <t>-</t>
        </is>
      </c>
      <c r="B1517" s="654" t="inlineStr">
        <is>
          <t>18-HS-22413L</t>
        </is>
      </c>
      <c r="C1517" s="316" t="inlineStr">
        <is>
          <t>PLC</t>
        </is>
      </c>
      <c r="D1517" s="368" t="inlineStr">
        <is>
          <t>粒料添加剂失重秤18-PF-2201B自动(远程)状态</t>
        </is>
      </c>
      <c r="E1517" s="311" t="inlineStr">
        <is>
          <t>1830-PS07-224</t>
        </is>
      </c>
      <c r="F1517" s="155" t="inlineStr">
        <is>
          <t>Field</t>
        </is>
      </c>
      <c r="G1517" s="252" t="inlineStr">
        <is>
          <t>18-LP-PF2201A/B</t>
        </is>
      </c>
      <c r="H1517" s="235" t="inlineStr">
        <is>
          <t>PLC-DI</t>
        </is>
      </c>
      <c r="I1517" s="312" t="inlineStr">
        <is>
          <t xml:space="preserve">  -</t>
        </is>
      </c>
      <c r="J1517" s="323" t="inlineStr">
        <is>
          <t xml:space="preserve">  -</t>
        </is>
      </c>
      <c r="K1517" s="313" t="inlineStr">
        <is>
          <t>C01</t>
        </is>
      </c>
      <c r="L1517" s="314" t="n"/>
      <c r="M1517" s="315" t="n"/>
      <c r="N1517" s="315" t="n"/>
      <c r="O1517" s="314" t="n"/>
    </row>
    <row r="1518" ht="20.1" customHeight="1" s="521">
      <c r="A1518" s="309" t="inlineStr">
        <is>
          <t>-</t>
        </is>
      </c>
      <c r="B1518" s="654" t="inlineStr">
        <is>
          <t>18-HS-22413</t>
        </is>
      </c>
      <c r="C1518" s="316" t="inlineStr">
        <is>
          <t>PLC</t>
        </is>
      </c>
      <c r="D1518" s="364" t="inlineStr">
        <is>
          <t>粒料添加剂失重秤18-PF-2201B就地启动</t>
        </is>
      </c>
      <c r="E1518" s="311" t="inlineStr">
        <is>
          <t>1830-PS07-224</t>
        </is>
      </c>
      <c r="F1518" s="155" t="inlineStr">
        <is>
          <t>Field</t>
        </is>
      </c>
      <c r="G1518" s="252" t="inlineStr">
        <is>
          <t>18-LP-PF2201A/B</t>
        </is>
      </c>
      <c r="H1518" s="235" t="inlineStr">
        <is>
          <t>PLC-DI</t>
        </is>
      </c>
      <c r="I1518" s="312" t="inlineStr">
        <is>
          <t xml:space="preserve">  -</t>
        </is>
      </c>
      <c r="J1518" s="323" t="inlineStr">
        <is>
          <t xml:space="preserve">  -</t>
        </is>
      </c>
      <c r="K1518" s="313" t="inlineStr">
        <is>
          <t>C01</t>
        </is>
      </c>
      <c r="L1518" s="314" t="n"/>
      <c r="M1518" s="315" t="n"/>
      <c r="N1518" s="314" t="n"/>
      <c r="O1518" s="314" t="n"/>
    </row>
    <row r="1519" ht="20.1" customHeight="1" s="521">
      <c r="A1519" s="309" t="n"/>
      <c r="B1519" s="654" t="n"/>
      <c r="C1519" s="316" t="n"/>
      <c r="D1519" s="311" t="n"/>
      <c r="E1519" s="311" t="n"/>
      <c r="F1519" s="235" t="n"/>
      <c r="G1519" s="252" t="n"/>
      <c r="H1519" s="235" t="n"/>
      <c r="I1519" s="312" t="n"/>
      <c r="J1519" s="235" t="n"/>
      <c r="K1519" s="313" t="n"/>
      <c r="L1519" s="314" t="n"/>
      <c r="M1519" s="315" t="n"/>
      <c r="N1519" s="314" t="n"/>
      <c r="O1519" s="314" t="n"/>
    </row>
    <row r="1520" ht="20.1" customHeight="1" s="521">
      <c r="A1520" s="309" t="inlineStr">
        <is>
          <t>-</t>
        </is>
      </c>
      <c r="B1520" s="654" t="inlineStr">
        <is>
          <t>18-FI-36101A</t>
        </is>
      </c>
      <c r="C1520" s="316" t="inlineStr">
        <is>
          <t>PLC</t>
        </is>
      </c>
      <c r="D1520" s="311" t="inlineStr">
        <is>
          <t>主粉料计量秤18-PF-3601粉料流量显示</t>
        </is>
      </c>
      <c r="E1520" s="311" t="inlineStr">
        <is>
          <t>1830-PS07-361</t>
        </is>
      </c>
      <c r="F1520" s="155" t="inlineStr">
        <is>
          <t>Field</t>
        </is>
      </c>
      <c r="G1520" s="252" t="inlineStr">
        <is>
          <t>18-PF-3601主粉料计量秤</t>
        </is>
      </c>
      <c r="H1520" s="235" t="inlineStr">
        <is>
          <t>PLC-AI</t>
        </is>
      </c>
      <c r="I1520" s="312" t="inlineStr">
        <is>
          <t xml:space="preserve">  -</t>
        </is>
      </c>
      <c r="J1520" s="323" t="inlineStr">
        <is>
          <t>同时送至DCS和SIS</t>
        </is>
      </c>
      <c r="K1520" s="313" t="inlineStr">
        <is>
          <t>C01</t>
        </is>
      </c>
      <c r="L1520" s="314" t="n"/>
      <c r="M1520" s="315" t="n"/>
      <c r="N1520" s="314" t="n"/>
      <c r="O1520" s="314" t="n"/>
    </row>
    <row r="1521" ht="20.1" customHeight="1" s="521">
      <c r="A1521" s="309" t="inlineStr">
        <is>
          <t>-</t>
        </is>
      </c>
      <c r="B1521" s="654" t="inlineStr">
        <is>
          <t>18-FI-36101B</t>
        </is>
      </c>
      <c r="C1521" s="316" t="inlineStr">
        <is>
          <t>PLC</t>
        </is>
      </c>
      <c r="D1521" s="311" t="inlineStr">
        <is>
          <t>主粉料计量秤18-PF-3601流量设定</t>
        </is>
      </c>
      <c r="E1521" s="311" t="inlineStr">
        <is>
          <t>1830-PS07-361</t>
        </is>
      </c>
      <c r="F1521" s="155" t="inlineStr">
        <is>
          <t>Field</t>
        </is>
      </c>
      <c r="G1521" s="252" t="inlineStr">
        <is>
          <t>18-PF-3601主粉料计量秤</t>
        </is>
      </c>
      <c r="H1521" s="235" t="inlineStr">
        <is>
          <t>PLC-AO</t>
        </is>
      </c>
      <c r="I1521" s="312" t="inlineStr">
        <is>
          <t xml:space="preserve">  -</t>
        </is>
      </c>
      <c r="J1521" s="367" t="inlineStr">
        <is>
          <t>-</t>
        </is>
      </c>
      <c r="K1521" s="313" t="inlineStr">
        <is>
          <t>C01</t>
        </is>
      </c>
      <c r="L1521" s="314" t="n"/>
      <c r="M1521" s="315" t="n"/>
      <c r="N1521" s="314" t="n"/>
      <c r="O1521" s="314" t="n"/>
    </row>
    <row r="1522" ht="20.1" customHeight="1" s="521">
      <c r="A1522" s="309" t="n"/>
      <c r="B1522" s="654" t="n"/>
      <c r="C1522" s="316" t="n"/>
      <c r="D1522" s="311" t="n"/>
      <c r="E1522" s="311" t="n"/>
      <c r="F1522" s="235" t="n"/>
      <c r="G1522" s="252" t="n"/>
      <c r="H1522" s="235" t="n"/>
      <c r="I1522" s="312" t="n"/>
      <c r="J1522" s="235" t="n"/>
      <c r="K1522" s="313" t="n"/>
      <c r="L1522" s="314" t="n"/>
      <c r="M1522" s="315" t="n"/>
      <c r="N1522" s="314" t="n"/>
      <c r="O1522" s="314" t="n"/>
    </row>
    <row r="1523" ht="20.1" customHeight="1" s="521">
      <c r="A1523" s="309" t="inlineStr">
        <is>
          <t>-</t>
        </is>
      </c>
      <c r="B1523" s="654" t="inlineStr">
        <is>
          <t>18-HSFR-35101</t>
        </is>
      </c>
      <c r="C1523" s="316" t="inlineStr">
        <is>
          <t>PLC</t>
        </is>
      </c>
      <c r="D1523" s="311" t="inlineStr">
        <is>
          <t>粉料仓旋转加料器18-PF-3501X正反转控制</t>
        </is>
      </c>
      <c r="E1523" s="311" t="inlineStr">
        <is>
          <t>1830-PS07-351</t>
        </is>
      </c>
      <c r="F1523" s="235" t="inlineStr">
        <is>
          <t>MCC</t>
        </is>
      </c>
      <c r="G1523" s="252" t="inlineStr">
        <is>
          <t>18-PF-3501X</t>
        </is>
      </c>
      <c r="H1523" s="235" t="inlineStr">
        <is>
          <t>PLC-DO</t>
        </is>
      </c>
      <c r="I1523" s="312" t="inlineStr">
        <is>
          <t xml:space="preserve">  -</t>
        </is>
      </c>
      <c r="J1523" s="323" t="inlineStr">
        <is>
          <t xml:space="preserve">  -</t>
        </is>
      </c>
      <c r="K1523" s="313" t="inlineStr">
        <is>
          <t>C01</t>
        </is>
      </c>
      <c r="L1523" s="314" t="n"/>
      <c r="M1523" s="315" t="n"/>
      <c r="N1523" s="314" t="n"/>
      <c r="O1523" s="314" t="n"/>
    </row>
    <row r="1524" ht="20.1" customHeight="1" s="521">
      <c r="A1524" s="309" t="inlineStr">
        <is>
          <t>-</t>
        </is>
      </c>
      <c r="B1524" s="654" t="inlineStr">
        <is>
          <t>18-HS-35101S</t>
        </is>
      </c>
      <c r="C1524" s="316" t="inlineStr">
        <is>
          <t>PLC</t>
        </is>
      </c>
      <c r="D1524" s="311" t="inlineStr">
        <is>
          <t>粉料仓旋转加料器18-PF-3501X电机启动控制</t>
        </is>
      </c>
      <c r="E1524" s="311" t="inlineStr">
        <is>
          <t>1830-PS07-351</t>
        </is>
      </c>
      <c r="F1524" s="235" t="inlineStr">
        <is>
          <t>MCC</t>
        </is>
      </c>
      <c r="G1524" s="252" t="inlineStr">
        <is>
          <t>18-PF-3501X</t>
        </is>
      </c>
      <c r="H1524" s="235" t="inlineStr">
        <is>
          <t>PLC-DO</t>
        </is>
      </c>
      <c r="I1524" s="312" t="inlineStr">
        <is>
          <t xml:space="preserve">  -</t>
        </is>
      </c>
      <c r="J1524" s="323" t="inlineStr">
        <is>
          <t xml:space="preserve">  -</t>
        </is>
      </c>
      <c r="K1524" s="313" t="inlineStr">
        <is>
          <t>C01</t>
        </is>
      </c>
      <c r="L1524" s="314" t="n"/>
      <c r="M1524" s="315" t="n"/>
      <c r="N1524" s="314" t="n"/>
      <c r="O1524" s="314" t="n"/>
    </row>
    <row r="1525" ht="20.1" customHeight="1" s="521">
      <c r="A1525" s="309" t="inlineStr">
        <is>
          <t>-</t>
        </is>
      </c>
      <c r="B1525" s="654" t="inlineStr">
        <is>
          <t>18-HS-35101P</t>
        </is>
      </c>
      <c r="C1525" s="316" t="inlineStr">
        <is>
          <t>PLC</t>
        </is>
      </c>
      <c r="D1525" s="311" t="inlineStr">
        <is>
          <t>粉料仓旋转加料器18-PF-3501X电机停止控制</t>
        </is>
      </c>
      <c r="E1525" s="311" t="inlineStr">
        <is>
          <t>1830-PS07-351</t>
        </is>
      </c>
      <c r="F1525" s="235" t="inlineStr">
        <is>
          <t>MCC</t>
        </is>
      </c>
      <c r="G1525" s="252" t="inlineStr">
        <is>
          <t>18-PF-3501X</t>
        </is>
      </c>
      <c r="H1525" s="235" t="inlineStr">
        <is>
          <t>PLC-DO</t>
        </is>
      </c>
      <c r="I1525" s="312" t="inlineStr">
        <is>
          <t xml:space="preserve">  -</t>
        </is>
      </c>
      <c r="J1525" s="323" t="inlineStr">
        <is>
          <t xml:space="preserve">  -</t>
        </is>
      </c>
      <c r="K1525" s="313" t="inlineStr">
        <is>
          <t>C01</t>
        </is>
      </c>
      <c r="L1525" s="314" t="n"/>
      <c r="M1525" s="315" t="n"/>
      <c r="N1525" s="314" t="n"/>
      <c r="O1525" s="314" t="n"/>
    </row>
    <row r="1526" ht="20.1" customHeight="1" s="521">
      <c r="A1526" s="309" t="inlineStr">
        <is>
          <t>-</t>
        </is>
      </c>
      <c r="B1526" s="654" t="inlineStr">
        <is>
          <t>18-HS-35101SL</t>
        </is>
      </c>
      <c r="C1526" s="316" t="inlineStr">
        <is>
          <t>PLC</t>
        </is>
      </c>
      <c r="D1526" s="364" t="inlineStr">
        <is>
          <t>粉料仓旋转加料器18-PF-3501X电机允许启/停</t>
        </is>
      </c>
      <c r="E1526" s="311" t="inlineStr">
        <is>
          <t>1830-PS07-351</t>
        </is>
      </c>
      <c r="F1526" s="235" t="inlineStr">
        <is>
          <t>MCC</t>
        </is>
      </c>
      <c r="G1526" s="252" t="inlineStr">
        <is>
          <t>18-PF-3501X</t>
        </is>
      </c>
      <c r="H1526" s="235" t="inlineStr">
        <is>
          <t>PLC-DO</t>
        </is>
      </c>
      <c r="I1526" s="312" t="inlineStr">
        <is>
          <t xml:space="preserve">  -</t>
        </is>
      </c>
      <c r="J1526" s="323" t="inlineStr">
        <is>
          <t xml:space="preserve">  -</t>
        </is>
      </c>
      <c r="K1526" s="313" t="inlineStr">
        <is>
          <t>C01</t>
        </is>
      </c>
      <c r="L1526" s="314" t="n"/>
      <c r="M1526" s="315" t="n"/>
      <c r="N1526" s="314" t="n"/>
      <c r="O1526" s="314" t="n"/>
    </row>
    <row r="1527" ht="20.1" customHeight="1" s="521">
      <c r="A1527" s="309" t="inlineStr">
        <is>
          <t>-</t>
        </is>
      </c>
      <c r="B1527" s="654" t="inlineStr">
        <is>
          <t>18-HS-35101L</t>
        </is>
      </c>
      <c r="C1527" s="316" t="inlineStr">
        <is>
          <t>PLC</t>
        </is>
      </c>
      <c r="D1527" s="311" t="inlineStr">
        <is>
          <t>粉料仓旋转加料器18-PF-3501X电机远程状态</t>
        </is>
      </c>
      <c r="E1527" s="311" t="inlineStr">
        <is>
          <t>1830-PS07-351</t>
        </is>
      </c>
      <c r="F1527" s="235" t="inlineStr">
        <is>
          <t>MCC</t>
        </is>
      </c>
      <c r="G1527" s="252" t="inlineStr">
        <is>
          <t>18-PF-3501X</t>
        </is>
      </c>
      <c r="H1527" s="235" t="inlineStr">
        <is>
          <t>PLC-DI</t>
        </is>
      </c>
      <c r="I1527" s="312" t="inlineStr">
        <is>
          <t xml:space="preserve">  -</t>
        </is>
      </c>
      <c r="J1527" s="323" t="inlineStr">
        <is>
          <t xml:space="preserve">  -</t>
        </is>
      </c>
      <c r="K1527" s="313" t="inlineStr">
        <is>
          <t>C01</t>
        </is>
      </c>
      <c r="L1527" s="314" t="n"/>
      <c r="M1527" s="315" t="n"/>
      <c r="N1527" s="314" t="n"/>
      <c r="O1527" s="314" t="n"/>
    </row>
    <row r="1528" ht="20.1" customHeight="1" s="521">
      <c r="A1528" s="309" t="inlineStr">
        <is>
          <t>-</t>
        </is>
      </c>
      <c r="B1528" s="654" t="inlineStr">
        <is>
          <t>18-HS-35101E</t>
        </is>
      </c>
      <c r="C1528" s="316" t="inlineStr">
        <is>
          <t>PLC</t>
        </is>
      </c>
      <c r="D1528" s="364" t="inlineStr">
        <is>
          <t>粉料仓旋转加料器18-PF-3501X电机驱动使能</t>
        </is>
      </c>
      <c r="E1528" s="311" t="inlineStr">
        <is>
          <t>1830-PS07-351</t>
        </is>
      </c>
      <c r="F1528" s="235" t="inlineStr">
        <is>
          <t>MCC</t>
        </is>
      </c>
      <c r="G1528" s="252" t="inlineStr">
        <is>
          <t>18-PF-3501X</t>
        </is>
      </c>
      <c r="H1528" s="235" t="inlineStr">
        <is>
          <t>PLC-DI</t>
        </is>
      </c>
      <c r="I1528" s="312" t="inlineStr">
        <is>
          <t xml:space="preserve">  -</t>
        </is>
      </c>
      <c r="J1528" s="323" t="inlineStr">
        <is>
          <t xml:space="preserve">  -</t>
        </is>
      </c>
      <c r="K1528" s="313" t="inlineStr">
        <is>
          <t>C01</t>
        </is>
      </c>
      <c r="L1528" s="314" t="n"/>
      <c r="M1528" s="315" t="n"/>
      <c r="N1528" s="314" t="n"/>
      <c r="O1528" s="314" t="n"/>
    </row>
    <row r="1529" ht="20.1" customHeight="1" s="521">
      <c r="A1529" s="309" t="inlineStr">
        <is>
          <t>-</t>
        </is>
      </c>
      <c r="B1529" s="654" t="inlineStr">
        <is>
          <t>18-YLF-35101R</t>
        </is>
      </c>
      <c r="C1529" s="316" t="inlineStr">
        <is>
          <t>PLC</t>
        </is>
      </c>
      <c r="D1529" s="311" t="inlineStr">
        <is>
          <t>粉料仓旋转加料器18-PF-3501X电机正转运行状态</t>
        </is>
      </c>
      <c r="E1529" s="311" t="inlineStr">
        <is>
          <t>1830-PS07-351</t>
        </is>
      </c>
      <c r="F1529" s="235" t="inlineStr">
        <is>
          <t>MCC</t>
        </is>
      </c>
      <c r="G1529" s="252" t="inlineStr">
        <is>
          <t>18-PF-3501X</t>
        </is>
      </c>
      <c r="H1529" s="235" t="inlineStr">
        <is>
          <t>PLC-DI</t>
        </is>
      </c>
      <c r="I1529" s="312" t="inlineStr">
        <is>
          <t xml:space="preserve">  -</t>
        </is>
      </c>
      <c r="J1529" s="323" t="inlineStr">
        <is>
          <t xml:space="preserve">  -</t>
        </is>
      </c>
      <c r="K1529" s="313" t="inlineStr">
        <is>
          <t>C01</t>
        </is>
      </c>
      <c r="L1529" s="314" t="n"/>
      <c r="M1529" s="315" t="n"/>
      <c r="N1529" s="314" t="n"/>
      <c r="O1529" s="314" t="n"/>
    </row>
    <row r="1530" ht="20.1" customHeight="1" s="521">
      <c r="A1530" s="309" t="inlineStr">
        <is>
          <t>-</t>
        </is>
      </c>
      <c r="B1530" s="654" t="inlineStr">
        <is>
          <t>18-YLR-35101R</t>
        </is>
      </c>
      <c r="C1530" s="316" t="inlineStr">
        <is>
          <t>PLC</t>
        </is>
      </c>
      <c r="D1530" s="311" t="inlineStr">
        <is>
          <t>粉料仓旋转加料器18-PF-3501X电机反转运行状态</t>
        </is>
      </c>
      <c r="E1530" s="311" t="inlineStr">
        <is>
          <t>1830-PS07-351</t>
        </is>
      </c>
      <c r="F1530" s="235" t="inlineStr">
        <is>
          <t>MCC</t>
        </is>
      </c>
      <c r="G1530" s="252" t="inlineStr">
        <is>
          <t>18-PF-3501X</t>
        </is>
      </c>
      <c r="H1530" s="235" t="inlineStr">
        <is>
          <t>PLC-DI</t>
        </is>
      </c>
      <c r="I1530" s="312" t="inlineStr">
        <is>
          <t xml:space="preserve">  -</t>
        </is>
      </c>
      <c r="J1530" s="323" t="inlineStr">
        <is>
          <t xml:space="preserve">  -</t>
        </is>
      </c>
      <c r="K1530" s="313" t="inlineStr">
        <is>
          <t>C01</t>
        </is>
      </c>
      <c r="L1530" s="314" t="n"/>
      <c r="M1530" s="315" t="n"/>
      <c r="N1530" s="314" t="n"/>
      <c r="O1530" s="314" t="n"/>
    </row>
    <row r="1531" ht="20.1" customHeight="1" s="521">
      <c r="A1531" s="309" t="inlineStr">
        <is>
          <t>-</t>
        </is>
      </c>
      <c r="B1531" s="654" t="inlineStr">
        <is>
          <t>18-SC-35101</t>
        </is>
      </c>
      <c r="C1531" s="316" t="inlineStr">
        <is>
          <t>PLC</t>
        </is>
      </c>
      <c r="D1531" s="311" t="inlineStr">
        <is>
          <t>粉料仓旋转加料器18-PF-3501X电机速度调整</t>
        </is>
      </c>
      <c r="E1531" s="311" t="inlineStr">
        <is>
          <t>1830-PS07-351</t>
        </is>
      </c>
      <c r="F1531" s="235" t="inlineStr">
        <is>
          <t>MCC</t>
        </is>
      </c>
      <c r="G1531" s="252" t="inlineStr">
        <is>
          <t>18-PF-3501X</t>
        </is>
      </c>
      <c r="H1531" s="235" t="inlineStr">
        <is>
          <t>PLC-AO</t>
        </is>
      </c>
      <c r="I1531" s="312" t="inlineStr">
        <is>
          <t xml:space="preserve">  -</t>
        </is>
      </c>
      <c r="J1531" s="323" t="inlineStr">
        <is>
          <t xml:space="preserve">  -</t>
        </is>
      </c>
      <c r="K1531" s="313" t="inlineStr">
        <is>
          <t>C01</t>
        </is>
      </c>
      <c r="L1531" s="314" t="n"/>
      <c r="M1531" s="315" t="n"/>
      <c r="N1531" s="314" t="n"/>
      <c r="O1531" s="314" t="n"/>
    </row>
    <row r="1532" ht="20.1" customHeight="1" s="521">
      <c r="A1532" s="309" t="inlineStr">
        <is>
          <t>-</t>
        </is>
      </c>
      <c r="B1532" s="654" t="inlineStr">
        <is>
          <t>18-II-35101</t>
        </is>
      </c>
      <c r="C1532" s="316" t="inlineStr">
        <is>
          <t>PLC</t>
        </is>
      </c>
      <c r="D1532" s="311" t="inlineStr">
        <is>
          <t>粉料仓旋转加料器18-PF-3501X电机电流变送</t>
        </is>
      </c>
      <c r="E1532" s="311" t="inlineStr">
        <is>
          <t>1830-PS07-351</t>
        </is>
      </c>
      <c r="F1532" s="235" t="inlineStr">
        <is>
          <t>MCC</t>
        </is>
      </c>
      <c r="G1532" s="252" t="inlineStr">
        <is>
          <t>18-PF-3501X</t>
        </is>
      </c>
      <c r="H1532" s="235" t="inlineStr">
        <is>
          <t>PLC-AI</t>
        </is>
      </c>
      <c r="I1532" s="312" t="inlineStr">
        <is>
          <t xml:space="preserve">  -</t>
        </is>
      </c>
      <c r="J1532" s="323" t="inlineStr">
        <is>
          <t xml:space="preserve">  -</t>
        </is>
      </c>
      <c r="K1532" s="313" t="inlineStr">
        <is>
          <t>C01</t>
        </is>
      </c>
      <c r="L1532" s="314" t="n"/>
      <c r="M1532" s="315" t="n"/>
      <c r="N1532" s="314" t="n"/>
      <c r="O1532" s="314" t="n"/>
    </row>
    <row r="1533" ht="20.1" customHeight="1" s="521">
      <c r="A1533" s="309" t="inlineStr">
        <is>
          <t>-</t>
        </is>
      </c>
      <c r="B1533" s="654" t="inlineStr">
        <is>
          <t>18-YL-35101F</t>
        </is>
      </c>
      <c r="C1533" s="316" t="inlineStr">
        <is>
          <t>PLC</t>
        </is>
      </c>
      <c r="D1533" s="311" t="inlineStr">
        <is>
          <t>粉料仓旋转加料器18-PF-3501X电机故障状态</t>
        </is>
      </c>
      <c r="E1533" s="311" t="inlineStr">
        <is>
          <t>1830-PS07-351</t>
        </is>
      </c>
      <c r="F1533" s="235" t="inlineStr">
        <is>
          <t>MCC</t>
        </is>
      </c>
      <c r="G1533" s="252" t="inlineStr">
        <is>
          <t>18-PF-3501X</t>
        </is>
      </c>
      <c r="H1533" s="235" t="inlineStr">
        <is>
          <t>PLC-DI</t>
        </is>
      </c>
      <c r="I1533" s="312" t="inlineStr">
        <is>
          <t xml:space="preserve">  -</t>
        </is>
      </c>
      <c r="J1533" s="323" t="inlineStr">
        <is>
          <t xml:space="preserve">  -</t>
        </is>
      </c>
      <c r="K1533" s="313" t="inlineStr">
        <is>
          <t>C01</t>
        </is>
      </c>
      <c r="L1533" s="314" t="n"/>
      <c r="M1533" s="315" t="n"/>
      <c r="N1533" s="314" t="n"/>
      <c r="O1533" s="314" t="n"/>
    </row>
    <row r="1534" ht="20.1" customHeight="1" s="521">
      <c r="A1534" s="309" t="inlineStr">
        <is>
          <t>-</t>
        </is>
      </c>
      <c r="B1534" s="654" t="inlineStr">
        <is>
          <t>18-FIC-35101</t>
        </is>
      </c>
      <c r="C1534" s="316" t="inlineStr">
        <is>
          <t>PLC</t>
        </is>
      </c>
      <c r="D1534" s="364" t="inlineStr">
        <is>
          <t>粉料仓旋转加料器18-PF-3501X电机驱动命令</t>
        </is>
      </c>
      <c r="E1534" s="311" t="inlineStr">
        <is>
          <t>1830-PS07-351</t>
        </is>
      </c>
      <c r="F1534" s="235" t="inlineStr">
        <is>
          <t>MCC</t>
        </is>
      </c>
      <c r="G1534" s="252" t="inlineStr">
        <is>
          <t>18-PF-3501X</t>
        </is>
      </c>
      <c r="H1534" s="235" t="inlineStr">
        <is>
          <t>PLC-AI</t>
        </is>
      </c>
      <c r="I1534" s="312" t="inlineStr">
        <is>
          <t xml:space="preserve">  -</t>
        </is>
      </c>
      <c r="J1534" s="323" t="inlineStr">
        <is>
          <t xml:space="preserve">  -</t>
        </is>
      </c>
      <c r="K1534" s="313" t="inlineStr">
        <is>
          <t>C01</t>
        </is>
      </c>
      <c r="L1534" s="314" t="n"/>
      <c r="M1534" s="315" t="n"/>
      <c r="N1534" s="314" t="n"/>
      <c r="O1534" s="314" t="n"/>
    </row>
    <row r="1535" ht="20.1" customHeight="1" s="521">
      <c r="A1535" s="309" t="inlineStr">
        <is>
          <t>-</t>
        </is>
      </c>
      <c r="B1535" s="654" t="inlineStr">
        <is>
          <t>18-ST-35101</t>
        </is>
      </c>
      <c r="C1535" s="316" t="inlineStr">
        <is>
          <t>PLC</t>
        </is>
      </c>
      <c r="D1535" s="364" t="inlineStr">
        <is>
          <t>轴动传感器用频率转换器</t>
        </is>
      </c>
      <c r="E1535" s="311" t="inlineStr">
        <is>
          <t>1830-PS07-351</t>
        </is>
      </c>
      <c r="F1535" s="155" t="inlineStr">
        <is>
          <t>Field</t>
        </is>
      </c>
      <c r="G1535" s="252" t="inlineStr">
        <is>
          <t>18-PF-3501X</t>
        </is>
      </c>
      <c r="H1535" s="235" t="inlineStr">
        <is>
          <t>PLC-AI</t>
        </is>
      </c>
      <c r="I1535" s="312" t="inlineStr">
        <is>
          <t xml:space="preserve">  -</t>
        </is>
      </c>
      <c r="J1535" s="323" t="inlineStr">
        <is>
          <t>同时进SIS</t>
        </is>
      </c>
      <c r="K1535" s="313" t="inlineStr">
        <is>
          <t>C01</t>
        </is>
      </c>
      <c r="L1535" s="314" t="n"/>
      <c r="M1535" s="315" t="n"/>
      <c r="N1535" s="314" t="n"/>
      <c r="O1535" s="314" t="n"/>
    </row>
    <row r="1536" ht="20.1" customHeight="1" s="521">
      <c r="A1536" s="309" t="inlineStr">
        <is>
          <t>-</t>
        </is>
      </c>
      <c r="B1536" s="654" t="inlineStr">
        <is>
          <t>18-SOV-35101</t>
        </is>
      </c>
      <c r="C1536" s="316" t="inlineStr">
        <is>
          <t>PLC</t>
        </is>
      </c>
      <c r="D1536" s="311" t="inlineStr">
        <is>
          <t>粉料仓旋转加料器18-PF-3501X轴封气电磁阀</t>
        </is>
      </c>
      <c r="E1536" s="311" t="inlineStr">
        <is>
          <t>1830-PS07-351</t>
        </is>
      </c>
      <c r="F1536" s="155" t="inlineStr">
        <is>
          <t>Field</t>
        </is>
      </c>
      <c r="G1536" s="252" t="inlineStr">
        <is>
          <t>18-PF-3501X</t>
        </is>
      </c>
      <c r="H1536" s="235" t="inlineStr">
        <is>
          <t>PLC-DO</t>
        </is>
      </c>
      <c r="I1536" s="312" t="inlineStr">
        <is>
          <t xml:space="preserve">  -</t>
        </is>
      </c>
      <c r="J1536" s="323" t="inlineStr">
        <is>
          <t xml:space="preserve">  -</t>
        </is>
      </c>
      <c r="K1536" s="313" t="inlineStr">
        <is>
          <t>C01</t>
        </is>
      </c>
      <c r="L1536" s="314" t="n"/>
      <c r="M1536" s="315" t="n"/>
      <c r="N1536" s="315" t="n"/>
      <c r="O1536" s="314" t="n"/>
    </row>
    <row r="1537" ht="20.1" customHeight="1" s="521">
      <c r="A1537" s="309" t="n"/>
      <c r="B1537" s="654" t="n"/>
      <c r="C1537" s="316" t="n"/>
      <c r="D1537" s="311" t="n"/>
      <c r="E1537" s="311" t="n"/>
      <c r="F1537" s="235" t="n"/>
      <c r="G1537" s="252" t="n"/>
      <c r="H1537" s="312" t="n"/>
      <c r="I1537" s="312" t="n"/>
      <c r="J1537" s="319" t="n"/>
      <c r="K1537" s="313" t="n"/>
      <c r="L1537" s="314" t="n"/>
      <c r="M1537" s="315" t="n"/>
      <c r="N1537" s="314" t="n"/>
      <c r="O1537" s="314" t="n"/>
    </row>
    <row r="1538" ht="20.1" customHeight="1" s="521">
      <c r="A1538" s="309" t="inlineStr">
        <is>
          <t>-</t>
        </is>
      </c>
      <c r="B1538" s="654" t="inlineStr">
        <is>
          <t>18-YL-36113R</t>
        </is>
      </c>
      <c r="C1538" s="316" t="inlineStr">
        <is>
          <t>PLC</t>
        </is>
      </c>
      <c r="D1538" s="364" t="inlineStr">
        <is>
          <t>添加剂系统已准备就绪</t>
        </is>
      </c>
      <c r="E1538" s="311" t="inlineStr">
        <is>
          <t>1830-PS07-361</t>
        </is>
      </c>
      <c r="F1538" s="235" t="inlineStr">
        <is>
          <t>CCR</t>
        </is>
      </c>
      <c r="G1538" s="252" t="inlineStr">
        <is>
          <t>挤出机PLC</t>
        </is>
      </c>
      <c r="H1538" s="235" t="inlineStr">
        <is>
          <t>PLC-DO</t>
        </is>
      </c>
      <c r="I1538" s="312" t="inlineStr">
        <is>
          <t xml:space="preserve">  -</t>
        </is>
      </c>
      <c r="J1538" s="323" t="inlineStr">
        <is>
          <t xml:space="preserve">  -</t>
        </is>
      </c>
      <c r="K1538" s="313" t="inlineStr">
        <is>
          <t>C01</t>
        </is>
      </c>
      <c r="L1538" s="314" t="n"/>
      <c r="M1538" s="315" t="n"/>
      <c r="N1538" s="314" t="n"/>
      <c r="O1538" s="314" t="n"/>
    </row>
    <row r="1539" ht="20.1" customHeight="1" s="521">
      <c r="A1539" s="309" t="inlineStr">
        <is>
          <t>-</t>
        </is>
      </c>
      <c r="B1539" s="654" t="inlineStr">
        <is>
          <t>18-YL-36112R</t>
        </is>
      </c>
      <c r="C1539" s="316" t="inlineStr">
        <is>
          <t>PLC</t>
        </is>
      </c>
      <c r="D1539" s="364" t="inlineStr">
        <is>
          <t>添加剂系统正常运行状态</t>
        </is>
      </c>
      <c r="E1539" s="311" t="inlineStr">
        <is>
          <t>1830-PS07-361</t>
        </is>
      </c>
      <c r="F1539" s="235" t="inlineStr">
        <is>
          <t>CCR</t>
        </is>
      </c>
      <c r="G1539" s="252" t="inlineStr">
        <is>
          <t>挤出机PLC</t>
        </is>
      </c>
      <c r="H1539" s="235" t="inlineStr">
        <is>
          <t>PLC-DO</t>
        </is>
      </c>
      <c r="I1539" s="312" t="inlineStr">
        <is>
          <t xml:space="preserve">  -</t>
        </is>
      </c>
      <c r="J1539" s="323" t="inlineStr">
        <is>
          <t xml:space="preserve">  -</t>
        </is>
      </c>
      <c r="K1539" s="313" t="inlineStr">
        <is>
          <t>C01</t>
        </is>
      </c>
      <c r="L1539" s="314" t="n"/>
      <c r="M1539" s="315" t="n"/>
      <c r="N1539" s="314" t="n"/>
      <c r="O1539" s="314" t="n"/>
    </row>
    <row r="1540" ht="20.1" customHeight="1" s="521">
      <c r="A1540" s="309" t="inlineStr">
        <is>
          <t>-</t>
        </is>
      </c>
      <c r="B1540" s="654" t="inlineStr">
        <is>
          <t>18-FI-36111A</t>
        </is>
      </c>
      <c r="C1540" s="316" t="inlineStr">
        <is>
          <t>PLC</t>
        </is>
      </c>
      <c r="D1540" s="311" t="inlineStr">
        <is>
          <t>主粉料计量秤18-PF-3601实际流量值</t>
        </is>
      </c>
      <c r="E1540" s="311" t="inlineStr">
        <is>
          <t>1830-PS07-361</t>
        </is>
      </c>
      <c r="F1540" s="235" t="inlineStr">
        <is>
          <t>CCR</t>
        </is>
      </c>
      <c r="G1540" s="252" t="inlineStr">
        <is>
          <t>挤出机PLC</t>
        </is>
      </c>
      <c r="H1540" s="235" t="inlineStr">
        <is>
          <t>PLC-AO</t>
        </is>
      </c>
      <c r="I1540" s="312" t="inlineStr">
        <is>
          <t xml:space="preserve">  -</t>
        </is>
      </c>
      <c r="J1540" s="323" t="inlineStr">
        <is>
          <t xml:space="preserve">  -</t>
        </is>
      </c>
      <c r="K1540" s="313" t="inlineStr">
        <is>
          <t>C01</t>
        </is>
      </c>
      <c r="L1540" s="314" t="n"/>
      <c r="M1540" s="315" t="n"/>
      <c r="N1540" s="314" t="n"/>
      <c r="O1540" s="314" t="n"/>
    </row>
    <row r="1541" ht="20.1" customHeight="1" s="521">
      <c r="A1541" s="309" t="n"/>
      <c r="B1541" s="654" t="n"/>
      <c r="C1541" s="316" t="n"/>
      <c r="D1541" s="311" t="n"/>
      <c r="E1541" s="311" t="n"/>
      <c r="F1541" s="235" t="n"/>
      <c r="G1541" s="252" t="n"/>
      <c r="H1541" s="312" t="n"/>
      <c r="I1541" s="312" t="n"/>
      <c r="J1541" s="319" t="n"/>
      <c r="K1541" s="313" t="n"/>
      <c r="L1541" s="314" t="n"/>
      <c r="M1541" s="315" t="n"/>
      <c r="N1541" s="314" t="n"/>
      <c r="O1541" s="314" t="n"/>
    </row>
    <row r="1542" ht="20.1" customHeight="1" s="521">
      <c r="A1542" s="309" t="inlineStr">
        <is>
          <t>-</t>
        </is>
      </c>
      <c r="B1542" s="654" t="inlineStr">
        <is>
          <t>18-HS-36114S</t>
        </is>
      </c>
      <c r="C1542" s="316" t="inlineStr">
        <is>
          <t>PLC</t>
        </is>
      </c>
      <c r="D1542" s="364" t="inlineStr">
        <is>
          <t>挤压机系统启动添加剂系统</t>
        </is>
      </c>
      <c r="E1542" s="311" t="inlineStr">
        <is>
          <t>1830-PS07-361</t>
        </is>
      </c>
      <c r="F1542" s="235" t="inlineStr">
        <is>
          <t>CCR</t>
        </is>
      </c>
      <c r="G1542" s="252" t="inlineStr">
        <is>
          <t>挤出机PLC</t>
        </is>
      </c>
      <c r="H1542" s="235" t="inlineStr">
        <is>
          <t>PLC-DI</t>
        </is>
      </c>
      <c r="I1542" s="312" t="inlineStr">
        <is>
          <t xml:space="preserve">  -</t>
        </is>
      </c>
      <c r="J1542" s="323" t="inlineStr">
        <is>
          <t xml:space="preserve">  -</t>
        </is>
      </c>
      <c r="K1542" s="313" t="inlineStr">
        <is>
          <t>C01</t>
        </is>
      </c>
      <c r="L1542" s="314" t="n"/>
      <c r="M1542" s="315" t="n"/>
      <c r="N1542" s="314" t="n"/>
      <c r="O1542" s="314" t="n"/>
    </row>
    <row r="1543" ht="20.1" customHeight="1" s="521">
      <c r="A1543" s="309" t="inlineStr">
        <is>
          <t>-</t>
        </is>
      </c>
      <c r="B1543" s="654" t="inlineStr">
        <is>
          <t>18-HS-36115P</t>
        </is>
      </c>
      <c r="C1543" s="316" t="inlineStr">
        <is>
          <t>PLC</t>
        </is>
      </c>
      <c r="D1543" s="364" t="inlineStr">
        <is>
          <t>挤压机系统停止添加剂系统</t>
        </is>
      </c>
      <c r="E1543" s="311" t="inlineStr">
        <is>
          <t>1830-PS07-361</t>
        </is>
      </c>
      <c r="F1543" s="235" t="inlineStr">
        <is>
          <t>CCR</t>
        </is>
      </c>
      <c r="G1543" s="252" t="inlineStr">
        <is>
          <t>挤出机PLC</t>
        </is>
      </c>
      <c r="H1543" s="235" t="inlineStr">
        <is>
          <t>PLC-DI</t>
        </is>
      </c>
      <c r="I1543" s="312" t="inlineStr">
        <is>
          <t xml:space="preserve">  -</t>
        </is>
      </c>
      <c r="J1543" s="323" t="inlineStr">
        <is>
          <t xml:space="preserve">  -</t>
        </is>
      </c>
      <c r="K1543" s="313" t="inlineStr">
        <is>
          <t>C01</t>
        </is>
      </c>
      <c r="L1543" s="314" t="n"/>
      <c r="M1543" s="315" t="n"/>
      <c r="N1543" s="314" t="n"/>
      <c r="O1543" s="314" t="n"/>
    </row>
    <row r="1544" ht="20.1" customHeight="1" s="521">
      <c r="A1544" s="309" t="inlineStr">
        <is>
          <t>-</t>
        </is>
      </c>
      <c r="B1544" s="654" t="inlineStr">
        <is>
          <t>18-YL-36116R</t>
        </is>
      </c>
      <c r="C1544" s="316" t="inlineStr">
        <is>
          <t>PLC</t>
        </is>
      </c>
      <c r="D1544" s="364" t="inlineStr">
        <is>
          <t>挤压机电机的运行状态</t>
        </is>
      </c>
      <c r="E1544" s="311" t="inlineStr">
        <is>
          <t>1830-PS07-361</t>
        </is>
      </c>
      <c r="F1544" s="235" t="inlineStr">
        <is>
          <t>CCR</t>
        </is>
      </c>
      <c r="G1544" s="252" t="inlineStr">
        <is>
          <t>挤出机PLC</t>
        </is>
      </c>
      <c r="H1544" s="235" t="inlineStr">
        <is>
          <t>PLC-DI</t>
        </is>
      </c>
      <c r="I1544" s="312" t="inlineStr">
        <is>
          <t xml:space="preserve">  -</t>
        </is>
      </c>
      <c r="J1544" s="323" t="inlineStr">
        <is>
          <t xml:space="preserve">  -</t>
        </is>
      </c>
      <c r="K1544" s="313" t="inlineStr">
        <is>
          <t>C01</t>
        </is>
      </c>
      <c r="L1544" s="314" t="n"/>
      <c r="M1544" s="315" t="n"/>
      <c r="N1544" s="314" t="n"/>
      <c r="O1544" s="314" t="n"/>
    </row>
    <row r="1545" ht="20.1" customHeight="1" s="521">
      <c r="A1545" s="309" t="inlineStr">
        <is>
          <t>-</t>
        </is>
      </c>
      <c r="B1545" s="654" t="inlineStr">
        <is>
          <t>18-FI-36117</t>
        </is>
      </c>
      <c r="C1545" s="316" t="inlineStr">
        <is>
          <t>PLC</t>
        </is>
      </c>
      <c r="D1545" s="364" t="inlineStr">
        <is>
          <t>挤压机流量设定值</t>
        </is>
      </c>
      <c r="E1545" s="311" t="inlineStr">
        <is>
          <t>1830-PS07-361</t>
        </is>
      </c>
      <c r="F1545" s="235" t="inlineStr">
        <is>
          <t>CCR</t>
        </is>
      </c>
      <c r="G1545" s="252" t="inlineStr">
        <is>
          <t>挤出机PLC</t>
        </is>
      </c>
      <c r="H1545" s="235" t="inlineStr">
        <is>
          <t>PLC-AI</t>
        </is>
      </c>
      <c r="I1545" s="312" t="inlineStr">
        <is>
          <t xml:space="preserve">  -</t>
        </is>
      </c>
      <c r="J1545" s="323" t="inlineStr">
        <is>
          <t xml:space="preserve">  -</t>
        </is>
      </c>
      <c r="K1545" s="313" t="inlineStr">
        <is>
          <t>C01</t>
        </is>
      </c>
      <c r="L1545" s="314" t="n"/>
      <c r="M1545" s="315" t="n"/>
      <c r="N1545" s="314" t="n"/>
      <c r="O1545" s="314" t="n"/>
    </row>
    <row r="1546" ht="20.1" customHeight="1" s="521">
      <c r="A1546" s="309" t="n"/>
      <c r="B1546" s="654" t="n"/>
      <c r="C1546" s="316" t="n"/>
      <c r="D1546" s="311" t="n"/>
      <c r="E1546" s="311" t="n"/>
      <c r="F1546" s="235" t="n"/>
      <c r="G1546" s="252" t="n"/>
      <c r="H1546" s="235" t="n"/>
      <c r="I1546" s="312" t="n"/>
      <c r="J1546" s="235" t="n"/>
      <c r="K1546" s="313" t="n"/>
      <c r="L1546" s="314" t="n"/>
      <c r="M1546" s="315" t="n"/>
      <c r="N1546" s="314" t="n"/>
      <c r="O1546" s="314" t="n"/>
    </row>
    <row r="1547" ht="20.1" customHeight="1" s="521">
      <c r="A1547" s="309" t="inlineStr">
        <is>
          <t>-</t>
        </is>
      </c>
      <c r="B1547" s="654" t="inlineStr">
        <is>
          <t>18-XZH-35101</t>
        </is>
      </c>
      <c r="C1547" s="316" t="inlineStr">
        <is>
          <t>PLC</t>
        </is>
      </c>
      <c r="D1547" s="311" t="inlineStr">
        <is>
          <t>气动滑板阀18-XV-35101开状态反馈</t>
        </is>
      </c>
      <c r="E1547" s="311" t="inlineStr">
        <is>
          <t>1830-PS07-351</t>
        </is>
      </c>
      <c r="F1547" s="235" t="inlineStr">
        <is>
          <t>CCR</t>
        </is>
      </c>
      <c r="G1547" s="366" t="inlineStr">
        <is>
          <t>风送系统DCS</t>
        </is>
      </c>
      <c r="H1547" s="235" t="inlineStr">
        <is>
          <t>PLC-DI</t>
        </is>
      </c>
      <c r="I1547" s="312" t="inlineStr">
        <is>
          <t xml:space="preserve">  -</t>
        </is>
      </c>
      <c r="J1547" s="323" t="inlineStr">
        <is>
          <t xml:space="preserve">  -</t>
        </is>
      </c>
      <c r="K1547" s="313" t="inlineStr">
        <is>
          <t>C01</t>
        </is>
      </c>
      <c r="L1547" s="314" t="n"/>
      <c r="M1547" s="315" t="n"/>
      <c r="N1547" s="314" t="n"/>
      <c r="O1547" s="314" t="n"/>
    </row>
    <row r="1548" ht="20.1" customHeight="1" s="521">
      <c r="A1548" s="309" t="inlineStr">
        <is>
          <t>-</t>
        </is>
      </c>
      <c r="B1548" s="654" t="inlineStr">
        <is>
          <t>18-XZL-35101</t>
        </is>
      </c>
      <c r="C1548" s="316" t="inlineStr">
        <is>
          <t>PLC</t>
        </is>
      </c>
      <c r="D1548" s="311" t="inlineStr">
        <is>
          <t>气动滑板阀18-XV-35101关状态反馈</t>
        </is>
      </c>
      <c r="E1548" s="311" t="inlineStr">
        <is>
          <t>1830-PS07-351</t>
        </is>
      </c>
      <c r="F1548" s="235" t="inlineStr">
        <is>
          <t>CCR</t>
        </is>
      </c>
      <c r="G1548" s="366" t="inlineStr">
        <is>
          <t>风送系统DCS</t>
        </is>
      </c>
      <c r="H1548" s="235" t="inlineStr">
        <is>
          <t>PLC-DI</t>
        </is>
      </c>
      <c r="I1548" s="312" t="inlineStr">
        <is>
          <t xml:space="preserve">  -</t>
        </is>
      </c>
      <c r="J1548" s="323" t="inlineStr">
        <is>
          <t xml:space="preserve">  -</t>
        </is>
      </c>
      <c r="K1548" s="313" t="inlineStr">
        <is>
          <t>C01</t>
        </is>
      </c>
      <c r="L1548" s="314" t="n"/>
      <c r="M1548" s="315" t="n"/>
      <c r="N1548" s="315" t="n"/>
      <c r="O1548" s="314" t="n"/>
    </row>
    <row r="1549" ht="20.1" customHeight="1" s="521">
      <c r="A1549" s="309" t="inlineStr">
        <is>
          <t>-</t>
        </is>
      </c>
      <c r="B1549" s="654" t="inlineStr">
        <is>
          <t>18--XZAB-35102</t>
        </is>
      </c>
      <c r="C1549" s="316" t="inlineStr">
        <is>
          <t>PLC</t>
        </is>
      </c>
      <c r="D1549" s="311" t="inlineStr">
        <is>
          <t>气动换向阀18-XV-35102直通状态反馈</t>
        </is>
      </c>
      <c r="E1549" s="311" t="inlineStr">
        <is>
          <t>1830-PS07-351</t>
        </is>
      </c>
      <c r="F1549" s="235" t="inlineStr">
        <is>
          <t>CCR</t>
        </is>
      </c>
      <c r="G1549" s="366" t="inlineStr">
        <is>
          <t>风送系统DCS</t>
        </is>
      </c>
      <c r="H1549" s="235" t="inlineStr">
        <is>
          <t>PLC-DI</t>
        </is>
      </c>
      <c r="I1549" s="312" t="inlineStr">
        <is>
          <t xml:space="preserve">  -</t>
        </is>
      </c>
      <c r="J1549" s="323" t="inlineStr">
        <is>
          <t xml:space="preserve">  -</t>
        </is>
      </c>
      <c r="K1549" s="313" t="inlineStr">
        <is>
          <t>C01</t>
        </is>
      </c>
      <c r="L1549" s="314" t="n"/>
      <c r="M1549" s="315" t="n"/>
      <c r="N1549" s="315" t="n"/>
      <c r="O1549" s="314" t="n"/>
    </row>
    <row r="1550" ht="20.1" customHeight="1" s="521">
      <c r="A1550" s="309" t="inlineStr">
        <is>
          <t>-</t>
        </is>
      </c>
      <c r="B1550" s="654" t="inlineStr">
        <is>
          <t>18--XZAC-35102</t>
        </is>
      </c>
      <c r="C1550" s="316" t="inlineStr">
        <is>
          <t>PLC</t>
        </is>
      </c>
      <c r="D1550" s="311" t="inlineStr">
        <is>
          <t>气动换向阀18-XV-35102旁通状态反馈</t>
        </is>
      </c>
      <c r="E1550" s="311" t="inlineStr">
        <is>
          <t>1830-PS07-351</t>
        </is>
      </c>
      <c r="F1550" s="235" t="inlineStr">
        <is>
          <t>CCR</t>
        </is>
      </c>
      <c r="G1550" s="366" t="inlineStr">
        <is>
          <t>风送系统DCS</t>
        </is>
      </c>
      <c r="H1550" s="235" t="inlineStr">
        <is>
          <t>PLC-DI</t>
        </is>
      </c>
      <c r="I1550" s="312" t="inlineStr">
        <is>
          <t xml:space="preserve">  -</t>
        </is>
      </c>
      <c r="J1550" s="323" t="inlineStr">
        <is>
          <t xml:space="preserve">  -</t>
        </is>
      </c>
      <c r="K1550" s="313" t="inlineStr">
        <is>
          <t>C01</t>
        </is>
      </c>
      <c r="L1550" s="314" t="n"/>
      <c r="M1550" s="315" t="n"/>
      <c r="N1550" s="314" t="n"/>
      <c r="O1550" s="314" t="n"/>
    </row>
    <row r="1551" ht="20.1" customHeight="1" s="521">
      <c r="A1551" s="309" t="n"/>
      <c r="B1551" s="654" t="n"/>
      <c r="C1551" s="316" t="n"/>
      <c r="D1551" s="311" t="n"/>
      <c r="E1551" s="311" t="n"/>
      <c r="F1551" s="235" t="n"/>
      <c r="G1551" s="252" t="n"/>
      <c r="H1551" s="235" t="n"/>
      <c r="I1551" s="312" t="n"/>
      <c r="J1551" s="235" t="n"/>
      <c r="K1551" s="313" t="n"/>
      <c r="L1551" s="314" t="n"/>
      <c r="M1551" s="315" t="n"/>
      <c r="N1551" s="314" t="n"/>
      <c r="O1551" s="314" t="n"/>
    </row>
    <row r="1552" ht="20.1" customHeight="1" s="521">
      <c r="A1552" s="309" t="inlineStr">
        <is>
          <t>-</t>
        </is>
      </c>
      <c r="B1552" s="654" t="inlineStr">
        <is>
          <t>18-YL-35101R</t>
        </is>
      </c>
      <c r="C1552" s="316" t="inlineStr">
        <is>
          <t>PLC</t>
        </is>
      </c>
      <c r="D1552" s="364" t="inlineStr">
        <is>
          <t>粉料仓旋转加料器18-PF-3501X电机运行状态</t>
        </is>
      </c>
      <c r="E1552" s="311" t="inlineStr">
        <is>
          <t>1830-PS07-351</t>
        </is>
      </c>
      <c r="F1552" s="235" t="inlineStr">
        <is>
          <t>CCR</t>
        </is>
      </c>
      <c r="G1552" s="366" t="inlineStr">
        <is>
          <t>风送系统DCS</t>
        </is>
      </c>
      <c r="H1552" s="235" t="inlineStr">
        <is>
          <t>PLC-DO</t>
        </is>
      </c>
      <c r="I1552" s="312" t="inlineStr">
        <is>
          <t xml:space="preserve">  -</t>
        </is>
      </c>
      <c r="J1552" s="323" t="inlineStr">
        <is>
          <t xml:space="preserve">  -</t>
        </is>
      </c>
      <c r="K1552" s="313" t="inlineStr">
        <is>
          <t>C01</t>
        </is>
      </c>
      <c r="L1552" s="314" t="n"/>
      <c r="M1552" s="315" t="n"/>
      <c r="N1552" s="314" t="n"/>
      <c r="O1552" s="314" t="n"/>
    </row>
    <row r="1553" ht="20.1" customHeight="1" s="521">
      <c r="A1553" s="309" t="n"/>
      <c r="B1553" s="654" t="n"/>
      <c r="C1553" s="316" t="n"/>
      <c r="D1553" s="311" t="n"/>
      <c r="E1553" s="311" t="n"/>
      <c r="F1553" s="235" t="n"/>
      <c r="G1553" s="252" t="n"/>
      <c r="H1553" s="235" t="n"/>
      <c r="I1553" s="312" t="n"/>
      <c r="J1553" s="235" t="n"/>
      <c r="K1553" s="313" t="n"/>
      <c r="L1553" s="314" t="n"/>
      <c r="M1553" s="315" t="n"/>
      <c r="N1553" s="314" t="n"/>
      <c r="O1553" s="314" t="n"/>
    </row>
    <row r="1554" ht="20.1" customHeight="1" s="521">
      <c r="A1554" s="309" t="inlineStr">
        <is>
          <t>-</t>
        </is>
      </c>
      <c r="B1554" s="654" t="inlineStr">
        <is>
          <t>18-FI-36101C</t>
        </is>
      </c>
      <c r="C1554" s="316" t="inlineStr">
        <is>
          <t>PLC</t>
        </is>
      </c>
      <c r="D1554" s="311" t="inlineStr">
        <is>
          <t>主粉料计量秤18-PF-3601实际流量值</t>
        </is>
      </c>
      <c r="E1554" s="311" t="inlineStr">
        <is>
          <t>1830-PS07-361</t>
        </is>
      </c>
      <c r="F1554" s="235" t="inlineStr">
        <is>
          <t>CCR</t>
        </is>
      </c>
      <c r="G1554" s="366" t="inlineStr">
        <is>
          <t>风送系统DCS</t>
        </is>
      </c>
      <c r="H1554" s="235" t="inlineStr">
        <is>
          <t>PLC-AO</t>
        </is>
      </c>
      <c r="I1554" s="312" t="inlineStr">
        <is>
          <t xml:space="preserve">  -</t>
        </is>
      </c>
      <c r="J1554" s="323" t="inlineStr">
        <is>
          <t xml:space="preserve">  -</t>
        </is>
      </c>
      <c r="K1554" s="313" t="inlineStr">
        <is>
          <t>C01</t>
        </is>
      </c>
      <c r="L1554" s="314" t="n"/>
      <c r="M1554" s="315" t="n"/>
      <c r="N1554" s="314" t="n"/>
      <c r="O1554" s="314" t="n"/>
    </row>
    <row r="1555" ht="20.1" customHeight="1" s="521">
      <c r="A1555" s="322" t="n"/>
      <c r="B1555" s="654" t="n"/>
      <c r="C1555" s="316" t="n"/>
      <c r="D1555" s="311" t="n"/>
      <c r="E1555" s="311" t="n"/>
      <c r="F1555" s="235" t="n"/>
      <c r="G1555" s="252" t="n"/>
      <c r="H1555" s="235" t="n"/>
      <c r="I1555" s="312" t="n"/>
      <c r="J1555" s="340" t="n"/>
      <c r="K1555" s="313" t="n"/>
      <c r="L1555" s="314" t="n"/>
      <c r="M1555" s="315" t="n"/>
      <c r="N1555" s="315" t="n"/>
      <c r="O1555" s="314" t="n"/>
    </row>
    <row r="1556" ht="20.1" customHeight="1" s="521">
      <c r="A1556" s="322" t="n"/>
      <c r="B1556" s="657" t="inlineStr">
        <is>
          <t>风送系统-粉料</t>
        </is>
      </c>
      <c r="C1556" s="316" t="n"/>
      <c r="D1556" s="311" t="n"/>
      <c r="E1556" s="311" t="n"/>
      <c r="F1556" s="235" t="n"/>
      <c r="G1556" s="252" t="n"/>
      <c r="H1556" s="235" t="n"/>
      <c r="I1556" s="312" t="n"/>
      <c r="J1556" s="340" t="n"/>
      <c r="K1556" s="313" t="n"/>
      <c r="L1556" s="314" t="n"/>
      <c r="M1556" s="315" t="n"/>
      <c r="N1556" s="315" t="n"/>
      <c r="O1556" s="314" t="n"/>
    </row>
    <row r="1557" ht="20.1" customHeight="1" s="521">
      <c r="A1557" s="309" t="inlineStr">
        <is>
          <t>-</t>
        </is>
      </c>
      <c r="B1557" s="654" t="inlineStr">
        <is>
          <t>18-HS-35103</t>
        </is>
      </c>
      <c r="C1557" s="316" t="inlineStr">
        <is>
          <t>DCS</t>
        </is>
      </c>
      <c r="D1557" s="311" t="inlineStr">
        <is>
          <t>排气过滤器18-FL-3501X反吹启/停控制</t>
        </is>
      </c>
      <c r="E1557" s="311" t="inlineStr">
        <is>
          <t>1830-PS07-351</t>
        </is>
      </c>
      <c r="F1557" s="155" t="inlineStr">
        <is>
          <t>Field</t>
        </is>
      </c>
      <c r="G1557" s="366" t="inlineStr">
        <is>
          <t>反吹时序控制箱</t>
        </is>
      </c>
      <c r="H1557" s="235" t="inlineStr">
        <is>
          <t>DCS-DO</t>
        </is>
      </c>
      <c r="I1557" s="312" t="inlineStr">
        <is>
          <t xml:space="preserve">  -</t>
        </is>
      </c>
      <c r="J1557" s="323" t="inlineStr">
        <is>
          <t xml:space="preserve">  -</t>
        </is>
      </c>
      <c r="K1557" s="313" t="inlineStr">
        <is>
          <t>C01</t>
        </is>
      </c>
      <c r="L1557" s="314" t="n"/>
      <c r="M1557" s="315" t="n"/>
      <c r="N1557" s="314" t="n"/>
      <c r="O1557" s="314" t="n"/>
    </row>
    <row r="1558" ht="20.1" customHeight="1" s="521">
      <c r="A1558" s="309" t="inlineStr">
        <is>
          <t>-</t>
        </is>
      </c>
      <c r="B1558" s="654" t="inlineStr">
        <is>
          <t>18-YL-35103RN</t>
        </is>
      </c>
      <c r="C1558" s="316" t="inlineStr">
        <is>
          <t>DCS</t>
        </is>
      </c>
      <c r="D1558" s="311" t="inlineStr">
        <is>
          <t>排气过滤器18-FL-3501X反吹运行状态</t>
        </is>
      </c>
      <c r="E1558" s="311" t="inlineStr">
        <is>
          <t>1830-PS07-351</t>
        </is>
      </c>
      <c r="F1558" s="155" t="inlineStr">
        <is>
          <t>Field</t>
        </is>
      </c>
      <c r="G1558" s="366" t="inlineStr">
        <is>
          <t>反吹时序控制箱</t>
        </is>
      </c>
      <c r="H1558" s="235" t="inlineStr">
        <is>
          <t>DCS-DI</t>
        </is>
      </c>
      <c r="I1558" s="312" t="inlineStr">
        <is>
          <t xml:space="preserve">  -</t>
        </is>
      </c>
      <c r="J1558" s="323" t="inlineStr">
        <is>
          <t xml:space="preserve">  -</t>
        </is>
      </c>
      <c r="K1558" s="313" t="inlineStr">
        <is>
          <t>C01</t>
        </is>
      </c>
      <c r="L1558" s="314" t="n"/>
      <c r="M1558" s="315" t="n"/>
      <c r="N1558" s="314" t="n"/>
      <c r="O1558" s="314" t="n"/>
    </row>
    <row r="1559" ht="20.1" customHeight="1" s="521">
      <c r="A1559" s="309" t="inlineStr">
        <is>
          <t>-</t>
        </is>
      </c>
      <c r="B1559" s="654" t="inlineStr">
        <is>
          <t>18-LHS-35103REM</t>
        </is>
      </c>
      <c r="C1559" s="316" t="inlineStr">
        <is>
          <t>DCS</t>
        </is>
      </c>
      <c r="D1559" s="311" t="inlineStr">
        <is>
          <t>排气过滤器18-FL-3501X反吹远程状态</t>
        </is>
      </c>
      <c r="E1559" s="311" t="inlineStr">
        <is>
          <t>1830-PS07-351</t>
        </is>
      </c>
      <c r="F1559" s="155" t="inlineStr">
        <is>
          <t>Field</t>
        </is>
      </c>
      <c r="G1559" s="366" t="inlineStr">
        <is>
          <t>反吹时序控制箱</t>
        </is>
      </c>
      <c r="H1559" s="235" t="inlineStr">
        <is>
          <t>DCS-DI</t>
        </is>
      </c>
      <c r="I1559" s="312" t="inlineStr">
        <is>
          <t xml:space="preserve">  -</t>
        </is>
      </c>
      <c r="J1559" s="323" t="inlineStr">
        <is>
          <t xml:space="preserve">  -</t>
        </is>
      </c>
      <c r="K1559" s="313" t="inlineStr">
        <is>
          <t>C01</t>
        </is>
      </c>
      <c r="L1559" s="314" t="n"/>
      <c r="M1559" s="315" t="n"/>
      <c r="N1559" s="315" t="n"/>
      <c r="O1559" s="314" t="n"/>
    </row>
    <row r="1560" ht="20.1" customHeight="1" s="521">
      <c r="A1560" s="322" t="n"/>
      <c r="B1560" s="654" t="n"/>
      <c r="C1560" s="316" t="n"/>
      <c r="D1560" s="311" t="n"/>
      <c r="E1560" s="311" t="n"/>
      <c r="F1560" s="235" t="n"/>
      <c r="G1560" s="252" t="n"/>
      <c r="H1560" s="235" t="n"/>
      <c r="I1560" s="312" t="n"/>
      <c r="J1560" s="323" t="n"/>
      <c r="K1560" s="313" t="n"/>
      <c r="L1560" s="314" t="n"/>
      <c r="M1560" s="315" t="n"/>
      <c r="N1560" s="315" t="n"/>
      <c r="O1560" s="314" t="n"/>
    </row>
    <row r="1561" ht="20.1" customHeight="1" s="521">
      <c r="A1561" s="309" t="inlineStr">
        <is>
          <t>-</t>
        </is>
      </c>
      <c r="B1561" s="654" t="inlineStr">
        <is>
          <t>18-PDI-35102</t>
        </is>
      </c>
      <c r="C1561" s="316" t="inlineStr">
        <is>
          <t>DCS</t>
        </is>
      </c>
      <c r="D1561" s="364" t="inlineStr">
        <is>
          <t>排气过滤器18-FL-3501X差压显</t>
        </is>
      </c>
      <c r="E1561" s="311" t="inlineStr">
        <is>
          <t>1830-PS07-351</t>
        </is>
      </c>
      <c r="F1561" s="155" t="inlineStr">
        <is>
          <t>Field</t>
        </is>
      </c>
      <c r="G1561" s="654" t="inlineStr">
        <is>
          <t>18-PDT-35102</t>
        </is>
      </c>
      <c r="H1561" s="235" t="inlineStr">
        <is>
          <t>DCS-AI</t>
        </is>
      </c>
      <c r="I1561" s="312" t="inlineStr">
        <is>
          <t xml:space="preserve">  -</t>
        </is>
      </c>
      <c r="J1561" s="323" t="inlineStr">
        <is>
          <t xml:space="preserve">  -</t>
        </is>
      </c>
      <c r="K1561" s="313" t="inlineStr">
        <is>
          <t>C01</t>
        </is>
      </c>
      <c r="L1561" s="314" t="n"/>
      <c r="M1561" s="315" t="n"/>
      <c r="N1561" s="315" t="n"/>
      <c r="O1561" s="314" t="n"/>
    </row>
    <row r="1562" ht="20.1" customHeight="1" s="521">
      <c r="A1562" s="309" t="n"/>
      <c r="B1562" s="654" t="n"/>
      <c r="C1562" s="316" t="n"/>
      <c r="D1562" s="311" t="n"/>
      <c r="E1562" s="311" t="n"/>
      <c r="F1562" s="235" t="n"/>
      <c r="G1562" s="252" t="n"/>
      <c r="H1562" s="235" t="n"/>
      <c r="I1562" s="312" t="n"/>
      <c r="J1562" s="235" t="n"/>
      <c r="K1562" s="313" t="n"/>
      <c r="L1562" s="314" t="n"/>
      <c r="M1562" s="315" t="n"/>
      <c r="N1562" s="314" t="n"/>
      <c r="O1562" s="314" t="n"/>
    </row>
    <row r="1563" ht="20.1" customHeight="1" s="521">
      <c r="A1563" s="309" t="inlineStr">
        <is>
          <t>-</t>
        </is>
      </c>
      <c r="B1563" s="654" t="inlineStr">
        <is>
          <t>18-XZH-35103</t>
        </is>
      </c>
      <c r="C1563" s="316" t="inlineStr">
        <is>
          <t>DCS</t>
        </is>
      </c>
      <c r="D1563" s="311" t="inlineStr">
        <is>
          <t>手动蝶阀18-BV-35103开状态</t>
        </is>
      </c>
      <c r="E1563" s="311" t="inlineStr">
        <is>
          <t>1830-PS07-351</t>
        </is>
      </c>
      <c r="F1563" s="155" t="inlineStr">
        <is>
          <t>Field</t>
        </is>
      </c>
      <c r="G1563" s="252" t="inlineStr">
        <is>
          <t>18-BV-35103</t>
        </is>
      </c>
      <c r="H1563" s="235" t="inlineStr">
        <is>
          <t>DCS-DI</t>
        </is>
      </c>
      <c r="I1563" s="312" t="inlineStr">
        <is>
          <t xml:space="preserve">  -</t>
        </is>
      </c>
      <c r="J1563" s="323" t="inlineStr">
        <is>
          <t xml:space="preserve">  -</t>
        </is>
      </c>
      <c r="K1563" s="313" t="inlineStr">
        <is>
          <t>C01</t>
        </is>
      </c>
      <c r="L1563" s="314" t="n"/>
      <c r="M1563" s="315" t="n"/>
      <c r="N1563" s="314" t="n"/>
      <c r="O1563" s="314" t="n"/>
    </row>
    <row r="1564" ht="20.1" customHeight="1" s="521">
      <c r="A1564" s="309" t="inlineStr">
        <is>
          <t>-</t>
        </is>
      </c>
      <c r="B1564" s="654" t="inlineStr">
        <is>
          <t>18-XZL-35103</t>
        </is>
      </c>
      <c r="C1564" s="316" t="inlineStr">
        <is>
          <t>DCS</t>
        </is>
      </c>
      <c r="D1564" s="311" t="inlineStr">
        <is>
          <t>手动蝶阀18-BV-35103关状态</t>
        </is>
      </c>
      <c r="E1564" s="311" t="inlineStr">
        <is>
          <t>1830-PS07-351</t>
        </is>
      </c>
      <c r="F1564" s="155" t="inlineStr">
        <is>
          <t>Field</t>
        </is>
      </c>
      <c r="G1564" s="252" t="inlineStr">
        <is>
          <t>18-BV-35103</t>
        </is>
      </c>
      <c r="H1564" s="235" t="inlineStr">
        <is>
          <t>DCS-DI</t>
        </is>
      </c>
      <c r="I1564" s="312" t="inlineStr">
        <is>
          <t xml:space="preserve">  -</t>
        </is>
      </c>
      <c r="J1564" s="323" t="inlineStr">
        <is>
          <t xml:space="preserve">  -</t>
        </is>
      </c>
      <c r="K1564" s="313" t="inlineStr">
        <is>
          <t>C01</t>
        </is>
      </c>
      <c r="L1564" s="314" t="n"/>
      <c r="M1564" s="315" t="n"/>
      <c r="N1564" s="315" t="n"/>
      <c r="O1564" s="314" t="n"/>
    </row>
    <row r="1565" ht="20.1" customHeight="1" s="521">
      <c r="A1565" s="322" t="n"/>
      <c r="B1565" s="654" t="n"/>
      <c r="C1565" s="316" t="n"/>
      <c r="D1565" s="311" t="n"/>
      <c r="E1565" s="311" t="n"/>
      <c r="F1565" s="235" t="n"/>
      <c r="G1565" s="252" t="n"/>
      <c r="H1565" s="235" t="n"/>
      <c r="I1565" s="312" t="n"/>
      <c r="J1565" s="323" t="n"/>
      <c r="K1565" s="313" t="n"/>
      <c r="L1565" s="314" t="n"/>
      <c r="M1565" s="315" t="n"/>
      <c r="N1565" s="315" t="n"/>
      <c r="O1565" s="314" t="n"/>
    </row>
    <row r="1566" ht="20.1" customHeight="1" s="521">
      <c r="A1566" s="309" t="inlineStr">
        <is>
          <t>-</t>
        </is>
      </c>
      <c r="B1566" s="654" t="inlineStr">
        <is>
          <t>18-PI-35101</t>
        </is>
      </c>
      <c r="C1566" s="316" t="inlineStr">
        <is>
          <t>DCS</t>
        </is>
      </c>
      <c r="D1566" s="311" t="inlineStr">
        <is>
          <t>粉料料仓18-VS-3501X顶部压力显</t>
        </is>
      </c>
      <c r="E1566" s="311" t="inlineStr">
        <is>
          <t>1830-PS07-351</t>
        </is>
      </c>
      <c r="F1566" s="155" t="inlineStr">
        <is>
          <t>Field</t>
        </is>
      </c>
      <c r="G1566" s="252" t="inlineStr">
        <is>
          <t>18-PT-35101</t>
        </is>
      </c>
      <c r="H1566" s="235" t="inlineStr">
        <is>
          <t>DCS-AI</t>
        </is>
      </c>
      <c r="I1566" s="312" t="inlineStr">
        <is>
          <t xml:space="preserve">  -</t>
        </is>
      </c>
      <c r="J1566" s="323" t="inlineStr">
        <is>
          <t xml:space="preserve">  -</t>
        </is>
      </c>
      <c r="K1566" s="313" t="inlineStr">
        <is>
          <t>C01</t>
        </is>
      </c>
      <c r="L1566" s="314" t="n"/>
      <c r="M1566" s="315" t="n"/>
      <c r="N1566" s="314" t="n"/>
      <c r="O1566" s="314" t="n"/>
    </row>
    <row r="1567" ht="20.1" customHeight="1" s="521">
      <c r="A1567" s="309" t="n"/>
      <c r="B1567" s="654" t="n"/>
      <c r="C1567" s="316" t="n"/>
      <c r="D1567" s="311" t="n"/>
      <c r="E1567" s="311" t="n"/>
      <c r="F1567" s="235" t="n"/>
      <c r="G1567" s="252" t="n"/>
      <c r="H1567" s="235" t="n"/>
      <c r="I1567" s="312" t="n"/>
      <c r="J1567" s="319" t="n"/>
      <c r="K1567" s="313" t="n"/>
      <c r="L1567" s="314" t="n"/>
      <c r="M1567" s="315" t="n"/>
      <c r="N1567" s="314" t="n"/>
      <c r="O1567" s="314" t="n"/>
    </row>
    <row r="1568" ht="20.1" customHeight="1" s="521">
      <c r="A1568" s="309" t="inlineStr">
        <is>
          <t>-</t>
        </is>
      </c>
      <c r="B1568" s="654" t="inlineStr">
        <is>
          <t>18-LAHH-35102</t>
        </is>
      </c>
      <c r="C1568" s="316" t="inlineStr">
        <is>
          <t>DCS</t>
        </is>
      </c>
      <c r="D1568" s="364" t="inlineStr">
        <is>
          <t>粉料料仓18-VS-3501X高高料位报警</t>
        </is>
      </c>
      <c r="E1568" s="311" t="inlineStr">
        <is>
          <t>1830-PS07-351</t>
        </is>
      </c>
      <c r="F1568" s="155" t="inlineStr">
        <is>
          <t>Field</t>
        </is>
      </c>
      <c r="G1568" s="252" t="inlineStr">
        <is>
          <t>18-LS-35102</t>
        </is>
      </c>
      <c r="H1568" s="235" t="inlineStr">
        <is>
          <t>DCS-DI</t>
        </is>
      </c>
      <c r="I1568" s="312" t="inlineStr">
        <is>
          <t xml:space="preserve">  -</t>
        </is>
      </c>
      <c r="J1568" s="323" t="inlineStr">
        <is>
          <t xml:space="preserve">  -</t>
        </is>
      </c>
      <c r="K1568" s="313" t="inlineStr">
        <is>
          <t>C01</t>
        </is>
      </c>
      <c r="L1568" s="314" t="n"/>
      <c r="M1568" s="315" t="n"/>
      <c r="N1568" s="314" t="n"/>
      <c r="O1568" s="314" t="n"/>
    </row>
    <row r="1569" ht="20.1" customHeight="1" s="521">
      <c r="A1569" s="309" t="n"/>
      <c r="B1569" s="654" t="n"/>
      <c r="C1569" s="316" t="n"/>
      <c r="D1569" s="311" t="n"/>
      <c r="E1569" s="311" t="n"/>
      <c r="F1569" s="235" t="n"/>
      <c r="G1569" s="252" t="n"/>
      <c r="H1569" s="235" t="n"/>
      <c r="I1569" s="312" t="n"/>
      <c r="J1569" s="319" t="n"/>
      <c r="K1569" s="313" t="n"/>
      <c r="L1569" s="314" t="n"/>
      <c r="M1569" s="315" t="n"/>
      <c r="N1569" s="314" t="n"/>
      <c r="O1569" s="314" t="n"/>
    </row>
    <row r="1570" ht="20.1" customHeight="1" s="521">
      <c r="A1570" s="309" t="inlineStr">
        <is>
          <t>-</t>
        </is>
      </c>
      <c r="B1570" s="654" t="inlineStr">
        <is>
          <t>18-WI-35101</t>
        </is>
      </c>
      <c r="C1570" s="316" t="inlineStr">
        <is>
          <t>DCS</t>
        </is>
      </c>
      <c r="D1570" s="311" t="inlineStr">
        <is>
          <t>粉料料仓18-VS-3501X物料重量显示</t>
        </is>
      </c>
      <c r="E1570" s="311" t="inlineStr">
        <is>
          <t>1830-PS07-351</t>
        </is>
      </c>
      <c r="F1570" s="155" t="inlineStr">
        <is>
          <t>Field</t>
        </is>
      </c>
      <c r="G1570" s="252" t="inlineStr">
        <is>
          <t>18-WT-35101</t>
        </is>
      </c>
      <c r="H1570" s="235" t="inlineStr">
        <is>
          <t>DCS-AI</t>
        </is>
      </c>
      <c r="I1570" s="312" t="inlineStr">
        <is>
          <t xml:space="preserve">  -</t>
        </is>
      </c>
      <c r="J1570" s="323" t="inlineStr">
        <is>
          <t xml:space="preserve">  -</t>
        </is>
      </c>
      <c r="K1570" s="313" t="inlineStr">
        <is>
          <t>C01</t>
        </is>
      </c>
      <c r="L1570" s="314" t="n"/>
      <c r="M1570" s="315" t="n"/>
      <c r="N1570" s="314" t="n"/>
      <c r="O1570" s="314" t="n"/>
    </row>
    <row r="1571" ht="20.1" customHeight="1" s="521">
      <c r="A1571" s="322" t="n"/>
      <c r="B1571" s="654" t="n"/>
      <c r="C1571" s="316" t="n"/>
      <c r="D1571" s="311" t="n"/>
      <c r="E1571" s="311" t="n"/>
      <c r="F1571" s="235" t="n"/>
      <c r="G1571" s="252" t="n"/>
      <c r="H1571" s="235" t="n"/>
      <c r="I1571" s="312" t="n"/>
      <c r="J1571" s="323" t="n"/>
      <c r="K1571" s="313" t="n"/>
      <c r="L1571" s="314" t="n"/>
      <c r="M1571" s="315" t="n"/>
      <c r="N1571" s="315" t="n"/>
      <c r="O1571" s="314" t="n"/>
    </row>
    <row r="1572" ht="20.1" customHeight="1" s="521">
      <c r="A1572" s="309" t="inlineStr">
        <is>
          <t>-</t>
        </is>
      </c>
      <c r="B1572" s="654" t="inlineStr">
        <is>
          <t>18-LAHH-35103</t>
        </is>
      </c>
      <c r="C1572" s="316" t="inlineStr">
        <is>
          <t>DCS</t>
        </is>
      </c>
      <c r="D1572" s="364" t="inlineStr">
        <is>
          <t>粉料料仓18-VS-3501X低低料位报警</t>
        </is>
      </c>
      <c r="E1572" s="311" t="inlineStr">
        <is>
          <t>1830-PS07-351</t>
        </is>
      </c>
      <c r="F1572" s="155" t="inlineStr">
        <is>
          <t>Field</t>
        </is>
      </c>
      <c r="G1572" s="252" t="inlineStr">
        <is>
          <t>18-LS-35103</t>
        </is>
      </c>
      <c r="H1572" s="235" t="inlineStr">
        <is>
          <t>DCS-DI</t>
        </is>
      </c>
      <c r="I1572" s="312" t="inlineStr">
        <is>
          <t xml:space="preserve">  -</t>
        </is>
      </c>
      <c r="J1572" s="323" t="inlineStr">
        <is>
          <t xml:space="preserve">  -</t>
        </is>
      </c>
      <c r="K1572" s="313" t="inlineStr">
        <is>
          <t>C01</t>
        </is>
      </c>
      <c r="L1572" s="314" t="n"/>
      <c r="M1572" s="315" t="n"/>
      <c r="N1572" s="314" t="n"/>
      <c r="O1572" s="314" t="n"/>
    </row>
    <row r="1573" ht="20.1" customHeight="1" s="521">
      <c r="A1573" s="309" t="n"/>
      <c r="B1573" s="654" t="n"/>
      <c r="C1573" s="316" t="n"/>
      <c r="D1573" s="311" t="n"/>
      <c r="E1573" s="311" t="n"/>
      <c r="F1573" s="235" t="n"/>
      <c r="G1573" s="252" t="n"/>
      <c r="H1573" s="235" t="n"/>
      <c r="I1573" s="312" t="n"/>
      <c r="J1573" s="319" t="n"/>
      <c r="K1573" s="313" t="n"/>
      <c r="L1573" s="314" t="n"/>
      <c r="M1573" s="315" t="n"/>
      <c r="N1573" s="314" t="n"/>
      <c r="O1573" s="314" t="n"/>
    </row>
    <row r="1574" ht="20.1" customHeight="1" s="521">
      <c r="A1574" s="309" t="inlineStr">
        <is>
          <t>-</t>
        </is>
      </c>
      <c r="B1574" s="654" t="inlineStr">
        <is>
          <t>18-XS-35104</t>
        </is>
      </c>
      <c r="C1574" s="316" t="inlineStr">
        <is>
          <t>DCS</t>
        </is>
      </c>
      <c r="D1574" s="311" t="inlineStr">
        <is>
          <t>控制角座阀18-XV-35104的开/关信号</t>
        </is>
      </c>
      <c r="E1574" s="311" t="inlineStr">
        <is>
          <t>1830-PS07-351</t>
        </is>
      </c>
      <c r="F1574" s="155" t="inlineStr">
        <is>
          <t>Field</t>
        </is>
      </c>
      <c r="G1574" s="252" t="inlineStr">
        <is>
          <t>18-XV-35104</t>
        </is>
      </c>
      <c r="H1574" s="235" t="inlineStr">
        <is>
          <t>DCS-DO</t>
        </is>
      </c>
      <c r="I1574" s="312" t="inlineStr">
        <is>
          <t xml:space="preserve">  -</t>
        </is>
      </c>
      <c r="J1574" s="323" t="inlineStr">
        <is>
          <t xml:space="preserve">  -</t>
        </is>
      </c>
      <c r="K1574" s="313" t="inlineStr">
        <is>
          <t>C01</t>
        </is>
      </c>
      <c r="L1574" s="314" t="n"/>
      <c r="M1574" s="315" t="n"/>
      <c r="N1574" s="314" t="n"/>
      <c r="O1574" s="314" t="n"/>
    </row>
    <row r="1575" ht="20.1" customHeight="1" s="521">
      <c r="A1575" s="322" t="n"/>
      <c r="B1575" s="654" t="n"/>
      <c r="C1575" s="316" t="n"/>
      <c r="D1575" s="311" t="n"/>
      <c r="E1575" s="311" t="n"/>
      <c r="F1575" s="235" t="n"/>
      <c r="G1575" s="252" t="n"/>
      <c r="H1575" s="235" t="n"/>
      <c r="I1575" s="312" t="n"/>
      <c r="J1575" s="323" t="n"/>
      <c r="K1575" s="313" t="n"/>
      <c r="L1575" s="314" t="n"/>
      <c r="M1575" s="315" t="n"/>
      <c r="N1575" s="315" t="n"/>
      <c r="O1575" s="314" t="n"/>
    </row>
    <row r="1576" ht="20.1" customHeight="1" s="521">
      <c r="A1576" s="309" t="inlineStr">
        <is>
          <t>-</t>
        </is>
      </c>
      <c r="B1576" s="654" t="inlineStr">
        <is>
          <t>18-XS-35101</t>
        </is>
      </c>
      <c r="C1576" s="316" t="inlineStr">
        <is>
          <t>DCS</t>
        </is>
      </c>
      <c r="D1576" s="364" t="inlineStr">
        <is>
          <t>控制气动滑板阀18-XV-35101开/关信号</t>
        </is>
      </c>
      <c r="E1576" s="311" t="inlineStr">
        <is>
          <t>1830-PS07-351</t>
        </is>
      </c>
      <c r="F1576" s="155" t="inlineStr">
        <is>
          <t>Field</t>
        </is>
      </c>
      <c r="G1576" s="252" t="inlineStr">
        <is>
          <t>18-XV-35101</t>
        </is>
      </c>
      <c r="H1576" s="235" t="inlineStr">
        <is>
          <t>DCS-DO</t>
        </is>
      </c>
      <c r="I1576" s="312" t="inlineStr">
        <is>
          <t xml:space="preserve">  -</t>
        </is>
      </c>
      <c r="J1576" s="323" t="inlineStr">
        <is>
          <t xml:space="preserve">  -</t>
        </is>
      </c>
      <c r="K1576" s="313" t="inlineStr">
        <is>
          <t>C01</t>
        </is>
      </c>
      <c r="L1576" s="314" t="n"/>
      <c r="M1576" s="315" t="n"/>
      <c r="N1576" s="314" t="n"/>
      <c r="O1576" s="314" t="n"/>
    </row>
    <row r="1577" ht="20.1" customHeight="1" s="521">
      <c r="A1577" s="309" t="inlineStr">
        <is>
          <t>-</t>
        </is>
      </c>
      <c r="B1577" s="654" t="inlineStr">
        <is>
          <t>18-XZH-35101</t>
        </is>
      </c>
      <c r="C1577" s="316" t="inlineStr">
        <is>
          <t>DCS</t>
        </is>
      </c>
      <c r="D1577" s="311" t="inlineStr">
        <is>
          <t>气动滑板阀18-XV-35101开状态</t>
        </is>
      </c>
      <c r="E1577" s="311" t="inlineStr">
        <is>
          <t>1830-PS07-351</t>
        </is>
      </c>
      <c r="F1577" s="155" t="inlineStr">
        <is>
          <t>Field</t>
        </is>
      </c>
      <c r="G1577" s="252" t="inlineStr">
        <is>
          <t>18-XV-35101</t>
        </is>
      </c>
      <c r="H1577" s="235" t="inlineStr">
        <is>
          <t>DCS-DI</t>
        </is>
      </c>
      <c r="I1577" s="312" t="inlineStr">
        <is>
          <t xml:space="preserve">  -</t>
        </is>
      </c>
      <c r="J1577" s="323" t="inlineStr">
        <is>
          <t xml:space="preserve">  -</t>
        </is>
      </c>
      <c r="K1577" s="313" t="inlineStr">
        <is>
          <t>C01</t>
        </is>
      </c>
      <c r="L1577" s="314" t="n"/>
      <c r="M1577" s="315" t="n"/>
      <c r="N1577" s="314" t="n"/>
      <c r="O1577" s="314" t="n"/>
    </row>
    <row r="1578" ht="20.1" customHeight="1" s="521">
      <c r="A1578" s="309" t="inlineStr">
        <is>
          <t>-</t>
        </is>
      </c>
      <c r="B1578" s="654" t="inlineStr">
        <is>
          <t>18-XZL-35101</t>
        </is>
      </c>
      <c r="C1578" s="316" t="inlineStr">
        <is>
          <t>DCS</t>
        </is>
      </c>
      <c r="D1578" s="311" t="inlineStr">
        <is>
          <t>气动滑板阀18-XV-35101关状态</t>
        </is>
      </c>
      <c r="E1578" s="311" t="inlineStr">
        <is>
          <t>1830-PS07-351</t>
        </is>
      </c>
      <c r="F1578" s="155" t="inlineStr">
        <is>
          <t>Field</t>
        </is>
      </c>
      <c r="G1578" s="252" t="inlineStr">
        <is>
          <t>18-XV-35101</t>
        </is>
      </c>
      <c r="H1578" s="235" t="inlineStr">
        <is>
          <t>DCS-DI</t>
        </is>
      </c>
      <c r="I1578" s="312" t="inlineStr">
        <is>
          <t xml:space="preserve">  -</t>
        </is>
      </c>
      <c r="J1578" s="323" t="inlineStr">
        <is>
          <t xml:space="preserve">  -</t>
        </is>
      </c>
      <c r="K1578" s="313" t="inlineStr">
        <is>
          <t>C01</t>
        </is>
      </c>
      <c r="L1578" s="314" t="n"/>
      <c r="M1578" s="315" t="n"/>
      <c r="N1578" s="315" t="n"/>
      <c r="O1578" s="314" t="n"/>
    </row>
    <row r="1579" ht="20.1" customHeight="1" s="521">
      <c r="A1579" s="309" t="n"/>
      <c r="B1579" s="654" t="n"/>
      <c r="C1579" s="316" t="n"/>
      <c r="D1579" s="311" t="n"/>
      <c r="E1579" s="311" t="n"/>
      <c r="F1579" s="235" t="n"/>
      <c r="G1579" s="252" t="n"/>
      <c r="H1579" s="235" t="n"/>
      <c r="I1579" s="312" t="n"/>
      <c r="J1579" s="235" t="n"/>
      <c r="K1579" s="313" t="n"/>
      <c r="L1579" s="314" t="n"/>
      <c r="M1579" s="315" t="n"/>
      <c r="N1579" s="314" t="n"/>
      <c r="O1579" s="314" t="n"/>
    </row>
    <row r="1580" ht="20.1" customHeight="1" s="521">
      <c r="A1580" s="309" t="inlineStr">
        <is>
          <t>-</t>
        </is>
      </c>
      <c r="B1580" s="654" t="inlineStr">
        <is>
          <t>18-XS-35102</t>
        </is>
      </c>
      <c r="C1580" s="316" t="inlineStr">
        <is>
          <t>DCS</t>
        </is>
      </c>
      <c r="D1580" s="364" t="inlineStr">
        <is>
          <t>控制气动滑板阀18-XV-35102开/关信号</t>
        </is>
      </c>
      <c r="E1580" s="311" t="inlineStr">
        <is>
          <t>1830-PS07-351</t>
        </is>
      </c>
      <c r="F1580" s="155" t="inlineStr">
        <is>
          <t>Field</t>
        </is>
      </c>
      <c r="G1580" s="252" t="inlineStr">
        <is>
          <t>18-XV-35102</t>
        </is>
      </c>
      <c r="H1580" s="235" t="inlineStr">
        <is>
          <t>DCS-DO</t>
        </is>
      </c>
      <c r="I1580" s="312" t="inlineStr">
        <is>
          <t xml:space="preserve">  -</t>
        </is>
      </c>
      <c r="J1580" s="323" t="inlineStr">
        <is>
          <t xml:space="preserve">  -</t>
        </is>
      </c>
      <c r="K1580" s="313" t="inlineStr">
        <is>
          <t>C01</t>
        </is>
      </c>
      <c r="L1580" s="314" t="n"/>
      <c r="M1580" s="315" t="n"/>
      <c r="N1580" s="314" t="n"/>
      <c r="O1580" s="314" t="n"/>
    </row>
    <row r="1581" ht="20.1" customHeight="1" s="521">
      <c r="A1581" s="309" t="inlineStr">
        <is>
          <t>-</t>
        </is>
      </c>
      <c r="B1581" s="654" t="inlineStr">
        <is>
          <t>18-XZH-35102</t>
        </is>
      </c>
      <c r="C1581" s="316" t="inlineStr">
        <is>
          <t>DCS</t>
        </is>
      </c>
      <c r="D1581" s="311" t="inlineStr">
        <is>
          <t>气动滑板阀18-XV-35102开状态</t>
        </is>
      </c>
      <c r="E1581" s="311" t="inlineStr">
        <is>
          <t>1830-PS07-351</t>
        </is>
      </c>
      <c r="F1581" s="155" t="inlineStr">
        <is>
          <t>Field</t>
        </is>
      </c>
      <c r="G1581" s="252" t="inlineStr">
        <is>
          <t>18-XV-35102</t>
        </is>
      </c>
      <c r="H1581" s="235" t="inlineStr">
        <is>
          <t>DCS-DI</t>
        </is>
      </c>
      <c r="I1581" s="312" t="inlineStr">
        <is>
          <t xml:space="preserve">  -</t>
        </is>
      </c>
      <c r="J1581" s="323" t="inlineStr">
        <is>
          <t xml:space="preserve">  -</t>
        </is>
      </c>
      <c r="K1581" s="313" t="inlineStr">
        <is>
          <t>C01</t>
        </is>
      </c>
      <c r="L1581" s="314" t="n"/>
      <c r="M1581" s="315" t="n"/>
      <c r="N1581" s="314" t="n"/>
      <c r="O1581" s="314" t="n"/>
    </row>
    <row r="1582" ht="20.1" customHeight="1" s="521">
      <c r="A1582" s="309" t="inlineStr">
        <is>
          <t>-</t>
        </is>
      </c>
      <c r="B1582" s="654" t="inlineStr">
        <is>
          <t>18-XZL-35102</t>
        </is>
      </c>
      <c r="C1582" s="316" t="inlineStr">
        <is>
          <t>DCS</t>
        </is>
      </c>
      <c r="D1582" s="311" t="inlineStr">
        <is>
          <t>气动滑板阀18-XV-35102关状态</t>
        </is>
      </c>
      <c r="E1582" s="311" t="inlineStr">
        <is>
          <t>1830-PS07-351</t>
        </is>
      </c>
      <c r="F1582" s="155" t="inlineStr">
        <is>
          <t>Field</t>
        </is>
      </c>
      <c r="G1582" s="252" t="inlineStr">
        <is>
          <t>18-XV-35102</t>
        </is>
      </c>
      <c r="H1582" s="235" t="inlineStr">
        <is>
          <t>DCS-DI</t>
        </is>
      </c>
      <c r="I1582" s="312" t="inlineStr">
        <is>
          <t xml:space="preserve">  -</t>
        </is>
      </c>
      <c r="J1582" s="323" t="inlineStr">
        <is>
          <t xml:space="preserve">  -</t>
        </is>
      </c>
      <c r="K1582" s="313" t="inlineStr">
        <is>
          <t>C01</t>
        </is>
      </c>
      <c r="L1582" s="314" t="n"/>
      <c r="M1582" s="315" t="n"/>
      <c r="N1582" s="315" t="n"/>
      <c r="O1582" s="314" t="n"/>
    </row>
    <row r="1583" ht="20.1" customHeight="1" s="521">
      <c r="A1583" s="309" t="n"/>
      <c r="B1583" s="654" t="n"/>
      <c r="C1583" s="316" t="n"/>
      <c r="D1583" s="311" t="n"/>
      <c r="E1583" s="311" t="n"/>
      <c r="F1583" s="235" t="n"/>
      <c r="G1583" s="252" t="n"/>
      <c r="H1583" s="235" t="n"/>
      <c r="I1583" s="312" t="n"/>
      <c r="J1583" s="319" t="n"/>
      <c r="K1583" s="313" t="n"/>
      <c r="L1583" s="370" t="inlineStr">
        <is>
          <t xml:space="preserve"> </t>
        </is>
      </c>
      <c r="M1583" s="315" t="n"/>
      <c r="N1583" s="314" t="n"/>
      <c r="O1583" s="314" t="n"/>
    </row>
    <row r="1584" ht="20.1" customHeight="1" s="521">
      <c r="A1584" s="301" t="inlineStr">
        <is>
          <t>-</t>
        </is>
      </c>
      <c r="B1584" s="655" t="inlineStr">
        <is>
          <t>18-HS-35102P</t>
        </is>
      </c>
      <c r="C1584" s="307" t="inlineStr">
        <is>
          <t>DCS</t>
        </is>
      </c>
      <c r="D1584" s="303" t="inlineStr">
        <is>
          <t>粉料循环旋转阀18-PF-3502X的停止控制</t>
        </is>
      </c>
      <c r="E1584" s="303" t="inlineStr">
        <is>
          <t>1830-PS07-351</t>
        </is>
      </c>
      <c r="F1584" s="229" t="inlineStr">
        <is>
          <t>MCC</t>
        </is>
      </c>
      <c r="G1584" s="240" t="inlineStr">
        <is>
          <t>18-PF-3502X</t>
        </is>
      </c>
      <c r="H1584" s="229" t="inlineStr">
        <is>
          <t>DCS-DO</t>
        </is>
      </c>
      <c r="I1584" s="308" t="inlineStr">
        <is>
          <t xml:space="preserve">  -</t>
        </is>
      </c>
      <c r="J1584" s="363" t="inlineStr">
        <is>
          <t xml:space="preserve">  -</t>
        </is>
      </c>
      <c r="K1584" s="304" t="inlineStr">
        <is>
          <t>C01</t>
        </is>
      </c>
      <c r="L1584" s="305" t="inlineStr">
        <is>
          <t>18-HS-35102SP</t>
        </is>
      </c>
      <c r="M1584" s="306" t="inlineStr">
        <is>
          <t>BLOOM修改位号</t>
        </is>
      </c>
      <c r="N1584" s="305" t="n"/>
      <c r="O1584" s="305" t="n"/>
    </row>
    <row r="1585" ht="20.1" customHeight="1" s="521">
      <c r="A1585" s="301" t="inlineStr">
        <is>
          <t>-</t>
        </is>
      </c>
      <c r="B1585" s="655" t="inlineStr">
        <is>
          <t>18-HS-35102S</t>
        </is>
      </c>
      <c r="C1585" s="307" t="inlineStr">
        <is>
          <t>DCS</t>
        </is>
      </c>
      <c r="D1585" s="303" t="inlineStr">
        <is>
          <t>粉料循环旋转阀18-PF-3502X的启动控制</t>
        </is>
      </c>
      <c r="E1585" s="303" t="inlineStr">
        <is>
          <t>1830-PS07-351</t>
        </is>
      </c>
      <c r="F1585" s="229" t="inlineStr">
        <is>
          <t>MCC</t>
        </is>
      </c>
      <c r="G1585" s="240" t="inlineStr">
        <is>
          <t>18-PF-3502X</t>
        </is>
      </c>
      <c r="H1585" s="229" t="inlineStr">
        <is>
          <t>DCS-DO</t>
        </is>
      </c>
      <c r="I1585" s="308" t="inlineStr">
        <is>
          <t xml:space="preserve">  -</t>
        </is>
      </c>
      <c r="J1585" s="363" t="inlineStr">
        <is>
          <t xml:space="preserve">  -</t>
        </is>
      </c>
      <c r="K1585" s="304" t="inlineStr">
        <is>
          <t>C01</t>
        </is>
      </c>
      <c r="L1585" s="305" t="inlineStr">
        <is>
          <t>18-HS-35102ST</t>
        </is>
      </c>
      <c r="M1585" s="306" t="inlineStr">
        <is>
          <t>BLOOM修改位号</t>
        </is>
      </c>
      <c r="N1585" s="305" t="n"/>
      <c r="O1585" s="305" t="n"/>
    </row>
    <row r="1586" ht="20.1" customHeight="1" s="521">
      <c r="A1586" s="301" t="inlineStr">
        <is>
          <t>-</t>
        </is>
      </c>
      <c r="B1586" s="655" t="inlineStr">
        <is>
          <t>18-YL-35102R</t>
        </is>
      </c>
      <c r="C1586" s="307" t="inlineStr">
        <is>
          <t>DCS</t>
        </is>
      </c>
      <c r="D1586" s="303" t="inlineStr">
        <is>
          <t>粉料循环旋转阀18-PF-3502X的运行状态</t>
        </is>
      </c>
      <c r="E1586" s="303" t="inlineStr">
        <is>
          <t>1830-PS07-351</t>
        </is>
      </c>
      <c r="F1586" s="229" t="inlineStr">
        <is>
          <t>MCC</t>
        </is>
      </c>
      <c r="G1586" s="240" t="inlineStr">
        <is>
          <t>18-PF-3502X</t>
        </is>
      </c>
      <c r="H1586" s="229" t="inlineStr">
        <is>
          <t>DCS-DI</t>
        </is>
      </c>
      <c r="I1586" s="308" t="inlineStr">
        <is>
          <t xml:space="preserve">  -</t>
        </is>
      </c>
      <c r="J1586" s="363" t="inlineStr">
        <is>
          <t xml:space="preserve">  -</t>
        </is>
      </c>
      <c r="K1586" s="304" t="inlineStr">
        <is>
          <t>C01</t>
        </is>
      </c>
      <c r="L1586" s="305" t="inlineStr">
        <is>
          <t>18-YL-35102RN</t>
        </is>
      </c>
      <c r="M1586" s="306" t="inlineStr">
        <is>
          <t>BLOOM修改位号</t>
        </is>
      </c>
      <c r="N1586" s="306" t="n"/>
      <c r="O1586" s="305" t="n"/>
    </row>
    <row r="1587" ht="20.1" customHeight="1" s="521">
      <c r="A1587" s="301" t="inlineStr">
        <is>
          <t>-</t>
        </is>
      </c>
      <c r="B1587" s="655" t="inlineStr">
        <is>
          <t>18-YL-35102F</t>
        </is>
      </c>
      <c r="C1587" s="307" t="inlineStr">
        <is>
          <t>DCS</t>
        </is>
      </c>
      <c r="D1587" s="303" t="inlineStr">
        <is>
          <t>粉料循环旋转阀18-PF-3502X的故障状态</t>
        </is>
      </c>
      <c r="E1587" s="303" t="inlineStr">
        <is>
          <t>1830-PS07-351</t>
        </is>
      </c>
      <c r="F1587" s="229" t="inlineStr">
        <is>
          <t>MCC</t>
        </is>
      </c>
      <c r="G1587" s="240" t="inlineStr">
        <is>
          <t>18-PF-3502X</t>
        </is>
      </c>
      <c r="H1587" s="229" t="inlineStr">
        <is>
          <t>DCS-DI</t>
        </is>
      </c>
      <c r="I1587" s="308" t="inlineStr">
        <is>
          <t xml:space="preserve">  -</t>
        </is>
      </c>
      <c r="J1587" s="363" t="inlineStr">
        <is>
          <t xml:space="preserve">  -</t>
        </is>
      </c>
      <c r="K1587" s="304" t="inlineStr">
        <is>
          <t>C01</t>
        </is>
      </c>
      <c r="L1587" s="305" t="inlineStr">
        <is>
          <t>18-YL-35102FA</t>
        </is>
      </c>
      <c r="M1587" s="306" t="inlineStr">
        <is>
          <t>BLOOM修改位号</t>
        </is>
      </c>
      <c r="N1587" s="306" t="n"/>
      <c r="O1587" s="305" t="n"/>
    </row>
    <row r="1588" ht="20.1" customHeight="1" s="521">
      <c r="A1588" s="301" t="inlineStr">
        <is>
          <t>-</t>
        </is>
      </c>
      <c r="B1588" s="655" t="inlineStr">
        <is>
          <t>18-YL-35102L</t>
        </is>
      </c>
      <c r="C1588" s="307" t="inlineStr">
        <is>
          <t>DCS</t>
        </is>
      </c>
      <c r="D1588" s="303" t="inlineStr">
        <is>
          <t>粉料循环旋转阀18-PF-3502X的远程状态</t>
        </is>
      </c>
      <c r="E1588" s="303" t="inlineStr">
        <is>
          <t>1830-PS07-351</t>
        </is>
      </c>
      <c r="F1588" s="229" t="inlineStr">
        <is>
          <t>MCC</t>
        </is>
      </c>
      <c r="G1588" s="240" t="inlineStr">
        <is>
          <t>18-PF-3502X</t>
        </is>
      </c>
      <c r="H1588" s="229" t="inlineStr">
        <is>
          <t>DCS-DI</t>
        </is>
      </c>
      <c r="I1588" s="308" t="inlineStr">
        <is>
          <t xml:space="preserve">  -</t>
        </is>
      </c>
      <c r="J1588" s="363" t="inlineStr">
        <is>
          <t xml:space="preserve">  -</t>
        </is>
      </c>
      <c r="K1588" s="304" t="inlineStr">
        <is>
          <t>C01</t>
        </is>
      </c>
      <c r="L1588" s="305" t="inlineStr">
        <is>
          <t>18-YL-35102REM</t>
        </is>
      </c>
      <c r="M1588" s="306" t="inlineStr">
        <is>
          <t>BLOOM修改位号</t>
        </is>
      </c>
      <c r="N1588" s="306" t="n"/>
      <c r="O1588" s="305" t="n"/>
    </row>
    <row r="1589" ht="20.1" customHeight="1" s="521">
      <c r="A1589" s="371" t="inlineStr">
        <is>
          <t>-</t>
        </is>
      </c>
      <c r="B1589" s="658" t="inlineStr">
        <is>
          <t>18-SI-35102</t>
        </is>
      </c>
      <c r="C1589" s="372" t="inlineStr">
        <is>
          <t>DCS</t>
        </is>
      </c>
      <c r="D1589" s="373" t="inlineStr">
        <is>
          <t>粉料循环旋转阀18-PF-3502X的速度显示</t>
        </is>
      </c>
      <c r="E1589" s="373" t="inlineStr">
        <is>
          <t>1830-PS07-351</t>
        </is>
      </c>
      <c r="F1589" s="374" t="inlineStr">
        <is>
          <t>MCC</t>
        </is>
      </c>
      <c r="G1589" s="375" t="inlineStr">
        <is>
          <t>18-PF-3502X</t>
        </is>
      </c>
      <c r="H1589" s="374" t="inlineStr">
        <is>
          <t>DCS-AI</t>
        </is>
      </c>
      <c r="I1589" s="376" t="inlineStr">
        <is>
          <t xml:space="preserve">  -</t>
        </is>
      </c>
      <c r="J1589" s="377" t="inlineStr">
        <is>
          <t>删除</t>
        </is>
      </c>
      <c r="K1589" s="378" t="inlineStr">
        <is>
          <t>C01</t>
        </is>
      </c>
      <c r="L1589" s="331" t="inlineStr">
        <is>
          <t>18-SI-35102</t>
        </is>
      </c>
      <c r="M1589" s="306" t="inlineStr">
        <is>
          <t>BLOOM修改位号</t>
        </is>
      </c>
      <c r="N1589" s="353" t="n"/>
      <c r="O1589" s="331" t="n"/>
    </row>
    <row r="1590" ht="20.1" customHeight="1" s="521">
      <c r="A1590" s="309" t="n"/>
      <c r="B1590" s="654" t="n"/>
      <c r="C1590" s="316" t="n"/>
      <c r="D1590" s="311" t="n"/>
      <c r="E1590" s="311" t="n"/>
      <c r="F1590" s="235" t="n"/>
      <c r="G1590" s="252" t="n"/>
      <c r="H1590" s="235" t="n"/>
      <c r="I1590" s="312" t="n"/>
      <c r="J1590" s="235" t="n"/>
      <c r="K1590" s="313" t="n"/>
      <c r="L1590" s="370" t="inlineStr">
        <is>
          <t xml:space="preserve"> </t>
        </is>
      </c>
      <c r="M1590" s="315" t="n"/>
      <c r="N1590" s="314" t="n"/>
      <c r="O1590" s="314" t="n"/>
    </row>
    <row r="1591" ht="20.1" customHeight="1" s="521">
      <c r="A1591" s="309" t="inlineStr">
        <is>
          <t>-</t>
        </is>
      </c>
      <c r="B1591" s="654" t="inlineStr">
        <is>
          <t>18-PI-35108</t>
        </is>
      </c>
      <c r="C1591" s="316" t="inlineStr">
        <is>
          <t>DCS</t>
        </is>
      </c>
      <c r="D1591" s="311" t="inlineStr">
        <is>
          <t>UP-3501系统循环线输送压力显示</t>
        </is>
      </c>
      <c r="E1591" s="311" t="inlineStr">
        <is>
          <t>1830-PS07-351</t>
        </is>
      </c>
      <c r="F1591" s="155" t="inlineStr">
        <is>
          <t>Field</t>
        </is>
      </c>
      <c r="G1591" s="252" t="inlineStr">
        <is>
          <t>18-PT-35108</t>
        </is>
      </c>
      <c r="H1591" s="235" t="inlineStr">
        <is>
          <t>DCS-AI</t>
        </is>
      </c>
      <c r="I1591" s="312" t="inlineStr">
        <is>
          <t xml:space="preserve">  -</t>
        </is>
      </c>
      <c r="J1591" s="323" t="inlineStr">
        <is>
          <t xml:space="preserve">  -</t>
        </is>
      </c>
      <c r="K1591" s="313" t="inlineStr">
        <is>
          <t>C01</t>
        </is>
      </c>
      <c r="L1591" s="314" t="n"/>
      <c r="M1591" s="315" t="n"/>
      <c r="N1591" s="314" t="n"/>
      <c r="O1591" s="314" t="n"/>
    </row>
    <row r="1592" ht="20.1" customHeight="1" s="521">
      <c r="A1592" s="309" t="n"/>
      <c r="B1592" s="654" t="n"/>
      <c r="C1592" s="316" t="n"/>
      <c r="D1592" s="311" t="n"/>
      <c r="E1592" s="311" t="n"/>
      <c r="F1592" s="235" t="n"/>
      <c r="G1592" s="252" t="n"/>
      <c r="H1592" s="235" t="n"/>
      <c r="I1592" s="312" t="n"/>
      <c r="J1592" s="235" t="n"/>
      <c r="K1592" s="313" t="n"/>
      <c r="L1592" s="314" t="n"/>
      <c r="M1592" s="315" t="n"/>
      <c r="N1592" s="314" t="n"/>
      <c r="O1592" s="314" t="n"/>
    </row>
    <row r="1593" ht="20.1" customHeight="1" s="521">
      <c r="A1593" s="309" t="inlineStr">
        <is>
          <t>-</t>
        </is>
      </c>
      <c r="B1593" s="654" t="inlineStr">
        <is>
          <t>18-XS-35107</t>
        </is>
      </c>
      <c r="C1593" s="316" t="inlineStr">
        <is>
          <t>DCS</t>
        </is>
      </c>
      <c r="D1593" s="364" t="inlineStr">
        <is>
          <t>控制气动蝶阀18-XV-35107开/关信号</t>
        </is>
      </c>
      <c r="E1593" s="311" t="inlineStr">
        <is>
          <t>1830-PS07-351</t>
        </is>
      </c>
      <c r="F1593" s="155" t="inlineStr">
        <is>
          <t>Field</t>
        </is>
      </c>
      <c r="G1593" s="252" t="inlineStr">
        <is>
          <t>18-XV-35107</t>
        </is>
      </c>
      <c r="H1593" s="235" t="inlineStr">
        <is>
          <t>DCS-DO</t>
        </is>
      </c>
      <c r="I1593" s="312" t="inlineStr">
        <is>
          <t xml:space="preserve">  -</t>
        </is>
      </c>
      <c r="J1593" s="323" t="inlineStr">
        <is>
          <t xml:space="preserve">  -</t>
        </is>
      </c>
      <c r="K1593" s="313" t="inlineStr">
        <is>
          <t>C01</t>
        </is>
      </c>
      <c r="L1593" s="314" t="n"/>
      <c r="M1593" s="315" t="n"/>
      <c r="N1593" s="314" t="n"/>
      <c r="O1593" s="314" t="n"/>
    </row>
    <row r="1594" ht="20.1" customHeight="1" s="521">
      <c r="A1594" s="309" t="inlineStr">
        <is>
          <t>-</t>
        </is>
      </c>
      <c r="B1594" s="654" t="inlineStr">
        <is>
          <t>18-XZH-35107</t>
        </is>
      </c>
      <c r="C1594" s="316" t="inlineStr">
        <is>
          <t>DCS</t>
        </is>
      </c>
      <c r="D1594" s="364" t="inlineStr">
        <is>
          <t>气动蝶阀18-XV-35107开状态</t>
        </is>
      </c>
      <c r="E1594" s="311" t="inlineStr">
        <is>
          <t>1830-PS07-351</t>
        </is>
      </c>
      <c r="F1594" s="155" t="inlineStr">
        <is>
          <t>Field</t>
        </is>
      </c>
      <c r="G1594" s="252" t="inlineStr">
        <is>
          <t>18-XV-35107</t>
        </is>
      </c>
      <c r="H1594" s="235" t="inlineStr">
        <is>
          <t>DCS-DI</t>
        </is>
      </c>
      <c r="I1594" s="312" t="inlineStr">
        <is>
          <t xml:space="preserve">  -</t>
        </is>
      </c>
      <c r="J1594" s="323" t="inlineStr">
        <is>
          <t xml:space="preserve">  -</t>
        </is>
      </c>
      <c r="K1594" s="313" t="inlineStr">
        <is>
          <t>C01</t>
        </is>
      </c>
      <c r="L1594" s="314" t="n"/>
      <c r="M1594" s="315" t="n"/>
      <c r="N1594" s="314" t="n"/>
      <c r="O1594" s="314" t="n"/>
    </row>
    <row r="1595" ht="20.1" customHeight="1" s="521">
      <c r="A1595" s="309" t="inlineStr">
        <is>
          <t>-</t>
        </is>
      </c>
      <c r="B1595" s="654" t="inlineStr">
        <is>
          <t>18-XZL-35107</t>
        </is>
      </c>
      <c r="C1595" s="316" t="inlineStr">
        <is>
          <t>DCS</t>
        </is>
      </c>
      <c r="D1595" s="364" t="inlineStr">
        <is>
          <t>气动蝶阀18-XV-35107关状态</t>
        </is>
      </c>
      <c r="E1595" s="311" t="inlineStr">
        <is>
          <t>1830-PS07-351</t>
        </is>
      </c>
      <c r="F1595" s="155" t="inlineStr">
        <is>
          <t>Field</t>
        </is>
      </c>
      <c r="G1595" s="252" t="inlineStr">
        <is>
          <t>18-XV-35107</t>
        </is>
      </c>
      <c r="H1595" s="235" t="inlineStr">
        <is>
          <t>DCS-DI</t>
        </is>
      </c>
      <c r="I1595" s="312" t="inlineStr">
        <is>
          <t xml:space="preserve">  -</t>
        </is>
      </c>
      <c r="J1595" s="323" t="inlineStr">
        <is>
          <t xml:space="preserve">  -</t>
        </is>
      </c>
      <c r="K1595" s="313" t="inlineStr">
        <is>
          <t>C01</t>
        </is>
      </c>
      <c r="L1595" s="314" t="n"/>
      <c r="M1595" s="315" t="n"/>
      <c r="N1595" s="315" t="n"/>
      <c r="O1595" s="314" t="n"/>
    </row>
    <row r="1596" ht="20.1" customHeight="1" s="521">
      <c r="A1596" s="322" t="n"/>
      <c r="B1596" s="654" t="n"/>
      <c r="C1596" s="316" t="n"/>
      <c r="D1596" s="311" t="n"/>
      <c r="E1596" s="311" t="n"/>
      <c r="F1596" s="235" t="n"/>
      <c r="G1596" s="252" t="n"/>
      <c r="H1596" s="235" t="n"/>
      <c r="I1596" s="312" t="n"/>
      <c r="J1596" s="340" t="n"/>
      <c r="K1596" s="313" t="n"/>
      <c r="L1596" s="314" t="n"/>
      <c r="M1596" s="315" t="n"/>
      <c r="N1596" s="315" t="n"/>
      <c r="O1596" s="314" t="n"/>
    </row>
    <row r="1597" ht="20.1" customHeight="1" s="521">
      <c r="A1597" s="301" t="inlineStr">
        <is>
          <t>-</t>
        </is>
      </c>
      <c r="B1597" s="654" t="inlineStr">
        <is>
          <t>18-HS-35101P</t>
        </is>
      </c>
      <c r="C1597" s="316" t="inlineStr">
        <is>
          <t>DCS</t>
        </is>
      </c>
      <c r="D1597" s="364" t="inlineStr">
        <is>
          <t>粉料仓旋转阀18-PF-3501X的停止控制</t>
        </is>
      </c>
      <c r="E1597" s="311" t="inlineStr">
        <is>
          <t>1830-PS07-351</t>
        </is>
      </c>
      <c r="F1597" s="235" t="inlineStr">
        <is>
          <t>MCC</t>
        </is>
      </c>
      <c r="G1597" s="252" t="inlineStr">
        <is>
          <t>18-PF-3501X</t>
        </is>
      </c>
      <c r="H1597" s="235" t="inlineStr">
        <is>
          <t>DCS-DO</t>
        </is>
      </c>
      <c r="I1597" s="308" t="inlineStr">
        <is>
          <t xml:space="preserve">  -</t>
        </is>
      </c>
      <c r="J1597" s="363" t="inlineStr">
        <is>
          <t xml:space="preserve">  -</t>
        </is>
      </c>
      <c r="K1597" s="304" t="inlineStr">
        <is>
          <t>C01</t>
        </is>
      </c>
      <c r="L1597" s="305" t="inlineStr">
        <is>
          <t>18-HS-35101SP</t>
        </is>
      </c>
      <c r="M1597" s="306" t="inlineStr">
        <is>
          <t>BLOOM修改位号</t>
        </is>
      </c>
      <c r="N1597" s="305" t="n"/>
      <c r="O1597" s="305" t="n"/>
    </row>
    <row r="1598" ht="20.1" customHeight="1" s="521">
      <c r="A1598" s="301" t="inlineStr">
        <is>
          <t>-</t>
        </is>
      </c>
      <c r="B1598" s="654" t="inlineStr">
        <is>
          <t>18-HSF-35101S</t>
        </is>
      </c>
      <c r="C1598" s="316" t="inlineStr">
        <is>
          <t>DCS</t>
        </is>
      </c>
      <c r="D1598" s="364" t="inlineStr">
        <is>
          <t>粉料仓旋转阀18-PF-3501X的正转启动控制</t>
        </is>
      </c>
      <c r="E1598" s="311" t="inlineStr">
        <is>
          <t>1830-PS07-351</t>
        </is>
      </c>
      <c r="F1598" s="235" t="inlineStr">
        <is>
          <t>MCC</t>
        </is>
      </c>
      <c r="G1598" s="252" t="inlineStr">
        <is>
          <t>18-PF-3501X</t>
        </is>
      </c>
      <c r="H1598" s="235" t="inlineStr">
        <is>
          <t>DCS-DO</t>
        </is>
      </c>
      <c r="I1598" s="308" t="inlineStr">
        <is>
          <t xml:space="preserve">  -</t>
        </is>
      </c>
      <c r="J1598" s="363" t="inlineStr">
        <is>
          <t xml:space="preserve">  -</t>
        </is>
      </c>
      <c r="K1598" s="304" t="inlineStr">
        <is>
          <t>C01</t>
        </is>
      </c>
      <c r="L1598" s="305" t="inlineStr">
        <is>
          <t>18-HS-35101FS</t>
        </is>
      </c>
      <c r="M1598" s="306" t="inlineStr">
        <is>
          <t>BLOOM修改位号</t>
        </is>
      </c>
      <c r="N1598" s="305" t="n"/>
      <c r="O1598" s="305" t="n"/>
    </row>
    <row r="1599" ht="20.1" customHeight="1" s="521">
      <c r="A1599" s="301" t="inlineStr">
        <is>
          <t>-</t>
        </is>
      </c>
      <c r="B1599" s="654" t="inlineStr">
        <is>
          <t>18-HSR-35101S</t>
        </is>
      </c>
      <c r="C1599" s="316" t="inlineStr">
        <is>
          <t>DCS</t>
        </is>
      </c>
      <c r="D1599" s="364" t="inlineStr">
        <is>
          <t>粉料仓旋转阀18-PF-3501X的反转启动控制</t>
        </is>
      </c>
      <c r="E1599" s="311" t="inlineStr">
        <is>
          <t>1830-PS07-351</t>
        </is>
      </c>
      <c r="F1599" s="235" t="inlineStr">
        <is>
          <t>MCC</t>
        </is>
      </c>
      <c r="G1599" s="252" t="inlineStr">
        <is>
          <t>18-PF-3501X</t>
        </is>
      </c>
      <c r="H1599" s="235" t="inlineStr">
        <is>
          <t>DCS-DO</t>
        </is>
      </c>
      <c r="I1599" s="308" t="inlineStr">
        <is>
          <t xml:space="preserve">  -</t>
        </is>
      </c>
      <c r="J1599" s="363" t="inlineStr">
        <is>
          <t xml:space="preserve">  -</t>
        </is>
      </c>
      <c r="K1599" s="304" t="inlineStr">
        <is>
          <t>C01</t>
        </is>
      </c>
      <c r="L1599" s="305" t="inlineStr">
        <is>
          <t>18-HS-35101RS</t>
        </is>
      </c>
      <c r="M1599" s="306" t="inlineStr">
        <is>
          <t>BLOOM修改位号</t>
        </is>
      </c>
      <c r="N1599" s="306" t="n"/>
      <c r="O1599" s="305" t="n"/>
    </row>
    <row r="1600" ht="20.1" customHeight="1" s="521">
      <c r="A1600" s="301" t="inlineStr">
        <is>
          <t>-</t>
        </is>
      </c>
      <c r="B1600" s="654" t="inlineStr">
        <is>
          <t>18-YLF-35101R</t>
        </is>
      </c>
      <c r="C1600" s="316" t="inlineStr">
        <is>
          <t>DCS</t>
        </is>
      </c>
      <c r="D1600" s="364" t="inlineStr">
        <is>
          <t>粉料仓旋转阀18-PF-3501X的正转运行状态</t>
        </is>
      </c>
      <c r="E1600" s="311" t="inlineStr">
        <is>
          <t>1830-PS07-351</t>
        </is>
      </c>
      <c r="F1600" s="235" t="inlineStr">
        <is>
          <t>MCC</t>
        </is>
      </c>
      <c r="G1600" s="252" t="inlineStr">
        <is>
          <t>18-PF-3501X</t>
        </is>
      </c>
      <c r="H1600" s="235" t="inlineStr">
        <is>
          <t>DCS-DI</t>
        </is>
      </c>
      <c r="I1600" s="308" t="inlineStr">
        <is>
          <t xml:space="preserve">  -</t>
        </is>
      </c>
      <c r="J1600" s="363" t="inlineStr">
        <is>
          <t xml:space="preserve">  -</t>
        </is>
      </c>
      <c r="K1600" s="304" t="inlineStr">
        <is>
          <t>C01</t>
        </is>
      </c>
      <c r="L1600" s="305" t="inlineStr">
        <is>
          <t>18-YL-35101RNF</t>
        </is>
      </c>
      <c r="M1600" s="306" t="inlineStr">
        <is>
          <t>BLOOM修改位号</t>
        </is>
      </c>
      <c r="N1600" s="306" t="n"/>
      <c r="O1600" s="305" t="n"/>
    </row>
    <row r="1601" ht="20.1" customHeight="1" s="521">
      <c r="A1601" s="301" t="inlineStr">
        <is>
          <t>-</t>
        </is>
      </c>
      <c r="B1601" s="654" t="inlineStr">
        <is>
          <t>18-YLR-35101R</t>
        </is>
      </c>
      <c r="C1601" s="316" t="inlineStr">
        <is>
          <t>DCS</t>
        </is>
      </c>
      <c r="D1601" s="364" t="inlineStr">
        <is>
          <t>粉料仓旋转阀18-PF-3501X的反转运行状态</t>
        </is>
      </c>
      <c r="E1601" s="311" t="inlineStr">
        <is>
          <t>1830-PS07-351</t>
        </is>
      </c>
      <c r="F1601" s="235" t="inlineStr">
        <is>
          <t>MCC</t>
        </is>
      </c>
      <c r="G1601" s="252" t="inlineStr">
        <is>
          <t>18-PF-3501X</t>
        </is>
      </c>
      <c r="H1601" s="235" t="inlineStr">
        <is>
          <t>DCS-DI</t>
        </is>
      </c>
      <c r="I1601" s="308" t="inlineStr">
        <is>
          <t xml:space="preserve">  -</t>
        </is>
      </c>
      <c r="J1601" s="363" t="inlineStr">
        <is>
          <t xml:space="preserve">  -</t>
        </is>
      </c>
      <c r="K1601" s="304" t="inlineStr">
        <is>
          <t>C01</t>
        </is>
      </c>
      <c r="L1601" s="305" t="inlineStr">
        <is>
          <t>18-YL-35101RNR</t>
        </is>
      </c>
      <c r="M1601" s="306" t="inlineStr">
        <is>
          <t>BLOOM修改位号</t>
        </is>
      </c>
      <c r="N1601" s="306" t="n"/>
      <c r="O1601" s="305" t="n"/>
    </row>
    <row r="1602" ht="20.1" customHeight="1" s="521">
      <c r="A1602" s="301" t="inlineStr">
        <is>
          <t>-</t>
        </is>
      </c>
      <c r="B1602" s="654" t="inlineStr">
        <is>
          <t>18-YL-35101F</t>
        </is>
      </c>
      <c r="C1602" s="316" t="inlineStr">
        <is>
          <t>DCS</t>
        </is>
      </c>
      <c r="D1602" s="364" t="inlineStr">
        <is>
          <t>粉料仓旋转阀18-PF-3501X的故障状态</t>
        </is>
      </c>
      <c r="E1602" s="311" t="inlineStr">
        <is>
          <t>1830-PS07-351</t>
        </is>
      </c>
      <c r="F1602" s="235" t="inlineStr">
        <is>
          <t>MCC</t>
        </is>
      </c>
      <c r="G1602" s="252" t="inlineStr">
        <is>
          <t>18-PF-3501X</t>
        </is>
      </c>
      <c r="H1602" s="235" t="inlineStr">
        <is>
          <t>DCS-DI</t>
        </is>
      </c>
      <c r="I1602" s="308" t="inlineStr">
        <is>
          <t xml:space="preserve">  -</t>
        </is>
      </c>
      <c r="J1602" s="363" t="inlineStr">
        <is>
          <t xml:space="preserve">  -</t>
        </is>
      </c>
      <c r="K1602" s="304" t="inlineStr">
        <is>
          <t>C01</t>
        </is>
      </c>
      <c r="L1602" s="305" t="inlineStr">
        <is>
          <t>18-YL-35101FA</t>
        </is>
      </c>
      <c r="M1602" s="306" t="inlineStr">
        <is>
          <t>BLOOM修改位号</t>
        </is>
      </c>
      <c r="N1602" s="306" t="n"/>
      <c r="O1602" s="305" t="n"/>
    </row>
    <row r="1603" ht="20.1" customHeight="1" s="521">
      <c r="A1603" s="301" t="inlineStr">
        <is>
          <t>-</t>
        </is>
      </c>
      <c r="B1603" s="654" t="inlineStr">
        <is>
          <t>18-YL-35101L</t>
        </is>
      </c>
      <c r="C1603" s="316" t="inlineStr">
        <is>
          <t>DCS</t>
        </is>
      </c>
      <c r="D1603" s="364" t="inlineStr">
        <is>
          <t>粉料仓旋转阀18-PF-3501X的远程状态</t>
        </is>
      </c>
      <c r="E1603" s="311" t="inlineStr">
        <is>
          <t>1830-PS07-351</t>
        </is>
      </c>
      <c r="F1603" s="235" t="inlineStr">
        <is>
          <t>MCC</t>
        </is>
      </c>
      <c r="G1603" s="252" t="inlineStr">
        <is>
          <t>18-PF-3501X</t>
        </is>
      </c>
      <c r="H1603" s="235" t="inlineStr">
        <is>
          <t>DCS-DI</t>
        </is>
      </c>
      <c r="I1603" s="308" t="inlineStr">
        <is>
          <t xml:space="preserve">  -</t>
        </is>
      </c>
      <c r="J1603" s="363" t="inlineStr">
        <is>
          <t xml:space="preserve">  -</t>
        </is>
      </c>
      <c r="K1603" s="304" t="inlineStr">
        <is>
          <t>C01</t>
        </is>
      </c>
      <c r="L1603" s="305" t="inlineStr">
        <is>
          <t>18-YL-35101REM</t>
        </is>
      </c>
      <c r="M1603" s="306" t="inlineStr">
        <is>
          <t>BLOOM修改位号</t>
        </is>
      </c>
      <c r="N1603" s="306" t="n"/>
      <c r="O1603" s="305" t="n"/>
    </row>
    <row r="1604" ht="20.1" customHeight="1" s="521">
      <c r="A1604" s="301" t="inlineStr">
        <is>
          <t>-</t>
        </is>
      </c>
      <c r="B1604" s="654" t="inlineStr">
        <is>
          <t>18-SC-35101</t>
        </is>
      </c>
      <c r="C1604" s="316" t="inlineStr">
        <is>
          <t>DCS</t>
        </is>
      </c>
      <c r="D1604" s="364" t="inlineStr">
        <is>
          <t>粉料仓旋转阀18-PF-3501X的速度控制</t>
        </is>
      </c>
      <c r="E1604" s="311" t="inlineStr">
        <is>
          <t>1830-PS07-351</t>
        </is>
      </c>
      <c r="F1604" s="235" t="inlineStr">
        <is>
          <t>MCC</t>
        </is>
      </c>
      <c r="G1604" s="252" t="inlineStr">
        <is>
          <t>18-PF-3501X</t>
        </is>
      </c>
      <c r="H1604" s="235" t="inlineStr">
        <is>
          <t>DCS-AO</t>
        </is>
      </c>
      <c r="I1604" s="308" t="inlineStr">
        <is>
          <t xml:space="preserve">  -</t>
        </is>
      </c>
      <c r="J1604" s="363" t="inlineStr">
        <is>
          <t xml:space="preserve">  -</t>
        </is>
      </c>
      <c r="K1604" s="304" t="inlineStr">
        <is>
          <t>C01</t>
        </is>
      </c>
      <c r="L1604" s="305" t="inlineStr">
        <is>
          <t>18-SC-36101</t>
        </is>
      </c>
      <c r="M1604" s="306" t="inlineStr">
        <is>
          <t>BLOOM修改位号</t>
        </is>
      </c>
      <c r="N1604" s="306" t="n"/>
      <c r="O1604" s="305" t="n"/>
    </row>
    <row r="1605" ht="20.1" customHeight="1" s="521">
      <c r="A1605" s="301" t="inlineStr">
        <is>
          <t>-</t>
        </is>
      </c>
      <c r="B1605" s="654" t="inlineStr">
        <is>
          <t>18-SI-35101</t>
        </is>
      </c>
      <c r="C1605" s="316" t="inlineStr">
        <is>
          <t>DCS</t>
        </is>
      </c>
      <c r="D1605" s="364" t="inlineStr">
        <is>
          <t>粉料仓旋转阀18-PF-3501X的速度显示</t>
        </is>
      </c>
      <c r="E1605" s="311" t="inlineStr">
        <is>
          <t>1830-PS07-351</t>
        </is>
      </c>
      <c r="F1605" s="235" t="inlineStr">
        <is>
          <t>MCC</t>
        </is>
      </c>
      <c r="G1605" s="252" t="inlineStr">
        <is>
          <t>18-PF-3501X</t>
        </is>
      </c>
      <c r="H1605" s="235" t="inlineStr">
        <is>
          <t>DCS-AI</t>
        </is>
      </c>
      <c r="I1605" s="308" t="inlineStr">
        <is>
          <t xml:space="preserve">  -</t>
        </is>
      </c>
      <c r="J1605" s="363" t="inlineStr">
        <is>
          <t xml:space="preserve">  -</t>
        </is>
      </c>
      <c r="K1605" s="304" t="inlineStr">
        <is>
          <t>C01</t>
        </is>
      </c>
      <c r="L1605" s="305" t="inlineStr">
        <is>
          <t>18-SI-35101</t>
        </is>
      </c>
      <c r="M1605" s="306" t="inlineStr">
        <is>
          <t>BLOOM修改位号</t>
        </is>
      </c>
      <c r="N1605" s="306" t="n"/>
      <c r="O1605" s="305" t="n"/>
    </row>
    <row r="1606" ht="20.1" customHeight="1" s="521">
      <c r="A1606" s="379" t="inlineStr">
        <is>
          <t>-</t>
        </is>
      </c>
      <c r="B1606" s="654" t="inlineStr">
        <is>
          <t>18-II-35101</t>
        </is>
      </c>
      <c r="C1606" s="316" t="inlineStr">
        <is>
          <t>DCS</t>
        </is>
      </c>
      <c r="D1606" s="364" t="inlineStr">
        <is>
          <t>粉料仓旋转阀18-PF-3501X的电流显示</t>
        </is>
      </c>
      <c r="E1606" s="311" t="inlineStr">
        <is>
          <t>1830-PS07-351</t>
        </is>
      </c>
      <c r="F1606" s="235" t="inlineStr">
        <is>
          <t>MCC</t>
        </is>
      </c>
      <c r="G1606" s="252" t="inlineStr">
        <is>
          <t>18-PF-3501X</t>
        </is>
      </c>
      <c r="H1606" s="235" t="inlineStr">
        <is>
          <t>DCS-AI</t>
        </is>
      </c>
      <c r="I1606" s="380" t="inlineStr">
        <is>
          <t xml:space="preserve">  -</t>
        </is>
      </c>
      <c r="J1606" s="381" t="inlineStr">
        <is>
          <t xml:space="preserve">  -</t>
        </is>
      </c>
      <c r="K1606" s="382" t="inlineStr">
        <is>
          <t>C01</t>
        </is>
      </c>
      <c r="L1606" s="331" t="inlineStr">
        <is>
          <t>新增 按照电气</t>
        </is>
      </c>
      <c r="M1606" s="306" t="inlineStr">
        <is>
          <t>BLOOM修改位号</t>
        </is>
      </c>
      <c r="N1606" s="353" t="n"/>
      <c r="O1606" s="331" t="n"/>
    </row>
    <row r="1607" ht="20.1" customHeight="1" s="521">
      <c r="A1607" s="309" t="n"/>
      <c r="B1607" s="654" t="n"/>
      <c r="C1607" s="316" t="n"/>
      <c r="D1607" s="311" t="n"/>
      <c r="E1607" s="311" t="n"/>
      <c r="F1607" s="235" t="n"/>
      <c r="G1607" s="252" t="n"/>
      <c r="H1607" s="235" t="n"/>
      <c r="I1607" s="312" t="n"/>
      <c r="J1607" s="235" t="n"/>
      <c r="K1607" s="313" t="n"/>
      <c r="L1607" s="370" t="inlineStr">
        <is>
          <t xml:space="preserve"> </t>
        </is>
      </c>
      <c r="M1607" s="315" t="n"/>
      <c r="N1607" s="314" t="n"/>
      <c r="O1607" s="314" t="n"/>
    </row>
    <row r="1608" ht="20.1" customHeight="1" s="521">
      <c r="A1608" s="379" t="inlineStr">
        <is>
          <t>-</t>
        </is>
      </c>
      <c r="B1608" s="655" t="inlineStr">
        <is>
          <t>18-YL-35111R</t>
        </is>
      </c>
      <c r="C1608" s="383" t="inlineStr">
        <is>
          <t>DCS</t>
        </is>
      </c>
      <c r="D1608" s="384" t="inlineStr">
        <is>
          <t>粉料仓旋转阀18-PF-3501X的风扇运行状态</t>
        </is>
      </c>
      <c r="E1608" s="327" t="inlineStr">
        <is>
          <t>1830-PS07-351</t>
        </is>
      </c>
      <c r="F1608" s="284" t="inlineStr">
        <is>
          <t>MCC</t>
        </is>
      </c>
      <c r="G1608" s="385" t="inlineStr">
        <is>
          <t>18-PF-3501XF</t>
        </is>
      </c>
      <c r="H1608" s="284" t="inlineStr">
        <is>
          <t>DCS-DI</t>
        </is>
      </c>
      <c r="I1608" s="380" t="inlineStr">
        <is>
          <t xml:space="preserve">  -</t>
        </is>
      </c>
      <c r="J1608" s="381" t="inlineStr">
        <is>
          <t xml:space="preserve">  -</t>
        </is>
      </c>
      <c r="K1608" s="382" t="inlineStr">
        <is>
          <t>C01</t>
        </is>
      </c>
      <c r="L1608" s="331" t="inlineStr">
        <is>
          <t>新增 按照电气</t>
        </is>
      </c>
      <c r="M1608" s="306" t="inlineStr">
        <is>
          <t>BLOOM修改位号</t>
        </is>
      </c>
      <c r="N1608" s="353" t="n"/>
      <c r="O1608" s="331" t="n"/>
    </row>
    <row r="1609" ht="20.1" customHeight="1" s="521">
      <c r="A1609" s="309" t="n"/>
      <c r="B1609" s="654" t="n"/>
      <c r="C1609" s="316" t="n"/>
      <c r="D1609" s="311" t="n"/>
      <c r="E1609" s="311" t="n"/>
      <c r="F1609" s="235" t="n"/>
      <c r="G1609" s="252" t="n"/>
      <c r="H1609" s="235" t="n"/>
      <c r="I1609" s="312" t="n"/>
      <c r="J1609" s="340" t="n"/>
      <c r="K1609" s="313" t="n"/>
      <c r="L1609" s="314" t="n"/>
      <c r="M1609" s="315" t="n"/>
      <c r="N1609" s="314" t="n"/>
      <c r="O1609" s="314" t="n"/>
    </row>
    <row r="1610" ht="20.1" customHeight="1" s="521">
      <c r="A1610" s="309" t="n"/>
      <c r="B1610" s="654" t="n"/>
      <c r="C1610" s="316" t="n"/>
      <c r="D1610" s="311" t="n"/>
      <c r="E1610" s="311" t="n"/>
      <c r="F1610" s="235" t="n"/>
      <c r="G1610" s="252" t="n"/>
      <c r="H1610" s="235" t="n"/>
      <c r="I1610" s="312" t="n"/>
      <c r="J1610" s="340" t="n"/>
      <c r="K1610" s="313" t="n"/>
      <c r="L1610" s="314" t="n"/>
      <c r="M1610" s="315" t="n"/>
      <c r="N1610" s="314" t="n"/>
      <c r="O1610" s="314" t="n"/>
    </row>
    <row r="1611" ht="20.1" customHeight="1" s="521">
      <c r="A1611" s="309" t="n"/>
      <c r="B1611" s="654" t="n"/>
      <c r="C1611" s="316" t="n"/>
      <c r="D1611" s="311" t="n"/>
      <c r="E1611" s="311" t="n"/>
      <c r="F1611" s="235" t="n"/>
      <c r="G1611" s="252" t="n"/>
      <c r="H1611" s="235" t="n"/>
      <c r="I1611" s="312" t="n"/>
      <c r="J1611" s="340" t="n"/>
      <c r="K1611" s="313" t="n"/>
      <c r="L1611" s="314" t="n"/>
      <c r="M1611" s="315" t="n"/>
      <c r="N1611" s="314" t="n"/>
      <c r="O1611" s="314" t="n"/>
    </row>
    <row r="1612" ht="20.1" customHeight="1" s="521">
      <c r="A1612" s="309" t="inlineStr">
        <is>
          <t>-</t>
        </is>
      </c>
      <c r="B1612" s="654" t="inlineStr">
        <is>
          <t>18-PI-35205</t>
        </is>
      </c>
      <c r="C1612" s="316" t="inlineStr">
        <is>
          <t>DCS</t>
        </is>
      </c>
      <c r="D1612" s="364" t="inlineStr">
        <is>
          <t>输送氮气风机入口压力显示</t>
        </is>
      </c>
      <c r="E1612" s="311" t="inlineStr">
        <is>
          <t>1830-PS07-352</t>
        </is>
      </c>
      <c r="F1612" s="155" t="inlineStr">
        <is>
          <t>Field</t>
        </is>
      </c>
      <c r="G1612" s="252" t="inlineStr">
        <is>
          <t>18-PT-35205</t>
        </is>
      </c>
      <c r="H1612" s="235" t="inlineStr">
        <is>
          <t>DCS-AI</t>
        </is>
      </c>
      <c r="I1612" s="312" t="inlineStr">
        <is>
          <t xml:space="preserve">  -</t>
        </is>
      </c>
      <c r="J1612" s="323" t="inlineStr">
        <is>
          <t xml:space="preserve">  -</t>
        </is>
      </c>
      <c r="K1612" s="313" t="inlineStr">
        <is>
          <t>C01</t>
        </is>
      </c>
      <c r="L1612" s="314" t="n"/>
      <c r="M1612" s="315" t="n"/>
      <c r="N1612" s="314" t="n"/>
      <c r="O1612" s="314" t="n"/>
    </row>
    <row r="1613" ht="20.1" customHeight="1" s="521">
      <c r="A1613" s="309" t="inlineStr">
        <is>
          <t>-</t>
        </is>
      </c>
      <c r="B1613" s="654" t="inlineStr">
        <is>
          <t>18-PY-35201</t>
        </is>
      </c>
      <c r="C1613" s="316" t="inlineStr">
        <is>
          <t>DCS</t>
        </is>
      </c>
      <c r="D1613" s="364" t="inlineStr">
        <is>
          <t>输送氮气风机入口排气调节阀定位器</t>
        </is>
      </c>
      <c r="E1613" s="311" t="inlineStr">
        <is>
          <t>1830-PS07-352</t>
        </is>
      </c>
      <c r="F1613" s="155" t="inlineStr">
        <is>
          <t>Field</t>
        </is>
      </c>
      <c r="G1613" s="252" t="inlineStr">
        <is>
          <t>18-PV-35201</t>
        </is>
      </c>
      <c r="H1613" s="235" t="inlineStr">
        <is>
          <t>DCS-AO</t>
        </is>
      </c>
      <c r="I1613" s="312" t="inlineStr">
        <is>
          <t xml:space="preserve">  -</t>
        </is>
      </c>
      <c r="J1613" s="323" t="inlineStr">
        <is>
          <t xml:space="preserve">  -</t>
        </is>
      </c>
      <c r="K1613" s="313" t="inlineStr">
        <is>
          <t>C01</t>
        </is>
      </c>
      <c r="L1613" s="314" t="n"/>
      <c r="M1613" s="315" t="n"/>
      <c r="N1613" s="314" t="n"/>
      <c r="O1613" s="314" t="n"/>
    </row>
    <row r="1614" ht="20.1" customHeight="1" s="521">
      <c r="A1614" s="309" t="inlineStr">
        <is>
          <t>-</t>
        </is>
      </c>
      <c r="B1614" s="654" t="inlineStr">
        <is>
          <t>18-PY-35205</t>
        </is>
      </c>
      <c r="C1614" s="316" t="inlineStr">
        <is>
          <t>DCS</t>
        </is>
      </c>
      <c r="D1614" s="364" t="inlineStr">
        <is>
          <t>输送氮气风机入口补气调节阀定位器</t>
        </is>
      </c>
      <c r="E1614" s="311" t="inlineStr">
        <is>
          <t>1830-PS07-352</t>
        </is>
      </c>
      <c r="F1614" s="155" t="inlineStr">
        <is>
          <t>Field</t>
        </is>
      </c>
      <c r="G1614" s="252" t="inlineStr">
        <is>
          <t>18-PV-35205</t>
        </is>
      </c>
      <c r="H1614" s="235" t="inlineStr">
        <is>
          <t>DCS-AO</t>
        </is>
      </c>
      <c r="I1614" s="312" t="inlineStr">
        <is>
          <t xml:space="preserve">  -</t>
        </is>
      </c>
      <c r="J1614" s="323" t="inlineStr">
        <is>
          <t xml:space="preserve">  -</t>
        </is>
      </c>
      <c r="K1614" s="313" t="inlineStr">
        <is>
          <t>C01</t>
        </is>
      </c>
      <c r="L1614" s="314" t="n"/>
      <c r="M1614" s="315" t="n"/>
      <c r="N1614" s="314" t="n"/>
      <c r="O1614" s="314" t="n"/>
    </row>
    <row r="1615" ht="20.1" customHeight="1" s="521">
      <c r="A1615" s="322" t="n"/>
      <c r="B1615" s="654" t="n"/>
      <c r="C1615" s="316" t="n"/>
      <c r="D1615" s="311" t="n"/>
      <c r="E1615" s="311" t="n"/>
      <c r="F1615" s="235" t="n"/>
      <c r="G1615" s="252" t="n"/>
      <c r="H1615" s="235" t="n"/>
      <c r="I1615" s="312" t="n"/>
      <c r="J1615" s="323" t="n"/>
      <c r="K1615" s="313" t="n"/>
      <c r="L1615" s="314" t="n"/>
      <c r="M1615" s="315" t="n"/>
      <c r="N1615" s="315" t="n"/>
      <c r="O1615" s="314" t="n"/>
    </row>
    <row r="1616" ht="20.1" customHeight="1" s="521">
      <c r="A1616" s="309" t="inlineStr">
        <is>
          <t>-</t>
        </is>
      </c>
      <c r="B1616" s="654" t="inlineStr">
        <is>
          <t>18-FI-35201</t>
        </is>
      </c>
      <c r="C1616" s="316" t="inlineStr">
        <is>
          <t>DCS</t>
        </is>
      </c>
      <c r="D1616" s="364" t="inlineStr">
        <is>
          <t>输送氮气风机入口补气流量显示</t>
        </is>
      </c>
      <c r="E1616" s="311" t="inlineStr">
        <is>
          <t>1830-PS07-352</t>
        </is>
      </c>
      <c r="F1616" s="155" t="inlineStr">
        <is>
          <t>Field</t>
        </is>
      </c>
      <c r="G1616" s="252" t="inlineStr">
        <is>
          <t>18-FT-35201</t>
        </is>
      </c>
      <c r="H1616" s="235" t="inlineStr">
        <is>
          <t>DCS-AO</t>
        </is>
      </c>
      <c r="I1616" s="312" t="inlineStr">
        <is>
          <t xml:space="preserve">  -</t>
        </is>
      </c>
      <c r="J1616" s="323" t="inlineStr">
        <is>
          <t xml:space="preserve">  -</t>
        </is>
      </c>
      <c r="K1616" s="313" t="inlineStr">
        <is>
          <t>C01</t>
        </is>
      </c>
      <c r="L1616" s="314" t="n"/>
      <c r="M1616" s="315" t="n"/>
      <c r="N1616" s="314" t="n"/>
      <c r="O1616" s="314" t="n"/>
    </row>
    <row r="1617" ht="20.1" customHeight="1" s="521">
      <c r="A1617" s="309" t="n"/>
      <c r="B1617" s="654" t="n"/>
      <c r="C1617" s="316" t="n"/>
      <c r="D1617" s="311" t="n"/>
      <c r="E1617" s="311" t="n"/>
      <c r="F1617" s="235" t="n"/>
      <c r="G1617" s="252" t="n"/>
      <c r="H1617" s="235" t="n"/>
      <c r="I1617" s="312" t="n"/>
      <c r="J1617" s="235" t="n"/>
      <c r="K1617" s="313" t="n"/>
      <c r="L1617" s="314" t="n"/>
      <c r="M1617" s="315" t="n"/>
      <c r="N1617" s="314" t="n"/>
      <c r="O1617" s="314" t="n"/>
    </row>
    <row r="1618" ht="20.1" customHeight="1" s="521">
      <c r="A1618" s="309" t="inlineStr">
        <is>
          <t>-</t>
        </is>
      </c>
      <c r="B1618" s="654" t="inlineStr">
        <is>
          <t>18-AI-35201</t>
        </is>
      </c>
      <c r="C1618" s="316" t="inlineStr">
        <is>
          <t>DCS</t>
        </is>
      </c>
      <c r="D1618" s="364" t="inlineStr">
        <is>
          <t>输送氮气风机入口烃含量显示</t>
        </is>
      </c>
      <c r="E1618" s="311" t="inlineStr">
        <is>
          <t>1830-PS07-352</t>
        </is>
      </c>
      <c r="F1618" s="155" t="inlineStr">
        <is>
          <t>Field</t>
        </is>
      </c>
      <c r="G1618" s="252" t="inlineStr">
        <is>
          <t>18-AT-35201</t>
        </is>
      </c>
      <c r="H1618" s="235" t="inlineStr">
        <is>
          <t>DCS-AI</t>
        </is>
      </c>
      <c r="I1618" s="312" t="inlineStr">
        <is>
          <t xml:space="preserve">  -</t>
        </is>
      </c>
      <c r="J1618" s="323" t="inlineStr">
        <is>
          <t xml:space="preserve">  -</t>
        </is>
      </c>
      <c r="K1618" s="313" t="inlineStr">
        <is>
          <t>C01</t>
        </is>
      </c>
      <c r="L1618" s="314" t="n"/>
      <c r="M1618" s="315" t="n"/>
      <c r="N1618" s="314" t="n"/>
      <c r="O1618" s="314" t="n"/>
    </row>
    <row r="1619" ht="20.1" customHeight="1" s="521">
      <c r="A1619" s="322" t="n"/>
      <c r="B1619" s="654" t="n"/>
      <c r="C1619" s="316" t="n"/>
      <c r="D1619" s="311" t="n"/>
      <c r="E1619" s="311" t="n"/>
      <c r="F1619" s="235" t="n"/>
      <c r="G1619" s="252" t="n"/>
      <c r="H1619" s="235" t="n"/>
      <c r="I1619" s="312" t="n"/>
      <c r="J1619" s="340" t="n"/>
      <c r="K1619" s="313" t="n"/>
      <c r="L1619" s="314" t="n"/>
      <c r="M1619" s="315" t="n"/>
      <c r="N1619" s="315" t="n"/>
      <c r="O1619" s="314" t="n"/>
    </row>
    <row r="1620" ht="20.1" customHeight="1" s="521">
      <c r="A1620" s="309" t="inlineStr">
        <is>
          <t>-</t>
        </is>
      </c>
      <c r="B1620" s="654" t="inlineStr">
        <is>
          <t>18-AI-35202</t>
        </is>
      </c>
      <c r="C1620" s="316" t="inlineStr">
        <is>
          <t>DCS</t>
        </is>
      </c>
      <c r="D1620" s="364" t="inlineStr">
        <is>
          <t>输送氮气风机入口氧含量显示</t>
        </is>
      </c>
      <c r="E1620" s="311" t="inlineStr">
        <is>
          <t>1830-PS07-352</t>
        </is>
      </c>
      <c r="F1620" s="155" t="inlineStr">
        <is>
          <t>Field</t>
        </is>
      </c>
      <c r="G1620" s="252" t="inlineStr">
        <is>
          <t>18-AT-35202</t>
        </is>
      </c>
      <c r="H1620" s="235" t="inlineStr">
        <is>
          <t>DCS-AI</t>
        </is>
      </c>
      <c r="I1620" s="312" t="inlineStr">
        <is>
          <t xml:space="preserve">  -</t>
        </is>
      </c>
      <c r="J1620" s="323" t="inlineStr">
        <is>
          <t xml:space="preserve">  -</t>
        </is>
      </c>
      <c r="K1620" s="313" t="inlineStr">
        <is>
          <t>C01</t>
        </is>
      </c>
      <c r="L1620" s="314" t="n"/>
      <c r="M1620" s="315" t="n"/>
      <c r="N1620" s="314" t="n"/>
      <c r="O1620" s="314" t="n"/>
    </row>
    <row r="1621" ht="20.1" customHeight="1" s="521">
      <c r="A1621" s="309" t="n"/>
      <c r="B1621" s="654" t="n"/>
      <c r="C1621" s="316" t="n"/>
      <c r="D1621" s="311" t="n"/>
      <c r="E1621" s="311" t="n"/>
      <c r="F1621" s="235" t="n"/>
      <c r="G1621" s="252" t="n"/>
      <c r="H1621" s="235" t="n"/>
      <c r="I1621" s="312" t="n"/>
      <c r="J1621" s="235" t="n"/>
      <c r="K1621" s="313" t="n"/>
      <c r="L1621" s="314" t="n"/>
      <c r="M1621" s="315" t="n"/>
      <c r="N1621" s="314" t="n"/>
      <c r="O1621" s="314" t="n"/>
    </row>
    <row r="1622" ht="20.1" customHeight="1" s="521">
      <c r="A1622" s="309" t="inlineStr">
        <is>
          <t>-</t>
        </is>
      </c>
      <c r="B1622" s="654" t="inlineStr">
        <is>
          <t>18-XS-35201</t>
        </is>
      </c>
      <c r="C1622" s="316" t="inlineStr">
        <is>
          <t>DCS</t>
        </is>
      </c>
      <c r="D1622" s="364" t="inlineStr">
        <is>
          <t>控制气动蝶阀18-XV-35201开/关信号</t>
        </is>
      </c>
      <c r="E1622" s="311" t="inlineStr">
        <is>
          <t>1830-PS07-352</t>
        </is>
      </c>
      <c r="F1622" s="155" t="inlineStr">
        <is>
          <t>Field</t>
        </is>
      </c>
      <c r="G1622" s="252" t="inlineStr">
        <is>
          <t>18-XV-35201</t>
        </is>
      </c>
      <c r="H1622" s="235" t="inlineStr">
        <is>
          <t>DCS-DO</t>
        </is>
      </c>
      <c r="I1622" s="312" t="inlineStr">
        <is>
          <t xml:space="preserve">  -</t>
        </is>
      </c>
      <c r="J1622" s="323" t="inlineStr">
        <is>
          <t xml:space="preserve">  -</t>
        </is>
      </c>
      <c r="K1622" s="313" t="inlineStr">
        <is>
          <t>C01</t>
        </is>
      </c>
      <c r="L1622" s="314" t="n"/>
      <c r="M1622" s="315" t="n"/>
      <c r="N1622" s="314" t="n"/>
      <c r="O1622" s="314" t="n"/>
    </row>
    <row r="1623" ht="20.1" customHeight="1" s="521">
      <c r="A1623" s="309" t="inlineStr">
        <is>
          <t>-</t>
        </is>
      </c>
      <c r="B1623" s="654" t="inlineStr">
        <is>
          <t>18-XZH-35201</t>
        </is>
      </c>
      <c r="C1623" s="316" t="inlineStr">
        <is>
          <t>DCS</t>
        </is>
      </c>
      <c r="D1623" s="364" t="inlineStr">
        <is>
          <t>气动蝶阀18-XV-35201开状态</t>
        </is>
      </c>
      <c r="E1623" s="311" t="inlineStr">
        <is>
          <t>1830-PS07-352</t>
        </is>
      </c>
      <c r="F1623" s="155" t="inlineStr">
        <is>
          <t>Field</t>
        </is>
      </c>
      <c r="G1623" s="252" t="inlineStr">
        <is>
          <t>18-XV-35201</t>
        </is>
      </c>
      <c r="H1623" s="235" t="inlineStr">
        <is>
          <t>DCS-DI</t>
        </is>
      </c>
      <c r="I1623" s="312" t="inlineStr">
        <is>
          <t xml:space="preserve">  -</t>
        </is>
      </c>
      <c r="J1623" s="323" t="inlineStr">
        <is>
          <t xml:space="preserve">  -</t>
        </is>
      </c>
      <c r="K1623" s="313" t="inlineStr">
        <is>
          <t>C01</t>
        </is>
      </c>
      <c r="L1623" s="314" t="n"/>
      <c r="M1623" s="315" t="n"/>
      <c r="N1623" s="314" t="n"/>
      <c r="O1623" s="314" t="n"/>
    </row>
    <row r="1624" ht="20.1" customHeight="1" s="521">
      <c r="A1624" s="309" t="inlineStr">
        <is>
          <t>-</t>
        </is>
      </c>
      <c r="B1624" s="654" t="inlineStr">
        <is>
          <t>18-XZL-35201</t>
        </is>
      </c>
      <c r="C1624" s="316" t="inlineStr">
        <is>
          <t>DCS</t>
        </is>
      </c>
      <c r="D1624" s="364" t="inlineStr">
        <is>
          <t>气动蝶阀18-XV-35201关状态</t>
        </is>
      </c>
      <c r="E1624" s="311" t="inlineStr">
        <is>
          <t>1830-PS07-352</t>
        </is>
      </c>
      <c r="F1624" s="155" t="inlineStr">
        <is>
          <t>Field</t>
        </is>
      </c>
      <c r="G1624" s="252" t="inlineStr">
        <is>
          <t>18-XV-35201</t>
        </is>
      </c>
      <c r="H1624" s="235" t="inlineStr">
        <is>
          <t>DCS-DI</t>
        </is>
      </c>
      <c r="I1624" s="312" t="inlineStr">
        <is>
          <t xml:space="preserve">  -</t>
        </is>
      </c>
      <c r="J1624" s="323" t="inlineStr">
        <is>
          <t xml:space="preserve">  -</t>
        </is>
      </c>
      <c r="K1624" s="313" t="inlineStr">
        <is>
          <t>C01</t>
        </is>
      </c>
      <c r="L1624" s="314" t="n"/>
      <c r="M1624" s="315" t="n"/>
      <c r="N1624" s="315" t="n"/>
      <c r="O1624" s="314" t="n"/>
    </row>
    <row r="1625" ht="20.1" customHeight="1" s="521">
      <c r="A1625" s="322" t="n"/>
      <c r="B1625" s="654" t="n"/>
      <c r="C1625" s="316" t="n"/>
      <c r="D1625" s="311" t="n"/>
      <c r="E1625" s="311" t="n"/>
      <c r="F1625" s="235" t="n"/>
      <c r="G1625" s="252" t="n"/>
      <c r="H1625" s="235" t="n"/>
      <c r="I1625" s="312" t="n"/>
      <c r="J1625" s="340" t="n"/>
      <c r="K1625" s="313" t="n"/>
      <c r="L1625" s="314" t="n"/>
      <c r="M1625" s="315" t="n"/>
      <c r="N1625" s="315" t="n"/>
      <c r="O1625" s="314" t="n"/>
    </row>
    <row r="1626" ht="20.1" customHeight="1" s="521">
      <c r="A1626" s="309" t="inlineStr">
        <is>
          <t>-</t>
        </is>
      </c>
      <c r="B1626" s="654" t="inlineStr">
        <is>
          <t>18-PI-35201A</t>
        </is>
      </c>
      <c r="C1626" s="316" t="inlineStr">
        <is>
          <t>DCS</t>
        </is>
      </c>
      <c r="D1626" s="311" t="inlineStr">
        <is>
          <t>风机18-PB-3501AX入口压力显示</t>
        </is>
      </c>
      <c r="E1626" s="311" t="inlineStr">
        <is>
          <t>1830-PS07-352</t>
        </is>
      </c>
      <c r="F1626" s="155" t="inlineStr">
        <is>
          <t>Field</t>
        </is>
      </c>
      <c r="G1626" s="252" t="inlineStr">
        <is>
          <t>18-PT-35201A</t>
        </is>
      </c>
      <c r="H1626" s="235" t="inlineStr">
        <is>
          <t>DCS-AI</t>
        </is>
      </c>
      <c r="I1626" s="312" t="inlineStr">
        <is>
          <t xml:space="preserve">  -</t>
        </is>
      </c>
      <c r="J1626" s="323" t="inlineStr">
        <is>
          <t xml:space="preserve">  -</t>
        </is>
      </c>
      <c r="K1626" s="313" t="inlineStr">
        <is>
          <t>C01</t>
        </is>
      </c>
      <c r="L1626" s="314" t="n"/>
      <c r="M1626" s="315" t="n"/>
      <c r="N1626" s="314" t="n"/>
      <c r="O1626" s="314" t="n"/>
    </row>
    <row r="1627" ht="20.1" customHeight="1" s="521">
      <c r="A1627" s="322" t="n"/>
      <c r="B1627" s="654" t="n"/>
      <c r="C1627" s="316" t="n"/>
      <c r="D1627" s="311" t="n"/>
      <c r="E1627" s="311" t="n"/>
      <c r="F1627" s="235" t="n"/>
      <c r="G1627" s="252" t="n"/>
      <c r="H1627" s="235" t="n"/>
      <c r="I1627" s="312" t="n"/>
      <c r="J1627" s="323" t="n"/>
      <c r="K1627" s="313" t="n"/>
      <c r="L1627" s="314" t="n"/>
      <c r="M1627" s="315" t="n"/>
      <c r="N1627" s="315" t="n"/>
      <c r="O1627" s="314" t="n"/>
    </row>
    <row r="1628" ht="20.1" customHeight="1" s="521">
      <c r="A1628" s="309" t="inlineStr">
        <is>
          <t>-</t>
        </is>
      </c>
      <c r="B1628" s="654" t="inlineStr">
        <is>
          <t>18-PI-35201B</t>
        </is>
      </c>
      <c r="C1628" s="316" t="inlineStr">
        <is>
          <t>DCS</t>
        </is>
      </c>
      <c r="D1628" s="311" t="inlineStr">
        <is>
          <t>风机18-PB-3501AX入口压力显示</t>
        </is>
      </c>
      <c r="E1628" s="311" t="inlineStr">
        <is>
          <t>1830-PS07-352</t>
        </is>
      </c>
      <c r="F1628" s="155" t="inlineStr">
        <is>
          <t>Field</t>
        </is>
      </c>
      <c r="G1628" s="252" t="inlineStr">
        <is>
          <t>18-PT-35201B</t>
        </is>
      </c>
      <c r="H1628" s="235" t="inlineStr">
        <is>
          <t>DCS-AI</t>
        </is>
      </c>
      <c r="I1628" s="312" t="inlineStr">
        <is>
          <t xml:space="preserve">  -</t>
        </is>
      </c>
      <c r="J1628" s="323" t="inlineStr">
        <is>
          <t xml:space="preserve">  -</t>
        </is>
      </c>
      <c r="K1628" s="313" t="inlineStr">
        <is>
          <t>C01</t>
        </is>
      </c>
      <c r="L1628" s="314" t="n"/>
      <c r="M1628" s="315" t="n"/>
      <c r="N1628" s="314" t="n"/>
      <c r="O1628" s="314" t="n"/>
    </row>
    <row r="1629" ht="20.1" customHeight="1" s="521">
      <c r="A1629" s="322" t="n"/>
      <c r="B1629" s="654" t="n"/>
      <c r="C1629" s="316" t="n"/>
      <c r="D1629" s="311" t="n"/>
      <c r="E1629" s="311" t="n"/>
      <c r="F1629" s="235" t="n"/>
      <c r="G1629" s="252" t="n"/>
      <c r="H1629" s="235" t="n"/>
      <c r="I1629" s="312" t="n"/>
      <c r="J1629" s="323" t="n"/>
      <c r="K1629" s="313" t="n"/>
      <c r="L1629" s="370" t="inlineStr">
        <is>
          <t xml:space="preserve"> </t>
        </is>
      </c>
      <c r="M1629" s="315" t="n"/>
      <c r="N1629" s="315" t="n"/>
      <c r="O1629" s="314" t="n"/>
    </row>
    <row r="1630" ht="20.1" customHeight="1" s="521">
      <c r="A1630" s="301" t="inlineStr">
        <is>
          <t>-</t>
        </is>
      </c>
      <c r="B1630" s="653" t="inlineStr">
        <is>
          <t>18-YL-35201L</t>
        </is>
      </c>
      <c r="C1630" s="307" t="inlineStr">
        <is>
          <t>DCS</t>
        </is>
      </c>
      <c r="D1630" s="303" t="inlineStr">
        <is>
          <t>输送氮气风机18-PB-3501AX主电机远程状态</t>
        </is>
      </c>
      <c r="E1630" s="303" t="inlineStr">
        <is>
          <t>1830-PS07-352</t>
        </is>
      </c>
      <c r="F1630" s="229" t="inlineStr">
        <is>
          <t>MCC</t>
        </is>
      </c>
      <c r="G1630" s="240" t="inlineStr">
        <is>
          <t>18-PB-3501AX</t>
        </is>
      </c>
      <c r="H1630" s="229" t="inlineStr">
        <is>
          <t>DCS-DI</t>
        </is>
      </c>
      <c r="I1630" s="308" t="inlineStr">
        <is>
          <t xml:space="preserve">  -</t>
        </is>
      </c>
      <c r="J1630" s="363" t="inlineStr">
        <is>
          <t xml:space="preserve">  -</t>
        </is>
      </c>
      <c r="K1630" s="304" t="inlineStr">
        <is>
          <t>C01</t>
        </is>
      </c>
      <c r="L1630" s="305" t="inlineStr">
        <is>
          <t>18-LHS-35201REM</t>
        </is>
      </c>
      <c r="M1630" s="306" t="inlineStr">
        <is>
          <t>BLOOM修改位号</t>
        </is>
      </c>
      <c r="N1630" s="306" t="n"/>
      <c r="O1630" s="305" t="n"/>
    </row>
    <row r="1631" ht="20.1" customHeight="1" s="521">
      <c r="A1631" s="301" t="inlineStr">
        <is>
          <t>-</t>
        </is>
      </c>
      <c r="B1631" s="653" t="inlineStr">
        <is>
          <t>18-HS-35201P</t>
        </is>
      </c>
      <c r="C1631" s="307" t="inlineStr">
        <is>
          <t>DCS</t>
        </is>
      </c>
      <c r="D1631" s="303" t="inlineStr">
        <is>
          <t>输送氮气风机18-PB-3501AX主电机停止控制</t>
        </is>
      </c>
      <c r="E1631" s="303" t="inlineStr">
        <is>
          <t>1830-PS07-352</t>
        </is>
      </c>
      <c r="F1631" s="229" t="inlineStr">
        <is>
          <t>MCC</t>
        </is>
      </c>
      <c r="G1631" s="240" t="inlineStr">
        <is>
          <t>18-PB-3501AX</t>
        </is>
      </c>
      <c r="H1631" s="229" t="inlineStr">
        <is>
          <t>DCS-DO</t>
        </is>
      </c>
      <c r="I1631" s="308" t="inlineStr">
        <is>
          <t xml:space="preserve">  -</t>
        </is>
      </c>
      <c r="J1631" s="363" t="inlineStr">
        <is>
          <t xml:space="preserve">  -</t>
        </is>
      </c>
      <c r="K1631" s="304" t="inlineStr">
        <is>
          <t>C01</t>
        </is>
      </c>
      <c r="L1631" s="305" t="inlineStr">
        <is>
          <t>18-HS-35201SP</t>
        </is>
      </c>
      <c r="M1631" s="306" t="inlineStr">
        <is>
          <t>BLOOM修改位号</t>
        </is>
      </c>
      <c r="N1631" s="305" t="n"/>
      <c r="O1631" s="305" t="n"/>
    </row>
    <row r="1632" ht="20.1" customHeight="1" s="521">
      <c r="A1632" s="301" t="inlineStr">
        <is>
          <t>-</t>
        </is>
      </c>
      <c r="B1632" s="653" t="inlineStr">
        <is>
          <t>18-HS-35201S</t>
        </is>
      </c>
      <c r="C1632" s="307" t="inlineStr">
        <is>
          <t>DCS</t>
        </is>
      </c>
      <c r="D1632" s="303" t="inlineStr">
        <is>
          <t>输送氮气风机18-PB-3501AX主电机启动控制</t>
        </is>
      </c>
      <c r="E1632" s="303" t="inlineStr">
        <is>
          <t>1830-PS07-352</t>
        </is>
      </c>
      <c r="F1632" s="229" t="inlineStr">
        <is>
          <t>MCC</t>
        </is>
      </c>
      <c r="G1632" s="240" t="inlineStr">
        <is>
          <t>18-PB-3501AX</t>
        </is>
      </c>
      <c r="H1632" s="229" t="inlineStr">
        <is>
          <t>DCS-DO</t>
        </is>
      </c>
      <c r="I1632" s="308" t="inlineStr">
        <is>
          <t xml:space="preserve">  -</t>
        </is>
      </c>
      <c r="J1632" s="363" t="inlineStr">
        <is>
          <t xml:space="preserve">  -</t>
        </is>
      </c>
      <c r="K1632" s="304" t="inlineStr">
        <is>
          <t>C01</t>
        </is>
      </c>
      <c r="L1632" s="305" t="inlineStr">
        <is>
          <t>18-HS-35201ST</t>
        </is>
      </c>
      <c r="M1632" s="306" t="inlineStr">
        <is>
          <t>BLOOM修改位号</t>
        </is>
      </c>
      <c r="N1632" s="305" t="n"/>
      <c r="O1632" s="305" t="n"/>
    </row>
    <row r="1633" ht="20.1" customHeight="1" s="521">
      <c r="A1633" s="301" t="inlineStr">
        <is>
          <t>-</t>
        </is>
      </c>
      <c r="B1633" s="653" t="inlineStr">
        <is>
          <t>18-HS-35201L</t>
        </is>
      </c>
      <c r="C1633" s="307" t="inlineStr">
        <is>
          <t>DCS</t>
        </is>
      </c>
      <c r="D1633" s="303" t="inlineStr">
        <is>
          <t>输送氮气风机18-PB-3501AX主电机允许启动</t>
        </is>
      </c>
      <c r="E1633" s="303" t="inlineStr">
        <is>
          <t>1830-PS07-352</t>
        </is>
      </c>
      <c r="F1633" s="229" t="inlineStr">
        <is>
          <t>MCC</t>
        </is>
      </c>
      <c r="G1633" s="240" t="inlineStr">
        <is>
          <t>18-PB-3501AX</t>
        </is>
      </c>
      <c r="H1633" s="229" t="inlineStr">
        <is>
          <t>DCS-DO</t>
        </is>
      </c>
      <c r="I1633" s="308" t="inlineStr">
        <is>
          <t xml:space="preserve">  -</t>
        </is>
      </c>
      <c r="J1633" s="363" t="inlineStr">
        <is>
          <t xml:space="preserve">  -</t>
        </is>
      </c>
      <c r="K1633" s="304" t="inlineStr">
        <is>
          <t>C01</t>
        </is>
      </c>
      <c r="L1633" s="305" t="inlineStr">
        <is>
          <t>18-HS-35201AL</t>
        </is>
      </c>
      <c r="M1633" s="306" t="inlineStr">
        <is>
          <t>BLOOM修改位号</t>
        </is>
      </c>
      <c r="N1633" s="305" t="n"/>
      <c r="O1633" s="305" t="n"/>
    </row>
    <row r="1634" ht="20.1" customHeight="1" s="521">
      <c r="A1634" s="301" t="inlineStr">
        <is>
          <t>-</t>
        </is>
      </c>
      <c r="B1634" s="653" t="inlineStr">
        <is>
          <t>18-YL-35201R</t>
        </is>
      </c>
      <c r="C1634" s="307" t="inlineStr">
        <is>
          <t>DCS</t>
        </is>
      </c>
      <c r="D1634" s="303" t="inlineStr">
        <is>
          <t>输送氮气风机18-PB-3501AX主电机运行状态</t>
        </is>
      </c>
      <c r="E1634" s="303" t="inlineStr">
        <is>
          <t>1830-PS07-352</t>
        </is>
      </c>
      <c r="F1634" s="229" t="inlineStr">
        <is>
          <t>MCC</t>
        </is>
      </c>
      <c r="G1634" s="240" t="inlineStr">
        <is>
          <t>18-PB-3501AX</t>
        </is>
      </c>
      <c r="H1634" s="229" t="inlineStr">
        <is>
          <t>DCS-DI</t>
        </is>
      </c>
      <c r="I1634" s="308" t="inlineStr">
        <is>
          <t xml:space="preserve">  -</t>
        </is>
      </c>
      <c r="J1634" s="363" t="inlineStr">
        <is>
          <t xml:space="preserve">  -</t>
        </is>
      </c>
      <c r="K1634" s="304" t="inlineStr">
        <is>
          <t>C01</t>
        </is>
      </c>
      <c r="L1634" s="305" t="inlineStr">
        <is>
          <t>18-YL-35201RN</t>
        </is>
      </c>
      <c r="M1634" s="306" t="inlineStr">
        <is>
          <t>BLOOM修改位号</t>
        </is>
      </c>
      <c r="N1634" s="305" t="n"/>
      <c r="O1634" s="305" t="n"/>
    </row>
    <row r="1635" ht="20.1" customHeight="1" s="521">
      <c r="A1635" s="301" t="inlineStr">
        <is>
          <t>-</t>
        </is>
      </c>
      <c r="B1635" s="653" t="inlineStr">
        <is>
          <t>18-YL-35201F</t>
        </is>
      </c>
      <c r="C1635" s="307" t="inlineStr">
        <is>
          <t>DCS</t>
        </is>
      </c>
      <c r="D1635" s="303" t="inlineStr">
        <is>
          <t>输送氮气风机18-PB-3501AX主电机故障状态</t>
        </is>
      </c>
      <c r="E1635" s="303" t="inlineStr">
        <is>
          <t>1830-PS07-352</t>
        </is>
      </c>
      <c r="F1635" s="229" t="inlineStr">
        <is>
          <t>MCC</t>
        </is>
      </c>
      <c r="G1635" s="240" t="inlineStr">
        <is>
          <t>18-PB-3501AX</t>
        </is>
      </c>
      <c r="H1635" s="229" t="inlineStr">
        <is>
          <t>DCS-DI</t>
        </is>
      </c>
      <c r="I1635" s="308" t="inlineStr">
        <is>
          <t xml:space="preserve">  -</t>
        </is>
      </c>
      <c r="J1635" s="363" t="inlineStr">
        <is>
          <t xml:space="preserve">  -</t>
        </is>
      </c>
      <c r="K1635" s="304" t="inlineStr">
        <is>
          <t>C01</t>
        </is>
      </c>
      <c r="L1635" s="305" t="inlineStr">
        <is>
          <t>18-YL-35201FA</t>
        </is>
      </c>
      <c r="M1635" s="306" t="inlineStr">
        <is>
          <t>BLOOM修改位号</t>
        </is>
      </c>
      <c r="N1635" s="305" t="n"/>
      <c r="O1635" s="305" t="n"/>
    </row>
    <row r="1636" ht="20.1" customHeight="1" s="521">
      <c r="A1636" s="301" t="inlineStr">
        <is>
          <t>-</t>
        </is>
      </c>
      <c r="B1636" s="653" t="inlineStr">
        <is>
          <t>18-II-35201</t>
        </is>
      </c>
      <c r="C1636" s="307" t="inlineStr">
        <is>
          <t>DCS</t>
        </is>
      </c>
      <c r="D1636" s="386" t="inlineStr">
        <is>
          <t>输送氮气风机18-PB-3501AX主电机电流显示</t>
        </is>
      </c>
      <c r="E1636" s="303" t="inlineStr">
        <is>
          <t>1830-PS07-352</t>
        </is>
      </c>
      <c r="F1636" s="229" t="inlineStr">
        <is>
          <t>MCC</t>
        </is>
      </c>
      <c r="G1636" s="240" t="inlineStr">
        <is>
          <t>18-PB-3501AX</t>
        </is>
      </c>
      <c r="H1636" s="229" t="inlineStr">
        <is>
          <t>DCS-AI</t>
        </is>
      </c>
      <c r="I1636" s="308" t="inlineStr">
        <is>
          <t xml:space="preserve">  -</t>
        </is>
      </c>
      <c r="J1636" s="363" t="inlineStr">
        <is>
          <t xml:space="preserve">  -</t>
        </is>
      </c>
      <c r="K1636" s="304" t="inlineStr">
        <is>
          <t>C01</t>
        </is>
      </c>
      <c r="L1636" s="305" t="inlineStr">
        <is>
          <t>18-II-35201</t>
        </is>
      </c>
      <c r="M1636" s="306" t="inlineStr">
        <is>
          <t>BLOOM修改位号</t>
        </is>
      </c>
      <c r="N1636" s="305" t="n"/>
      <c r="O1636" s="305" t="n"/>
    </row>
    <row r="1637" ht="20.1" customHeight="1" s="521">
      <c r="A1637" s="309" t="n"/>
      <c r="B1637" s="654" t="n"/>
      <c r="C1637" s="310" t="n"/>
      <c r="D1637" s="311" t="n"/>
      <c r="E1637" s="311" t="n"/>
      <c r="F1637" s="235" t="n"/>
      <c r="G1637" s="252" t="n"/>
      <c r="H1637" s="235" t="n"/>
      <c r="I1637" s="312" t="n"/>
      <c r="J1637" s="235" t="n"/>
      <c r="K1637" s="313" t="n"/>
      <c r="L1637" s="370" t="inlineStr">
        <is>
          <t xml:space="preserve"> </t>
        </is>
      </c>
      <c r="M1637" s="315" t="n"/>
      <c r="N1637" s="314" t="n"/>
      <c r="O1637" s="314" t="n"/>
    </row>
    <row r="1638" ht="20.1" customHeight="1" s="521">
      <c r="A1638" s="309" t="inlineStr">
        <is>
          <t>-</t>
        </is>
      </c>
      <c r="B1638" s="654" t="inlineStr">
        <is>
          <t>18-TI-35204A</t>
        </is>
      </c>
      <c r="C1638" s="316" t="inlineStr">
        <is>
          <t>DCS</t>
        </is>
      </c>
      <c r="D1638" s="364" t="inlineStr">
        <is>
          <t>输送氮气风机18-PB-3501AX主电机定子温度显示</t>
        </is>
      </c>
      <c r="E1638" s="311" t="inlineStr">
        <is>
          <t>1830-PS07-352</t>
        </is>
      </c>
      <c r="F1638" s="155" t="inlineStr">
        <is>
          <t>Field</t>
        </is>
      </c>
      <c r="G1638" s="654" t="inlineStr">
        <is>
          <t>18-TT-35204A</t>
        </is>
      </c>
      <c r="H1638" s="235" t="inlineStr">
        <is>
          <t>DCS-AI</t>
        </is>
      </c>
      <c r="I1638" s="312" t="inlineStr">
        <is>
          <t xml:space="preserve">  -</t>
        </is>
      </c>
      <c r="J1638" s="323" t="inlineStr">
        <is>
          <t xml:space="preserve">  -</t>
        </is>
      </c>
      <c r="K1638" s="313" t="inlineStr">
        <is>
          <t>C01</t>
        </is>
      </c>
      <c r="L1638" s="314" t="n"/>
      <c r="M1638" s="315" t="n"/>
      <c r="N1638" s="314" t="n"/>
      <c r="O1638" s="314" t="n"/>
    </row>
    <row r="1639" ht="20.1" customHeight="1" s="521">
      <c r="A1639" s="309" t="inlineStr">
        <is>
          <t>-</t>
        </is>
      </c>
      <c r="B1639" s="654" t="inlineStr">
        <is>
          <t>18-TI-35204B</t>
        </is>
      </c>
      <c r="C1639" s="316" t="inlineStr">
        <is>
          <t>DCS</t>
        </is>
      </c>
      <c r="D1639" s="364" t="inlineStr">
        <is>
          <t>输送氮气风机18-PB-3501AX主电机定子温度显示</t>
        </is>
      </c>
      <c r="E1639" s="311" t="inlineStr">
        <is>
          <t>1830-PS07-352</t>
        </is>
      </c>
      <c r="F1639" s="155" t="inlineStr">
        <is>
          <t>Field</t>
        </is>
      </c>
      <c r="G1639" s="654" t="inlineStr">
        <is>
          <t>18-TT-35204B</t>
        </is>
      </c>
      <c r="H1639" s="235" t="inlineStr">
        <is>
          <t>DCS-AI</t>
        </is>
      </c>
      <c r="I1639" s="312" t="inlineStr">
        <is>
          <t xml:space="preserve">  -</t>
        </is>
      </c>
      <c r="J1639" s="323" t="inlineStr">
        <is>
          <t xml:space="preserve">  -</t>
        </is>
      </c>
      <c r="K1639" s="313" t="inlineStr">
        <is>
          <t>C01</t>
        </is>
      </c>
      <c r="L1639" s="314" t="n"/>
      <c r="M1639" s="315" t="n"/>
      <c r="N1639" s="315" t="n"/>
      <c r="O1639" s="314" t="n"/>
    </row>
    <row r="1640" ht="20.1" customHeight="1" s="521">
      <c r="A1640" s="309" t="inlineStr">
        <is>
          <t>-</t>
        </is>
      </c>
      <c r="B1640" s="654" t="inlineStr">
        <is>
          <t>18-TI-35204C</t>
        </is>
      </c>
      <c r="C1640" s="316" t="inlineStr">
        <is>
          <t>DCS</t>
        </is>
      </c>
      <c r="D1640" s="364" t="inlineStr">
        <is>
          <t>输送氮气风机18-PB-3501AX主电机定子温度显示</t>
        </is>
      </c>
      <c r="E1640" s="311" t="inlineStr">
        <is>
          <t>1830-PS07-352</t>
        </is>
      </c>
      <c r="F1640" s="155" t="inlineStr">
        <is>
          <t>Field</t>
        </is>
      </c>
      <c r="G1640" s="654" t="inlineStr">
        <is>
          <t>18-TT-35204C</t>
        </is>
      </c>
      <c r="H1640" s="235" t="inlineStr">
        <is>
          <t>DCS-AI</t>
        </is>
      </c>
      <c r="I1640" s="312" t="inlineStr">
        <is>
          <t xml:space="preserve">  -</t>
        </is>
      </c>
      <c r="J1640" s="323" t="inlineStr">
        <is>
          <t xml:space="preserve">  -</t>
        </is>
      </c>
      <c r="K1640" s="313" t="inlineStr">
        <is>
          <t>C01</t>
        </is>
      </c>
      <c r="L1640" s="314" t="n"/>
      <c r="M1640" s="315" t="n"/>
      <c r="N1640" s="315" t="n"/>
      <c r="O1640" s="314" t="n"/>
    </row>
    <row r="1641" ht="20.1" customHeight="1" s="521">
      <c r="A1641" s="309" t="inlineStr">
        <is>
          <t>-</t>
        </is>
      </c>
      <c r="B1641" s="654" t="inlineStr">
        <is>
          <t>18-TI-35204D</t>
        </is>
      </c>
      <c r="C1641" s="316" t="inlineStr">
        <is>
          <t>DCS</t>
        </is>
      </c>
      <c r="D1641" s="311" t="inlineStr">
        <is>
          <t>输送氮气风机18-PC-3501AX主电机轴承温度显示</t>
        </is>
      </c>
      <c r="E1641" s="311" t="inlineStr">
        <is>
          <t>1830-PS07-352</t>
        </is>
      </c>
      <c r="F1641" s="155" t="inlineStr">
        <is>
          <t>Field</t>
        </is>
      </c>
      <c r="G1641" s="654" t="inlineStr">
        <is>
          <t>18-TT-35204D</t>
        </is>
      </c>
      <c r="H1641" s="235" t="inlineStr">
        <is>
          <t>DCS-AI</t>
        </is>
      </c>
      <c r="I1641" s="312" t="inlineStr">
        <is>
          <t xml:space="preserve">  -</t>
        </is>
      </c>
      <c r="J1641" s="323" t="inlineStr">
        <is>
          <t xml:space="preserve">  -</t>
        </is>
      </c>
      <c r="K1641" s="313" t="inlineStr">
        <is>
          <t>C01</t>
        </is>
      </c>
      <c r="L1641" s="314" t="n"/>
      <c r="M1641" s="315" t="n"/>
      <c r="N1641" s="315" t="n"/>
      <c r="O1641" s="314" t="n"/>
    </row>
    <row r="1642" ht="20.1" customHeight="1" s="521">
      <c r="A1642" s="309" t="inlineStr">
        <is>
          <t>-</t>
        </is>
      </c>
      <c r="B1642" s="654" t="inlineStr">
        <is>
          <t>18-TI-35204E</t>
        </is>
      </c>
      <c r="C1642" s="316" t="inlineStr">
        <is>
          <t>DCS</t>
        </is>
      </c>
      <c r="D1642" s="311" t="inlineStr">
        <is>
          <t>输送氮气风机18-PC-3501AX主电机轴承温度显示</t>
        </is>
      </c>
      <c r="E1642" s="311" t="inlineStr">
        <is>
          <t>1830-PS07-352</t>
        </is>
      </c>
      <c r="F1642" s="155" t="inlineStr">
        <is>
          <t>Field</t>
        </is>
      </c>
      <c r="G1642" s="654" t="inlineStr">
        <is>
          <t>18-TT-35204E</t>
        </is>
      </c>
      <c r="H1642" s="235" t="inlineStr">
        <is>
          <t>DCS-AI</t>
        </is>
      </c>
      <c r="I1642" s="312" t="inlineStr">
        <is>
          <t xml:space="preserve">  -</t>
        </is>
      </c>
      <c r="J1642" s="323" t="inlineStr">
        <is>
          <t xml:space="preserve">  -</t>
        </is>
      </c>
      <c r="K1642" s="313" t="inlineStr">
        <is>
          <t>C01</t>
        </is>
      </c>
      <c r="L1642" s="314" t="n"/>
      <c r="M1642" s="315" t="n"/>
      <c r="N1642" s="314" t="n"/>
      <c r="O1642" s="314" t="n"/>
    </row>
    <row r="1643" ht="20.1" customHeight="1" s="521">
      <c r="A1643" s="309" t="n"/>
      <c r="B1643" s="654" t="n"/>
      <c r="C1643" s="316" t="n"/>
      <c r="D1643" s="311" t="n"/>
      <c r="E1643" s="311" t="n"/>
      <c r="F1643" s="235" t="n"/>
      <c r="G1643" s="252" t="n"/>
      <c r="H1643" s="235" t="n"/>
      <c r="I1643" s="312" t="n"/>
      <c r="J1643" s="319" t="n"/>
      <c r="K1643" s="313" t="n"/>
      <c r="L1643" s="314" t="n"/>
      <c r="M1643" s="315" t="n"/>
      <c r="N1643" s="314" t="n"/>
      <c r="O1643" s="314" t="n"/>
    </row>
    <row r="1644" ht="20.1" customHeight="1" s="521">
      <c r="A1644" s="309" t="inlineStr">
        <is>
          <t>-</t>
        </is>
      </c>
      <c r="B1644" s="654" t="inlineStr">
        <is>
          <t>18-PSAL-35203</t>
        </is>
      </c>
      <c r="C1644" s="316" t="inlineStr">
        <is>
          <t>DCS</t>
        </is>
      </c>
      <c r="D1644" s="311" t="inlineStr">
        <is>
          <t>输送氮气风机18-PB-3501AX入口压力低报警</t>
        </is>
      </c>
      <c r="E1644" s="311" t="inlineStr">
        <is>
          <t>1830-PS07-352</t>
        </is>
      </c>
      <c r="F1644" s="155" t="inlineStr">
        <is>
          <t>Field</t>
        </is>
      </c>
      <c r="G1644" s="252" t="inlineStr">
        <is>
          <t>18-PB-3501AX</t>
        </is>
      </c>
      <c r="H1644" s="235" t="inlineStr">
        <is>
          <t>DCS-DI</t>
        </is>
      </c>
      <c r="I1644" s="312" t="inlineStr">
        <is>
          <t xml:space="preserve">  -</t>
        </is>
      </c>
      <c r="J1644" s="323" t="inlineStr">
        <is>
          <t xml:space="preserve">  -</t>
        </is>
      </c>
      <c r="K1644" s="313" t="inlineStr">
        <is>
          <t>C01</t>
        </is>
      </c>
      <c r="L1644" s="314" t="n"/>
      <c r="M1644" s="315" t="n"/>
      <c r="N1644" s="314" t="n"/>
      <c r="O1644" s="314" t="n"/>
    </row>
    <row r="1645" ht="20.1" customHeight="1" s="521">
      <c r="A1645" s="309" t="inlineStr">
        <is>
          <t>-</t>
        </is>
      </c>
      <c r="B1645" s="654" t="inlineStr">
        <is>
          <t>18-TSAH-35202</t>
        </is>
      </c>
      <c r="C1645" s="316" t="inlineStr">
        <is>
          <t>DCS</t>
        </is>
      </c>
      <c r="D1645" s="311" t="inlineStr">
        <is>
          <t>输送氮气风机18-PB-3501AX出口温度高报警</t>
        </is>
      </c>
      <c r="E1645" s="311" t="inlineStr">
        <is>
          <t>1830-PS07-352</t>
        </is>
      </c>
      <c r="F1645" s="155" t="inlineStr">
        <is>
          <t>Field</t>
        </is>
      </c>
      <c r="G1645" s="252" t="inlineStr">
        <is>
          <t>18-PB-3501AX</t>
        </is>
      </c>
      <c r="H1645" s="235" t="inlineStr">
        <is>
          <t>DCS-DI</t>
        </is>
      </c>
      <c r="I1645" s="312" t="inlineStr">
        <is>
          <t xml:space="preserve">  -</t>
        </is>
      </c>
      <c r="J1645" s="323" t="inlineStr">
        <is>
          <t xml:space="preserve">  -</t>
        </is>
      </c>
      <c r="K1645" s="313" t="inlineStr">
        <is>
          <t>C01</t>
        </is>
      </c>
      <c r="L1645" s="314" t="n"/>
      <c r="M1645" s="315" t="n"/>
      <c r="N1645" s="314" t="n"/>
      <c r="O1645" s="314" t="n"/>
    </row>
    <row r="1646" ht="20.1" customHeight="1" s="521">
      <c r="A1646" s="309" t="inlineStr">
        <is>
          <t>-</t>
        </is>
      </c>
      <c r="B1646" s="654" t="inlineStr">
        <is>
          <t>18-PSAH-35202</t>
        </is>
      </c>
      <c r="C1646" s="316" t="inlineStr">
        <is>
          <t>DCS</t>
        </is>
      </c>
      <c r="D1646" s="311" t="inlineStr">
        <is>
          <t>输送氮气风机18-PB-3501AX出口压力高报警</t>
        </is>
      </c>
      <c r="E1646" s="311" t="inlineStr">
        <is>
          <t>1830-PS07-352</t>
        </is>
      </c>
      <c r="F1646" s="155" t="inlineStr">
        <is>
          <t>Field</t>
        </is>
      </c>
      <c r="G1646" s="252" t="inlineStr">
        <is>
          <t>18-PB-3501AX</t>
        </is>
      </c>
      <c r="H1646" s="235" t="inlineStr">
        <is>
          <t>DCS-DI</t>
        </is>
      </c>
      <c r="I1646" s="312" t="inlineStr">
        <is>
          <t xml:space="preserve">  -</t>
        </is>
      </c>
      <c r="J1646" s="323" t="inlineStr">
        <is>
          <t xml:space="preserve">  -</t>
        </is>
      </c>
      <c r="K1646" s="313" t="inlineStr">
        <is>
          <t>C01</t>
        </is>
      </c>
      <c r="L1646" s="314" t="n"/>
      <c r="M1646" s="315" t="n"/>
      <c r="N1646" s="314" t="n"/>
      <c r="O1646" s="314" t="n"/>
    </row>
    <row r="1647" ht="20.1" customHeight="1" s="521">
      <c r="A1647" s="309" t="n"/>
      <c r="B1647" s="654" t="n"/>
      <c r="C1647" s="310" t="n"/>
      <c r="D1647" s="311" t="n"/>
      <c r="E1647" s="311" t="n"/>
      <c r="F1647" s="235" t="n"/>
      <c r="G1647" s="252" t="n"/>
      <c r="H1647" s="235" t="n"/>
      <c r="I1647" s="312" t="n"/>
      <c r="J1647" s="319" t="n"/>
      <c r="K1647" s="313" t="n"/>
      <c r="L1647" s="314" t="n"/>
      <c r="M1647" s="315" t="n"/>
      <c r="N1647" s="314" t="n"/>
      <c r="O1647" s="314" t="n"/>
    </row>
    <row r="1648" ht="20.1" customHeight="1" s="521">
      <c r="A1648" s="309" t="inlineStr">
        <is>
          <t>-</t>
        </is>
      </c>
      <c r="B1648" s="654" t="inlineStr">
        <is>
          <t>18-XS-35202</t>
        </is>
      </c>
      <c r="C1648" s="316" t="inlineStr">
        <is>
          <t>DCS</t>
        </is>
      </c>
      <c r="D1648" s="364" t="inlineStr">
        <is>
          <t>控制气动蝶阀18-XV-35202开/关信号</t>
        </is>
      </c>
      <c r="E1648" s="311" t="inlineStr">
        <is>
          <t>1830-PS07-352</t>
        </is>
      </c>
      <c r="F1648" s="155" t="inlineStr">
        <is>
          <t>Field</t>
        </is>
      </c>
      <c r="G1648" s="252" t="inlineStr">
        <is>
          <t>18-XV-35202</t>
        </is>
      </c>
      <c r="H1648" s="235" t="inlineStr">
        <is>
          <t>DCS-DO</t>
        </is>
      </c>
      <c r="I1648" s="312" t="inlineStr">
        <is>
          <t xml:space="preserve">  -</t>
        </is>
      </c>
      <c r="J1648" s="323" t="inlineStr">
        <is>
          <t xml:space="preserve">  -</t>
        </is>
      </c>
      <c r="K1648" s="313" t="inlineStr">
        <is>
          <t>C01</t>
        </is>
      </c>
      <c r="L1648" s="314" t="n"/>
      <c r="M1648" s="315" t="n"/>
      <c r="N1648" s="314" t="n"/>
      <c r="O1648" s="314" t="n"/>
    </row>
    <row r="1649" ht="20.1" customHeight="1" s="521">
      <c r="A1649" s="309" t="inlineStr">
        <is>
          <t>-</t>
        </is>
      </c>
      <c r="B1649" s="654" t="inlineStr">
        <is>
          <t>18-XZH-35202</t>
        </is>
      </c>
      <c r="C1649" s="316" t="inlineStr">
        <is>
          <t>DCS</t>
        </is>
      </c>
      <c r="D1649" s="364" t="inlineStr">
        <is>
          <t>气动蝶阀18-XV-35202开状态</t>
        </is>
      </c>
      <c r="E1649" s="311" t="inlineStr">
        <is>
          <t>1830-PS07-352</t>
        </is>
      </c>
      <c r="F1649" s="155" t="inlineStr">
        <is>
          <t>Field</t>
        </is>
      </c>
      <c r="G1649" s="252" t="inlineStr">
        <is>
          <t>18-XV-35202</t>
        </is>
      </c>
      <c r="H1649" s="235" t="inlineStr">
        <is>
          <t>DCS-DI</t>
        </is>
      </c>
      <c r="I1649" s="312" t="inlineStr">
        <is>
          <t xml:space="preserve">  -</t>
        </is>
      </c>
      <c r="J1649" s="323" t="inlineStr">
        <is>
          <t xml:space="preserve">  -</t>
        </is>
      </c>
      <c r="K1649" s="313" t="inlineStr">
        <is>
          <t>C01</t>
        </is>
      </c>
      <c r="L1649" s="314" t="n"/>
      <c r="M1649" s="315" t="n"/>
      <c r="N1649" s="314" t="n"/>
      <c r="O1649" s="314" t="n"/>
    </row>
    <row r="1650" ht="20.1" customHeight="1" s="521">
      <c r="A1650" s="309" t="inlineStr">
        <is>
          <t>-</t>
        </is>
      </c>
      <c r="B1650" s="654" t="inlineStr">
        <is>
          <t>18-XZL-35202</t>
        </is>
      </c>
      <c r="C1650" s="316" t="inlineStr">
        <is>
          <t>DCS</t>
        </is>
      </c>
      <c r="D1650" s="364" t="inlineStr">
        <is>
          <t>气动蝶阀18-XV-35202关状态</t>
        </is>
      </c>
      <c r="E1650" s="311" t="inlineStr">
        <is>
          <t>1830-PS07-352</t>
        </is>
      </c>
      <c r="F1650" s="155" t="inlineStr">
        <is>
          <t>Field</t>
        </is>
      </c>
      <c r="G1650" s="252" t="inlineStr">
        <is>
          <t>18-XV-35202</t>
        </is>
      </c>
      <c r="H1650" s="235" t="inlineStr">
        <is>
          <t>DCS-DI</t>
        </is>
      </c>
      <c r="I1650" s="312" t="inlineStr">
        <is>
          <t xml:space="preserve">  -</t>
        </is>
      </c>
      <c r="J1650" s="323" t="inlineStr">
        <is>
          <t xml:space="preserve">  -</t>
        </is>
      </c>
      <c r="K1650" s="313" t="inlineStr">
        <is>
          <t>C01</t>
        </is>
      </c>
      <c r="L1650" s="314" t="n"/>
      <c r="M1650" s="315" t="n"/>
      <c r="N1650" s="315" t="n"/>
      <c r="O1650" s="314" t="n"/>
    </row>
    <row r="1651" ht="20.1" customHeight="1" s="521">
      <c r="A1651" s="322" t="n"/>
      <c r="B1651" s="654" t="n"/>
      <c r="C1651" s="316" t="n"/>
      <c r="D1651" s="311" t="n"/>
      <c r="E1651" s="311" t="n"/>
      <c r="F1651" s="235" t="n"/>
      <c r="G1651" s="252" t="n"/>
      <c r="H1651" s="235" t="n"/>
      <c r="I1651" s="312" t="n"/>
      <c r="J1651" s="340" t="n"/>
      <c r="K1651" s="313" t="n"/>
      <c r="L1651" s="314" t="n"/>
      <c r="M1651" s="315" t="n"/>
      <c r="N1651" s="315" t="n"/>
      <c r="O1651" s="314" t="n"/>
    </row>
    <row r="1652" ht="20.1" customHeight="1" s="521">
      <c r="A1652" s="309" t="inlineStr">
        <is>
          <t>-</t>
        </is>
      </c>
      <c r="B1652" s="654" t="inlineStr">
        <is>
          <t>18-XS-35203</t>
        </is>
      </c>
      <c r="C1652" s="316" t="inlineStr">
        <is>
          <t>DCS</t>
        </is>
      </c>
      <c r="D1652" s="364" t="inlineStr">
        <is>
          <t>控制气动蝶阀18-XV-35203开/关信号</t>
        </is>
      </c>
      <c r="E1652" s="311" t="inlineStr">
        <is>
          <t>1830-PS07-352</t>
        </is>
      </c>
      <c r="F1652" s="155" t="inlineStr">
        <is>
          <t>Field</t>
        </is>
      </c>
      <c r="G1652" s="252" t="inlineStr">
        <is>
          <t>18-XV-35203</t>
        </is>
      </c>
      <c r="H1652" s="235" t="inlineStr">
        <is>
          <t>DCS-DO</t>
        </is>
      </c>
      <c r="I1652" s="312" t="inlineStr">
        <is>
          <t xml:space="preserve">  -</t>
        </is>
      </c>
      <c r="J1652" s="323" t="inlineStr">
        <is>
          <t xml:space="preserve">  -</t>
        </is>
      </c>
      <c r="K1652" s="313" t="inlineStr">
        <is>
          <t>C01</t>
        </is>
      </c>
      <c r="L1652" s="314" t="n"/>
      <c r="M1652" s="315" t="n"/>
      <c r="N1652" s="314" t="n"/>
      <c r="O1652" s="314" t="n"/>
    </row>
    <row r="1653" ht="20.1" customHeight="1" s="521">
      <c r="A1653" s="309" t="inlineStr">
        <is>
          <t>-</t>
        </is>
      </c>
      <c r="B1653" s="654" t="inlineStr">
        <is>
          <t>18-XZH-35203</t>
        </is>
      </c>
      <c r="C1653" s="316" t="inlineStr">
        <is>
          <t>DCS</t>
        </is>
      </c>
      <c r="D1653" s="364" t="inlineStr">
        <is>
          <t>气动蝶阀18-XV-35203开状态</t>
        </is>
      </c>
      <c r="E1653" s="311" t="inlineStr">
        <is>
          <t>1830-PS07-352</t>
        </is>
      </c>
      <c r="F1653" s="155" t="inlineStr">
        <is>
          <t>Field</t>
        </is>
      </c>
      <c r="G1653" s="252" t="inlineStr">
        <is>
          <t>18-XV-35203</t>
        </is>
      </c>
      <c r="H1653" s="235" t="inlineStr">
        <is>
          <t>DCS-DI</t>
        </is>
      </c>
      <c r="I1653" s="312" t="inlineStr">
        <is>
          <t xml:space="preserve">  -</t>
        </is>
      </c>
      <c r="J1653" s="323" t="inlineStr">
        <is>
          <t xml:space="preserve">  -</t>
        </is>
      </c>
      <c r="K1653" s="313" t="inlineStr">
        <is>
          <t>C01</t>
        </is>
      </c>
      <c r="L1653" s="314" t="n"/>
      <c r="M1653" s="315" t="n"/>
      <c r="N1653" s="314" t="n"/>
      <c r="O1653" s="314" t="n"/>
    </row>
    <row r="1654" ht="20.1" customHeight="1" s="521">
      <c r="A1654" s="309" t="inlineStr">
        <is>
          <t>-</t>
        </is>
      </c>
      <c r="B1654" s="654" t="inlineStr">
        <is>
          <t>18-XZL-35203</t>
        </is>
      </c>
      <c r="C1654" s="316" t="inlineStr">
        <is>
          <t>DCS</t>
        </is>
      </c>
      <c r="D1654" s="364" t="inlineStr">
        <is>
          <t>气动蝶阀18-XV-35203关状态</t>
        </is>
      </c>
      <c r="E1654" s="311" t="inlineStr">
        <is>
          <t>1830-PS07-352</t>
        </is>
      </c>
      <c r="F1654" s="155" t="inlineStr">
        <is>
          <t>Field</t>
        </is>
      </c>
      <c r="G1654" s="252" t="inlineStr">
        <is>
          <t>18-XV-35203</t>
        </is>
      </c>
      <c r="H1654" s="235" t="inlineStr">
        <is>
          <t>DCS-DI</t>
        </is>
      </c>
      <c r="I1654" s="312" t="inlineStr">
        <is>
          <t xml:space="preserve">  -</t>
        </is>
      </c>
      <c r="J1654" s="323" t="inlineStr">
        <is>
          <t xml:space="preserve">  -</t>
        </is>
      </c>
      <c r="K1654" s="313" t="inlineStr">
        <is>
          <t>C01</t>
        </is>
      </c>
      <c r="L1654" s="314" t="n"/>
      <c r="M1654" s="315" t="n"/>
      <c r="N1654" s="315" t="n"/>
      <c r="O1654" s="314" t="n"/>
    </row>
    <row r="1655" ht="20.1" customHeight="1" s="521">
      <c r="A1655" s="322" t="n"/>
      <c r="B1655" s="654" t="n"/>
      <c r="C1655" s="310" t="n"/>
      <c r="D1655" s="311" t="n"/>
      <c r="E1655" s="311" t="n"/>
      <c r="F1655" s="235" t="n"/>
      <c r="G1655" s="252" t="n"/>
      <c r="H1655" s="235" t="n"/>
      <c r="I1655" s="312" t="n"/>
      <c r="J1655" s="340" t="n"/>
      <c r="K1655" s="313" t="n"/>
      <c r="L1655" s="314" t="n"/>
      <c r="M1655" s="315" t="n"/>
      <c r="N1655" s="315" t="n"/>
      <c r="O1655" s="314" t="n"/>
    </row>
    <row r="1656" ht="20.1" customHeight="1" s="521">
      <c r="A1656" s="309" t="inlineStr">
        <is>
          <t>-</t>
        </is>
      </c>
      <c r="B1656" s="654" t="inlineStr">
        <is>
          <t>18-PI-35211A</t>
        </is>
      </c>
      <c r="C1656" s="316" t="inlineStr">
        <is>
          <t>DCS</t>
        </is>
      </c>
      <c r="D1656" s="311" t="inlineStr">
        <is>
          <t>风机18-PB-3501BX入口压力显示</t>
        </is>
      </c>
      <c r="E1656" s="311" t="inlineStr">
        <is>
          <t>1830-PS07-352</t>
        </is>
      </c>
      <c r="F1656" s="155" t="inlineStr">
        <is>
          <t>Field</t>
        </is>
      </c>
      <c r="G1656" s="252" t="inlineStr">
        <is>
          <t>18-PT-35211A</t>
        </is>
      </c>
      <c r="H1656" s="235" t="inlineStr">
        <is>
          <t>DCS-AI</t>
        </is>
      </c>
      <c r="I1656" s="312" t="inlineStr">
        <is>
          <t xml:space="preserve">  -</t>
        </is>
      </c>
      <c r="J1656" s="323" t="inlineStr">
        <is>
          <t xml:space="preserve">  -</t>
        </is>
      </c>
      <c r="K1656" s="313" t="inlineStr">
        <is>
          <t>C01</t>
        </is>
      </c>
      <c r="L1656" s="314" t="n"/>
      <c r="M1656" s="315" t="n"/>
      <c r="N1656" s="314" t="n"/>
      <c r="O1656" s="314" t="n"/>
    </row>
    <row r="1657" ht="20.1" customHeight="1" s="521">
      <c r="A1657" s="322" t="n"/>
      <c r="B1657" s="654" t="n"/>
      <c r="C1657" s="316" t="n"/>
      <c r="D1657" s="311" t="n"/>
      <c r="E1657" s="311" t="n"/>
      <c r="F1657" s="235" t="n"/>
      <c r="G1657" s="252" t="n"/>
      <c r="H1657" s="235" t="n"/>
      <c r="I1657" s="312" t="n"/>
      <c r="J1657" s="323" t="n"/>
      <c r="K1657" s="313" t="n"/>
      <c r="L1657" s="314" t="n"/>
      <c r="M1657" s="315" t="n"/>
      <c r="N1657" s="315" t="n"/>
      <c r="O1657" s="314" t="n"/>
    </row>
    <row r="1658" ht="20.1" customHeight="1" s="521">
      <c r="A1658" s="309" t="inlineStr">
        <is>
          <t>-</t>
        </is>
      </c>
      <c r="B1658" s="654" t="inlineStr">
        <is>
          <t>18-PI-35211B</t>
        </is>
      </c>
      <c r="C1658" s="316" t="inlineStr">
        <is>
          <t>DCS</t>
        </is>
      </c>
      <c r="D1658" s="311" t="inlineStr">
        <is>
          <t>风机18-PB-3501BX入口压力显示</t>
        </is>
      </c>
      <c r="E1658" s="311" t="inlineStr">
        <is>
          <t>1830-PS07-352</t>
        </is>
      </c>
      <c r="F1658" s="155" t="inlineStr">
        <is>
          <t>Field</t>
        </is>
      </c>
      <c r="G1658" s="252" t="inlineStr">
        <is>
          <t>18-PT-35211B</t>
        </is>
      </c>
      <c r="H1658" s="235" t="inlineStr">
        <is>
          <t>DCS-AI</t>
        </is>
      </c>
      <c r="I1658" s="312" t="inlineStr">
        <is>
          <t xml:space="preserve">  -</t>
        </is>
      </c>
      <c r="J1658" s="323" t="inlineStr">
        <is>
          <t xml:space="preserve">  -</t>
        </is>
      </c>
      <c r="K1658" s="313" t="inlineStr">
        <is>
          <t>C01</t>
        </is>
      </c>
      <c r="L1658" s="314" t="n"/>
      <c r="M1658" s="315" t="n"/>
      <c r="N1658" s="314" t="n"/>
      <c r="O1658" s="314" t="n"/>
    </row>
    <row r="1659" ht="20.1" customHeight="1" s="521">
      <c r="A1659" s="322" t="n"/>
      <c r="B1659" s="654" t="n"/>
      <c r="C1659" s="316" t="n"/>
      <c r="D1659" s="311" t="n"/>
      <c r="E1659" s="311" t="n"/>
      <c r="F1659" s="235" t="n"/>
      <c r="G1659" s="252" t="n"/>
      <c r="H1659" s="235" t="n"/>
      <c r="I1659" s="312" t="n"/>
      <c r="J1659" s="323" t="n"/>
      <c r="K1659" s="313" t="n"/>
      <c r="L1659" s="370" t="inlineStr">
        <is>
          <t xml:space="preserve"> </t>
        </is>
      </c>
      <c r="M1659" s="315" t="n"/>
      <c r="N1659" s="315" t="n"/>
      <c r="O1659" s="314" t="n"/>
    </row>
    <row r="1660" ht="20.1" customHeight="1" s="521">
      <c r="A1660" s="301" t="inlineStr">
        <is>
          <t>-</t>
        </is>
      </c>
      <c r="B1660" s="653" t="inlineStr">
        <is>
          <t>18-YL-35202L</t>
        </is>
      </c>
      <c r="C1660" s="307" t="inlineStr">
        <is>
          <t>DCS</t>
        </is>
      </c>
      <c r="D1660" s="303" t="inlineStr">
        <is>
          <t>输送氮气风机18-PB-3501BX主电机远程状态</t>
        </is>
      </c>
      <c r="E1660" s="303" t="inlineStr">
        <is>
          <t>1830-PS07-352</t>
        </is>
      </c>
      <c r="F1660" s="229" t="inlineStr">
        <is>
          <t>MCC</t>
        </is>
      </c>
      <c r="G1660" s="240" t="inlineStr">
        <is>
          <t>18-PB-3501BX</t>
        </is>
      </c>
      <c r="H1660" s="229" t="inlineStr">
        <is>
          <t>DCS-DI</t>
        </is>
      </c>
      <c r="I1660" s="308" t="inlineStr">
        <is>
          <t xml:space="preserve">  -</t>
        </is>
      </c>
      <c r="J1660" s="363" t="inlineStr">
        <is>
          <t xml:space="preserve">  -</t>
        </is>
      </c>
      <c r="K1660" s="304" t="inlineStr">
        <is>
          <t>C01</t>
        </is>
      </c>
      <c r="L1660" s="305" t="inlineStr">
        <is>
          <t>18-LHS-35211REM</t>
        </is>
      </c>
      <c r="M1660" s="306" t="inlineStr">
        <is>
          <t>BLOOM修改位号</t>
        </is>
      </c>
      <c r="N1660" s="306" t="n"/>
      <c r="O1660" s="305" t="n"/>
    </row>
    <row r="1661" ht="20.1" customHeight="1" s="521">
      <c r="A1661" s="301" t="inlineStr">
        <is>
          <t>-</t>
        </is>
      </c>
      <c r="B1661" s="653" t="inlineStr">
        <is>
          <t>18-HS-35202P</t>
        </is>
      </c>
      <c r="C1661" s="307" t="inlineStr">
        <is>
          <t>DCS</t>
        </is>
      </c>
      <c r="D1661" s="303" t="inlineStr">
        <is>
          <t>输送氮气风机18-PB-3501BX主电机停止控制</t>
        </is>
      </c>
      <c r="E1661" s="303" t="inlineStr">
        <is>
          <t>1830-PS07-352</t>
        </is>
      </c>
      <c r="F1661" s="229" t="inlineStr">
        <is>
          <t>MCC</t>
        </is>
      </c>
      <c r="G1661" s="240" t="inlineStr">
        <is>
          <t>18-PB-3501BX</t>
        </is>
      </c>
      <c r="H1661" s="229" t="inlineStr">
        <is>
          <t>DCS-DO</t>
        </is>
      </c>
      <c r="I1661" s="308" t="inlineStr">
        <is>
          <t xml:space="preserve">  -</t>
        </is>
      </c>
      <c r="J1661" s="363" t="inlineStr">
        <is>
          <t xml:space="preserve">  -</t>
        </is>
      </c>
      <c r="K1661" s="304" t="inlineStr">
        <is>
          <t>C01</t>
        </is>
      </c>
      <c r="L1661" s="305" t="inlineStr">
        <is>
          <t>18-HS-35211SP</t>
        </is>
      </c>
      <c r="M1661" s="306" t="inlineStr">
        <is>
          <t>BLOOM修改位号</t>
        </is>
      </c>
      <c r="N1661" s="305" t="n"/>
      <c r="O1661" s="305" t="n"/>
    </row>
    <row r="1662" ht="20.1" customHeight="1" s="521">
      <c r="A1662" s="301" t="inlineStr">
        <is>
          <t>-</t>
        </is>
      </c>
      <c r="B1662" s="653" t="inlineStr">
        <is>
          <t>18-HS-35202S</t>
        </is>
      </c>
      <c r="C1662" s="307" t="inlineStr">
        <is>
          <t>DCS</t>
        </is>
      </c>
      <c r="D1662" s="303" t="inlineStr">
        <is>
          <t>输送氮气风机18-PB-3501BX主电机启动控制</t>
        </is>
      </c>
      <c r="E1662" s="303" t="inlineStr">
        <is>
          <t>1830-PS07-352</t>
        </is>
      </c>
      <c r="F1662" s="229" t="inlineStr">
        <is>
          <t>MCC</t>
        </is>
      </c>
      <c r="G1662" s="240" t="inlineStr">
        <is>
          <t>18-PB-3501BX</t>
        </is>
      </c>
      <c r="H1662" s="229" t="inlineStr">
        <is>
          <t>DCS-DO</t>
        </is>
      </c>
      <c r="I1662" s="308" t="inlineStr">
        <is>
          <t xml:space="preserve">  -</t>
        </is>
      </c>
      <c r="J1662" s="363" t="inlineStr">
        <is>
          <t xml:space="preserve">  -</t>
        </is>
      </c>
      <c r="K1662" s="304" t="inlineStr">
        <is>
          <t>C01</t>
        </is>
      </c>
      <c r="L1662" s="305" t="inlineStr">
        <is>
          <t>18-HS-35211ST</t>
        </is>
      </c>
      <c r="M1662" s="306" t="inlineStr">
        <is>
          <t>BLOOM修改位号</t>
        </is>
      </c>
      <c r="N1662" s="305" t="n"/>
      <c r="O1662" s="305" t="n"/>
    </row>
    <row r="1663" ht="20.1" customHeight="1" s="521">
      <c r="A1663" s="301" t="inlineStr">
        <is>
          <t>-</t>
        </is>
      </c>
      <c r="B1663" s="653" t="inlineStr">
        <is>
          <t>18-HS-35202L</t>
        </is>
      </c>
      <c r="C1663" s="307" t="inlineStr">
        <is>
          <t>DCS</t>
        </is>
      </c>
      <c r="D1663" s="303" t="inlineStr">
        <is>
          <t>输送氮气风机18-PB-3501BX主电机允许启动</t>
        </is>
      </c>
      <c r="E1663" s="303" t="inlineStr">
        <is>
          <t>1830-PS07-352</t>
        </is>
      </c>
      <c r="F1663" s="229" t="inlineStr">
        <is>
          <t>MCC</t>
        </is>
      </c>
      <c r="G1663" s="240" t="inlineStr">
        <is>
          <t>18-PB-3501BX</t>
        </is>
      </c>
      <c r="H1663" s="229" t="inlineStr">
        <is>
          <t>DCS-DO</t>
        </is>
      </c>
      <c r="I1663" s="308" t="inlineStr">
        <is>
          <t xml:space="preserve">  -</t>
        </is>
      </c>
      <c r="J1663" s="363" t="inlineStr">
        <is>
          <t xml:space="preserve">  -</t>
        </is>
      </c>
      <c r="K1663" s="304" t="inlineStr">
        <is>
          <t>C01</t>
        </is>
      </c>
      <c r="L1663" s="305" t="inlineStr">
        <is>
          <t>18-HS-35211AL</t>
        </is>
      </c>
      <c r="M1663" s="306" t="inlineStr">
        <is>
          <t>BLOOM修改位号</t>
        </is>
      </c>
      <c r="N1663" s="305" t="n"/>
      <c r="O1663" s="305" t="n"/>
    </row>
    <row r="1664" ht="20.1" customHeight="1" s="521">
      <c r="A1664" s="301" t="inlineStr">
        <is>
          <t>-</t>
        </is>
      </c>
      <c r="B1664" s="653" t="inlineStr">
        <is>
          <t>18-YL-35202R</t>
        </is>
      </c>
      <c r="C1664" s="307" t="inlineStr">
        <is>
          <t>DCS</t>
        </is>
      </c>
      <c r="D1664" s="303" t="inlineStr">
        <is>
          <t>输送氮气风机18-PB-3501BX主电机运行状态</t>
        </is>
      </c>
      <c r="E1664" s="303" t="inlineStr">
        <is>
          <t>1830-PS07-352</t>
        </is>
      </c>
      <c r="F1664" s="229" t="inlineStr">
        <is>
          <t>MCC</t>
        </is>
      </c>
      <c r="G1664" s="240" t="inlineStr">
        <is>
          <t>18-PB-3501BX</t>
        </is>
      </c>
      <c r="H1664" s="229" t="inlineStr">
        <is>
          <t>DCS-DI</t>
        </is>
      </c>
      <c r="I1664" s="308" t="inlineStr">
        <is>
          <t xml:space="preserve">  -</t>
        </is>
      </c>
      <c r="J1664" s="363" t="inlineStr">
        <is>
          <t xml:space="preserve">  -</t>
        </is>
      </c>
      <c r="K1664" s="304" t="inlineStr">
        <is>
          <t>C01</t>
        </is>
      </c>
      <c r="L1664" s="305" t="inlineStr">
        <is>
          <t>18-YL-35211RN</t>
        </is>
      </c>
      <c r="M1664" s="306" t="inlineStr">
        <is>
          <t>BLOOM修改位号</t>
        </is>
      </c>
      <c r="N1664" s="305" t="n"/>
      <c r="O1664" s="305" t="n"/>
    </row>
    <row r="1665" ht="20.1" customHeight="1" s="521">
      <c r="A1665" s="301" t="inlineStr">
        <is>
          <t>-</t>
        </is>
      </c>
      <c r="B1665" s="653" t="inlineStr">
        <is>
          <t>18-YL-35202F</t>
        </is>
      </c>
      <c r="C1665" s="307" t="inlineStr">
        <is>
          <t>DCS</t>
        </is>
      </c>
      <c r="D1665" s="303" t="inlineStr">
        <is>
          <t>输送氮气风机18-PB-3501BX主电机故障状态</t>
        </is>
      </c>
      <c r="E1665" s="303" t="inlineStr">
        <is>
          <t>1830-PS07-352</t>
        </is>
      </c>
      <c r="F1665" s="229" t="inlineStr">
        <is>
          <t>MCC</t>
        </is>
      </c>
      <c r="G1665" s="240" t="inlineStr">
        <is>
          <t>18-PB-3501BX</t>
        </is>
      </c>
      <c r="H1665" s="229" t="inlineStr">
        <is>
          <t>DCS-DI</t>
        </is>
      </c>
      <c r="I1665" s="308" t="inlineStr">
        <is>
          <t xml:space="preserve">  -</t>
        </is>
      </c>
      <c r="J1665" s="363" t="inlineStr">
        <is>
          <t xml:space="preserve">  -</t>
        </is>
      </c>
      <c r="K1665" s="304" t="inlineStr">
        <is>
          <t>C01</t>
        </is>
      </c>
      <c r="L1665" s="305" t="inlineStr">
        <is>
          <t>18-YL-35211FA</t>
        </is>
      </c>
      <c r="M1665" s="306" t="inlineStr">
        <is>
          <t>BLOOM修改位号</t>
        </is>
      </c>
      <c r="N1665" s="305" t="n"/>
      <c r="O1665" s="305" t="n"/>
    </row>
    <row r="1666" ht="20.1" customHeight="1" s="521">
      <c r="A1666" s="301" t="inlineStr">
        <is>
          <t>-</t>
        </is>
      </c>
      <c r="B1666" s="653" t="inlineStr">
        <is>
          <t>18-II-35202</t>
        </is>
      </c>
      <c r="C1666" s="307" t="inlineStr">
        <is>
          <t>DCS</t>
        </is>
      </c>
      <c r="D1666" s="386" t="inlineStr">
        <is>
          <t>输送氮气风机18-PB-3501BX主电机电流显示</t>
        </is>
      </c>
      <c r="E1666" s="303" t="inlineStr">
        <is>
          <t>1830-PS07-352</t>
        </is>
      </c>
      <c r="F1666" s="229" t="inlineStr">
        <is>
          <t>MCC</t>
        </is>
      </c>
      <c r="G1666" s="240" t="inlineStr">
        <is>
          <t>18-PB-3501BX</t>
        </is>
      </c>
      <c r="H1666" s="229" t="inlineStr">
        <is>
          <t>DCS-AI</t>
        </is>
      </c>
      <c r="I1666" s="308" t="inlineStr">
        <is>
          <t xml:space="preserve">  -</t>
        </is>
      </c>
      <c r="J1666" s="363" t="inlineStr">
        <is>
          <t xml:space="preserve">  -</t>
        </is>
      </c>
      <c r="K1666" s="304" t="inlineStr">
        <is>
          <t>C01</t>
        </is>
      </c>
      <c r="L1666" s="305" t="inlineStr">
        <is>
          <t>18-II-35211</t>
        </is>
      </c>
      <c r="M1666" s="306" t="inlineStr">
        <is>
          <t>BLOOM修改位号</t>
        </is>
      </c>
      <c r="N1666" s="305" t="n"/>
      <c r="O1666" s="305" t="n"/>
    </row>
    <row r="1667" ht="20.1" customHeight="1" s="521">
      <c r="A1667" s="309" t="n"/>
      <c r="B1667" s="654" t="n"/>
      <c r="C1667" s="310" t="n"/>
      <c r="D1667" s="311" t="n"/>
      <c r="E1667" s="311" t="n"/>
      <c r="F1667" s="235" t="n"/>
      <c r="G1667" s="252" t="n"/>
      <c r="H1667" s="235" t="n"/>
      <c r="I1667" s="312" t="n"/>
      <c r="J1667" s="235" t="n"/>
      <c r="K1667" s="313" t="n"/>
      <c r="L1667" s="370" t="inlineStr">
        <is>
          <t xml:space="preserve"> </t>
        </is>
      </c>
      <c r="M1667" s="315" t="n"/>
      <c r="N1667" s="314" t="n"/>
      <c r="O1667" s="314" t="n"/>
    </row>
    <row r="1668" ht="20.1" customHeight="1" s="521">
      <c r="A1668" s="309" t="inlineStr">
        <is>
          <t>-</t>
        </is>
      </c>
      <c r="B1668" s="654" t="inlineStr">
        <is>
          <t>18-TI-35214A</t>
        </is>
      </c>
      <c r="C1668" s="316" t="inlineStr">
        <is>
          <t>DCS</t>
        </is>
      </c>
      <c r="D1668" s="364" t="inlineStr">
        <is>
          <t>输送氮气风机18-PB-3501BX主电机定子温度显示</t>
        </is>
      </c>
      <c r="E1668" s="311" t="inlineStr">
        <is>
          <t>1830-PS07-352</t>
        </is>
      </c>
      <c r="F1668" s="155" t="inlineStr">
        <is>
          <t>Field</t>
        </is>
      </c>
      <c r="G1668" s="654" t="inlineStr">
        <is>
          <t>18-TT-35214A</t>
        </is>
      </c>
      <c r="H1668" s="235" t="inlineStr">
        <is>
          <t>DCS-AI</t>
        </is>
      </c>
      <c r="I1668" s="312" t="inlineStr">
        <is>
          <t xml:space="preserve">  -</t>
        </is>
      </c>
      <c r="J1668" s="323" t="inlineStr">
        <is>
          <t xml:space="preserve">  -</t>
        </is>
      </c>
      <c r="K1668" s="313" t="inlineStr">
        <is>
          <t>C01</t>
        </is>
      </c>
      <c r="L1668" s="314" t="n"/>
      <c r="M1668" s="315" t="n"/>
      <c r="N1668" s="314" t="n"/>
      <c r="O1668" s="314" t="n"/>
    </row>
    <row r="1669" ht="20.1" customHeight="1" s="521">
      <c r="A1669" s="309" t="inlineStr">
        <is>
          <t>-</t>
        </is>
      </c>
      <c r="B1669" s="654" t="inlineStr">
        <is>
          <t>18-TI-35214B</t>
        </is>
      </c>
      <c r="C1669" s="316" t="inlineStr">
        <is>
          <t>DCS</t>
        </is>
      </c>
      <c r="D1669" s="364" t="inlineStr">
        <is>
          <t>输送氮气风机18-PB-3501BX主电机定子温度显示</t>
        </is>
      </c>
      <c r="E1669" s="311" t="inlineStr">
        <is>
          <t>1830-PS07-352</t>
        </is>
      </c>
      <c r="F1669" s="155" t="inlineStr">
        <is>
          <t>Field</t>
        </is>
      </c>
      <c r="G1669" s="654" t="inlineStr">
        <is>
          <t>18-TT-35214B</t>
        </is>
      </c>
      <c r="H1669" s="235" t="inlineStr">
        <is>
          <t>DCS-AI</t>
        </is>
      </c>
      <c r="I1669" s="312" t="inlineStr">
        <is>
          <t xml:space="preserve">  -</t>
        </is>
      </c>
      <c r="J1669" s="323" t="inlineStr">
        <is>
          <t xml:space="preserve">  -</t>
        </is>
      </c>
      <c r="K1669" s="313" t="inlineStr">
        <is>
          <t>C01</t>
        </is>
      </c>
      <c r="L1669" s="314" t="n"/>
      <c r="M1669" s="315" t="n"/>
      <c r="N1669" s="315" t="n"/>
      <c r="O1669" s="314" t="n"/>
    </row>
    <row r="1670" ht="20.1" customHeight="1" s="521">
      <c r="A1670" s="309" t="inlineStr">
        <is>
          <t>-</t>
        </is>
      </c>
      <c r="B1670" s="654" t="inlineStr">
        <is>
          <t>18-TI-35214C</t>
        </is>
      </c>
      <c r="C1670" s="316" t="inlineStr">
        <is>
          <t>DCS</t>
        </is>
      </c>
      <c r="D1670" s="364" t="inlineStr">
        <is>
          <t>输送氮气风机18-PB-3501BX主电机定子温度显示</t>
        </is>
      </c>
      <c r="E1670" s="311" t="inlineStr">
        <is>
          <t>1830-PS07-352</t>
        </is>
      </c>
      <c r="F1670" s="155" t="inlineStr">
        <is>
          <t>Field</t>
        </is>
      </c>
      <c r="G1670" s="654" t="inlineStr">
        <is>
          <t>18-TT-35214C</t>
        </is>
      </c>
      <c r="H1670" s="235" t="inlineStr">
        <is>
          <t>DCS-AI</t>
        </is>
      </c>
      <c r="I1670" s="312" t="inlineStr">
        <is>
          <t xml:space="preserve">  -</t>
        </is>
      </c>
      <c r="J1670" s="323" t="inlineStr">
        <is>
          <t xml:space="preserve">  -</t>
        </is>
      </c>
      <c r="K1670" s="313" t="inlineStr">
        <is>
          <t>C01</t>
        </is>
      </c>
      <c r="L1670" s="314" t="n"/>
      <c r="M1670" s="315" t="n"/>
      <c r="N1670" s="315" t="n"/>
      <c r="O1670" s="314" t="n"/>
    </row>
    <row r="1671" ht="20.1" customHeight="1" s="521">
      <c r="A1671" s="309" t="inlineStr">
        <is>
          <t>-</t>
        </is>
      </c>
      <c r="B1671" s="654" t="inlineStr">
        <is>
          <t>18-TI-35214D</t>
        </is>
      </c>
      <c r="C1671" s="316" t="inlineStr">
        <is>
          <t>DCS</t>
        </is>
      </c>
      <c r="D1671" s="311" t="inlineStr">
        <is>
          <t>输送氮气风机18-PC-3501BX主电机轴承温度显示</t>
        </is>
      </c>
      <c r="E1671" s="311" t="inlineStr">
        <is>
          <t>1830-PS07-352</t>
        </is>
      </c>
      <c r="F1671" s="155" t="inlineStr">
        <is>
          <t>Field</t>
        </is>
      </c>
      <c r="G1671" s="654" t="inlineStr">
        <is>
          <t>18-TT-35214D</t>
        </is>
      </c>
      <c r="H1671" s="235" t="inlineStr">
        <is>
          <t>DCS-AI</t>
        </is>
      </c>
      <c r="I1671" s="312" t="inlineStr">
        <is>
          <t xml:space="preserve">  -</t>
        </is>
      </c>
      <c r="J1671" s="323" t="inlineStr">
        <is>
          <t xml:space="preserve">  -</t>
        </is>
      </c>
      <c r="K1671" s="313" t="inlineStr">
        <is>
          <t>C01</t>
        </is>
      </c>
      <c r="L1671" s="314" t="n"/>
      <c r="M1671" s="315" t="n"/>
      <c r="N1671" s="315" t="n"/>
      <c r="O1671" s="314" t="n"/>
    </row>
    <row r="1672" ht="20.1" customHeight="1" s="521">
      <c r="A1672" s="309" t="inlineStr">
        <is>
          <t>-</t>
        </is>
      </c>
      <c r="B1672" s="654" t="inlineStr">
        <is>
          <t>18-TI-35214E</t>
        </is>
      </c>
      <c r="C1672" s="316" t="inlineStr">
        <is>
          <t>DCS</t>
        </is>
      </c>
      <c r="D1672" s="311" t="inlineStr">
        <is>
          <t>输送氮气风机18-PC-3501BX主电机轴承温度显示</t>
        </is>
      </c>
      <c r="E1672" s="311" t="inlineStr">
        <is>
          <t>1830-PS07-352</t>
        </is>
      </c>
      <c r="F1672" s="155" t="inlineStr">
        <is>
          <t>Field</t>
        </is>
      </c>
      <c r="G1672" s="654" t="inlineStr">
        <is>
          <t>18-TT-35214E</t>
        </is>
      </c>
      <c r="H1672" s="235" t="inlineStr">
        <is>
          <t>DCS-AI</t>
        </is>
      </c>
      <c r="I1672" s="312" t="inlineStr">
        <is>
          <t xml:space="preserve">  -</t>
        </is>
      </c>
      <c r="J1672" s="323" t="inlineStr">
        <is>
          <t xml:space="preserve">  -</t>
        </is>
      </c>
      <c r="K1672" s="313" t="inlineStr">
        <is>
          <t>C01</t>
        </is>
      </c>
      <c r="L1672" s="314" t="n"/>
      <c r="M1672" s="315" t="n"/>
      <c r="N1672" s="314" t="n"/>
      <c r="O1672" s="314" t="n"/>
    </row>
    <row r="1673" ht="20.1" customHeight="1" s="521">
      <c r="A1673" s="309" t="n"/>
      <c r="B1673" s="654" t="n"/>
      <c r="C1673" s="316" t="n"/>
      <c r="D1673" s="311" t="n"/>
      <c r="E1673" s="311" t="n"/>
      <c r="F1673" s="235" t="n"/>
      <c r="G1673" s="252" t="n"/>
      <c r="H1673" s="235" t="n"/>
      <c r="I1673" s="312" t="n"/>
      <c r="J1673" s="319" t="n"/>
      <c r="K1673" s="313" t="n"/>
      <c r="L1673" s="314" t="n"/>
      <c r="M1673" s="315" t="n"/>
      <c r="N1673" s="314" t="n"/>
      <c r="O1673" s="314" t="n"/>
    </row>
    <row r="1674" ht="20.1" customHeight="1" s="521">
      <c r="A1674" s="309" t="inlineStr">
        <is>
          <t>-</t>
        </is>
      </c>
      <c r="B1674" s="654" t="inlineStr">
        <is>
          <t>18-PSAL-35213</t>
        </is>
      </c>
      <c r="C1674" s="316" t="inlineStr">
        <is>
          <t>DCS</t>
        </is>
      </c>
      <c r="D1674" s="311" t="inlineStr">
        <is>
          <t>输送氮气风机18-PC-3501BX入口压力低报警</t>
        </is>
      </c>
      <c r="E1674" s="311" t="inlineStr">
        <is>
          <t>1830-PS07-352</t>
        </is>
      </c>
      <c r="F1674" s="155" t="inlineStr">
        <is>
          <t>Field</t>
        </is>
      </c>
      <c r="G1674" s="252" t="inlineStr">
        <is>
          <t>18-PB-3501BX</t>
        </is>
      </c>
      <c r="H1674" s="235" t="inlineStr">
        <is>
          <t>DCS-DI</t>
        </is>
      </c>
      <c r="I1674" s="312" t="inlineStr">
        <is>
          <t xml:space="preserve">  -</t>
        </is>
      </c>
      <c r="J1674" s="323" t="inlineStr">
        <is>
          <t xml:space="preserve">  -</t>
        </is>
      </c>
      <c r="K1674" s="313" t="inlineStr">
        <is>
          <t>C01</t>
        </is>
      </c>
      <c r="L1674" s="314" t="n"/>
      <c r="M1674" s="315" t="n"/>
      <c r="N1674" s="314" t="n"/>
      <c r="O1674" s="314" t="n"/>
    </row>
    <row r="1675" ht="20.1" customHeight="1" s="521">
      <c r="A1675" s="309" t="inlineStr">
        <is>
          <t>-</t>
        </is>
      </c>
      <c r="B1675" s="654" t="inlineStr">
        <is>
          <t>18-TSAH-35212</t>
        </is>
      </c>
      <c r="C1675" s="316" t="inlineStr">
        <is>
          <t>DCS</t>
        </is>
      </c>
      <c r="D1675" s="311" t="inlineStr">
        <is>
          <t>输送氮气风机18-PC-3501BX出口温度高报警</t>
        </is>
      </c>
      <c r="E1675" s="311" t="inlineStr">
        <is>
          <t>1830-PS07-352</t>
        </is>
      </c>
      <c r="F1675" s="155" t="inlineStr">
        <is>
          <t>Field</t>
        </is>
      </c>
      <c r="G1675" s="252" t="inlineStr">
        <is>
          <t>18-PB-3501BX</t>
        </is>
      </c>
      <c r="H1675" s="235" t="inlineStr">
        <is>
          <t>DCS-DI</t>
        </is>
      </c>
      <c r="I1675" s="312" t="inlineStr">
        <is>
          <t xml:space="preserve">  -</t>
        </is>
      </c>
      <c r="J1675" s="323" t="inlineStr">
        <is>
          <t xml:space="preserve">  -</t>
        </is>
      </c>
      <c r="K1675" s="313" t="inlineStr">
        <is>
          <t>C01</t>
        </is>
      </c>
      <c r="L1675" s="314" t="n"/>
      <c r="M1675" s="315" t="n"/>
      <c r="N1675" s="314" t="n"/>
      <c r="O1675" s="314" t="n"/>
    </row>
    <row r="1676" ht="20.1" customHeight="1" s="521">
      <c r="A1676" s="309" t="inlineStr">
        <is>
          <t>-</t>
        </is>
      </c>
      <c r="B1676" s="654" t="inlineStr">
        <is>
          <t>18-PSAH-35212</t>
        </is>
      </c>
      <c r="C1676" s="316" t="inlineStr">
        <is>
          <t>DCS</t>
        </is>
      </c>
      <c r="D1676" s="311" t="inlineStr">
        <is>
          <t>输送氮气风机18-PC-3501BX出口压力高报警</t>
        </is>
      </c>
      <c r="E1676" s="311" t="inlineStr">
        <is>
          <t>1830-PS07-352</t>
        </is>
      </c>
      <c r="F1676" s="155" t="inlineStr">
        <is>
          <t>Field</t>
        </is>
      </c>
      <c r="G1676" s="252" t="inlineStr">
        <is>
          <t>18-PB-3501BX</t>
        </is>
      </c>
      <c r="H1676" s="235" t="inlineStr">
        <is>
          <t>DCS-DI</t>
        </is>
      </c>
      <c r="I1676" s="312" t="inlineStr">
        <is>
          <t xml:space="preserve">  -</t>
        </is>
      </c>
      <c r="J1676" s="323" t="inlineStr">
        <is>
          <t xml:space="preserve">  -</t>
        </is>
      </c>
      <c r="K1676" s="313" t="inlineStr">
        <is>
          <t>C01</t>
        </is>
      </c>
      <c r="L1676" s="314" t="n"/>
      <c r="M1676" s="315" t="n"/>
      <c r="N1676" s="314" t="n"/>
      <c r="O1676" s="314" t="n"/>
    </row>
    <row r="1677" ht="20.1" customHeight="1" s="521">
      <c r="A1677" s="309" t="n"/>
      <c r="B1677" s="654" t="n"/>
      <c r="C1677" s="310" t="n"/>
      <c r="D1677" s="311" t="n"/>
      <c r="E1677" s="311" t="n"/>
      <c r="F1677" s="235" t="n"/>
      <c r="G1677" s="252" t="n"/>
      <c r="H1677" s="235" t="n"/>
      <c r="I1677" s="312" t="n"/>
      <c r="J1677" s="319" t="n"/>
      <c r="K1677" s="313" t="n"/>
      <c r="L1677" s="314" t="n"/>
      <c r="M1677" s="315" t="n"/>
      <c r="N1677" s="314" t="n"/>
      <c r="O1677" s="314" t="n"/>
    </row>
    <row r="1678" ht="20.1" customHeight="1" s="521">
      <c r="A1678" s="309" t="inlineStr">
        <is>
          <t>-</t>
        </is>
      </c>
      <c r="B1678" s="654" t="inlineStr">
        <is>
          <t>18-XS-35204</t>
        </is>
      </c>
      <c r="C1678" s="316" t="inlineStr">
        <is>
          <t>DCS</t>
        </is>
      </c>
      <c r="D1678" s="364" t="inlineStr">
        <is>
          <t>控制气动蝶阀18-XV-35204开/关信号</t>
        </is>
      </c>
      <c r="E1678" s="311" t="inlineStr">
        <is>
          <t>1830-PS07-352</t>
        </is>
      </c>
      <c r="F1678" s="155" t="inlineStr">
        <is>
          <t>Field</t>
        </is>
      </c>
      <c r="G1678" s="252" t="inlineStr">
        <is>
          <t>18-XV-35204</t>
        </is>
      </c>
      <c r="H1678" s="235" t="inlineStr">
        <is>
          <t>DCS-DO</t>
        </is>
      </c>
      <c r="I1678" s="312" t="inlineStr">
        <is>
          <t xml:space="preserve">  -</t>
        </is>
      </c>
      <c r="J1678" s="323" t="inlineStr">
        <is>
          <t xml:space="preserve">  -</t>
        </is>
      </c>
      <c r="K1678" s="313" t="inlineStr">
        <is>
          <t>C01</t>
        </is>
      </c>
      <c r="L1678" s="314" t="n"/>
      <c r="M1678" s="315" t="n"/>
      <c r="N1678" s="314" t="n"/>
      <c r="O1678" s="314" t="n"/>
    </row>
    <row r="1679" ht="20.1" customHeight="1" s="521">
      <c r="A1679" s="309" t="inlineStr">
        <is>
          <t>-</t>
        </is>
      </c>
      <c r="B1679" s="654" t="inlineStr">
        <is>
          <t>18-XZH-35204</t>
        </is>
      </c>
      <c r="C1679" s="316" t="inlineStr">
        <is>
          <t>DCS</t>
        </is>
      </c>
      <c r="D1679" s="364" t="inlineStr">
        <is>
          <t>气动蝶阀18-XV-35204开状态</t>
        </is>
      </c>
      <c r="E1679" s="311" t="inlineStr">
        <is>
          <t>1830-PS07-352</t>
        </is>
      </c>
      <c r="F1679" s="155" t="inlineStr">
        <is>
          <t>Field</t>
        </is>
      </c>
      <c r="G1679" s="252" t="inlineStr">
        <is>
          <t>18-XV-35204</t>
        </is>
      </c>
      <c r="H1679" s="235" t="inlineStr">
        <is>
          <t>DCS-DI</t>
        </is>
      </c>
      <c r="I1679" s="312" t="inlineStr">
        <is>
          <t xml:space="preserve">  -</t>
        </is>
      </c>
      <c r="J1679" s="323" t="inlineStr">
        <is>
          <t xml:space="preserve">  -</t>
        </is>
      </c>
      <c r="K1679" s="313" t="inlineStr">
        <is>
          <t>C01</t>
        </is>
      </c>
      <c r="L1679" s="314" t="n"/>
      <c r="M1679" s="315" t="n"/>
      <c r="N1679" s="314" t="n"/>
      <c r="O1679" s="314" t="n"/>
    </row>
    <row r="1680" ht="20.1" customHeight="1" s="521">
      <c r="A1680" s="309" t="inlineStr">
        <is>
          <t>-</t>
        </is>
      </c>
      <c r="B1680" s="654" t="inlineStr">
        <is>
          <t>18-XZL-35204</t>
        </is>
      </c>
      <c r="C1680" s="316" t="inlineStr">
        <is>
          <t>DCS</t>
        </is>
      </c>
      <c r="D1680" s="364" t="inlineStr">
        <is>
          <t>气动蝶阀18-XV-35204关状态</t>
        </is>
      </c>
      <c r="E1680" s="311" t="inlineStr">
        <is>
          <t>1830-PS07-352</t>
        </is>
      </c>
      <c r="F1680" s="155" t="inlineStr">
        <is>
          <t>Field</t>
        </is>
      </c>
      <c r="G1680" s="252" t="inlineStr">
        <is>
          <t>18-XV-35204</t>
        </is>
      </c>
      <c r="H1680" s="235" t="inlineStr">
        <is>
          <t>DCS-DI</t>
        </is>
      </c>
      <c r="I1680" s="312" t="inlineStr">
        <is>
          <t xml:space="preserve">  -</t>
        </is>
      </c>
      <c r="J1680" s="323" t="inlineStr">
        <is>
          <t xml:space="preserve">  -</t>
        </is>
      </c>
      <c r="K1680" s="313" t="inlineStr">
        <is>
          <t>C01</t>
        </is>
      </c>
      <c r="L1680" s="314" t="n"/>
      <c r="M1680" s="315" t="n"/>
      <c r="N1680" s="315" t="n"/>
      <c r="O1680" s="314" t="n"/>
    </row>
    <row r="1681" ht="20.1" customHeight="1" s="521">
      <c r="A1681" s="322" t="n"/>
      <c r="B1681" s="654" t="n"/>
      <c r="C1681" s="310" t="n"/>
      <c r="D1681" s="311" t="n"/>
      <c r="E1681" s="311" t="n"/>
      <c r="F1681" s="235" t="n"/>
      <c r="G1681" s="252" t="n"/>
      <c r="H1681" s="235" t="n"/>
      <c r="I1681" s="312" t="n"/>
      <c r="J1681" s="340" t="n"/>
      <c r="K1681" s="313" t="n"/>
      <c r="L1681" s="314" t="n"/>
      <c r="M1681" s="315" t="n"/>
      <c r="N1681" s="315" t="n"/>
      <c r="O1681" s="314" t="n"/>
    </row>
    <row r="1682" ht="20.1" customHeight="1" s="521">
      <c r="A1682" s="309" t="inlineStr">
        <is>
          <t>-</t>
        </is>
      </c>
      <c r="B1682" s="654" t="inlineStr">
        <is>
          <t>18-TI-35201</t>
        </is>
      </c>
      <c r="C1682" s="316" t="inlineStr">
        <is>
          <t>DCS</t>
        </is>
      </c>
      <c r="D1682" s="364" t="inlineStr">
        <is>
          <t>输送氮气风机出口温度显示</t>
        </is>
      </c>
      <c r="E1682" s="311" t="inlineStr">
        <is>
          <t>1830-PS07-352</t>
        </is>
      </c>
      <c r="F1682" s="155" t="inlineStr">
        <is>
          <t>Field</t>
        </is>
      </c>
      <c r="G1682" s="654" t="inlineStr">
        <is>
          <t>18-TT-35201</t>
        </is>
      </c>
      <c r="H1682" s="235" t="inlineStr">
        <is>
          <t>DCS-AI</t>
        </is>
      </c>
      <c r="I1682" s="312" t="n"/>
      <c r="J1682" s="340" t="n"/>
      <c r="K1682" s="313" t="n"/>
      <c r="L1682" s="314" t="n"/>
      <c r="M1682" s="315" t="n"/>
      <c r="N1682" s="315" t="n"/>
      <c r="O1682" s="314" t="n"/>
    </row>
    <row r="1683" ht="20.1" customHeight="1" s="521">
      <c r="A1683" s="322" t="n"/>
      <c r="B1683" s="654" t="n"/>
      <c r="C1683" s="316" t="n"/>
      <c r="D1683" s="311" t="n"/>
      <c r="E1683" s="311" t="n"/>
      <c r="F1683" s="235" t="n"/>
      <c r="G1683" s="252" t="n"/>
      <c r="H1683" s="235" t="n"/>
      <c r="I1683" s="312" t="n"/>
      <c r="J1683" s="340" t="n"/>
      <c r="K1683" s="313" t="n"/>
      <c r="L1683" s="314" t="n"/>
      <c r="M1683" s="315" t="n"/>
      <c r="N1683" s="315" t="n"/>
      <c r="O1683" s="314" t="n"/>
    </row>
    <row r="1684" ht="20.1" customHeight="1" s="521">
      <c r="A1684" s="309" t="inlineStr">
        <is>
          <t>-</t>
        </is>
      </c>
      <c r="B1684" s="654" t="inlineStr">
        <is>
          <t>18-XS-35206</t>
        </is>
      </c>
      <c r="C1684" s="316" t="inlineStr">
        <is>
          <t>DCS</t>
        </is>
      </c>
      <c r="D1684" s="364" t="inlineStr">
        <is>
          <t>控制气动蝶阀18-XV-35206开/关信号</t>
        </is>
      </c>
      <c r="E1684" s="311" t="inlineStr">
        <is>
          <t>1830-PS07-352</t>
        </is>
      </c>
      <c r="F1684" s="155" t="inlineStr">
        <is>
          <t>Field</t>
        </is>
      </c>
      <c r="G1684" s="252" t="inlineStr">
        <is>
          <t>18-XV-35206</t>
        </is>
      </c>
      <c r="H1684" s="235" t="inlineStr">
        <is>
          <t>DCS-DO</t>
        </is>
      </c>
      <c r="I1684" s="312" t="inlineStr">
        <is>
          <t xml:space="preserve">  -</t>
        </is>
      </c>
      <c r="J1684" s="323" t="inlineStr">
        <is>
          <t xml:space="preserve">  -</t>
        </is>
      </c>
      <c r="K1684" s="313" t="inlineStr">
        <is>
          <t>C01</t>
        </is>
      </c>
      <c r="L1684" s="314" t="n"/>
      <c r="M1684" s="315" t="n"/>
      <c r="N1684" s="314" t="n"/>
      <c r="O1684" s="314" t="n"/>
    </row>
    <row r="1685" ht="20.1" customHeight="1" s="521">
      <c r="A1685" s="309" t="inlineStr">
        <is>
          <t>-</t>
        </is>
      </c>
      <c r="B1685" s="654" t="inlineStr">
        <is>
          <t>18-XZH-35206</t>
        </is>
      </c>
      <c r="C1685" s="316" t="inlineStr">
        <is>
          <t>DCS</t>
        </is>
      </c>
      <c r="D1685" s="364" t="inlineStr">
        <is>
          <t>气动蝶阀18-XV-35206开状态</t>
        </is>
      </c>
      <c r="E1685" s="311" t="inlineStr">
        <is>
          <t>1830-PS07-352</t>
        </is>
      </c>
      <c r="F1685" s="155" t="inlineStr">
        <is>
          <t>Field</t>
        </is>
      </c>
      <c r="G1685" s="252" t="inlineStr">
        <is>
          <t>18-XV-35206</t>
        </is>
      </c>
      <c r="H1685" s="235" t="inlineStr">
        <is>
          <t>DCS-DI</t>
        </is>
      </c>
      <c r="I1685" s="312" t="inlineStr">
        <is>
          <t xml:space="preserve">  -</t>
        </is>
      </c>
      <c r="J1685" s="323" t="inlineStr">
        <is>
          <t xml:space="preserve">  -</t>
        </is>
      </c>
      <c r="K1685" s="313" t="inlineStr">
        <is>
          <t>C01</t>
        </is>
      </c>
      <c r="L1685" s="314" t="n"/>
      <c r="M1685" s="315" t="n"/>
      <c r="N1685" s="314" t="n"/>
      <c r="O1685" s="314" t="n"/>
    </row>
    <row r="1686" ht="20.1" customHeight="1" s="521">
      <c r="A1686" s="309" t="inlineStr">
        <is>
          <t>-</t>
        </is>
      </c>
      <c r="B1686" s="654" t="inlineStr">
        <is>
          <t>18-XZL-35206</t>
        </is>
      </c>
      <c r="C1686" s="316" t="inlineStr">
        <is>
          <t>DCS</t>
        </is>
      </c>
      <c r="D1686" s="364" t="inlineStr">
        <is>
          <t>气动蝶阀18-XV-35206关状态</t>
        </is>
      </c>
      <c r="E1686" s="311" t="inlineStr">
        <is>
          <t>1830-PS07-352</t>
        </is>
      </c>
      <c r="F1686" s="155" t="inlineStr">
        <is>
          <t>Field</t>
        </is>
      </c>
      <c r="G1686" s="252" t="inlineStr">
        <is>
          <t>18-XV-35206</t>
        </is>
      </c>
      <c r="H1686" s="235" t="inlineStr">
        <is>
          <t>DCS-DI</t>
        </is>
      </c>
      <c r="I1686" s="312" t="inlineStr">
        <is>
          <t xml:space="preserve">  -</t>
        </is>
      </c>
      <c r="J1686" s="323" t="inlineStr">
        <is>
          <t xml:space="preserve">  -</t>
        </is>
      </c>
      <c r="K1686" s="313" t="inlineStr">
        <is>
          <t>C01</t>
        </is>
      </c>
      <c r="L1686" s="314" t="n"/>
      <c r="M1686" s="315" t="n"/>
      <c r="N1686" s="315" t="n"/>
      <c r="O1686" s="314" t="n"/>
    </row>
    <row r="1687" ht="20.1" customHeight="1" s="521">
      <c r="A1687" s="322" t="n"/>
      <c r="B1687" s="654" t="n"/>
      <c r="C1687" s="310" t="n"/>
      <c r="D1687" s="311" t="n"/>
      <c r="E1687" s="311" t="n"/>
      <c r="F1687" s="235" t="n"/>
      <c r="G1687" s="252" t="n"/>
      <c r="H1687" s="235" t="n"/>
      <c r="I1687" s="312" t="n"/>
      <c r="J1687" s="340" t="n"/>
      <c r="K1687" s="313" t="n"/>
      <c r="L1687" s="314" t="n"/>
      <c r="M1687" s="315" t="n"/>
      <c r="N1687" s="315" t="n"/>
      <c r="O1687" s="314" t="n"/>
    </row>
    <row r="1688" ht="20.1" customHeight="1" s="521">
      <c r="A1688" s="309" t="inlineStr">
        <is>
          <t>-</t>
        </is>
      </c>
      <c r="B1688" s="654" t="inlineStr">
        <is>
          <t>18-PI-35204</t>
        </is>
      </c>
      <c r="C1688" s="316" t="inlineStr">
        <is>
          <t>DCS</t>
        </is>
      </c>
      <c r="D1688" s="364" t="inlineStr">
        <is>
          <t>输送氮气出口冷却器EM-3502X出口压力显示</t>
        </is>
      </c>
      <c r="E1688" s="311" t="inlineStr">
        <is>
          <t>1830-PS07-352</t>
        </is>
      </c>
      <c r="F1688" s="155" t="inlineStr">
        <is>
          <t>Field</t>
        </is>
      </c>
      <c r="G1688" s="654" t="inlineStr">
        <is>
          <t>18-PT-35204</t>
        </is>
      </c>
      <c r="H1688" s="235" t="inlineStr">
        <is>
          <t>DCS-AI</t>
        </is>
      </c>
      <c r="I1688" s="312" t="n"/>
      <c r="J1688" s="340" t="n"/>
      <c r="K1688" s="313" t="n"/>
      <c r="L1688" s="314" t="n"/>
      <c r="M1688" s="315" t="n"/>
      <c r="N1688" s="315" t="n"/>
      <c r="O1688" s="314" t="n"/>
    </row>
    <row r="1689" ht="20.1" customHeight="1" s="521">
      <c r="A1689" s="322" t="n"/>
      <c r="B1689" s="654" t="n"/>
      <c r="C1689" s="316" t="n"/>
      <c r="D1689" s="364" t="n"/>
      <c r="E1689" s="311" t="n"/>
      <c r="F1689" s="155" t="n"/>
      <c r="G1689" s="654" t="n"/>
      <c r="H1689" s="235" t="n"/>
      <c r="I1689" s="312" t="n"/>
      <c r="J1689" s="340" t="n"/>
      <c r="K1689" s="313" t="n"/>
      <c r="L1689" s="314" t="n"/>
      <c r="M1689" s="315" t="n"/>
      <c r="N1689" s="315" t="n"/>
      <c r="O1689" s="314" t="n"/>
    </row>
    <row r="1690" ht="20.1" customHeight="1" s="521">
      <c r="A1690" s="322" t="n"/>
      <c r="B1690" s="654" t="n"/>
      <c r="C1690" s="316" t="n"/>
      <c r="D1690" s="364" t="n"/>
      <c r="E1690" s="311" t="n"/>
      <c r="F1690" s="155" t="n"/>
      <c r="G1690" s="654" t="n"/>
      <c r="H1690" s="235" t="n"/>
      <c r="I1690" s="312" t="n"/>
      <c r="J1690" s="340" t="n"/>
      <c r="K1690" s="313" t="n"/>
      <c r="L1690" s="314" t="n"/>
      <c r="M1690" s="315" t="n"/>
      <c r="N1690" s="315" t="n"/>
      <c r="O1690" s="314" t="n"/>
    </row>
    <row r="1691" ht="20.1" customHeight="1" s="521">
      <c r="A1691" s="322" t="n"/>
      <c r="B1691" s="657" t="inlineStr">
        <is>
          <t>挤出机（日钢）</t>
        </is>
      </c>
      <c r="C1691" s="316" t="n"/>
      <c r="D1691" s="311" t="n"/>
      <c r="E1691" s="311" t="n"/>
      <c r="F1691" s="235" t="n"/>
      <c r="G1691" s="252" t="n"/>
      <c r="H1691" s="235" t="n"/>
      <c r="I1691" s="312" t="n"/>
      <c r="J1691" s="340" t="n"/>
      <c r="K1691" s="313" t="n"/>
      <c r="L1691" s="314" t="n"/>
      <c r="M1691" s="315" t="n"/>
      <c r="N1691" s="315" t="n"/>
      <c r="O1691" s="314" t="n"/>
    </row>
    <row r="1692" ht="20.1" customHeight="1" s="521">
      <c r="A1692" s="309" t="inlineStr">
        <is>
          <t>-</t>
        </is>
      </c>
      <c r="B1692" s="654" t="inlineStr">
        <is>
          <t>18-TIA-36311A~F</t>
        </is>
      </c>
      <c r="C1692" s="316" t="inlineStr">
        <is>
          <t>PLC</t>
        </is>
      </c>
      <c r="D1692" s="311" t="inlineStr">
        <is>
          <t>MAIN DRIVE MOTOR WINDING TEMP.</t>
        </is>
      </c>
      <c r="E1692" s="311" t="inlineStr">
        <is>
          <t>1830-PS07-363</t>
        </is>
      </c>
      <c r="F1692" s="155" t="inlineStr">
        <is>
          <t>CCR</t>
        </is>
      </c>
      <c r="G1692" s="312" t="inlineStr">
        <is>
          <t>-</t>
        </is>
      </c>
      <c r="H1692" s="312" t="inlineStr">
        <is>
          <t>-</t>
        </is>
      </c>
      <c r="I1692" s="312" t="inlineStr">
        <is>
          <t>-</t>
        </is>
      </c>
      <c r="J1692" s="319" t="inlineStr">
        <is>
          <t>-</t>
        </is>
      </c>
      <c r="K1692" s="342" t="inlineStr">
        <is>
          <t>C01</t>
        </is>
      </c>
      <c r="L1692" s="314" t="n"/>
      <c r="M1692" s="315" t="n"/>
      <c r="N1692" s="314" t="n"/>
      <c r="O1692" s="314" t="n"/>
    </row>
    <row r="1693" ht="20.1" customHeight="1" s="521">
      <c r="A1693" s="309" t="inlineStr">
        <is>
          <t>-</t>
        </is>
      </c>
      <c r="B1693" s="654" t="inlineStr">
        <is>
          <t>18-TT-36311A~F</t>
        </is>
      </c>
      <c r="C1693" s="316" t="inlineStr">
        <is>
          <t>Temperature Transmitter</t>
        </is>
      </c>
      <c r="D1693" s="311" t="inlineStr">
        <is>
          <t>MAIN DRIVE MOTOR WINDING TEMP.</t>
        </is>
      </c>
      <c r="E1693" s="311" t="inlineStr">
        <is>
          <t>1830-PS07-363</t>
        </is>
      </c>
      <c r="F1693" s="155" t="inlineStr">
        <is>
          <t>Field</t>
        </is>
      </c>
      <c r="G1693" s="252" t="inlineStr">
        <is>
          <t>18-3601-PJB-1001</t>
        </is>
      </c>
      <c r="H1693" s="235" t="inlineStr">
        <is>
          <t>PLC-AIx6</t>
        </is>
      </c>
      <c r="I1693" s="235" t="inlineStr">
        <is>
          <t>-</t>
        </is>
      </c>
      <c r="J1693" s="235" t="inlineStr">
        <is>
          <t>Pt100/No.3 PLC</t>
        </is>
      </c>
      <c r="K1693" s="313" t="inlineStr">
        <is>
          <t>C01</t>
        </is>
      </c>
      <c r="L1693" s="314" t="n"/>
      <c r="M1693" s="315" t="n"/>
      <c r="N1693" s="314" t="n"/>
      <c r="O1693" s="314" t="n"/>
    </row>
    <row r="1694" ht="20.1" customHeight="1" s="521">
      <c r="A1694" s="309" t="n"/>
      <c r="B1694" s="654" t="n"/>
      <c r="C1694" s="310" t="n"/>
      <c r="D1694" s="311" t="n"/>
      <c r="E1694" s="311" t="n"/>
      <c r="F1694" s="235" t="n"/>
      <c r="G1694" s="252" t="n"/>
      <c r="H1694" s="235" t="n"/>
      <c r="I1694" s="312" t="n"/>
      <c r="J1694" s="319" t="n"/>
      <c r="K1694" s="313" t="n"/>
      <c r="L1694" s="314" t="n"/>
      <c r="M1694" s="315" t="n"/>
      <c r="N1694" s="314" t="n"/>
      <c r="O1694" s="314" t="n"/>
    </row>
    <row r="1695" ht="20.1" customHeight="1" s="521">
      <c r="A1695" s="309" t="inlineStr">
        <is>
          <t>-</t>
        </is>
      </c>
      <c r="B1695" s="654" t="inlineStr">
        <is>
          <t>18-TIA-36312AB</t>
        </is>
      </c>
      <c r="C1695" s="316" t="inlineStr">
        <is>
          <t>PLC</t>
        </is>
      </c>
      <c r="D1695" s="311" t="inlineStr">
        <is>
          <t>MAIN DRIVE MOTOR BEARING TEMP.（NDE）</t>
        </is>
      </c>
      <c r="E1695" s="311" t="inlineStr">
        <is>
          <t>1830-PS07-363</t>
        </is>
      </c>
      <c r="F1695" s="155" t="inlineStr">
        <is>
          <t>CCR</t>
        </is>
      </c>
      <c r="G1695" s="312" t="inlineStr">
        <is>
          <t>-</t>
        </is>
      </c>
      <c r="H1695" s="312" t="inlineStr">
        <is>
          <t>-</t>
        </is>
      </c>
      <c r="I1695" s="312" t="inlineStr">
        <is>
          <t>-</t>
        </is>
      </c>
      <c r="J1695" s="319" t="inlineStr">
        <is>
          <t>-</t>
        </is>
      </c>
      <c r="K1695" s="342" t="inlineStr">
        <is>
          <t>C01</t>
        </is>
      </c>
      <c r="L1695" s="314" t="n"/>
      <c r="M1695" s="315" t="n"/>
      <c r="N1695" s="314" t="n"/>
      <c r="O1695" s="314" t="n"/>
    </row>
    <row r="1696" ht="20.1" customHeight="1" s="521">
      <c r="A1696" s="309" t="inlineStr">
        <is>
          <t>-</t>
        </is>
      </c>
      <c r="B1696" s="654" t="inlineStr">
        <is>
          <t>18-TT-36312AB</t>
        </is>
      </c>
      <c r="C1696" s="316" t="inlineStr">
        <is>
          <t>Temperature Transmitter</t>
        </is>
      </c>
      <c r="D1696" s="311" t="inlineStr">
        <is>
          <t>MAIN DRIVE MOTOR BEARING TEMP.（NDE）</t>
        </is>
      </c>
      <c r="E1696" s="311" t="inlineStr">
        <is>
          <t>1830-PS07-363</t>
        </is>
      </c>
      <c r="F1696" s="155" t="inlineStr">
        <is>
          <t>Field</t>
        </is>
      </c>
      <c r="G1696" s="252" t="inlineStr">
        <is>
          <t>18-3601-PJB-1002</t>
        </is>
      </c>
      <c r="H1696" s="235" t="inlineStr">
        <is>
          <t>PLC-AIx2</t>
        </is>
      </c>
      <c r="I1696" s="235" t="inlineStr">
        <is>
          <t>-</t>
        </is>
      </c>
      <c r="J1696" s="235" t="inlineStr">
        <is>
          <t>Pt100/No.3 PLC</t>
        </is>
      </c>
      <c r="K1696" s="313" t="inlineStr">
        <is>
          <t>C01</t>
        </is>
      </c>
      <c r="L1696" s="314" t="n"/>
      <c r="M1696" s="315" t="n"/>
      <c r="N1696" s="314" t="n"/>
      <c r="O1696" s="314" t="n"/>
    </row>
    <row r="1697" ht="20.1" customHeight="1" s="521">
      <c r="A1697" s="322" t="n"/>
      <c r="B1697" s="654" t="n"/>
      <c r="C1697" s="316" t="n"/>
      <c r="D1697" s="311" t="n"/>
      <c r="E1697" s="311" t="n"/>
      <c r="F1697" s="235" t="n"/>
      <c r="G1697" s="252" t="n"/>
      <c r="H1697" s="235" t="n"/>
      <c r="I1697" s="312" t="n"/>
      <c r="J1697" s="323" t="n"/>
      <c r="K1697" s="313" t="n"/>
      <c r="L1697" s="314" t="n"/>
      <c r="M1697" s="315" t="n"/>
      <c r="N1697" s="315" t="n"/>
      <c r="O1697" s="314" t="n"/>
    </row>
    <row r="1698" ht="20.1" customHeight="1" s="521">
      <c r="A1698" s="309" t="inlineStr">
        <is>
          <t>-</t>
        </is>
      </c>
      <c r="B1698" s="654" t="inlineStr">
        <is>
          <t>18-TIA-36313AB</t>
        </is>
      </c>
      <c r="C1698" s="316" t="inlineStr">
        <is>
          <t>PLC</t>
        </is>
      </c>
      <c r="D1698" s="311" t="inlineStr">
        <is>
          <t>MAIN DRIVE MOTOR BEARING TEMP.（DE）</t>
        </is>
      </c>
      <c r="E1698" s="311" t="inlineStr">
        <is>
          <t>1830-PS07-363</t>
        </is>
      </c>
      <c r="F1698" s="155" t="inlineStr">
        <is>
          <t>CCR</t>
        </is>
      </c>
      <c r="G1698" s="312" t="inlineStr">
        <is>
          <t>-</t>
        </is>
      </c>
      <c r="H1698" s="312" t="inlineStr">
        <is>
          <t>-</t>
        </is>
      </c>
      <c r="I1698" s="312" t="inlineStr">
        <is>
          <t>-</t>
        </is>
      </c>
      <c r="J1698" s="319" t="inlineStr">
        <is>
          <t>-</t>
        </is>
      </c>
      <c r="K1698" s="342" t="inlineStr">
        <is>
          <t>C01</t>
        </is>
      </c>
      <c r="L1698" s="314" t="n"/>
      <c r="M1698" s="315" t="n"/>
      <c r="N1698" s="314" t="n"/>
      <c r="O1698" s="314" t="n"/>
    </row>
    <row r="1699" ht="20.1" customHeight="1" s="521">
      <c r="A1699" s="309" t="inlineStr">
        <is>
          <t>-</t>
        </is>
      </c>
      <c r="B1699" s="654" t="inlineStr">
        <is>
          <t>18-TT-36313AB</t>
        </is>
      </c>
      <c r="C1699" s="316" t="inlineStr">
        <is>
          <t>Temperature Transmitter</t>
        </is>
      </c>
      <c r="D1699" s="311" t="inlineStr">
        <is>
          <t>MAIN DRIVE MOTOR BEARING TEMP.（DE）</t>
        </is>
      </c>
      <c r="E1699" s="311" t="inlineStr">
        <is>
          <t>1830-PS07-363</t>
        </is>
      </c>
      <c r="F1699" s="155" t="inlineStr">
        <is>
          <t>Field</t>
        </is>
      </c>
      <c r="G1699" s="252" t="inlineStr">
        <is>
          <t>18-3601-PJB-1002</t>
        </is>
      </c>
      <c r="H1699" s="235" t="inlineStr">
        <is>
          <t>PLC-AIx2</t>
        </is>
      </c>
      <c r="I1699" s="235" t="inlineStr">
        <is>
          <t>-</t>
        </is>
      </c>
      <c r="J1699" s="235" t="inlineStr">
        <is>
          <t>Pt100/No.3 PLC</t>
        </is>
      </c>
      <c r="K1699" s="313" t="inlineStr">
        <is>
          <t>C01</t>
        </is>
      </c>
      <c r="L1699" s="314" t="n"/>
      <c r="M1699" s="315" t="n"/>
      <c r="N1699" s="314" t="n"/>
      <c r="O1699" s="314" t="n"/>
    </row>
    <row r="1700" ht="20.1" customHeight="1" s="521">
      <c r="A1700" s="322" t="n"/>
      <c r="B1700" s="654" t="n"/>
      <c r="C1700" s="316" t="n"/>
      <c r="D1700" s="311" t="n"/>
      <c r="E1700" s="311" t="n"/>
      <c r="F1700" s="235" t="n"/>
      <c r="G1700" s="252" t="n"/>
      <c r="H1700" s="235" t="n"/>
      <c r="I1700" s="312" t="n"/>
      <c r="J1700" s="340" t="n"/>
      <c r="K1700" s="313" t="n"/>
      <c r="L1700" s="314" t="n"/>
      <c r="M1700" s="315" t="n"/>
      <c r="N1700" s="315" t="n"/>
      <c r="O1700" s="314" t="n"/>
    </row>
    <row r="1701" ht="20.1" customHeight="1" s="521">
      <c r="A1701" s="309" t="inlineStr">
        <is>
          <t>-</t>
        </is>
      </c>
      <c r="B1701" s="654" t="inlineStr">
        <is>
          <t>18-VIA-36312AB</t>
        </is>
      </c>
      <c r="C1701" s="316" t="inlineStr">
        <is>
          <t>PLC</t>
        </is>
      </c>
      <c r="D1701" s="311" t="inlineStr">
        <is>
          <t>MAIN DRIVE MOTOR BEARING VIBRATION（NDE）</t>
        </is>
      </c>
      <c r="E1701" s="311" t="inlineStr">
        <is>
          <t>1830-PS07-363</t>
        </is>
      </c>
      <c r="F1701" s="155" t="inlineStr">
        <is>
          <t>CCR</t>
        </is>
      </c>
      <c r="G1701" s="312" t="inlineStr">
        <is>
          <t>-</t>
        </is>
      </c>
      <c r="H1701" s="312" t="inlineStr">
        <is>
          <t>-</t>
        </is>
      </c>
      <c r="I1701" s="312" t="inlineStr">
        <is>
          <t>-</t>
        </is>
      </c>
      <c r="J1701" s="319" t="inlineStr">
        <is>
          <t>-</t>
        </is>
      </c>
      <c r="K1701" s="342" t="inlineStr">
        <is>
          <t>C01</t>
        </is>
      </c>
      <c r="L1701" s="314" t="n"/>
      <c r="M1701" s="315" t="n"/>
      <c r="N1701" s="314" t="n"/>
      <c r="O1701" s="314" t="n"/>
    </row>
    <row r="1702" ht="20.1" customHeight="1" s="521">
      <c r="A1702" s="309" t="inlineStr">
        <is>
          <t>-</t>
        </is>
      </c>
      <c r="B1702" s="654" t="inlineStr">
        <is>
          <t>18-VE-36312AB</t>
        </is>
      </c>
      <c r="C1702" s="316" t="inlineStr">
        <is>
          <t>Vibration Transmitter</t>
        </is>
      </c>
      <c r="D1702" s="311" t="inlineStr">
        <is>
          <t>MAIN DRIVE MOTOR BEARING VIBRATION（NDE）</t>
        </is>
      </c>
      <c r="E1702" s="311" t="inlineStr">
        <is>
          <t>1830-PS07-363</t>
        </is>
      </c>
      <c r="F1702" s="155" t="inlineStr">
        <is>
          <t>Field</t>
        </is>
      </c>
      <c r="G1702" s="252" t="inlineStr">
        <is>
          <t>18-3601-PJB-1004</t>
        </is>
      </c>
      <c r="H1702" s="235" t="inlineStr">
        <is>
          <t>PLC-AIx2</t>
        </is>
      </c>
      <c r="I1702" s="235" t="inlineStr">
        <is>
          <t>-</t>
        </is>
      </c>
      <c r="J1702" s="319" t="inlineStr">
        <is>
          <t>No.3 PLC</t>
        </is>
      </c>
      <c r="K1702" s="313" t="inlineStr">
        <is>
          <t>C01</t>
        </is>
      </c>
      <c r="L1702" s="314" t="n"/>
      <c r="M1702" s="315" t="n"/>
      <c r="N1702" s="314" t="n"/>
      <c r="O1702" s="314" t="n"/>
    </row>
    <row r="1703" ht="20.1" customHeight="1" s="521">
      <c r="A1703" s="322" t="n"/>
      <c r="B1703" s="654" t="n"/>
      <c r="C1703" s="316" t="n"/>
      <c r="D1703" s="311" t="n"/>
      <c r="E1703" s="311" t="n"/>
      <c r="F1703" s="235" t="n"/>
      <c r="G1703" s="252" t="n"/>
      <c r="H1703" s="235" t="n"/>
      <c r="I1703" s="312" t="n"/>
      <c r="J1703" s="323" t="n"/>
      <c r="K1703" s="313" t="n"/>
      <c r="L1703" s="314" t="n"/>
      <c r="M1703" s="315" t="n"/>
      <c r="N1703" s="315" t="n"/>
      <c r="O1703" s="314" t="n"/>
    </row>
    <row r="1704" ht="20.1" customHeight="1" s="521">
      <c r="A1704" s="309" t="inlineStr">
        <is>
          <t>-</t>
        </is>
      </c>
      <c r="B1704" s="654" t="inlineStr">
        <is>
          <t>18-VIA-36313AB</t>
        </is>
      </c>
      <c r="C1704" s="316" t="inlineStr">
        <is>
          <t>PLC</t>
        </is>
      </c>
      <c r="D1704" s="311" t="inlineStr">
        <is>
          <t>MAIN DRIVE MOTOR BEARING VIBRATION（DE）</t>
        </is>
      </c>
      <c r="E1704" s="311" t="inlineStr">
        <is>
          <t>1830-PS07-363</t>
        </is>
      </c>
      <c r="F1704" s="155" t="inlineStr">
        <is>
          <t>CCR</t>
        </is>
      </c>
      <c r="G1704" s="312" t="inlineStr">
        <is>
          <t>-</t>
        </is>
      </c>
      <c r="H1704" s="312" t="inlineStr">
        <is>
          <t>-</t>
        </is>
      </c>
      <c r="I1704" s="312" t="inlineStr">
        <is>
          <t>-</t>
        </is>
      </c>
      <c r="J1704" s="319" t="inlineStr">
        <is>
          <t>-</t>
        </is>
      </c>
      <c r="K1704" s="342" t="inlineStr">
        <is>
          <t>C01</t>
        </is>
      </c>
      <c r="L1704" s="314" t="n"/>
      <c r="M1704" s="315" t="n"/>
      <c r="N1704" s="314" t="n"/>
      <c r="O1704" s="314" t="n"/>
    </row>
    <row r="1705" ht="20.1" customHeight="1" s="521">
      <c r="A1705" s="309" t="inlineStr">
        <is>
          <t>-</t>
        </is>
      </c>
      <c r="B1705" s="654" t="inlineStr">
        <is>
          <t>18-VE-36313AB</t>
        </is>
      </c>
      <c r="C1705" s="316" t="inlineStr">
        <is>
          <t>Vibration Transmitter</t>
        </is>
      </c>
      <c r="D1705" s="311" t="inlineStr">
        <is>
          <t>MAIN DRIVE MOTOR BEARING VIBRATION（DE）</t>
        </is>
      </c>
      <c r="E1705" s="311" t="inlineStr">
        <is>
          <t>1830-PS07-363</t>
        </is>
      </c>
      <c r="F1705" s="155" t="inlineStr">
        <is>
          <t>Field</t>
        </is>
      </c>
      <c r="G1705" s="252" t="inlineStr">
        <is>
          <t>18-3601-PJB-1004</t>
        </is>
      </c>
      <c r="H1705" s="235" t="inlineStr">
        <is>
          <t>PLC-AIx2</t>
        </is>
      </c>
      <c r="I1705" s="235" t="inlineStr">
        <is>
          <t>-</t>
        </is>
      </c>
      <c r="J1705" s="319" t="inlineStr">
        <is>
          <t>No.3 PLC</t>
        </is>
      </c>
      <c r="K1705" s="313" t="inlineStr">
        <is>
          <t>C01</t>
        </is>
      </c>
      <c r="L1705" s="314" t="n"/>
      <c r="M1705" s="315" t="n"/>
      <c r="N1705" s="314" t="n"/>
      <c r="O1705" s="314" t="n"/>
    </row>
    <row r="1706" ht="20.1" customHeight="1" s="521">
      <c r="A1706" s="322" t="n"/>
      <c r="B1706" s="654" t="n"/>
      <c r="C1706" s="316" t="n"/>
      <c r="D1706" s="311" t="n"/>
      <c r="E1706" s="311" t="n"/>
      <c r="F1706" s="235" t="n"/>
      <c r="G1706" s="252" t="n"/>
      <c r="H1706" s="235" t="n"/>
      <c r="I1706" s="312" t="n"/>
      <c r="J1706" s="323" t="n"/>
      <c r="K1706" s="313" t="n"/>
      <c r="L1706" s="314" t="n"/>
      <c r="M1706" s="315" t="n"/>
      <c r="N1706" s="315" t="n"/>
      <c r="O1706" s="314" t="n"/>
    </row>
    <row r="1707" ht="20.1" customHeight="1" s="521">
      <c r="A1707" s="309" t="inlineStr">
        <is>
          <t>-</t>
        </is>
      </c>
      <c r="B1707" s="654" t="inlineStr">
        <is>
          <t>18-LS-36314AB</t>
        </is>
      </c>
      <c r="C1707" s="316" t="inlineStr">
        <is>
          <t>PLC</t>
        </is>
      </c>
      <c r="D1707" s="311" t="inlineStr">
        <is>
          <t>MAIN DRIVE MOTOR COOLER WATER LEVEL</t>
        </is>
      </c>
      <c r="E1707" s="311" t="inlineStr">
        <is>
          <t>1830-PS07-363</t>
        </is>
      </c>
      <c r="F1707" s="155" t="inlineStr">
        <is>
          <t>CCR</t>
        </is>
      </c>
      <c r="G1707" s="312" t="inlineStr">
        <is>
          <t>-</t>
        </is>
      </c>
      <c r="H1707" s="312" t="inlineStr">
        <is>
          <t>-</t>
        </is>
      </c>
      <c r="I1707" s="312" t="inlineStr">
        <is>
          <t>-</t>
        </is>
      </c>
      <c r="J1707" s="319" t="inlineStr">
        <is>
          <t>-</t>
        </is>
      </c>
      <c r="K1707" s="342" t="inlineStr">
        <is>
          <t>C01</t>
        </is>
      </c>
      <c r="L1707" s="314" t="n"/>
      <c r="M1707" s="315" t="n"/>
      <c r="N1707" s="314" t="n"/>
      <c r="O1707" s="314" t="n"/>
    </row>
    <row r="1708" ht="20.1" customHeight="1" s="521">
      <c r="A1708" s="309" t="inlineStr">
        <is>
          <t>-</t>
        </is>
      </c>
      <c r="B1708" s="654" t="inlineStr">
        <is>
          <t>18-LS-36314AB</t>
        </is>
      </c>
      <c r="C1708" s="316" t="inlineStr">
        <is>
          <t>LEAKAGE DETECTOR</t>
        </is>
      </c>
      <c r="D1708" s="311" t="inlineStr">
        <is>
          <t>MAIN DRIVE MOTOR COOLER WATER LEVEL</t>
        </is>
      </c>
      <c r="E1708" s="311" t="inlineStr">
        <is>
          <t>1830-PS07-363</t>
        </is>
      </c>
      <c r="F1708" s="155" t="inlineStr">
        <is>
          <t>Field</t>
        </is>
      </c>
      <c r="G1708" s="252" t="inlineStr">
        <is>
          <t>18-3601-PJB-1005</t>
        </is>
      </c>
      <c r="H1708" s="235" t="inlineStr">
        <is>
          <t>PLC-DIx2</t>
        </is>
      </c>
      <c r="I1708" s="235" t="inlineStr">
        <is>
          <t>-</t>
        </is>
      </c>
      <c r="J1708" s="319" t="inlineStr">
        <is>
          <t>SPDT/No.1 PLC</t>
        </is>
      </c>
      <c r="K1708" s="313" t="inlineStr">
        <is>
          <t>C01</t>
        </is>
      </c>
      <c r="L1708" s="314" t="n"/>
      <c r="M1708" s="315" t="n"/>
      <c r="N1708" s="314" t="n"/>
      <c r="O1708" s="314" t="n"/>
    </row>
    <row r="1709" ht="20.1" customHeight="1" s="521">
      <c r="A1709" s="322" t="n"/>
      <c r="B1709" s="654" t="n"/>
      <c r="C1709" s="316" t="n"/>
      <c r="D1709" s="311" t="n"/>
      <c r="E1709" s="311" t="n"/>
      <c r="F1709" s="235" t="n"/>
      <c r="G1709" s="252" t="n"/>
      <c r="H1709" s="235" t="n"/>
      <c r="I1709" s="312" t="n"/>
      <c r="J1709" s="340" t="n"/>
      <c r="K1709" s="313" t="n"/>
      <c r="L1709" s="314" t="n"/>
      <c r="M1709" s="315" t="n"/>
      <c r="N1709" s="315" t="n"/>
      <c r="O1709" s="314" t="n"/>
    </row>
    <row r="1710" ht="20.1" customHeight="1" s="521">
      <c r="A1710" s="309" t="inlineStr">
        <is>
          <t>-</t>
        </is>
      </c>
      <c r="B1710" s="654" t="inlineStr">
        <is>
          <t>18-FIA-36312</t>
        </is>
      </c>
      <c r="C1710" s="316" t="inlineStr">
        <is>
          <t>PLC</t>
        </is>
      </c>
      <c r="D1710" s="311" t="inlineStr">
        <is>
          <t>-</t>
        </is>
      </c>
      <c r="E1710" s="311" t="inlineStr">
        <is>
          <t>1830-PS07-363</t>
        </is>
      </c>
      <c r="F1710" s="155" t="inlineStr">
        <is>
          <t>CCR</t>
        </is>
      </c>
      <c r="G1710" s="312" t="inlineStr">
        <is>
          <t>-</t>
        </is>
      </c>
      <c r="H1710" s="312" t="inlineStr">
        <is>
          <t>-</t>
        </is>
      </c>
      <c r="I1710" s="312" t="inlineStr">
        <is>
          <t>-</t>
        </is>
      </c>
      <c r="J1710" s="319" t="inlineStr">
        <is>
          <t>-</t>
        </is>
      </c>
      <c r="K1710" s="342" t="inlineStr">
        <is>
          <t>C01</t>
        </is>
      </c>
      <c r="L1710" s="314" t="n"/>
      <c r="M1710" s="315" t="n"/>
      <c r="N1710" s="314" t="n"/>
      <c r="O1710" s="314" t="n"/>
    </row>
    <row r="1711" ht="20.1" customHeight="1" s="521">
      <c r="A1711" s="309" t="inlineStr">
        <is>
          <t>-</t>
        </is>
      </c>
      <c r="B1711" s="654" t="inlineStr">
        <is>
          <t>18-FT-36312</t>
        </is>
      </c>
      <c r="C1711" s="316" t="inlineStr">
        <is>
          <t>Flow Transmitter</t>
        </is>
      </c>
      <c r="D1711" s="311" t="inlineStr">
        <is>
          <t>-</t>
        </is>
      </c>
      <c r="E1711" s="311" t="inlineStr">
        <is>
          <t>1830-PS07-363</t>
        </is>
      </c>
      <c r="F1711" s="155" t="inlineStr">
        <is>
          <t>In-Line</t>
        </is>
      </c>
      <c r="G1711" s="252" t="inlineStr">
        <is>
          <t>-</t>
        </is>
      </c>
      <c r="H1711" s="235" t="inlineStr">
        <is>
          <t>PLC-AI</t>
        </is>
      </c>
      <c r="I1711" s="235" t="inlineStr">
        <is>
          <t>-</t>
        </is>
      </c>
      <c r="J1711" s="319" t="inlineStr">
        <is>
          <t>No.3 PLC</t>
        </is>
      </c>
      <c r="K1711" s="313" t="inlineStr">
        <is>
          <t>C01</t>
        </is>
      </c>
      <c r="L1711" s="314" t="n"/>
      <c r="M1711" s="315" t="n"/>
      <c r="N1711" s="314" t="n"/>
      <c r="O1711" s="314" t="n"/>
    </row>
    <row r="1712" ht="20.1" customHeight="1" s="521">
      <c r="A1712" s="322" t="n"/>
      <c r="B1712" s="654" t="n"/>
      <c r="C1712" s="316" t="n"/>
      <c r="D1712" s="311" t="n"/>
      <c r="E1712" s="311" t="n"/>
      <c r="F1712" s="235" t="n"/>
      <c r="G1712" s="252" t="n"/>
      <c r="H1712" s="235" t="n"/>
      <c r="I1712" s="312" t="n"/>
      <c r="J1712" s="340" t="n"/>
      <c r="K1712" s="313" t="n"/>
      <c r="L1712" s="314" t="n"/>
      <c r="M1712" s="315" t="n"/>
      <c r="N1712" s="315" t="n"/>
      <c r="O1712" s="314" t="n"/>
    </row>
    <row r="1713" ht="20.1" customHeight="1" s="521">
      <c r="A1713" s="309" t="inlineStr">
        <is>
          <t>-</t>
        </is>
      </c>
      <c r="B1713" s="654" t="inlineStr">
        <is>
          <t>18-FIA-36313</t>
        </is>
      </c>
      <c r="C1713" s="316" t="inlineStr">
        <is>
          <t>PLC</t>
        </is>
      </c>
      <c r="D1713" s="311" t="inlineStr">
        <is>
          <t>-</t>
        </is>
      </c>
      <c r="E1713" s="311" t="inlineStr">
        <is>
          <t>1830-PS07-363</t>
        </is>
      </c>
      <c r="F1713" s="155" t="inlineStr">
        <is>
          <t>CCR</t>
        </is>
      </c>
      <c r="G1713" s="312" t="inlineStr">
        <is>
          <t>-</t>
        </is>
      </c>
      <c r="H1713" s="312" t="inlineStr">
        <is>
          <t>-</t>
        </is>
      </c>
      <c r="I1713" s="312" t="inlineStr">
        <is>
          <t>-</t>
        </is>
      </c>
      <c r="J1713" s="319" t="inlineStr">
        <is>
          <t>-</t>
        </is>
      </c>
      <c r="K1713" s="342" t="inlineStr">
        <is>
          <t>C01</t>
        </is>
      </c>
      <c r="L1713" s="314" t="n"/>
      <c r="M1713" s="315" t="n"/>
      <c r="N1713" s="314" t="n"/>
      <c r="O1713" s="314" t="n"/>
    </row>
    <row r="1714" ht="20.1" customHeight="1" s="521">
      <c r="A1714" s="309" t="inlineStr">
        <is>
          <t>-</t>
        </is>
      </c>
      <c r="B1714" s="654" t="inlineStr">
        <is>
          <t>18-FT-36313</t>
        </is>
      </c>
      <c r="C1714" s="316" t="inlineStr">
        <is>
          <t>Flow Transmitter</t>
        </is>
      </c>
      <c r="D1714" s="311" t="inlineStr">
        <is>
          <t>-</t>
        </is>
      </c>
      <c r="E1714" s="311" t="inlineStr">
        <is>
          <t>1830-PS07-363</t>
        </is>
      </c>
      <c r="F1714" s="155" t="inlineStr">
        <is>
          <t>In-Line</t>
        </is>
      </c>
      <c r="G1714" s="252" t="inlineStr">
        <is>
          <t>-</t>
        </is>
      </c>
      <c r="H1714" s="235" t="inlineStr">
        <is>
          <t>PLC-AI</t>
        </is>
      </c>
      <c r="I1714" s="235" t="inlineStr">
        <is>
          <t>-</t>
        </is>
      </c>
      <c r="J1714" s="319" t="inlineStr">
        <is>
          <t>No.3 PLC</t>
        </is>
      </c>
      <c r="K1714" s="313" t="inlineStr">
        <is>
          <t>C01</t>
        </is>
      </c>
      <c r="L1714" s="314" t="n"/>
      <c r="M1714" s="315" t="n"/>
      <c r="N1714" s="314" t="n"/>
      <c r="O1714" s="314" t="n"/>
    </row>
    <row r="1715" ht="20.1" customHeight="1" s="521">
      <c r="A1715" s="322" t="n"/>
      <c r="B1715" s="654" t="n"/>
      <c r="C1715" s="316" t="n"/>
      <c r="D1715" s="311" t="n"/>
      <c r="E1715" s="311" t="n"/>
      <c r="F1715" s="235" t="n"/>
      <c r="G1715" s="252" t="n"/>
      <c r="H1715" s="235" t="n"/>
      <c r="I1715" s="312" t="n"/>
      <c r="J1715" s="340" t="n"/>
      <c r="K1715" s="313" t="n"/>
      <c r="L1715" s="314" t="n"/>
      <c r="M1715" s="315" t="n"/>
      <c r="N1715" s="315" t="n"/>
      <c r="O1715" s="314" t="n"/>
    </row>
    <row r="1716" ht="20.1" customHeight="1" s="521">
      <c r="A1716" s="309" t="inlineStr">
        <is>
          <t>-</t>
        </is>
      </c>
      <c r="B1716" s="654" t="inlineStr">
        <is>
          <t>18-FIA-36314</t>
        </is>
      </c>
      <c r="C1716" s="316" t="inlineStr">
        <is>
          <t>PLC</t>
        </is>
      </c>
      <c r="D1716" s="311" t="inlineStr">
        <is>
          <t>MAIN DRIVE MOTOR CWR PIPING FLOW</t>
        </is>
      </c>
      <c r="E1716" s="311" t="inlineStr">
        <is>
          <t>1830-PS07-363</t>
        </is>
      </c>
      <c r="F1716" s="155" t="inlineStr">
        <is>
          <t>CCR</t>
        </is>
      </c>
      <c r="G1716" s="312" t="inlineStr">
        <is>
          <t>-</t>
        </is>
      </c>
      <c r="H1716" s="312" t="inlineStr">
        <is>
          <t>-</t>
        </is>
      </c>
      <c r="I1716" s="312" t="inlineStr">
        <is>
          <t>-</t>
        </is>
      </c>
      <c r="J1716" s="319" t="inlineStr">
        <is>
          <t>-</t>
        </is>
      </c>
      <c r="K1716" s="342" t="inlineStr">
        <is>
          <t>C01</t>
        </is>
      </c>
      <c r="L1716" s="314" t="n"/>
      <c r="M1716" s="315" t="n"/>
      <c r="N1716" s="314" t="n"/>
      <c r="O1716" s="314" t="n"/>
    </row>
    <row r="1717" ht="20.1" customHeight="1" s="521">
      <c r="A1717" s="309" t="inlineStr">
        <is>
          <t>-</t>
        </is>
      </c>
      <c r="B1717" s="654" t="inlineStr">
        <is>
          <t>18-FT-36314</t>
        </is>
      </c>
      <c r="C1717" s="316" t="inlineStr">
        <is>
          <t>Flow Transmitter</t>
        </is>
      </c>
      <c r="D1717" s="311" t="inlineStr">
        <is>
          <t>MAIN DRIVE MOTOR CWR PIPING FLOW</t>
        </is>
      </c>
      <c r="E1717" s="311" t="inlineStr">
        <is>
          <t>1830-PS07-363</t>
        </is>
      </c>
      <c r="F1717" s="155" t="inlineStr">
        <is>
          <t>In-Line</t>
        </is>
      </c>
      <c r="G1717" s="252" t="inlineStr">
        <is>
          <t>100-CWR-36301-CA2W-N</t>
        </is>
      </c>
      <c r="H1717" s="235" t="inlineStr">
        <is>
          <t>PLC-AI</t>
        </is>
      </c>
      <c r="I1717" s="235" t="inlineStr">
        <is>
          <t>-</t>
        </is>
      </c>
      <c r="J1717" s="319" t="inlineStr">
        <is>
          <t>No.3 PLC</t>
        </is>
      </c>
      <c r="K1717" s="313" t="inlineStr">
        <is>
          <t>C01</t>
        </is>
      </c>
      <c r="L1717" s="314" t="n"/>
      <c r="M1717" s="315" t="n"/>
      <c r="N1717" s="314" t="n"/>
      <c r="O1717" s="314" t="n"/>
    </row>
    <row r="1718" ht="20.1" customHeight="1" s="521">
      <c r="A1718" s="322" t="n"/>
      <c r="B1718" s="654" t="n"/>
      <c r="C1718" s="316" t="n"/>
      <c r="D1718" s="311" t="n"/>
      <c r="E1718" s="311" t="n"/>
      <c r="F1718" s="235" t="n"/>
      <c r="G1718" s="252" t="n"/>
      <c r="H1718" s="235" t="n"/>
      <c r="I1718" s="312" t="n"/>
      <c r="J1718" s="340" t="n"/>
      <c r="K1718" s="313" t="n"/>
      <c r="L1718" s="314" t="n"/>
      <c r="M1718" s="315" t="n"/>
      <c r="N1718" s="315" t="n"/>
      <c r="O1718" s="314" t="n"/>
    </row>
    <row r="1719" ht="20.1" customHeight="1" s="521">
      <c r="A1719" s="309" t="inlineStr">
        <is>
          <t>-</t>
        </is>
      </c>
      <c r="B1719" s="654" t="inlineStr">
        <is>
          <t>18-PIA-36323</t>
        </is>
      </c>
      <c r="C1719" s="316" t="inlineStr">
        <is>
          <t>PLC</t>
        </is>
      </c>
      <c r="D1719" s="311" t="inlineStr">
        <is>
          <t>JACK-UP OIL UNIT PRESSURE</t>
        </is>
      </c>
      <c r="E1719" s="311" t="inlineStr">
        <is>
          <t>1830-PS07-363</t>
        </is>
      </c>
      <c r="F1719" s="155" t="inlineStr">
        <is>
          <t>CCR</t>
        </is>
      </c>
      <c r="G1719" s="312" t="inlineStr">
        <is>
          <t>-</t>
        </is>
      </c>
      <c r="H1719" s="312" t="inlineStr">
        <is>
          <t>-</t>
        </is>
      </c>
      <c r="I1719" s="312" t="inlineStr">
        <is>
          <t>-</t>
        </is>
      </c>
      <c r="J1719" s="319" t="inlineStr">
        <is>
          <t>-</t>
        </is>
      </c>
      <c r="K1719" s="342" t="inlineStr">
        <is>
          <t>C01</t>
        </is>
      </c>
      <c r="L1719" s="314" t="n"/>
      <c r="M1719" s="315" t="n"/>
      <c r="N1719" s="314" t="n"/>
      <c r="O1719" s="314" t="n"/>
    </row>
    <row r="1720" ht="20.1" customHeight="1" s="521">
      <c r="A1720" s="309" t="inlineStr">
        <is>
          <t>-</t>
        </is>
      </c>
      <c r="B1720" s="654" t="inlineStr">
        <is>
          <t>18-PT-36323</t>
        </is>
      </c>
      <c r="C1720" s="316" t="inlineStr">
        <is>
          <t>Pressure Transmitter</t>
        </is>
      </c>
      <c r="D1720" s="311" t="inlineStr">
        <is>
          <t>JACK-UP OIL UNIT PRESSURE</t>
        </is>
      </c>
      <c r="E1720" s="311" t="inlineStr">
        <is>
          <t>1830-PS07-363</t>
        </is>
      </c>
      <c r="F1720" s="155" t="inlineStr">
        <is>
          <t>Field</t>
        </is>
      </c>
      <c r="G1720" s="252" t="inlineStr">
        <is>
          <t>18-3601-PJB-1003</t>
        </is>
      </c>
      <c r="H1720" s="235" t="inlineStr">
        <is>
          <t>PLC-AI</t>
        </is>
      </c>
      <c r="I1720" s="235" t="inlineStr">
        <is>
          <t>-</t>
        </is>
      </c>
      <c r="J1720" s="319" t="inlineStr">
        <is>
          <t>No.3 PLC</t>
        </is>
      </c>
      <c r="K1720" s="313" t="inlineStr">
        <is>
          <t>C01</t>
        </is>
      </c>
      <c r="L1720" s="314" t="n"/>
      <c r="M1720" s="315" t="n"/>
      <c r="N1720" s="314" t="n"/>
      <c r="O1720" s="314" t="n"/>
    </row>
    <row r="1721" ht="20.1" customHeight="1" s="521">
      <c r="A1721" s="322" t="n"/>
      <c r="B1721" s="654" t="n"/>
      <c r="C1721" s="316" t="n"/>
      <c r="D1721" s="311" t="n"/>
      <c r="E1721" s="311" t="n"/>
      <c r="F1721" s="235" t="n"/>
      <c r="G1721" s="252" t="n"/>
      <c r="H1721" s="235" t="n"/>
      <c r="I1721" s="312" t="n"/>
      <c r="J1721" s="340" t="n"/>
      <c r="K1721" s="313" t="n"/>
      <c r="L1721" s="314" t="n"/>
      <c r="M1721" s="315" t="n"/>
      <c r="N1721" s="315" t="n"/>
      <c r="O1721" s="314" t="n"/>
    </row>
    <row r="1722" ht="20.1" customHeight="1" s="521">
      <c r="A1722" s="309" t="inlineStr">
        <is>
          <t>-</t>
        </is>
      </c>
      <c r="B1722" s="654" t="inlineStr">
        <is>
          <t>18-PIA-36324</t>
        </is>
      </c>
      <c r="C1722" s="316" t="inlineStr">
        <is>
          <t>PLC</t>
        </is>
      </c>
      <c r="D1722" s="311" t="inlineStr">
        <is>
          <t>JACK-UP OIL UNIT PRESSURE</t>
        </is>
      </c>
      <c r="E1722" s="311" t="inlineStr">
        <is>
          <t>1830-PS07-363</t>
        </is>
      </c>
      <c r="F1722" s="155" t="inlineStr">
        <is>
          <t>CCR</t>
        </is>
      </c>
      <c r="G1722" s="312" t="inlineStr">
        <is>
          <t>-</t>
        </is>
      </c>
      <c r="H1722" s="312" t="inlineStr">
        <is>
          <t>-</t>
        </is>
      </c>
      <c r="I1722" s="312" t="inlineStr">
        <is>
          <t>-</t>
        </is>
      </c>
      <c r="J1722" s="319" t="inlineStr">
        <is>
          <t>-</t>
        </is>
      </c>
      <c r="K1722" s="342" t="inlineStr">
        <is>
          <t>C01</t>
        </is>
      </c>
      <c r="L1722" s="314" t="n"/>
      <c r="M1722" s="315" t="n"/>
      <c r="N1722" s="314" t="n"/>
      <c r="O1722" s="314" t="n"/>
    </row>
    <row r="1723" ht="20.1" customHeight="1" s="521">
      <c r="A1723" s="309" t="inlineStr">
        <is>
          <t>-</t>
        </is>
      </c>
      <c r="B1723" s="654" t="inlineStr">
        <is>
          <t>18-PT-36324</t>
        </is>
      </c>
      <c r="C1723" s="316" t="inlineStr">
        <is>
          <t>Pressure Transmitter</t>
        </is>
      </c>
      <c r="D1723" s="311" t="inlineStr">
        <is>
          <t>JACK-UP OIL UNIT PRESSURE</t>
        </is>
      </c>
      <c r="E1723" s="311" t="inlineStr">
        <is>
          <t>1830-PS07-363</t>
        </is>
      </c>
      <c r="F1723" s="155" t="inlineStr">
        <is>
          <t>Field</t>
        </is>
      </c>
      <c r="G1723" s="252" t="inlineStr">
        <is>
          <t>18-3601-PJB-1003</t>
        </is>
      </c>
      <c r="H1723" s="235" t="inlineStr">
        <is>
          <t>PLC-AI</t>
        </is>
      </c>
      <c r="I1723" s="235" t="inlineStr">
        <is>
          <t>-</t>
        </is>
      </c>
      <c r="J1723" s="319" t="inlineStr">
        <is>
          <t>No.3 PLC</t>
        </is>
      </c>
      <c r="K1723" s="313" t="inlineStr">
        <is>
          <t>C01</t>
        </is>
      </c>
      <c r="L1723" s="314" t="n"/>
      <c r="M1723" s="315" t="n"/>
      <c r="N1723" s="314" t="n"/>
      <c r="O1723" s="314" t="n"/>
    </row>
    <row r="1724" ht="20.1" customHeight="1" s="521">
      <c r="A1724" s="322" t="n"/>
      <c r="B1724" s="654" t="n"/>
      <c r="C1724" s="316" t="n"/>
      <c r="D1724" s="311" t="n"/>
      <c r="E1724" s="311" t="n"/>
      <c r="F1724" s="235" t="n"/>
      <c r="G1724" s="252" t="n"/>
      <c r="H1724" s="235" t="n"/>
      <c r="I1724" s="312" t="n"/>
      <c r="J1724" s="340" t="n"/>
      <c r="K1724" s="313" t="n"/>
      <c r="L1724" s="314" t="n"/>
      <c r="M1724" s="315" t="n"/>
      <c r="N1724" s="315" t="n"/>
      <c r="O1724" s="314" t="n"/>
    </row>
    <row r="1725" ht="20.1" customHeight="1" s="521">
      <c r="A1725" s="309" t="inlineStr">
        <is>
          <t>-</t>
        </is>
      </c>
      <c r="B1725" s="654" t="inlineStr">
        <is>
          <t>18-PDIA-36333</t>
        </is>
      </c>
      <c r="C1725" s="316" t="inlineStr">
        <is>
          <t>PLC</t>
        </is>
      </c>
      <c r="D1725" s="311" t="inlineStr">
        <is>
          <t>MAIN DRIVE MOTOR LUBE OIL FILTER  PRESSURE</t>
        </is>
      </c>
      <c r="E1725" s="311" t="inlineStr">
        <is>
          <t>1830-PS07-363</t>
        </is>
      </c>
      <c r="F1725" s="155" t="inlineStr">
        <is>
          <t>CCR</t>
        </is>
      </c>
      <c r="G1725" s="312" t="inlineStr">
        <is>
          <t>-</t>
        </is>
      </c>
      <c r="H1725" s="312" t="inlineStr">
        <is>
          <t>-</t>
        </is>
      </c>
      <c r="I1725" s="312" t="inlineStr">
        <is>
          <t>-</t>
        </is>
      </c>
      <c r="J1725" s="319" t="inlineStr">
        <is>
          <t>-</t>
        </is>
      </c>
      <c r="K1725" s="342" t="inlineStr">
        <is>
          <t>C01</t>
        </is>
      </c>
      <c r="L1725" s="314" t="n"/>
      <c r="M1725" s="315" t="n"/>
      <c r="N1725" s="314" t="n"/>
      <c r="O1725" s="314" t="n"/>
    </row>
    <row r="1726" ht="20.1" customHeight="1" s="521">
      <c r="A1726" s="309" t="inlineStr">
        <is>
          <t>-</t>
        </is>
      </c>
      <c r="B1726" s="654" t="inlineStr">
        <is>
          <t>18-PDT-36333</t>
        </is>
      </c>
      <c r="C1726" s="316" t="inlineStr">
        <is>
          <t>DP Transmitter</t>
        </is>
      </c>
      <c r="D1726" s="311" t="inlineStr">
        <is>
          <t>MAIN DRIVE MOTOR LUBE OIL FILTER  PRESSURE</t>
        </is>
      </c>
      <c r="E1726" s="311" t="inlineStr">
        <is>
          <t>1830-PS07-363</t>
        </is>
      </c>
      <c r="F1726" s="155" t="inlineStr">
        <is>
          <t>Field</t>
        </is>
      </c>
      <c r="G1726" s="252" t="inlineStr">
        <is>
          <t>18-3601-PJB-1006</t>
        </is>
      </c>
      <c r="H1726" s="235" t="inlineStr">
        <is>
          <t>PLC-AI</t>
        </is>
      </c>
      <c r="I1726" s="235" t="inlineStr">
        <is>
          <t>-</t>
        </is>
      </c>
      <c r="J1726" s="319" t="inlineStr">
        <is>
          <t>No.3 PLC</t>
        </is>
      </c>
      <c r="K1726" s="313" t="inlineStr">
        <is>
          <t>C01</t>
        </is>
      </c>
      <c r="L1726" s="314" t="n"/>
      <c r="M1726" s="315" t="n"/>
      <c r="N1726" s="314" t="n"/>
      <c r="O1726" s="314" t="n"/>
    </row>
    <row r="1727" ht="20.1" customHeight="1" s="521">
      <c r="A1727" s="309" t="n"/>
      <c r="B1727" s="654" t="n"/>
      <c r="C1727" s="316" t="n"/>
      <c r="D1727" s="311" t="n"/>
      <c r="E1727" s="311" t="n"/>
      <c r="F1727" s="235" t="n"/>
      <c r="G1727" s="252" t="n"/>
      <c r="H1727" s="235" t="n"/>
      <c r="I1727" s="312" t="n"/>
      <c r="J1727" s="340" t="n"/>
      <c r="K1727" s="313" t="n"/>
      <c r="L1727" s="314" t="n"/>
      <c r="M1727" s="315" t="n"/>
      <c r="N1727" s="314" t="n"/>
      <c r="O1727" s="314" t="n"/>
    </row>
    <row r="1728" ht="20.1" customHeight="1" s="521">
      <c r="A1728" s="309" t="inlineStr">
        <is>
          <t>-</t>
        </is>
      </c>
      <c r="B1728" s="654" t="inlineStr">
        <is>
          <t>18-PIA-36334A</t>
        </is>
      </c>
      <c r="C1728" s="316" t="inlineStr">
        <is>
          <t>PLC</t>
        </is>
      </c>
      <c r="D1728" s="311" t="inlineStr">
        <is>
          <t>MAIN DRIVE MOTOR LUBE OIL  PRESSURE</t>
        </is>
      </c>
      <c r="E1728" s="311" t="inlineStr">
        <is>
          <t>1830-PS07-363</t>
        </is>
      </c>
      <c r="F1728" s="155" t="inlineStr">
        <is>
          <t>CCR</t>
        </is>
      </c>
      <c r="G1728" s="312" t="inlineStr">
        <is>
          <t>-</t>
        </is>
      </c>
      <c r="H1728" s="312" t="inlineStr">
        <is>
          <t>-</t>
        </is>
      </c>
      <c r="I1728" s="312" t="inlineStr">
        <is>
          <t>-</t>
        </is>
      </c>
      <c r="J1728" s="319" t="inlineStr">
        <is>
          <t>-</t>
        </is>
      </c>
      <c r="K1728" s="342" t="inlineStr">
        <is>
          <t>C01</t>
        </is>
      </c>
      <c r="L1728" s="314" t="n"/>
      <c r="M1728" s="315" t="n"/>
      <c r="N1728" s="314" t="n"/>
      <c r="O1728" s="314" t="n"/>
    </row>
    <row r="1729" ht="20.1" customHeight="1" s="521">
      <c r="A1729" s="309" t="inlineStr">
        <is>
          <t>-</t>
        </is>
      </c>
      <c r="B1729" s="654" t="inlineStr">
        <is>
          <t>18-PT-36334A</t>
        </is>
      </c>
      <c r="C1729" s="316" t="inlineStr">
        <is>
          <t>Pressure Transmitter</t>
        </is>
      </c>
      <c r="D1729" s="311" t="inlineStr">
        <is>
          <t>MAIN DRIVE MOTOR LUBE OIL  PRESSURE</t>
        </is>
      </c>
      <c r="E1729" s="311" t="inlineStr">
        <is>
          <t>1830-PS07-363</t>
        </is>
      </c>
      <c r="F1729" s="155" t="inlineStr">
        <is>
          <t>Field</t>
        </is>
      </c>
      <c r="G1729" s="252" t="inlineStr">
        <is>
          <t>18-3601-PJB-1006</t>
        </is>
      </c>
      <c r="H1729" s="235" t="inlineStr">
        <is>
          <t>PLC-AI</t>
        </is>
      </c>
      <c r="I1729" s="235" t="inlineStr">
        <is>
          <t>-</t>
        </is>
      </c>
      <c r="J1729" s="319" t="inlineStr">
        <is>
          <t>No.3 PLC</t>
        </is>
      </c>
      <c r="K1729" s="313" t="inlineStr">
        <is>
          <t>C01</t>
        </is>
      </c>
      <c r="L1729" s="314" t="n"/>
      <c r="M1729" s="315" t="n"/>
      <c r="N1729" s="314" t="n"/>
      <c r="O1729" s="314" t="n"/>
    </row>
    <row r="1730" ht="20.1" customHeight="1" s="521">
      <c r="A1730" s="309" t="n"/>
      <c r="B1730" s="654" t="n"/>
      <c r="C1730" s="316" t="n"/>
      <c r="D1730" s="311" t="n"/>
      <c r="E1730" s="311" t="n"/>
      <c r="F1730" s="235" t="n"/>
      <c r="G1730" s="252" t="n"/>
      <c r="H1730" s="235" t="n"/>
      <c r="I1730" s="312" t="n"/>
      <c r="J1730" s="340" t="n"/>
      <c r="K1730" s="313" t="n"/>
      <c r="L1730" s="314" t="n"/>
      <c r="M1730" s="315" t="n"/>
      <c r="N1730" s="314" t="n"/>
      <c r="O1730" s="314" t="n"/>
    </row>
    <row r="1731" ht="20.1" customHeight="1" s="521">
      <c r="A1731" s="309" t="inlineStr">
        <is>
          <t>-</t>
        </is>
      </c>
      <c r="B1731" s="654" t="inlineStr">
        <is>
          <t>18-PIA-36334B</t>
        </is>
      </c>
      <c r="C1731" s="316" t="inlineStr">
        <is>
          <t>PLC</t>
        </is>
      </c>
      <c r="D1731" s="311" t="inlineStr">
        <is>
          <t>MAIN DRIVE MOTOR LUBE OIL  PRESSURE</t>
        </is>
      </c>
      <c r="E1731" s="311" t="inlineStr">
        <is>
          <t>1830-PS07-363</t>
        </is>
      </c>
      <c r="F1731" s="155" t="inlineStr">
        <is>
          <t>CCR</t>
        </is>
      </c>
      <c r="G1731" s="312" t="inlineStr">
        <is>
          <t>-</t>
        </is>
      </c>
      <c r="H1731" s="312" t="inlineStr">
        <is>
          <t>-</t>
        </is>
      </c>
      <c r="I1731" s="312" t="inlineStr">
        <is>
          <t>-</t>
        </is>
      </c>
      <c r="J1731" s="319" t="inlineStr">
        <is>
          <t>-</t>
        </is>
      </c>
      <c r="K1731" s="342" t="inlineStr">
        <is>
          <t>C01</t>
        </is>
      </c>
      <c r="L1731" s="314" t="n"/>
      <c r="M1731" s="315" t="n"/>
      <c r="N1731" s="314" t="n"/>
      <c r="O1731" s="314" t="n"/>
    </row>
    <row r="1732" ht="20.1" customHeight="1" s="521">
      <c r="A1732" s="309" t="inlineStr">
        <is>
          <t>-</t>
        </is>
      </c>
      <c r="B1732" s="654" t="inlineStr">
        <is>
          <t>18-PT-36334B</t>
        </is>
      </c>
      <c r="C1732" s="316" t="inlineStr">
        <is>
          <t>Pressure Transmitter</t>
        </is>
      </c>
      <c r="D1732" s="311" t="inlineStr">
        <is>
          <t>MAIN DRIVE MOTOR LUBE OIL  PRESSURE</t>
        </is>
      </c>
      <c r="E1732" s="311" t="inlineStr">
        <is>
          <t>1830-PS07-363</t>
        </is>
      </c>
      <c r="F1732" s="155" t="inlineStr">
        <is>
          <t>Field</t>
        </is>
      </c>
      <c r="G1732" s="252" t="inlineStr">
        <is>
          <t>18-3601-PJB-1006</t>
        </is>
      </c>
      <c r="H1732" s="235" t="inlineStr">
        <is>
          <t>PLC-AI</t>
        </is>
      </c>
      <c r="I1732" s="235" t="inlineStr">
        <is>
          <t>-</t>
        </is>
      </c>
      <c r="J1732" s="319" t="inlineStr">
        <is>
          <t>No.3 PLC</t>
        </is>
      </c>
      <c r="K1732" s="313" t="inlineStr">
        <is>
          <t>C01</t>
        </is>
      </c>
      <c r="L1732" s="314" t="n"/>
      <c r="M1732" s="315" t="n"/>
      <c r="N1732" s="314" t="n"/>
      <c r="O1732" s="314" t="n"/>
    </row>
    <row r="1733" ht="20.1" customHeight="1" s="521">
      <c r="A1733" s="309" t="n"/>
      <c r="B1733" s="654" t="n"/>
      <c r="C1733" s="316" t="n"/>
      <c r="D1733" s="311" t="n"/>
      <c r="E1733" s="311" t="n"/>
      <c r="F1733" s="235" t="n"/>
      <c r="G1733" s="252" t="n"/>
      <c r="H1733" s="235" t="n"/>
      <c r="I1733" s="312" t="n"/>
      <c r="J1733" s="340" t="n"/>
      <c r="K1733" s="313" t="n"/>
      <c r="L1733" s="314" t="n"/>
      <c r="M1733" s="315" t="n"/>
      <c r="N1733" s="314" t="n"/>
      <c r="O1733" s="314" t="n"/>
    </row>
    <row r="1734" ht="20.1" customHeight="1" s="521">
      <c r="A1734" s="309" t="inlineStr">
        <is>
          <t>-</t>
        </is>
      </c>
      <c r="B1734" s="654" t="inlineStr">
        <is>
          <t>18-TIA-36332</t>
        </is>
      </c>
      <c r="C1734" s="316" t="inlineStr">
        <is>
          <t>PLC</t>
        </is>
      </c>
      <c r="D1734" s="311" t="inlineStr">
        <is>
          <t>MAIN DRIVE MOTOR LUBE OIL  TEMPERATURE</t>
        </is>
      </c>
      <c r="E1734" s="311" t="inlineStr">
        <is>
          <t>1830-PS07-363</t>
        </is>
      </c>
      <c r="F1734" s="155" t="inlineStr">
        <is>
          <t>CCR</t>
        </is>
      </c>
      <c r="G1734" s="312" t="inlineStr">
        <is>
          <t>-</t>
        </is>
      </c>
      <c r="H1734" s="312" t="inlineStr">
        <is>
          <t>-</t>
        </is>
      </c>
      <c r="I1734" s="312" t="inlineStr">
        <is>
          <t>-</t>
        </is>
      </c>
      <c r="J1734" s="319" t="inlineStr">
        <is>
          <t>-</t>
        </is>
      </c>
      <c r="K1734" s="342" t="inlineStr">
        <is>
          <t>C01</t>
        </is>
      </c>
      <c r="L1734" s="314" t="n"/>
      <c r="M1734" s="315" t="n"/>
      <c r="N1734" s="314" t="n"/>
      <c r="O1734" s="314" t="n"/>
    </row>
    <row r="1735" ht="20.1" customHeight="1" s="521">
      <c r="A1735" s="309" t="inlineStr">
        <is>
          <t>-</t>
        </is>
      </c>
      <c r="B1735" s="654" t="inlineStr">
        <is>
          <t>18-TT-36332</t>
        </is>
      </c>
      <c r="C1735" s="316" t="inlineStr">
        <is>
          <t>Temperature Transmitter</t>
        </is>
      </c>
      <c r="D1735" s="311" t="inlineStr">
        <is>
          <t>MAIN DRIVE MOTOR LUBE OIL  TEMPERATURE</t>
        </is>
      </c>
      <c r="E1735" s="311" t="inlineStr">
        <is>
          <t>1830-PS07-363</t>
        </is>
      </c>
      <c r="F1735" s="155" t="inlineStr">
        <is>
          <t>Field</t>
        </is>
      </c>
      <c r="G1735" s="252" t="inlineStr">
        <is>
          <t>18-3601-PJB-1006</t>
        </is>
      </c>
      <c r="H1735" s="235" t="inlineStr">
        <is>
          <t>PLC-AI</t>
        </is>
      </c>
      <c r="I1735" s="235" t="inlineStr">
        <is>
          <t>-</t>
        </is>
      </c>
      <c r="J1735" s="319" t="inlineStr">
        <is>
          <t>No.3 PLC</t>
        </is>
      </c>
      <c r="K1735" s="313" t="inlineStr">
        <is>
          <t>C01</t>
        </is>
      </c>
      <c r="L1735" s="314" t="n"/>
      <c r="M1735" s="315" t="n"/>
      <c r="N1735" s="314" t="n"/>
      <c r="O1735" s="314" t="n"/>
    </row>
    <row r="1736" ht="20.1" customHeight="1" s="521">
      <c r="A1736" s="322" t="n"/>
      <c r="B1736" s="654" t="n"/>
      <c r="C1736" s="316" t="n"/>
      <c r="D1736" s="311" t="n"/>
      <c r="E1736" s="311" t="n"/>
      <c r="F1736" s="235" t="n"/>
      <c r="G1736" s="252" t="n"/>
      <c r="H1736" s="235" t="n"/>
      <c r="I1736" s="312" t="n"/>
      <c r="J1736" s="340" t="n"/>
      <c r="K1736" s="313" t="n"/>
      <c r="L1736" s="314" t="n"/>
      <c r="M1736" s="315" t="n"/>
      <c r="N1736" s="315" t="n"/>
      <c r="O1736" s="314" t="n"/>
    </row>
    <row r="1737" ht="20.1" customHeight="1" s="521">
      <c r="A1737" s="309" t="inlineStr">
        <is>
          <t>-</t>
        </is>
      </c>
      <c r="B1737" s="654" t="inlineStr">
        <is>
          <t>18-TIA-36333</t>
        </is>
      </c>
      <c r="C1737" s="316" t="inlineStr">
        <is>
          <t>PLC</t>
        </is>
      </c>
      <c r="D1737" s="311" t="inlineStr">
        <is>
          <t>MAIN DRIVE MOTOR LUBE OIL  TEMPERATURE</t>
        </is>
      </c>
      <c r="E1737" s="311" t="inlineStr">
        <is>
          <t>1830-PS07-363</t>
        </is>
      </c>
      <c r="F1737" s="155" t="inlineStr">
        <is>
          <t>CCR</t>
        </is>
      </c>
      <c r="G1737" s="312" t="inlineStr">
        <is>
          <t>-</t>
        </is>
      </c>
      <c r="H1737" s="312" t="inlineStr">
        <is>
          <t>-</t>
        </is>
      </c>
      <c r="I1737" s="312" t="inlineStr">
        <is>
          <t>-</t>
        </is>
      </c>
      <c r="J1737" s="319" t="inlineStr">
        <is>
          <t>-</t>
        </is>
      </c>
      <c r="K1737" s="342" t="inlineStr">
        <is>
          <t>C01</t>
        </is>
      </c>
      <c r="L1737" s="314" t="n"/>
      <c r="M1737" s="315" t="n"/>
      <c r="N1737" s="314" t="n"/>
      <c r="O1737" s="314" t="n"/>
    </row>
    <row r="1738" ht="20.1" customHeight="1" s="521">
      <c r="A1738" s="309" t="inlineStr">
        <is>
          <t>-</t>
        </is>
      </c>
      <c r="B1738" s="654" t="inlineStr">
        <is>
          <t>18-TT-36333</t>
        </is>
      </c>
      <c r="C1738" s="316" t="inlineStr">
        <is>
          <t>Temperature Transmitter</t>
        </is>
      </c>
      <c r="D1738" s="311" t="inlineStr">
        <is>
          <t>MAIN DRIVE MOTOR LUBE OIL  TEMPERATURE</t>
        </is>
      </c>
      <c r="E1738" s="311" t="inlineStr">
        <is>
          <t>1830-PS07-363</t>
        </is>
      </c>
      <c r="F1738" s="155" t="inlineStr">
        <is>
          <t>Field</t>
        </is>
      </c>
      <c r="G1738" s="252" t="inlineStr">
        <is>
          <t>18-3601-PJB-1006</t>
        </is>
      </c>
      <c r="H1738" s="235" t="inlineStr">
        <is>
          <t>PLC-AI</t>
        </is>
      </c>
      <c r="I1738" s="235" t="inlineStr">
        <is>
          <t>-</t>
        </is>
      </c>
      <c r="J1738" s="319" t="inlineStr">
        <is>
          <t>No.3 PLC</t>
        </is>
      </c>
      <c r="K1738" s="313" t="inlineStr">
        <is>
          <t>C01</t>
        </is>
      </c>
      <c r="L1738" s="314" t="n"/>
      <c r="M1738" s="315" t="n"/>
      <c r="N1738" s="314" t="n"/>
      <c r="O1738" s="314" t="n"/>
    </row>
    <row r="1739" ht="20.1" customHeight="1" s="521">
      <c r="A1739" s="322" t="n"/>
      <c r="B1739" s="654" t="n"/>
      <c r="C1739" s="316" t="n"/>
      <c r="D1739" s="311" t="n"/>
      <c r="E1739" s="311" t="n"/>
      <c r="F1739" s="235" t="n"/>
      <c r="G1739" s="252" t="n"/>
      <c r="H1739" s="235" t="n"/>
      <c r="I1739" s="312" t="n"/>
      <c r="J1739" s="340" t="n"/>
      <c r="K1739" s="313" t="n"/>
      <c r="L1739" s="314" t="n"/>
      <c r="M1739" s="315" t="n"/>
      <c r="N1739" s="315" t="n"/>
      <c r="O1739" s="314" t="n"/>
    </row>
    <row r="1740" ht="20.1" customHeight="1" s="521">
      <c r="A1740" s="309" t="inlineStr">
        <is>
          <t>-</t>
        </is>
      </c>
      <c r="B1740" s="654" t="inlineStr">
        <is>
          <t>18-TS-36334</t>
        </is>
      </c>
      <c r="C1740" s="316" t="inlineStr">
        <is>
          <t>PLC</t>
        </is>
      </c>
      <c r="D1740" s="311" t="inlineStr">
        <is>
          <t>MAIN DRIVE MOTOR LUBE OIL  TEMPERATURE</t>
        </is>
      </c>
      <c r="E1740" s="311" t="inlineStr">
        <is>
          <t>1830-PS07-363</t>
        </is>
      </c>
      <c r="F1740" s="155" t="inlineStr">
        <is>
          <t>CCR</t>
        </is>
      </c>
      <c r="G1740" s="312" t="inlineStr">
        <is>
          <t>-</t>
        </is>
      </c>
      <c r="H1740" s="312" t="inlineStr">
        <is>
          <t>-</t>
        </is>
      </c>
      <c r="I1740" s="312" t="inlineStr">
        <is>
          <t>-</t>
        </is>
      </c>
      <c r="J1740" s="319" t="inlineStr">
        <is>
          <t>-</t>
        </is>
      </c>
      <c r="K1740" s="342" t="inlineStr">
        <is>
          <t>C01</t>
        </is>
      </c>
      <c r="L1740" s="314" t="n"/>
      <c r="M1740" s="315" t="n"/>
      <c r="N1740" s="315" t="n"/>
      <c r="O1740" s="314" t="n"/>
    </row>
    <row r="1741" ht="20.1" customHeight="1" s="521">
      <c r="A1741" s="309" t="inlineStr">
        <is>
          <t>-</t>
        </is>
      </c>
      <c r="B1741" s="654" t="inlineStr">
        <is>
          <t>18-TS-36334</t>
        </is>
      </c>
      <c r="C1741" s="316" t="inlineStr">
        <is>
          <t>Temperature SWITCH</t>
        </is>
      </c>
      <c r="D1741" s="311" t="inlineStr">
        <is>
          <t>MAIN DRIVE MOTOR LUBE OIL  TEMPERATURE</t>
        </is>
      </c>
      <c r="E1741" s="311" t="inlineStr">
        <is>
          <t>1830-PS07-363</t>
        </is>
      </c>
      <c r="F1741" s="155" t="inlineStr">
        <is>
          <t>Equip.</t>
        </is>
      </c>
      <c r="G1741" s="252" t="inlineStr">
        <is>
          <t>18-VK-3601X</t>
        </is>
      </c>
      <c r="H1741" s="235" t="inlineStr">
        <is>
          <t>PLC-DI</t>
        </is>
      </c>
      <c r="I1741" s="235" t="inlineStr">
        <is>
          <t>-</t>
        </is>
      </c>
      <c r="J1741" s="319" t="inlineStr">
        <is>
          <t>No.1 PLC</t>
        </is>
      </c>
      <c r="K1741" s="313" t="inlineStr">
        <is>
          <t>C01</t>
        </is>
      </c>
      <c r="L1741" s="314" t="n"/>
      <c r="M1741" s="315" t="n"/>
      <c r="N1741" s="314" t="n"/>
      <c r="O1741" s="314" t="n"/>
    </row>
    <row r="1742" ht="20.1" customHeight="1" s="521">
      <c r="A1742" s="322" t="n"/>
      <c r="B1742" s="654" t="n"/>
      <c r="C1742" s="316" t="n"/>
      <c r="D1742" s="311" t="n"/>
      <c r="E1742" s="311" t="n"/>
      <c r="F1742" s="235" t="n"/>
      <c r="G1742" s="252" t="n"/>
      <c r="H1742" s="235" t="n"/>
      <c r="I1742" s="312" t="n"/>
      <c r="J1742" s="340" t="n"/>
      <c r="K1742" s="313" t="n"/>
      <c r="L1742" s="314" t="n"/>
      <c r="M1742" s="315" t="n"/>
      <c r="N1742" s="314" t="n"/>
      <c r="O1742" s="314" t="n"/>
    </row>
    <row r="1743" ht="20.1" customHeight="1" s="521">
      <c r="A1743" s="309" t="inlineStr">
        <is>
          <t>-</t>
        </is>
      </c>
      <c r="B1743" s="654" t="inlineStr">
        <is>
          <t>18-LIA-36332</t>
        </is>
      </c>
      <c r="C1743" s="316" t="inlineStr">
        <is>
          <t>PLC</t>
        </is>
      </c>
      <c r="D1743" s="311" t="inlineStr">
        <is>
          <t>MAIN DRIVE MOTOR LUBE OIL  TANK LEVEL</t>
        </is>
      </c>
      <c r="E1743" s="311" t="inlineStr">
        <is>
          <t>1830-PS07-363</t>
        </is>
      </c>
      <c r="F1743" s="155" t="inlineStr">
        <is>
          <t>CCR</t>
        </is>
      </c>
      <c r="G1743" s="312" t="inlineStr">
        <is>
          <t>-</t>
        </is>
      </c>
      <c r="H1743" s="312" t="inlineStr">
        <is>
          <t>-</t>
        </is>
      </c>
      <c r="I1743" s="312" t="inlineStr">
        <is>
          <t>-</t>
        </is>
      </c>
      <c r="J1743" s="319" t="inlineStr">
        <is>
          <t>-</t>
        </is>
      </c>
      <c r="K1743" s="342" t="inlineStr">
        <is>
          <t>C01</t>
        </is>
      </c>
      <c r="L1743" s="314" t="n"/>
      <c r="M1743" s="315" t="n"/>
      <c r="N1743" s="315" t="n"/>
      <c r="O1743" s="314" t="n"/>
    </row>
    <row r="1744" ht="20.1" customHeight="1" s="521">
      <c r="A1744" s="309" t="inlineStr">
        <is>
          <t>-</t>
        </is>
      </c>
      <c r="B1744" s="654" t="inlineStr">
        <is>
          <t>18-LT-36332</t>
        </is>
      </c>
      <c r="C1744" s="316" t="inlineStr">
        <is>
          <t>DP Transmitter</t>
        </is>
      </c>
      <c r="D1744" s="311" t="inlineStr">
        <is>
          <t>MAIN DRIVE MOTOR LUBE OIL  TANK LEVEL</t>
        </is>
      </c>
      <c r="E1744" s="311" t="inlineStr">
        <is>
          <t>1830-PS07-363</t>
        </is>
      </c>
      <c r="F1744" s="155" t="inlineStr">
        <is>
          <t>Equip.</t>
        </is>
      </c>
      <c r="G1744" s="252" t="inlineStr">
        <is>
          <t>18-3601-PJB-1006</t>
        </is>
      </c>
      <c r="H1744" s="235" t="inlineStr">
        <is>
          <t>PLC-AI</t>
        </is>
      </c>
      <c r="I1744" s="235" t="inlineStr">
        <is>
          <t>-</t>
        </is>
      </c>
      <c r="J1744" s="319" t="inlineStr">
        <is>
          <t>No.3 PLC</t>
        </is>
      </c>
      <c r="K1744" s="313" t="inlineStr">
        <is>
          <t>C01</t>
        </is>
      </c>
      <c r="L1744" s="314" t="n"/>
      <c r="M1744" s="315" t="n"/>
      <c r="N1744" s="314" t="n"/>
      <c r="O1744" s="314" t="n"/>
    </row>
    <row r="1745" ht="20.1" customHeight="1" s="521">
      <c r="A1745" s="322" t="n"/>
      <c r="B1745" s="654" t="n"/>
      <c r="C1745" s="316" t="n"/>
      <c r="D1745" s="311" t="n"/>
      <c r="E1745" s="311" t="n"/>
      <c r="F1745" s="235" t="n"/>
      <c r="G1745" s="252" t="n"/>
      <c r="H1745" s="235" t="n"/>
      <c r="I1745" s="312" t="n"/>
      <c r="J1745" s="340" t="n"/>
      <c r="K1745" s="313" t="n"/>
      <c r="L1745" s="314" t="n"/>
      <c r="M1745" s="315" t="n"/>
      <c r="N1745" s="314" t="n"/>
      <c r="O1745" s="314" t="n"/>
    </row>
    <row r="1746" ht="20.1" customHeight="1" s="521">
      <c r="A1746" s="309" t="inlineStr">
        <is>
          <t>-</t>
        </is>
      </c>
      <c r="B1746" s="654" t="inlineStr">
        <is>
          <t>18-SIA-36350A</t>
        </is>
      </c>
      <c r="C1746" s="316" t="inlineStr">
        <is>
          <t>PLC</t>
        </is>
      </c>
      <c r="D1746" s="311" t="inlineStr">
        <is>
          <t>MIXER TORQUE COUPLING SLIP DETECTOR(MOTOR SIDE)</t>
        </is>
      </c>
      <c r="E1746" s="311" t="inlineStr">
        <is>
          <t>1830-PS07-363</t>
        </is>
      </c>
      <c r="F1746" s="155" t="inlineStr">
        <is>
          <t>CCR</t>
        </is>
      </c>
      <c r="G1746" s="312" t="inlineStr">
        <is>
          <t>-</t>
        </is>
      </c>
      <c r="H1746" s="312" t="inlineStr">
        <is>
          <t>-</t>
        </is>
      </c>
      <c r="I1746" s="312" t="inlineStr">
        <is>
          <t>-</t>
        </is>
      </c>
      <c r="J1746" s="319" t="inlineStr">
        <is>
          <t>-</t>
        </is>
      </c>
      <c r="K1746" s="342" t="inlineStr">
        <is>
          <t>C01</t>
        </is>
      </c>
      <c r="L1746" s="314" t="n"/>
      <c r="M1746" s="315" t="n"/>
      <c r="N1746" s="314" t="n"/>
      <c r="O1746" s="314" t="n"/>
    </row>
    <row r="1747" ht="20.1" customHeight="1" s="521">
      <c r="A1747" s="309" t="inlineStr">
        <is>
          <t>-</t>
        </is>
      </c>
      <c r="B1747" s="654" t="inlineStr">
        <is>
          <t>18-SE-36350A</t>
        </is>
      </c>
      <c r="C1747" s="316" t="inlineStr">
        <is>
          <t>PROXIMITY SWITCH</t>
        </is>
      </c>
      <c r="D1747" s="311" t="inlineStr">
        <is>
          <t>MIXER TORQUE COUPLING SLIP DETECTOR(MOTOR SIDE)</t>
        </is>
      </c>
      <c r="E1747" s="311" t="inlineStr">
        <is>
          <t>1830-PS07-363</t>
        </is>
      </c>
      <c r="F1747" s="155" t="inlineStr">
        <is>
          <t>Field</t>
        </is>
      </c>
      <c r="G1747" s="252" t="inlineStr">
        <is>
          <t>18-3601-PJB-1007</t>
        </is>
      </c>
      <c r="H1747" s="235" t="inlineStr">
        <is>
          <t>PLC-DI</t>
        </is>
      </c>
      <c r="I1747" s="235" t="inlineStr">
        <is>
          <t>-</t>
        </is>
      </c>
      <c r="J1747" s="319" t="inlineStr">
        <is>
          <t>No.3 PLC</t>
        </is>
      </c>
      <c r="K1747" s="313" t="inlineStr">
        <is>
          <t>C01</t>
        </is>
      </c>
      <c r="L1747" s="314" t="n"/>
      <c r="M1747" s="315" t="n"/>
      <c r="N1747" s="314" t="n"/>
      <c r="O1747" s="314" t="n"/>
    </row>
    <row r="1748" ht="20.1" customHeight="1" s="521">
      <c r="A1748" s="322" t="n"/>
      <c r="B1748" s="654" t="n"/>
      <c r="C1748" s="316" t="n"/>
      <c r="D1748" s="311" t="n"/>
      <c r="E1748" s="311" t="n"/>
      <c r="F1748" s="235" t="n"/>
      <c r="G1748" s="252" t="n"/>
      <c r="H1748" s="235" t="n"/>
      <c r="I1748" s="312" t="n"/>
      <c r="J1748" s="340" t="n"/>
      <c r="K1748" s="313" t="n"/>
      <c r="L1748" s="314" t="n"/>
      <c r="M1748" s="315" t="n"/>
      <c r="N1748" s="315" t="n"/>
      <c r="O1748" s="314" t="n"/>
    </row>
    <row r="1749" ht="20.1" customHeight="1" s="521">
      <c r="A1749" s="309" t="inlineStr">
        <is>
          <t>-</t>
        </is>
      </c>
      <c r="B1749" s="654" t="inlineStr">
        <is>
          <t>18-SIA-36350B</t>
        </is>
      </c>
      <c r="C1749" s="316" t="inlineStr">
        <is>
          <t>PLC</t>
        </is>
      </c>
      <c r="D1749" s="311" t="inlineStr">
        <is>
          <t>MIXER TORQUE COUPLING SLIP DETECTOR(G/R SIDE)</t>
        </is>
      </c>
      <c r="E1749" s="311" t="inlineStr">
        <is>
          <t>1830-PS07-363</t>
        </is>
      </c>
      <c r="F1749" s="155" t="inlineStr">
        <is>
          <t>CCR</t>
        </is>
      </c>
      <c r="G1749" s="312" t="inlineStr">
        <is>
          <t>-</t>
        </is>
      </c>
      <c r="H1749" s="312" t="inlineStr">
        <is>
          <t>-</t>
        </is>
      </c>
      <c r="I1749" s="312" t="inlineStr">
        <is>
          <t>-</t>
        </is>
      </c>
      <c r="J1749" s="319" t="inlineStr">
        <is>
          <t>-</t>
        </is>
      </c>
      <c r="K1749" s="342" t="inlineStr">
        <is>
          <t>C01</t>
        </is>
      </c>
      <c r="L1749" s="314" t="n"/>
      <c r="M1749" s="315" t="n"/>
      <c r="N1749" s="314" t="n"/>
      <c r="O1749" s="314" t="n"/>
    </row>
    <row r="1750" ht="20.1" customHeight="1" s="521">
      <c r="A1750" s="309" t="inlineStr">
        <is>
          <t>-</t>
        </is>
      </c>
      <c r="B1750" s="654" t="inlineStr">
        <is>
          <t>18-SE-36350B</t>
        </is>
      </c>
      <c r="C1750" s="316" t="inlineStr">
        <is>
          <t>PROXIMITY SWITCH</t>
        </is>
      </c>
      <c r="D1750" s="311" t="inlineStr">
        <is>
          <t>MIXER TORQUE COUPLING SLIP DETECTOR(G/R SIDE)</t>
        </is>
      </c>
      <c r="E1750" s="311" t="inlineStr">
        <is>
          <t>1830-PS07-363</t>
        </is>
      </c>
      <c r="F1750" s="155" t="inlineStr">
        <is>
          <t>Field</t>
        </is>
      </c>
      <c r="G1750" s="252" t="inlineStr">
        <is>
          <t>18-3601-PJB-1007</t>
        </is>
      </c>
      <c r="H1750" s="235" t="inlineStr">
        <is>
          <t>PLC-DI</t>
        </is>
      </c>
      <c r="I1750" s="235" t="inlineStr">
        <is>
          <t>-</t>
        </is>
      </c>
      <c r="J1750" s="319" t="inlineStr">
        <is>
          <t>No.3 PLC</t>
        </is>
      </c>
      <c r="K1750" s="313" t="inlineStr">
        <is>
          <t>C01</t>
        </is>
      </c>
      <c r="L1750" s="314" t="n"/>
      <c r="M1750" s="315" t="n"/>
      <c r="N1750" s="314" t="n"/>
      <c r="O1750" s="314" t="n"/>
    </row>
    <row r="1751" ht="20.1" customHeight="1" s="521">
      <c r="A1751" s="309" t="n"/>
      <c r="B1751" s="654" t="n"/>
      <c r="C1751" s="316" t="n"/>
      <c r="D1751" s="311" t="n"/>
      <c r="E1751" s="311" t="n"/>
      <c r="F1751" s="235" t="n"/>
      <c r="G1751" s="252" t="n"/>
      <c r="H1751" s="235" t="n"/>
      <c r="I1751" s="312" t="n"/>
      <c r="J1751" s="319" t="n"/>
      <c r="K1751" s="313" t="n"/>
      <c r="L1751" s="314" t="n"/>
      <c r="M1751" s="315" t="n"/>
      <c r="N1751" s="314" t="n"/>
      <c r="O1751" s="314" t="n"/>
    </row>
    <row r="1752" ht="20.1" customHeight="1" s="521">
      <c r="A1752" s="309" t="inlineStr">
        <is>
          <t>-</t>
        </is>
      </c>
      <c r="B1752" s="654" t="inlineStr">
        <is>
          <t>18-ZSH-36341</t>
        </is>
      </c>
      <c r="C1752" s="316" t="inlineStr">
        <is>
          <t>PROXIMITY SWITCH</t>
        </is>
      </c>
      <c r="D1752" s="311" t="inlineStr">
        <is>
          <t>DISCHARGE UNIT CLUTCH "ON"</t>
        </is>
      </c>
      <c r="E1752" s="311" t="inlineStr">
        <is>
          <t>1830-PS07-363</t>
        </is>
      </c>
      <c r="F1752" s="155" t="inlineStr">
        <is>
          <t>Field</t>
        </is>
      </c>
      <c r="G1752" s="252" t="inlineStr">
        <is>
          <t>18-3601-PJB-1011</t>
        </is>
      </c>
      <c r="H1752" s="235" t="inlineStr">
        <is>
          <t>PLC-DI</t>
        </is>
      </c>
      <c r="I1752" s="235" t="inlineStr">
        <is>
          <t>-</t>
        </is>
      </c>
      <c r="J1752" s="319" t="inlineStr">
        <is>
          <t>No.1 PLC</t>
        </is>
      </c>
      <c r="K1752" s="342" t="inlineStr">
        <is>
          <t>C01</t>
        </is>
      </c>
      <c r="L1752" s="314" t="n"/>
      <c r="M1752" s="315" t="n"/>
      <c r="N1752" s="314" t="n"/>
      <c r="O1752" s="314" t="n"/>
    </row>
    <row r="1753" ht="20.1" customHeight="1" s="521">
      <c r="A1753" s="309" t="inlineStr">
        <is>
          <t>-</t>
        </is>
      </c>
      <c r="B1753" s="654" t="inlineStr">
        <is>
          <t>18-ZSL-36341</t>
        </is>
      </c>
      <c r="C1753" s="316" t="inlineStr">
        <is>
          <t>PROXIMITY SWITCH</t>
        </is>
      </c>
      <c r="D1753" s="311" t="inlineStr">
        <is>
          <t>DISCHARGE UNIT CLUTCH "OFF"</t>
        </is>
      </c>
      <c r="E1753" s="311" t="inlineStr">
        <is>
          <t>1830-PS07-363</t>
        </is>
      </c>
      <c r="F1753" s="155" t="inlineStr">
        <is>
          <t>Field</t>
        </is>
      </c>
      <c r="G1753" s="252" t="inlineStr">
        <is>
          <t>18-3601-PJB-1011</t>
        </is>
      </c>
      <c r="H1753" s="235" t="inlineStr">
        <is>
          <t>PLC-DI</t>
        </is>
      </c>
      <c r="I1753" s="235" t="inlineStr">
        <is>
          <t>-</t>
        </is>
      </c>
      <c r="J1753" s="319" t="inlineStr">
        <is>
          <t>No.1 PLC</t>
        </is>
      </c>
      <c r="K1753" s="313" t="inlineStr">
        <is>
          <t>C01</t>
        </is>
      </c>
      <c r="L1753" s="314" t="n"/>
      <c r="M1753" s="315" t="n"/>
      <c r="N1753" s="314" t="n"/>
      <c r="O1753" s="314" t="n"/>
    </row>
    <row r="1754" ht="20.1" customHeight="1" s="521">
      <c r="A1754" s="309" t="n"/>
      <c r="B1754" s="654" t="n"/>
      <c r="C1754" s="310" t="n"/>
      <c r="D1754" s="311" t="n"/>
      <c r="E1754" s="311" t="n"/>
      <c r="F1754" s="235" t="n"/>
      <c r="G1754" s="252" t="n"/>
      <c r="H1754" s="235" t="n"/>
      <c r="I1754" s="312" t="n"/>
      <c r="J1754" s="319" t="n"/>
      <c r="K1754" s="313" t="n"/>
      <c r="L1754" s="314" t="n"/>
      <c r="M1754" s="315" t="n"/>
      <c r="N1754" s="314" t="n"/>
      <c r="O1754" s="314" t="n"/>
    </row>
    <row r="1755" ht="20.1" customHeight="1" s="521">
      <c r="A1755" s="309" t="inlineStr">
        <is>
          <t>-</t>
        </is>
      </c>
      <c r="B1755" s="654" t="inlineStr">
        <is>
          <t>18-HY-36342</t>
        </is>
      </c>
      <c r="C1755" s="219" t="inlineStr">
        <is>
          <t>Solenoid Valve</t>
        </is>
      </c>
      <c r="D1755" s="311" t="inlineStr">
        <is>
          <t>DISCHARGE UNIT CLUTCH "ON"/"OFF"</t>
        </is>
      </c>
      <c r="E1755" s="311" t="inlineStr">
        <is>
          <t>1830-PS07-363</t>
        </is>
      </c>
      <c r="F1755" s="155" t="inlineStr">
        <is>
          <t>Field</t>
        </is>
      </c>
      <c r="G1755" s="252" t="inlineStr">
        <is>
          <t>18-3601-PJB-1012</t>
        </is>
      </c>
      <c r="H1755" s="235" t="inlineStr">
        <is>
          <t>PLC-DOx2</t>
        </is>
      </c>
      <c r="I1755" s="235" t="inlineStr">
        <is>
          <t>-</t>
        </is>
      </c>
      <c r="J1755" s="319" t="inlineStr">
        <is>
          <t>No.2 PLC</t>
        </is>
      </c>
      <c r="K1755" s="342" t="inlineStr">
        <is>
          <t>C01</t>
        </is>
      </c>
      <c r="L1755" s="314" t="n"/>
      <c r="M1755" s="315" t="n"/>
      <c r="N1755" s="314" t="n"/>
      <c r="O1755" s="314" t="n"/>
    </row>
    <row r="1756" ht="20.1" customHeight="1" s="521">
      <c r="A1756" s="309" t="inlineStr">
        <is>
          <t>-</t>
        </is>
      </c>
      <c r="B1756" s="654" t="inlineStr">
        <is>
          <t>18-HY-36343</t>
        </is>
      </c>
      <c r="C1756" s="219" t="inlineStr">
        <is>
          <t>Solenoid Valve</t>
        </is>
      </c>
      <c r="D1756" s="311" t="inlineStr">
        <is>
          <t>DISCHARGE UNIT AIR MOTOR "ON"</t>
        </is>
      </c>
      <c r="E1756" s="311" t="inlineStr">
        <is>
          <t>1830-PS07-363</t>
        </is>
      </c>
      <c r="F1756" s="155" t="inlineStr">
        <is>
          <t>Field</t>
        </is>
      </c>
      <c r="G1756" s="252" t="inlineStr">
        <is>
          <t>18-3601-PJB-1012</t>
        </is>
      </c>
      <c r="H1756" s="235" t="inlineStr">
        <is>
          <t>PLC-DO</t>
        </is>
      </c>
      <c r="I1756" s="235" t="inlineStr">
        <is>
          <t>-</t>
        </is>
      </c>
      <c r="J1756" s="319" t="inlineStr">
        <is>
          <t>No.2 PLC</t>
        </is>
      </c>
      <c r="K1756" s="313" t="inlineStr">
        <is>
          <t>C01</t>
        </is>
      </c>
      <c r="L1756" s="314" t="n"/>
      <c r="M1756" s="315" t="n"/>
      <c r="N1756" s="314" t="n"/>
      <c r="O1756" s="314" t="n"/>
    </row>
    <row r="1757" ht="20.1" customHeight="1" s="521">
      <c r="A1757" s="309" t="n"/>
      <c r="B1757" s="654" t="n"/>
      <c r="C1757" s="219" t="n"/>
      <c r="D1757" s="311" t="n"/>
      <c r="E1757" s="311" t="n"/>
      <c r="F1757" s="235" t="n"/>
      <c r="G1757" s="252" t="n"/>
      <c r="H1757" s="235" t="n"/>
      <c r="I1757" s="312" t="n"/>
      <c r="J1757" s="319" t="n"/>
      <c r="K1757" s="313" t="n"/>
      <c r="L1757" s="314" t="n"/>
      <c r="M1757" s="315" t="n"/>
      <c r="N1757" s="314" t="n"/>
      <c r="O1757" s="314" t="n"/>
    </row>
    <row r="1758" ht="20.1" customHeight="1" s="521">
      <c r="A1758" s="309" t="inlineStr">
        <is>
          <t>-</t>
        </is>
      </c>
      <c r="B1758" s="654" t="inlineStr">
        <is>
          <t>18-TIA-36341A~C</t>
        </is>
      </c>
      <c r="C1758" s="219" t="inlineStr">
        <is>
          <t>PLC</t>
        </is>
      </c>
      <c r="D1758" s="311" t="inlineStr">
        <is>
          <t>PMM-3603X WINDING TEMP.</t>
        </is>
      </c>
      <c r="E1758" s="311" t="inlineStr">
        <is>
          <t>1830-PS07-363</t>
        </is>
      </c>
      <c r="F1758" s="155" t="inlineStr">
        <is>
          <t>CCR</t>
        </is>
      </c>
      <c r="G1758" s="312" t="inlineStr">
        <is>
          <t>-</t>
        </is>
      </c>
      <c r="H1758" s="312" t="inlineStr">
        <is>
          <t>-</t>
        </is>
      </c>
      <c r="I1758" s="312" t="inlineStr">
        <is>
          <t>-</t>
        </is>
      </c>
      <c r="J1758" s="319" t="inlineStr">
        <is>
          <t>-</t>
        </is>
      </c>
      <c r="K1758" s="342" t="inlineStr">
        <is>
          <t>C01</t>
        </is>
      </c>
      <c r="L1758" s="314" t="n"/>
      <c r="M1758" s="315" t="n"/>
      <c r="N1758" s="314" t="n"/>
      <c r="O1758" s="314" t="n"/>
    </row>
    <row r="1759" ht="20.1" customHeight="1" s="521">
      <c r="A1759" s="309" t="inlineStr">
        <is>
          <t>-</t>
        </is>
      </c>
      <c r="B1759" s="654" t="inlineStr">
        <is>
          <t>18-TT-36341A~C</t>
        </is>
      </c>
      <c r="C1759" s="219" t="inlineStr">
        <is>
          <t>Temperature Transmitter</t>
        </is>
      </c>
      <c r="D1759" s="311" t="inlineStr">
        <is>
          <t>PMM-3603X WINDING TEMP.</t>
        </is>
      </c>
      <c r="E1759" s="311" t="inlineStr">
        <is>
          <t>1830-PS07-363</t>
        </is>
      </c>
      <c r="F1759" s="155" t="inlineStr">
        <is>
          <t>Field</t>
        </is>
      </c>
      <c r="G1759" s="252" t="inlineStr">
        <is>
          <t>18-3601-PJB-1010</t>
        </is>
      </c>
      <c r="H1759" s="235" t="inlineStr">
        <is>
          <t>PLC-AIx3</t>
        </is>
      </c>
      <c r="I1759" s="235" t="inlineStr">
        <is>
          <t>-</t>
        </is>
      </c>
      <c r="J1759" s="235" t="inlineStr">
        <is>
          <t>Pt100/No.3 PLC</t>
        </is>
      </c>
      <c r="K1759" s="313" t="inlineStr">
        <is>
          <t>C01</t>
        </is>
      </c>
      <c r="L1759" s="314" t="n"/>
      <c r="M1759" s="315" t="n"/>
      <c r="N1759" s="314" t="n"/>
      <c r="O1759" s="314" t="n"/>
    </row>
    <row r="1760" ht="20.1" customHeight="1" s="521">
      <c r="A1760" s="309" t="n"/>
      <c r="B1760" s="654" t="n"/>
      <c r="C1760" s="219" t="n"/>
      <c r="D1760" s="311" t="n"/>
      <c r="E1760" s="311" t="n"/>
      <c r="F1760" s="235" t="n"/>
      <c r="G1760" s="252" t="n"/>
      <c r="H1760" s="235" t="n"/>
      <c r="I1760" s="312" t="n"/>
      <c r="J1760" s="319" t="n"/>
      <c r="K1760" s="313" t="n"/>
      <c r="L1760" s="314" t="n"/>
      <c r="M1760" s="315" t="n"/>
      <c r="N1760" s="314" t="n"/>
      <c r="O1760" s="314" t="n"/>
    </row>
    <row r="1761" ht="20.1" customHeight="1" s="521">
      <c r="A1761" s="309" t="inlineStr">
        <is>
          <t>-</t>
        </is>
      </c>
      <c r="B1761" s="654" t="inlineStr">
        <is>
          <t>18-TIA-36342</t>
        </is>
      </c>
      <c r="C1761" s="219" t="inlineStr">
        <is>
          <t>PLC</t>
        </is>
      </c>
      <c r="D1761" s="311" t="inlineStr">
        <is>
          <t>PMM-3603X BEARING TEMP.（NDE）</t>
        </is>
      </c>
      <c r="E1761" s="311" t="inlineStr">
        <is>
          <t>1830-PS07-363</t>
        </is>
      </c>
      <c r="F1761" s="155" t="inlineStr">
        <is>
          <t>CCR</t>
        </is>
      </c>
      <c r="G1761" s="312" t="inlineStr">
        <is>
          <t>-</t>
        </is>
      </c>
      <c r="H1761" s="312" t="inlineStr">
        <is>
          <t>-</t>
        </is>
      </c>
      <c r="I1761" s="312" t="inlineStr">
        <is>
          <t>-</t>
        </is>
      </c>
      <c r="J1761" s="319" t="inlineStr">
        <is>
          <t>-</t>
        </is>
      </c>
      <c r="K1761" s="342" t="inlineStr">
        <is>
          <t>C01</t>
        </is>
      </c>
      <c r="L1761" s="314" t="n"/>
      <c r="M1761" s="315" t="n"/>
      <c r="N1761" s="314" t="n"/>
      <c r="O1761" s="314" t="n"/>
    </row>
    <row r="1762" ht="20.1" customHeight="1" s="521">
      <c r="A1762" s="309" t="inlineStr">
        <is>
          <t>-</t>
        </is>
      </c>
      <c r="B1762" s="654" t="inlineStr">
        <is>
          <t>18-TT-36342</t>
        </is>
      </c>
      <c r="C1762" s="219" t="inlineStr">
        <is>
          <t>Temperature Transmitter</t>
        </is>
      </c>
      <c r="D1762" s="311" t="inlineStr">
        <is>
          <t>PMM-3603X BEARING TEMP.（NDE）</t>
        </is>
      </c>
      <c r="E1762" s="311" t="inlineStr">
        <is>
          <t>1830-PS07-363</t>
        </is>
      </c>
      <c r="F1762" s="155" t="inlineStr">
        <is>
          <t>Field</t>
        </is>
      </c>
      <c r="G1762" s="252" t="inlineStr">
        <is>
          <t>18-3601-PJB-1010</t>
        </is>
      </c>
      <c r="H1762" s="235" t="inlineStr">
        <is>
          <t>PLC-AI</t>
        </is>
      </c>
      <c r="I1762" s="235" t="inlineStr">
        <is>
          <t>-</t>
        </is>
      </c>
      <c r="J1762" s="235" t="inlineStr">
        <is>
          <t>Pt100/No.3 PLC</t>
        </is>
      </c>
      <c r="K1762" s="313" t="inlineStr">
        <is>
          <t>C01</t>
        </is>
      </c>
      <c r="L1762" s="314" t="n"/>
      <c r="M1762" s="315" t="n"/>
      <c r="N1762" s="314" t="n"/>
      <c r="O1762" s="314" t="n"/>
    </row>
    <row r="1763" ht="20.1" customHeight="1" s="521">
      <c r="A1763" s="322" t="n"/>
      <c r="B1763" s="654" t="n"/>
      <c r="C1763" s="219" t="n"/>
      <c r="D1763" s="311" t="n"/>
      <c r="E1763" s="311" t="n"/>
      <c r="F1763" s="235" t="n"/>
      <c r="G1763" s="252" t="n"/>
      <c r="H1763" s="235" t="n"/>
      <c r="I1763" s="312" t="n"/>
      <c r="J1763" s="323" t="n"/>
      <c r="K1763" s="313" t="n"/>
      <c r="L1763" s="314" t="n"/>
      <c r="M1763" s="315" t="n"/>
      <c r="N1763" s="315" t="n"/>
      <c r="O1763" s="314" t="n"/>
    </row>
    <row r="1764" ht="20.1" customHeight="1" s="521">
      <c r="A1764" s="309" t="inlineStr">
        <is>
          <t>-</t>
        </is>
      </c>
      <c r="B1764" s="654" t="inlineStr">
        <is>
          <t>18-TIA-36343</t>
        </is>
      </c>
      <c r="C1764" s="219" t="inlineStr">
        <is>
          <t>PLC</t>
        </is>
      </c>
      <c r="D1764" s="311" t="inlineStr">
        <is>
          <t>PMM-3603X BEARING TEMP.（DE）</t>
        </is>
      </c>
      <c r="E1764" s="311" t="inlineStr">
        <is>
          <t>1830-PS07-363</t>
        </is>
      </c>
      <c r="F1764" s="155" t="inlineStr">
        <is>
          <t>CCR</t>
        </is>
      </c>
      <c r="G1764" s="312" t="inlineStr">
        <is>
          <t>-</t>
        </is>
      </c>
      <c r="H1764" s="312" t="inlineStr">
        <is>
          <t>-</t>
        </is>
      </c>
      <c r="I1764" s="312" t="inlineStr">
        <is>
          <t>-</t>
        </is>
      </c>
      <c r="J1764" s="319" t="inlineStr">
        <is>
          <t>-</t>
        </is>
      </c>
      <c r="K1764" s="342" t="inlineStr">
        <is>
          <t>C01</t>
        </is>
      </c>
      <c r="L1764" s="314" t="n"/>
      <c r="M1764" s="315" t="n"/>
      <c r="N1764" s="314" t="n"/>
      <c r="O1764" s="314" t="n"/>
    </row>
    <row r="1765" ht="20.1" customHeight="1" s="521">
      <c r="A1765" s="309" t="inlineStr">
        <is>
          <t>-</t>
        </is>
      </c>
      <c r="B1765" s="654" t="inlineStr">
        <is>
          <t>18-TT-36343</t>
        </is>
      </c>
      <c r="C1765" s="219" t="inlineStr">
        <is>
          <t>Temperature Transmitter</t>
        </is>
      </c>
      <c r="D1765" s="311" t="inlineStr">
        <is>
          <t>PMM-3603X BEARING TEMP.（DE）</t>
        </is>
      </c>
      <c r="E1765" s="311" t="inlineStr">
        <is>
          <t>1830-PS07-363</t>
        </is>
      </c>
      <c r="F1765" s="155" t="inlineStr">
        <is>
          <t>Field</t>
        </is>
      </c>
      <c r="G1765" s="252" t="inlineStr">
        <is>
          <t>18-3601-PJB-1010</t>
        </is>
      </c>
      <c r="H1765" s="235" t="inlineStr">
        <is>
          <t>PLC-AI</t>
        </is>
      </c>
      <c r="I1765" s="235" t="inlineStr">
        <is>
          <t>-</t>
        </is>
      </c>
      <c r="J1765" s="235" t="inlineStr">
        <is>
          <t>Pt100/No.3 PLC</t>
        </is>
      </c>
      <c r="K1765" s="313" t="inlineStr">
        <is>
          <t>C01</t>
        </is>
      </c>
      <c r="L1765" s="314" t="n"/>
      <c r="M1765" s="315" t="n"/>
      <c r="N1765" s="315" t="n"/>
      <c r="O1765" s="314" t="n"/>
    </row>
    <row r="1766" ht="20.1" customHeight="1" s="521">
      <c r="A1766" s="309" t="n"/>
      <c r="B1766" s="654" t="n"/>
      <c r="C1766" s="219" t="n"/>
      <c r="D1766" s="311" t="n"/>
      <c r="E1766" s="311" t="n"/>
      <c r="F1766" s="235" t="n"/>
      <c r="G1766" s="252" t="n"/>
      <c r="H1766" s="235" t="n"/>
      <c r="I1766" s="312" t="n"/>
      <c r="J1766" s="319" t="n"/>
      <c r="K1766" s="313" t="n"/>
      <c r="L1766" s="314" t="n"/>
      <c r="M1766" s="315" t="n"/>
      <c r="N1766" s="314" t="n"/>
      <c r="O1766" s="314" t="n"/>
    </row>
    <row r="1767" ht="20.1" customHeight="1" s="521">
      <c r="A1767" s="309" t="inlineStr">
        <is>
          <t>-</t>
        </is>
      </c>
      <c r="B1767" s="654" t="inlineStr">
        <is>
          <t>18-ZIA-36352AB</t>
        </is>
      </c>
      <c r="C1767" s="219" t="inlineStr">
        <is>
          <t>PLC</t>
        </is>
      </c>
      <c r="D1767" s="311" t="inlineStr">
        <is>
          <t>MIXER G/R GEAR POSITION "HIGH SPEED"</t>
        </is>
      </c>
      <c r="E1767" s="311" t="inlineStr">
        <is>
          <t>1830-PS07-363</t>
        </is>
      </c>
      <c r="F1767" s="155" t="inlineStr">
        <is>
          <t>CCR</t>
        </is>
      </c>
      <c r="G1767" s="312" t="inlineStr">
        <is>
          <t>-</t>
        </is>
      </c>
      <c r="H1767" s="312" t="inlineStr">
        <is>
          <t>-</t>
        </is>
      </c>
      <c r="I1767" s="312" t="inlineStr">
        <is>
          <t>-</t>
        </is>
      </c>
      <c r="J1767" s="235" t="inlineStr">
        <is>
          <t>-</t>
        </is>
      </c>
      <c r="K1767" s="342" t="inlineStr">
        <is>
          <t>C01</t>
        </is>
      </c>
      <c r="L1767" s="314" t="n"/>
      <c r="M1767" s="315" t="n"/>
      <c r="N1767" s="314" t="n"/>
      <c r="O1767" s="314" t="n"/>
    </row>
    <row r="1768" ht="20.1" customHeight="1" s="521">
      <c r="A1768" s="309" t="inlineStr">
        <is>
          <t>-</t>
        </is>
      </c>
      <c r="B1768" s="654" t="inlineStr">
        <is>
          <t>18-ZE-36352AB</t>
        </is>
      </c>
      <c r="C1768" s="219" t="inlineStr">
        <is>
          <t>PROXIMITY SENSOR</t>
        </is>
      </c>
      <c r="D1768" s="311" t="inlineStr">
        <is>
          <t>MIXER G/R GEAR POSITION "LOW SPEED"</t>
        </is>
      </c>
      <c r="E1768" s="311" t="inlineStr">
        <is>
          <t>1830-PS07-363</t>
        </is>
      </c>
      <c r="F1768" s="155" t="inlineStr">
        <is>
          <t>Field</t>
        </is>
      </c>
      <c r="G1768" s="252" t="inlineStr">
        <is>
          <t>18-3601-PJB-1013</t>
        </is>
      </c>
      <c r="H1768" s="235" t="inlineStr">
        <is>
          <t>PLC-AIx2</t>
        </is>
      </c>
      <c r="I1768" s="235" t="inlineStr">
        <is>
          <t>-</t>
        </is>
      </c>
      <c r="J1768" s="319" t="inlineStr">
        <is>
          <t>No.3 PLC</t>
        </is>
      </c>
      <c r="K1768" s="313" t="inlineStr">
        <is>
          <t>C01</t>
        </is>
      </c>
      <c r="L1768" s="314" t="n"/>
      <c r="M1768" s="315" t="n"/>
      <c r="N1768" s="315" t="n"/>
      <c r="O1768" s="314" t="n"/>
    </row>
    <row r="1769" ht="20.1" customHeight="1" s="521">
      <c r="A1769" s="309" t="n"/>
      <c r="B1769" s="654" t="n"/>
      <c r="C1769" s="219" t="n"/>
      <c r="D1769" s="311" t="n"/>
      <c r="E1769" s="311" t="n"/>
      <c r="F1769" s="235" t="n"/>
      <c r="G1769" s="252" t="n"/>
      <c r="H1769" s="235" t="n"/>
      <c r="I1769" s="312" t="n"/>
      <c r="J1769" s="319" t="n"/>
      <c r="K1769" s="313" t="n"/>
      <c r="L1769" s="314" t="n"/>
      <c r="M1769" s="315" t="n"/>
      <c r="N1769" s="314" t="n"/>
      <c r="O1769" s="314" t="n"/>
    </row>
    <row r="1770" ht="20.1" customHeight="1" s="521">
      <c r="A1770" s="309" t="inlineStr">
        <is>
          <t>-</t>
        </is>
      </c>
      <c r="B1770" s="654" t="inlineStr">
        <is>
          <t>18-ZSH-36351</t>
        </is>
      </c>
      <c r="C1770" s="219" t="inlineStr">
        <is>
          <t>PROXIMITY SWITCH</t>
        </is>
      </c>
      <c r="D1770" s="311" t="inlineStr">
        <is>
          <t>CLUTCH POSITION "HIGH SPEED"</t>
        </is>
      </c>
      <c r="E1770" s="311" t="inlineStr">
        <is>
          <t>1830-PS07-363</t>
        </is>
      </c>
      <c r="F1770" s="155" t="inlineStr">
        <is>
          <t>Field</t>
        </is>
      </c>
      <c r="G1770" s="252" t="inlineStr">
        <is>
          <t>18-3601-PJB-1015</t>
        </is>
      </c>
      <c r="H1770" s="235" t="inlineStr">
        <is>
          <t>PLC-DI</t>
        </is>
      </c>
      <c r="I1770" s="312" t="inlineStr">
        <is>
          <t>-</t>
        </is>
      </c>
      <c r="J1770" s="319" t="inlineStr">
        <is>
          <t>No.1 PLC</t>
        </is>
      </c>
      <c r="K1770" s="342" t="inlineStr">
        <is>
          <t>C01</t>
        </is>
      </c>
      <c r="L1770" s="314" t="n"/>
      <c r="M1770" s="315" t="n"/>
      <c r="N1770" s="314" t="n"/>
      <c r="O1770" s="314" t="n"/>
    </row>
    <row r="1771" ht="20.1" customHeight="1" s="521">
      <c r="A1771" s="309" t="inlineStr">
        <is>
          <t>-</t>
        </is>
      </c>
      <c r="B1771" s="654" t="inlineStr">
        <is>
          <t>18-ZSL-36351</t>
        </is>
      </c>
      <c r="C1771" s="219" t="inlineStr">
        <is>
          <t>PROXIMITY SWITCH</t>
        </is>
      </c>
      <c r="D1771" s="311" t="inlineStr">
        <is>
          <t>CLUTCH POSITION "LOW SPEED"</t>
        </is>
      </c>
      <c r="E1771" s="311" t="inlineStr">
        <is>
          <t>1830-PS07-363</t>
        </is>
      </c>
      <c r="F1771" s="155" t="inlineStr">
        <is>
          <t>Field</t>
        </is>
      </c>
      <c r="G1771" s="252" t="inlineStr">
        <is>
          <t>18-3601-PJB-1015</t>
        </is>
      </c>
      <c r="H1771" s="235" t="inlineStr">
        <is>
          <t>PLC-DI</t>
        </is>
      </c>
      <c r="I1771" s="235" t="inlineStr">
        <is>
          <t>-</t>
        </is>
      </c>
      <c r="J1771" s="319" t="inlineStr">
        <is>
          <t>No.1 PLC</t>
        </is>
      </c>
      <c r="K1771" s="313" t="inlineStr">
        <is>
          <t>C01</t>
        </is>
      </c>
      <c r="L1771" s="314" t="n"/>
      <c r="M1771" s="315" t="n"/>
      <c r="N1771" s="315" t="n"/>
      <c r="O1771" s="314" t="n"/>
    </row>
    <row r="1772" ht="20.1" customHeight="1" s="521">
      <c r="A1772" s="322" t="n"/>
      <c r="B1772" s="654" t="n"/>
      <c r="C1772" s="219" t="n"/>
      <c r="D1772" s="311" t="n"/>
      <c r="E1772" s="311" t="n"/>
      <c r="F1772" s="235" t="n"/>
      <c r="G1772" s="252" t="n"/>
      <c r="H1772" s="235" t="n"/>
      <c r="I1772" s="312" t="n"/>
      <c r="J1772" s="340" t="n"/>
      <c r="K1772" s="313" t="n"/>
      <c r="L1772" s="314" t="n"/>
      <c r="M1772" s="315" t="n"/>
      <c r="N1772" s="315" t="n"/>
      <c r="O1772" s="314" t="n"/>
    </row>
    <row r="1773" ht="20.1" customHeight="1" s="521">
      <c r="A1773" s="309" t="inlineStr">
        <is>
          <t>-</t>
        </is>
      </c>
      <c r="B1773" s="654" t="inlineStr">
        <is>
          <t>18-TIA-36351AB</t>
        </is>
      </c>
      <c r="C1773" s="219" t="inlineStr">
        <is>
          <t>PLC</t>
        </is>
      </c>
      <c r="D1773" s="311" t="inlineStr">
        <is>
          <t>MIXER G/R BEARING TEMP.</t>
        </is>
      </c>
      <c r="E1773" s="311" t="inlineStr">
        <is>
          <t>1830-PS07-363</t>
        </is>
      </c>
      <c r="F1773" s="155" t="inlineStr">
        <is>
          <t>CCR</t>
        </is>
      </c>
      <c r="G1773" s="312" t="inlineStr">
        <is>
          <t>-</t>
        </is>
      </c>
      <c r="H1773" s="312" t="inlineStr">
        <is>
          <t>-</t>
        </is>
      </c>
      <c r="I1773" s="312" t="inlineStr">
        <is>
          <t>-</t>
        </is>
      </c>
      <c r="J1773" s="319" t="inlineStr">
        <is>
          <t>-</t>
        </is>
      </c>
      <c r="K1773" s="342" t="inlineStr">
        <is>
          <t>C01</t>
        </is>
      </c>
      <c r="L1773" s="314" t="n"/>
      <c r="M1773" s="315" t="n"/>
      <c r="N1773" s="314" t="n"/>
      <c r="O1773" s="314" t="n"/>
    </row>
    <row r="1774" ht="20.1" customHeight="1" s="521">
      <c r="A1774" s="309" t="inlineStr">
        <is>
          <t>-</t>
        </is>
      </c>
      <c r="B1774" s="654" t="inlineStr">
        <is>
          <t>18-TT-36351AB</t>
        </is>
      </c>
      <c r="C1774" s="219" t="inlineStr">
        <is>
          <t>Temperature Transmitter</t>
        </is>
      </c>
      <c r="D1774" s="311" t="inlineStr">
        <is>
          <t>MIXER G/R BEARING TEMP.</t>
        </is>
      </c>
      <c r="E1774" s="311" t="inlineStr">
        <is>
          <t>1830-PS07-363</t>
        </is>
      </c>
      <c r="F1774" s="155" t="inlineStr">
        <is>
          <t>Field</t>
        </is>
      </c>
      <c r="G1774" s="252" t="inlineStr">
        <is>
          <t>18-3601-PJB-1013</t>
        </is>
      </c>
      <c r="H1774" s="235" t="inlineStr">
        <is>
          <t>PLC-AIx2</t>
        </is>
      </c>
      <c r="I1774" s="235" t="inlineStr">
        <is>
          <t>-</t>
        </is>
      </c>
      <c r="J1774" s="235" t="inlineStr">
        <is>
          <t>Pt100/No.3 PLC</t>
        </is>
      </c>
      <c r="K1774" s="313" t="inlineStr">
        <is>
          <t>C01</t>
        </is>
      </c>
      <c r="L1774" s="314" t="n"/>
      <c r="M1774" s="315" t="n"/>
      <c r="N1774" s="314" t="n"/>
      <c r="O1774" s="314" t="n"/>
    </row>
    <row r="1775" ht="20.1" customHeight="1" s="521">
      <c r="A1775" s="309" t="n"/>
      <c r="B1775" s="654" t="n"/>
      <c r="C1775" s="219" t="n"/>
      <c r="D1775" s="311" t="n"/>
      <c r="E1775" s="311" t="n"/>
      <c r="F1775" s="235" t="n"/>
      <c r="G1775" s="252" t="n"/>
      <c r="H1775" s="235" t="n"/>
      <c r="I1775" s="312" t="n"/>
      <c r="J1775" s="235" t="n"/>
      <c r="K1775" s="313" t="n"/>
      <c r="L1775" s="314" t="n"/>
      <c r="M1775" s="315" t="n"/>
      <c r="N1775" s="314" t="n"/>
      <c r="O1775" s="314" t="n"/>
    </row>
    <row r="1776" ht="20.1" customHeight="1" s="521">
      <c r="A1776" s="309" t="inlineStr">
        <is>
          <t>-</t>
        </is>
      </c>
      <c r="B1776" s="654" t="inlineStr">
        <is>
          <t>18-TIA-36352AB</t>
        </is>
      </c>
      <c r="C1776" s="219" t="inlineStr">
        <is>
          <t>PLC</t>
        </is>
      </c>
      <c r="D1776" s="311" t="inlineStr">
        <is>
          <t>MIXER G/R BEARING TEMP.</t>
        </is>
      </c>
      <c r="E1776" s="311" t="inlineStr">
        <is>
          <t>1830-PS07-363</t>
        </is>
      </c>
      <c r="F1776" s="155" t="inlineStr">
        <is>
          <t>CCR</t>
        </is>
      </c>
      <c r="G1776" s="312" t="inlineStr">
        <is>
          <t>-</t>
        </is>
      </c>
      <c r="H1776" s="312" t="inlineStr">
        <is>
          <t>-</t>
        </is>
      </c>
      <c r="I1776" s="312" t="inlineStr">
        <is>
          <t>-</t>
        </is>
      </c>
      <c r="J1776" s="319" t="inlineStr">
        <is>
          <t>-</t>
        </is>
      </c>
      <c r="K1776" s="342" t="inlineStr">
        <is>
          <t>C01</t>
        </is>
      </c>
      <c r="L1776" s="314" t="n"/>
      <c r="M1776" s="315" t="n"/>
      <c r="N1776" s="314" t="n"/>
      <c r="O1776" s="314" t="n"/>
    </row>
    <row r="1777" ht="20.1" customHeight="1" s="521">
      <c r="A1777" s="309" t="inlineStr">
        <is>
          <t>-</t>
        </is>
      </c>
      <c r="B1777" s="654" t="inlineStr">
        <is>
          <t>18-TT-36352AB</t>
        </is>
      </c>
      <c r="C1777" s="219" t="inlineStr">
        <is>
          <t>Temperature Transmitter</t>
        </is>
      </c>
      <c r="D1777" s="311" t="inlineStr">
        <is>
          <t>MIXER G/R BEARING TEMP.</t>
        </is>
      </c>
      <c r="E1777" s="311" t="inlineStr">
        <is>
          <t>1830-PS07-363</t>
        </is>
      </c>
      <c r="F1777" s="155" t="inlineStr">
        <is>
          <t>Field</t>
        </is>
      </c>
      <c r="G1777" s="252" t="inlineStr">
        <is>
          <t>18-3601-PJB-1013</t>
        </is>
      </c>
      <c r="H1777" s="235" t="inlineStr">
        <is>
          <t>PLC-AIx2</t>
        </is>
      </c>
      <c r="I1777" s="235" t="inlineStr">
        <is>
          <t>-</t>
        </is>
      </c>
      <c r="J1777" s="235" t="inlineStr">
        <is>
          <t>Pt100/No.3 PLC</t>
        </is>
      </c>
      <c r="K1777" s="313" t="inlineStr">
        <is>
          <t>C01</t>
        </is>
      </c>
      <c r="L1777" s="314" t="n"/>
      <c r="M1777" s="315" t="n"/>
      <c r="N1777" s="315" t="n"/>
      <c r="O1777" s="314" t="n"/>
    </row>
    <row r="1778" ht="20.1" customHeight="1" s="521">
      <c r="A1778" s="309" t="n"/>
      <c r="B1778" s="654" t="n"/>
      <c r="C1778" s="219" t="n"/>
      <c r="D1778" s="311" t="n"/>
      <c r="E1778" s="311" t="n"/>
      <c r="F1778" s="235" t="n"/>
      <c r="G1778" s="252" t="n"/>
      <c r="H1778" s="235" t="n"/>
      <c r="I1778" s="312" t="n"/>
      <c r="J1778" s="235" t="n"/>
      <c r="K1778" s="313" t="n"/>
      <c r="L1778" s="314" t="n"/>
      <c r="M1778" s="315" t="n"/>
      <c r="N1778" s="314" t="n"/>
      <c r="O1778" s="314" t="n"/>
    </row>
    <row r="1779" ht="20.1" customHeight="1" s="521">
      <c r="A1779" s="309" t="inlineStr">
        <is>
          <t>-</t>
        </is>
      </c>
      <c r="B1779" s="654" t="inlineStr">
        <is>
          <t>18-TIA-36353</t>
        </is>
      </c>
      <c r="C1779" s="219" t="inlineStr">
        <is>
          <t>PLC</t>
        </is>
      </c>
      <c r="D1779" s="311" t="inlineStr">
        <is>
          <t>MIXER G/R OIL BATH TEMP.</t>
        </is>
      </c>
      <c r="E1779" s="311" t="inlineStr">
        <is>
          <t>1830-PS07-363</t>
        </is>
      </c>
      <c r="F1779" s="155" t="inlineStr">
        <is>
          <t>CCR</t>
        </is>
      </c>
      <c r="G1779" s="312" t="inlineStr">
        <is>
          <t>-</t>
        </is>
      </c>
      <c r="H1779" s="312" t="inlineStr">
        <is>
          <t>-</t>
        </is>
      </c>
      <c r="I1779" s="312" t="inlineStr">
        <is>
          <t>-</t>
        </is>
      </c>
      <c r="J1779" s="319" t="inlineStr">
        <is>
          <t>-</t>
        </is>
      </c>
      <c r="K1779" s="342" t="inlineStr">
        <is>
          <t>C01</t>
        </is>
      </c>
      <c r="L1779" s="314" t="n"/>
      <c r="M1779" s="315" t="n"/>
      <c r="N1779" s="314" t="n"/>
      <c r="O1779" s="314" t="n"/>
    </row>
    <row r="1780" ht="20.1" customHeight="1" s="521">
      <c r="A1780" s="309" t="inlineStr">
        <is>
          <t>-</t>
        </is>
      </c>
      <c r="B1780" s="654" t="inlineStr">
        <is>
          <t>18-TT-36353</t>
        </is>
      </c>
      <c r="C1780" s="219" t="inlineStr">
        <is>
          <t>Temperature Transmitter</t>
        </is>
      </c>
      <c r="D1780" s="311" t="inlineStr">
        <is>
          <t>MIXER G/R OIL BATH TEMP.</t>
        </is>
      </c>
      <c r="E1780" s="311" t="inlineStr">
        <is>
          <t>1830-PS07-363</t>
        </is>
      </c>
      <c r="F1780" s="155" t="inlineStr">
        <is>
          <t>Field</t>
        </is>
      </c>
      <c r="G1780" s="252" t="inlineStr">
        <is>
          <t>18-3601-PJB-1013</t>
        </is>
      </c>
      <c r="H1780" s="235" t="inlineStr">
        <is>
          <t>PLC-AI</t>
        </is>
      </c>
      <c r="I1780" s="235" t="inlineStr">
        <is>
          <t>-</t>
        </is>
      </c>
      <c r="J1780" s="235" t="inlineStr">
        <is>
          <t>Pt100/No.3 PLC</t>
        </is>
      </c>
      <c r="K1780" s="313" t="inlineStr">
        <is>
          <t>C01</t>
        </is>
      </c>
      <c r="L1780" s="314" t="n"/>
      <c r="M1780" s="315" t="n"/>
      <c r="N1780" s="315" t="n"/>
      <c r="O1780" s="314" t="n"/>
    </row>
    <row r="1781" ht="20.1" customHeight="1" s="521">
      <c r="A1781" s="309" t="n"/>
      <c r="B1781" s="654" t="n"/>
      <c r="C1781" s="219" t="n"/>
      <c r="D1781" s="311" t="n"/>
      <c r="E1781" s="311" t="n"/>
      <c r="F1781" s="235" t="n"/>
      <c r="G1781" s="252" t="n"/>
      <c r="H1781" s="235" t="n"/>
      <c r="I1781" s="312" t="n"/>
      <c r="J1781" s="235" t="n"/>
      <c r="K1781" s="313" t="n"/>
      <c r="L1781" s="314" t="n"/>
      <c r="M1781" s="315" t="n"/>
      <c r="N1781" s="314" t="n"/>
      <c r="O1781" s="314" t="n"/>
    </row>
    <row r="1782" ht="20.1" customHeight="1" s="521">
      <c r="A1782" s="309" t="inlineStr">
        <is>
          <t>-</t>
        </is>
      </c>
      <c r="B1782" s="654" t="inlineStr">
        <is>
          <t>18-VIA-36351A~C</t>
        </is>
      </c>
      <c r="C1782" s="219" t="inlineStr">
        <is>
          <t>PLC</t>
        </is>
      </c>
      <c r="D1782" s="311" t="inlineStr">
        <is>
          <t>MIXER G/R VIBRATION</t>
        </is>
      </c>
      <c r="E1782" s="311" t="inlineStr">
        <is>
          <t>1830-PS07-363</t>
        </is>
      </c>
      <c r="F1782" s="155" t="inlineStr">
        <is>
          <t>CCR</t>
        </is>
      </c>
      <c r="G1782" s="312" t="inlineStr">
        <is>
          <t>-</t>
        </is>
      </c>
      <c r="H1782" s="312" t="inlineStr">
        <is>
          <t>-</t>
        </is>
      </c>
      <c r="I1782" s="312" t="inlineStr">
        <is>
          <t>-</t>
        </is>
      </c>
      <c r="J1782" s="319" t="inlineStr">
        <is>
          <t>-</t>
        </is>
      </c>
      <c r="K1782" s="342" t="inlineStr">
        <is>
          <t>C01</t>
        </is>
      </c>
      <c r="L1782" s="314" t="n"/>
      <c r="M1782" s="315" t="n"/>
      <c r="N1782" s="314" t="n"/>
      <c r="O1782" s="314" t="n"/>
    </row>
    <row r="1783" ht="20.1" customHeight="1" s="521">
      <c r="A1783" s="309" t="inlineStr">
        <is>
          <t>-</t>
        </is>
      </c>
      <c r="B1783" s="654" t="inlineStr">
        <is>
          <t>18-VE-36351A~C</t>
        </is>
      </c>
      <c r="C1783" s="219" t="inlineStr">
        <is>
          <t>VIBRATION SENSOR</t>
        </is>
      </c>
      <c r="D1783" s="311" t="inlineStr">
        <is>
          <t>MIXER G/R VIBRATION</t>
        </is>
      </c>
      <c r="E1783" s="311" t="inlineStr">
        <is>
          <t>1830-PS07-363</t>
        </is>
      </c>
      <c r="F1783" s="155" t="inlineStr">
        <is>
          <t>Field</t>
        </is>
      </c>
      <c r="G1783" s="252" t="inlineStr">
        <is>
          <t>18-3601-PJB-1014</t>
        </is>
      </c>
      <c r="H1783" s="235" t="inlineStr">
        <is>
          <t>PLC-AIx3</t>
        </is>
      </c>
      <c r="I1783" s="235" t="inlineStr">
        <is>
          <t>-</t>
        </is>
      </c>
      <c r="J1783" s="319" t="inlineStr">
        <is>
          <t>No.3 PLC</t>
        </is>
      </c>
      <c r="K1783" s="313" t="inlineStr">
        <is>
          <t>C01</t>
        </is>
      </c>
      <c r="L1783" s="314" t="n"/>
      <c r="M1783" s="315" t="n"/>
      <c r="N1783" s="315" t="n"/>
      <c r="O1783" s="314" t="n"/>
    </row>
    <row r="1784" ht="20.1" customHeight="1" s="521">
      <c r="A1784" s="309" t="n"/>
      <c r="B1784" s="654" t="n"/>
      <c r="C1784" s="219" t="n"/>
      <c r="D1784" s="311" t="n"/>
      <c r="E1784" s="311" t="n"/>
      <c r="F1784" s="235" t="n"/>
      <c r="G1784" s="252" t="n"/>
      <c r="H1784" s="235" t="n"/>
      <c r="I1784" s="312" t="n"/>
      <c r="J1784" s="319" t="n"/>
      <c r="K1784" s="313" t="n"/>
      <c r="L1784" s="314" t="n"/>
      <c r="M1784" s="315" t="n"/>
      <c r="N1784" s="314" t="n"/>
      <c r="O1784" s="314" t="n"/>
    </row>
    <row r="1785" ht="20.1" customHeight="1" s="521">
      <c r="A1785" s="309" t="inlineStr">
        <is>
          <t>-</t>
        </is>
      </c>
      <c r="B1785" s="654" t="inlineStr">
        <is>
          <t>18-TSH-36354A</t>
        </is>
      </c>
      <c r="C1785" s="219" t="inlineStr">
        <is>
          <t>THERMOSTAT</t>
        </is>
      </c>
      <c r="D1785" s="311" t="inlineStr">
        <is>
          <t>MIXER G/R  TEMP.</t>
        </is>
      </c>
      <c r="E1785" s="311" t="inlineStr">
        <is>
          <t>1830-PS07-363</t>
        </is>
      </c>
      <c r="F1785" s="155" t="inlineStr">
        <is>
          <t>Field</t>
        </is>
      </c>
      <c r="G1785" s="252" t="inlineStr">
        <is>
          <t>-</t>
        </is>
      </c>
      <c r="H1785" s="235" t="inlineStr">
        <is>
          <t>PLC-DI</t>
        </is>
      </c>
      <c r="I1785" s="235" t="inlineStr">
        <is>
          <t>-</t>
        </is>
      </c>
      <c r="J1785" s="319" t="inlineStr">
        <is>
          <t>No.1 PLC</t>
        </is>
      </c>
      <c r="K1785" s="313" t="inlineStr">
        <is>
          <t>C01</t>
        </is>
      </c>
      <c r="L1785" s="314" t="n"/>
      <c r="M1785" s="315" t="n"/>
      <c r="N1785" s="315" t="n"/>
      <c r="O1785" s="314" t="n"/>
    </row>
    <row r="1786" ht="20.1" customHeight="1" s="521">
      <c r="A1786" s="309" t="inlineStr">
        <is>
          <t>-</t>
        </is>
      </c>
      <c r="B1786" s="654" t="inlineStr">
        <is>
          <t>18-TSH-36354B</t>
        </is>
      </c>
      <c r="C1786" s="219" t="inlineStr">
        <is>
          <t>THERMOSTAT</t>
        </is>
      </c>
      <c r="D1786" s="311" t="inlineStr">
        <is>
          <t>MIXER G/R TEMP.</t>
        </is>
      </c>
      <c r="E1786" s="311" t="inlineStr">
        <is>
          <t>1830-PS07-363</t>
        </is>
      </c>
      <c r="F1786" s="155" t="inlineStr">
        <is>
          <t>Field</t>
        </is>
      </c>
      <c r="G1786" s="252" t="inlineStr">
        <is>
          <t>-</t>
        </is>
      </c>
      <c r="H1786" s="235" t="inlineStr">
        <is>
          <t>PLC-DI</t>
        </is>
      </c>
      <c r="I1786" s="235" t="inlineStr">
        <is>
          <t>-</t>
        </is>
      </c>
      <c r="J1786" s="319" t="inlineStr">
        <is>
          <t>No.1 PLC</t>
        </is>
      </c>
      <c r="K1786" s="313" t="inlineStr">
        <is>
          <t>C01</t>
        </is>
      </c>
      <c r="L1786" s="314" t="n"/>
      <c r="M1786" s="315" t="n"/>
      <c r="N1786" s="315" t="n"/>
      <c r="O1786" s="314" t="n"/>
    </row>
    <row r="1787" ht="20.1" customHeight="1" s="521">
      <c r="A1787" s="309" t="n"/>
      <c r="B1787" s="654" t="n"/>
      <c r="C1787" s="219" t="n"/>
      <c r="D1787" s="311" t="n"/>
      <c r="E1787" s="311" t="n"/>
      <c r="F1787" s="235" t="n"/>
      <c r="G1787" s="252" t="n"/>
      <c r="H1787" s="235" t="n"/>
      <c r="I1787" s="312" t="n"/>
      <c r="J1787" s="235" t="n"/>
      <c r="K1787" s="313" t="n"/>
      <c r="L1787" s="314" t="n"/>
      <c r="M1787" s="315" t="n"/>
      <c r="N1787" s="314" t="n"/>
      <c r="O1787" s="314" t="n"/>
    </row>
    <row r="1788" ht="20.1" customHeight="1" s="521">
      <c r="A1788" s="309" t="inlineStr">
        <is>
          <t>-</t>
        </is>
      </c>
      <c r="B1788" s="654" t="inlineStr">
        <is>
          <t>18-PDIA-36363</t>
        </is>
      </c>
      <c r="C1788" s="219" t="inlineStr">
        <is>
          <t>PLC</t>
        </is>
      </c>
      <c r="D1788" s="311" t="inlineStr">
        <is>
          <t>MIXER G/R LUBE OIL FILTER PRESSURE</t>
        </is>
      </c>
      <c r="E1788" s="311" t="inlineStr">
        <is>
          <t>1830-PS07-363</t>
        </is>
      </c>
      <c r="F1788" s="155" t="inlineStr">
        <is>
          <t>CCR</t>
        </is>
      </c>
      <c r="G1788" s="312" t="inlineStr">
        <is>
          <t>-</t>
        </is>
      </c>
      <c r="H1788" s="312" t="inlineStr">
        <is>
          <t>-</t>
        </is>
      </c>
      <c r="I1788" s="312" t="inlineStr">
        <is>
          <t>-</t>
        </is>
      </c>
      <c r="J1788" s="319" t="inlineStr">
        <is>
          <t>-</t>
        </is>
      </c>
      <c r="K1788" s="342" t="inlineStr">
        <is>
          <t>C01</t>
        </is>
      </c>
      <c r="L1788" s="314" t="n"/>
      <c r="M1788" s="315" t="n"/>
      <c r="N1788" s="314" t="n"/>
      <c r="O1788" s="314" t="n"/>
    </row>
    <row r="1789" ht="20.1" customHeight="1" s="521">
      <c r="A1789" s="309" t="inlineStr">
        <is>
          <t>-</t>
        </is>
      </c>
      <c r="B1789" s="654" t="inlineStr">
        <is>
          <t>18-PDT-36363</t>
        </is>
      </c>
      <c r="C1789" s="219" t="inlineStr">
        <is>
          <t>DP Transmitter</t>
        </is>
      </c>
      <c r="D1789" s="311" t="inlineStr">
        <is>
          <t>MIXER G/R LUBE OIL FILTER PRESSURE</t>
        </is>
      </c>
      <c r="E1789" s="311" t="inlineStr">
        <is>
          <t>1830-PS07-363</t>
        </is>
      </c>
      <c r="F1789" s="155" t="inlineStr">
        <is>
          <t>Field</t>
        </is>
      </c>
      <c r="G1789" s="252" t="inlineStr">
        <is>
          <t>18-3601-PJB-1016</t>
        </is>
      </c>
      <c r="H1789" s="235" t="inlineStr">
        <is>
          <t>PLC-AI</t>
        </is>
      </c>
      <c r="I1789" s="235" t="inlineStr">
        <is>
          <t>-</t>
        </is>
      </c>
      <c r="J1789" s="319" t="inlineStr">
        <is>
          <t>No.3 PLC</t>
        </is>
      </c>
      <c r="K1789" s="313" t="inlineStr">
        <is>
          <t>C01</t>
        </is>
      </c>
      <c r="L1789" s="314" t="n"/>
      <c r="M1789" s="315" t="n"/>
      <c r="N1789" s="314" t="n"/>
      <c r="O1789" s="314" t="n"/>
    </row>
    <row r="1790" ht="20.1" customHeight="1" s="521">
      <c r="A1790" s="322" t="n"/>
      <c r="B1790" s="654" t="n"/>
      <c r="C1790" s="219" t="n"/>
      <c r="D1790" s="311" t="n"/>
      <c r="E1790" s="311" t="n"/>
      <c r="F1790" s="235" t="n"/>
      <c r="G1790" s="252" t="n"/>
      <c r="H1790" s="235" t="n"/>
      <c r="I1790" s="312" t="n"/>
      <c r="J1790" s="340" t="n"/>
      <c r="K1790" s="313" t="n"/>
      <c r="L1790" s="314" t="n"/>
      <c r="M1790" s="315" t="n"/>
      <c r="N1790" s="315" t="n"/>
      <c r="O1790" s="314" t="n"/>
    </row>
    <row r="1791" ht="20.1" customHeight="1" s="521">
      <c r="A1791" s="309" t="inlineStr">
        <is>
          <t>-</t>
        </is>
      </c>
      <c r="B1791" s="654" t="inlineStr">
        <is>
          <t>18-PIA-36364A</t>
        </is>
      </c>
      <c r="C1791" s="219" t="inlineStr">
        <is>
          <t>PLC</t>
        </is>
      </c>
      <c r="D1791" s="311" t="inlineStr">
        <is>
          <t>MIXER G/R MOTOR LUBE OIL  PRESSURE</t>
        </is>
      </c>
      <c r="E1791" s="311" t="inlineStr">
        <is>
          <t>1830-PS07-363</t>
        </is>
      </c>
      <c r="F1791" s="155" t="inlineStr">
        <is>
          <t>CCR</t>
        </is>
      </c>
      <c r="G1791" s="312" t="inlineStr">
        <is>
          <t>-</t>
        </is>
      </c>
      <c r="H1791" s="312" t="inlineStr">
        <is>
          <t>-</t>
        </is>
      </c>
      <c r="I1791" s="312" t="inlineStr">
        <is>
          <t>-</t>
        </is>
      </c>
      <c r="J1791" s="319" t="inlineStr">
        <is>
          <t>-</t>
        </is>
      </c>
      <c r="K1791" s="342" t="inlineStr">
        <is>
          <t>C01</t>
        </is>
      </c>
      <c r="L1791" s="314" t="n"/>
      <c r="M1791" s="315" t="n"/>
      <c r="N1791" s="314" t="n"/>
      <c r="O1791" s="314" t="n"/>
    </row>
    <row r="1792" ht="20.1" customHeight="1" s="521">
      <c r="A1792" s="309" t="inlineStr">
        <is>
          <t>-</t>
        </is>
      </c>
      <c r="B1792" s="654" t="inlineStr">
        <is>
          <t>18-PT-36364A</t>
        </is>
      </c>
      <c r="C1792" s="219" t="inlineStr">
        <is>
          <t>Pressure Transmitter</t>
        </is>
      </c>
      <c r="D1792" s="311" t="inlineStr">
        <is>
          <t>MIXER G/R MOTOR LUBE OIL  PRESSURE</t>
        </is>
      </c>
      <c r="E1792" s="311" t="inlineStr">
        <is>
          <t>1830-PS07-363</t>
        </is>
      </c>
      <c r="F1792" s="155" t="inlineStr">
        <is>
          <t>Field</t>
        </is>
      </c>
      <c r="G1792" s="252" t="inlineStr">
        <is>
          <t>18-3601-PJB-1016</t>
        </is>
      </c>
      <c r="H1792" s="235" t="inlineStr">
        <is>
          <t>PLC-AI</t>
        </is>
      </c>
      <c r="I1792" s="235" t="inlineStr">
        <is>
          <t>-</t>
        </is>
      </c>
      <c r="J1792" s="319" t="inlineStr">
        <is>
          <t>No.3 PLC</t>
        </is>
      </c>
      <c r="K1792" s="313" t="inlineStr">
        <is>
          <t>C01</t>
        </is>
      </c>
      <c r="L1792" s="314" t="n"/>
      <c r="M1792" s="315" t="n"/>
      <c r="N1792" s="314" t="n"/>
      <c r="O1792" s="314" t="n"/>
    </row>
    <row r="1793" ht="20.1" customHeight="1" s="521">
      <c r="A1793" s="322" t="n"/>
      <c r="B1793" s="654" t="n"/>
      <c r="C1793" s="219" t="n"/>
      <c r="D1793" s="311" t="n"/>
      <c r="E1793" s="311" t="n"/>
      <c r="F1793" s="235" t="n"/>
      <c r="G1793" s="252" t="n"/>
      <c r="H1793" s="235" t="n"/>
      <c r="I1793" s="312" t="n"/>
      <c r="J1793" s="340" t="n"/>
      <c r="K1793" s="313" t="n"/>
      <c r="L1793" s="314" t="n"/>
      <c r="M1793" s="315" t="n"/>
      <c r="N1793" s="315" t="n"/>
      <c r="O1793" s="314" t="n"/>
    </row>
    <row r="1794" ht="20.1" customHeight="1" s="521">
      <c r="A1794" s="309" t="inlineStr">
        <is>
          <t>-</t>
        </is>
      </c>
      <c r="B1794" s="654" t="inlineStr">
        <is>
          <t>18-PIA-36364B</t>
        </is>
      </c>
      <c r="C1794" s="219" t="inlineStr">
        <is>
          <t>PLC</t>
        </is>
      </c>
      <c r="D1794" s="311" t="inlineStr">
        <is>
          <t>MIXER G/R MOTOR LUBE OIL  PRESSURE</t>
        </is>
      </c>
      <c r="E1794" s="311" t="inlineStr">
        <is>
          <t>1830-PS07-363</t>
        </is>
      </c>
      <c r="F1794" s="155" t="inlineStr">
        <is>
          <t>CCR</t>
        </is>
      </c>
      <c r="G1794" s="312" t="inlineStr">
        <is>
          <t>-</t>
        </is>
      </c>
      <c r="H1794" s="312" t="inlineStr">
        <is>
          <t>-</t>
        </is>
      </c>
      <c r="I1794" s="312" t="inlineStr">
        <is>
          <t>-</t>
        </is>
      </c>
      <c r="J1794" s="319" t="inlineStr">
        <is>
          <t>-</t>
        </is>
      </c>
      <c r="K1794" s="342" t="inlineStr">
        <is>
          <t>C01</t>
        </is>
      </c>
      <c r="L1794" s="314" t="n"/>
      <c r="M1794" s="315" t="n"/>
      <c r="N1794" s="314" t="n"/>
      <c r="O1794" s="314" t="n"/>
    </row>
    <row r="1795" ht="20.1" customHeight="1" s="521">
      <c r="A1795" s="309" t="inlineStr">
        <is>
          <t>-</t>
        </is>
      </c>
      <c r="B1795" s="654" t="inlineStr">
        <is>
          <t>18-PT-36364B</t>
        </is>
      </c>
      <c r="C1795" s="219" t="inlineStr">
        <is>
          <t>Pressure Transmitter</t>
        </is>
      </c>
      <c r="D1795" s="311" t="inlineStr">
        <is>
          <t>MIXER G/R MOTOR LUBE OIL  PRESSURE</t>
        </is>
      </c>
      <c r="E1795" s="311" t="inlineStr">
        <is>
          <t>1830-PS07-363</t>
        </is>
      </c>
      <c r="F1795" s="155" t="inlineStr">
        <is>
          <t>Field</t>
        </is>
      </c>
      <c r="G1795" s="252" t="inlineStr">
        <is>
          <t>18-3601-PJB-1016</t>
        </is>
      </c>
      <c r="H1795" s="235" t="inlineStr">
        <is>
          <t>PLC-AI</t>
        </is>
      </c>
      <c r="I1795" s="235" t="inlineStr">
        <is>
          <t>-</t>
        </is>
      </c>
      <c r="J1795" s="319" t="inlineStr">
        <is>
          <t>No.3 PLC</t>
        </is>
      </c>
      <c r="K1795" s="313" t="inlineStr">
        <is>
          <t>C01</t>
        </is>
      </c>
      <c r="L1795" s="314" t="n"/>
      <c r="M1795" s="315" t="n"/>
      <c r="N1795" s="314" t="n"/>
      <c r="O1795" s="314" t="n"/>
    </row>
    <row r="1796" ht="20.1" customHeight="1" s="521">
      <c r="A1796" s="322" t="n"/>
      <c r="B1796" s="654" t="n"/>
      <c r="C1796" s="219" t="n"/>
      <c r="D1796" s="311" t="n"/>
      <c r="E1796" s="311" t="n"/>
      <c r="F1796" s="235" t="n"/>
      <c r="G1796" s="252" t="n"/>
      <c r="H1796" s="235" t="n"/>
      <c r="I1796" s="312" t="n"/>
      <c r="J1796" s="340" t="n"/>
      <c r="K1796" s="313" t="n"/>
      <c r="L1796" s="314" t="n"/>
      <c r="M1796" s="315" t="n"/>
      <c r="N1796" s="315" t="n"/>
      <c r="O1796" s="314" t="n"/>
    </row>
    <row r="1797" ht="20.1" customHeight="1" s="521">
      <c r="A1797" s="309" t="inlineStr">
        <is>
          <t>-</t>
        </is>
      </c>
      <c r="B1797" s="654" t="inlineStr">
        <is>
          <t>18-TIA-36362</t>
        </is>
      </c>
      <c r="C1797" s="219" t="inlineStr">
        <is>
          <t>PLC</t>
        </is>
      </c>
      <c r="D1797" s="311" t="inlineStr">
        <is>
          <t>MIXER G/R MOTOR LUBE OIL  TEMP.</t>
        </is>
      </c>
      <c r="E1797" s="311" t="inlineStr">
        <is>
          <t>1830-PS07-363</t>
        </is>
      </c>
      <c r="F1797" s="155" t="inlineStr">
        <is>
          <t>CCR</t>
        </is>
      </c>
      <c r="G1797" s="312" t="inlineStr">
        <is>
          <t>-</t>
        </is>
      </c>
      <c r="H1797" s="312" t="inlineStr">
        <is>
          <t>-</t>
        </is>
      </c>
      <c r="I1797" s="312" t="inlineStr">
        <is>
          <t>-</t>
        </is>
      </c>
      <c r="J1797" s="319" t="inlineStr">
        <is>
          <t>-</t>
        </is>
      </c>
      <c r="K1797" s="342" t="inlineStr">
        <is>
          <t>C01</t>
        </is>
      </c>
      <c r="L1797" s="314" t="n"/>
      <c r="M1797" s="315" t="n"/>
      <c r="N1797" s="314" t="n"/>
      <c r="O1797" s="314" t="n"/>
    </row>
    <row r="1798" ht="20.1" customHeight="1" s="521">
      <c r="A1798" s="309" t="inlineStr">
        <is>
          <t>-</t>
        </is>
      </c>
      <c r="B1798" s="654" t="inlineStr">
        <is>
          <t>18-TT-36362</t>
        </is>
      </c>
      <c r="C1798" s="219" t="inlineStr">
        <is>
          <t>Temperature Transmitter</t>
        </is>
      </c>
      <c r="D1798" s="311" t="inlineStr">
        <is>
          <t>MIXER G/R MOTOR LUBE OIL  TEMP.</t>
        </is>
      </c>
      <c r="E1798" s="311" t="inlineStr">
        <is>
          <t>1830-PS07-363</t>
        </is>
      </c>
      <c r="F1798" s="155" t="inlineStr">
        <is>
          <t>Field</t>
        </is>
      </c>
      <c r="G1798" s="252" t="inlineStr">
        <is>
          <t>18-3601-PJB-1016</t>
        </is>
      </c>
      <c r="H1798" s="235" t="inlineStr">
        <is>
          <t>PLC-AI</t>
        </is>
      </c>
      <c r="I1798" s="235" t="inlineStr">
        <is>
          <t>-</t>
        </is>
      </c>
      <c r="J1798" s="319" t="inlineStr">
        <is>
          <t>No.3 PLC</t>
        </is>
      </c>
      <c r="K1798" s="313" t="inlineStr">
        <is>
          <t>C01</t>
        </is>
      </c>
      <c r="L1798" s="314" t="n"/>
      <c r="M1798" s="315" t="n"/>
      <c r="N1798" s="314" t="n"/>
      <c r="O1798" s="314" t="n"/>
    </row>
    <row r="1799" ht="20.1" customHeight="1" s="521">
      <c r="A1799" s="322" t="n"/>
      <c r="B1799" s="654" t="n"/>
      <c r="C1799" s="219" t="n"/>
      <c r="D1799" s="311" t="n"/>
      <c r="E1799" s="311" t="n"/>
      <c r="F1799" s="235" t="n"/>
      <c r="G1799" s="252" t="n"/>
      <c r="H1799" s="235" t="n"/>
      <c r="I1799" s="312" t="n"/>
      <c r="J1799" s="340" t="n"/>
      <c r="K1799" s="313" t="n"/>
      <c r="L1799" s="314" t="n"/>
      <c r="M1799" s="315" t="n"/>
      <c r="N1799" s="315" t="n"/>
      <c r="O1799" s="314" t="n"/>
    </row>
    <row r="1800" ht="20.1" customHeight="1" s="521">
      <c r="A1800" s="309" t="inlineStr">
        <is>
          <t>-</t>
        </is>
      </c>
      <c r="B1800" s="654" t="inlineStr">
        <is>
          <t>18-PIA-36401</t>
        </is>
      </c>
      <c r="C1800" s="219" t="inlineStr">
        <is>
          <t>PLC</t>
        </is>
      </c>
      <c r="D1800" s="311" t="inlineStr">
        <is>
          <t>ABC  SEAL PRESSURE</t>
        </is>
      </c>
      <c r="E1800" s="311" t="inlineStr">
        <is>
          <t>1830-PS07-364</t>
        </is>
      </c>
      <c r="F1800" s="155" t="inlineStr">
        <is>
          <t>CCR</t>
        </is>
      </c>
      <c r="G1800" s="312" t="inlineStr">
        <is>
          <t>-</t>
        </is>
      </c>
      <c r="H1800" s="312" t="inlineStr">
        <is>
          <t>-</t>
        </is>
      </c>
      <c r="I1800" s="312" t="inlineStr">
        <is>
          <t>-</t>
        </is>
      </c>
      <c r="J1800" s="319" t="inlineStr">
        <is>
          <t>-</t>
        </is>
      </c>
      <c r="K1800" s="342" t="inlineStr">
        <is>
          <t>C01</t>
        </is>
      </c>
      <c r="L1800" s="314" t="n"/>
      <c r="M1800" s="315" t="n"/>
      <c r="N1800" s="314" t="n"/>
      <c r="O1800" s="314" t="n"/>
    </row>
    <row r="1801" ht="20.1" customHeight="1" s="521">
      <c r="A1801" s="309" t="inlineStr">
        <is>
          <t>-</t>
        </is>
      </c>
      <c r="B1801" s="654" t="inlineStr">
        <is>
          <t>18-PT-36401</t>
        </is>
      </c>
      <c r="C1801" s="219" t="inlineStr">
        <is>
          <t>Pressure Transmitter</t>
        </is>
      </c>
      <c r="D1801" s="311" t="inlineStr">
        <is>
          <t>ABC  SEAL PRESSURE</t>
        </is>
      </c>
      <c r="E1801" s="311" t="inlineStr">
        <is>
          <t>1830-PS07-364</t>
        </is>
      </c>
      <c r="F1801" s="155" t="inlineStr">
        <is>
          <t>Field</t>
        </is>
      </c>
      <c r="G1801" s="252" t="inlineStr">
        <is>
          <t>18-PJ-3601X</t>
        </is>
      </c>
      <c r="H1801" s="235" t="inlineStr">
        <is>
          <t>PLC-AI</t>
        </is>
      </c>
      <c r="I1801" s="235" t="inlineStr">
        <is>
          <t>-</t>
        </is>
      </c>
      <c r="J1801" s="319" t="inlineStr">
        <is>
          <t>No.3 PLC</t>
        </is>
      </c>
      <c r="K1801" s="313" t="inlineStr">
        <is>
          <t>C01</t>
        </is>
      </c>
      <c r="L1801" s="314" t="n"/>
      <c r="M1801" s="315" t="n"/>
      <c r="N1801" s="314" t="n"/>
      <c r="O1801" s="314" t="n"/>
    </row>
    <row r="1802" ht="20.1" customHeight="1" s="521">
      <c r="A1802" s="322" t="n"/>
      <c r="B1802" s="654" t="n"/>
      <c r="C1802" s="219" t="n"/>
      <c r="D1802" s="311" t="n"/>
      <c r="E1802" s="311" t="n"/>
      <c r="F1802" s="235" t="n"/>
      <c r="G1802" s="252" t="n"/>
      <c r="H1802" s="235" t="n"/>
      <c r="I1802" s="312" t="n"/>
      <c r="J1802" s="340" t="n"/>
      <c r="K1802" s="313" t="n"/>
      <c r="L1802" s="314" t="n"/>
      <c r="M1802" s="315" t="n"/>
      <c r="N1802" s="315" t="n"/>
      <c r="O1802" s="314" t="n"/>
    </row>
    <row r="1803" ht="20.1" customHeight="1" s="521">
      <c r="A1803" s="309" t="inlineStr">
        <is>
          <t>-</t>
        </is>
      </c>
      <c r="B1803" s="654" t="inlineStr">
        <is>
          <t>18-FIA-36403</t>
        </is>
      </c>
      <c r="C1803" s="219" t="inlineStr">
        <is>
          <t>PLC</t>
        </is>
      </c>
      <c r="D1803" s="311" t="inlineStr">
        <is>
          <t>-</t>
        </is>
      </c>
      <c r="E1803" s="311" t="inlineStr">
        <is>
          <t>1830-PS07-364</t>
        </is>
      </c>
      <c r="F1803" s="155" t="inlineStr">
        <is>
          <t>CCR</t>
        </is>
      </c>
      <c r="G1803" s="312" t="inlineStr">
        <is>
          <t>-</t>
        </is>
      </c>
      <c r="H1803" s="312" t="inlineStr">
        <is>
          <t>-</t>
        </is>
      </c>
      <c r="I1803" s="312" t="inlineStr">
        <is>
          <t>-</t>
        </is>
      </c>
      <c r="J1803" s="319" t="inlineStr">
        <is>
          <t>-</t>
        </is>
      </c>
      <c r="K1803" s="342" t="inlineStr">
        <is>
          <t>C01</t>
        </is>
      </c>
      <c r="L1803" s="314" t="n"/>
      <c r="M1803" s="315" t="n"/>
      <c r="N1803" s="314" t="n"/>
      <c r="O1803" s="314" t="n"/>
    </row>
    <row r="1804" ht="20.1" customHeight="1" s="521">
      <c r="A1804" s="309" t="inlineStr">
        <is>
          <t>-</t>
        </is>
      </c>
      <c r="B1804" s="654" t="inlineStr">
        <is>
          <t>18-FT-36403</t>
        </is>
      </c>
      <c r="C1804" s="219" t="inlineStr">
        <is>
          <t>Pressure Transmitter</t>
        </is>
      </c>
      <c r="D1804" s="311" t="inlineStr">
        <is>
          <t>-</t>
        </is>
      </c>
      <c r="E1804" s="311" t="inlineStr">
        <is>
          <t>1830-PS07-364</t>
        </is>
      </c>
      <c r="F1804" s="155" t="inlineStr">
        <is>
          <t>Field</t>
        </is>
      </c>
      <c r="G1804" s="252" t="inlineStr">
        <is>
          <t>-</t>
        </is>
      </c>
      <c r="H1804" s="235" t="inlineStr">
        <is>
          <t>PLC-DI</t>
        </is>
      </c>
      <c r="I1804" s="235" t="inlineStr">
        <is>
          <t>-</t>
        </is>
      </c>
      <c r="J1804" s="319" t="inlineStr">
        <is>
          <t>No.1 PLC</t>
        </is>
      </c>
      <c r="K1804" s="313" t="inlineStr">
        <is>
          <t>C01</t>
        </is>
      </c>
      <c r="L1804" s="314" t="n"/>
      <c r="M1804" s="315" t="n"/>
      <c r="N1804" s="314" t="n"/>
      <c r="O1804" s="314" t="n"/>
    </row>
    <row r="1805" ht="20.1" customHeight="1" s="521">
      <c r="A1805" s="322" t="n"/>
      <c r="B1805" s="654" t="n"/>
      <c r="C1805" s="219" t="n"/>
      <c r="D1805" s="311" t="n"/>
      <c r="E1805" s="311" t="n"/>
      <c r="F1805" s="235" t="n"/>
      <c r="G1805" s="252" t="n"/>
      <c r="H1805" s="235" t="n"/>
      <c r="I1805" s="312" t="n"/>
      <c r="J1805" s="340" t="n"/>
      <c r="K1805" s="313" t="n"/>
      <c r="L1805" s="314" t="n"/>
      <c r="M1805" s="315" t="n"/>
      <c r="N1805" s="315" t="n"/>
      <c r="O1805" s="314" t="n"/>
    </row>
    <row r="1806" ht="20.1" customHeight="1" s="521">
      <c r="A1806" s="309" t="inlineStr">
        <is>
          <t>-</t>
        </is>
      </c>
      <c r="B1806" s="654" t="inlineStr">
        <is>
          <t>18-LS-36404</t>
        </is>
      </c>
      <c r="C1806" s="219" t="inlineStr">
        <is>
          <t>PLC</t>
        </is>
      </c>
      <c r="D1806" s="311" t="inlineStr">
        <is>
          <t>FEED HOPPER LEVEL</t>
        </is>
      </c>
      <c r="E1806" s="311" t="inlineStr">
        <is>
          <t>1830-PS07-364</t>
        </is>
      </c>
      <c r="F1806" s="155" t="inlineStr">
        <is>
          <t>CCR</t>
        </is>
      </c>
      <c r="G1806" s="312" t="inlineStr">
        <is>
          <t>-</t>
        </is>
      </c>
      <c r="H1806" s="312" t="inlineStr">
        <is>
          <t>-</t>
        </is>
      </c>
      <c r="I1806" s="312" t="inlineStr">
        <is>
          <t>-</t>
        </is>
      </c>
      <c r="J1806" s="319" t="inlineStr">
        <is>
          <t>-</t>
        </is>
      </c>
      <c r="K1806" s="342" t="inlineStr">
        <is>
          <t>C01</t>
        </is>
      </c>
      <c r="L1806" s="314" t="n"/>
      <c r="M1806" s="315" t="n"/>
      <c r="N1806" s="314" t="n"/>
      <c r="O1806" s="314" t="n"/>
    </row>
    <row r="1807" ht="20.1" customHeight="1" s="521">
      <c r="A1807" s="309" t="inlineStr">
        <is>
          <t>-</t>
        </is>
      </c>
      <c r="B1807" s="654" t="inlineStr">
        <is>
          <t>18-LS-36404</t>
        </is>
      </c>
      <c r="C1807" s="219" t="inlineStr">
        <is>
          <t>LEVEL SWITCH</t>
        </is>
      </c>
      <c r="D1807" s="311" t="inlineStr">
        <is>
          <t>FEED HOPPER LEVEL</t>
        </is>
      </c>
      <c r="E1807" s="311" t="inlineStr">
        <is>
          <t>1830-PS07-364</t>
        </is>
      </c>
      <c r="F1807" s="155" t="inlineStr">
        <is>
          <t>Equip.</t>
        </is>
      </c>
      <c r="G1807" s="252" t="inlineStr">
        <is>
          <t>18-VH-3601X</t>
        </is>
      </c>
      <c r="H1807" s="235" t="inlineStr">
        <is>
          <t>PLC-DI</t>
        </is>
      </c>
      <c r="I1807" s="235" t="inlineStr">
        <is>
          <t>-</t>
        </is>
      </c>
      <c r="J1807" s="319" t="inlineStr">
        <is>
          <t>No.1 PLC</t>
        </is>
      </c>
      <c r="K1807" s="313" t="inlineStr">
        <is>
          <t>C01</t>
        </is>
      </c>
      <c r="L1807" s="314" t="n"/>
      <c r="M1807" s="315" t="n"/>
      <c r="N1807" s="314" t="n"/>
      <c r="O1807" s="314" t="n"/>
    </row>
    <row r="1808" ht="20.1" customHeight="1" s="521">
      <c r="A1808" s="322" t="n"/>
      <c r="B1808" s="654" t="n"/>
      <c r="C1808" s="219" t="n"/>
      <c r="D1808" s="311" t="n"/>
      <c r="E1808" s="311" t="n"/>
      <c r="F1808" s="235" t="n"/>
      <c r="G1808" s="252" t="n"/>
      <c r="H1808" s="235" t="n"/>
      <c r="I1808" s="312" t="n"/>
      <c r="J1808" s="340" t="n"/>
      <c r="K1808" s="313" t="n"/>
      <c r="L1808" s="314" t="n"/>
      <c r="M1808" s="315" t="n"/>
      <c r="N1808" s="315" t="n"/>
      <c r="O1808" s="314" t="n"/>
    </row>
    <row r="1809" ht="20.1" customHeight="1" s="521">
      <c r="A1809" s="309" t="inlineStr">
        <is>
          <t>-</t>
        </is>
      </c>
      <c r="B1809" s="654" t="inlineStr">
        <is>
          <t>18-PDIA-36407</t>
        </is>
      </c>
      <c r="C1809" s="219" t="inlineStr">
        <is>
          <t>PLC</t>
        </is>
      </c>
      <c r="D1809" s="311" t="inlineStr">
        <is>
          <t>FEED HOPPER VENT FILTER PRESSURE</t>
        </is>
      </c>
      <c r="E1809" s="311" t="inlineStr">
        <is>
          <t>1830-PS07-364</t>
        </is>
      </c>
      <c r="F1809" s="155" t="inlineStr">
        <is>
          <t>CCR</t>
        </is>
      </c>
      <c r="G1809" s="312" t="inlineStr">
        <is>
          <t>-</t>
        </is>
      </c>
      <c r="H1809" s="312" t="inlineStr">
        <is>
          <t>-</t>
        </is>
      </c>
      <c r="I1809" s="312" t="inlineStr">
        <is>
          <t>-</t>
        </is>
      </c>
      <c r="J1809" s="319" t="inlineStr">
        <is>
          <t>-</t>
        </is>
      </c>
      <c r="K1809" s="342" t="inlineStr">
        <is>
          <t>C01</t>
        </is>
      </c>
      <c r="L1809" s="314" t="n"/>
      <c r="M1809" s="315" t="n"/>
      <c r="N1809" s="314" t="n"/>
      <c r="O1809" s="314" t="n"/>
    </row>
    <row r="1810" ht="20.1" customHeight="1" s="521">
      <c r="A1810" s="309" t="inlineStr">
        <is>
          <t>-</t>
        </is>
      </c>
      <c r="B1810" s="654" t="inlineStr">
        <is>
          <t>18-PDT-36407</t>
        </is>
      </c>
      <c r="C1810" s="219" t="inlineStr">
        <is>
          <t>DP Transmitter</t>
        </is>
      </c>
      <c r="D1810" s="311" t="inlineStr">
        <is>
          <t>FEED HOPPER VENT FILTER PRESSURE</t>
        </is>
      </c>
      <c r="E1810" s="311" t="inlineStr">
        <is>
          <t>1830-PS07-364</t>
        </is>
      </c>
      <c r="F1810" s="155" t="inlineStr">
        <is>
          <t>Field</t>
        </is>
      </c>
      <c r="G1810" s="252" t="inlineStr">
        <is>
          <t>18-FL-3601X</t>
        </is>
      </c>
      <c r="H1810" s="235" t="inlineStr">
        <is>
          <t>PLC-AI</t>
        </is>
      </c>
      <c r="I1810" s="235" t="inlineStr">
        <is>
          <t>-</t>
        </is>
      </c>
      <c r="J1810" s="319" t="inlineStr">
        <is>
          <t>No.3 PLC</t>
        </is>
      </c>
      <c r="K1810" s="313" t="inlineStr">
        <is>
          <t>C01</t>
        </is>
      </c>
      <c r="L1810" s="314" t="n"/>
      <c r="M1810" s="315" t="n"/>
      <c r="N1810" s="314" t="n"/>
      <c r="O1810" s="314" t="n"/>
    </row>
    <row r="1811" ht="20.1" customHeight="1" s="521">
      <c r="A1811" s="322" t="n"/>
      <c r="B1811" s="654" t="n"/>
      <c r="C1811" s="219" t="n"/>
      <c r="D1811" s="311" t="n"/>
      <c r="E1811" s="311" t="n"/>
      <c r="F1811" s="235" t="n"/>
      <c r="G1811" s="252" t="n"/>
      <c r="H1811" s="235" t="n"/>
      <c r="I1811" s="312" t="n"/>
      <c r="J1811" s="340" t="n"/>
      <c r="K1811" s="313" t="n"/>
      <c r="L1811" s="314" t="n"/>
      <c r="M1811" s="315" t="n"/>
      <c r="N1811" s="315" t="n"/>
      <c r="O1811" s="314" t="n"/>
    </row>
    <row r="1812" ht="20.1" customHeight="1" s="521">
      <c r="A1812" s="309" t="inlineStr">
        <is>
          <t>-</t>
        </is>
      </c>
      <c r="B1812" s="654" t="inlineStr">
        <is>
          <t>18-ZIA-36432</t>
        </is>
      </c>
      <c r="C1812" s="219" t="inlineStr">
        <is>
          <t>PLC</t>
        </is>
      </c>
      <c r="D1812" s="311" t="inlineStr">
        <is>
          <t>SLOT DISK POSITION</t>
        </is>
      </c>
      <c r="E1812" s="311" t="inlineStr">
        <is>
          <t>1830-PS07-364</t>
        </is>
      </c>
      <c r="F1812" s="155" t="inlineStr">
        <is>
          <t>CCR</t>
        </is>
      </c>
      <c r="G1812" s="312" t="inlineStr">
        <is>
          <t>-</t>
        </is>
      </c>
      <c r="H1812" s="312" t="inlineStr">
        <is>
          <t>-</t>
        </is>
      </c>
      <c r="I1812" s="312" t="inlineStr">
        <is>
          <t>-</t>
        </is>
      </c>
      <c r="J1812" s="235" t="inlineStr">
        <is>
          <t>-</t>
        </is>
      </c>
      <c r="K1812" s="342" t="inlineStr">
        <is>
          <t>C01</t>
        </is>
      </c>
      <c r="L1812" s="314" t="n"/>
      <c r="M1812" s="315" t="n"/>
      <c r="N1812" s="314" t="n"/>
      <c r="O1812" s="314" t="n"/>
    </row>
    <row r="1813" ht="20.1" customHeight="1" s="521">
      <c r="A1813" s="309" t="inlineStr">
        <is>
          <t>-</t>
        </is>
      </c>
      <c r="B1813" s="654" t="inlineStr">
        <is>
          <t>18-ZE-36432</t>
        </is>
      </c>
      <c r="C1813" s="219" t="inlineStr">
        <is>
          <t>LINEAR SCALE</t>
        </is>
      </c>
      <c r="D1813" s="311" t="inlineStr">
        <is>
          <t>SLOT DISK POSITION</t>
        </is>
      </c>
      <c r="E1813" s="311" t="inlineStr">
        <is>
          <t>1830-PS07-364</t>
        </is>
      </c>
      <c r="F1813" s="155" t="inlineStr">
        <is>
          <t>Field</t>
        </is>
      </c>
      <c r="G1813" s="252" t="inlineStr">
        <is>
          <t>18-3601-PJB-1017</t>
        </is>
      </c>
      <c r="H1813" s="235" t="inlineStr">
        <is>
          <t>PLC-AI</t>
        </is>
      </c>
      <c r="I1813" s="235" t="inlineStr">
        <is>
          <t>-</t>
        </is>
      </c>
      <c r="J1813" s="319" t="inlineStr">
        <is>
          <t>No.3 PLC/四线制24V DC 电源</t>
        </is>
      </c>
      <c r="K1813" s="313" t="inlineStr">
        <is>
          <t>C01</t>
        </is>
      </c>
      <c r="L1813" s="314" t="n"/>
      <c r="M1813" s="315" t="n"/>
      <c r="N1813" s="315" t="n"/>
      <c r="O1813" s="314" t="n"/>
    </row>
    <row r="1814" ht="20.1" customHeight="1" s="521">
      <c r="A1814" s="309" t="n"/>
      <c r="B1814" s="654" t="n"/>
      <c r="C1814" s="219" t="n"/>
      <c r="D1814" s="311" t="n"/>
      <c r="E1814" s="311" t="n"/>
      <c r="F1814" s="235" t="n"/>
      <c r="G1814" s="252" t="n"/>
      <c r="H1814" s="235" t="n"/>
      <c r="I1814" s="312" t="n"/>
      <c r="J1814" s="319" t="n"/>
      <c r="K1814" s="313" t="n"/>
      <c r="L1814" s="314" t="n"/>
      <c r="M1814" s="315" t="n"/>
      <c r="N1814" s="314" t="n"/>
      <c r="O1814" s="314" t="n"/>
    </row>
    <row r="1815" ht="20.1" customHeight="1" s="521">
      <c r="A1815" s="309" t="inlineStr">
        <is>
          <t>-</t>
        </is>
      </c>
      <c r="B1815" s="654" t="inlineStr">
        <is>
          <t>18-ZSH-36431</t>
        </is>
      </c>
      <c r="C1815" s="219" t="inlineStr">
        <is>
          <t>PROXIMITY SWITCH</t>
        </is>
      </c>
      <c r="D1815" s="311" t="inlineStr">
        <is>
          <t>SLOT DISK “OPEN”</t>
        </is>
      </c>
      <c r="E1815" s="311" t="inlineStr">
        <is>
          <t>1830-PS07-364</t>
        </is>
      </c>
      <c r="F1815" s="155" t="inlineStr">
        <is>
          <t>Field</t>
        </is>
      </c>
      <c r="G1815" s="252" t="inlineStr">
        <is>
          <t>18-3601-PJB-1018</t>
        </is>
      </c>
      <c r="H1815" s="235" t="inlineStr">
        <is>
          <t>PLC-DI</t>
        </is>
      </c>
      <c r="I1815" s="235" t="inlineStr">
        <is>
          <t>-</t>
        </is>
      </c>
      <c r="J1815" s="319" t="inlineStr">
        <is>
          <t>No.1 PLC</t>
        </is>
      </c>
      <c r="K1815" s="313" t="inlineStr">
        <is>
          <t>C01</t>
        </is>
      </c>
      <c r="L1815" s="314" t="n"/>
      <c r="M1815" s="315" t="n"/>
      <c r="N1815" s="315" t="n"/>
      <c r="O1815" s="314" t="n"/>
    </row>
    <row r="1816" ht="20.1" customHeight="1" s="521">
      <c r="A1816" s="309" t="inlineStr">
        <is>
          <t>-</t>
        </is>
      </c>
      <c r="B1816" s="654" t="inlineStr">
        <is>
          <t>18-ZSL-36431</t>
        </is>
      </c>
      <c r="C1816" s="219" t="inlineStr">
        <is>
          <t>PROXIMITY SWITCH</t>
        </is>
      </c>
      <c r="D1816" s="311" t="inlineStr">
        <is>
          <t>SLOT DISK “CLOSE”</t>
        </is>
      </c>
      <c r="E1816" s="311" t="inlineStr">
        <is>
          <t>1830-PS07-364</t>
        </is>
      </c>
      <c r="F1816" s="155" t="inlineStr">
        <is>
          <t>Field</t>
        </is>
      </c>
      <c r="G1816" s="252" t="inlineStr">
        <is>
          <t>18-3601-PJB-1018</t>
        </is>
      </c>
      <c r="H1816" s="235" t="inlineStr">
        <is>
          <t>PLC-DI</t>
        </is>
      </c>
      <c r="I1816" s="235" t="inlineStr">
        <is>
          <t>-</t>
        </is>
      </c>
      <c r="J1816" s="319" t="inlineStr">
        <is>
          <t>No.1 PLC</t>
        </is>
      </c>
      <c r="K1816" s="313" t="inlineStr">
        <is>
          <t>C01</t>
        </is>
      </c>
      <c r="L1816" s="314" t="n"/>
      <c r="M1816" s="315" t="n"/>
      <c r="N1816" s="315" t="n"/>
      <c r="O1816" s="314" t="n"/>
    </row>
    <row r="1817" ht="20.1" customHeight="1" s="521">
      <c r="A1817" s="309" t="n"/>
      <c r="B1817" s="654" t="n"/>
      <c r="C1817" s="219" t="n"/>
      <c r="D1817" s="311" t="n"/>
      <c r="E1817" s="311" t="n"/>
      <c r="F1817" s="235" t="n"/>
      <c r="G1817" s="252" t="n"/>
      <c r="H1817" s="235" t="n"/>
      <c r="I1817" s="312" t="n"/>
      <c r="J1817" s="235" t="n"/>
      <c r="K1817" s="313" t="n"/>
      <c r="L1817" s="314" t="n"/>
      <c r="M1817" s="315" t="n"/>
      <c r="N1817" s="314" t="n"/>
      <c r="O1817" s="314" t="n"/>
    </row>
    <row r="1818" ht="20.1" customHeight="1" s="521">
      <c r="A1818" s="309" t="inlineStr">
        <is>
          <t>-</t>
        </is>
      </c>
      <c r="B1818" s="654" t="inlineStr">
        <is>
          <t>18-TIA-36420</t>
        </is>
      </c>
      <c r="C1818" s="219" t="inlineStr">
        <is>
          <t>PLC</t>
        </is>
      </c>
      <c r="D1818" s="311" t="inlineStr">
        <is>
          <t>SLOT DISK TEMP.</t>
        </is>
      </c>
      <c r="E1818" s="311" t="inlineStr">
        <is>
          <t>1830-PS07-364</t>
        </is>
      </c>
      <c r="F1818" s="155" t="inlineStr">
        <is>
          <t>CCR</t>
        </is>
      </c>
      <c r="G1818" s="312" t="inlineStr">
        <is>
          <t>-</t>
        </is>
      </c>
      <c r="H1818" s="312" t="inlineStr">
        <is>
          <t>-</t>
        </is>
      </c>
      <c r="I1818" s="312" t="inlineStr">
        <is>
          <t>-</t>
        </is>
      </c>
      <c r="J1818" s="319" t="inlineStr">
        <is>
          <t>-</t>
        </is>
      </c>
      <c r="K1818" s="342" t="inlineStr">
        <is>
          <t>C01</t>
        </is>
      </c>
      <c r="L1818" s="314" t="n"/>
      <c r="M1818" s="315" t="n"/>
      <c r="N1818" s="314" t="n"/>
      <c r="O1818" s="314" t="n"/>
    </row>
    <row r="1819" ht="20.1" customHeight="1" s="521">
      <c r="A1819" s="309" t="inlineStr">
        <is>
          <t>-</t>
        </is>
      </c>
      <c r="B1819" s="654" t="inlineStr">
        <is>
          <t>18-TT-36420</t>
        </is>
      </c>
      <c r="C1819" s="219" t="inlineStr">
        <is>
          <t>Temperature Transmitter</t>
        </is>
      </c>
      <c r="D1819" s="311" t="inlineStr">
        <is>
          <t>SLOT DISK TEMP.</t>
        </is>
      </c>
      <c r="E1819" s="311" t="inlineStr">
        <is>
          <t>1830-PS07-364</t>
        </is>
      </c>
      <c r="F1819" s="155" t="inlineStr">
        <is>
          <t>Field</t>
        </is>
      </c>
      <c r="G1819" s="252" t="inlineStr">
        <is>
          <t>18-3601-PJB-1019</t>
        </is>
      </c>
      <c r="H1819" s="235" t="inlineStr">
        <is>
          <t>PLC-AI</t>
        </is>
      </c>
      <c r="I1819" s="235" t="inlineStr">
        <is>
          <t>-</t>
        </is>
      </c>
      <c r="J1819" s="319" t="inlineStr">
        <is>
          <t>No.3 PLC</t>
        </is>
      </c>
      <c r="K1819" s="313" t="inlineStr">
        <is>
          <t>C01</t>
        </is>
      </c>
      <c r="L1819" s="314" t="n"/>
      <c r="M1819" s="315" t="n"/>
      <c r="N1819" s="314" t="n"/>
      <c r="O1819" s="314" t="n"/>
    </row>
    <row r="1820" ht="20.1" customHeight="1" s="521">
      <c r="A1820" s="322" t="n"/>
      <c r="B1820" s="654" t="n"/>
      <c r="C1820" s="219" t="n"/>
      <c r="D1820" s="311" t="n"/>
      <c r="E1820" s="311" t="n"/>
      <c r="F1820" s="235" t="n"/>
      <c r="G1820" s="252" t="n"/>
      <c r="H1820" s="235" t="n"/>
      <c r="I1820" s="312" t="n"/>
      <c r="J1820" s="340" t="n"/>
      <c r="K1820" s="313" t="n"/>
      <c r="L1820" s="314" t="n"/>
      <c r="M1820" s="315" t="n"/>
      <c r="N1820" s="315" t="n"/>
      <c r="O1820" s="314" t="n"/>
    </row>
    <row r="1821" ht="20.1" customHeight="1" s="521">
      <c r="A1821" s="309" t="inlineStr">
        <is>
          <t>-</t>
        </is>
      </c>
      <c r="B1821" s="654" t="inlineStr">
        <is>
          <t>18-TIA-36430</t>
        </is>
      </c>
      <c r="C1821" s="219" t="inlineStr">
        <is>
          <t>PLC</t>
        </is>
      </c>
      <c r="D1821" s="311" t="inlineStr">
        <is>
          <t>SLOT DISK HEATER TEMP.</t>
        </is>
      </c>
      <c r="E1821" s="311" t="inlineStr">
        <is>
          <t>1830-PS07-364</t>
        </is>
      </c>
      <c r="F1821" s="155" t="inlineStr">
        <is>
          <t>CCR</t>
        </is>
      </c>
      <c r="G1821" s="312" t="inlineStr">
        <is>
          <t>-</t>
        </is>
      </c>
      <c r="H1821" s="312" t="inlineStr">
        <is>
          <t>-</t>
        </is>
      </c>
      <c r="I1821" s="312" t="inlineStr">
        <is>
          <t>-</t>
        </is>
      </c>
      <c r="J1821" s="319" t="inlineStr">
        <is>
          <t>-</t>
        </is>
      </c>
      <c r="K1821" s="342" t="inlineStr">
        <is>
          <t>C01</t>
        </is>
      </c>
      <c r="L1821" s="314" t="n"/>
      <c r="M1821" s="315" t="n"/>
      <c r="N1821" s="314" t="n"/>
      <c r="O1821" s="314" t="n"/>
    </row>
    <row r="1822" ht="20.1" customHeight="1" s="521">
      <c r="A1822" s="309" t="inlineStr">
        <is>
          <t>-</t>
        </is>
      </c>
      <c r="B1822" s="654" t="inlineStr">
        <is>
          <t>18-TT-36430</t>
        </is>
      </c>
      <c r="C1822" s="219" t="inlineStr">
        <is>
          <t>Temperature Transmitter</t>
        </is>
      </c>
      <c r="D1822" s="311" t="inlineStr">
        <is>
          <t>SLOT DISK HEATER TEMP.</t>
        </is>
      </c>
      <c r="E1822" s="311" t="inlineStr">
        <is>
          <t>1830-PS07-364</t>
        </is>
      </c>
      <c r="F1822" s="155" t="inlineStr">
        <is>
          <t>Field</t>
        </is>
      </c>
      <c r="G1822" s="252" t="inlineStr">
        <is>
          <t>18-3601-PJB-1019</t>
        </is>
      </c>
      <c r="H1822" s="235" t="inlineStr">
        <is>
          <t>PLC-AI</t>
        </is>
      </c>
      <c r="I1822" s="235" t="inlineStr">
        <is>
          <t>-</t>
        </is>
      </c>
      <c r="J1822" s="319" t="inlineStr">
        <is>
          <t>No.3 PLC</t>
        </is>
      </c>
      <c r="K1822" s="313" t="inlineStr">
        <is>
          <t>C01</t>
        </is>
      </c>
      <c r="L1822" s="314" t="n"/>
      <c r="M1822" s="315" t="n"/>
      <c r="N1822" s="314" t="n"/>
      <c r="O1822" s="314" t="n"/>
    </row>
    <row r="1823" ht="20.1" customHeight="1" s="521">
      <c r="A1823" s="322" t="n"/>
      <c r="B1823" s="654" t="n"/>
      <c r="C1823" s="219" t="n"/>
      <c r="D1823" s="311" t="n"/>
      <c r="E1823" s="311" t="n"/>
      <c r="F1823" s="235" t="n"/>
      <c r="G1823" s="252" t="n"/>
      <c r="H1823" s="235" t="n"/>
      <c r="I1823" s="312" t="n"/>
      <c r="J1823" s="340" t="n"/>
      <c r="K1823" s="313" t="n"/>
      <c r="L1823" s="314" t="n"/>
      <c r="M1823" s="315" t="n"/>
      <c r="N1823" s="315" t="n"/>
      <c r="O1823" s="314" t="n"/>
    </row>
    <row r="1824" ht="20.1" customHeight="1" s="521">
      <c r="A1824" s="309" t="inlineStr">
        <is>
          <t>-</t>
        </is>
      </c>
      <c r="B1824" s="654" t="inlineStr">
        <is>
          <t>18-TIA-36412~15</t>
        </is>
      </c>
      <c r="C1824" s="219" t="inlineStr">
        <is>
          <t>PLC</t>
        </is>
      </c>
      <c r="D1824" s="311" t="inlineStr">
        <is>
          <t>CYLINDER TEMP.</t>
        </is>
      </c>
      <c r="E1824" s="311" t="inlineStr">
        <is>
          <t>1830-PS07-364</t>
        </is>
      </c>
      <c r="F1824" s="155" t="inlineStr">
        <is>
          <t>CCR</t>
        </is>
      </c>
      <c r="G1824" s="312" t="inlineStr">
        <is>
          <t>-</t>
        </is>
      </c>
      <c r="H1824" s="312" t="inlineStr">
        <is>
          <t>-</t>
        </is>
      </c>
      <c r="I1824" s="312" t="inlineStr">
        <is>
          <t>-</t>
        </is>
      </c>
      <c r="J1824" s="319" t="inlineStr">
        <is>
          <t>-</t>
        </is>
      </c>
      <c r="K1824" s="342" t="inlineStr">
        <is>
          <t>C01</t>
        </is>
      </c>
      <c r="L1824" s="314" t="n"/>
      <c r="M1824" s="315" t="n"/>
      <c r="N1824" s="314" t="n"/>
      <c r="O1824" s="314" t="n"/>
    </row>
    <row r="1825" ht="20.1" customHeight="1" s="521">
      <c r="A1825" s="309" t="inlineStr">
        <is>
          <t>-</t>
        </is>
      </c>
      <c r="B1825" s="654" t="inlineStr">
        <is>
          <t>18-TT-36412~15</t>
        </is>
      </c>
      <c r="C1825" s="219" t="inlineStr">
        <is>
          <t>Temperature Transmitter</t>
        </is>
      </c>
      <c r="D1825" s="311" t="inlineStr">
        <is>
          <t>CYLINDER TEMP.</t>
        </is>
      </c>
      <c r="E1825" s="311" t="inlineStr">
        <is>
          <t>1830-PS07-364</t>
        </is>
      </c>
      <c r="F1825" s="155" t="inlineStr">
        <is>
          <t>Field</t>
        </is>
      </c>
      <c r="G1825" s="252" t="inlineStr">
        <is>
          <t>18-3601-PJB-1019</t>
        </is>
      </c>
      <c r="H1825" s="235" t="inlineStr">
        <is>
          <t>PLC-AIx4</t>
        </is>
      </c>
      <c r="I1825" s="235" t="inlineStr">
        <is>
          <t>-</t>
        </is>
      </c>
      <c r="J1825" s="319" t="inlineStr">
        <is>
          <t>No.3 PLC</t>
        </is>
      </c>
      <c r="K1825" s="313" t="inlineStr">
        <is>
          <t>C01</t>
        </is>
      </c>
      <c r="L1825" s="314" t="n"/>
      <c r="M1825" s="315" t="n"/>
      <c r="N1825" s="314" t="n"/>
      <c r="O1825" s="314" t="n"/>
    </row>
    <row r="1826" ht="20.1" customHeight="1" s="521">
      <c r="A1826" s="322" t="n"/>
      <c r="B1826" s="654" t="n"/>
      <c r="C1826" s="219" t="n"/>
      <c r="D1826" s="311" t="n"/>
      <c r="E1826" s="311" t="n"/>
      <c r="F1826" s="235" t="n"/>
      <c r="G1826" s="252" t="n"/>
      <c r="H1826" s="235" t="n"/>
      <c r="I1826" s="312" t="n"/>
      <c r="J1826" s="340" t="n"/>
      <c r="K1826" s="313" t="n"/>
      <c r="L1826" s="314" t="n"/>
      <c r="M1826" s="315" t="n"/>
      <c r="N1826" s="315" t="n"/>
      <c r="O1826" s="314" t="n"/>
    </row>
    <row r="1827" ht="20.1" customHeight="1" s="521">
      <c r="A1827" s="309" t="inlineStr">
        <is>
          <t>-</t>
        </is>
      </c>
      <c r="B1827" s="654" t="inlineStr">
        <is>
          <t>18-TIA-36422~25</t>
        </is>
      </c>
      <c r="C1827" s="219" t="inlineStr">
        <is>
          <t>PLC</t>
        </is>
      </c>
      <c r="D1827" s="311" t="inlineStr">
        <is>
          <t>CYLINDER HEATER TEMP.</t>
        </is>
      </c>
      <c r="E1827" s="311" t="inlineStr">
        <is>
          <t>1830-PS07-364</t>
        </is>
      </c>
      <c r="F1827" s="155" t="inlineStr">
        <is>
          <t>CCR</t>
        </is>
      </c>
      <c r="G1827" s="312" t="inlineStr">
        <is>
          <t>-</t>
        </is>
      </c>
      <c r="H1827" s="312" t="inlineStr">
        <is>
          <t>-</t>
        </is>
      </c>
      <c r="I1827" s="312" t="inlineStr">
        <is>
          <t>-</t>
        </is>
      </c>
      <c r="J1827" s="319" t="inlineStr">
        <is>
          <t>-</t>
        </is>
      </c>
      <c r="K1827" s="342" t="inlineStr">
        <is>
          <t>C01</t>
        </is>
      </c>
      <c r="L1827" s="314" t="n"/>
      <c r="M1827" s="315" t="n"/>
      <c r="N1827" s="314" t="n"/>
      <c r="O1827" s="314" t="n"/>
    </row>
    <row r="1828" ht="20.1" customHeight="1" s="521">
      <c r="A1828" s="309" t="inlineStr">
        <is>
          <t>-</t>
        </is>
      </c>
      <c r="B1828" s="654" t="inlineStr">
        <is>
          <t>18-TT-36422~25</t>
        </is>
      </c>
      <c r="C1828" s="219" t="inlineStr">
        <is>
          <t>Temperature Transmitter</t>
        </is>
      </c>
      <c r="D1828" s="311" t="inlineStr">
        <is>
          <t>CYLINDER HEATER TEMP.</t>
        </is>
      </c>
      <c r="E1828" s="311" t="inlineStr">
        <is>
          <t>1830-PS07-364</t>
        </is>
      </c>
      <c r="F1828" s="155" t="inlineStr">
        <is>
          <t>Field</t>
        </is>
      </c>
      <c r="G1828" s="252" t="inlineStr">
        <is>
          <t>18-3601-PJB-1019</t>
        </is>
      </c>
      <c r="H1828" s="235" t="inlineStr">
        <is>
          <t>PLC-AIx4</t>
        </is>
      </c>
      <c r="I1828" s="235" t="inlineStr">
        <is>
          <t>-</t>
        </is>
      </c>
      <c r="J1828" s="319" t="inlineStr">
        <is>
          <t>No.3 PLC</t>
        </is>
      </c>
      <c r="K1828" s="313" t="inlineStr">
        <is>
          <t>C01</t>
        </is>
      </c>
      <c r="L1828" s="314" t="n"/>
      <c r="M1828" s="315" t="n"/>
      <c r="N1828" s="314" t="n"/>
      <c r="O1828" s="314" t="n"/>
    </row>
    <row r="1829" ht="20.1" customHeight="1" s="521">
      <c r="A1829" s="309" t="n"/>
      <c r="B1829" s="654" t="n"/>
      <c r="C1829" s="219" t="n"/>
      <c r="D1829" s="311" t="n"/>
      <c r="E1829" s="311" t="n"/>
      <c r="F1829" s="235" t="n"/>
      <c r="G1829" s="252" t="n"/>
      <c r="H1829" s="235" t="n"/>
      <c r="I1829" s="312" t="n"/>
      <c r="J1829" s="235" t="n"/>
      <c r="K1829" s="313" t="n"/>
      <c r="L1829" s="314" t="n"/>
      <c r="M1829" s="315" t="n"/>
      <c r="N1829" s="314" t="n"/>
      <c r="O1829" s="314" t="n"/>
    </row>
    <row r="1830" ht="20.1" customHeight="1" s="521">
      <c r="A1830" s="309" t="inlineStr">
        <is>
          <t>-</t>
        </is>
      </c>
      <c r="B1830" s="654" t="inlineStr">
        <is>
          <t>18-TIA-36416~19</t>
        </is>
      </c>
      <c r="C1830" s="219" t="inlineStr">
        <is>
          <t>PLC</t>
        </is>
      </c>
      <c r="D1830" s="311" t="inlineStr">
        <is>
          <t>CYLINDER TEMP.</t>
        </is>
      </c>
      <c r="E1830" s="311" t="inlineStr">
        <is>
          <t>1830-PS07-364</t>
        </is>
      </c>
      <c r="F1830" s="155" t="inlineStr">
        <is>
          <t>CCR</t>
        </is>
      </c>
      <c r="G1830" s="312" t="inlineStr">
        <is>
          <t>-</t>
        </is>
      </c>
      <c r="H1830" s="312" t="inlineStr">
        <is>
          <t>-</t>
        </is>
      </c>
      <c r="I1830" s="312" t="inlineStr">
        <is>
          <t>-</t>
        </is>
      </c>
      <c r="J1830" s="319" t="inlineStr">
        <is>
          <t>-</t>
        </is>
      </c>
      <c r="K1830" s="342" t="inlineStr">
        <is>
          <t>C01</t>
        </is>
      </c>
      <c r="L1830" s="314" t="n"/>
      <c r="M1830" s="315" t="n"/>
      <c r="N1830" s="314" t="n"/>
      <c r="O1830" s="314" t="n"/>
    </row>
    <row r="1831" ht="20.1" customHeight="1" s="521">
      <c r="A1831" s="309" t="inlineStr">
        <is>
          <t>-</t>
        </is>
      </c>
      <c r="B1831" s="654" t="inlineStr">
        <is>
          <t>18-TT-36416~19</t>
        </is>
      </c>
      <c r="C1831" s="219" t="inlineStr">
        <is>
          <t>Temperature Transmitter</t>
        </is>
      </c>
      <c r="D1831" s="311" t="inlineStr">
        <is>
          <t>CYLINDER TEMP.</t>
        </is>
      </c>
      <c r="E1831" s="311" t="inlineStr">
        <is>
          <t>1830-PS07-364</t>
        </is>
      </c>
      <c r="F1831" s="155" t="inlineStr">
        <is>
          <t>Field</t>
        </is>
      </c>
      <c r="G1831" s="252" t="inlineStr">
        <is>
          <t>18-3601-PJB-1020</t>
        </is>
      </c>
      <c r="H1831" s="235" t="inlineStr">
        <is>
          <t>PLC-AIx4</t>
        </is>
      </c>
      <c r="I1831" s="235" t="inlineStr">
        <is>
          <t>-</t>
        </is>
      </c>
      <c r="J1831" s="319" t="inlineStr">
        <is>
          <t>No.3 PLC</t>
        </is>
      </c>
      <c r="K1831" s="313" t="inlineStr">
        <is>
          <t>C01</t>
        </is>
      </c>
      <c r="L1831" s="314" t="n"/>
      <c r="M1831" s="315" t="n"/>
      <c r="N1831" s="314" t="n"/>
      <c r="O1831" s="314" t="n"/>
    </row>
    <row r="1832" ht="20.1" customHeight="1" s="521">
      <c r="A1832" s="322" t="n"/>
      <c r="B1832" s="654" t="n"/>
      <c r="C1832" s="219" t="n"/>
      <c r="D1832" s="311" t="n"/>
      <c r="E1832" s="311" t="n"/>
      <c r="F1832" s="235" t="n"/>
      <c r="G1832" s="252" t="n"/>
      <c r="H1832" s="235" t="n"/>
      <c r="I1832" s="312" t="n"/>
      <c r="J1832" s="340" t="n"/>
      <c r="K1832" s="313" t="n"/>
      <c r="L1832" s="314" t="n"/>
      <c r="M1832" s="315" t="n"/>
      <c r="N1832" s="315" t="n"/>
      <c r="O1832" s="314" t="n"/>
    </row>
    <row r="1833" ht="20.1" customHeight="1" s="521">
      <c r="A1833" s="309" t="inlineStr">
        <is>
          <t>-</t>
        </is>
      </c>
      <c r="B1833" s="654" t="inlineStr">
        <is>
          <t>18-TIA-36426~29</t>
        </is>
      </c>
      <c r="C1833" s="219" t="inlineStr">
        <is>
          <t>PLC</t>
        </is>
      </c>
      <c r="D1833" s="311" t="inlineStr">
        <is>
          <t>CYLINDER HEATER TEMP.</t>
        </is>
      </c>
      <c r="E1833" s="311" t="inlineStr">
        <is>
          <t>1830-PS07-364</t>
        </is>
      </c>
      <c r="F1833" s="155" t="inlineStr">
        <is>
          <t>CCR</t>
        </is>
      </c>
      <c r="G1833" s="312" t="inlineStr">
        <is>
          <t>-</t>
        </is>
      </c>
      <c r="H1833" s="312" t="inlineStr">
        <is>
          <t>-</t>
        </is>
      </c>
      <c r="I1833" s="312" t="inlineStr">
        <is>
          <t>-</t>
        </is>
      </c>
      <c r="J1833" s="319" t="inlineStr">
        <is>
          <t>-</t>
        </is>
      </c>
      <c r="K1833" s="342" t="inlineStr">
        <is>
          <t>C01</t>
        </is>
      </c>
      <c r="L1833" s="314" t="n"/>
      <c r="M1833" s="315" t="n"/>
      <c r="N1833" s="314" t="n"/>
      <c r="O1833" s="314" t="n"/>
    </row>
    <row r="1834" ht="20.1" customHeight="1" s="521">
      <c r="A1834" s="309" t="inlineStr">
        <is>
          <t>-</t>
        </is>
      </c>
      <c r="B1834" s="654" t="inlineStr">
        <is>
          <t>18-TT-36426~29</t>
        </is>
      </c>
      <c r="C1834" s="219" t="inlineStr">
        <is>
          <t>Temperature Transmitter</t>
        </is>
      </c>
      <c r="D1834" s="311" t="inlineStr">
        <is>
          <t>CYLINDER HEATER TEMP.</t>
        </is>
      </c>
      <c r="E1834" s="311" t="inlineStr">
        <is>
          <t>1830-PS07-364</t>
        </is>
      </c>
      <c r="F1834" s="155" t="inlineStr">
        <is>
          <t>Field</t>
        </is>
      </c>
      <c r="G1834" s="252" t="inlineStr">
        <is>
          <t>18-3601-PJB-1020</t>
        </is>
      </c>
      <c r="H1834" s="235" t="inlineStr">
        <is>
          <t>PLC-AIx4</t>
        </is>
      </c>
      <c r="I1834" s="235" t="inlineStr">
        <is>
          <t>-</t>
        </is>
      </c>
      <c r="J1834" s="319" t="inlineStr">
        <is>
          <t>No.3 PLC</t>
        </is>
      </c>
      <c r="K1834" s="313" t="inlineStr">
        <is>
          <t>C01</t>
        </is>
      </c>
      <c r="L1834" s="314" t="n"/>
      <c r="M1834" s="315" t="n"/>
      <c r="N1834" s="314" t="n"/>
      <c r="O1834" s="314" t="n"/>
    </row>
    <row r="1835" ht="20.1" customHeight="1" s="521">
      <c r="A1835" s="309" t="n"/>
      <c r="B1835" s="654" t="n"/>
      <c r="C1835" s="219" t="n"/>
      <c r="D1835" s="311" t="n"/>
      <c r="E1835" s="311" t="n"/>
      <c r="F1835" s="235" t="n"/>
      <c r="G1835" s="252" t="n"/>
      <c r="H1835" s="235" t="n"/>
      <c r="I1835" s="312" t="n"/>
      <c r="J1835" s="235" t="n"/>
      <c r="K1835" s="313" t="n"/>
      <c r="L1835" s="314" t="n"/>
      <c r="M1835" s="315" t="n"/>
      <c r="N1835" s="314" t="n"/>
      <c r="O1835" s="314" t="n"/>
    </row>
    <row r="1836" ht="20.1" customHeight="1" s="521">
      <c r="A1836" s="309" t="inlineStr">
        <is>
          <t>-</t>
        </is>
      </c>
      <c r="B1836" s="654" t="inlineStr">
        <is>
          <t>18-TY-36412~19</t>
        </is>
      </c>
      <c r="C1836" s="219" t="inlineStr">
        <is>
          <t>Solenoid Valve</t>
        </is>
      </c>
      <c r="D1836" s="311" t="inlineStr">
        <is>
          <t>CYLINDER COOLING</t>
        </is>
      </c>
      <c r="E1836" s="311" t="inlineStr">
        <is>
          <t>1830-PS07-364</t>
        </is>
      </c>
      <c r="F1836" s="155" t="inlineStr">
        <is>
          <t>Field</t>
        </is>
      </c>
      <c r="G1836" s="252" t="inlineStr">
        <is>
          <t>18-3601-PJB-1021</t>
        </is>
      </c>
      <c r="H1836" s="235" t="inlineStr">
        <is>
          <t>PLC-DOx8</t>
        </is>
      </c>
      <c r="I1836" s="235" t="inlineStr">
        <is>
          <t>-</t>
        </is>
      </c>
      <c r="J1836" s="319" t="inlineStr">
        <is>
          <t>No.2 PLC</t>
        </is>
      </c>
      <c r="K1836" s="342" t="inlineStr">
        <is>
          <t>C01</t>
        </is>
      </c>
      <c r="L1836" s="314" t="n"/>
      <c r="M1836" s="315" t="n"/>
      <c r="N1836" s="314" t="n"/>
      <c r="O1836" s="314" t="n"/>
    </row>
    <row r="1837" ht="20.1" customHeight="1" s="521">
      <c r="A1837" s="322" t="n"/>
      <c r="B1837" s="654" t="n"/>
      <c r="C1837" s="219" t="n"/>
      <c r="D1837" s="311" t="n"/>
      <c r="E1837" s="311" t="n"/>
      <c r="F1837" s="235" t="n"/>
      <c r="G1837" s="252" t="n"/>
      <c r="H1837" s="235" t="n"/>
      <c r="I1837" s="312" t="n"/>
      <c r="J1837" s="323" t="n"/>
      <c r="K1837" s="313" t="n"/>
      <c r="L1837" s="314" t="n"/>
      <c r="M1837" s="315" t="n"/>
      <c r="N1837" s="315" t="n"/>
      <c r="O1837" s="314" t="n"/>
    </row>
    <row r="1838" ht="20.1" customHeight="1" s="521">
      <c r="A1838" s="309" t="inlineStr">
        <is>
          <t>-</t>
        </is>
      </c>
      <c r="B1838" s="654" t="inlineStr">
        <is>
          <t>18-TIA-36441</t>
        </is>
      </c>
      <c r="C1838" s="219" t="inlineStr">
        <is>
          <t>PLC</t>
        </is>
      </c>
      <c r="D1838" s="311" t="inlineStr">
        <is>
          <t>VENT HOUSING TEMP.</t>
        </is>
      </c>
      <c r="E1838" s="311" t="inlineStr">
        <is>
          <t>1830-PS07-364</t>
        </is>
      </c>
      <c r="F1838" s="155" t="inlineStr">
        <is>
          <t>CCR</t>
        </is>
      </c>
      <c r="G1838" s="312" t="inlineStr">
        <is>
          <t>-</t>
        </is>
      </c>
      <c r="H1838" s="312" t="inlineStr">
        <is>
          <t>-</t>
        </is>
      </c>
      <c r="I1838" s="312" t="inlineStr">
        <is>
          <t>-</t>
        </is>
      </c>
      <c r="J1838" s="319" t="inlineStr">
        <is>
          <t>-</t>
        </is>
      </c>
      <c r="K1838" s="342" t="inlineStr">
        <is>
          <t>C01</t>
        </is>
      </c>
      <c r="L1838" s="314" t="n"/>
      <c r="M1838" s="315" t="n"/>
      <c r="N1838" s="314" t="n"/>
      <c r="O1838" s="314" t="n"/>
    </row>
    <row r="1839" ht="20.1" customHeight="1" s="521">
      <c r="A1839" s="309" t="inlineStr">
        <is>
          <t>-</t>
        </is>
      </c>
      <c r="B1839" s="654" t="inlineStr">
        <is>
          <t>18-TT-36441</t>
        </is>
      </c>
      <c r="C1839" s="219" t="inlineStr">
        <is>
          <t>Temperature Transmitter</t>
        </is>
      </c>
      <c r="D1839" s="311" t="inlineStr">
        <is>
          <t>VENT HOUSING TEMP.</t>
        </is>
      </c>
      <c r="E1839" s="311" t="inlineStr">
        <is>
          <t>1830-PS07-364</t>
        </is>
      </c>
      <c r="F1839" s="155" t="inlineStr">
        <is>
          <t>Field</t>
        </is>
      </c>
      <c r="G1839" s="252" t="inlineStr">
        <is>
          <t>18-3601-PJB-1020</t>
        </is>
      </c>
      <c r="H1839" s="235" t="inlineStr">
        <is>
          <t>PLC-AI</t>
        </is>
      </c>
      <c r="I1839" s="235" t="inlineStr">
        <is>
          <t>-</t>
        </is>
      </c>
      <c r="J1839" s="319" t="inlineStr">
        <is>
          <t>No.3 PLC</t>
        </is>
      </c>
      <c r="K1839" s="313" t="inlineStr">
        <is>
          <t>C01</t>
        </is>
      </c>
      <c r="L1839" s="314" t="n"/>
      <c r="M1839" s="315" t="n"/>
      <c r="N1839" s="314" t="n"/>
      <c r="O1839" s="314" t="n"/>
    </row>
    <row r="1840" ht="20.1" customHeight="1" s="521">
      <c r="A1840" s="309" t="n"/>
      <c r="B1840" s="654" t="n"/>
      <c r="C1840" s="219" t="n"/>
      <c r="D1840" s="311" t="n"/>
      <c r="E1840" s="311" t="n"/>
      <c r="F1840" s="235" t="n"/>
      <c r="G1840" s="252" t="n"/>
      <c r="H1840" s="235" t="n"/>
      <c r="I1840" s="312" t="n"/>
      <c r="J1840" s="235" t="n"/>
      <c r="K1840" s="313" t="n"/>
      <c r="L1840" s="314" t="n"/>
      <c r="M1840" s="315" t="n"/>
      <c r="N1840" s="314" t="n"/>
      <c r="O1840" s="314" t="n"/>
    </row>
    <row r="1841" ht="20.1" customHeight="1" s="521">
      <c r="A1841" s="309" t="inlineStr">
        <is>
          <t>-</t>
        </is>
      </c>
      <c r="B1841" s="654" t="inlineStr">
        <is>
          <t>18-PIA-36417</t>
        </is>
      </c>
      <c r="C1841" s="219" t="inlineStr">
        <is>
          <t>PLC</t>
        </is>
      </c>
      <c r="D1841" s="311" t="inlineStr">
        <is>
          <t>CYLINDER POLY. PRESS.</t>
        </is>
      </c>
      <c r="E1841" s="311" t="inlineStr">
        <is>
          <t>1830-PS07-364</t>
        </is>
      </c>
      <c r="F1841" s="155" t="inlineStr">
        <is>
          <t>CCR</t>
        </is>
      </c>
      <c r="G1841" s="312" t="inlineStr">
        <is>
          <t>-</t>
        </is>
      </c>
      <c r="H1841" s="312" t="inlineStr">
        <is>
          <t>-</t>
        </is>
      </c>
      <c r="I1841" s="312" t="inlineStr">
        <is>
          <t>-</t>
        </is>
      </c>
      <c r="J1841" s="319" t="inlineStr">
        <is>
          <t>-</t>
        </is>
      </c>
      <c r="K1841" s="342" t="inlineStr">
        <is>
          <t>C01</t>
        </is>
      </c>
      <c r="L1841" s="314" t="n"/>
      <c r="M1841" s="315" t="n"/>
      <c r="N1841" s="314" t="n"/>
      <c r="O1841" s="314" t="n"/>
    </row>
    <row r="1842" ht="20.1" customHeight="1" s="521">
      <c r="A1842" s="309" t="inlineStr">
        <is>
          <t>-</t>
        </is>
      </c>
      <c r="B1842" s="654" t="inlineStr">
        <is>
          <t>18-PT-36417</t>
        </is>
      </c>
      <c r="C1842" s="219" t="inlineStr">
        <is>
          <t>Pressure Transmitter</t>
        </is>
      </c>
      <c r="D1842" s="311" t="inlineStr">
        <is>
          <t>CYLINDER POLY. PRESS.</t>
        </is>
      </c>
      <c r="E1842" s="311" t="inlineStr">
        <is>
          <t>1830-PS07-364</t>
        </is>
      </c>
      <c r="F1842" s="155" t="inlineStr">
        <is>
          <t>Field</t>
        </is>
      </c>
      <c r="G1842" s="252" t="inlineStr">
        <is>
          <t>18-3601-PJB-1020</t>
        </is>
      </c>
      <c r="H1842" s="235" t="inlineStr">
        <is>
          <t>PLC-AI</t>
        </is>
      </c>
      <c r="I1842" s="235" t="inlineStr">
        <is>
          <t>-</t>
        </is>
      </c>
      <c r="J1842" s="319" t="inlineStr">
        <is>
          <t>No.3 PLC</t>
        </is>
      </c>
      <c r="K1842" s="313" t="inlineStr">
        <is>
          <t>C01</t>
        </is>
      </c>
      <c r="L1842" s="314" t="n"/>
      <c r="M1842" s="315" t="n"/>
      <c r="N1842" s="314" t="n"/>
      <c r="O1842" s="314" t="n"/>
    </row>
    <row r="1843" ht="20.1" customHeight="1" s="521">
      <c r="A1843" s="309" t="n"/>
      <c r="B1843" s="654" t="n"/>
      <c r="C1843" s="219" t="n"/>
      <c r="D1843" s="311" t="n"/>
      <c r="E1843" s="311" t="n"/>
      <c r="F1843" s="155" t="n"/>
      <c r="G1843" s="252" t="n"/>
      <c r="H1843" s="235" t="n"/>
      <c r="I1843" s="235" t="n"/>
      <c r="J1843" s="319" t="n"/>
      <c r="K1843" s="313" t="n"/>
      <c r="L1843" s="314" t="n"/>
      <c r="M1843" s="315" t="n"/>
      <c r="N1843" s="314" t="n"/>
      <c r="O1843" s="314" t="n"/>
    </row>
    <row r="1844" ht="20.1" customHeight="1" s="521">
      <c r="A1844" s="309" t="inlineStr">
        <is>
          <t>-</t>
        </is>
      </c>
      <c r="B1844" s="654" t="inlineStr">
        <is>
          <t>36417？</t>
        </is>
      </c>
      <c r="C1844" s="219" t="inlineStr">
        <is>
          <t>PLC</t>
        </is>
      </c>
      <c r="D1844" s="311" t="inlineStr">
        <is>
          <t>CCW LINE TEMP.</t>
        </is>
      </c>
      <c r="E1844" s="311" t="inlineStr">
        <is>
          <t>1830-PS07-364</t>
        </is>
      </c>
      <c r="F1844" s="155" t="inlineStr">
        <is>
          <t>CCR</t>
        </is>
      </c>
      <c r="G1844" s="312" t="inlineStr">
        <is>
          <t>-</t>
        </is>
      </c>
      <c r="H1844" s="312" t="inlineStr">
        <is>
          <t>-</t>
        </is>
      </c>
      <c r="I1844" s="312" t="inlineStr">
        <is>
          <t>-</t>
        </is>
      </c>
      <c r="J1844" s="319" t="inlineStr">
        <is>
          <t>-</t>
        </is>
      </c>
      <c r="K1844" s="342" t="inlineStr">
        <is>
          <t>C01</t>
        </is>
      </c>
      <c r="L1844" s="314" t="n"/>
      <c r="M1844" s="315" t="n"/>
      <c r="N1844" s="314" t="n"/>
      <c r="O1844" s="314" t="n"/>
    </row>
    <row r="1845" ht="20.1" customHeight="1" s="521">
      <c r="A1845" s="309" t="inlineStr">
        <is>
          <t>-</t>
        </is>
      </c>
      <c r="B1845" s="654" t="inlineStr">
        <is>
          <t>18-TT-36462</t>
        </is>
      </c>
      <c r="C1845" s="219" t="inlineStr">
        <is>
          <t>Temperature Transmitter</t>
        </is>
      </c>
      <c r="D1845" s="311" t="inlineStr">
        <is>
          <t>CCW LINE TEMP.</t>
        </is>
      </c>
      <c r="E1845" s="311" t="inlineStr">
        <is>
          <t>1830-PS07-364</t>
        </is>
      </c>
      <c r="F1845" s="155" t="inlineStr">
        <is>
          <t>Field</t>
        </is>
      </c>
      <c r="G1845" s="252" t="inlineStr">
        <is>
          <t>18-3601-PJB-1022</t>
        </is>
      </c>
      <c r="H1845" s="235" t="inlineStr">
        <is>
          <t>PLC-AI</t>
        </is>
      </c>
      <c r="I1845" s="235" t="inlineStr">
        <is>
          <t>-</t>
        </is>
      </c>
      <c r="J1845" s="319" t="inlineStr">
        <is>
          <t>No.3 PLC</t>
        </is>
      </c>
      <c r="K1845" s="313" t="inlineStr">
        <is>
          <t>C01</t>
        </is>
      </c>
      <c r="L1845" s="314" t="n"/>
      <c r="M1845" s="315" t="n"/>
      <c r="N1845" s="314" t="n"/>
      <c r="O1845" s="314" t="n"/>
    </row>
    <row r="1846" ht="20.1" customHeight="1" s="521">
      <c r="A1846" s="309" t="inlineStr">
        <is>
          <t>-</t>
        </is>
      </c>
      <c r="B1846" s="654" t="inlineStr">
        <is>
          <t>18-TV-36462</t>
        </is>
      </c>
      <c r="C1846" s="219" t="inlineStr">
        <is>
          <t>CONTROL VALVE</t>
        </is>
      </c>
      <c r="D1846" s="311" t="inlineStr">
        <is>
          <t>CCW LINE TEMP. CONTROL VALVE</t>
        </is>
      </c>
      <c r="E1846" s="311" t="inlineStr">
        <is>
          <t>1830-PS07-364</t>
        </is>
      </c>
      <c r="F1846" s="155" t="inlineStr">
        <is>
          <t>Field</t>
        </is>
      </c>
      <c r="G1846" s="252" t="inlineStr">
        <is>
          <t>18-3601-PJB-1022</t>
        </is>
      </c>
      <c r="H1846" s="235" t="inlineStr">
        <is>
          <t>PLC-AI</t>
        </is>
      </c>
      <c r="I1846" s="235" t="inlineStr">
        <is>
          <t>-</t>
        </is>
      </c>
      <c r="J1846" s="319" t="inlineStr">
        <is>
          <t>No.3 PLC</t>
        </is>
      </c>
      <c r="K1846" s="313" t="inlineStr">
        <is>
          <t>C01</t>
        </is>
      </c>
      <c r="L1846" s="314" t="n"/>
      <c r="M1846" s="315" t="n"/>
      <c r="N1846" s="314" t="n"/>
      <c r="O1846" s="314" t="n"/>
    </row>
    <row r="1847" ht="20.1" customHeight="1" s="521">
      <c r="A1847" s="309" t="n"/>
      <c r="B1847" s="654" t="n"/>
      <c r="C1847" s="219" t="n"/>
      <c r="D1847" s="311" t="n"/>
      <c r="E1847" s="311" t="n"/>
      <c r="F1847" s="235" t="n"/>
      <c r="G1847" s="252" t="n"/>
      <c r="H1847" s="235" t="n"/>
      <c r="I1847" s="312" t="n"/>
      <c r="J1847" s="235" t="n"/>
      <c r="K1847" s="313" t="n"/>
      <c r="L1847" s="314" t="n"/>
      <c r="M1847" s="315" t="n"/>
      <c r="N1847" s="314" t="n"/>
      <c r="O1847" s="314" t="n"/>
    </row>
    <row r="1848" ht="20.1" customHeight="1" s="521">
      <c r="A1848" s="309" t="inlineStr">
        <is>
          <t>-</t>
        </is>
      </c>
      <c r="B1848" s="654" t="inlineStr">
        <is>
          <t>18-LIA-36464</t>
        </is>
      </c>
      <c r="C1848" s="219" t="inlineStr">
        <is>
          <t>PLC</t>
        </is>
      </c>
      <c r="D1848" s="311" t="inlineStr">
        <is>
          <t>CCW TANK LEVEL</t>
        </is>
      </c>
      <c r="E1848" s="311" t="inlineStr">
        <is>
          <t>1830-PS07-364</t>
        </is>
      </c>
      <c r="F1848" s="155" t="inlineStr">
        <is>
          <t>CCR</t>
        </is>
      </c>
      <c r="G1848" s="312" t="inlineStr">
        <is>
          <t>-</t>
        </is>
      </c>
      <c r="H1848" s="312" t="inlineStr">
        <is>
          <t>-</t>
        </is>
      </c>
      <c r="I1848" s="312" t="inlineStr">
        <is>
          <t>-</t>
        </is>
      </c>
      <c r="J1848" s="319" t="inlineStr">
        <is>
          <t>-</t>
        </is>
      </c>
      <c r="K1848" s="342" t="inlineStr">
        <is>
          <t>C01</t>
        </is>
      </c>
      <c r="L1848" s="314" t="n"/>
      <c r="M1848" s="315" t="n"/>
      <c r="N1848" s="314" t="n"/>
      <c r="O1848" s="314" t="n"/>
    </row>
    <row r="1849" ht="20.1" customHeight="1" s="521">
      <c r="A1849" s="309" t="inlineStr">
        <is>
          <t>-</t>
        </is>
      </c>
      <c r="B1849" s="654" t="inlineStr">
        <is>
          <t>18-LT-36464</t>
        </is>
      </c>
      <c r="C1849" s="219" t="inlineStr">
        <is>
          <t>DIFF. PRESS.TRANSMITTER</t>
        </is>
      </c>
      <c r="D1849" s="311" t="inlineStr">
        <is>
          <t>CCW TANK LEVEL</t>
        </is>
      </c>
      <c r="E1849" s="311" t="inlineStr">
        <is>
          <t>1830-PS07-364</t>
        </is>
      </c>
      <c r="F1849" s="155" t="inlineStr">
        <is>
          <t>Field</t>
        </is>
      </c>
      <c r="G1849" s="252" t="inlineStr">
        <is>
          <t>18-3601-PJB-1022</t>
        </is>
      </c>
      <c r="H1849" s="235" t="inlineStr">
        <is>
          <t>PLC-AI</t>
        </is>
      </c>
      <c r="I1849" s="235" t="inlineStr">
        <is>
          <t>-</t>
        </is>
      </c>
      <c r="J1849" s="319" t="inlineStr">
        <is>
          <t>No.3 PLC</t>
        </is>
      </c>
      <c r="K1849" s="313" t="inlineStr">
        <is>
          <t>C01</t>
        </is>
      </c>
      <c r="L1849" s="314" t="n"/>
      <c r="M1849" s="315" t="n"/>
      <c r="N1849" s="314" t="n"/>
      <c r="O1849" s="314" t="n"/>
    </row>
    <row r="1850" ht="20.1" customHeight="1" s="521">
      <c r="A1850" s="309" t="inlineStr">
        <is>
          <t>-</t>
        </is>
      </c>
      <c r="B1850" s="654" t="inlineStr">
        <is>
          <t>18-LY-36464</t>
        </is>
      </c>
      <c r="C1850" s="219" t="inlineStr">
        <is>
          <t>Solenoid Valve</t>
        </is>
      </c>
      <c r="D1850" s="311" t="inlineStr">
        <is>
          <t>-</t>
        </is>
      </c>
      <c r="E1850" s="311" t="inlineStr">
        <is>
          <t>1830-PS07-364</t>
        </is>
      </c>
      <c r="F1850" s="155" t="inlineStr">
        <is>
          <t>Field</t>
        </is>
      </c>
      <c r="G1850" s="252" t="inlineStr">
        <is>
          <t>-</t>
        </is>
      </c>
      <c r="H1850" s="235" t="inlineStr">
        <is>
          <t>PLC-AI</t>
        </is>
      </c>
      <c r="I1850" s="235" t="inlineStr">
        <is>
          <t>-</t>
        </is>
      </c>
      <c r="J1850" s="319" t="inlineStr">
        <is>
          <t>No.2 PLC</t>
        </is>
      </c>
      <c r="K1850" s="313" t="inlineStr">
        <is>
          <t>C01</t>
        </is>
      </c>
      <c r="L1850" s="314" t="n"/>
      <c r="M1850" s="315" t="n"/>
      <c r="N1850" s="314" t="n"/>
      <c r="O1850" s="314" t="n"/>
    </row>
    <row r="1851" ht="20.1" customHeight="1" s="521">
      <c r="A1851" s="322" t="n"/>
      <c r="B1851" s="654" t="n"/>
      <c r="C1851" s="219" t="n"/>
      <c r="D1851" s="311" t="n"/>
      <c r="E1851" s="311" t="n"/>
      <c r="F1851" s="235" t="n"/>
      <c r="G1851" s="252" t="n"/>
      <c r="H1851" s="235" t="n"/>
      <c r="I1851" s="312" t="n"/>
      <c r="J1851" s="323" t="n"/>
      <c r="K1851" s="313" t="n"/>
      <c r="L1851" s="314" t="n"/>
      <c r="M1851" s="315" t="n"/>
      <c r="N1851" s="315" t="n"/>
      <c r="O1851" s="314" t="n"/>
    </row>
    <row r="1852" ht="20.1" customHeight="1" s="521">
      <c r="A1852" s="309" t="inlineStr">
        <is>
          <t>-</t>
        </is>
      </c>
      <c r="B1852" s="654" t="inlineStr">
        <is>
          <t>18-HY-36408</t>
        </is>
      </c>
      <c r="C1852" s="219" t="inlineStr">
        <is>
          <t>Solenoid Valve</t>
        </is>
      </c>
      <c r="D1852" s="311" t="inlineStr">
        <is>
          <t>FEED VENT FILTER</t>
        </is>
      </c>
      <c r="E1852" s="311" t="inlineStr">
        <is>
          <t>1830-PS07-364</t>
        </is>
      </c>
      <c r="F1852" s="155" t="inlineStr">
        <is>
          <t>Field</t>
        </is>
      </c>
      <c r="G1852" s="252" t="inlineStr">
        <is>
          <t>-</t>
        </is>
      </c>
      <c r="H1852" s="235" t="inlineStr">
        <is>
          <t>PLC-DO</t>
        </is>
      </c>
      <c r="I1852" s="235" t="inlineStr">
        <is>
          <t>-</t>
        </is>
      </c>
      <c r="J1852" s="319" t="inlineStr">
        <is>
          <t>No.2 PLC</t>
        </is>
      </c>
      <c r="K1852" s="313" t="inlineStr">
        <is>
          <t>C01</t>
        </is>
      </c>
      <c r="L1852" s="314" t="n"/>
      <c r="M1852" s="315" t="n"/>
      <c r="N1852" s="314" t="n"/>
      <c r="O1852" s="314" t="n"/>
    </row>
    <row r="1853" ht="20.1" customHeight="1" s="521">
      <c r="A1853" s="309" t="n"/>
      <c r="B1853" s="654" t="n"/>
      <c r="C1853" s="219" t="n"/>
      <c r="D1853" s="311" t="n"/>
      <c r="E1853" s="311" t="n"/>
      <c r="F1853" s="235" t="n"/>
      <c r="G1853" s="252" t="n"/>
      <c r="H1853" s="235" t="n"/>
      <c r="I1853" s="312" t="n"/>
      <c r="J1853" s="319" t="n"/>
      <c r="K1853" s="313" t="n"/>
      <c r="L1853" s="314" t="n"/>
      <c r="M1853" s="315" t="n"/>
      <c r="N1853" s="314" t="n"/>
      <c r="O1853" s="314" t="n"/>
    </row>
    <row r="1854" ht="20.1" customHeight="1" s="521">
      <c r="A1854" s="309" t="inlineStr">
        <is>
          <t>-</t>
        </is>
      </c>
      <c r="B1854" s="654" t="inlineStr">
        <is>
          <t>18-ZSH-36501</t>
        </is>
      </c>
      <c r="C1854" s="219" t="inlineStr">
        <is>
          <t>PROXIMITY SWITCH</t>
        </is>
      </c>
      <c r="D1854" s="311" t="inlineStr">
        <is>
          <t>CLUTCH POSITION "HIGH SPEED"</t>
        </is>
      </c>
      <c r="E1854" s="311" t="inlineStr">
        <is>
          <t>1830-PS07-365</t>
        </is>
      </c>
      <c r="F1854" s="155" t="inlineStr">
        <is>
          <t>Field</t>
        </is>
      </c>
      <c r="G1854" s="252" t="inlineStr">
        <is>
          <t>18-3601-PJB-1024</t>
        </is>
      </c>
      <c r="H1854" s="235" t="inlineStr">
        <is>
          <t>PLC-DI</t>
        </is>
      </c>
      <c r="I1854" s="312" t="inlineStr">
        <is>
          <t>-</t>
        </is>
      </c>
      <c r="J1854" s="319" t="inlineStr">
        <is>
          <t>No.1 PLC</t>
        </is>
      </c>
      <c r="K1854" s="342" t="inlineStr">
        <is>
          <t>C01</t>
        </is>
      </c>
      <c r="L1854" s="314" t="n"/>
      <c r="M1854" s="315" t="n"/>
      <c r="N1854" s="314" t="n"/>
      <c r="O1854" s="314" t="n"/>
    </row>
    <row r="1855" ht="20.1" customHeight="1" s="521">
      <c r="A1855" s="309" t="inlineStr">
        <is>
          <t>-</t>
        </is>
      </c>
      <c r="B1855" s="654" t="inlineStr">
        <is>
          <t>18-ZSL-36501</t>
        </is>
      </c>
      <c r="C1855" s="219" t="inlineStr">
        <is>
          <t>PROXIMITY SWITCH</t>
        </is>
      </c>
      <c r="D1855" s="311" t="inlineStr">
        <is>
          <t>CLUTCH POSITION "LOW SPEED"</t>
        </is>
      </c>
      <c r="E1855" s="311" t="inlineStr">
        <is>
          <t>1830-PS07-365</t>
        </is>
      </c>
      <c r="F1855" s="155" t="inlineStr">
        <is>
          <t>Field</t>
        </is>
      </c>
      <c r="G1855" s="252" t="inlineStr">
        <is>
          <t>18-3601-PJB-1024</t>
        </is>
      </c>
      <c r="H1855" s="235" t="inlineStr">
        <is>
          <t>PLC-DI</t>
        </is>
      </c>
      <c r="I1855" s="235" t="inlineStr">
        <is>
          <t>-</t>
        </is>
      </c>
      <c r="J1855" s="319" t="inlineStr">
        <is>
          <t>No.1 PLC</t>
        </is>
      </c>
      <c r="K1855" s="313" t="inlineStr">
        <is>
          <t>C01</t>
        </is>
      </c>
      <c r="L1855" s="314" t="n"/>
      <c r="M1855" s="315" t="n"/>
      <c r="N1855" s="315" t="n"/>
      <c r="O1855" s="314" t="n"/>
    </row>
    <row r="1856" ht="20.1" customHeight="1" s="521">
      <c r="A1856" s="322" t="n"/>
      <c r="B1856" s="654" t="n"/>
      <c r="C1856" s="219" t="n"/>
      <c r="D1856" s="311" t="n"/>
      <c r="E1856" s="311" t="n"/>
      <c r="F1856" s="235" t="n"/>
      <c r="G1856" s="252" t="n"/>
      <c r="H1856" s="235" t="n"/>
      <c r="I1856" s="312" t="n"/>
      <c r="J1856" s="340" t="n"/>
      <c r="K1856" s="313" t="n"/>
      <c r="L1856" s="314" t="n"/>
      <c r="M1856" s="315" t="n"/>
      <c r="N1856" s="315" t="n"/>
      <c r="O1856" s="314" t="n"/>
    </row>
    <row r="1857" ht="20.1" customHeight="1" s="521">
      <c r="A1857" s="309" t="inlineStr">
        <is>
          <t>-</t>
        </is>
      </c>
      <c r="B1857" s="654" t="inlineStr">
        <is>
          <t>18-HY-36501A</t>
        </is>
      </c>
      <c r="C1857" s="219" t="inlineStr">
        <is>
          <t>Solenoid Valve</t>
        </is>
      </c>
      <c r="D1857" s="311" t="inlineStr">
        <is>
          <t>D/V CUTTING DEVICE "FORWARD"</t>
        </is>
      </c>
      <c r="E1857" s="311" t="inlineStr">
        <is>
          <t>1830-PS07-365</t>
        </is>
      </c>
      <c r="F1857" s="155" t="inlineStr">
        <is>
          <t>Field</t>
        </is>
      </c>
      <c r="G1857" s="252" t="inlineStr">
        <is>
          <t>18-3601-PJB-1025</t>
        </is>
      </c>
      <c r="H1857" s="235" t="inlineStr">
        <is>
          <t>PLC-DO</t>
        </is>
      </c>
      <c r="I1857" s="235" t="inlineStr">
        <is>
          <t>-</t>
        </is>
      </c>
      <c r="J1857" s="319" t="inlineStr">
        <is>
          <t>No.2 PLC</t>
        </is>
      </c>
      <c r="K1857" s="342" t="inlineStr">
        <is>
          <t>C01</t>
        </is>
      </c>
      <c r="L1857" s="314" t="n"/>
      <c r="M1857" s="315" t="n"/>
      <c r="N1857" s="314" t="n"/>
      <c r="O1857" s="314" t="n"/>
    </row>
    <row r="1858" ht="20.1" customHeight="1" s="521">
      <c r="A1858" s="309" t="inlineStr">
        <is>
          <t>-</t>
        </is>
      </c>
      <c r="B1858" s="654" t="inlineStr">
        <is>
          <t>18-HY-36501B</t>
        </is>
      </c>
      <c r="C1858" s="219" t="inlineStr">
        <is>
          <t>Solenoid Valve</t>
        </is>
      </c>
      <c r="D1858" s="311" t="inlineStr">
        <is>
          <t>D/V CUTTING DEVICE "BACKWARD"</t>
        </is>
      </c>
      <c r="E1858" s="311" t="inlineStr">
        <is>
          <t>1830-PS07-365</t>
        </is>
      </c>
      <c r="F1858" s="155" t="inlineStr">
        <is>
          <t>Field</t>
        </is>
      </c>
      <c r="G1858" s="252" t="inlineStr">
        <is>
          <t>18-3601-PJB-1025</t>
        </is>
      </c>
      <c r="H1858" s="235" t="inlineStr">
        <is>
          <t>PLC-DO</t>
        </is>
      </c>
      <c r="I1858" s="235" t="inlineStr">
        <is>
          <t>-</t>
        </is>
      </c>
      <c r="J1858" s="319" t="inlineStr">
        <is>
          <t>No.2 PLC</t>
        </is>
      </c>
      <c r="K1858" s="313" t="inlineStr">
        <is>
          <t>C01</t>
        </is>
      </c>
      <c r="L1858" s="314" t="n"/>
      <c r="M1858" s="315" t="n"/>
      <c r="N1858" s="314" t="n"/>
      <c r="O1858" s="314" t="n"/>
    </row>
    <row r="1859" ht="20.1" customHeight="1" s="521">
      <c r="A1859" s="309" t="n"/>
      <c r="B1859" s="654" t="n"/>
      <c r="C1859" s="219" t="n"/>
      <c r="D1859" s="311" t="n"/>
      <c r="E1859" s="311" t="n"/>
      <c r="F1859" s="235" t="n"/>
      <c r="G1859" s="252" t="n"/>
      <c r="H1859" s="235" t="n"/>
      <c r="I1859" s="312" t="n"/>
      <c r="J1859" s="319" t="n"/>
      <c r="K1859" s="313" t="n"/>
      <c r="L1859" s="314" t="n"/>
      <c r="M1859" s="315" t="n"/>
      <c r="N1859" s="314" t="n"/>
      <c r="O1859" s="314" t="n"/>
    </row>
    <row r="1860" ht="20.1" customHeight="1" s="521">
      <c r="A1860" s="309" t="inlineStr">
        <is>
          <t>-</t>
        </is>
      </c>
      <c r="B1860" s="654" t="inlineStr">
        <is>
          <t>18-PIA-36501AB</t>
        </is>
      </c>
      <c r="C1860" s="219" t="inlineStr">
        <is>
          <t>PLC</t>
        </is>
      </c>
      <c r="D1860" s="311" t="inlineStr">
        <is>
          <t>S/C INLET POLY. PRESS.</t>
        </is>
      </c>
      <c r="E1860" s="311" t="inlineStr">
        <is>
          <t>1830-PS07-365</t>
        </is>
      </c>
      <c r="F1860" s="155" t="inlineStr">
        <is>
          <t>CCR</t>
        </is>
      </c>
      <c r="G1860" s="312" t="inlineStr">
        <is>
          <t>-</t>
        </is>
      </c>
      <c r="H1860" s="312" t="inlineStr">
        <is>
          <t>-</t>
        </is>
      </c>
      <c r="I1860" s="312" t="inlineStr">
        <is>
          <t>-</t>
        </is>
      </c>
      <c r="J1860" s="319" t="inlineStr">
        <is>
          <t>-</t>
        </is>
      </c>
      <c r="K1860" s="342" t="inlineStr">
        <is>
          <t>C01</t>
        </is>
      </c>
      <c r="L1860" s="314" t="n"/>
      <c r="M1860" s="315" t="n"/>
      <c r="N1860" s="314" t="n"/>
      <c r="O1860" s="314" t="n"/>
    </row>
    <row r="1861" ht="20.1" customHeight="1" s="521">
      <c r="A1861" s="309" t="inlineStr">
        <is>
          <t>-</t>
        </is>
      </c>
      <c r="B1861" s="654" t="inlineStr">
        <is>
          <t>18-PT-36501AB</t>
        </is>
      </c>
      <c r="C1861" s="219" t="inlineStr">
        <is>
          <t>Pressure Transmitter</t>
        </is>
      </c>
      <c r="D1861" s="311" t="inlineStr">
        <is>
          <t>S/C INLET POLY. PRESS.</t>
        </is>
      </c>
      <c r="E1861" s="311" t="inlineStr">
        <is>
          <t>1830-PS07-365</t>
        </is>
      </c>
      <c r="F1861" s="155" t="inlineStr">
        <is>
          <t>Field</t>
        </is>
      </c>
      <c r="G1861" s="252" t="inlineStr">
        <is>
          <t>18-3601-PJB-1023</t>
        </is>
      </c>
      <c r="H1861" s="235" t="inlineStr">
        <is>
          <t>PLC-AIx2</t>
        </is>
      </c>
      <c r="I1861" s="235" t="inlineStr">
        <is>
          <t>-</t>
        </is>
      </c>
      <c r="J1861" s="319" t="inlineStr">
        <is>
          <t>No.3 PLC</t>
        </is>
      </c>
      <c r="K1861" s="313" t="inlineStr">
        <is>
          <t>C01</t>
        </is>
      </c>
      <c r="L1861" s="314" t="n"/>
      <c r="M1861" s="315" t="n"/>
      <c r="N1861" s="314" t="n"/>
      <c r="O1861" s="314" t="n"/>
    </row>
    <row r="1862" ht="20.1" customHeight="1" s="521">
      <c r="A1862" s="309" t="n"/>
      <c r="B1862" s="654" t="n"/>
      <c r="C1862" s="219" t="n"/>
      <c r="D1862" s="311" t="n"/>
      <c r="E1862" s="311" t="n"/>
      <c r="F1862" s="155" t="n"/>
      <c r="G1862" s="252" t="n"/>
      <c r="H1862" s="235" t="n"/>
      <c r="I1862" s="235" t="n"/>
      <c r="J1862" s="319" t="n"/>
      <c r="K1862" s="313" t="n"/>
      <c r="L1862" s="314" t="n"/>
      <c r="M1862" s="315" t="n"/>
      <c r="N1862" s="314" t="n"/>
      <c r="O1862" s="314" t="n"/>
    </row>
    <row r="1863" ht="20.1" customHeight="1" s="521">
      <c r="A1863" s="309" t="inlineStr">
        <is>
          <t>-</t>
        </is>
      </c>
      <c r="B1863" s="654" t="inlineStr">
        <is>
          <t>18-TIA-36501</t>
        </is>
      </c>
      <c r="C1863" s="219" t="inlineStr">
        <is>
          <t>PLC</t>
        </is>
      </c>
      <c r="D1863" s="311" t="inlineStr">
        <is>
          <t>S/C INLET POLY. TEMP.</t>
        </is>
      </c>
      <c r="E1863" s="311" t="inlineStr">
        <is>
          <t>1830-PS07-365</t>
        </is>
      </c>
      <c r="F1863" s="155" t="inlineStr">
        <is>
          <t>CCR</t>
        </is>
      </c>
      <c r="G1863" s="312" t="inlineStr">
        <is>
          <t>-</t>
        </is>
      </c>
      <c r="H1863" s="312" t="inlineStr">
        <is>
          <t>-</t>
        </is>
      </c>
      <c r="I1863" s="312" t="inlineStr">
        <is>
          <t>-</t>
        </is>
      </c>
      <c r="J1863" s="319" t="inlineStr">
        <is>
          <t>-</t>
        </is>
      </c>
      <c r="K1863" s="342" t="inlineStr">
        <is>
          <t>C01</t>
        </is>
      </c>
      <c r="L1863" s="314" t="n"/>
      <c r="M1863" s="315" t="n"/>
      <c r="N1863" s="314" t="n"/>
      <c r="O1863" s="314" t="n"/>
    </row>
    <row r="1864" ht="20.1" customHeight="1" s="521">
      <c r="A1864" s="309" t="inlineStr">
        <is>
          <t>-</t>
        </is>
      </c>
      <c r="B1864" s="654" t="inlineStr">
        <is>
          <t>18-TT-36501</t>
        </is>
      </c>
      <c r="C1864" s="219" t="inlineStr">
        <is>
          <t>Temperature Transmitter</t>
        </is>
      </c>
      <c r="D1864" s="311" t="inlineStr">
        <is>
          <t>S/C INLET POLY. TEMP.</t>
        </is>
      </c>
      <c r="E1864" s="311" t="inlineStr">
        <is>
          <t>1830-PS07-365</t>
        </is>
      </c>
      <c r="F1864" s="155" t="inlineStr">
        <is>
          <t>Field</t>
        </is>
      </c>
      <c r="G1864" s="252" t="inlineStr">
        <is>
          <t>18-3601-PJB-1023</t>
        </is>
      </c>
      <c r="H1864" s="235" t="inlineStr">
        <is>
          <t>PLC-AI</t>
        </is>
      </c>
      <c r="I1864" s="235" t="inlineStr">
        <is>
          <t>-</t>
        </is>
      </c>
      <c r="J1864" s="319" t="inlineStr">
        <is>
          <t>No.3 PLC</t>
        </is>
      </c>
      <c r="K1864" s="313" t="inlineStr">
        <is>
          <t>C01</t>
        </is>
      </c>
      <c r="L1864" s="314" t="n"/>
      <c r="M1864" s="315" t="n"/>
      <c r="N1864" s="314" t="n"/>
      <c r="O1864" s="314" t="n"/>
    </row>
    <row r="1865" ht="20.1" customHeight="1" s="521">
      <c r="A1865" s="322" t="n"/>
      <c r="B1865" s="654" t="n"/>
      <c r="C1865" s="219" t="n"/>
      <c r="D1865" s="311" t="n"/>
      <c r="E1865" s="311" t="n"/>
      <c r="F1865" s="235" t="n"/>
      <c r="G1865" s="252" t="n"/>
      <c r="H1865" s="235" t="n"/>
      <c r="I1865" s="312" t="n"/>
      <c r="J1865" s="340" t="n"/>
      <c r="K1865" s="313" t="n"/>
      <c r="L1865" s="314" t="n"/>
      <c r="M1865" s="315" t="n"/>
      <c r="N1865" s="315" t="n"/>
      <c r="O1865" s="314" t="n"/>
    </row>
    <row r="1866" ht="20.1" customHeight="1" s="521">
      <c r="A1866" s="309" t="inlineStr">
        <is>
          <t>-</t>
        </is>
      </c>
      <c r="B1866" s="654" t="inlineStr">
        <is>
          <t>18-TIA-36502</t>
        </is>
      </c>
      <c r="C1866" s="219" t="inlineStr">
        <is>
          <t>PLC</t>
        </is>
      </c>
      <c r="D1866" s="311" t="inlineStr">
        <is>
          <t>S/C BODY TEMP.</t>
        </is>
      </c>
      <c r="E1866" s="311" t="inlineStr">
        <is>
          <t>1830-PS07-365</t>
        </is>
      </c>
      <c r="F1866" s="155" t="inlineStr">
        <is>
          <t>CCR</t>
        </is>
      </c>
      <c r="G1866" s="312" t="inlineStr">
        <is>
          <t>-</t>
        </is>
      </c>
      <c r="H1866" s="312" t="inlineStr">
        <is>
          <t>-</t>
        </is>
      </c>
      <c r="I1866" s="312" t="inlineStr">
        <is>
          <t>-</t>
        </is>
      </c>
      <c r="J1866" s="319" t="inlineStr">
        <is>
          <t>-</t>
        </is>
      </c>
      <c r="K1866" s="342" t="inlineStr">
        <is>
          <t>C01</t>
        </is>
      </c>
      <c r="L1866" s="314" t="n"/>
      <c r="M1866" s="315" t="n"/>
      <c r="N1866" s="314" t="n"/>
      <c r="O1866" s="314" t="n"/>
    </row>
    <row r="1867" ht="20.1" customHeight="1" s="521">
      <c r="A1867" s="309" t="inlineStr">
        <is>
          <t>-</t>
        </is>
      </c>
      <c r="B1867" s="654" t="inlineStr">
        <is>
          <t>18-TT-36502</t>
        </is>
      </c>
      <c r="C1867" s="219" t="inlineStr">
        <is>
          <t>Temperature Transmitter</t>
        </is>
      </c>
      <c r="D1867" s="311" t="inlineStr">
        <is>
          <t>S/C BODY TEMP.</t>
        </is>
      </c>
      <c r="E1867" s="311" t="inlineStr">
        <is>
          <t>1830-PS07-365</t>
        </is>
      </c>
      <c r="F1867" s="155" t="inlineStr">
        <is>
          <t>Field</t>
        </is>
      </c>
      <c r="G1867" s="252" t="inlineStr">
        <is>
          <t>18-3601-PJB-1023</t>
        </is>
      </c>
      <c r="H1867" s="235" t="inlineStr">
        <is>
          <t>PLC-AI</t>
        </is>
      </c>
      <c r="I1867" s="235" t="inlineStr">
        <is>
          <t>-</t>
        </is>
      </c>
      <c r="J1867" s="319" t="inlineStr">
        <is>
          <t>No.3 PLC</t>
        </is>
      </c>
      <c r="K1867" s="313" t="inlineStr">
        <is>
          <t>C01</t>
        </is>
      </c>
      <c r="L1867" s="314" t="n"/>
      <c r="M1867" s="315" t="n"/>
      <c r="N1867" s="314" t="n"/>
      <c r="O1867" s="314" t="n"/>
    </row>
    <row r="1868" ht="20.1" customHeight="1" s="521">
      <c r="A1868" s="309" t="n"/>
      <c r="B1868" s="654" t="n"/>
      <c r="C1868" s="219" t="n"/>
      <c r="D1868" s="311" t="n"/>
      <c r="E1868" s="311" t="n"/>
      <c r="F1868" s="235" t="n"/>
      <c r="G1868" s="252" t="n"/>
      <c r="H1868" s="235" t="n"/>
      <c r="I1868" s="312" t="n"/>
      <c r="J1868" s="235" t="n"/>
      <c r="K1868" s="313" t="n"/>
      <c r="L1868" s="314" t="n"/>
      <c r="M1868" s="315" t="n"/>
      <c r="N1868" s="314" t="n"/>
      <c r="O1868" s="314" t="n"/>
    </row>
    <row r="1869" ht="20.1" customHeight="1" s="521">
      <c r="A1869" s="309" t="inlineStr">
        <is>
          <t>-</t>
        </is>
      </c>
      <c r="B1869" s="654" t="inlineStr">
        <is>
          <t>18-ZSL-36502</t>
        </is>
      </c>
      <c r="C1869" s="219" t="inlineStr">
        <is>
          <t>PROXIMITY SWITCH</t>
        </is>
      </c>
      <c r="D1869" s="311" t="inlineStr">
        <is>
          <t>UPPER SCREEN CHANGER "CHANGE"</t>
        </is>
      </c>
      <c r="E1869" s="311" t="inlineStr">
        <is>
          <t>1830-PS07-365</t>
        </is>
      </c>
      <c r="F1869" s="155" t="inlineStr">
        <is>
          <t>Field</t>
        </is>
      </c>
      <c r="G1869" s="252" t="inlineStr">
        <is>
          <t>18-3601-PJB-1024</t>
        </is>
      </c>
      <c r="H1869" s="235" t="inlineStr">
        <is>
          <t>PLC-DI</t>
        </is>
      </c>
      <c r="I1869" s="312" t="inlineStr">
        <is>
          <t>-</t>
        </is>
      </c>
      <c r="J1869" s="319" t="inlineStr">
        <is>
          <t>No.1 PLC</t>
        </is>
      </c>
      <c r="K1869" s="342" t="inlineStr">
        <is>
          <t>C01</t>
        </is>
      </c>
      <c r="L1869" s="314" t="n"/>
      <c r="M1869" s="315" t="n"/>
      <c r="N1869" s="314" t="n"/>
      <c r="O1869" s="314" t="n"/>
    </row>
    <row r="1870" ht="20.1" customHeight="1" s="521">
      <c r="A1870" s="309" t="inlineStr">
        <is>
          <t>-</t>
        </is>
      </c>
      <c r="B1870" s="654" t="inlineStr">
        <is>
          <t>18-ZSM-36502</t>
        </is>
      </c>
      <c r="C1870" s="219" t="inlineStr">
        <is>
          <t>PROXIMITY SWITCH</t>
        </is>
      </c>
      <c r="D1870" s="311" t="inlineStr">
        <is>
          <t>UPPER SCREEN CHANGER "AIR PURGE"</t>
        </is>
      </c>
      <c r="E1870" s="311" t="inlineStr">
        <is>
          <t>1830-PS07-365</t>
        </is>
      </c>
      <c r="F1870" s="155" t="inlineStr">
        <is>
          <t>Field</t>
        </is>
      </c>
      <c r="G1870" s="252" t="inlineStr">
        <is>
          <t>18-3601-PJB-1024</t>
        </is>
      </c>
      <c r="H1870" s="235" t="inlineStr">
        <is>
          <t>PLC-DI</t>
        </is>
      </c>
      <c r="I1870" s="312" t="inlineStr">
        <is>
          <t>-</t>
        </is>
      </c>
      <c r="J1870" s="319" t="inlineStr">
        <is>
          <t>No.1 PLC</t>
        </is>
      </c>
      <c r="K1870" s="342" t="inlineStr">
        <is>
          <t>C01</t>
        </is>
      </c>
      <c r="L1870" s="314" t="n"/>
      <c r="M1870" s="315" t="n"/>
      <c r="N1870" s="314" t="n"/>
      <c r="O1870" s="314" t="n"/>
    </row>
    <row r="1871" ht="20.1" customHeight="1" s="521">
      <c r="A1871" s="309" t="inlineStr">
        <is>
          <t>-</t>
        </is>
      </c>
      <c r="B1871" s="654" t="inlineStr">
        <is>
          <t>18-ZSN-36502</t>
        </is>
      </c>
      <c r="C1871" s="219" t="inlineStr">
        <is>
          <t>PROXIMITY SWITCH</t>
        </is>
      </c>
      <c r="D1871" s="311" t="inlineStr">
        <is>
          <t>UPPER SCREEN CHANGER "AIR PURGE"</t>
        </is>
      </c>
      <c r="E1871" s="311" t="inlineStr">
        <is>
          <t>1830-PS07-365</t>
        </is>
      </c>
      <c r="F1871" s="155" t="inlineStr">
        <is>
          <t>Field</t>
        </is>
      </c>
      <c r="G1871" s="252" t="inlineStr">
        <is>
          <t>18-3601-PJB-1024</t>
        </is>
      </c>
      <c r="H1871" s="235" t="inlineStr">
        <is>
          <t>PLC-DI</t>
        </is>
      </c>
      <c r="I1871" s="312" t="inlineStr">
        <is>
          <t>-</t>
        </is>
      </c>
      <c r="J1871" s="319" t="inlineStr">
        <is>
          <t>No.1 PLC</t>
        </is>
      </c>
      <c r="K1871" s="342" t="inlineStr">
        <is>
          <t>C01</t>
        </is>
      </c>
      <c r="L1871" s="314" t="n"/>
      <c r="M1871" s="315" t="n"/>
      <c r="N1871" s="314" t="n"/>
      <c r="O1871" s="314" t="n"/>
    </row>
    <row r="1872" ht="20.1" customHeight="1" s="521">
      <c r="A1872" s="309" t="inlineStr">
        <is>
          <t>-</t>
        </is>
      </c>
      <c r="B1872" s="654" t="inlineStr">
        <is>
          <t>18-ZST-36502</t>
        </is>
      </c>
      <c r="C1872" s="219" t="inlineStr">
        <is>
          <t>PROXIMITY SWITCH</t>
        </is>
      </c>
      <c r="D1872" s="311" t="inlineStr">
        <is>
          <t>UPPER SCREEN CHANGER "THROUGH"</t>
        </is>
      </c>
      <c r="E1872" s="311" t="inlineStr">
        <is>
          <t>1830-PS07-365</t>
        </is>
      </c>
      <c r="F1872" s="155" t="inlineStr">
        <is>
          <t>Field</t>
        </is>
      </c>
      <c r="G1872" s="252" t="inlineStr">
        <is>
          <t>18-3601-PJB-1024</t>
        </is>
      </c>
      <c r="H1872" s="235" t="inlineStr">
        <is>
          <t>PLC-DI</t>
        </is>
      </c>
      <c r="I1872" s="312" t="inlineStr">
        <is>
          <t>-</t>
        </is>
      </c>
      <c r="J1872" s="319" t="inlineStr">
        <is>
          <t>No.1 PLC</t>
        </is>
      </c>
      <c r="K1872" s="342" t="inlineStr">
        <is>
          <t>C01</t>
        </is>
      </c>
      <c r="L1872" s="314" t="n"/>
      <c r="M1872" s="315" t="n"/>
      <c r="N1872" s="314" t="n"/>
      <c r="O1872" s="314" t="n"/>
    </row>
    <row r="1873" ht="20.1" customHeight="1" s="521">
      <c r="A1873" s="309" t="inlineStr">
        <is>
          <t>-</t>
        </is>
      </c>
      <c r="B1873" s="654" t="inlineStr">
        <is>
          <t>18-ZSL-36503</t>
        </is>
      </c>
      <c r="C1873" s="219" t="inlineStr">
        <is>
          <t>PROXIMITY SWITCH</t>
        </is>
      </c>
      <c r="D1873" s="311" t="inlineStr">
        <is>
          <t>UPPER SCREEN CHANGER "CHANGE"</t>
        </is>
      </c>
      <c r="E1873" s="311" t="inlineStr">
        <is>
          <t>1830-PS07-365</t>
        </is>
      </c>
      <c r="F1873" s="155" t="inlineStr">
        <is>
          <t>Field</t>
        </is>
      </c>
      <c r="G1873" s="252" t="inlineStr">
        <is>
          <t>18-3601-PJB-1024</t>
        </is>
      </c>
      <c r="H1873" s="235" t="inlineStr">
        <is>
          <t>PLC-DI</t>
        </is>
      </c>
      <c r="I1873" s="312" t="inlineStr">
        <is>
          <t>-</t>
        </is>
      </c>
      <c r="J1873" s="319" t="inlineStr">
        <is>
          <t>No.1 PLC</t>
        </is>
      </c>
      <c r="K1873" s="342" t="inlineStr">
        <is>
          <t>C01</t>
        </is>
      </c>
      <c r="L1873" s="314" t="n"/>
      <c r="M1873" s="315" t="n"/>
      <c r="N1873" s="314" t="n"/>
      <c r="O1873" s="314" t="n"/>
    </row>
    <row r="1874" ht="20.1" customHeight="1" s="521">
      <c r="A1874" s="309" t="inlineStr">
        <is>
          <t>-</t>
        </is>
      </c>
      <c r="B1874" s="654" t="inlineStr">
        <is>
          <t>18-ZSM-36503</t>
        </is>
      </c>
      <c r="C1874" s="219" t="inlineStr">
        <is>
          <t>PROXIMITY SWITCH</t>
        </is>
      </c>
      <c r="D1874" s="311" t="inlineStr">
        <is>
          <t>UPPER SCREEN CHANGER "AIR PURGE"</t>
        </is>
      </c>
      <c r="E1874" s="311" t="inlineStr">
        <is>
          <t>1830-PS07-365</t>
        </is>
      </c>
      <c r="F1874" s="155" t="inlineStr">
        <is>
          <t>Field</t>
        </is>
      </c>
      <c r="G1874" s="252" t="inlineStr">
        <is>
          <t>18-3601-PJB-1024</t>
        </is>
      </c>
      <c r="H1874" s="235" t="inlineStr">
        <is>
          <t>PLC-DI</t>
        </is>
      </c>
      <c r="I1874" s="312" t="inlineStr">
        <is>
          <t>-</t>
        </is>
      </c>
      <c r="J1874" s="319" t="inlineStr">
        <is>
          <t>No.1 PLC</t>
        </is>
      </c>
      <c r="K1874" s="342" t="inlineStr">
        <is>
          <t>C01</t>
        </is>
      </c>
      <c r="L1874" s="314" t="n"/>
      <c r="M1874" s="315" t="n"/>
      <c r="N1874" s="314" t="n"/>
      <c r="O1874" s="314" t="n"/>
    </row>
    <row r="1875" ht="20.1" customHeight="1" s="521">
      <c r="A1875" s="309" t="inlineStr">
        <is>
          <t>-</t>
        </is>
      </c>
      <c r="B1875" s="654" t="inlineStr">
        <is>
          <t>18-ZSN-36503</t>
        </is>
      </c>
      <c r="C1875" s="219" t="inlineStr">
        <is>
          <t>PROXIMITY SWITCH</t>
        </is>
      </c>
      <c r="D1875" s="311" t="inlineStr">
        <is>
          <t>UPPER SCREEN CHANGER "AIR PURGE"</t>
        </is>
      </c>
      <c r="E1875" s="311" t="inlineStr">
        <is>
          <t>1830-PS07-365</t>
        </is>
      </c>
      <c r="F1875" s="155" t="inlineStr">
        <is>
          <t>Field</t>
        </is>
      </c>
      <c r="G1875" s="252" t="inlineStr">
        <is>
          <t>18-3601-PJB-1024</t>
        </is>
      </c>
      <c r="H1875" s="235" t="inlineStr">
        <is>
          <t>PLC-DI</t>
        </is>
      </c>
      <c r="I1875" s="312" t="inlineStr">
        <is>
          <t>-</t>
        </is>
      </c>
      <c r="J1875" s="319" t="inlineStr">
        <is>
          <t>No.1 PLC</t>
        </is>
      </c>
      <c r="K1875" s="342" t="inlineStr">
        <is>
          <t>C01</t>
        </is>
      </c>
      <c r="L1875" s="314" t="n"/>
      <c r="M1875" s="315" t="n"/>
      <c r="N1875" s="314" t="n"/>
      <c r="O1875" s="314" t="n"/>
    </row>
    <row r="1876" ht="20.1" customHeight="1" s="521">
      <c r="A1876" s="309" t="inlineStr">
        <is>
          <t>-</t>
        </is>
      </c>
      <c r="B1876" s="654" t="inlineStr">
        <is>
          <t>18-ZST-36503</t>
        </is>
      </c>
      <c r="C1876" s="219" t="inlineStr">
        <is>
          <t>PROXIMITY SWITCH</t>
        </is>
      </c>
      <c r="D1876" s="311" t="inlineStr">
        <is>
          <t>UPPER SCREEN CHANGER "THROUGH"</t>
        </is>
      </c>
      <c r="E1876" s="311" t="inlineStr">
        <is>
          <t>1830-PS07-365</t>
        </is>
      </c>
      <c r="F1876" s="155" t="inlineStr">
        <is>
          <t>Field</t>
        </is>
      </c>
      <c r="G1876" s="252" t="inlineStr">
        <is>
          <t>18-3601-PJB-1024</t>
        </is>
      </c>
      <c r="H1876" s="235" t="inlineStr">
        <is>
          <t>PLC-DI</t>
        </is>
      </c>
      <c r="I1876" s="312" t="inlineStr">
        <is>
          <t>-</t>
        </is>
      </c>
      <c r="J1876" s="319" t="inlineStr">
        <is>
          <t>No.1 PLC</t>
        </is>
      </c>
      <c r="K1876" s="342" t="inlineStr">
        <is>
          <t>C01</t>
        </is>
      </c>
      <c r="L1876" s="314" t="n"/>
      <c r="M1876" s="315" t="n"/>
      <c r="N1876" s="314" t="n"/>
      <c r="O1876" s="314" t="n"/>
    </row>
    <row r="1877" ht="20.1" customHeight="1" s="521">
      <c r="A1877" s="309" t="n"/>
      <c r="B1877" s="654" t="n"/>
      <c r="C1877" s="219" t="n"/>
      <c r="D1877" s="311" t="n"/>
      <c r="E1877" s="311" t="n"/>
      <c r="F1877" s="235" t="n"/>
      <c r="G1877" s="252" t="n"/>
      <c r="H1877" s="235" t="n"/>
      <c r="I1877" s="312" t="n"/>
      <c r="J1877" s="235" t="n"/>
      <c r="K1877" s="313" t="n"/>
      <c r="L1877" s="314" t="n"/>
      <c r="M1877" s="315" t="n"/>
      <c r="N1877" s="314" t="n"/>
      <c r="O1877" s="314" t="n"/>
    </row>
    <row r="1878" ht="20.1" customHeight="1" s="521">
      <c r="A1878" s="309" t="inlineStr">
        <is>
          <t>-</t>
        </is>
      </c>
      <c r="B1878" s="654" t="inlineStr">
        <is>
          <t>18-ZSH-36504</t>
        </is>
      </c>
      <c r="C1878" s="219" t="inlineStr">
        <is>
          <t>PROXIMITY SWITCH</t>
        </is>
      </c>
      <c r="D1878" s="311" t="inlineStr">
        <is>
          <t>SCREEN CHANGER SAFETY COVER "OPEN"</t>
        </is>
      </c>
      <c r="E1878" s="311" t="inlineStr">
        <is>
          <t>1830-PS07-365</t>
        </is>
      </c>
      <c r="F1878" s="155" t="inlineStr">
        <is>
          <t>Field</t>
        </is>
      </c>
      <c r="G1878" s="252" t="inlineStr">
        <is>
          <t>18-3601-PJB-1024</t>
        </is>
      </c>
      <c r="H1878" s="235" t="inlineStr">
        <is>
          <t>PLC-DI</t>
        </is>
      </c>
      <c r="I1878" s="312" t="inlineStr">
        <is>
          <t>-</t>
        </is>
      </c>
      <c r="J1878" s="319" t="inlineStr">
        <is>
          <t>No.1 PLC</t>
        </is>
      </c>
      <c r="K1878" s="342" t="inlineStr">
        <is>
          <t>C01</t>
        </is>
      </c>
      <c r="L1878" s="314" t="n"/>
      <c r="M1878" s="315" t="n"/>
      <c r="N1878" s="314" t="n"/>
      <c r="O1878" s="314" t="n"/>
    </row>
    <row r="1879" ht="20.1" customHeight="1" s="521">
      <c r="A1879" s="309" t="n"/>
      <c r="B1879" s="654" t="n"/>
      <c r="C1879" s="219" t="n"/>
      <c r="D1879" s="311" t="n"/>
      <c r="E1879" s="311" t="n"/>
      <c r="F1879" s="235" t="n"/>
      <c r="G1879" s="252" t="n"/>
      <c r="H1879" s="235" t="n"/>
      <c r="I1879" s="312" t="n"/>
      <c r="J1879" s="235" t="n"/>
      <c r="K1879" s="313" t="n"/>
      <c r="L1879" s="314" t="n"/>
      <c r="M1879" s="315" t="n"/>
      <c r="N1879" s="314" t="n"/>
      <c r="O1879" s="314" t="n"/>
    </row>
    <row r="1880" ht="20.1" customHeight="1" s="521">
      <c r="A1880" s="309" t="inlineStr">
        <is>
          <t>-</t>
        </is>
      </c>
      <c r="B1880" s="654" t="inlineStr">
        <is>
          <t>18-PIA-36515</t>
        </is>
      </c>
      <c r="C1880" s="219" t="inlineStr">
        <is>
          <t>PLC</t>
        </is>
      </c>
      <c r="D1880" s="311" t="inlineStr">
        <is>
          <t>HYDRAULIC OIL UNIT PRESS.</t>
        </is>
      </c>
      <c r="E1880" s="311" t="inlineStr">
        <is>
          <t>1830-PS07-365</t>
        </is>
      </c>
      <c r="F1880" s="155" t="inlineStr">
        <is>
          <t>CCR</t>
        </is>
      </c>
      <c r="G1880" s="312" t="inlineStr">
        <is>
          <t>-</t>
        </is>
      </c>
      <c r="H1880" s="312" t="inlineStr">
        <is>
          <t>-</t>
        </is>
      </c>
      <c r="I1880" s="312" t="inlineStr">
        <is>
          <t>-</t>
        </is>
      </c>
      <c r="J1880" s="319" t="inlineStr">
        <is>
          <t>-</t>
        </is>
      </c>
      <c r="K1880" s="342" t="inlineStr">
        <is>
          <t>C01</t>
        </is>
      </c>
      <c r="L1880" s="314" t="n"/>
      <c r="M1880" s="315" t="n"/>
      <c r="N1880" s="314" t="n"/>
      <c r="O1880" s="314" t="n"/>
    </row>
    <row r="1881" ht="20.1" customHeight="1" s="521">
      <c r="A1881" s="309" t="inlineStr">
        <is>
          <t>-</t>
        </is>
      </c>
      <c r="B1881" s="654" t="inlineStr">
        <is>
          <t>18-PT-36515</t>
        </is>
      </c>
      <c r="C1881" s="219" t="inlineStr">
        <is>
          <t>Pressure Transmitter</t>
        </is>
      </c>
      <c r="D1881" s="311" t="inlineStr">
        <is>
          <t>HYDRAULIC OIL UNIT PRESS.</t>
        </is>
      </c>
      <c r="E1881" s="311" t="inlineStr">
        <is>
          <t>1830-PS07-365</t>
        </is>
      </c>
      <c r="F1881" s="155" t="inlineStr">
        <is>
          <t>Equip.</t>
        </is>
      </c>
      <c r="G1881" s="252" t="inlineStr">
        <is>
          <t>18-PP-3605X</t>
        </is>
      </c>
      <c r="H1881" s="235" t="inlineStr">
        <is>
          <t>PLC-AI</t>
        </is>
      </c>
      <c r="I1881" s="235" t="inlineStr">
        <is>
          <t>-</t>
        </is>
      </c>
      <c r="J1881" s="319" t="inlineStr">
        <is>
          <t>No.3 PLC</t>
        </is>
      </c>
      <c r="K1881" s="313" t="inlineStr">
        <is>
          <t>C01</t>
        </is>
      </c>
      <c r="L1881" s="314" t="n"/>
      <c r="M1881" s="315" t="n"/>
      <c r="N1881" s="314" t="n"/>
      <c r="O1881" s="314" t="n"/>
    </row>
    <row r="1882" ht="20.1" customHeight="1" s="521">
      <c r="A1882" s="309" t="n"/>
      <c r="B1882" s="654" t="n"/>
      <c r="C1882" s="219" t="n"/>
      <c r="D1882" s="311" t="n"/>
      <c r="E1882" s="311" t="n"/>
      <c r="F1882" s="155" t="n"/>
      <c r="G1882" s="252" t="n"/>
      <c r="H1882" s="235" t="n"/>
      <c r="I1882" s="235" t="n"/>
      <c r="J1882" s="319" t="n"/>
      <c r="K1882" s="313" t="n"/>
      <c r="L1882" s="314" t="n"/>
      <c r="M1882" s="315" t="n"/>
      <c r="N1882" s="314" t="n"/>
      <c r="O1882" s="314" t="n"/>
    </row>
    <row r="1883" ht="20.1" customFormat="1" customHeight="1" s="111">
      <c r="A1883" s="309" t="inlineStr">
        <is>
          <t>-</t>
        </is>
      </c>
      <c r="B1883" s="654" t="inlineStr">
        <is>
          <t>18-HY-36511</t>
        </is>
      </c>
      <c r="C1883" s="219" t="inlineStr">
        <is>
          <t>Solenoid Valve</t>
        </is>
      </c>
      <c r="D1883" s="311" t="inlineStr">
        <is>
          <t>DIVERTER VALVE "THROUGH" OR "DIVERT"</t>
        </is>
      </c>
      <c r="E1883" s="311" t="inlineStr">
        <is>
          <t>1830-PS07-365</t>
        </is>
      </c>
      <c r="F1883" s="155" t="inlineStr">
        <is>
          <t>Field</t>
        </is>
      </c>
      <c r="G1883" s="252" t="inlineStr">
        <is>
          <t>18-3601-PJB-1026</t>
        </is>
      </c>
      <c r="H1883" s="235" t="inlineStr">
        <is>
          <t>PLC-DOx2</t>
        </is>
      </c>
      <c r="I1883" s="235" t="inlineStr">
        <is>
          <t>-</t>
        </is>
      </c>
      <c r="J1883" s="319" t="inlineStr">
        <is>
          <t>No.2 PLC</t>
        </is>
      </c>
      <c r="K1883" s="342" t="inlineStr">
        <is>
          <t>C01</t>
        </is>
      </c>
      <c r="L1883" s="314" t="n"/>
      <c r="M1883" s="315" t="n"/>
      <c r="N1883" s="314" t="n"/>
      <c r="O1883" s="314" t="n"/>
    </row>
    <row r="1884" ht="20.1" customHeight="1" s="521">
      <c r="A1884" s="309" t="inlineStr">
        <is>
          <t>-</t>
        </is>
      </c>
      <c r="B1884" s="654" t="inlineStr">
        <is>
          <t>18-HY-36512</t>
        </is>
      </c>
      <c r="C1884" s="219" t="inlineStr">
        <is>
          <t>Solenoid Valve</t>
        </is>
      </c>
      <c r="D1884" s="311" t="inlineStr">
        <is>
          <t>UPPER SCREEN "THROUGH" OR "CHANGE"</t>
        </is>
      </c>
      <c r="E1884" s="311" t="inlineStr">
        <is>
          <t>1830-PS07-365</t>
        </is>
      </c>
      <c r="F1884" s="155" t="inlineStr">
        <is>
          <t>Field</t>
        </is>
      </c>
      <c r="G1884" s="252" t="inlineStr">
        <is>
          <t>18-3601-PJB-1026</t>
        </is>
      </c>
      <c r="H1884" s="235" t="inlineStr">
        <is>
          <t>PLC-DOx2</t>
        </is>
      </c>
      <c r="I1884" s="235" t="inlineStr">
        <is>
          <t>-</t>
        </is>
      </c>
      <c r="J1884" s="319" t="inlineStr">
        <is>
          <t>No.2 PLC</t>
        </is>
      </c>
      <c r="K1884" s="342" t="inlineStr">
        <is>
          <t>C01</t>
        </is>
      </c>
      <c r="L1884" s="314" t="n"/>
      <c r="M1884" s="315" t="n"/>
      <c r="N1884" s="314" t="n"/>
      <c r="O1884" s="314" t="n"/>
    </row>
    <row r="1885" ht="20.1" customHeight="1" s="521">
      <c r="A1885" s="309" t="inlineStr">
        <is>
          <t>-</t>
        </is>
      </c>
      <c r="B1885" s="654" t="inlineStr">
        <is>
          <t>18-HY-36513</t>
        </is>
      </c>
      <c r="C1885" s="219" t="inlineStr">
        <is>
          <t>Solenoid Valve</t>
        </is>
      </c>
      <c r="D1885" s="311" t="inlineStr">
        <is>
          <t>LOWER SCREEN "THROUGH" OR "CHANGE"</t>
        </is>
      </c>
      <c r="E1885" s="311" t="inlineStr">
        <is>
          <t>1830-PS07-365</t>
        </is>
      </c>
      <c r="F1885" s="155" t="inlineStr">
        <is>
          <t>Field</t>
        </is>
      </c>
      <c r="G1885" s="252" t="inlineStr">
        <is>
          <t>18-3601-PJB-1026</t>
        </is>
      </c>
      <c r="H1885" s="235" t="inlineStr">
        <is>
          <t>PLC-DOx2</t>
        </is>
      </c>
      <c r="I1885" s="235" t="inlineStr">
        <is>
          <t>-</t>
        </is>
      </c>
      <c r="J1885" s="319" t="inlineStr">
        <is>
          <t>No.2 PLC</t>
        </is>
      </c>
      <c r="K1885" s="342" t="inlineStr">
        <is>
          <t>C01</t>
        </is>
      </c>
      <c r="L1885" s="314" t="n"/>
      <c r="M1885" s="315" t="n"/>
      <c r="N1885" s="315" t="n"/>
      <c r="O1885" s="314" t="n"/>
    </row>
    <row r="1886" ht="20.1" customFormat="1" customHeight="1" s="111">
      <c r="A1886" s="309" t="inlineStr">
        <is>
          <t>-</t>
        </is>
      </c>
      <c r="B1886" s="654" t="inlineStr">
        <is>
          <t>18-HY-36514</t>
        </is>
      </c>
      <c r="C1886" s="219" t="inlineStr">
        <is>
          <t>Solenoid Valve</t>
        </is>
      </c>
      <c r="D1886" s="311" t="inlineStr">
        <is>
          <t>START COMPENSATION "S/C" OR "D/V"</t>
        </is>
      </c>
      <c r="E1886" s="311" t="inlineStr">
        <is>
          <t>1830-PS07-365</t>
        </is>
      </c>
      <c r="F1886" s="155" t="inlineStr">
        <is>
          <t>Field</t>
        </is>
      </c>
      <c r="G1886" s="252" t="inlineStr">
        <is>
          <t>18-3601-PJB-1026</t>
        </is>
      </c>
      <c r="H1886" s="235" t="inlineStr">
        <is>
          <t>PLC-DOx2</t>
        </is>
      </c>
      <c r="I1886" s="235" t="inlineStr">
        <is>
          <t>-</t>
        </is>
      </c>
      <c r="J1886" s="319" t="inlineStr">
        <is>
          <t>No.2 PLC</t>
        </is>
      </c>
      <c r="K1886" s="342" t="inlineStr">
        <is>
          <t>C01</t>
        </is>
      </c>
      <c r="L1886" s="314" t="n"/>
      <c r="M1886" s="315" t="n"/>
      <c r="N1886" s="315" t="n"/>
      <c r="O1886" s="314" t="n"/>
    </row>
    <row r="1887" ht="20.1" customHeight="1" s="521">
      <c r="A1887" s="322" t="n"/>
      <c r="B1887" s="654" t="n"/>
      <c r="C1887" s="219" t="n"/>
      <c r="D1887" s="311" t="n"/>
      <c r="E1887" s="311" t="n"/>
      <c r="F1887" s="235" t="n"/>
      <c r="G1887" s="252" t="n"/>
      <c r="H1887" s="235" t="n"/>
      <c r="I1887" s="312" t="n"/>
      <c r="J1887" s="323" t="n"/>
      <c r="K1887" s="313" t="n"/>
      <c r="L1887" s="314" t="n"/>
      <c r="M1887" s="315" t="n"/>
      <c r="N1887" s="315" t="n"/>
      <c r="O1887" s="314" t="n"/>
    </row>
    <row r="1888" ht="20.1" customFormat="1" customHeight="1" s="111">
      <c r="A1888" s="309" t="inlineStr">
        <is>
          <t>-</t>
        </is>
      </c>
      <c r="B1888" s="654" t="inlineStr">
        <is>
          <t>18-PIA-36504AB</t>
        </is>
      </c>
      <c r="C1888" s="219" t="inlineStr">
        <is>
          <t>PLC</t>
        </is>
      </c>
      <c r="D1888" s="311" t="inlineStr">
        <is>
          <t>DIE HOLDER POLY. PRESS.</t>
        </is>
      </c>
      <c r="E1888" s="311" t="inlineStr">
        <is>
          <t>1830-PS07-365</t>
        </is>
      </c>
      <c r="F1888" s="155" t="inlineStr">
        <is>
          <t>CCR</t>
        </is>
      </c>
      <c r="G1888" s="312" t="inlineStr">
        <is>
          <t>-</t>
        </is>
      </c>
      <c r="H1888" s="312" t="inlineStr">
        <is>
          <t>-</t>
        </is>
      </c>
      <c r="I1888" s="312" t="inlineStr">
        <is>
          <t>-</t>
        </is>
      </c>
      <c r="J1888" s="319" t="inlineStr">
        <is>
          <t>-</t>
        </is>
      </c>
      <c r="K1888" s="342" t="inlineStr">
        <is>
          <t>C01</t>
        </is>
      </c>
      <c r="L1888" s="314" t="n"/>
      <c r="M1888" s="315" t="n"/>
      <c r="N1888" s="314" t="n"/>
      <c r="O1888" s="314" t="n"/>
    </row>
    <row r="1889" ht="20.1" customHeight="1" s="521">
      <c r="A1889" s="309" t="inlineStr">
        <is>
          <t>-</t>
        </is>
      </c>
      <c r="B1889" s="654" t="inlineStr">
        <is>
          <t>18-PT-36504AB</t>
        </is>
      </c>
      <c r="C1889" s="219" t="inlineStr">
        <is>
          <t>Pressure Transmitter</t>
        </is>
      </c>
      <c r="D1889" s="311" t="inlineStr">
        <is>
          <t>DIE HOLDER POLY. PRESS.</t>
        </is>
      </c>
      <c r="E1889" s="311" t="inlineStr">
        <is>
          <t>1830-PS07-365</t>
        </is>
      </c>
      <c r="F1889" s="155" t="inlineStr">
        <is>
          <t>Field</t>
        </is>
      </c>
      <c r="G1889" s="252" t="inlineStr">
        <is>
          <t>18-3601-PJB-1023</t>
        </is>
      </c>
      <c r="H1889" s="235" t="inlineStr">
        <is>
          <t>PLC-AIx2</t>
        </is>
      </c>
      <c r="I1889" s="235" t="inlineStr">
        <is>
          <t>-</t>
        </is>
      </c>
      <c r="J1889" s="319" t="inlineStr">
        <is>
          <t>No.3 PLC</t>
        </is>
      </c>
      <c r="K1889" s="313" t="inlineStr">
        <is>
          <t>C01</t>
        </is>
      </c>
      <c r="L1889" s="314" t="n"/>
      <c r="M1889" s="315" t="n"/>
      <c r="N1889" s="314" t="n"/>
      <c r="O1889" s="314" t="n"/>
    </row>
    <row r="1890" ht="20.1" customFormat="1" customHeight="1" s="111">
      <c r="A1890" s="309" t="n"/>
      <c r="B1890" s="654" t="n"/>
      <c r="C1890" s="219" t="n"/>
      <c r="D1890" s="311" t="n"/>
      <c r="E1890" s="311" t="n"/>
      <c r="F1890" s="155" t="n"/>
      <c r="G1890" s="252" t="n"/>
      <c r="H1890" s="235" t="n"/>
      <c r="I1890" s="235" t="n"/>
      <c r="J1890" s="319" t="n"/>
      <c r="K1890" s="313" t="n"/>
      <c r="L1890" s="314" t="n"/>
      <c r="M1890" s="315" t="n"/>
      <c r="N1890" s="314" t="n"/>
      <c r="O1890" s="314" t="n"/>
    </row>
    <row r="1891" ht="20.1" customHeight="1" s="521">
      <c r="A1891" s="309" t="inlineStr">
        <is>
          <t>-</t>
        </is>
      </c>
      <c r="B1891" s="654" t="inlineStr">
        <is>
          <t>18-TI-36504</t>
        </is>
      </c>
      <c r="C1891" s="219" t="inlineStr">
        <is>
          <t>PLC</t>
        </is>
      </c>
      <c r="D1891" s="311" t="inlineStr">
        <is>
          <t>DIE HOLDER POLY.  TEMP.</t>
        </is>
      </c>
      <c r="E1891" s="311" t="inlineStr">
        <is>
          <t>1830-PS07-365</t>
        </is>
      </c>
      <c r="F1891" s="155" t="inlineStr">
        <is>
          <t>CCR</t>
        </is>
      </c>
      <c r="G1891" s="312" t="inlineStr">
        <is>
          <t>-</t>
        </is>
      </c>
      <c r="H1891" s="312" t="inlineStr">
        <is>
          <t>-</t>
        </is>
      </c>
      <c r="I1891" s="312" t="inlineStr">
        <is>
          <t>-</t>
        </is>
      </c>
      <c r="J1891" s="319" t="inlineStr">
        <is>
          <t>-</t>
        </is>
      </c>
      <c r="K1891" s="342" t="inlineStr">
        <is>
          <t>C01</t>
        </is>
      </c>
      <c r="L1891" s="314" t="n"/>
      <c r="M1891" s="315" t="n"/>
      <c r="N1891" s="314" t="n"/>
      <c r="O1891" s="314" t="n"/>
    </row>
    <row r="1892" ht="20.1" customHeight="1" s="521">
      <c r="A1892" s="309" t="inlineStr">
        <is>
          <t>-</t>
        </is>
      </c>
      <c r="B1892" s="654" t="inlineStr">
        <is>
          <t>18-TT-36504</t>
        </is>
      </c>
      <c r="C1892" s="219" t="inlineStr">
        <is>
          <t>Temperature Transmitter</t>
        </is>
      </c>
      <c r="D1892" s="311" t="inlineStr">
        <is>
          <t>DIE HOLDER POLY.  TEMP.</t>
        </is>
      </c>
      <c r="E1892" s="311" t="inlineStr">
        <is>
          <t>1830-PS07-365</t>
        </is>
      </c>
      <c r="F1892" s="155" t="inlineStr">
        <is>
          <t>Field</t>
        </is>
      </c>
      <c r="G1892" s="252" t="inlineStr">
        <is>
          <t>18-3601-PJB-1023</t>
        </is>
      </c>
      <c r="H1892" s="235" t="inlineStr">
        <is>
          <t>PLC-AI</t>
        </is>
      </c>
      <c r="I1892" s="235" t="inlineStr">
        <is>
          <t>-</t>
        </is>
      </c>
      <c r="J1892" s="319" t="inlineStr">
        <is>
          <t>No.3 PLC</t>
        </is>
      </c>
      <c r="K1892" s="313" t="inlineStr">
        <is>
          <t>C01</t>
        </is>
      </c>
      <c r="L1892" s="314" t="n"/>
      <c r="M1892" s="315" t="n"/>
      <c r="N1892" s="314" t="n"/>
      <c r="O1892" s="314" t="n"/>
    </row>
    <row r="1893" ht="20.1" customHeight="1" s="521">
      <c r="A1893" s="322" t="n"/>
      <c r="B1893" s="654" t="n"/>
      <c r="C1893" s="219" t="n"/>
      <c r="D1893" s="311" t="n"/>
      <c r="E1893" s="311" t="n"/>
      <c r="F1893" s="235" t="n"/>
      <c r="G1893" s="252" t="n"/>
      <c r="H1893" s="235" t="n"/>
      <c r="I1893" s="312" t="n"/>
      <c r="J1893" s="340" t="n"/>
      <c r="K1893" s="313" t="n"/>
      <c r="L1893" s="314" t="n"/>
      <c r="M1893" s="315" t="n"/>
      <c r="N1893" s="315" t="n"/>
      <c r="O1893" s="314" t="n"/>
    </row>
    <row r="1894" ht="20.1" customHeight="1" s="521">
      <c r="A1894" s="309" t="inlineStr">
        <is>
          <t>-</t>
        </is>
      </c>
      <c r="B1894" s="654" t="inlineStr">
        <is>
          <t>18-TI-36506</t>
        </is>
      </c>
      <c r="C1894" s="219" t="inlineStr">
        <is>
          <t>PLC</t>
        </is>
      </c>
      <c r="D1894" s="311" t="inlineStr">
        <is>
          <t>DIE  TEMP.</t>
        </is>
      </c>
      <c r="E1894" s="311" t="inlineStr">
        <is>
          <t>1830-PS07-365</t>
        </is>
      </c>
      <c r="F1894" s="155" t="inlineStr">
        <is>
          <t>CCR</t>
        </is>
      </c>
      <c r="G1894" s="312" t="inlineStr">
        <is>
          <t>-</t>
        </is>
      </c>
      <c r="H1894" s="312" t="inlineStr">
        <is>
          <t>-</t>
        </is>
      </c>
      <c r="I1894" s="312" t="inlineStr">
        <is>
          <t>-</t>
        </is>
      </c>
      <c r="J1894" s="319" t="inlineStr">
        <is>
          <t>-</t>
        </is>
      </c>
      <c r="K1894" s="342" t="inlineStr">
        <is>
          <t>C01</t>
        </is>
      </c>
      <c r="L1894" s="314" t="n"/>
      <c r="M1894" s="315" t="n"/>
      <c r="N1894" s="314" t="n"/>
      <c r="O1894" s="314" t="n"/>
    </row>
    <row r="1895" ht="20.1" customHeight="1" s="521">
      <c r="A1895" s="309" t="inlineStr">
        <is>
          <t>-</t>
        </is>
      </c>
      <c r="B1895" s="654" t="inlineStr">
        <is>
          <t>18-TT-36506</t>
        </is>
      </c>
      <c r="C1895" s="219" t="inlineStr">
        <is>
          <t>Temperature Transmitter</t>
        </is>
      </c>
      <c r="D1895" s="311" t="inlineStr">
        <is>
          <t>DIE  TEMP.</t>
        </is>
      </c>
      <c r="E1895" s="311" t="inlineStr">
        <is>
          <t>1830-PS07-365</t>
        </is>
      </c>
      <c r="F1895" s="155" t="inlineStr">
        <is>
          <t>Field</t>
        </is>
      </c>
      <c r="G1895" s="252" t="inlineStr">
        <is>
          <t>18-3601-PJB-1023</t>
        </is>
      </c>
      <c r="H1895" s="235" t="inlineStr">
        <is>
          <t>PLC-AI</t>
        </is>
      </c>
      <c r="I1895" s="235" t="inlineStr">
        <is>
          <t>-</t>
        </is>
      </c>
      <c r="J1895" s="319" t="inlineStr">
        <is>
          <t>No.3 PLC</t>
        </is>
      </c>
      <c r="K1895" s="313" t="inlineStr">
        <is>
          <t>C01</t>
        </is>
      </c>
      <c r="L1895" s="314" t="n"/>
      <c r="M1895" s="315" t="n"/>
      <c r="N1895" s="314" t="n"/>
      <c r="O1895" s="314" t="n"/>
    </row>
    <row r="1896" ht="20.1" customHeight="1" s="521">
      <c r="A1896" s="322" t="n"/>
      <c r="B1896" s="654" t="n"/>
      <c r="C1896" s="219" t="n"/>
      <c r="D1896" s="311" t="n"/>
      <c r="E1896" s="311" t="n"/>
      <c r="F1896" s="235" t="n"/>
      <c r="G1896" s="252" t="n"/>
      <c r="H1896" s="235" t="n"/>
      <c r="I1896" s="312" t="n"/>
      <c r="J1896" s="340" t="n"/>
      <c r="K1896" s="313" t="n"/>
      <c r="L1896" s="314" t="n"/>
      <c r="M1896" s="315" t="n"/>
      <c r="N1896" s="315" t="n"/>
      <c r="O1896" s="314" t="n"/>
    </row>
    <row r="1897" ht="20.1" customHeight="1" s="521">
      <c r="A1897" s="309" t="inlineStr">
        <is>
          <t>-</t>
        </is>
      </c>
      <c r="B1897" s="654" t="inlineStr">
        <is>
          <t>18-ZSH-36507</t>
        </is>
      </c>
      <c r="C1897" s="219" t="inlineStr">
        <is>
          <t>PROXIMITY SWITCH</t>
        </is>
      </c>
      <c r="D1897" s="311" t="inlineStr">
        <is>
          <t>PELLETIZER LOCK-RING "UNLOCK"</t>
        </is>
      </c>
      <c r="E1897" s="311" t="inlineStr">
        <is>
          <t>1830-PS07-365</t>
        </is>
      </c>
      <c r="F1897" s="155" t="inlineStr">
        <is>
          <t>Field</t>
        </is>
      </c>
      <c r="G1897" s="252" t="inlineStr">
        <is>
          <t>18-3601-PJB-1024</t>
        </is>
      </c>
      <c r="H1897" s="235" t="inlineStr">
        <is>
          <t>PLC-DI</t>
        </is>
      </c>
      <c r="I1897" s="312" t="inlineStr">
        <is>
          <t>-</t>
        </is>
      </c>
      <c r="J1897" s="319" t="inlineStr">
        <is>
          <t>No.1 PLC</t>
        </is>
      </c>
      <c r="K1897" s="342" t="inlineStr">
        <is>
          <t>C01</t>
        </is>
      </c>
      <c r="L1897" s="314" t="n"/>
      <c r="M1897" s="315" t="n"/>
      <c r="N1897" s="314" t="n"/>
      <c r="O1897" s="314" t="n"/>
    </row>
    <row r="1898" ht="20.1" customHeight="1" s="521">
      <c r="A1898" s="309" t="inlineStr">
        <is>
          <t>-</t>
        </is>
      </c>
      <c r="B1898" s="654" t="inlineStr">
        <is>
          <t>18-ZSH-36508</t>
        </is>
      </c>
      <c r="C1898" s="219" t="inlineStr">
        <is>
          <t>PROXIMITY SWITCH</t>
        </is>
      </c>
      <c r="D1898" s="311" t="inlineStr">
        <is>
          <t>SPLASH COVER "OPEN"</t>
        </is>
      </c>
      <c r="E1898" s="311" t="inlineStr">
        <is>
          <t>1830-PS07-365</t>
        </is>
      </c>
      <c r="F1898" s="155" t="inlineStr">
        <is>
          <t>Field</t>
        </is>
      </c>
      <c r="G1898" s="252" t="inlineStr">
        <is>
          <t>18-3601-PJB-1024</t>
        </is>
      </c>
      <c r="H1898" s="235" t="inlineStr">
        <is>
          <t>PLC-DI</t>
        </is>
      </c>
      <c r="I1898" s="312" t="inlineStr">
        <is>
          <t>-</t>
        </is>
      </c>
      <c r="J1898" s="319" t="inlineStr">
        <is>
          <t>No.1 PLC</t>
        </is>
      </c>
      <c r="K1898" s="342" t="inlineStr">
        <is>
          <t>C01</t>
        </is>
      </c>
      <c r="L1898" s="314" t="n"/>
      <c r="M1898" s="315" t="n"/>
      <c r="N1898" s="314" t="n"/>
      <c r="O1898" s="314" t="n"/>
    </row>
    <row r="1899" ht="20.1" customHeight="1" s="521">
      <c r="A1899" s="309" t="n"/>
      <c r="B1899" s="654" t="n"/>
      <c r="C1899" s="219" t="n"/>
      <c r="D1899" s="311" t="n"/>
      <c r="E1899" s="311" t="n"/>
      <c r="F1899" s="235" t="n"/>
      <c r="G1899" s="252" t="n"/>
      <c r="H1899" s="235" t="n"/>
      <c r="I1899" s="312" t="n"/>
      <c r="J1899" s="235" t="n"/>
      <c r="K1899" s="313" t="n"/>
      <c r="L1899" s="314" t="n"/>
      <c r="M1899" s="315" t="n"/>
      <c r="N1899" s="314" t="n"/>
      <c r="O1899" s="314" t="n"/>
    </row>
    <row r="1900" ht="20.1" customHeight="1" s="521">
      <c r="A1900" s="309" t="inlineStr">
        <is>
          <t>-</t>
        </is>
      </c>
      <c r="B1900" s="654" t="inlineStr">
        <is>
          <t>18-HY-36507</t>
        </is>
      </c>
      <c r="C1900" s="219" t="inlineStr">
        <is>
          <t>Solenoid Valve</t>
        </is>
      </c>
      <c r="D1900" s="311" t="inlineStr">
        <is>
          <t>PELLETIZER LOCK-RING "UNLOCK" OR "LOCK"</t>
        </is>
      </c>
      <c r="E1900" s="311" t="inlineStr">
        <is>
          <t>1830-PS07-365</t>
        </is>
      </c>
      <c r="F1900" s="155" t="inlineStr">
        <is>
          <t>Field</t>
        </is>
      </c>
      <c r="G1900" s="252" t="inlineStr">
        <is>
          <t>18-3601-PJB-1025</t>
        </is>
      </c>
      <c r="H1900" s="235" t="inlineStr">
        <is>
          <t>PLC-DOx2</t>
        </is>
      </c>
      <c r="I1900" s="235" t="inlineStr">
        <is>
          <t>-</t>
        </is>
      </c>
      <c r="J1900" s="319" t="inlineStr">
        <is>
          <t>No.2 PLC</t>
        </is>
      </c>
      <c r="K1900" s="342" t="inlineStr">
        <is>
          <t>C01</t>
        </is>
      </c>
      <c r="L1900" s="314" t="n"/>
      <c r="M1900" s="315" t="n"/>
      <c r="N1900" s="315" t="n"/>
      <c r="O1900" s="314" t="n"/>
    </row>
    <row r="1901" ht="20.1" customHeight="1" s="521">
      <c r="A1901" s="309" t="n"/>
      <c r="B1901" s="654" t="n"/>
      <c r="C1901" s="219" t="n"/>
      <c r="D1901" s="311" t="n"/>
      <c r="E1901" s="311" t="n"/>
      <c r="F1901" s="235" t="n"/>
      <c r="G1901" s="252" t="n"/>
      <c r="H1901" s="235" t="n"/>
      <c r="I1901" s="312" t="n"/>
      <c r="J1901" s="319" t="n"/>
      <c r="K1901" s="313" t="n"/>
      <c r="L1901" s="314" t="n"/>
      <c r="M1901" s="315" t="n"/>
      <c r="N1901" s="314" t="n"/>
      <c r="O1901" s="314" t="n"/>
    </row>
    <row r="1902" ht="20.1" customHeight="1" s="521">
      <c r="A1902" s="309" t="inlineStr">
        <is>
          <t>-</t>
        </is>
      </c>
      <c r="B1902" s="654" t="inlineStr">
        <is>
          <t>18-ZSH-36611</t>
        </is>
      </c>
      <c r="C1902" s="219" t="inlineStr">
        <is>
          <t>PROXIMITY SWITCH</t>
        </is>
      </c>
      <c r="D1902" s="311" t="inlineStr">
        <is>
          <t>PELLETIZER UNIT  "REMOVE"</t>
        </is>
      </c>
      <c r="E1902" s="311" t="inlineStr">
        <is>
          <t>1830-PS07-366</t>
        </is>
      </c>
      <c r="F1902" s="155" t="inlineStr">
        <is>
          <t>Field</t>
        </is>
      </c>
      <c r="G1902" s="252" t="inlineStr">
        <is>
          <t>18-3601-PJB-1033</t>
        </is>
      </c>
      <c r="H1902" s="235" t="inlineStr">
        <is>
          <t>PLC-DI</t>
        </is>
      </c>
      <c r="I1902" s="312" t="inlineStr">
        <is>
          <t>-</t>
        </is>
      </c>
      <c r="J1902" s="319" t="inlineStr">
        <is>
          <t>No.1 PLC</t>
        </is>
      </c>
      <c r="K1902" s="342" t="inlineStr">
        <is>
          <t>C01</t>
        </is>
      </c>
      <c r="L1902" s="314" t="n"/>
      <c r="M1902" s="315" t="n"/>
      <c r="N1902" s="314" t="n"/>
      <c r="O1902" s="314" t="n"/>
    </row>
    <row r="1903" ht="20.1" customHeight="1" s="521">
      <c r="A1903" s="322" t="n"/>
      <c r="B1903" s="654" t="n"/>
      <c r="C1903" s="219" t="n"/>
      <c r="D1903" s="311" t="n"/>
      <c r="E1903" s="311" t="n"/>
      <c r="F1903" s="235" t="n"/>
      <c r="G1903" s="252" t="n"/>
      <c r="H1903" s="235" t="n"/>
      <c r="I1903" s="312" t="n"/>
      <c r="J1903" s="340" t="n"/>
      <c r="K1903" s="313" t="n"/>
      <c r="L1903" s="314" t="n"/>
      <c r="M1903" s="315" t="n"/>
      <c r="N1903" s="315" t="n"/>
      <c r="O1903" s="314" t="n"/>
    </row>
    <row r="1904" ht="20.1" customHeight="1" s="521">
      <c r="A1904" s="309" t="inlineStr">
        <is>
          <t>-</t>
        </is>
      </c>
      <c r="B1904" s="654" t="inlineStr">
        <is>
          <t>18-ZIA-36612</t>
        </is>
      </c>
      <c r="C1904" s="219" t="inlineStr">
        <is>
          <t>PLC</t>
        </is>
      </c>
      <c r="D1904" s="311" t="inlineStr">
        <is>
          <t>PELLETIZER BLADE POSITION</t>
        </is>
      </c>
      <c r="E1904" s="311" t="inlineStr">
        <is>
          <t>1830-PS07-366</t>
        </is>
      </c>
      <c r="F1904" s="155" t="inlineStr">
        <is>
          <t>CCR</t>
        </is>
      </c>
      <c r="G1904" s="312" t="inlineStr">
        <is>
          <t>-</t>
        </is>
      </c>
      <c r="H1904" s="312" t="inlineStr">
        <is>
          <t>-</t>
        </is>
      </c>
      <c r="I1904" s="312" t="inlineStr">
        <is>
          <t>-</t>
        </is>
      </c>
      <c r="J1904" s="235" t="inlineStr">
        <is>
          <t>-</t>
        </is>
      </c>
      <c r="K1904" s="342" t="inlineStr">
        <is>
          <t>C01</t>
        </is>
      </c>
      <c r="L1904" s="314" t="n"/>
      <c r="M1904" s="315" t="n"/>
      <c r="N1904" s="314" t="n"/>
      <c r="O1904" s="314" t="n"/>
    </row>
    <row r="1905" ht="20.1" customFormat="1" customHeight="1" s="111">
      <c r="A1905" s="309" t="inlineStr">
        <is>
          <t>-</t>
        </is>
      </c>
      <c r="B1905" s="654" t="inlineStr">
        <is>
          <t>18-ZE-36612</t>
        </is>
      </c>
      <c r="C1905" s="219" t="inlineStr">
        <is>
          <t>PROXIMITY SENSOR</t>
        </is>
      </c>
      <c r="D1905" s="311" t="inlineStr">
        <is>
          <t>PELLETIZER BLADE POSITION</t>
        </is>
      </c>
      <c r="E1905" s="311" t="inlineStr">
        <is>
          <t>1830-PS07-366</t>
        </is>
      </c>
      <c r="F1905" s="155" t="inlineStr">
        <is>
          <t>Field</t>
        </is>
      </c>
      <c r="G1905" s="252" t="inlineStr">
        <is>
          <t>18-3601-PJB-1031</t>
        </is>
      </c>
      <c r="H1905" s="235" t="inlineStr">
        <is>
          <t>PLC-AI</t>
        </is>
      </c>
      <c r="I1905" s="235" t="inlineStr">
        <is>
          <t>-</t>
        </is>
      </c>
      <c r="J1905" s="319" t="inlineStr">
        <is>
          <t>No.3 PLC</t>
        </is>
      </c>
      <c r="K1905" s="313" t="inlineStr">
        <is>
          <t>C01</t>
        </is>
      </c>
      <c r="L1905" s="314" t="n"/>
      <c r="M1905" s="315" t="n"/>
      <c r="N1905" s="315" t="n"/>
      <c r="O1905" s="314" t="n"/>
    </row>
    <row r="1906" ht="20.1" customHeight="1" s="521">
      <c r="A1906" s="322" t="n"/>
      <c r="B1906" s="654" t="n"/>
      <c r="C1906" s="219" t="n"/>
      <c r="D1906" s="311" t="n"/>
      <c r="E1906" s="311" t="n"/>
      <c r="F1906" s="235" t="n"/>
      <c r="G1906" s="252" t="n"/>
      <c r="H1906" s="235" t="n"/>
      <c r="I1906" s="312" t="n"/>
      <c r="J1906" s="340" t="n"/>
      <c r="K1906" s="313" t="n"/>
      <c r="L1906" s="314" t="n"/>
      <c r="M1906" s="315" t="n"/>
      <c r="N1906" s="315" t="n"/>
      <c r="O1906" s="314" t="n"/>
    </row>
    <row r="1907" ht="20.1" customHeight="1" s="521">
      <c r="A1907" s="309" t="inlineStr">
        <is>
          <t>-</t>
        </is>
      </c>
      <c r="B1907" s="654" t="inlineStr">
        <is>
          <t>18-PCV-36623</t>
        </is>
      </c>
      <c r="C1907" s="219" t="inlineStr">
        <is>
          <t>I/P TRANSDUCER</t>
        </is>
      </c>
      <c r="D1907" s="311" t="inlineStr">
        <is>
          <t>PELLETIZER SHAFT FORWARD PRESS. CONTROL</t>
        </is>
      </c>
      <c r="E1907" s="311" t="inlineStr">
        <is>
          <t>1830-PS07-366</t>
        </is>
      </c>
      <c r="F1907" s="155" t="inlineStr">
        <is>
          <t>Field</t>
        </is>
      </c>
      <c r="G1907" s="252" t="inlineStr">
        <is>
          <t>18-3601-PJB-1031</t>
        </is>
      </c>
      <c r="H1907" s="235" t="inlineStr">
        <is>
          <t>PLC-AI</t>
        </is>
      </c>
      <c r="I1907" s="235" t="inlineStr">
        <is>
          <t>-</t>
        </is>
      </c>
      <c r="J1907" s="319" t="inlineStr">
        <is>
          <t>No.3 PLC</t>
        </is>
      </c>
      <c r="K1907" s="313" t="inlineStr">
        <is>
          <t>C01</t>
        </is>
      </c>
      <c r="L1907" s="314" t="n"/>
      <c r="M1907" s="315" t="n"/>
      <c r="N1907" s="315" t="n"/>
      <c r="O1907" s="314" t="n"/>
    </row>
    <row r="1908" ht="20.1" customFormat="1" customHeight="1" s="111">
      <c r="A1908" s="309" t="n"/>
      <c r="B1908" s="654" t="n"/>
      <c r="C1908" s="219" t="n"/>
      <c r="D1908" s="311" t="n"/>
      <c r="E1908" s="311" t="n"/>
      <c r="F1908" s="235" t="n"/>
      <c r="G1908" s="252" t="n"/>
      <c r="H1908" s="235" t="n"/>
      <c r="I1908" s="312" t="n"/>
      <c r="J1908" s="235" t="n"/>
      <c r="K1908" s="313" t="n"/>
      <c r="L1908" s="314" t="n"/>
      <c r="M1908" s="315" t="n"/>
      <c r="N1908" s="314" t="n"/>
      <c r="O1908" s="314" t="n"/>
    </row>
    <row r="1909" ht="20.1" customHeight="1" s="521">
      <c r="A1909" s="309" t="inlineStr">
        <is>
          <t>-</t>
        </is>
      </c>
      <c r="B1909" s="654" t="inlineStr">
        <is>
          <t>18-HY-36621</t>
        </is>
      </c>
      <c r="C1909" s="219" t="inlineStr">
        <is>
          <t>Solenoid Valve</t>
        </is>
      </c>
      <c r="D1909" s="311" t="inlineStr">
        <is>
          <t>PELLETIZER SHAFT FORWARD PRESS. "ON" OR "OFF"</t>
        </is>
      </c>
      <c r="E1909" s="311" t="inlineStr">
        <is>
          <t>1830-PS07-366</t>
        </is>
      </c>
      <c r="F1909" s="155" t="inlineStr">
        <is>
          <t>Field</t>
        </is>
      </c>
      <c r="G1909" s="252" t="inlineStr">
        <is>
          <t>18-3601-PJB-1035</t>
        </is>
      </c>
      <c r="H1909" s="235" t="inlineStr">
        <is>
          <t>PLC-DOx2</t>
        </is>
      </c>
      <c r="I1909" s="235" t="inlineStr">
        <is>
          <t>-</t>
        </is>
      </c>
      <c r="J1909" s="319" t="inlineStr">
        <is>
          <t>No.2 PLC</t>
        </is>
      </c>
      <c r="K1909" s="342" t="inlineStr">
        <is>
          <t>C01</t>
        </is>
      </c>
      <c r="L1909" s="314" t="n"/>
      <c r="M1909" s="315" t="n"/>
      <c r="N1909" s="315" t="n"/>
      <c r="O1909" s="314" t="n"/>
    </row>
    <row r="1910" ht="20.1" customFormat="1" customHeight="1" s="111">
      <c r="A1910" s="309" t="n"/>
      <c r="B1910" s="654" t="n"/>
      <c r="C1910" s="219" t="n"/>
      <c r="D1910" s="311" t="n"/>
      <c r="E1910" s="311" t="n"/>
      <c r="F1910" s="235" t="n"/>
      <c r="G1910" s="252" t="n"/>
      <c r="H1910" s="235" t="n"/>
      <c r="I1910" s="312" t="n"/>
      <c r="J1910" s="235" t="n"/>
      <c r="K1910" s="313" t="n"/>
      <c r="L1910" s="314" t="n"/>
      <c r="M1910" s="315" t="n"/>
      <c r="N1910" s="314" t="n"/>
      <c r="O1910" s="314" t="n"/>
    </row>
    <row r="1911" ht="20.1" customHeight="1" s="521">
      <c r="A1911" s="309" t="inlineStr">
        <is>
          <t>-</t>
        </is>
      </c>
      <c r="B1911" s="654" t="inlineStr">
        <is>
          <t>18-PCV-36624</t>
        </is>
      </c>
      <c r="C1911" s="219" t="inlineStr">
        <is>
          <t>I/P TRANSDUCER</t>
        </is>
      </c>
      <c r="D1911" s="311" t="inlineStr">
        <is>
          <t>PELLETIZER SHAFT BALANCE PRESS. CONTROL</t>
        </is>
      </c>
      <c r="E1911" s="311" t="inlineStr">
        <is>
          <t>1830-PS07-366</t>
        </is>
      </c>
      <c r="F1911" s="155" t="inlineStr">
        <is>
          <t>Field</t>
        </is>
      </c>
      <c r="G1911" s="252" t="inlineStr">
        <is>
          <t>18-3601-PJB-1031</t>
        </is>
      </c>
      <c r="H1911" s="235" t="inlineStr">
        <is>
          <t>PLC-AI</t>
        </is>
      </c>
      <c r="I1911" s="235" t="inlineStr">
        <is>
          <t>-</t>
        </is>
      </c>
      <c r="J1911" s="319" t="inlineStr">
        <is>
          <t>No.3 PLC</t>
        </is>
      </c>
      <c r="K1911" s="313" t="inlineStr">
        <is>
          <t>C01</t>
        </is>
      </c>
      <c r="L1911" s="314" t="n"/>
      <c r="M1911" s="315" t="n"/>
      <c r="N1911" s="315" t="n"/>
      <c r="O1911" s="314" t="n"/>
    </row>
    <row r="1912" ht="20.1" customFormat="1" customHeight="1" s="111">
      <c r="A1912" s="309" t="n"/>
      <c r="B1912" s="654" t="n"/>
      <c r="C1912" s="219" t="n"/>
      <c r="D1912" s="311" t="n"/>
      <c r="E1912" s="311" t="n"/>
      <c r="F1912" s="235" t="n"/>
      <c r="G1912" s="252" t="n"/>
      <c r="H1912" s="235" t="n"/>
      <c r="I1912" s="312" t="n"/>
      <c r="J1912" s="235" t="n"/>
      <c r="K1912" s="313" t="n"/>
      <c r="L1912" s="314" t="n"/>
      <c r="M1912" s="315" t="n"/>
      <c r="N1912" s="314" t="n"/>
      <c r="O1912" s="314" t="n"/>
    </row>
    <row r="1913" ht="20.1" customHeight="1" s="521">
      <c r="A1913" s="309" t="inlineStr">
        <is>
          <t>-</t>
        </is>
      </c>
      <c r="B1913" s="654" t="inlineStr">
        <is>
          <t>18-HY-36622</t>
        </is>
      </c>
      <c r="C1913" s="219" t="inlineStr">
        <is>
          <t>Solenoid Valve</t>
        </is>
      </c>
      <c r="D1913" s="311" t="inlineStr">
        <is>
          <t>PELLETIZER SHAFT BALANCE PRESS. "ON" OR "OFF"</t>
        </is>
      </c>
      <c r="E1913" s="311" t="inlineStr">
        <is>
          <t>1830-PS07-366</t>
        </is>
      </c>
      <c r="F1913" s="155" t="inlineStr">
        <is>
          <t>Field</t>
        </is>
      </c>
      <c r="G1913" s="252" t="inlineStr">
        <is>
          <t>18-3601-PJB-1035</t>
        </is>
      </c>
      <c r="H1913" s="235" t="inlineStr">
        <is>
          <t>PLC-DOx2</t>
        </is>
      </c>
      <c r="I1913" s="235" t="inlineStr">
        <is>
          <t>-</t>
        </is>
      </c>
      <c r="J1913" s="319" t="inlineStr">
        <is>
          <t>No.2 PLC</t>
        </is>
      </c>
      <c r="K1913" s="342" t="inlineStr">
        <is>
          <t>C01</t>
        </is>
      </c>
      <c r="L1913" s="314" t="n"/>
      <c r="M1913" s="315" t="n"/>
      <c r="N1913" s="315" t="n"/>
      <c r="O1913" s="314" t="n"/>
    </row>
    <row r="1914" ht="20.1" customHeight="1" s="521">
      <c r="A1914" s="322" t="n"/>
      <c r="B1914" s="654" t="n"/>
      <c r="C1914" s="219" t="n"/>
      <c r="D1914" s="311" t="n"/>
      <c r="E1914" s="311" t="n"/>
      <c r="F1914" s="235" t="n"/>
      <c r="G1914" s="252" t="n"/>
      <c r="H1914" s="235" t="n"/>
      <c r="I1914" s="312" t="n"/>
      <c r="J1914" s="340" t="n"/>
      <c r="K1914" s="313" t="n"/>
      <c r="L1914" s="314" t="n"/>
      <c r="M1914" s="315" t="n"/>
      <c r="N1914" s="315" t="n"/>
      <c r="O1914" s="314" t="n"/>
    </row>
    <row r="1915" ht="20.1" customHeight="1" s="521">
      <c r="A1915" s="309" t="inlineStr">
        <is>
          <t>-</t>
        </is>
      </c>
      <c r="B1915" s="654" t="inlineStr">
        <is>
          <t>18-PIA-36617AB</t>
        </is>
      </c>
      <c r="C1915" s="219" t="inlineStr">
        <is>
          <t>PLC</t>
        </is>
      </c>
      <c r="D1915" s="311" t="inlineStr">
        <is>
          <t>PELLETIZER UNIT CLAMP HYD. OIL PRESS.</t>
        </is>
      </c>
      <c r="E1915" s="311" t="inlineStr">
        <is>
          <t>1830-PS07-366</t>
        </is>
      </c>
      <c r="F1915" s="155" t="inlineStr">
        <is>
          <t>CCR</t>
        </is>
      </c>
      <c r="G1915" s="312" t="inlineStr">
        <is>
          <t>-</t>
        </is>
      </c>
      <c r="H1915" s="312" t="inlineStr">
        <is>
          <t>-</t>
        </is>
      </c>
      <c r="I1915" s="312" t="inlineStr">
        <is>
          <t>-</t>
        </is>
      </c>
      <c r="J1915" s="319" t="inlineStr">
        <is>
          <t>-</t>
        </is>
      </c>
      <c r="K1915" s="342" t="inlineStr">
        <is>
          <t>C01</t>
        </is>
      </c>
      <c r="L1915" s="314" t="n"/>
      <c r="M1915" s="315" t="n"/>
      <c r="N1915" s="314" t="n"/>
      <c r="O1915" s="314" t="n"/>
    </row>
    <row r="1916" ht="20.1" customHeight="1" s="521">
      <c r="A1916" s="309" t="inlineStr">
        <is>
          <t>-</t>
        </is>
      </c>
      <c r="B1916" s="654" t="inlineStr">
        <is>
          <t>18-PT-36617AB</t>
        </is>
      </c>
      <c r="C1916" s="219" t="inlineStr">
        <is>
          <t>Pressure Transmitter</t>
        </is>
      </c>
      <c r="D1916" s="311" t="inlineStr">
        <is>
          <t>PELLETIZER UNIT CLAMP HYD. OIL PRESS.</t>
        </is>
      </c>
      <c r="E1916" s="311" t="inlineStr">
        <is>
          <t>1830-PS07-366</t>
        </is>
      </c>
      <c r="F1916" s="155" t="inlineStr">
        <is>
          <t>Field</t>
        </is>
      </c>
      <c r="G1916" s="252" t="inlineStr">
        <is>
          <t>18-3601-PJB-1031</t>
        </is>
      </c>
      <c r="H1916" s="235" t="inlineStr">
        <is>
          <t>PLC-AIx2</t>
        </is>
      </c>
      <c r="I1916" s="235" t="inlineStr">
        <is>
          <t>-</t>
        </is>
      </c>
      <c r="J1916" s="319" t="inlineStr">
        <is>
          <t>No.3 PLC</t>
        </is>
      </c>
      <c r="K1916" s="313" t="inlineStr">
        <is>
          <t>C01</t>
        </is>
      </c>
      <c r="L1916" s="314" t="n"/>
      <c r="M1916" s="315" t="n"/>
      <c r="N1916" s="314" t="n"/>
      <c r="O1916" s="314" t="n"/>
    </row>
    <row r="1917" ht="20.1" customHeight="1" s="521">
      <c r="A1917" s="309" t="n"/>
      <c r="B1917" s="654" t="n"/>
      <c r="C1917" s="219" t="n"/>
      <c r="D1917" s="311" t="n"/>
      <c r="E1917" s="311" t="n"/>
      <c r="F1917" s="155" t="n"/>
      <c r="G1917" s="252" t="n"/>
      <c r="H1917" s="235" t="n"/>
      <c r="I1917" s="235" t="n"/>
      <c r="J1917" s="319" t="n"/>
      <c r="K1917" s="313" t="n"/>
      <c r="L1917" s="314" t="n"/>
      <c r="M1917" s="315" t="n"/>
      <c r="N1917" s="314" t="n"/>
      <c r="O1917" s="314" t="n"/>
    </row>
    <row r="1918" ht="20.1" customHeight="1" s="521">
      <c r="A1918" s="309" t="inlineStr">
        <is>
          <t>-</t>
        </is>
      </c>
      <c r="B1918" s="654" t="inlineStr">
        <is>
          <t>18-HY-36617</t>
        </is>
      </c>
      <c r="C1918" s="219" t="inlineStr">
        <is>
          <t>Solenoid Valve</t>
        </is>
      </c>
      <c r="D1918" s="311" t="inlineStr">
        <is>
          <t>PELLETIZER UNIT CLAMP "UNLOCK"</t>
        </is>
      </c>
      <c r="E1918" s="311" t="inlineStr">
        <is>
          <t>1830-PS07-366</t>
        </is>
      </c>
      <c r="F1918" s="155" t="inlineStr">
        <is>
          <t>Field</t>
        </is>
      </c>
      <c r="G1918" s="252" t="inlineStr">
        <is>
          <t>18-3601-PJB-1035</t>
        </is>
      </c>
      <c r="H1918" s="235" t="inlineStr">
        <is>
          <t>PLC-DO</t>
        </is>
      </c>
      <c r="I1918" s="235" t="inlineStr">
        <is>
          <t>-</t>
        </is>
      </c>
      <c r="J1918" s="319" t="inlineStr">
        <is>
          <t>No.2 PLC</t>
        </is>
      </c>
      <c r="K1918" s="342" t="inlineStr">
        <is>
          <t>C01</t>
        </is>
      </c>
      <c r="L1918" s="314" t="n"/>
      <c r="M1918" s="315" t="n"/>
      <c r="N1918" s="315" t="n"/>
      <c r="O1918" s="314" t="n"/>
    </row>
    <row r="1919" ht="20.1" customHeight="1" s="521">
      <c r="A1919" s="309" t="inlineStr">
        <is>
          <t>-</t>
        </is>
      </c>
      <c r="B1919" s="654" t="inlineStr">
        <is>
          <t>18-HY-36618</t>
        </is>
      </c>
      <c r="C1919" s="219" t="inlineStr">
        <is>
          <t>Solenoid Valve</t>
        </is>
      </c>
      <c r="D1919" s="311" t="inlineStr">
        <is>
          <t>PELLETIZER UNIT SAFETY LOCK "UNLOCK"</t>
        </is>
      </c>
      <c r="E1919" s="311" t="inlineStr">
        <is>
          <t>1830-PS07-366</t>
        </is>
      </c>
      <c r="F1919" s="155" t="inlineStr">
        <is>
          <t>Field</t>
        </is>
      </c>
      <c r="G1919" s="252" t="inlineStr">
        <is>
          <t>18-3601-PJB-1035</t>
        </is>
      </c>
      <c r="H1919" s="235" t="inlineStr">
        <is>
          <t>PLC-DO</t>
        </is>
      </c>
      <c r="I1919" s="235" t="inlineStr">
        <is>
          <t>-</t>
        </is>
      </c>
      <c r="J1919" s="319" t="inlineStr">
        <is>
          <t>No.2 PLC</t>
        </is>
      </c>
      <c r="K1919" s="342" t="inlineStr">
        <is>
          <t>C01</t>
        </is>
      </c>
      <c r="L1919" s="314" t="n"/>
      <c r="M1919" s="315" t="n"/>
      <c r="N1919" s="315" t="n"/>
      <c r="O1919" s="314" t="n"/>
    </row>
    <row r="1920" ht="20.1" customHeight="1" s="521">
      <c r="A1920" s="322" t="n"/>
      <c r="B1920" s="654" t="n"/>
      <c r="C1920" s="219" t="n"/>
      <c r="D1920" s="311" t="n"/>
      <c r="E1920" s="311" t="n"/>
      <c r="F1920" s="235" t="n"/>
      <c r="G1920" s="252" t="n"/>
      <c r="H1920" s="235" t="n"/>
      <c r="I1920" s="312" t="n"/>
      <c r="J1920" s="340" t="n"/>
      <c r="K1920" s="313" t="n"/>
      <c r="L1920" s="314" t="n"/>
      <c r="M1920" s="315" t="n"/>
      <c r="N1920" s="315" t="n"/>
      <c r="O1920" s="314" t="n"/>
    </row>
    <row r="1921" ht="20.1" customHeight="1" s="521">
      <c r="A1921" s="309" t="inlineStr">
        <is>
          <t>-</t>
        </is>
      </c>
      <c r="B1921" s="654" t="inlineStr">
        <is>
          <t>18-PIA-36613AB</t>
        </is>
      </c>
      <c r="C1921" s="219" t="inlineStr">
        <is>
          <t>PLC</t>
        </is>
      </c>
      <c r="D1921" s="311" t="inlineStr">
        <is>
          <t>PELLETIZER UNIT CLAMBER INLET WATER PRESS.</t>
        </is>
      </c>
      <c r="E1921" s="311" t="inlineStr">
        <is>
          <t>1830-PS07-366</t>
        </is>
      </c>
      <c r="F1921" s="155" t="inlineStr">
        <is>
          <t>CCR</t>
        </is>
      </c>
      <c r="G1921" s="312" t="inlineStr">
        <is>
          <t>-</t>
        </is>
      </c>
      <c r="H1921" s="312" t="inlineStr">
        <is>
          <t>-</t>
        </is>
      </c>
      <c r="I1921" s="312" t="inlineStr">
        <is>
          <t>-</t>
        </is>
      </c>
      <c r="J1921" s="319" t="inlineStr">
        <is>
          <t>-</t>
        </is>
      </c>
      <c r="K1921" s="342" t="inlineStr">
        <is>
          <t>C01</t>
        </is>
      </c>
      <c r="L1921" s="314" t="n"/>
      <c r="M1921" s="315" t="n"/>
      <c r="N1921" s="314" t="n"/>
      <c r="O1921" s="314" t="n"/>
    </row>
    <row r="1922" ht="20.1" customHeight="1" s="521">
      <c r="A1922" s="309" t="inlineStr">
        <is>
          <t>-</t>
        </is>
      </c>
      <c r="B1922" s="654" t="inlineStr">
        <is>
          <t>18-PT-36613AB</t>
        </is>
      </c>
      <c r="C1922" s="219" t="inlineStr">
        <is>
          <t>Pressure Transmitter</t>
        </is>
      </c>
      <c r="D1922" s="311" t="inlineStr">
        <is>
          <t>PELLETIZER UNIT CLAMBER INLET WATER PRESS.</t>
        </is>
      </c>
      <c r="E1922" s="311" t="inlineStr">
        <is>
          <t>1830-PS07-366</t>
        </is>
      </c>
      <c r="F1922" s="155" t="inlineStr">
        <is>
          <t>Field</t>
        </is>
      </c>
      <c r="G1922" s="252" t="inlineStr">
        <is>
          <t>18-3601-PJB-1031</t>
        </is>
      </c>
      <c r="H1922" s="235" t="inlineStr">
        <is>
          <t>PLC-AIx2</t>
        </is>
      </c>
      <c r="I1922" s="235" t="inlineStr">
        <is>
          <t>-</t>
        </is>
      </c>
      <c r="J1922" s="319" t="inlineStr">
        <is>
          <t>No.3 PLC</t>
        </is>
      </c>
      <c r="K1922" s="313" t="inlineStr">
        <is>
          <t>C01</t>
        </is>
      </c>
      <c r="L1922" s="314" t="n"/>
      <c r="M1922" s="315" t="n"/>
      <c r="N1922" s="314" t="n"/>
      <c r="O1922" s="314" t="n"/>
    </row>
    <row r="1923" ht="20.1" customHeight="1" s="521">
      <c r="A1923" s="309" t="n"/>
      <c r="B1923" s="654" t="n"/>
      <c r="C1923" s="219" t="n"/>
      <c r="D1923" s="311" t="n"/>
      <c r="E1923" s="311" t="n"/>
      <c r="F1923" s="155" t="n"/>
      <c r="G1923" s="252" t="n"/>
      <c r="H1923" s="235" t="n"/>
      <c r="I1923" s="235" t="n"/>
      <c r="J1923" s="319" t="n"/>
      <c r="K1923" s="313" t="n"/>
      <c r="L1923" s="314" t="n"/>
      <c r="M1923" s="315" t="n"/>
      <c r="N1923" s="314" t="n"/>
      <c r="O1923" s="314" t="n"/>
    </row>
    <row r="1924" ht="20.1" customFormat="1" customHeight="1" s="111">
      <c r="A1924" s="309" t="inlineStr">
        <is>
          <t>-</t>
        </is>
      </c>
      <c r="B1924" s="654" t="inlineStr">
        <is>
          <t>18-TIA-36613</t>
        </is>
      </c>
      <c r="C1924" s="219" t="inlineStr">
        <is>
          <t>PLC</t>
        </is>
      </c>
      <c r="D1924" s="311" t="inlineStr">
        <is>
          <t>PELLETIZER UNIT CLAMBER OUTLET WATER TEMP.</t>
        </is>
      </c>
      <c r="E1924" s="311" t="inlineStr">
        <is>
          <t>1830-PS07-366</t>
        </is>
      </c>
      <c r="F1924" s="155" t="inlineStr">
        <is>
          <t>CCR</t>
        </is>
      </c>
      <c r="G1924" s="312" t="inlineStr">
        <is>
          <t>-</t>
        </is>
      </c>
      <c r="H1924" s="312" t="inlineStr">
        <is>
          <t>-</t>
        </is>
      </c>
      <c r="I1924" s="312" t="inlineStr">
        <is>
          <t>-</t>
        </is>
      </c>
      <c r="J1924" s="319" t="inlineStr">
        <is>
          <t>-</t>
        </is>
      </c>
      <c r="K1924" s="342" t="inlineStr">
        <is>
          <t>C01</t>
        </is>
      </c>
      <c r="L1924" s="314" t="n"/>
      <c r="M1924" s="315" t="n"/>
      <c r="N1924" s="314" t="n"/>
      <c r="O1924" s="314" t="n"/>
    </row>
    <row r="1925" ht="20.1" customHeight="1" s="521">
      <c r="A1925" s="309" t="inlineStr">
        <is>
          <t>-</t>
        </is>
      </c>
      <c r="B1925" s="654" t="inlineStr">
        <is>
          <t>18-TT-36613</t>
        </is>
      </c>
      <c r="C1925" s="219" t="inlineStr">
        <is>
          <t>Temperature Transmitter</t>
        </is>
      </c>
      <c r="D1925" s="311" t="inlineStr">
        <is>
          <t>PELLETIZER UNIT CLAMBER OUTLET WATER TEMP.</t>
        </is>
      </c>
      <c r="E1925" s="311" t="inlineStr">
        <is>
          <t>1830-PS07-366</t>
        </is>
      </c>
      <c r="F1925" s="155" t="inlineStr">
        <is>
          <t>Field</t>
        </is>
      </c>
      <c r="G1925" s="252" t="inlineStr">
        <is>
          <t>18-3601-PJB-1031</t>
        </is>
      </c>
      <c r="H1925" s="235" t="inlineStr">
        <is>
          <t>PLC-AI</t>
        </is>
      </c>
      <c r="I1925" s="235" t="inlineStr">
        <is>
          <t>-</t>
        </is>
      </c>
      <c r="J1925" s="319" t="inlineStr">
        <is>
          <t>No.3 PLC</t>
        </is>
      </c>
      <c r="K1925" s="313" t="inlineStr">
        <is>
          <t>C01</t>
        </is>
      </c>
      <c r="L1925" s="314" t="n"/>
      <c r="M1925" s="315" t="n"/>
      <c r="N1925" s="314" t="n"/>
      <c r="O1925" s="314" t="n"/>
    </row>
    <row r="1926" ht="20.1" customHeight="1" s="521">
      <c r="A1926" s="322" t="n"/>
      <c r="B1926" s="654" t="n"/>
      <c r="C1926" s="219" t="n"/>
      <c r="D1926" s="311" t="n"/>
      <c r="E1926" s="311" t="n"/>
      <c r="F1926" s="235" t="n"/>
      <c r="G1926" s="252" t="n"/>
      <c r="H1926" s="235" t="n"/>
      <c r="I1926" s="312" t="n"/>
      <c r="J1926" s="323" t="n"/>
      <c r="K1926" s="313" t="n"/>
      <c r="L1926" s="314" t="n"/>
      <c r="M1926" s="315" t="n"/>
      <c r="N1926" s="315" t="n"/>
      <c r="O1926" s="314" t="n"/>
    </row>
    <row r="1927" ht="20.1" customFormat="1" customHeight="1" s="111">
      <c r="A1927" s="309" t="inlineStr">
        <is>
          <t>-</t>
        </is>
      </c>
      <c r="B1927" s="654" t="inlineStr">
        <is>
          <t>18-LSL-36614</t>
        </is>
      </c>
      <c r="C1927" s="219" t="inlineStr">
        <is>
          <t>LEVEL SWITCH</t>
        </is>
      </c>
      <c r="D1927" s="311" t="inlineStr">
        <is>
          <t>PELLETIZER CLAMBER LEVEL "LOW"</t>
        </is>
      </c>
      <c r="E1927" s="311" t="inlineStr">
        <is>
          <t>1830-PS07-366</t>
        </is>
      </c>
      <c r="F1927" s="155" t="inlineStr">
        <is>
          <t>Field</t>
        </is>
      </c>
      <c r="G1927" s="252" t="inlineStr">
        <is>
          <t>18-3601-PJB-1033</t>
        </is>
      </c>
      <c r="H1927" s="235" t="inlineStr">
        <is>
          <t>PLC-DI</t>
        </is>
      </c>
      <c r="I1927" s="312" t="inlineStr">
        <is>
          <t>-</t>
        </is>
      </c>
      <c r="J1927" s="319" t="inlineStr">
        <is>
          <t>No.1 PLC</t>
        </is>
      </c>
      <c r="K1927" s="342" t="inlineStr">
        <is>
          <t>C01</t>
        </is>
      </c>
      <c r="L1927" s="314" t="n"/>
      <c r="M1927" s="315" t="n"/>
      <c r="N1927" s="314" t="n"/>
      <c r="O1927" s="314" t="n"/>
    </row>
    <row r="1928" ht="20.1" customHeight="1" s="521">
      <c r="A1928" s="309" t="n"/>
      <c r="B1928" s="654" t="n"/>
      <c r="C1928" s="219" t="n"/>
      <c r="D1928" s="311" t="n"/>
      <c r="E1928" s="311" t="n"/>
      <c r="F1928" s="235" t="n"/>
      <c r="G1928" s="252" t="n"/>
      <c r="H1928" s="235" t="n"/>
      <c r="I1928" s="312" t="n"/>
      <c r="J1928" s="319" t="n"/>
      <c r="K1928" s="313" t="n"/>
      <c r="L1928" s="314" t="n"/>
      <c r="M1928" s="315" t="n"/>
      <c r="N1928" s="314" t="n"/>
      <c r="O1928" s="314" t="n"/>
    </row>
    <row r="1929" ht="20.1" customHeight="1" s="521">
      <c r="A1929" s="309" t="inlineStr">
        <is>
          <t>-</t>
        </is>
      </c>
      <c r="B1929" s="654" t="inlineStr">
        <is>
          <t>18-ZSH-36615</t>
        </is>
      </c>
      <c r="C1929" s="219" t="inlineStr">
        <is>
          <t>PROXIMITY SWITCH</t>
        </is>
      </c>
      <c r="D1929" s="311" t="inlineStr">
        <is>
          <t>PELLETIZER CLAMBER DRAIN VALVE "OPEN"</t>
        </is>
      </c>
      <c r="E1929" s="311" t="inlineStr">
        <is>
          <t>1830-PS07-366</t>
        </is>
      </c>
      <c r="F1929" s="155" t="inlineStr">
        <is>
          <t>Field</t>
        </is>
      </c>
      <c r="G1929" s="252" t="inlineStr">
        <is>
          <t>18-3601-PJB-1033</t>
        </is>
      </c>
      <c r="H1929" s="235" t="inlineStr">
        <is>
          <t>PLC-DI</t>
        </is>
      </c>
      <c r="I1929" s="312" t="inlineStr">
        <is>
          <t>-</t>
        </is>
      </c>
      <c r="J1929" s="319" t="inlineStr">
        <is>
          <t>No.1 PLC</t>
        </is>
      </c>
      <c r="K1929" s="342" t="inlineStr">
        <is>
          <t>C01</t>
        </is>
      </c>
      <c r="L1929" s="314" t="n"/>
      <c r="M1929" s="315" t="n"/>
      <c r="N1929" s="314" t="n"/>
      <c r="O1929" s="314" t="n"/>
    </row>
    <row r="1930" ht="20.1" customFormat="1" customHeight="1" s="111">
      <c r="A1930" s="309" t="inlineStr">
        <is>
          <t>-</t>
        </is>
      </c>
      <c r="B1930" s="654" t="inlineStr">
        <is>
          <t>18-ZSL-36615</t>
        </is>
      </c>
      <c r="C1930" s="219" t="inlineStr">
        <is>
          <t>PROXIMITY SWITCH</t>
        </is>
      </c>
      <c r="D1930" s="311" t="inlineStr">
        <is>
          <t>PELLETIZER CLAMBER DRAIN VALVE "CLOSE"</t>
        </is>
      </c>
      <c r="E1930" s="311" t="inlineStr">
        <is>
          <t>1830-PS07-366</t>
        </is>
      </c>
      <c r="F1930" s="155" t="inlineStr">
        <is>
          <t>Field</t>
        </is>
      </c>
      <c r="G1930" s="252" t="inlineStr">
        <is>
          <t>18-3601-PJB-1033</t>
        </is>
      </c>
      <c r="H1930" s="235" t="inlineStr">
        <is>
          <t>PLC-DI</t>
        </is>
      </c>
      <c r="I1930" s="312" t="inlineStr">
        <is>
          <t>-</t>
        </is>
      </c>
      <c r="J1930" s="319" t="inlineStr">
        <is>
          <t>No.1 PLC</t>
        </is>
      </c>
      <c r="K1930" s="342" t="inlineStr">
        <is>
          <t>C01</t>
        </is>
      </c>
      <c r="L1930" s="314" t="n"/>
      <c r="M1930" s="315" t="n"/>
      <c r="N1930" s="314" t="n"/>
      <c r="O1930" s="314" t="n"/>
    </row>
    <row r="1931" ht="20.1" customHeight="1" s="521">
      <c r="A1931" s="322" t="n"/>
      <c r="B1931" s="654" t="n"/>
      <c r="C1931" s="219" t="n"/>
      <c r="D1931" s="311" t="n"/>
      <c r="E1931" s="311" t="n"/>
      <c r="F1931" s="235" t="n"/>
      <c r="G1931" s="252" t="n"/>
      <c r="H1931" s="235" t="n"/>
      <c r="I1931" s="312" t="n"/>
      <c r="J1931" s="340" t="n"/>
      <c r="K1931" s="313" t="n"/>
      <c r="L1931" s="314" t="n"/>
      <c r="M1931" s="315" t="n"/>
      <c r="N1931" s="315" t="n"/>
      <c r="O1931" s="314" t="n"/>
    </row>
    <row r="1932" ht="20.1" customFormat="1" customHeight="1" s="111">
      <c r="A1932" s="309" t="inlineStr">
        <is>
          <t>-</t>
        </is>
      </c>
      <c r="B1932" s="654" t="inlineStr">
        <is>
          <t>18-HY-36615</t>
        </is>
      </c>
      <c r="C1932" s="219" t="inlineStr">
        <is>
          <t>Solenoid Valve</t>
        </is>
      </c>
      <c r="D1932" s="311" t="inlineStr">
        <is>
          <t>PELLETIZER CLAMBER DRAIN VALVE "OPEN" OR "CLOSE"</t>
        </is>
      </c>
      <c r="E1932" s="311" t="inlineStr">
        <is>
          <t>1830-PS07-366</t>
        </is>
      </c>
      <c r="F1932" s="155" t="inlineStr">
        <is>
          <t>Field</t>
        </is>
      </c>
      <c r="G1932" s="252" t="inlineStr">
        <is>
          <t>18-3601-PJB-1035</t>
        </is>
      </c>
      <c r="H1932" s="235" t="inlineStr">
        <is>
          <t>PLC-DOx2</t>
        </is>
      </c>
      <c r="I1932" s="235" t="inlineStr">
        <is>
          <t>-</t>
        </is>
      </c>
      <c r="J1932" s="319" t="inlineStr">
        <is>
          <t>No.2 PLC</t>
        </is>
      </c>
      <c r="K1932" s="342" t="inlineStr">
        <is>
          <t>C01</t>
        </is>
      </c>
      <c r="L1932" s="314" t="n"/>
      <c r="M1932" s="315" t="n"/>
      <c r="N1932" s="315" t="n"/>
      <c r="O1932" s="314" t="n"/>
    </row>
    <row r="1933" ht="20.1" customHeight="1" s="521">
      <c r="A1933" s="322" t="n"/>
      <c r="B1933" s="654" t="n"/>
      <c r="C1933" s="219" t="n"/>
      <c r="D1933" s="311" t="n"/>
      <c r="E1933" s="311" t="n"/>
      <c r="F1933" s="235" t="n"/>
      <c r="G1933" s="252" t="n"/>
      <c r="H1933" s="235" t="n"/>
      <c r="I1933" s="312" t="n"/>
      <c r="J1933" s="340" t="n"/>
      <c r="K1933" s="313" t="n"/>
      <c r="L1933" s="314" t="n"/>
      <c r="M1933" s="315" t="n"/>
      <c r="N1933" s="315" t="n"/>
      <c r="O1933" s="314" t="n"/>
    </row>
    <row r="1934" ht="20.1" customFormat="1" customHeight="1" s="111">
      <c r="A1934" s="309" t="inlineStr">
        <is>
          <t>-</t>
        </is>
      </c>
      <c r="B1934" s="654" t="inlineStr">
        <is>
          <t>18-ZSL-36616</t>
        </is>
      </c>
      <c r="C1934" s="219" t="inlineStr">
        <is>
          <t>PROXIMITY SWITCH</t>
        </is>
      </c>
      <c r="D1934" s="311" t="inlineStr">
        <is>
          <t>PELLETIZER CLAMBER MANUAL VALVE "CLOSE"</t>
        </is>
      </c>
      <c r="E1934" s="311" t="inlineStr">
        <is>
          <t>1830-PS07-366</t>
        </is>
      </c>
      <c r="F1934" s="155" t="inlineStr">
        <is>
          <t>Field</t>
        </is>
      </c>
      <c r="G1934" s="252" t="inlineStr">
        <is>
          <t>18-3601-PJB-1033</t>
        </is>
      </c>
      <c r="H1934" s="235" t="inlineStr">
        <is>
          <t>PLC-DI</t>
        </is>
      </c>
      <c r="I1934" s="312" t="inlineStr">
        <is>
          <t>-</t>
        </is>
      </c>
      <c r="J1934" s="319" t="inlineStr">
        <is>
          <t>No.1 PLC</t>
        </is>
      </c>
      <c r="K1934" s="342" t="inlineStr">
        <is>
          <t>C01</t>
        </is>
      </c>
      <c r="L1934" s="314" t="n"/>
      <c r="M1934" s="315" t="n"/>
      <c r="N1934" s="314" t="n"/>
      <c r="O1934" s="314" t="n"/>
    </row>
    <row r="1935" ht="20.1" customHeight="1" s="521">
      <c r="A1935" s="309" t="n"/>
      <c r="B1935" s="654" t="n"/>
      <c r="C1935" s="219" t="n"/>
      <c r="D1935" s="311" t="n"/>
      <c r="E1935" s="311" t="n"/>
      <c r="F1935" s="235" t="n"/>
      <c r="G1935" s="252" t="n"/>
      <c r="H1935" s="235" t="n"/>
      <c r="I1935" s="312" t="n"/>
      <c r="J1935" s="235" t="n"/>
      <c r="K1935" s="313" t="n"/>
      <c r="L1935" s="314" t="n"/>
      <c r="M1935" s="315" t="n"/>
      <c r="N1935" s="314" t="n"/>
      <c r="O1935" s="314" t="n"/>
    </row>
    <row r="1936" ht="20.1" customHeight="1" s="521">
      <c r="A1936" s="309" t="inlineStr">
        <is>
          <t>-</t>
        </is>
      </c>
      <c r="B1936" s="654" t="inlineStr">
        <is>
          <t>18-LP-36618</t>
        </is>
      </c>
      <c r="C1936" s="219" t="inlineStr">
        <is>
          <t>-</t>
        </is>
      </c>
      <c r="D1936" s="311" t="inlineStr">
        <is>
          <t>-</t>
        </is>
      </c>
      <c r="E1936" s="311" t="inlineStr">
        <is>
          <t>1830-PS07-366</t>
        </is>
      </c>
      <c r="F1936" s="155" t="inlineStr">
        <is>
          <t>Field</t>
        </is>
      </c>
      <c r="G1936" s="252" t="inlineStr">
        <is>
          <t>18-3601-PJB-1036</t>
        </is>
      </c>
      <c r="H1936" s="235" t="inlineStr">
        <is>
          <t>PLC-DO</t>
        </is>
      </c>
      <c r="I1936" s="235" t="inlineStr">
        <is>
          <t>-</t>
        </is>
      </c>
      <c r="J1936" s="319" t="inlineStr">
        <is>
          <t>No.2 PLC</t>
        </is>
      </c>
      <c r="K1936" s="342" t="inlineStr">
        <is>
          <t>C01</t>
        </is>
      </c>
      <c r="L1936" s="314" t="n"/>
      <c r="M1936" s="315" t="n"/>
      <c r="N1936" s="314" t="n"/>
      <c r="O1936" s="314" t="n"/>
    </row>
    <row r="1937" ht="20.1" customHeight="1" s="521">
      <c r="A1937" s="309" t="n"/>
      <c r="B1937" s="654" t="n"/>
      <c r="C1937" s="219" t="n"/>
      <c r="D1937" s="311" t="n"/>
      <c r="E1937" s="311" t="n"/>
      <c r="F1937" s="155" t="n"/>
      <c r="G1937" s="252" t="n"/>
      <c r="H1937" s="235" t="n"/>
      <c r="I1937" s="235" t="n"/>
      <c r="J1937" s="319" t="n"/>
      <c r="K1937" s="342" t="n"/>
      <c r="L1937" s="314" t="n"/>
      <c r="M1937" s="315" t="n"/>
      <c r="N1937" s="314" t="n"/>
      <c r="O1937" s="314" t="n"/>
    </row>
    <row r="1938" ht="20.1" customHeight="1" s="521">
      <c r="A1938" s="309" t="inlineStr">
        <is>
          <t>-</t>
        </is>
      </c>
      <c r="B1938" s="654" t="inlineStr">
        <is>
          <t>18-HY-36633</t>
        </is>
      </c>
      <c r="C1938" s="219" t="inlineStr">
        <is>
          <t>Solenoid Valve</t>
        </is>
      </c>
      <c r="D1938" s="311" t="inlineStr">
        <is>
          <t>PELLETIZER CARRIAGE MOVEMENT "HIGH SPEED FORWARD"</t>
        </is>
      </c>
      <c r="E1938" s="311" t="inlineStr">
        <is>
          <t>1830-PS07-366</t>
        </is>
      </c>
      <c r="F1938" s="155" t="inlineStr">
        <is>
          <t>Field</t>
        </is>
      </c>
      <c r="G1938" s="252" t="inlineStr">
        <is>
          <t>18-3601-PJB-1035</t>
        </is>
      </c>
      <c r="H1938" s="235" t="inlineStr">
        <is>
          <t>PLC-DO</t>
        </is>
      </c>
      <c r="I1938" s="235" t="inlineStr">
        <is>
          <t>-</t>
        </is>
      </c>
      <c r="J1938" s="319" t="inlineStr">
        <is>
          <t>No.2 PLC</t>
        </is>
      </c>
      <c r="K1938" s="342" t="inlineStr">
        <is>
          <t>C01</t>
        </is>
      </c>
      <c r="L1938" s="314" t="n"/>
      <c r="M1938" s="315" t="n"/>
      <c r="N1938" s="314" t="n"/>
      <c r="O1938" s="314" t="n"/>
    </row>
    <row r="1939" ht="20.1" customHeight="1" s="521">
      <c r="A1939" s="309" t="inlineStr">
        <is>
          <t>-</t>
        </is>
      </c>
      <c r="B1939" s="654" t="inlineStr">
        <is>
          <t>18-HY-36634</t>
        </is>
      </c>
      <c r="C1939" s="219" t="inlineStr">
        <is>
          <t>Solenoid Valve</t>
        </is>
      </c>
      <c r="D1939" s="311" t="inlineStr">
        <is>
          <t>PELLETIZER CARRIAGE MOVEMENT "HIGH SPEED BACKWARD"</t>
        </is>
      </c>
      <c r="E1939" s="311" t="inlineStr">
        <is>
          <t>1830-PS07-366</t>
        </is>
      </c>
      <c r="F1939" s="155" t="inlineStr">
        <is>
          <t>Field</t>
        </is>
      </c>
      <c r="G1939" s="252" t="inlineStr">
        <is>
          <t>18-3601-PJB-1035</t>
        </is>
      </c>
      <c r="H1939" s="235" t="inlineStr">
        <is>
          <t>PLC-DO</t>
        </is>
      </c>
      <c r="I1939" s="235" t="inlineStr">
        <is>
          <t>-</t>
        </is>
      </c>
      <c r="J1939" s="319" t="inlineStr">
        <is>
          <t>No.2 PLC</t>
        </is>
      </c>
      <c r="K1939" s="342" t="inlineStr">
        <is>
          <t>C01</t>
        </is>
      </c>
      <c r="L1939" s="314" t="n"/>
      <c r="M1939" s="315" t="n"/>
      <c r="N1939" s="314" t="n"/>
      <c r="O1939" s="314" t="n"/>
    </row>
    <row r="1940" ht="20.1" customHeight="1" s="521">
      <c r="A1940" s="309" t="inlineStr">
        <is>
          <t>-</t>
        </is>
      </c>
      <c r="B1940" s="654" t="inlineStr">
        <is>
          <t>18-HY-36635</t>
        </is>
      </c>
      <c r="C1940" s="219" t="inlineStr">
        <is>
          <t>Solenoid Valve</t>
        </is>
      </c>
      <c r="D1940" s="311" t="inlineStr">
        <is>
          <t>PELLETIZER CARRIAGE AIR MOTOR CLUTCH "ON"</t>
        </is>
      </c>
      <c r="E1940" s="311" t="inlineStr">
        <is>
          <t>1830-PS07-366</t>
        </is>
      </c>
      <c r="F1940" s="155" t="inlineStr">
        <is>
          <t>Field</t>
        </is>
      </c>
      <c r="G1940" s="252" t="inlineStr">
        <is>
          <t>18-3601-PJB-1035</t>
        </is>
      </c>
      <c r="H1940" s="235" t="inlineStr">
        <is>
          <t>PLC-DO</t>
        </is>
      </c>
      <c r="I1940" s="235" t="inlineStr">
        <is>
          <t>-</t>
        </is>
      </c>
      <c r="J1940" s="319" t="inlineStr">
        <is>
          <t>No.2 PLC</t>
        </is>
      </c>
      <c r="K1940" s="342" t="inlineStr">
        <is>
          <t>C01</t>
        </is>
      </c>
      <c r="L1940" s="314" t="n"/>
      <c r="M1940" s="315" t="n"/>
      <c r="N1940" s="315" t="n"/>
      <c r="O1940" s="314" t="n"/>
    </row>
    <row r="1941" ht="20.1" customHeight="1" s="521">
      <c r="A1941" s="322" t="n"/>
      <c r="B1941" s="654" t="n"/>
      <c r="C1941" s="219" t="n"/>
      <c r="D1941" s="311" t="n"/>
      <c r="E1941" s="311" t="n"/>
      <c r="F1941" s="235" t="n"/>
      <c r="G1941" s="252" t="n"/>
      <c r="H1941" s="235" t="n"/>
      <c r="I1941" s="312" t="n"/>
      <c r="J1941" s="340" t="n"/>
      <c r="K1941" s="313" t="n"/>
      <c r="L1941" s="314" t="n"/>
      <c r="M1941" s="315" t="n"/>
      <c r="N1941" s="315" t="n"/>
      <c r="O1941" s="314" t="n"/>
    </row>
    <row r="1942" ht="20.1" customHeight="1" s="521">
      <c r="A1942" s="309" t="inlineStr">
        <is>
          <t>-</t>
        </is>
      </c>
      <c r="B1942" s="654" t="inlineStr">
        <is>
          <t>18-TIA-36641A</t>
        </is>
      </c>
      <c r="C1942" s="219" t="inlineStr">
        <is>
          <t>PLC</t>
        </is>
      </c>
      <c r="D1942" s="311" t="inlineStr">
        <is>
          <t>PELLETIZER MOTOR WINDING TEMP.</t>
        </is>
      </c>
      <c r="E1942" s="311" t="inlineStr">
        <is>
          <t>1830-PS07-366</t>
        </is>
      </c>
      <c r="F1942" s="155" t="inlineStr">
        <is>
          <t>CCR</t>
        </is>
      </c>
      <c r="G1942" s="312" t="inlineStr">
        <is>
          <t>-</t>
        </is>
      </c>
      <c r="H1942" s="312" t="inlineStr">
        <is>
          <t>-</t>
        </is>
      </c>
      <c r="I1942" s="312" t="inlineStr">
        <is>
          <t>-</t>
        </is>
      </c>
      <c r="J1942" s="319" t="inlineStr">
        <is>
          <t>-</t>
        </is>
      </c>
      <c r="K1942" s="342" t="inlineStr">
        <is>
          <t>C01</t>
        </is>
      </c>
      <c r="L1942" s="314" t="n"/>
      <c r="M1942" s="315" t="n"/>
      <c r="N1942" s="314" t="n"/>
      <c r="O1942" s="314" t="n"/>
    </row>
    <row r="1943" ht="20.1" customHeight="1" s="521">
      <c r="A1943" s="309" t="inlineStr">
        <is>
          <t>-</t>
        </is>
      </c>
      <c r="B1943" s="654" t="inlineStr">
        <is>
          <t>18-TT-36641A</t>
        </is>
      </c>
      <c r="C1943" s="219" t="inlineStr">
        <is>
          <t>Temperature Transmitter</t>
        </is>
      </c>
      <c r="D1943" s="311" t="inlineStr">
        <is>
          <t>PELLETIZER MOTOR WINDING TEMP.</t>
        </is>
      </c>
      <c r="E1943" s="311" t="inlineStr">
        <is>
          <t>1830-PS07-366</t>
        </is>
      </c>
      <c r="F1943" s="155" t="inlineStr">
        <is>
          <t>Field</t>
        </is>
      </c>
      <c r="G1943" s="252" t="inlineStr">
        <is>
          <t>18-3601-PJB-1032</t>
        </is>
      </c>
      <c r="H1943" s="235" t="inlineStr">
        <is>
          <t>PLC-AI</t>
        </is>
      </c>
      <c r="I1943" s="235" t="inlineStr">
        <is>
          <t>-</t>
        </is>
      </c>
      <c r="J1943" s="319" t="inlineStr">
        <is>
          <t>No.3 PLC</t>
        </is>
      </c>
      <c r="K1943" s="313" t="inlineStr">
        <is>
          <t>C01</t>
        </is>
      </c>
      <c r="L1943" s="314" t="n"/>
      <c r="M1943" s="315" t="n"/>
      <c r="N1943" s="314" t="n"/>
      <c r="O1943" s="314" t="n"/>
    </row>
    <row r="1944" ht="20.1" customHeight="1" s="521">
      <c r="A1944" s="322" t="n"/>
      <c r="B1944" s="654" t="n"/>
      <c r="C1944" s="219" t="n"/>
      <c r="D1944" s="311" t="n"/>
      <c r="E1944" s="311" t="n"/>
      <c r="F1944" s="235" t="n"/>
      <c r="G1944" s="252" t="n"/>
      <c r="H1944" s="235" t="n"/>
      <c r="I1944" s="312" t="n"/>
      <c r="J1944" s="323" t="n"/>
      <c r="K1944" s="313" t="n"/>
      <c r="L1944" s="314" t="n"/>
      <c r="M1944" s="315" t="n"/>
      <c r="N1944" s="315" t="n"/>
      <c r="O1944" s="314" t="n"/>
    </row>
    <row r="1945" ht="20.1" customHeight="1" s="521">
      <c r="A1945" s="309" t="inlineStr">
        <is>
          <t>-</t>
        </is>
      </c>
      <c r="B1945" s="654" t="inlineStr">
        <is>
          <t>18-TIA-36641B</t>
        </is>
      </c>
      <c r="C1945" s="219" t="inlineStr">
        <is>
          <t>PLC</t>
        </is>
      </c>
      <c r="D1945" s="311" t="inlineStr">
        <is>
          <t>PELLETIZER MOTOR WINDING TEMP.</t>
        </is>
      </c>
      <c r="E1945" s="311" t="inlineStr">
        <is>
          <t>1830-PS07-366</t>
        </is>
      </c>
      <c r="F1945" s="155" t="inlineStr">
        <is>
          <t>CCR</t>
        </is>
      </c>
      <c r="G1945" s="312" t="inlineStr">
        <is>
          <t>-</t>
        </is>
      </c>
      <c r="H1945" s="312" t="inlineStr">
        <is>
          <t>-</t>
        </is>
      </c>
      <c r="I1945" s="312" t="inlineStr">
        <is>
          <t>-</t>
        </is>
      </c>
      <c r="J1945" s="319" t="inlineStr">
        <is>
          <t>-</t>
        </is>
      </c>
      <c r="K1945" s="342" t="inlineStr">
        <is>
          <t>C01</t>
        </is>
      </c>
      <c r="L1945" s="314" t="n"/>
      <c r="M1945" s="315" t="n"/>
      <c r="N1945" s="314" t="n"/>
      <c r="O1945" s="314" t="n"/>
    </row>
    <row r="1946" ht="20.1" customHeight="1" s="521">
      <c r="A1946" s="309" t="inlineStr">
        <is>
          <t>-</t>
        </is>
      </c>
      <c r="B1946" s="654" t="inlineStr">
        <is>
          <t>18-TT-36641B</t>
        </is>
      </c>
      <c r="C1946" s="219" t="inlineStr">
        <is>
          <t>Temperature Transmitter</t>
        </is>
      </c>
      <c r="D1946" s="311" t="inlineStr">
        <is>
          <t>PELLETIZER MOTOR WINDING TEMP.</t>
        </is>
      </c>
      <c r="E1946" s="311" t="inlineStr">
        <is>
          <t>1830-PS07-366</t>
        </is>
      </c>
      <c r="F1946" s="155" t="inlineStr">
        <is>
          <t>Field</t>
        </is>
      </c>
      <c r="G1946" s="252" t="inlineStr">
        <is>
          <t>18-3601-PJB-1032</t>
        </is>
      </c>
      <c r="H1946" s="235" t="inlineStr">
        <is>
          <t>PLC-AI</t>
        </is>
      </c>
      <c r="I1946" s="235" t="inlineStr">
        <is>
          <t>-</t>
        </is>
      </c>
      <c r="J1946" s="319" t="inlineStr">
        <is>
          <t>No.3 PLC</t>
        </is>
      </c>
      <c r="K1946" s="313" t="inlineStr">
        <is>
          <t>C01</t>
        </is>
      </c>
      <c r="L1946" s="314" t="n"/>
      <c r="M1946" s="315" t="n"/>
      <c r="N1946" s="314" t="n"/>
      <c r="O1946" s="314" t="n"/>
    </row>
    <row r="1947" ht="20.1" customHeight="1" s="521">
      <c r="A1947" s="309" t="n"/>
      <c r="B1947" s="654" t="n"/>
      <c r="C1947" s="219" t="n"/>
      <c r="D1947" s="311" t="n"/>
      <c r="E1947" s="311" t="n"/>
      <c r="F1947" s="235" t="n"/>
      <c r="G1947" s="252" t="n"/>
      <c r="H1947" s="235" t="n"/>
      <c r="I1947" s="312" t="n"/>
      <c r="J1947" s="319" t="n"/>
      <c r="K1947" s="313" t="n"/>
      <c r="L1947" s="314" t="n"/>
      <c r="M1947" s="315" t="n"/>
      <c r="N1947" s="314" t="n"/>
      <c r="O1947" s="314" t="n"/>
    </row>
    <row r="1948" ht="20.1" customHeight="1" s="521">
      <c r="A1948" s="309" t="inlineStr">
        <is>
          <t>-</t>
        </is>
      </c>
      <c r="B1948" s="654" t="inlineStr">
        <is>
          <t>18-TIA-36641C</t>
        </is>
      </c>
      <c r="C1948" s="219" t="inlineStr">
        <is>
          <t>PLC</t>
        </is>
      </c>
      <c r="D1948" s="311" t="inlineStr">
        <is>
          <t>PELLETIZER MOTOR WINDING TEMP.</t>
        </is>
      </c>
      <c r="E1948" s="311" t="inlineStr">
        <is>
          <t>1830-PS07-366</t>
        </is>
      </c>
      <c r="F1948" s="155" t="inlineStr">
        <is>
          <t>CCR</t>
        </is>
      </c>
      <c r="G1948" s="312" t="inlineStr">
        <is>
          <t>-</t>
        </is>
      </c>
      <c r="H1948" s="312" t="inlineStr">
        <is>
          <t>-</t>
        </is>
      </c>
      <c r="I1948" s="312" t="inlineStr">
        <is>
          <t>-</t>
        </is>
      </c>
      <c r="J1948" s="319" t="inlineStr">
        <is>
          <t>-</t>
        </is>
      </c>
      <c r="K1948" s="342" t="inlineStr">
        <is>
          <t>C01</t>
        </is>
      </c>
      <c r="L1948" s="314" t="n"/>
      <c r="M1948" s="315" t="n"/>
      <c r="N1948" s="314" t="n"/>
      <c r="O1948" s="314" t="n"/>
    </row>
    <row r="1949" ht="20.1" customHeight="1" s="521">
      <c r="A1949" s="309" t="inlineStr">
        <is>
          <t>-</t>
        </is>
      </c>
      <c r="B1949" s="654" t="inlineStr">
        <is>
          <t>18-TT-36641C</t>
        </is>
      </c>
      <c r="C1949" s="219" t="inlineStr">
        <is>
          <t>Temperature Transmitter</t>
        </is>
      </c>
      <c r="D1949" s="311" t="inlineStr">
        <is>
          <t>PELLETIZER MOTOR WINDING TEMP.</t>
        </is>
      </c>
      <c r="E1949" s="311" t="inlineStr">
        <is>
          <t>1830-PS07-366</t>
        </is>
      </c>
      <c r="F1949" s="155" t="inlineStr">
        <is>
          <t>Field</t>
        </is>
      </c>
      <c r="G1949" s="252" t="inlineStr">
        <is>
          <t>18-3601-PJB-1032</t>
        </is>
      </c>
      <c r="H1949" s="235" t="inlineStr">
        <is>
          <t>PLC-AI</t>
        </is>
      </c>
      <c r="I1949" s="235" t="inlineStr">
        <is>
          <t>-</t>
        </is>
      </c>
      <c r="J1949" s="319" t="inlineStr">
        <is>
          <t>No.3 PLC</t>
        </is>
      </c>
      <c r="K1949" s="313" t="inlineStr">
        <is>
          <t>C01</t>
        </is>
      </c>
      <c r="L1949" s="314" t="n"/>
      <c r="M1949" s="315" t="n"/>
      <c r="N1949" s="314" t="n"/>
      <c r="O1949" s="314" t="n"/>
    </row>
    <row r="1950" ht="20.1" customHeight="1" s="521">
      <c r="A1950" s="322" t="n"/>
      <c r="B1950" s="654" t="n"/>
      <c r="C1950" s="219" t="n"/>
      <c r="D1950" s="311" t="n"/>
      <c r="E1950" s="311" t="n"/>
      <c r="F1950" s="235" t="n"/>
      <c r="G1950" s="252" t="n"/>
      <c r="H1950" s="235" t="n"/>
      <c r="I1950" s="312" t="n"/>
      <c r="J1950" s="323" t="n"/>
      <c r="K1950" s="313" t="n"/>
      <c r="L1950" s="314" t="n"/>
      <c r="M1950" s="315" t="n"/>
      <c r="N1950" s="315" t="n"/>
      <c r="O1950" s="314" t="n"/>
    </row>
    <row r="1951" ht="20.1" customHeight="1" s="521">
      <c r="A1951" s="309" t="inlineStr">
        <is>
          <t>-</t>
        </is>
      </c>
      <c r="B1951" s="654" t="inlineStr">
        <is>
          <t>18-TIA-36642</t>
        </is>
      </c>
      <c r="C1951" s="219" t="inlineStr">
        <is>
          <t>PLC</t>
        </is>
      </c>
      <c r="D1951" s="311" t="inlineStr">
        <is>
          <t>PELLETIZER MOTOR BEARING TEMP.(NDE)</t>
        </is>
      </c>
      <c r="E1951" s="311" t="inlineStr">
        <is>
          <t>1830-PS07-366</t>
        </is>
      </c>
      <c r="F1951" s="155" t="inlineStr">
        <is>
          <t>CCR</t>
        </is>
      </c>
      <c r="G1951" s="312" t="inlineStr">
        <is>
          <t>-</t>
        </is>
      </c>
      <c r="H1951" s="312" t="inlineStr">
        <is>
          <t>-</t>
        </is>
      </c>
      <c r="I1951" s="312" t="inlineStr">
        <is>
          <t>-</t>
        </is>
      </c>
      <c r="J1951" s="319" t="inlineStr">
        <is>
          <t>-</t>
        </is>
      </c>
      <c r="K1951" s="342" t="inlineStr">
        <is>
          <t>C01</t>
        </is>
      </c>
      <c r="L1951" s="314" t="n"/>
      <c r="M1951" s="315" t="n"/>
      <c r="N1951" s="314" t="n"/>
      <c r="O1951" s="314" t="n"/>
    </row>
    <row r="1952" ht="20.1" customHeight="1" s="521">
      <c r="A1952" s="309" t="inlineStr">
        <is>
          <t>-</t>
        </is>
      </c>
      <c r="B1952" s="654" t="inlineStr">
        <is>
          <t>18-TT-36642</t>
        </is>
      </c>
      <c r="C1952" s="219" t="inlineStr">
        <is>
          <t>Temperature Transmitter</t>
        </is>
      </c>
      <c r="D1952" s="311" t="inlineStr">
        <is>
          <t>PELLETIZER MOTOR BEARING TEMP.(NDE)</t>
        </is>
      </c>
      <c r="E1952" s="311" t="inlineStr">
        <is>
          <t>1830-PS07-366</t>
        </is>
      </c>
      <c r="F1952" s="155" t="inlineStr">
        <is>
          <t>Field</t>
        </is>
      </c>
      <c r="G1952" s="252" t="inlineStr">
        <is>
          <t>18-3601-PJB-1032</t>
        </is>
      </c>
      <c r="H1952" s="235" t="inlineStr">
        <is>
          <t>PLC-AI</t>
        </is>
      </c>
      <c r="I1952" s="235" t="inlineStr">
        <is>
          <t>-</t>
        </is>
      </c>
      <c r="J1952" s="319" t="inlineStr">
        <is>
          <t>No.3 PLC</t>
        </is>
      </c>
      <c r="K1952" s="313" t="inlineStr">
        <is>
          <t>C01</t>
        </is>
      </c>
      <c r="L1952" s="314" t="n"/>
      <c r="M1952" s="315" t="n"/>
      <c r="N1952" s="314" t="n"/>
      <c r="O1952" s="314" t="n"/>
    </row>
    <row r="1953" ht="20.1" customHeight="1" s="521">
      <c r="A1953" s="309" t="n"/>
      <c r="B1953" s="654" t="n"/>
      <c r="C1953" s="219" t="n"/>
      <c r="D1953" s="311" t="n"/>
      <c r="E1953" s="311" t="n"/>
      <c r="F1953" s="235" t="n"/>
      <c r="G1953" s="252" t="n"/>
      <c r="H1953" s="235" t="n"/>
      <c r="I1953" s="312" t="n"/>
      <c r="J1953" s="319" t="n"/>
      <c r="K1953" s="313" t="n"/>
      <c r="L1953" s="314" t="n"/>
      <c r="M1953" s="315" t="n"/>
      <c r="N1953" s="314" t="n"/>
      <c r="O1953" s="314" t="n"/>
    </row>
    <row r="1954" ht="20.1" customHeight="1" s="521">
      <c r="A1954" s="309" t="inlineStr">
        <is>
          <t>-</t>
        </is>
      </c>
      <c r="B1954" s="654" t="inlineStr">
        <is>
          <t>18-TIA-36643</t>
        </is>
      </c>
      <c r="C1954" s="219" t="inlineStr">
        <is>
          <t>PLC</t>
        </is>
      </c>
      <c r="D1954" s="311" t="inlineStr">
        <is>
          <t>PELLETIZER MOTOR BEARING TEMP.(DE)</t>
        </is>
      </c>
      <c r="E1954" s="311" t="inlineStr">
        <is>
          <t>1830-PS07-366</t>
        </is>
      </c>
      <c r="F1954" s="155" t="inlineStr">
        <is>
          <t>CCR</t>
        </is>
      </c>
      <c r="G1954" s="312" t="inlineStr">
        <is>
          <t>-</t>
        </is>
      </c>
      <c r="H1954" s="312" t="inlineStr">
        <is>
          <t>-</t>
        </is>
      </c>
      <c r="I1954" s="312" t="inlineStr">
        <is>
          <t>-</t>
        </is>
      </c>
      <c r="J1954" s="319" t="inlineStr">
        <is>
          <t>-</t>
        </is>
      </c>
      <c r="K1954" s="342" t="inlineStr">
        <is>
          <t>C01</t>
        </is>
      </c>
      <c r="L1954" s="314" t="n"/>
      <c r="M1954" s="315" t="n"/>
      <c r="N1954" s="315" t="n"/>
      <c r="O1954" s="314" t="n"/>
    </row>
    <row r="1955" ht="20.1" customHeight="1" s="521">
      <c r="A1955" s="309" t="inlineStr">
        <is>
          <t>-</t>
        </is>
      </c>
      <c r="B1955" s="654" t="inlineStr">
        <is>
          <t>18-TT-36643</t>
        </is>
      </c>
      <c r="C1955" s="219" t="inlineStr">
        <is>
          <t>Temperature Transmitter</t>
        </is>
      </c>
      <c r="D1955" s="311" t="inlineStr">
        <is>
          <t>PELLETIZER MOTOR BEARING TEMP.(DE)</t>
        </is>
      </c>
      <c r="E1955" s="311" t="inlineStr">
        <is>
          <t>1830-PS07-366</t>
        </is>
      </c>
      <c r="F1955" s="155" t="inlineStr">
        <is>
          <t>Field</t>
        </is>
      </c>
      <c r="G1955" s="252" t="inlineStr">
        <is>
          <t>18-3601-PJB-1032</t>
        </is>
      </c>
      <c r="H1955" s="235" t="inlineStr">
        <is>
          <t>PLC-AI</t>
        </is>
      </c>
      <c r="I1955" s="235" t="inlineStr">
        <is>
          <t>-</t>
        </is>
      </c>
      <c r="J1955" s="319" t="inlineStr">
        <is>
          <t>No.3 PLC</t>
        </is>
      </c>
      <c r="K1955" s="313" t="inlineStr">
        <is>
          <t>C01</t>
        </is>
      </c>
      <c r="L1955" s="314" t="n"/>
      <c r="M1955" s="315" t="n"/>
      <c r="N1955" s="314" t="n"/>
      <c r="O1955" s="314" t="n"/>
    </row>
    <row r="1956" ht="20.1" customHeight="1" s="521">
      <c r="A1956" s="309" t="n"/>
      <c r="B1956" s="654" t="n"/>
      <c r="C1956" s="219" t="n"/>
      <c r="D1956" s="311" t="n"/>
      <c r="E1956" s="311" t="n"/>
      <c r="F1956" s="235" t="n"/>
      <c r="G1956" s="252" t="n"/>
      <c r="H1956" s="235" t="n"/>
      <c r="I1956" s="312" t="n"/>
      <c r="J1956" s="235" t="n"/>
      <c r="K1956" s="313" t="n"/>
      <c r="L1956" s="314" t="n"/>
      <c r="M1956" s="315" t="n"/>
      <c r="N1956" s="314" t="n"/>
      <c r="O1956" s="314" t="n"/>
    </row>
    <row r="1957" ht="20.1" customHeight="1" s="521">
      <c r="A1957" s="309" t="inlineStr">
        <is>
          <t>-</t>
        </is>
      </c>
      <c r="B1957" s="654" t="inlineStr">
        <is>
          <t>18-ZSH-37211</t>
        </is>
      </c>
      <c r="C1957" s="219" t="inlineStr">
        <is>
          <t>PROXIMITY SWITCH</t>
        </is>
      </c>
      <c r="D1957" s="311" t="inlineStr">
        <is>
          <t>PCW 3WAY VALVE</t>
        </is>
      </c>
      <c r="E1957" s="311" t="inlineStr">
        <is>
          <t>1830-PS07-372</t>
        </is>
      </c>
      <c r="F1957" s="155" t="inlineStr">
        <is>
          <t>Field</t>
        </is>
      </c>
      <c r="G1957" s="252" t="inlineStr">
        <is>
          <t>18-SP-3701X</t>
        </is>
      </c>
      <c r="H1957" s="235" t="inlineStr">
        <is>
          <t>PLC-DI</t>
        </is>
      </c>
      <c r="I1957" s="312" t="inlineStr">
        <is>
          <t>-</t>
        </is>
      </c>
      <c r="J1957" s="319" t="inlineStr">
        <is>
          <t>No.1 PLC/本安</t>
        </is>
      </c>
      <c r="K1957" s="342" t="inlineStr">
        <is>
          <t>C01</t>
        </is>
      </c>
      <c r="L1957" s="314" t="n"/>
      <c r="M1957" s="315" t="n"/>
      <c r="N1957" s="314" t="n"/>
      <c r="O1957" s="314" t="n"/>
    </row>
    <row r="1958" ht="20.1" customHeight="1" s="521">
      <c r="A1958" s="309" t="inlineStr">
        <is>
          <t>-</t>
        </is>
      </c>
      <c r="B1958" s="654" t="inlineStr">
        <is>
          <t>18-ZSL-37211</t>
        </is>
      </c>
      <c r="C1958" s="219" t="inlineStr">
        <is>
          <t>PROXIMITY SWITCH</t>
        </is>
      </c>
      <c r="D1958" s="311" t="inlineStr">
        <is>
          <t>PCW 3WAY VALVE</t>
        </is>
      </c>
      <c r="E1958" s="311" t="inlineStr">
        <is>
          <t>1830-PS07-372</t>
        </is>
      </c>
      <c r="F1958" s="155" t="inlineStr">
        <is>
          <t>Field</t>
        </is>
      </c>
      <c r="G1958" s="252" t="inlineStr">
        <is>
          <t>18-SP-3701X</t>
        </is>
      </c>
      <c r="H1958" s="235" t="inlineStr">
        <is>
          <t>PLC-DI</t>
        </is>
      </c>
      <c r="I1958" s="312" t="inlineStr">
        <is>
          <t>-</t>
        </is>
      </c>
      <c r="J1958" s="319" t="inlineStr">
        <is>
          <t>No.1 PLC/本安</t>
        </is>
      </c>
      <c r="K1958" s="342" t="inlineStr">
        <is>
          <t>C01</t>
        </is>
      </c>
      <c r="L1958" s="314" t="n"/>
      <c r="M1958" s="315" t="n"/>
      <c r="N1958" s="314" t="n"/>
      <c r="O1958" s="314" t="n"/>
    </row>
    <row r="1959" ht="20.1" customHeight="1" s="521">
      <c r="A1959" s="309" t="n"/>
      <c r="B1959" s="654" t="n"/>
      <c r="C1959" s="219" t="n"/>
      <c r="D1959" s="311" t="n"/>
      <c r="E1959" s="311" t="n"/>
      <c r="F1959" s="235" t="n"/>
      <c r="G1959" s="252" t="n"/>
      <c r="H1959" s="235" t="n"/>
      <c r="I1959" s="312" t="n"/>
      <c r="J1959" s="235" t="n"/>
      <c r="K1959" s="313" t="n"/>
      <c r="L1959" s="314" t="n"/>
      <c r="M1959" s="315" t="n"/>
      <c r="N1959" s="314" t="n"/>
      <c r="O1959" s="314" t="n"/>
    </row>
    <row r="1960" ht="20.1" customHeight="1" s="521">
      <c r="A1960" s="309" t="inlineStr">
        <is>
          <t>-</t>
        </is>
      </c>
      <c r="B1960" s="654" t="inlineStr">
        <is>
          <t>18-HY-37211</t>
        </is>
      </c>
      <c r="C1960" s="219" t="inlineStr">
        <is>
          <t>Solenoid Valve</t>
        </is>
      </c>
      <c r="D1960" s="311" t="inlineStr">
        <is>
          <t>PCW 3WAY VALVE</t>
        </is>
      </c>
      <c r="E1960" s="311" t="inlineStr">
        <is>
          <t>1830-PS07-372</t>
        </is>
      </c>
      <c r="F1960" s="155" t="inlineStr">
        <is>
          <t>Field</t>
        </is>
      </c>
      <c r="G1960" s="252" t="inlineStr">
        <is>
          <t>18-SP-3701X</t>
        </is>
      </c>
      <c r="H1960" s="235" t="inlineStr">
        <is>
          <t>PLC-DO</t>
        </is>
      </c>
      <c r="I1960" s="235" t="inlineStr">
        <is>
          <t>-</t>
        </is>
      </c>
      <c r="J1960" s="319" t="inlineStr">
        <is>
          <t>No.2 PLC/隔爆</t>
        </is>
      </c>
      <c r="K1960" s="342" t="inlineStr">
        <is>
          <t>C01</t>
        </is>
      </c>
      <c r="L1960" s="314" t="n"/>
      <c r="M1960" s="315" t="n"/>
      <c r="N1960" s="315" t="n"/>
      <c r="O1960" s="314" t="n"/>
    </row>
    <row r="1961" ht="20.1" customHeight="1" s="521">
      <c r="A1961" s="309" t="n"/>
      <c r="B1961" s="654" t="n"/>
      <c r="C1961" s="219" t="n"/>
      <c r="D1961" s="311" t="n"/>
      <c r="E1961" s="311" t="n"/>
      <c r="F1961" s="235" t="n"/>
      <c r="G1961" s="252" t="n"/>
      <c r="H1961" s="235" t="n"/>
      <c r="I1961" s="312" t="n"/>
      <c r="J1961" s="319" t="n"/>
      <c r="K1961" s="313" t="n"/>
      <c r="L1961" s="314" t="n"/>
      <c r="M1961" s="315" t="n"/>
      <c r="N1961" s="314" t="n"/>
      <c r="O1961" s="314" t="n"/>
    </row>
    <row r="1962" ht="20.1" customHeight="1" s="521">
      <c r="A1962" s="309" t="inlineStr">
        <is>
          <t>-</t>
        </is>
      </c>
      <c r="B1962" s="654" t="inlineStr">
        <is>
          <t>18-TIC-37201</t>
        </is>
      </c>
      <c r="C1962" s="219" t="inlineStr">
        <is>
          <t>PLC</t>
        </is>
      </c>
      <c r="D1962" s="311" t="inlineStr">
        <is>
          <t>TRANSPORT WATER SYSTEM</t>
        </is>
      </c>
      <c r="E1962" s="311" t="inlineStr">
        <is>
          <t>1830-PS07-372</t>
        </is>
      </c>
      <c r="F1962" s="155" t="inlineStr">
        <is>
          <t>CCR</t>
        </is>
      </c>
      <c r="G1962" s="312" t="inlineStr">
        <is>
          <t>-</t>
        </is>
      </c>
      <c r="H1962" s="312" t="inlineStr">
        <is>
          <t>-</t>
        </is>
      </c>
      <c r="I1962" s="312" t="inlineStr">
        <is>
          <t>-</t>
        </is>
      </c>
      <c r="J1962" s="319" t="inlineStr">
        <is>
          <t>-</t>
        </is>
      </c>
      <c r="K1962" s="342" t="inlineStr">
        <is>
          <t>C01</t>
        </is>
      </c>
      <c r="L1962" s="314" t="n"/>
      <c r="M1962" s="315" t="n"/>
      <c r="N1962" s="315" t="n"/>
      <c r="O1962" s="314" t="n"/>
    </row>
    <row r="1963" ht="20.1" customHeight="1" s="521">
      <c r="A1963" s="309" t="inlineStr">
        <is>
          <t>-</t>
        </is>
      </c>
      <c r="B1963" s="654" t="inlineStr">
        <is>
          <t>18-TT-37201</t>
        </is>
      </c>
      <c r="C1963" s="219" t="inlineStr">
        <is>
          <t>Temperature Transmitter</t>
        </is>
      </c>
      <c r="D1963" s="311" t="inlineStr">
        <is>
          <t>TRANSPORT WATER SYSTEM</t>
        </is>
      </c>
      <c r="E1963" s="311" t="inlineStr">
        <is>
          <t>1830-PS07-372</t>
        </is>
      </c>
      <c r="F1963" s="155" t="inlineStr">
        <is>
          <t>On-line</t>
        </is>
      </c>
      <c r="G1963" s="252" t="inlineStr">
        <is>
          <t>18-300-PCW-37209-A21B-N</t>
        </is>
      </c>
      <c r="H1963" s="235" t="inlineStr">
        <is>
          <t>PLC-AI</t>
        </is>
      </c>
      <c r="I1963" s="235" t="inlineStr">
        <is>
          <t>-</t>
        </is>
      </c>
      <c r="J1963" s="319" t="inlineStr">
        <is>
          <t>No.3 PLC</t>
        </is>
      </c>
      <c r="K1963" s="313" t="inlineStr">
        <is>
          <t>C01</t>
        </is>
      </c>
      <c r="L1963" s="314" t="n"/>
      <c r="M1963" s="315" t="n"/>
      <c r="N1963" s="314" t="n"/>
      <c r="O1963" s="314" t="n"/>
    </row>
    <row r="1964" ht="20.1" customFormat="1" customHeight="1" s="111">
      <c r="A1964" s="309" t="inlineStr">
        <is>
          <t>-</t>
        </is>
      </c>
      <c r="B1964" s="654" t="inlineStr">
        <is>
          <t>18-TCV-37201</t>
        </is>
      </c>
      <c r="C1964" s="219" t="inlineStr">
        <is>
          <t>CONTROL VALVE</t>
        </is>
      </c>
      <c r="D1964" s="311" t="inlineStr">
        <is>
          <t>TRANSPORT WATER SYSTEM</t>
        </is>
      </c>
      <c r="E1964" s="311" t="inlineStr">
        <is>
          <t>1830-PS07-372</t>
        </is>
      </c>
      <c r="F1964" s="155" t="inlineStr">
        <is>
          <t>In-line</t>
        </is>
      </c>
      <c r="G1964" s="252" t="inlineStr">
        <is>
          <t>18-350-CWR-37101A-CA2W-N</t>
        </is>
      </c>
      <c r="H1964" s="235" t="inlineStr">
        <is>
          <t>PLC-AI</t>
        </is>
      </c>
      <c r="I1964" s="235" t="inlineStr">
        <is>
          <t>-</t>
        </is>
      </c>
      <c r="J1964" s="319" t="inlineStr">
        <is>
          <t>No.3 PLC</t>
        </is>
      </c>
      <c r="K1964" s="313" t="inlineStr">
        <is>
          <t>C01</t>
        </is>
      </c>
      <c r="L1964" s="314" t="n"/>
      <c r="M1964" s="315" t="n"/>
      <c r="N1964" s="314" t="n"/>
      <c r="O1964" s="314" t="n"/>
    </row>
    <row r="1965" ht="20.1" customFormat="1" customHeight="1" s="111">
      <c r="A1965" s="309" t="n"/>
      <c r="B1965" s="654" t="n"/>
      <c r="C1965" s="219" t="n"/>
      <c r="D1965" s="311" t="n"/>
      <c r="E1965" s="311" t="n"/>
      <c r="F1965" s="235" t="n"/>
      <c r="G1965" s="252" t="n"/>
      <c r="H1965" s="235" t="n"/>
      <c r="I1965" s="312" t="n"/>
      <c r="J1965" s="235" t="n"/>
      <c r="K1965" s="313" t="n"/>
      <c r="L1965" s="314" t="n"/>
      <c r="M1965" s="315" t="n"/>
      <c r="N1965" s="314" t="n"/>
      <c r="O1965" s="314" t="n"/>
    </row>
    <row r="1966" ht="20.1" customFormat="1" customHeight="1" s="111">
      <c r="A1966" s="309" t="inlineStr">
        <is>
          <t>-</t>
        </is>
      </c>
      <c r="B1966" s="654" t="inlineStr">
        <is>
          <t>18-FIA-37201AB</t>
        </is>
      </c>
      <c r="C1966" s="219" t="inlineStr">
        <is>
          <t>PLC</t>
        </is>
      </c>
      <c r="D1966" s="311" t="inlineStr">
        <is>
          <t>TRANSPORT WATER SYSTEM</t>
        </is>
      </c>
      <c r="E1966" s="311" t="inlineStr">
        <is>
          <t>1830-PS07-372</t>
        </is>
      </c>
      <c r="F1966" s="155" t="inlineStr">
        <is>
          <t>CCR</t>
        </is>
      </c>
      <c r="G1966" s="312" t="inlineStr">
        <is>
          <t>-</t>
        </is>
      </c>
      <c r="H1966" s="312" t="inlineStr">
        <is>
          <t>-</t>
        </is>
      </c>
      <c r="I1966" s="312" t="inlineStr">
        <is>
          <t>-</t>
        </is>
      </c>
      <c r="J1966" s="319" t="inlineStr">
        <is>
          <t>-</t>
        </is>
      </c>
      <c r="K1966" s="342" t="inlineStr">
        <is>
          <t>C01</t>
        </is>
      </c>
      <c r="L1966" s="314" t="n"/>
      <c r="M1966" s="315" t="n"/>
      <c r="N1966" s="315" t="n"/>
      <c r="O1966" s="314" t="n"/>
    </row>
    <row r="1967" ht="20.1" customFormat="1" customHeight="1" s="111">
      <c r="A1967" s="309" t="inlineStr">
        <is>
          <t>-</t>
        </is>
      </c>
      <c r="B1967" s="654" t="inlineStr">
        <is>
          <t>18-FT-37201AB</t>
        </is>
      </c>
      <c r="C1967" s="219" t="inlineStr">
        <is>
          <t>DIFF. PRESS.TRANSMITTER</t>
        </is>
      </c>
      <c r="D1967" s="311" t="inlineStr">
        <is>
          <t>TRANSPORT WATER SYSTEM</t>
        </is>
      </c>
      <c r="E1967" s="311" t="inlineStr">
        <is>
          <t>1830-PS07-372</t>
        </is>
      </c>
      <c r="F1967" s="155" t="inlineStr">
        <is>
          <t>Off-line</t>
        </is>
      </c>
      <c r="G1967" s="252" t="inlineStr">
        <is>
          <t>18-300-PCW-37209-A21B-N</t>
        </is>
      </c>
      <c r="H1967" s="235" t="inlineStr">
        <is>
          <t>PLC-AIx2</t>
        </is>
      </c>
      <c r="I1967" s="235" t="inlineStr">
        <is>
          <t>-</t>
        </is>
      </c>
      <c r="J1967" s="319" t="inlineStr">
        <is>
          <t>No.3 PLC</t>
        </is>
      </c>
      <c r="K1967" s="313" t="inlineStr">
        <is>
          <t>C01</t>
        </is>
      </c>
      <c r="L1967" s="314" t="n"/>
      <c r="M1967" s="315" t="n"/>
      <c r="N1967" s="314" t="n"/>
      <c r="O1967" s="314" t="n"/>
    </row>
    <row r="1968" ht="20.1" customFormat="1" customHeight="1" s="111">
      <c r="A1968" s="309" t="n"/>
      <c r="B1968" s="654" t="n"/>
      <c r="C1968" s="219" t="n"/>
      <c r="D1968" s="311" t="n"/>
      <c r="E1968" s="311" t="n"/>
      <c r="F1968" s="235" t="n"/>
      <c r="G1968" s="252" t="n"/>
      <c r="H1968" s="235" t="n"/>
      <c r="I1968" s="312" t="n"/>
      <c r="J1968" s="235" t="n"/>
      <c r="K1968" s="313" t="n"/>
      <c r="L1968" s="314" t="n"/>
      <c r="M1968" s="315" t="n"/>
      <c r="N1968" s="314" t="n"/>
      <c r="O1968" s="314" t="n"/>
    </row>
    <row r="1969" ht="20.1" customFormat="1" customHeight="1" s="111">
      <c r="A1969" s="309" t="inlineStr">
        <is>
          <t>-</t>
        </is>
      </c>
      <c r="B1969" s="654" t="inlineStr">
        <is>
          <t>18-LIA-37204</t>
        </is>
      </c>
      <c r="C1969" s="219" t="inlineStr">
        <is>
          <t>PLC</t>
        </is>
      </c>
      <c r="D1969" s="311" t="inlineStr">
        <is>
          <t>TRANSPORT WATER TANK</t>
        </is>
      </c>
      <c r="E1969" s="311" t="inlineStr">
        <is>
          <t>1830-PS07-372</t>
        </is>
      </c>
      <c r="F1969" s="155" t="inlineStr">
        <is>
          <t>CCR</t>
        </is>
      </c>
      <c r="G1969" s="312" t="inlineStr">
        <is>
          <t>-</t>
        </is>
      </c>
      <c r="H1969" s="312" t="inlineStr">
        <is>
          <t>-</t>
        </is>
      </c>
      <c r="I1969" s="312" t="inlineStr">
        <is>
          <t>-</t>
        </is>
      </c>
      <c r="J1969" s="319" t="inlineStr">
        <is>
          <t>-</t>
        </is>
      </c>
      <c r="K1969" s="342" t="inlineStr">
        <is>
          <t>C01</t>
        </is>
      </c>
      <c r="L1969" s="314" t="n"/>
      <c r="M1969" s="315" t="n"/>
      <c r="N1969" s="315" t="n"/>
      <c r="O1969" s="314" t="n"/>
    </row>
    <row r="1970" ht="20.1" customFormat="1" customHeight="1" s="111">
      <c r="A1970" s="309" t="inlineStr">
        <is>
          <t>-</t>
        </is>
      </c>
      <c r="B1970" s="654" t="inlineStr">
        <is>
          <t>18-LT-37204</t>
        </is>
      </c>
      <c r="C1970" s="219" t="inlineStr">
        <is>
          <t>DIFF. PRESS.TRANSMITTER</t>
        </is>
      </c>
      <c r="D1970" s="311" t="inlineStr">
        <is>
          <t>TRANSPORT WATER TANK</t>
        </is>
      </c>
      <c r="E1970" s="311" t="inlineStr">
        <is>
          <t>1830-PS07-372</t>
        </is>
      </c>
      <c r="F1970" s="155" t="inlineStr">
        <is>
          <t>Equip.</t>
        </is>
      </c>
      <c r="G1970" s="252" t="inlineStr">
        <is>
          <t>18-VE-3701X</t>
        </is>
      </c>
      <c r="H1970" s="235" t="inlineStr">
        <is>
          <t>PLC-AI</t>
        </is>
      </c>
      <c r="I1970" s="235" t="inlineStr">
        <is>
          <t>-</t>
        </is>
      </c>
      <c r="J1970" s="319" t="inlineStr">
        <is>
          <t>No.3 PLC</t>
        </is>
      </c>
      <c r="K1970" s="313" t="inlineStr">
        <is>
          <t>C01</t>
        </is>
      </c>
      <c r="L1970" s="314" t="n"/>
      <c r="M1970" s="315" t="n"/>
      <c r="N1970" s="314" t="n"/>
      <c r="O1970" s="314" t="n"/>
    </row>
    <row r="1971" ht="20.1" customFormat="1" customHeight="1" s="111">
      <c r="A1971" s="309" t="n"/>
      <c r="B1971" s="654" t="n"/>
      <c r="C1971" s="219" t="n"/>
      <c r="D1971" s="311" t="n"/>
      <c r="E1971" s="311" t="n"/>
      <c r="F1971" s="235" t="n"/>
      <c r="G1971" s="252" t="n"/>
      <c r="H1971" s="235" t="n"/>
      <c r="I1971" s="312" t="n"/>
      <c r="J1971" s="235" t="n"/>
      <c r="K1971" s="313" t="n"/>
      <c r="L1971" s="314" t="n"/>
      <c r="M1971" s="315" t="n"/>
      <c r="N1971" s="314" t="n"/>
      <c r="O1971" s="314" t="n"/>
    </row>
    <row r="1972" ht="20.1" customFormat="1" customHeight="1" s="111">
      <c r="A1972" s="309" t="inlineStr">
        <is>
          <t>-</t>
        </is>
      </c>
      <c r="B1972" s="654" t="inlineStr">
        <is>
          <t>18-LY-37204</t>
        </is>
      </c>
      <c r="C1972" s="219" t="inlineStr">
        <is>
          <t>Solenoid Valve</t>
        </is>
      </c>
      <c r="D1972" s="311" t="inlineStr">
        <is>
          <t>TRANSPORT WATER TANK</t>
        </is>
      </c>
      <c r="E1972" s="311" t="inlineStr">
        <is>
          <t>1830-PS07-372</t>
        </is>
      </c>
      <c r="F1972" s="155" t="inlineStr">
        <is>
          <t>Field</t>
        </is>
      </c>
      <c r="G1972" s="252" t="inlineStr">
        <is>
          <t>18-LV-37204</t>
        </is>
      </c>
      <c r="H1972" s="235" t="inlineStr">
        <is>
          <t>PLC-DO</t>
        </is>
      </c>
      <c r="I1972" s="235" t="inlineStr">
        <is>
          <t>-</t>
        </is>
      </c>
      <c r="J1972" s="319" t="inlineStr">
        <is>
          <t>No.2 PLC</t>
        </is>
      </c>
      <c r="K1972" s="313" t="inlineStr">
        <is>
          <t>C01</t>
        </is>
      </c>
      <c r="L1972" s="314" t="n"/>
      <c r="M1972" s="315" t="n"/>
      <c r="N1972" s="314" t="n"/>
      <c r="O1972" s="314" t="n"/>
    </row>
    <row r="1973" ht="20.1" customFormat="1" customHeight="1" s="111">
      <c r="A1973" s="322" t="n"/>
      <c r="B1973" s="654" t="n"/>
      <c r="C1973" s="219" t="n"/>
      <c r="D1973" s="311" t="n"/>
      <c r="E1973" s="311" t="n"/>
      <c r="F1973" s="235" t="n"/>
      <c r="G1973" s="252" t="n"/>
      <c r="H1973" s="235" t="n"/>
      <c r="I1973" s="312" t="n"/>
      <c r="J1973" s="323" t="n"/>
      <c r="K1973" s="313" t="n"/>
      <c r="L1973" s="314" t="n"/>
      <c r="M1973" s="315" t="n"/>
      <c r="N1973" s="315" t="n"/>
      <c r="O1973" s="314" t="n"/>
    </row>
    <row r="1974" ht="20.1" customFormat="1" customHeight="1" s="111">
      <c r="A1974" s="309" t="inlineStr">
        <is>
          <t>-</t>
        </is>
      </c>
      <c r="B1974" s="654" t="inlineStr">
        <is>
          <t>18-TIA-37211A</t>
        </is>
      </c>
      <c r="C1974" s="219" t="inlineStr">
        <is>
          <t>PLC</t>
        </is>
      </c>
      <c r="D1974" s="311" t="inlineStr">
        <is>
          <t>PCW MOTOR WINDING TEMP.</t>
        </is>
      </c>
      <c r="E1974" s="311" t="inlineStr">
        <is>
          <t>1830-PS07-372</t>
        </is>
      </c>
      <c r="F1974" s="155" t="inlineStr">
        <is>
          <t>CCR</t>
        </is>
      </c>
      <c r="G1974" s="312" t="inlineStr">
        <is>
          <t>-</t>
        </is>
      </c>
      <c r="H1974" s="312" t="inlineStr">
        <is>
          <t>-</t>
        </is>
      </c>
      <c r="I1974" s="312" t="inlineStr">
        <is>
          <t>-</t>
        </is>
      </c>
      <c r="J1974" s="319" t="inlineStr">
        <is>
          <t>-</t>
        </is>
      </c>
      <c r="K1974" s="342" t="inlineStr">
        <is>
          <t>C01</t>
        </is>
      </c>
      <c r="L1974" s="314" t="n"/>
      <c r="M1974" s="315" t="n"/>
      <c r="N1974" s="315" t="n"/>
      <c r="O1974" s="314" t="n"/>
    </row>
    <row r="1975" ht="20.1" customFormat="1" customHeight="1" s="111">
      <c r="A1975" s="309" t="inlineStr">
        <is>
          <t>-</t>
        </is>
      </c>
      <c r="B1975" s="654" t="inlineStr">
        <is>
          <t>18-TT-37211A</t>
        </is>
      </c>
      <c r="C1975" s="219" t="inlineStr">
        <is>
          <t>Temperature Transmitter</t>
        </is>
      </c>
      <c r="D1975" s="311" t="inlineStr">
        <is>
          <t>PCW MOTOR WINDING TEMP.</t>
        </is>
      </c>
      <c r="E1975" s="311" t="inlineStr">
        <is>
          <t>1830-PS07-372</t>
        </is>
      </c>
      <c r="F1975" s="155" t="inlineStr">
        <is>
          <t>Field</t>
        </is>
      </c>
      <c r="G1975" s="252" t="inlineStr">
        <is>
          <t>18-3601-PJB-1042</t>
        </is>
      </c>
      <c r="H1975" s="235" t="inlineStr">
        <is>
          <t>PLC-AI</t>
        </is>
      </c>
      <c r="I1975" s="235" t="inlineStr">
        <is>
          <t>-</t>
        </is>
      </c>
      <c r="J1975" s="319" t="inlineStr">
        <is>
          <t>No.3 PLC</t>
        </is>
      </c>
      <c r="K1975" s="313" t="inlineStr">
        <is>
          <t>C01</t>
        </is>
      </c>
      <c r="L1975" s="314" t="n"/>
      <c r="M1975" s="315" t="n"/>
      <c r="N1975" s="314" t="n"/>
      <c r="O1975" s="314" t="n"/>
    </row>
    <row r="1976" ht="20.1" customFormat="1" customHeight="1" s="111">
      <c r="A1976" s="309" t="n"/>
      <c r="B1976" s="654" t="n"/>
      <c r="C1976" s="219" t="n"/>
      <c r="D1976" s="311" t="n"/>
      <c r="E1976" s="311" t="n"/>
      <c r="F1976" s="235" t="n"/>
      <c r="G1976" s="252" t="n"/>
      <c r="H1976" s="235" t="n"/>
      <c r="I1976" s="312" t="n"/>
      <c r="J1976" s="235" t="n"/>
      <c r="K1976" s="313" t="n"/>
      <c r="L1976" s="314" t="n"/>
      <c r="M1976" s="315" t="n"/>
      <c r="N1976" s="314" t="n"/>
      <c r="O1976" s="314" t="n"/>
    </row>
    <row r="1977" ht="20.1" customFormat="1" customHeight="1" s="111">
      <c r="A1977" s="309" t="inlineStr">
        <is>
          <t>-</t>
        </is>
      </c>
      <c r="B1977" s="654" t="inlineStr">
        <is>
          <t>18-TIA-37211B</t>
        </is>
      </c>
      <c r="C1977" s="219" t="inlineStr">
        <is>
          <t>PLC</t>
        </is>
      </c>
      <c r="D1977" s="311" t="inlineStr">
        <is>
          <t>PCW MOTOR WINDING TEMP.</t>
        </is>
      </c>
      <c r="E1977" s="311" t="inlineStr">
        <is>
          <t>1830-PS07-372</t>
        </is>
      </c>
      <c r="F1977" s="155" t="inlineStr">
        <is>
          <t>CCR</t>
        </is>
      </c>
      <c r="G1977" s="312" t="inlineStr">
        <is>
          <t>-</t>
        </is>
      </c>
      <c r="H1977" s="312" t="inlineStr">
        <is>
          <t>-</t>
        </is>
      </c>
      <c r="I1977" s="312" t="inlineStr">
        <is>
          <t>-</t>
        </is>
      </c>
      <c r="J1977" s="319" t="inlineStr">
        <is>
          <t>-</t>
        </is>
      </c>
      <c r="K1977" s="342" t="inlineStr">
        <is>
          <t>C01</t>
        </is>
      </c>
      <c r="L1977" s="314" t="n"/>
      <c r="M1977" s="315" t="n"/>
      <c r="N1977" s="315" t="n"/>
      <c r="O1977" s="314" t="n"/>
    </row>
    <row r="1978" ht="20.1" customFormat="1" customHeight="1" s="111">
      <c r="A1978" s="309" t="inlineStr">
        <is>
          <t>-</t>
        </is>
      </c>
      <c r="B1978" s="654" t="inlineStr">
        <is>
          <t>18-TT-37211B</t>
        </is>
      </c>
      <c r="C1978" s="219" t="inlineStr">
        <is>
          <t>Temperature Transmitter</t>
        </is>
      </c>
      <c r="D1978" s="311" t="inlineStr">
        <is>
          <t>PCW MOTOR WINDING TEMP.</t>
        </is>
      </c>
      <c r="E1978" s="311" t="inlineStr">
        <is>
          <t>1830-PS07-372</t>
        </is>
      </c>
      <c r="F1978" s="155" t="inlineStr">
        <is>
          <t>Field</t>
        </is>
      </c>
      <c r="G1978" s="252" t="inlineStr">
        <is>
          <t>18-3601-PJB-1042</t>
        </is>
      </c>
      <c r="H1978" s="235" t="inlineStr">
        <is>
          <t>PLC-AI</t>
        </is>
      </c>
      <c r="I1978" s="235" t="inlineStr">
        <is>
          <t>-</t>
        </is>
      </c>
      <c r="J1978" s="319" t="inlineStr">
        <is>
          <t>No.3 PLC</t>
        </is>
      </c>
      <c r="K1978" s="313" t="inlineStr">
        <is>
          <t>C01</t>
        </is>
      </c>
      <c r="L1978" s="314" t="n"/>
      <c r="M1978" s="315" t="n"/>
      <c r="N1978" s="314" t="n"/>
      <c r="O1978" s="314" t="n"/>
    </row>
    <row r="1979" ht="20.1" customFormat="1" customHeight="1" s="111">
      <c r="A1979" s="309" t="n"/>
      <c r="B1979" s="654" t="n"/>
      <c r="C1979" s="219" t="n"/>
      <c r="D1979" s="311" t="n"/>
      <c r="E1979" s="311" t="n"/>
      <c r="F1979" s="235" t="n"/>
      <c r="G1979" s="252" t="n"/>
      <c r="H1979" s="235" t="n"/>
      <c r="I1979" s="312" t="n"/>
      <c r="J1979" s="235" t="n"/>
      <c r="K1979" s="313" t="n"/>
      <c r="L1979" s="314" t="n"/>
      <c r="M1979" s="315" t="n"/>
      <c r="N1979" s="314" t="n"/>
      <c r="O1979" s="314" t="n"/>
    </row>
    <row r="1980" ht="20.1" customFormat="1" customHeight="1" s="111">
      <c r="A1980" s="309" t="inlineStr">
        <is>
          <t>-</t>
        </is>
      </c>
      <c r="B1980" s="654" t="inlineStr">
        <is>
          <t>18-TIA-37211C</t>
        </is>
      </c>
      <c r="C1980" s="219" t="inlineStr">
        <is>
          <t>PLC</t>
        </is>
      </c>
      <c r="D1980" s="311" t="inlineStr">
        <is>
          <t>PCW MOTOR WINDING TEMP.</t>
        </is>
      </c>
      <c r="E1980" s="311" t="inlineStr">
        <is>
          <t>1830-PS07-372</t>
        </is>
      </c>
      <c r="F1980" s="155" t="inlineStr">
        <is>
          <t>CCR</t>
        </is>
      </c>
      <c r="G1980" s="312" t="inlineStr">
        <is>
          <t>-</t>
        </is>
      </c>
      <c r="H1980" s="312" t="inlineStr">
        <is>
          <t>-</t>
        </is>
      </c>
      <c r="I1980" s="312" t="inlineStr">
        <is>
          <t>-</t>
        </is>
      </c>
      <c r="J1980" s="319" t="inlineStr">
        <is>
          <t>-</t>
        </is>
      </c>
      <c r="K1980" s="342" t="inlineStr">
        <is>
          <t>C01</t>
        </is>
      </c>
      <c r="L1980" s="314" t="n"/>
      <c r="M1980" s="315" t="n"/>
      <c r="N1980" s="315" t="n"/>
      <c r="O1980" s="314" t="n"/>
    </row>
    <row r="1981" ht="20.1" customFormat="1" customHeight="1" s="111">
      <c r="A1981" s="309" t="inlineStr">
        <is>
          <t>-</t>
        </is>
      </c>
      <c r="B1981" s="654" t="inlineStr">
        <is>
          <t>18-TT-37211C</t>
        </is>
      </c>
      <c r="C1981" s="219" t="inlineStr">
        <is>
          <t>Temperature Transmitter</t>
        </is>
      </c>
      <c r="D1981" s="311" t="inlineStr">
        <is>
          <t>PCW MOTOR WINDING TEMP.</t>
        </is>
      </c>
      <c r="E1981" s="311" t="inlineStr">
        <is>
          <t>1830-PS07-372</t>
        </is>
      </c>
      <c r="F1981" s="155" t="inlineStr">
        <is>
          <t>Field</t>
        </is>
      </c>
      <c r="G1981" s="252" t="inlineStr">
        <is>
          <t>18-3601-PJB-1042</t>
        </is>
      </c>
      <c r="H1981" s="235" t="inlineStr">
        <is>
          <t>PLC-AI</t>
        </is>
      </c>
      <c r="I1981" s="235" t="inlineStr">
        <is>
          <t>-</t>
        </is>
      </c>
      <c r="J1981" s="319" t="inlineStr">
        <is>
          <t>No.3 PLC</t>
        </is>
      </c>
      <c r="K1981" s="313" t="inlineStr">
        <is>
          <t>C01</t>
        </is>
      </c>
      <c r="L1981" s="314" t="n"/>
      <c r="M1981" s="315" t="n"/>
      <c r="N1981" s="314" t="n"/>
      <c r="O1981" s="314" t="n"/>
    </row>
    <row r="1982" ht="20.1" customHeight="1" s="521">
      <c r="A1982" s="309" t="n"/>
      <c r="B1982" s="654" t="n"/>
      <c r="C1982" s="219" t="n"/>
      <c r="D1982" s="311" t="n"/>
      <c r="E1982" s="311" t="n"/>
      <c r="F1982" s="155" t="n"/>
      <c r="G1982" s="252" t="n"/>
      <c r="H1982" s="235" t="n"/>
      <c r="I1982" s="235" t="n"/>
      <c r="J1982" s="319" t="n"/>
      <c r="K1982" s="313" t="n"/>
      <c r="L1982" s="314" t="n"/>
      <c r="M1982" s="315" t="n"/>
      <c r="N1982" s="314" t="n"/>
      <c r="O1982" s="314" t="n"/>
    </row>
    <row r="1983" ht="20.1" customHeight="1" s="521">
      <c r="A1983" s="309" t="inlineStr">
        <is>
          <t>-</t>
        </is>
      </c>
      <c r="B1983" s="654" t="inlineStr">
        <is>
          <t>18-TIA-37212</t>
        </is>
      </c>
      <c r="C1983" s="219" t="inlineStr">
        <is>
          <t>PLC</t>
        </is>
      </c>
      <c r="D1983" s="311" t="inlineStr">
        <is>
          <t>PCW MOTOR BEARING NDE TEMP.</t>
        </is>
      </c>
      <c r="E1983" s="311" t="inlineStr">
        <is>
          <t>1830-PS07-372</t>
        </is>
      </c>
      <c r="F1983" s="155" t="inlineStr">
        <is>
          <t>CCR</t>
        </is>
      </c>
      <c r="G1983" s="312" t="inlineStr">
        <is>
          <t>-</t>
        </is>
      </c>
      <c r="H1983" s="312" t="inlineStr">
        <is>
          <t>-</t>
        </is>
      </c>
      <c r="I1983" s="312" t="inlineStr">
        <is>
          <t>-</t>
        </is>
      </c>
      <c r="J1983" s="319" t="inlineStr">
        <is>
          <t>-</t>
        </is>
      </c>
      <c r="K1983" s="342" t="inlineStr">
        <is>
          <t>C01</t>
        </is>
      </c>
      <c r="L1983" s="314" t="n"/>
      <c r="M1983" s="315" t="n"/>
      <c r="N1983" s="315" t="n"/>
      <c r="O1983" s="314" t="n"/>
    </row>
    <row r="1984" ht="20.1" customHeight="1" s="521">
      <c r="A1984" s="309" t="inlineStr">
        <is>
          <t>-</t>
        </is>
      </c>
      <c r="B1984" s="654" t="inlineStr">
        <is>
          <t>18-TT-37212</t>
        </is>
      </c>
      <c r="C1984" s="219" t="inlineStr">
        <is>
          <t>Temperature Transmitter</t>
        </is>
      </c>
      <c r="D1984" s="311" t="inlineStr">
        <is>
          <t>PCW MOTOR BEARING NDE TEMP.</t>
        </is>
      </c>
      <c r="E1984" s="311" t="inlineStr">
        <is>
          <t>1830-PS07-372</t>
        </is>
      </c>
      <c r="F1984" s="155" t="inlineStr">
        <is>
          <t>Field</t>
        </is>
      </c>
      <c r="G1984" s="252" t="inlineStr">
        <is>
          <t>18-3601-PJB-1042</t>
        </is>
      </c>
      <c r="H1984" s="235" t="inlineStr">
        <is>
          <t>PLC-AI</t>
        </is>
      </c>
      <c r="I1984" s="235" t="inlineStr">
        <is>
          <t>-</t>
        </is>
      </c>
      <c r="J1984" s="319" t="inlineStr">
        <is>
          <t>No.3 PLC</t>
        </is>
      </c>
      <c r="K1984" s="313" t="inlineStr">
        <is>
          <t>C01</t>
        </is>
      </c>
      <c r="L1984" s="314" t="n"/>
      <c r="M1984" s="315" t="n"/>
      <c r="N1984" s="314" t="n"/>
      <c r="O1984" s="314" t="n"/>
    </row>
    <row r="1985" ht="20.1" customHeight="1" s="521">
      <c r="A1985" s="309" t="n"/>
      <c r="B1985" s="654" t="n"/>
      <c r="C1985" s="219" t="n"/>
      <c r="D1985" s="311" t="n"/>
      <c r="E1985" s="311" t="n"/>
      <c r="F1985" s="155" t="n"/>
      <c r="G1985" s="252" t="n"/>
      <c r="H1985" s="235" t="n"/>
      <c r="I1985" s="235" t="n"/>
      <c r="J1985" s="319" t="n"/>
      <c r="K1985" s="313" t="n"/>
      <c r="L1985" s="314" t="n"/>
      <c r="M1985" s="315" t="n"/>
      <c r="N1985" s="314" t="n"/>
      <c r="O1985" s="314" t="n"/>
    </row>
    <row r="1986" ht="20.1" customHeight="1" s="521">
      <c r="A1986" s="309" t="inlineStr">
        <is>
          <t>-</t>
        </is>
      </c>
      <c r="B1986" s="654" t="inlineStr">
        <is>
          <t>18-TIA-37213</t>
        </is>
      </c>
      <c r="C1986" s="219" t="inlineStr">
        <is>
          <t>PLC</t>
        </is>
      </c>
      <c r="D1986" s="311" t="inlineStr">
        <is>
          <t>PCW MOTOR BEARING DE TEMP.</t>
        </is>
      </c>
      <c r="E1986" s="311" t="inlineStr">
        <is>
          <t>1830-PS07-372</t>
        </is>
      </c>
      <c r="F1986" s="155" t="inlineStr">
        <is>
          <t>CCR</t>
        </is>
      </c>
      <c r="G1986" s="312" t="inlineStr">
        <is>
          <t>-</t>
        </is>
      </c>
      <c r="H1986" s="312" t="inlineStr">
        <is>
          <t>-</t>
        </is>
      </c>
      <c r="I1986" s="312" t="inlineStr">
        <is>
          <t>-</t>
        </is>
      </c>
      <c r="J1986" s="319" t="inlineStr">
        <is>
          <t>-</t>
        </is>
      </c>
      <c r="K1986" s="342" t="inlineStr">
        <is>
          <t>C01</t>
        </is>
      </c>
      <c r="L1986" s="314" t="n"/>
      <c r="M1986" s="315" t="n"/>
      <c r="N1986" s="315" t="n"/>
      <c r="O1986" s="314" t="n"/>
    </row>
    <row r="1987" ht="20.1" customHeight="1" s="521">
      <c r="A1987" s="309" t="inlineStr">
        <is>
          <t>-</t>
        </is>
      </c>
      <c r="B1987" s="654" t="inlineStr">
        <is>
          <t>18-TT-37213</t>
        </is>
      </c>
      <c r="C1987" s="219" t="inlineStr">
        <is>
          <t>Temperature Transmitter</t>
        </is>
      </c>
      <c r="D1987" s="311" t="inlineStr">
        <is>
          <t>PCW MOTOR BEARING DE TEMP.</t>
        </is>
      </c>
      <c r="E1987" s="311" t="inlineStr">
        <is>
          <t>1830-PS07-372</t>
        </is>
      </c>
      <c r="F1987" s="155" t="inlineStr">
        <is>
          <t>Field</t>
        </is>
      </c>
      <c r="G1987" s="252" t="inlineStr">
        <is>
          <t>18-3601-PJB-1042</t>
        </is>
      </c>
      <c r="H1987" s="235" t="inlineStr">
        <is>
          <t>PLC-AI</t>
        </is>
      </c>
      <c r="I1987" s="235" t="inlineStr">
        <is>
          <t>-</t>
        </is>
      </c>
      <c r="J1987" s="319" t="inlineStr">
        <is>
          <t>No.3 PLC</t>
        </is>
      </c>
      <c r="K1987" s="313" t="inlineStr">
        <is>
          <t>C01</t>
        </is>
      </c>
      <c r="L1987" s="314" t="n"/>
      <c r="M1987" s="315" t="n"/>
      <c r="N1987" s="314" t="n"/>
      <c r="O1987" s="314" t="n"/>
    </row>
    <row r="1988" ht="20.1" customFormat="1" customHeight="1" s="111">
      <c r="A1988" s="309" t="n"/>
      <c r="B1988" s="654" t="n"/>
      <c r="C1988" s="219" t="n"/>
      <c r="D1988" s="311" t="n"/>
      <c r="E1988" s="311" t="n"/>
      <c r="F1988" s="155" t="n"/>
      <c r="G1988" s="252" t="n"/>
      <c r="H1988" s="235" t="n"/>
      <c r="I1988" s="235" t="n"/>
      <c r="J1988" s="319" t="n"/>
      <c r="K1988" s="313" t="n"/>
      <c r="L1988" s="314" t="n"/>
      <c r="M1988" s="315" t="n"/>
      <c r="N1988" s="314" t="n"/>
      <c r="O1988" s="314" t="n"/>
    </row>
    <row r="1989" ht="20.1" customFormat="1" customHeight="1" s="111">
      <c r="A1989" s="309" t="inlineStr">
        <is>
          <t>-</t>
        </is>
      </c>
      <c r="B1989" s="654" t="inlineStr">
        <is>
          <t>18-TIA-37221A</t>
        </is>
      </c>
      <c r="C1989" s="219" t="inlineStr">
        <is>
          <t>PLC</t>
        </is>
      </c>
      <c r="D1989" s="311" t="inlineStr">
        <is>
          <t>PCW MOTOR WINDING TEMP.</t>
        </is>
      </c>
      <c r="E1989" s="311" t="inlineStr">
        <is>
          <t>1830-PS07-372</t>
        </is>
      </c>
      <c r="F1989" s="155" t="inlineStr">
        <is>
          <t>CCR</t>
        </is>
      </c>
      <c r="G1989" s="312" t="inlineStr">
        <is>
          <t>-</t>
        </is>
      </c>
      <c r="H1989" s="312" t="inlineStr">
        <is>
          <t>-</t>
        </is>
      </c>
      <c r="I1989" s="312" t="inlineStr">
        <is>
          <t>-</t>
        </is>
      </c>
      <c r="J1989" s="319" t="inlineStr">
        <is>
          <t>-</t>
        </is>
      </c>
      <c r="K1989" s="342" t="inlineStr">
        <is>
          <t>C01</t>
        </is>
      </c>
      <c r="L1989" s="314" t="n"/>
      <c r="M1989" s="315" t="n"/>
      <c r="N1989" s="315" t="n"/>
      <c r="O1989" s="314" t="n"/>
    </row>
    <row r="1990" ht="20.1" customFormat="1" customHeight="1" s="111">
      <c r="A1990" s="309" t="inlineStr">
        <is>
          <t>-</t>
        </is>
      </c>
      <c r="B1990" s="654" t="inlineStr">
        <is>
          <t>18-TT-37221A</t>
        </is>
      </c>
      <c r="C1990" s="219" t="inlineStr">
        <is>
          <t>Temperature Transmitter</t>
        </is>
      </c>
      <c r="D1990" s="311" t="inlineStr">
        <is>
          <t>PCW MOTOR WINDING TEMP.</t>
        </is>
      </c>
      <c r="E1990" s="311" t="inlineStr">
        <is>
          <t>1830-PS07-372</t>
        </is>
      </c>
      <c r="F1990" s="155" t="inlineStr">
        <is>
          <t>Field</t>
        </is>
      </c>
      <c r="G1990" s="252" t="inlineStr">
        <is>
          <t>18-3601-PJB-1045</t>
        </is>
      </c>
      <c r="H1990" s="235" t="inlineStr">
        <is>
          <t>PLC-AI</t>
        </is>
      </c>
      <c r="I1990" s="235" t="inlineStr">
        <is>
          <t>-</t>
        </is>
      </c>
      <c r="J1990" s="319" t="inlineStr">
        <is>
          <t>No.3 PLC</t>
        </is>
      </c>
      <c r="K1990" s="313" t="inlineStr">
        <is>
          <t>C01</t>
        </is>
      </c>
      <c r="L1990" s="314" t="n"/>
      <c r="M1990" s="315" t="n"/>
      <c r="N1990" s="314" t="n"/>
      <c r="O1990" s="314" t="n"/>
    </row>
    <row r="1991" ht="20.1" customFormat="1" customHeight="1" s="111">
      <c r="A1991" s="309" t="n"/>
      <c r="B1991" s="654" t="n"/>
      <c r="C1991" s="219" t="n"/>
      <c r="D1991" s="311" t="n"/>
      <c r="E1991" s="311" t="n"/>
      <c r="F1991" s="235" t="n"/>
      <c r="G1991" s="252" t="n"/>
      <c r="H1991" s="235" t="n"/>
      <c r="I1991" s="312" t="n"/>
      <c r="J1991" s="235" t="n"/>
      <c r="K1991" s="313" t="n"/>
      <c r="L1991" s="314" t="n"/>
      <c r="M1991" s="315" t="n"/>
      <c r="N1991" s="314" t="n"/>
      <c r="O1991" s="314" t="n"/>
    </row>
    <row r="1992" ht="20.1" customFormat="1" customHeight="1" s="111">
      <c r="A1992" s="309" t="inlineStr">
        <is>
          <t>-</t>
        </is>
      </c>
      <c r="B1992" s="654" t="inlineStr">
        <is>
          <t>18-TIA-37221B</t>
        </is>
      </c>
      <c r="C1992" s="219" t="inlineStr">
        <is>
          <t>PLC</t>
        </is>
      </c>
      <c r="D1992" s="311" t="inlineStr">
        <is>
          <t>PCW MOTOR WINDING TEMP.</t>
        </is>
      </c>
      <c r="E1992" s="311" t="inlineStr">
        <is>
          <t>1830-PS07-372</t>
        </is>
      </c>
      <c r="F1992" s="155" t="inlineStr">
        <is>
          <t>CCR</t>
        </is>
      </c>
      <c r="G1992" s="312" t="inlineStr">
        <is>
          <t>-</t>
        </is>
      </c>
      <c r="H1992" s="312" t="inlineStr">
        <is>
          <t>-</t>
        </is>
      </c>
      <c r="I1992" s="312" t="inlineStr">
        <is>
          <t>-</t>
        </is>
      </c>
      <c r="J1992" s="319" t="inlineStr">
        <is>
          <t>-</t>
        </is>
      </c>
      <c r="K1992" s="342" t="inlineStr">
        <is>
          <t>C01</t>
        </is>
      </c>
      <c r="L1992" s="314" t="n"/>
      <c r="M1992" s="315" t="n"/>
      <c r="N1992" s="315" t="n"/>
      <c r="O1992" s="314" t="n"/>
    </row>
    <row r="1993" ht="20.1" customFormat="1" customHeight="1" s="111">
      <c r="A1993" s="309" t="inlineStr">
        <is>
          <t>-</t>
        </is>
      </c>
      <c r="B1993" s="654" t="inlineStr">
        <is>
          <t>18-TT-37221B</t>
        </is>
      </c>
      <c r="C1993" s="219" t="inlineStr">
        <is>
          <t>Temperature Transmitter</t>
        </is>
      </c>
      <c r="D1993" s="311" t="inlineStr">
        <is>
          <t>PCW MOTOR WINDING TEMP.</t>
        </is>
      </c>
      <c r="E1993" s="311" t="inlineStr">
        <is>
          <t>1830-PS07-372</t>
        </is>
      </c>
      <c r="F1993" s="155" t="inlineStr">
        <is>
          <t>Field</t>
        </is>
      </c>
      <c r="G1993" s="252" t="inlineStr">
        <is>
          <t>18-3601-PJB-1045</t>
        </is>
      </c>
      <c r="H1993" s="235" t="inlineStr">
        <is>
          <t>PLC-AI</t>
        </is>
      </c>
      <c r="I1993" s="235" t="inlineStr">
        <is>
          <t>-</t>
        </is>
      </c>
      <c r="J1993" s="319" t="inlineStr">
        <is>
          <t>No.3 PLC</t>
        </is>
      </c>
      <c r="K1993" s="313" t="inlineStr">
        <is>
          <t>C01</t>
        </is>
      </c>
      <c r="L1993" s="314" t="n"/>
      <c r="M1993" s="315" t="n"/>
      <c r="N1993" s="314" t="n"/>
      <c r="O1993" s="314" t="n"/>
    </row>
    <row r="1994" ht="20.1" customFormat="1" customHeight="1" s="111">
      <c r="A1994" s="309" t="n"/>
      <c r="B1994" s="654" t="n"/>
      <c r="C1994" s="219" t="n"/>
      <c r="D1994" s="311" t="n"/>
      <c r="E1994" s="311" t="n"/>
      <c r="F1994" s="235" t="n"/>
      <c r="G1994" s="252" t="n"/>
      <c r="H1994" s="235" t="n"/>
      <c r="I1994" s="312" t="n"/>
      <c r="J1994" s="235" t="n"/>
      <c r="K1994" s="313" t="n"/>
      <c r="L1994" s="314" t="n"/>
      <c r="M1994" s="315" t="n"/>
      <c r="N1994" s="314" t="n"/>
      <c r="O1994" s="314" t="n"/>
    </row>
    <row r="1995" ht="20.1" customFormat="1" customHeight="1" s="111">
      <c r="A1995" s="309" t="inlineStr">
        <is>
          <t>-</t>
        </is>
      </c>
      <c r="B1995" s="654" t="inlineStr">
        <is>
          <t>18-TIA-37221C</t>
        </is>
      </c>
      <c r="C1995" s="219" t="inlineStr">
        <is>
          <t>PLC</t>
        </is>
      </c>
      <c r="D1995" s="311" t="inlineStr">
        <is>
          <t>PCW MOTOR WINDING TEMP.</t>
        </is>
      </c>
      <c r="E1995" s="311" t="inlineStr">
        <is>
          <t>1830-PS07-372</t>
        </is>
      </c>
      <c r="F1995" s="155" t="inlineStr">
        <is>
          <t>CCR</t>
        </is>
      </c>
      <c r="G1995" s="312" t="inlineStr">
        <is>
          <t>-</t>
        </is>
      </c>
      <c r="H1995" s="312" t="inlineStr">
        <is>
          <t>-</t>
        </is>
      </c>
      <c r="I1995" s="312" t="inlineStr">
        <is>
          <t>-</t>
        </is>
      </c>
      <c r="J1995" s="319" t="inlineStr">
        <is>
          <t>-</t>
        </is>
      </c>
      <c r="K1995" s="342" t="inlineStr">
        <is>
          <t>C01</t>
        </is>
      </c>
      <c r="L1995" s="314" t="n"/>
      <c r="M1995" s="315" t="n"/>
      <c r="N1995" s="315" t="n"/>
      <c r="O1995" s="314" t="n"/>
    </row>
    <row r="1996" ht="20.1" customFormat="1" customHeight="1" s="111">
      <c r="A1996" s="309" t="inlineStr">
        <is>
          <t>-</t>
        </is>
      </c>
      <c r="B1996" s="654" t="inlineStr">
        <is>
          <t>18-TT-37221C</t>
        </is>
      </c>
      <c r="C1996" s="219" t="inlineStr">
        <is>
          <t>Temperature Transmitter</t>
        </is>
      </c>
      <c r="D1996" s="311" t="inlineStr">
        <is>
          <t>PCW MOTOR WINDING TEMP.</t>
        </is>
      </c>
      <c r="E1996" s="311" t="inlineStr">
        <is>
          <t>1830-PS07-372</t>
        </is>
      </c>
      <c r="F1996" s="155" t="inlineStr">
        <is>
          <t>Field</t>
        </is>
      </c>
      <c r="G1996" s="252" t="inlineStr">
        <is>
          <t>18-3601-PJB-1045</t>
        </is>
      </c>
      <c r="H1996" s="235" t="inlineStr">
        <is>
          <t>PLC-AI</t>
        </is>
      </c>
      <c r="I1996" s="235" t="inlineStr">
        <is>
          <t>-</t>
        </is>
      </c>
      <c r="J1996" s="319" t="inlineStr">
        <is>
          <t>No.3 PLC</t>
        </is>
      </c>
      <c r="K1996" s="313" t="inlineStr">
        <is>
          <t>C01</t>
        </is>
      </c>
      <c r="L1996" s="314" t="n"/>
      <c r="M1996" s="315" t="n"/>
      <c r="N1996" s="314" t="n"/>
      <c r="O1996" s="314" t="n"/>
    </row>
    <row r="1997" ht="20.1" customFormat="1" customHeight="1" s="111">
      <c r="A1997" s="309" t="n"/>
      <c r="B1997" s="654" t="n"/>
      <c r="C1997" s="219" t="n"/>
      <c r="D1997" s="311" t="n"/>
      <c r="E1997" s="311" t="n"/>
      <c r="F1997" s="155" t="n"/>
      <c r="G1997" s="252" t="n"/>
      <c r="H1997" s="235" t="n"/>
      <c r="I1997" s="235" t="n"/>
      <c r="J1997" s="319" t="n"/>
      <c r="K1997" s="313" t="n"/>
      <c r="L1997" s="314" t="n"/>
      <c r="M1997" s="315" t="n"/>
      <c r="N1997" s="314" t="n"/>
      <c r="O1997" s="314" t="n"/>
    </row>
    <row r="1998" ht="20.1" customFormat="1" customHeight="1" s="111">
      <c r="A1998" s="309" t="inlineStr">
        <is>
          <t>-</t>
        </is>
      </c>
      <c r="B1998" s="654" t="inlineStr">
        <is>
          <t>18-TIA-37222</t>
        </is>
      </c>
      <c r="C1998" s="219" t="inlineStr">
        <is>
          <t>PLC</t>
        </is>
      </c>
      <c r="D1998" s="311" t="inlineStr">
        <is>
          <t>PCW MOTOR BEARING NDE TEMP.</t>
        </is>
      </c>
      <c r="E1998" s="311" t="inlineStr">
        <is>
          <t>1830-PS07-372</t>
        </is>
      </c>
      <c r="F1998" s="155" t="inlineStr">
        <is>
          <t>CCR</t>
        </is>
      </c>
      <c r="G1998" s="312" t="inlineStr">
        <is>
          <t>-</t>
        </is>
      </c>
      <c r="H1998" s="312" t="inlineStr">
        <is>
          <t>-</t>
        </is>
      </c>
      <c r="I1998" s="312" t="inlineStr">
        <is>
          <t>-</t>
        </is>
      </c>
      <c r="J1998" s="319" t="inlineStr">
        <is>
          <t>-</t>
        </is>
      </c>
      <c r="K1998" s="342" t="inlineStr">
        <is>
          <t>C01</t>
        </is>
      </c>
      <c r="L1998" s="314" t="n"/>
      <c r="M1998" s="315" t="n"/>
      <c r="N1998" s="315" t="n"/>
      <c r="O1998" s="314" t="n"/>
    </row>
    <row r="1999" ht="20.1" customFormat="1" customHeight="1" s="111">
      <c r="A1999" s="309" t="inlineStr">
        <is>
          <t>-</t>
        </is>
      </c>
      <c r="B1999" s="654" t="inlineStr">
        <is>
          <t>18-TT-37222</t>
        </is>
      </c>
      <c r="C1999" s="219" t="inlineStr">
        <is>
          <t>Temperature Transmitter</t>
        </is>
      </c>
      <c r="D1999" s="311" t="inlineStr">
        <is>
          <t>PCW MOTOR BEARING NDE TEMP.</t>
        </is>
      </c>
      <c r="E1999" s="311" t="inlineStr">
        <is>
          <t>1830-PS07-372</t>
        </is>
      </c>
      <c r="F1999" s="155" t="inlineStr">
        <is>
          <t>Field</t>
        </is>
      </c>
      <c r="G1999" s="252" t="inlineStr">
        <is>
          <t>18-3601-PJB-1045</t>
        </is>
      </c>
      <c r="H1999" s="235" t="inlineStr">
        <is>
          <t>PLC-AI</t>
        </is>
      </c>
      <c r="I1999" s="235" t="inlineStr">
        <is>
          <t>-</t>
        </is>
      </c>
      <c r="J1999" s="319" t="inlineStr">
        <is>
          <t>No.3 PLC</t>
        </is>
      </c>
      <c r="K1999" s="313" t="inlineStr">
        <is>
          <t>C01</t>
        </is>
      </c>
      <c r="L1999" s="314" t="n"/>
      <c r="M1999" s="315" t="n"/>
      <c r="N1999" s="314" t="n"/>
      <c r="O1999" s="314" t="n"/>
    </row>
    <row r="2000" ht="20.1" customFormat="1" customHeight="1" s="111">
      <c r="A2000" s="309" t="n"/>
      <c r="B2000" s="654" t="n"/>
      <c r="C2000" s="219" t="n"/>
      <c r="D2000" s="311" t="n"/>
      <c r="E2000" s="311" t="n"/>
      <c r="F2000" s="155" t="n"/>
      <c r="G2000" s="252" t="n"/>
      <c r="H2000" s="235" t="n"/>
      <c r="I2000" s="235" t="n"/>
      <c r="J2000" s="319" t="n"/>
      <c r="K2000" s="313" t="n"/>
      <c r="L2000" s="314" t="n"/>
      <c r="M2000" s="315" t="n"/>
      <c r="N2000" s="314" t="n"/>
      <c r="O2000" s="314" t="n"/>
    </row>
    <row r="2001" ht="20.1" customFormat="1" customHeight="1" s="111">
      <c r="A2001" s="309" t="inlineStr">
        <is>
          <t>-</t>
        </is>
      </c>
      <c r="B2001" s="654" t="inlineStr">
        <is>
          <t>18-TIA-37223</t>
        </is>
      </c>
      <c r="C2001" s="219" t="inlineStr">
        <is>
          <t>PLC</t>
        </is>
      </c>
      <c r="D2001" s="311" t="inlineStr">
        <is>
          <t>PCW MOTOR BEARING DE TEMP.</t>
        </is>
      </c>
      <c r="E2001" s="311" t="inlineStr">
        <is>
          <t>1830-PS07-372</t>
        </is>
      </c>
      <c r="F2001" s="155" t="inlineStr">
        <is>
          <t>CCR</t>
        </is>
      </c>
      <c r="G2001" s="312" t="inlineStr">
        <is>
          <t>-</t>
        </is>
      </c>
      <c r="H2001" s="312" t="inlineStr">
        <is>
          <t>-</t>
        </is>
      </c>
      <c r="I2001" s="312" t="inlineStr">
        <is>
          <t>-</t>
        </is>
      </c>
      <c r="J2001" s="319" t="inlineStr">
        <is>
          <t>-</t>
        </is>
      </c>
      <c r="K2001" s="342" t="inlineStr">
        <is>
          <t>C01</t>
        </is>
      </c>
      <c r="L2001" s="314" t="n"/>
      <c r="M2001" s="315" t="n"/>
      <c r="N2001" s="315" t="n"/>
      <c r="O2001" s="314" t="n"/>
    </row>
    <row r="2002" ht="20.1" customFormat="1" customHeight="1" s="111">
      <c r="A2002" s="309" t="inlineStr">
        <is>
          <t>-</t>
        </is>
      </c>
      <c r="B2002" s="654" t="inlineStr">
        <is>
          <t>18-TT-37223</t>
        </is>
      </c>
      <c r="C2002" s="219" t="inlineStr">
        <is>
          <t>Temperature Transmitter</t>
        </is>
      </c>
      <c r="D2002" s="311" t="inlineStr">
        <is>
          <t>PCW MOTOR BEARING DE TEMP.</t>
        </is>
      </c>
      <c r="E2002" s="311" t="inlineStr">
        <is>
          <t>1830-PS07-372</t>
        </is>
      </c>
      <c r="F2002" s="155" t="inlineStr">
        <is>
          <t>Field</t>
        </is>
      </c>
      <c r="G2002" s="252" t="inlineStr">
        <is>
          <t>18-3601-PJB-1045</t>
        </is>
      </c>
      <c r="H2002" s="235" t="inlineStr">
        <is>
          <t>PLC-AI</t>
        </is>
      </c>
      <c r="I2002" s="235" t="inlineStr">
        <is>
          <t>-</t>
        </is>
      </c>
      <c r="J2002" s="319" t="inlineStr">
        <is>
          <t>No.3 PLC</t>
        </is>
      </c>
      <c r="K2002" s="313" t="inlineStr">
        <is>
          <t>C01</t>
        </is>
      </c>
      <c r="L2002" s="314" t="n"/>
      <c r="M2002" s="315" t="n"/>
      <c r="N2002" s="314" t="n"/>
      <c r="O2002" s="314" t="n"/>
    </row>
    <row r="2003" ht="20.1" customFormat="1" customHeight="1" s="111">
      <c r="A2003" s="309" t="n"/>
      <c r="B2003" s="654" t="n"/>
      <c r="C2003" s="219" t="n"/>
      <c r="D2003" s="311" t="n"/>
      <c r="E2003" s="311" t="n"/>
      <c r="F2003" s="155" t="n"/>
      <c r="G2003" s="252" t="n"/>
      <c r="H2003" s="235" t="n"/>
      <c r="I2003" s="235" t="n"/>
      <c r="J2003" s="319" t="n"/>
      <c r="K2003" s="313" t="n"/>
      <c r="L2003" s="314" t="n"/>
      <c r="M2003" s="315" t="n"/>
      <c r="N2003" s="314" t="n"/>
      <c r="O2003" s="314" t="n"/>
    </row>
    <row r="2004" ht="20.1" customFormat="1" customHeight="1" s="111">
      <c r="A2004" s="309" t="inlineStr">
        <is>
          <t>-</t>
        </is>
      </c>
      <c r="B2004" s="654" t="inlineStr">
        <is>
          <t>18-ZSH-37301</t>
        </is>
      </c>
      <c r="C2004" s="219" t="inlineStr">
        <is>
          <t>PROXIMITY SWITCH</t>
        </is>
      </c>
      <c r="D2004" s="311" t="inlineStr">
        <is>
          <t>PCW 3WAY VALVE</t>
        </is>
      </c>
      <c r="E2004" s="311" t="inlineStr">
        <is>
          <t>1830-PS07-373</t>
        </is>
      </c>
      <c r="F2004" s="155" t="inlineStr">
        <is>
          <t>Field</t>
        </is>
      </c>
      <c r="G2004" s="252" t="inlineStr">
        <is>
          <t>18-SP-3702X</t>
        </is>
      </c>
      <c r="H2004" s="235" t="inlineStr">
        <is>
          <t>PLC-DI</t>
        </is>
      </c>
      <c r="I2004" s="312" t="inlineStr">
        <is>
          <t>-</t>
        </is>
      </c>
      <c r="J2004" s="319" t="inlineStr">
        <is>
          <t>No.2 PLC/本安</t>
        </is>
      </c>
      <c r="K2004" s="342" t="inlineStr">
        <is>
          <t>C01</t>
        </is>
      </c>
      <c r="L2004" s="314" t="n"/>
      <c r="M2004" s="315" t="n"/>
      <c r="N2004" s="314" t="n"/>
      <c r="O2004" s="314" t="n"/>
    </row>
    <row r="2005" ht="20.1" customFormat="1" customHeight="1" s="111">
      <c r="A2005" s="309" t="inlineStr">
        <is>
          <t>-</t>
        </is>
      </c>
      <c r="B2005" s="654" t="inlineStr">
        <is>
          <t>18-ZSL-37301</t>
        </is>
      </c>
      <c r="C2005" s="219" t="inlineStr">
        <is>
          <t>PROXIMITY SWITCH</t>
        </is>
      </c>
      <c r="D2005" s="311" t="inlineStr">
        <is>
          <t>PCW 3WAY VALVE</t>
        </is>
      </c>
      <c r="E2005" s="311" t="inlineStr">
        <is>
          <t>1830-PS07-373</t>
        </is>
      </c>
      <c r="F2005" s="155" t="inlineStr">
        <is>
          <t>Field</t>
        </is>
      </c>
      <c r="G2005" s="252" t="inlineStr">
        <is>
          <t>18-SP-3702X</t>
        </is>
      </c>
      <c r="H2005" s="235" t="inlineStr">
        <is>
          <t>PLC-DI</t>
        </is>
      </c>
      <c r="I2005" s="312" t="inlineStr">
        <is>
          <t>-</t>
        </is>
      </c>
      <c r="J2005" s="319" t="inlineStr">
        <is>
          <t>No.2 PLC/本安</t>
        </is>
      </c>
      <c r="K2005" s="342" t="inlineStr">
        <is>
          <t>C01</t>
        </is>
      </c>
      <c r="L2005" s="314" t="n"/>
      <c r="M2005" s="315" t="n"/>
      <c r="N2005" s="314" t="n"/>
      <c r="O2005" s="314" t="n"/>
    </row>
    <row r="2006" ht="20.1" customFormat="1" customHeight="1" s="111">
      <c r="A2006" s="322" t="n"/>
      <c r="B2006" s="654" t="n"/>
      <c r="C2006" s="219" t="n"/>
      <c r="D2006" s="311" t="n"/>
      <c r="E2006" s="311" t="n"/>
      <c r="F2006" s="235" t="n"/>
      <c r="G2006" s="252" t="n"/>
      <c r="H2006" s="235" t="n"/>
      <c r="I2006" s="312" t="n"/>
      <c r="J2006" s="323" t="n"/>
      <c r="K2006" s="313" t="n"/>
      <c r="L2006" s="314" t="n"/>
      <c r="M2006" s="315" t="n"/>
      <c r="N2006" s="315" t="n"/>
      <c r="O2006" s="314" t="n"/>
    </row>
    <row r="2007" ht="20.1" customHeight="1" s="521">
      <c r="A2007" s="309" t="inlineStr">
        <is>
          <t>-</t>
        </is>
      </c>
      <c r="B2007" s="654" t="inlineStr">
        <is>
          <t>18-HY-37301</t>
        </is>
      </c>
      <c r="C2007" s="219" t="inlineStr">
        <is>
          <t>Solenoid Valve</t>
        </is>
      </c>
      <c r="D2007" s="311" t="inlineStr">
        <is>
          <t>PCW 3WAY VALVE</t>
        </is>
      </c>
      <c r="E2007" s="311" t="inlineStr">
        <is>
          <t>1830-PS07-373</t>
        </is>
      </c>
      <c r="F2007" s="155" t="inlineStr">
        <is>
          <t>Field</t>
        </is>
      </c>
      <c r="G2007" s="252" t="inlineStr">
        <is>
          <t>18-SP-3702X</t>
        </is>
      </c>
      <c r="H2007" s="235" t="inlineStr">
        <is>
          <t>PLC-DOx2</t>
        </is>
      </c>
      <c r="I2007" s="235" t="inlineStr">
        <is>
          <t>-</t>
        </is>
      </c>
      <c r="J2007" s="319" t="inlineStr">
        <is>
          <t>No.3 PLC/隔爆</t>
        </is>
      </c>
      <c r="K2007" s="342" t="inlineStr">
        <is>
          <t>C01</t>
        </is>
      </c>
      <c r="L2007" s="314" t="n"/>
      <c r="M2007" s="315" t="n"/>
      <c r="N2007" s="315" t="n"/>
      <c r="O2007" s="314" t="n"/>
    </row>
    <row r="2008" ht="20.1" customHeight="1" s="521">
      <c r="A2008" s="309" t="n"/>
      <c r="B2008" s="654" t="n"/>
      <c r="C2008" s="219" t="n"/>
      <c r="D2008" s="311" t="n"/>
      <c r="E2008" s="311" t="n"/>
      <c r="F2008" s="235" t="n"/>
      <c r="G2008" s="252" t="n"/>
      <c r="H2008" s="235" t="n"/>
      <c r="I2008" s="312" t="n"/>
      <c r="J2008" s="235" t="n"/>
      <c r="K2008" s="313" t="n"/>
      <c r="L2008" s="314" t="n"/>
      <c r="M2008" s="315" t="n"/>
      <c r="N2008" s="314" t="n"/>
      <c r="O2008" s="314" t="n"/>
    </row>
    <row r="2009" ht="20.1" customHeight="1" s="521">
      <c r="A2009" s="309" t="inlineStr">
        <is>
          <t>-</t>
        </is>
      </c>
      <c r="B2009" s="654" t="inlineStr">
        <is>
          <t>18-ZSH-37311</t>
        </is>
      </c>
      <c r="C2009" s="219" t="inlineStr">
        <is>
          <t>PROXIMITY SWITCH</t>
        </is>
      </c>
      <c r="D2009" s="311" t="inlineStr">
        <is>
          <t>PRESEPARATION SIEVE GATE "OPEN"</t>
        </is>
      </c>
      <c r="E2009" s="311" t="inlineStr">
        <is>
          <t>1830-PS07-373</t>
        </is>
      </c>
      <c r="F2009" s="155" t="inlineStr">
        <is>
          <t>Field</t>
        </is>
      </c>
      <c r="G2009" s="252" t="inlineStr">
        <is>
          <t>18-3601-PJB-3037</t>
        </is>
      </c>
      <c r="H2009" s="235" t="inlineStr">
        <is>
          <t>PLC-DI</t>
        </is>
      </c>
      <c r="I2009" s="312" t="inlineStr">
        <is>
          <t>-</t>
        </is>
      </c>
      <c r="J2009" s="319" t="inlineStr">
        <is>
          <t>No.1 PLC/本安</t>
        </is>
      </c>
      <c r="K2009" s="342" t="inlineStr">
        <is>
          <t>C01</t>
        </is>
      </c>
      <c r="L2009" s="314" t="n"/>
      <c r="M2009" s="315" t="n"/>
      <c r="N2009" s="314" t="n"/>
      <c r="O2009" s="314" t="n"/>
    </row>
    <row r="2010" ht="20.1" customHeight="1" s="521">
      <c r="A2010" s="309" t="inlineStr">
        <is>
          <t>-</t>
        </is>
      </c>
      <c r="B2010" s="654" t="inlineStr">
        <is>
          <t>18-ZSL-37311</t>
        </is>
      </c>
      <c r="C2010" s="219" t="inlineStr">
        <is>
          <t>PROXIMITY SWITCH</t>
        </is>
      </c>
      <c r="D2010" s="311" t="inlineStr">
        <is>
          <t>PRESEPARATION SIEVE GATE "CLOSE"</t>
        </is>
      </c>
      <c r="E2010" s="311" t="inlineStr">
        <is>
          <t>1830-PS07-373</t>
        </is>
      </c>
      <c r="F2010" s="155" t="inlineStr">
        <is>
          <t>Field</t>
        </is>
      </c>
      <c r="G2010" s="252" t="inlineStr">
        <is>
          <t>18-3601-PJB-3037</t>
        </is>
      </c>
      <c r="H2010" s="235" t="inlineStr">
        <is>
          <t>PLC-DI</t>
        </is>
      </c>
      <c r="I2010" s="312" t="inlineStr">
        <is>
          <t>-</t>
        </is>
      </c>
      <c r="J2010" s="319" t="inlineStr">
        <is>
          <t>No.1 PLC/本安</t>
        </is>
      </c>
      <c r="K2010" s="342" t="inlineStr">
        <is>
          <t>C01</t>
        </is>
      </c>
      <c r="L2010" s="314" t="n"/>
      <c r="M2010" s="315" t="n"/>
      <c r="N2010" s="314" t="n"/>
      <c r="O2010" s="314" t="n"/>
    </row>
    <row r="2011" ht="20.1" customHeight="1" s="521">
      <c r="A2011" s="322" t="n"/>
      <c r="B2011" s="654" t="n"/>
      <c r="C2011" s="219" t="n"/>
      <c r="D2011" s="311" t="n"/>
      <c r="E2011" s="311" t="n"/>
      <c r="F2011" s="235" t="n"/>
      <c r="G2011" s="252" t="n"/>
      <c r="H2011" s="235" t="n"/>
      <c r="I2011" s="312" t="n"/>
      <c r="J2011" s="323" t="n"/>
      <c r="K2011" s="313" t="n"/>
      <c r="L2011" s="314" t="n"/>
      <c r="M2011" s="315" t="n"/>
      <c r="N2011" s="315" t="n"/>
      <c r="O2011" s="314" t="n"/>
    </row>
    <row r="2012" ht="20.1" customHeight="1" s="521">
      <c r="A2012" s="309" t="inlineStr">
        <is>
          <t>-</t>
        </is>
      </c>
      <c r="B2012" s="654" t="inlineStr">
        <is>
          <t>18-HY-37311</t>
        </is>
      </c>
      <c r="C2012" s="219" t="inlineStr">
        <is>
          <t>Solenoid Valve</t>
        </is>
      </c>
      <c r="D2012" s="311" t="inlineStr">
        <is>
          <t>PRESEPARATION SIEVE GAT</t>
        </is>
      </c>
      <c r="E2012" s="311" t="inlineStr">
        <is>
          <t>1830-PS07-373</t>
        </is>
      </c>
      <c r="F2012" s="155" t="inlineStr">
        <is>
          <t>Field</t>
        </is>
      </c>
      <c r="G2012" s="252" t="inlineStr">
        <is>
          <t>-</t>
        </is>
      </c>
      <c r="H2012" s="235" t="inlineStr">
        <is>
          <t>PLC-DOx2</t>
        </is>
      </c>
      <c r="I2012" s="235" t="inlineStr">
        <is>
          <t>-</t>
        </is>
      </c>
      <c r="J2012" s="319" t="inlineStr">
        <is>
          <t>No.2 PLC/隔爆</t>
        </is>
      </c>
      <c r="K2012" s="342" t="inlineStr">
        <is>
          <t>C01</t>
        </is>
      </c>
      <c r="L2012" s="314" t="n"/>
      <c r="M2012" s="315" t="n"/>
      <c r="N2012" s="315" t="n"/>
      <c r="O2012" s="314" t="n"/>
    </row>
    <row r="2013" ht="20.1" customFormat="1" customHeight="1" s="111">
      <c r="A2013" s="309" t="n"/>
      <c r="B2013" s="654" t="n"/>
      <c r="C2013" s="219" t="n"/>
      <c r="D2013" s="311" t="n"/>
      <c r="E2013" s="311" t="n"/>
      <c r="F2013" s="235" t="n"/>
      <c r="G2013" s="252" t="n"/>
      <c r="H2013" s="235" t="n"/>
      <c r="I2013" s="312" t="n"/>
      <c r="J2013" s="235" t="n"/>
      <c r="K2013" s="313" t="n"/>
      <c r="L2013" s="314" t="n"/>
      <c r="M2013" s="315" t="n"/>
      <c r="N2013" s="314" t="n"/>
      <c r="O2013" s="314" t="n"/>
    </row>
    <row r="2014" ht="20.1" customFormat="1" customHeight="1" s="111">
      <c r="A2014" s="309" t="inlineStr">
        <is>
          <t>-</t>
        </is>
      </c>
      <c r="B2014" s="654" t="inlineStr">
        <is>
          <t>18-LSH-37313</t>
        </is>
      </c>
      <c r="C2014" s="219" t="inlineStr">
        <is>
          <t>Solenoid Valve</t>
        </is>
      </c>
      <c r="D2014" s="311" t="inlineStr">
        <is>
          <t>PRESEPARATION SIEVE LEVEL"HIGH"</t>
        </is>
      </c>
      <c r="E2014" s="311" t="inlineStr">
        <is>
          <t>1830-PS07-373</t>
        </is>
      </c>
      <c r="F2014" s="155" t="inlineStr">
        <is>
          <t>Field</t>
        </is>
      </c>
      <c r="G2014" s="252" t="inlineStr">
        <is>
          <t>18-3601-PJB-3037</t>
        </is>
      </c>
      <c r="H2014" s="235" t="inlineStr">
        <is>
          <t>PLC-DI</t>
        </is>
      </c>
      <c r="I2014" s="235" t="inlineStr">
        <is>
          <t>-</t>
        </is>
      </c>
      <c r="J2014" s="319" t="inlineStr">
        <is>
          <t>No.1 PLC/本安</t>
        </is>
      </c>
      <c r="K2014" s="342" t="inlineStr">
        <is>
          <t>C01</t>
        </is>
      </c>
      <c r="L2014" s="314" t="n"/>
      <c r="M2014" s="315" t="n"/>
      <c r="N2014" s="315" t="n"/>
      <c r="O2014" s="314" t="n"/>
    </row>
    <row r="2015" ht="20.1" customFormat="1" customHeight="1" s="111">
      <c r="A2015" s="309" t="n"/>
      <c r="B2015" s="654" t="n"/>
      <c r="C2015" s="219" t="n"/>
      <c r="D2015" s="311" t="n"/>
      <c r="E2015" s="311" t="n"/>
      <c r="F2015" s="235" t="n"/>
      <c r="G2015" s="252" t="n"/>
      <c r="H2015" s="235" t="n"/>
      <c r="I2015" s="312" t="n"/>
      <c r="J2015" s="235" t="n"/>
      <c r="K2015" s="313" t="n"/>
      <c r="L2015" s="314" t="n"/>
      <c r="M2015" s="315" t="n"/>
      <c r="N2015" s="314" t="n"/>
      <c r="O2015" s="314" t="n"/>
    </row>
    <row r="2016" ht="20.1" customFormat="1" customHeight="1" s="111">
      <c r="A2016" s="309" t="inlineStr">
        <is>
          <t>-</t>
        </is>
      </c>
      <c r="B2016" s="654" t="inlineStr">
        <is>
          <t>18-LP-37371</t>
        </is>
      </c>
      <c r="C2016" s="219" t="inlineStr">
        <is>
          <t>-</t>
        </is>
      </c>
      <c r="D2016" s="311" t="inlineStr">
        <is>
          <t>-</t>
        </is>
      </c>
      <c r="E2016" s="311" t="inlineStr">
        <is>
          <t>1830-PS07-373</t>
        </is>
      </c>
      <c r="F2016" s="155" t="inlineStr">
        <is>
          <t>Field</t>
        </is>
      </c>
      <c r="G2016" s="252" t="inlineStr">
        <is>
          <t>18-3601-PJB-1039</t>
        </is>
      </c>
      <c r="H2016" s="235" t="inlineStr">
        <is>
          <t>PLC-DO</t>
        </is>
      </c>
      <c r="I2016" s="235" t="inlineStr">
        <is>
          <t>-</t>
        </is>
      </c>
      <c r="J2016" s="319" t="inlineStr">
        <is>
          <t>No.2 PLC</t>
        </is>
      </c>
      <c r="K2016" s="342" t="inlineStr">
        <is>
          <t>C01</t>
        </is>
      </c>
      <c r="L2016" s="314" t="n"/>
      <c r="M2016" s="315" t="n"/>
      <c r="N2016" s="315" t="n"/>
      <c r="O2016" s="314" t="n"/>
    </row>
    <row r="2017" ht="20.1" customFormat="1" customHeight="1" s="111">
      <c r="A2017" s="309" t="n"/>
      <c r="B2017" s="654" t="n"/>
      <c r="C2017" s="219" t="n"/>
      <c r="D2017" s="311" t="n"/>
      <c r="E2017" s="311" t="n"/>
      <c r="F2017" s="235" t="n"/>
      <c r="G2017" s="252" t="n"/>
      <c r="H2017" s="235" t="n"/>
      <c r="I2017" s="312" t="n"/>
      <c r="J2017" s="235" t="n"/>
      <c r="K2017" s="313" t="n"/>
      <c r="L2017" s="314" t="n"/>
      <c r="M2017" s="315" t="n"/>
      <c r="N2017" s="314" t="n"/>
      <c r="O2017" s="314" t="n"/>
    </row>
    <row r="2018" ht="20.1" customFormat="1" customHeight="1" s="111">
      <c r="A2018" s="309" t="inlineStr">
        <is>
          <t>-</t>
        </is>
      </c>
      <c r="B2018" s="654" t="inlineStr">
        <is>
          <t>18-SE-37321A</t>
        </is>
      </c>
      <c r="C2018" s="219" t="inlineStr">
        <is>
          <t>PROXIMITY SWITCH</t>
        </is>
      </c>
      <c r="D2018" s="311" t="inlineStr">
        <is>
          <t>PELLET ROTARY DRYER SPEED</t>
        </is>
      </c>
      <c r="E2018" s="311" t="inlineStr">
        <is>
          <t>1830-PS07-373</t>
        </is>
      </c>
      <c r="F2018" s="155" t="inlineStr">
        <is>
          <t>Field</t>
        </is>
      </c>
      <c r="G2018" s="252" t="inlineStr">
        <is>
          <t>18-3601-PJB-3038</t>
        </is>
      </c>
      <c r="H2018" s="235" t="inlineStr">
        <is>
          <t>PLC-DI</t>
        </is>
      </c>
      <c r="I2018" s="235" t="inlineStr">
        <is>
          <t>-</t>
        </is>
      </c>
      <c r="J2018" s="319" t="inlineStr">
        <is>
          <t>No.1 PLC/本安</t>
        </is>
      </c>
      <c r="K2018" s="342" t="inlineStr">
        <is>
          <t>C01</t>
        </is>
      </c>
      <c r="L2018" s="314" t="n"/>
      <c r="M2018" s="315" t="n"/>
      <c r="N2018" s="314" t="n"/>
      <c r="O2018" s="314" t="n"/>
    </row>
    <row r="2019" ht="20.1" customFormat="1" customHeight="1" s="111">
      <c r="A2019" s="309" t="inlineStr">
        <is>
          <t>-</t>
        </is>
      </c>
      <c r="B2019" s="654" t="inlineStr">
        <is>
          <t>18-SE-37321B</t>
        </is>
      </c>
      <c r="C2019" s="219" t="inlineStr">
        <is>
          <t>PROXIMITY SWITCH</t>
        </is>
      </c>
      <c r="D2019" s="311" t="inlineStr">
        <is>
          <t>PELLET ROTARY DRYER SPEED</t>
        </is>
      </c>
      <c r="E2019" s="311" t="inlineStr">
        <is>
          <t>1830-PS07-373</t>
        </is>
      </c>
      <c r="F2019" s="155" t="inlineStr">
        <is>
          <t>Field</t>
        </is>
      </c>
      <c r="G2019" s="252" t="inlineStr">
        <is>
          <t>18-3601-PJB-3038</t>
        </is>
      </c>
      <c r="H2019" s="235" t="inlineStr">
        <is>
          <t>PLC-DI</t>
        </is>
      </c>
      <c r="I2019" s="235" t="inlineStr">
        <is>
          <t>-</t>
        </is>
      </c>
      <c r="J2019" s="319" t="inlineStr">
        <is>
          <t>No.1 PLC/本安</t>
        </is>
      </c>
      <c r="K2019" s="342" t="inlineStr">
        <is>
          <t>C01</t>
        </is>
      </c>
      <c r="L2019" s="314" t="n"/>
      <c r="M2019" s="315" t="n"/>
      <c r="N2019" s="314" t="n"/>
      <c r="O2019" s="314" t="n"/>
    </row>
    <row r="2020" ht="20.1" customFormat="1" customHeight="1" s="111">
      <c r="A2020" s="309" t="n"/>
      <c r="B2020" s="654" t="n"/>
      <c r="C2020" s="219" t="n"/>
      <c r="D2020" s="311" t="n"/>
      <c r="E2020" s="311" t="n"/>
      <c r="F2020" s="235" t="n"/>
      <c r="G2020" s="252" t="n"/>
      <c r="H2020" s="235" t="n"/>
      <c r="I2020" s="312" t="n"/>
      <c r="J2020" s="235" t="n"/>
      <c r="K2020" s="313" t="n"/>
      <c r="L2020" s="314" t="n"/>
      <c r="M2020" s="315" t="n"/>
      <c r="N2020" s="314" t="n"/>
      <c r="O2020" s="314" t="n"/>
    </row>
    <row r="2021" ht="20.1" customFormat="1" customHeight="1" s="111">
      <c r="A2021" s="309" t="inlineStr">
        <is>
          <t>-</t>
        </is>
      </c>
      <c r="B2021" s="654" t="inlineStr">
        <is>
          <t>18-ZSH-37351</t>
        </is>
      </c>
      <c r="C2021" s="219" t="inlineStr">
        <is>
          <t>PROXIMITY SWITCH</t>
        </is>
      </c>
      <c r="D2021" s="311" t="inlineStr">
        <is>
          <t>PELLET DIVERTER VALVE</t>
        </is>
      </c>
      <c r="E2021" s="311" t="inlineStr">
        <is>
          <t>1830-PS07-373</t>
        </is>
      </c>
      <c r="F2021" s="155" t="inlineStr">
        <is>
          <t>Field</t>
        </is>
      </c>
      <c r="G2021" s="252" t="inlineStr">
        <is>
          <t>18-SP-3703X</t>
        </is>
      </c>
      <c r="H2021" s="235" t="inlineStr">
        <is>
          <t>PLC-DI</t>
        </is>
      </c>
      <c r="I2021" s="312" t="inlineStr">
        <is>
          <t>-</t>
        </is>
      </c>
      <c r="J2021" s="319" t="inlineStr">
        <is>
          <t>No.1 PLC/本安</t>
        </is>
      </c>
      <c r="K2021" s="342" t="inlineStr">
        <is>
          <t>C01</t>
        </is>
      </c>
      <c r="L2021" s="314" t="n"/>
      <c r="M2021" s="315" t="n"/>
      <c r="N2021" s="314" t="n"/>
      <c r="O2021" s="314" t="n"/>
    </row>
    <row r="2022" ht="20.1" customFormat="1" customHeight="1" s="111">
      <c r="A2022" s="309" t="inlineStr">
        <is>
          <t>-</t>
        </is>
      </c>
      <c r="B2022" s="654" t="inlineStr">
        <is>
          <t>18-ZSL-37351</t>
        </is>
      </c>
      <c r="C2022" s="219" t="inlineStr">
        <is>
          <t>PROXIMITY SWITCH</t>
        </is>
      </c>
      <c r="D2022" s="311" t="inlineStr">
        <is>
          <t>PELLET DIVERTER VALVE</t>
        </is>
      </c>
      <c r="E2022" s="311" t="inlineStr">
        <is>
          <t>1830-PS07-373</t>
        </is>
      </c>
      <c r="F2022" s="155" t="inlineStr">
        <is>
          <t>Field</t>
        </is>
      </c>
      <c r="G2022" s="252" t="inlineStr">
        <is>
          <t>18-SP-3703X</t>
        </is>
      </c>
      <c r="H2022" s="235" t="inlineStr">
        <is>
          <t>PLC-DI</t>
        </is>
      </c>
      <c r="I2022" s="312" t="inlineStr">
        <is>
          <t>-</t>
        </is>
      </c>
      <c r="J2022" s="319" t="inlineStr">
        <is>
          <t>No.1 PLC/本安</t>
        </is>
      </c>
      <c r="K2022" s="342" t="inlineStr">
        <is>
          <t>C01</t>
        </is>
      </c>
      <c r="L2022" s="314" t="n"/>
      <c r="M2022" s="315" t="n"/>
      <c r="N2022" s="314" t="n"/>
      <c r="O2022" s="314" t="n"/>
    </row>
    <row r="2023" ht="20.1" customFormat="1" customHeight="1" s="111">
      <c r="A2023" s="322" t="n"/>
      <c r="B2023" s="654" t="n"/>
      <c r="C2023" s="219" t="n"/>
      <c r="D2023" s="311" t="n"/>
      <c r="E2023" s="311" t="n"/>
      <c r="F2023" s="235" t="n"/>
      <c r="G2023" s="252" t="n"/>
      <c r="H2023" s="235" t="n"/>
      <c r="I2023" s="312" t="n"/>
      <c r="J2023" s="323" t="n"/>
      <c r="K2023" s="313" t="n"/>
      <c r="L2023" s="314" t="n"/>
      <c r="M2023" s="315" t="n"/>
      <c r="N2023" s="315" t="n"/>
      <c r="O2023" s="314" t="n"/>
    </row>
    <row r="2024" ht="20.1" customFormat="1" customHeight="1" s="111">
      <c r="A2024" s="309" t="inlineStr">
        <is>
          <t>-</t>
        </is>
      </c>
      <c r="B2024" s="654" t="inlineStr">
        <is>
          <t>18-HY-37351</t>
        </is>
      </c>
      <c r="C2024" s="219" t="inlineStr">
        <is>
          <t>Solenoid Valve</t>
        </is>
      </c>
      <c r="D2024" s="311" t="inlineStr">
        <is>
          <t>PELLET DIVERTER VALVE</t>
        </is>
      </c>
      <c r="E2024" s="311" t="inlineStr">
        <is>
          <t>1830-PS07-373</t>
        </is>
      </c>
      <c r="F2024" s="155" t="inlineStr">
        <is>
          <t>Field</t>
        </is>
      </c>
      <c r="G2024" s="252" t="inlineStr">
        <is>
          <t>18-SP-3703X</t>
        </is>
      </c>
      <c r="H2024" s="235" t="inlineStr">
        <is>
          <t>PLC-DOx2</t>
        </is>
      </c>
      <c r="I2024" s="235" t="inlineStr">
        <is>
          <t>-</t>
        </is>
      </c>
      <c r="J2024" s="319" t="inlineStr">
        <is>
          <t>No.2 PLC/隔爆</t>
        </is>
      </c>
      <c r="K2024" s="342" t="inlineStr">
        <is>
          <t>C01</t>
        </is>
      </c>
      <c r="L2024" s="314" t="n"/>
      <c r="M2024" s="315" t="n"/>
      <c r="N2024" s="315" t="n"/>
      <c r="O2024" s="314" t="n"/>
    </row>
    <row r="2025" ht="20.1" customFormat="1" customHeight="1" s="111">
      <c r="A2025" s="309" t="n"/>
      <c r="B2025" s="654" t="n"/>
      <c r="C2025" s="219" t="n"/>
      <c r="D2025" s="311" t="n"/>
      <c r="E2025" s="311" t="n"/>
      <c r="F2025" s="235" t="n"/>
      <c r="G2025" s="252" t="n"/>
      <c r="H2025" s="235" t="n"/>
      <c r="I2025" s="312" t="n"/>
      <c r="J2025" s="235" t="n"/>
      <c r="K2025" s="313" t="n"/>
      <c r="L2025" s="314" t="n"/>
      <c r="M2025" s="315" t="n"/>
      <c r="N2025" s="314" t="n"/>
      <c r="O2025" s="314" t="n"/>
    </row>
    <row r="2026" ht="20.1" customFormat="1" customHeight="1" s="111">
      <c r="A2026" s="309" t="inlineStr">
        <is>
          <t>-</t>
        </is>
      </c>
      <c r="B2026" s="654" t="inlineStr">
        <is>
          <t>18-ZSH-37361</t>
        </is>
      </c>
      <c r="C2026" s="219" t="inlineStr">
        <is>
          <t>PROXIMITY SWITCH</t>
        </is>
      </c>
      <c r="D2026" s="311" t="inlineStr">
        <is>
          <t>PELLET DIVERTER VALVE</t>
        </is>
      </c>
      <c r="E2026" s="311" t="inlineStr">
        <is>
          <t>1830-PS07-373</t>
        </is>
      </c>
      <c r="F2026" s="155" t="inlineStr">
        <is>
          <t>Field</t>
        </is>
      </c>
      <c r="G2026" s="252" t="inlineStr">
        <is>
          <t>18-SP-3704X</t>
        </is>
      </c>
      <c r="H2026" s="235" t="inlineStr">
        <is>
          <t>PLC-DI</t>
        </is>
      </c>
      <c r="I2026" s="312" t="inlineStr">
        <is>
          <t>-</t>
        </is>
      </c>
      <c r="J2026" s="319" t="inlineStr">
        <is>
          <t>No.1 PLC/本安</t>
        </is>
      </c>
      <c r="K2026" s="342" t="inlineStr">
        <is>
          <t>C01</t>
        </is>
      </c>
      <c r="L2026" s="314" t="n"/>
      <c r="M2026" s="315" t="n"/>
      <c r="N2026" s="314" t="n"/>
      <c r="O2026" s="314" t="n"/>
    </row>
    <row r="2027" ht="20.1" customFormat="1" customHeight="1" s="111">
      <c r="A2027" s="309" t="inlineStr">
        <is>
          <t>-</t>
        </is>
      </c>
      <c r="B2027" s="654" t="inlineStr">
        <is>
          <t>18-ZSL-37361</t>
        </is>
      </c>
      <c r="C2027" s="219" t="inlineStr">
        <is>
          <t>PROXIMITY SWITCH</t>
        </is>
      </c>
      <c r="D2027" s="311" t="inlineStr">
        <is>
          <t>PELLET DIVERTER VALVE</t>
        </is>
      </c>
      <c r="E2027" s="311" t="inlineStr">
        <is>
          <t>1830-PS07-373</t>
        </is>
      </c>
      <c r="F2027" s="155" t="inlineStr">
        <is>
          <t>Field</t>
        </is>
      </c>
      <c r="G2027" s="252" t="inlineStr">
        <is>
          <t>18-SP-3704X</t>
        </is>
      </c>
      <c r="H2027" s="235" t="inlineStr">
        <is>
          <t>PLC-DI</t>
        </is>
      </c>
      <c r="I2027" s="312" t="inlineStr">
        <is>
          <t>-</t>
        </is>
      </c>
      <c r="J2027" s="319" t="inlineStr">
        <is>
          <t>No.1 PLC/本安</t>
        </is>
      </c>
      <c r="K2027" s="342" t="inlineStr">
        <is>
          <t>C01</t>
        </is>
      </c>
      <c r="L2027" s="314" t="n"/>
      <c r="M2027" s="315" t="n"/>
      <c r="N2027" s="314" t="n"/>
      <c r="O2027" s="314" t="n"/>
    </row>
    <row r="2028" ht="20.1" customFormat="1" customHeight="1" s="111">
      <c r="A2028" s="322" t="n"/>
      <c r="B2028" s="654" t="n"/>
      <c r="C2028" s="219" t="n"/>
      <c r="D2028" s="311" t="n"/>
      <c r="E2028" s="311" t="n"/>
      <c r="F2028" s="235" t="n"/>
      <c r="G2028" s="252" t="n"/>
      <c r="H2028" s="235" t="n"/>
      <c r="I2028" s="312" t="n"/>
      <c r="J2028" s="323" t="n"/>
      <c r="K2028" s="313" t="n"/>
      <c r="L2028" s="314" t="n"/>
      <c r="M2028" s="315" t="n"/>
      <c r="N2028" s="314" t="n"/>
      <c r="O2028" s="314" t="n"/>
    </row>
    <row r="2029" ht="20.1" customFormat="1" customHeight="1" s="111">
      <c r="A2029" s="309" t="inlineStr">
        <is>
          <t>-</t>
        </is>
      </c>
      <c r="B2029" s="654" t="inlineStr">
        <is>
          <t>18-HY-37361</t>
        </is>
      </c>
      <c r="C2029" s="219" t="inlineStr">
        <is>
          <t>Solenoid Valve</t>
        </is>
      </c>
      <c r="D2029" s="311" t="inlineStr">
        <is>
          <t>PELLET DIVERTER VALVE</t>
        </is>
      </c>
      <c r="E2029" s="311" t="inlineStr">
        <is>
          <t>1830-PS07-373</t>
        </is>
      </c>
      <c r="F2029" s="155" t="inlineStr">
        <is>
          <t>Field</t>
        </is>
      </c>
      <c r="G2029" s="252" t="inlineStr">
        <is>
          <t>18-SP-3704X</t>
        </is>
      </c>
      <c r="H2029" s="235" t="inlineStr">
        <is>
          <t>PLC-DOx2</t>
        </is>
      </c>
      <c r="I2029" s="235" t="inlineStr">
        <is>
          <t>-</t>
        </is>
      </c>
      <c r="J2029" s="319" t="inlineStr">
        <is>
          <t>No.2 PLC/隔爆</t>
        </is>
      </c>
      <c r="K2029" s="342" t="inlineStr">
        <is>
          <t>C01</t>
        </is>
      </c>
      <c r="L2029" s="314" t="n"/>
      <c r="M2029" s="315" t="n"/>
      <c r="N2029" s="315" t="n"/>
      <c r="O2029" s="314" t="n"/>
    </row>
    <row r="2030" ht="20.1" customFormat="1" customHeight="1" s="111">
      <c r="A2030" s="309" t="n"/>
      <c r="B2030" s="654" t="n"/>
      <c r="C2030" s="316" t="n"/>
      <c r="D2030" s="311" t="n"/>
      <c r="E2030" s="311" t="n"/>
      <c r="F2030" s="235" t="n"/>
      <c r="G2030" s="252" t="n"/>
      <c r="H2030" s="235" t="n"/>
      <c r="I2030" s="312" t="n"/>
      <c r="J2030" s="235" t="n"/>
      <c r="K2030" s="313" t="n"/>
      <c r="L2030" s="314" t="n"/>
      <c r="M2030" s="315" t="n"/>
      <c r="N2030" s="314" t="n"/>
      <c r="O2030" s="314" t="n"/>
    </row>
    <row r="2031" ht="20.1" customFormat="1" customHeight="1" s="111">
      <c r="A2031" s="309" t="inlineStr">
        <is>
          <t>-</t>
        </is>
      </c>
      <c r="B2031" s="654" t="inlineStr">
        <is>
          <t>18-HS-36507</t>
        </is>
      </c>
      <c r="C2031" s="316" t="inlineStr">
        <is>
          <t>-</t>
        </is>
      </c>
      <c r="D2031" s="311" t="inlineStr">
        <is>
          <t>PELLETIZER UNIT LOCK RING "UNLOCK" OR "LOCK"</t>
        </is>
      </c>
      <c r="E2031" s="311" t="inlineStr">
        <is>
          <t>1830-PS07-365</t>
        </is>
      </c>
      <c r="F2031" s="155" t="inlineStr">
        <is>
          <t>Field</t>
        </is>
      </c>
      <c r="G2031" s="252" t="inlineStr">
        <is>
          <t>18-3601-PJB-1034</t>
        </is>
      </c>
      <c r="H2031" s="235" t="inlineStr">
        <is>
          <t>PLC-DIx2</t>
        </is>
      </c>
      <c r="I2031" s="235" t="inlineStr">
        <is>
          <t>-</t>
        </is>
      </c>
      <c r="J2031" s="319" t="inlineStr">
        <is>
          <t>No.1 PLC</t>
        </is>
      </c>
      <c r="K2031" s="342" t="inlineStr">
        <is>
          <t>C01</t>
        </is>
      </c>
      <c r="L2031" s="314" t="n"/>
      <c r="M2031" s="315" t="n"/>
      <c r="N2031" s="315" t="n"/>
      <c r="O2031" s="314" t="n"/>
    </row>
    <row r="2032" ht="20.1" customHeight="1" s="521">
      <c r="A2032" s="309" t="inlineStr">
        <is>
          <t>-</t>
        </is>
      </c>
      <c r="B2032" s="654" t="inlineStr">
        <is>
          <t>18-HS-36617</t>
        </is>
      </c>
      <c r="C2032" s="316" t="inlineStr">
        <is>
          <t>-</t>
        </is>
      </c>
      <c r="D2032" s="311" t="inlineStr">
        <is>
          <t>PELLETIZER UNIT CLAMP "UNLOCK" OR "LOCK"</t>
        </is>
      </c>
      <c r="E2032" s="311" t="inlineStr">
        <is>
          <t>1830-PS07-366</t>
        </is>
      </c>
      <c r="F2032" s="155" t="inlineStr">
        <is>
          <t>Field</t>
        </is>
      </c>
      <c r="G2032" s="252" t="inlineStr">
        <is>
          <t>18-3601-PJB-1034</t>
        </is>
      </c>
      <c r="H2032" s="235" t="inlineStr">
        <is>
          <t>PLC-DIx2</t>
        </is>
      </c>
      <c r="I2032" s="235" t="inlineStr">
        <is>
          <t>-</t>
        </is>
      </c>
      <c r="J2032" s="319" t="inlineStr">
        <is>
          <t>No.1 PLC</t>
        </is>
      </c>
      <c r="K2032" s="342" t="inlineStr">
        <is>
          <t>C01</t>
        </is>
      </c>
      <c r="L2032" s="314" t="n"/>
      <c r="M2032" s="315" t="n"/>
      <c r="N2032" s="315" t="n"/>
      <c r="O2032" s="314" t="n"/>
    </row>
    <row r="2033" ht="20.1" customHeight="1" s="521">
      <c r="A2033" s="309" t="inlineStr">
        <is>
          <t>-</t>
        </is>
      </c>
      <c r="B2033" s="654" t="inlineStr">
        <is>
          <t>18-HS-36618</t>
        </is>
      </c>
      <c r="C2033" s="316" t="inlineStr">
        <is>
          <t>-</t>
        </is>
      </c>
      <c r="D2033" s="311" t="inlineStr">
        <is>
          <t>PELLETIZER UNIT CLAMP SAFETY LOCK "UNLOCK" OR "LOCK"</t>
        </is>
      </c>
      <c r="E2033" s="311" t="inlineStr">
        <is>
          <t>1830-PS07-366</t>
        </is>
      </c>
      <c r="F2033" s="155" t="inlineStr">
        <is>
          <t>Field</t>
        </is>
      </c>
      <c r="G2033" s="252" t="inlineStr">
        <is>
          <t>18-3601-PJB-1034</t>
        </is>
      </c>
      <c r="H2033" s="235" t="inlineStr">
        <is>
          <t>PLC-DIx2</t>
        </is>
      </c>
      <c r="I2033" s="235" t="inlineStr">
        <is>
          <t>-</t>
        </is>
      </c>
      <c r="J2033" s="319" t="inlineStr">
        <is>
          <t>No.1 PLC</t>
        </is>
      </c>
      <c r="K2033" s="342" t="inlineStr">
        <is>
          <t>C01</t>
        </is>
      </c>
      <c r="L2033" s="314" t="n"/>
      <c r="M2033" s="315" t="n"/>
      <c r="N2033" s="315" t="n"/>
      <c r="O2033" s="314" t="n"/>
    </row>
    <row r="2034" ht="20.1" customHeight="1" s="521">
      <c r="A2034" s="309" t="inlineStr">
        <is>
          <t>-</t>
        </is>
      </c>
      <c r="B2034" s="654" t="inlineStr">
        <is>
          <t>18-HS-36632</t>
        </is>
      </c>
      <c r="C2034" s="316" t="inlineStr">
        <is>
          <t>-</t>
        </is>
      </c>
      <c r="D2034" s="311" t="inlineStr">
        <is>
          <t>PELLETIZER CARIAGE MOVEMENT "LOW" OR "HIGH"</t>
        </is>
      </c>
      <c r="E2034" s="311" t="inlineStr">
        <is>
          <t>1830-PS07-366</t>
        </is>
      </c>
      <c r="F2034" s="155" t="inlineStr">
        <is>
          <t>Field</t>
        </is>
      </c>
      <c r="G2034" s="252" t="inlineStr">
        <is>
          <t>18-3601-PJB-1034</t>
        </is>
      </c>
      <c r="H2034" s="235" t="inlineStr">
        <is>
          <t>PLC-DIx2</t>
        </is>
      </c>
      <c r="I2034" s="235" t="inlineStr">
        <is>
          <t>-</t>
        </is>
      </c>
      <c r="J2034" s="319" t="inlineStr">
        <is>
          <t>No.1 PLC</t>
        </is>
      </c>
      <c r="K2034" s="342" t="inlineStr">
        <is>
          <t>C01</t>
        </is>
      </c>
      <c r="L2034" s="314" t="n"/>
      <c r="M2034" s="315" t="n"/>
      <c r="N2034" s="315" t="n"/>
      <c r="O2034" s="314" t="n"/>
    </row>
    <row r="2035" ht="20.1" customHeight="1" s="521">
      <c r="A2035" s="309" t="inlineStr">
        <is>
          <t>-</t>
        </is>
      </c>
      <c r="B2035" s="654" t="inlineStr">
        <is>
          <t>18-HS-36631</t>
        </is>
      </c>
      <c r="C2035" s="316" t="inlineStr">
        <is>
          <t>-</t>
        </is>
      </c>
      <c r="D2035" s="311" t="inlineStr">
        <is>
          <t>PELLETIZER CARIAGE MOVEMENT "FORWARD" OR "BACKWARD"</t>
        </is>
      </c>
      <c r="E2035" s="311" t="inlineStr">
        <is>
          <t>1830-PS07-366</t>
        </is>
      </c>
      <c r="F2035" s="155" t="inlineStr">
        <is>
          <t>Field</t>
        </is>
      </c>
      <c r="G2035" s="252" t="inlineStr">
        <is>
          <t>18-3601-PJB-1034</t>
        </is>
      </c>
      <c r="H2035" s="235" t="inlineStr">
        <is>
          <t>PLC-DIx2</t>
        </is>
      </c>
      <c r="I2035" s="235" t="inlineStr">
        <is>
          <t>-</t>
        </is>
      </c>
      <c r="J2035" s="319" t="inlineStr">
        <is>
          <t>No.1 PLC</t>
        </is>
      </c>
      <c r="K2035" s="342" t="inlineStr">
        <is>
          <t>C01</t>
        </is>
      </c>
      <c r="L2035" s="314" t="n"/>
      <c r="M2035" s="315" t="n"/>
      <c r="N2035" s="315" t="n"/>
      <c r="O2035" s="314" t="n"/>
    </row>
    <row r="2036" ht="20.1" customHeight="1" s="521">
      <c r="A2036" s="309" t="inlineStr">
        <is>
          <t>-</t>
        </is>
      </c>
      <c r="B2036" s="654" t="inlineStr">
        <is>
          <t>18-HS-36619</t>
        </is>
      </c>
      <c r="C2036" s="316" t="inlineStr">
        <is>
          <t>-</t>
        </is>
      </c>
      <c r="D2036" s="311" t="inlineStr">
        <is>
          <t>SCOPLAMP “ON”</t>
        </is>
      </c>
      <c r="E2036" s="311" t="inlineStr">
        <is>
          <t>1830-PS07-366</t>
        </is>
      </c>
      <c r="F2036" s="155" t="inlineStr">
        <is>
          <t>Field</t>
        </is>
      </c>
      <c r="G2036" s="252" t="inlineStr">
        <is>
          <t>18-3601-PJB-1034</t>
        </is>
      </c>
      <c r="H2036" s="235" t="inlineStr">
        <is>
          <t>PLC-DI</t>
        </is>
      </c>
      <c r="I2036" s="235" t="inlineStr">
        <is>
          <t>-</t>
        </is>
      </c>
      <c r="J2036" s="319" t="inlineStr">
        <is>
          <t>No.1 PLC</t>
        </is>
      </c>
      <c r="K2036" s="342" t="inlineStr">
        <is>
          <t>C01</t>
        </is>
      </c>
      <c r="L2036" s="314" t="n"/>
      <c r="M2036" s="315" t="n"/>
      <c r="N2036" s="315" t="n"/>
      <c r="O2036" s="314" t="n"/>
    </row>
    <row r="2037" ht="20.1" customHeight="1" s="521">
      <c r="A2037" s="309" t="n"/>
      <c r="B2037" s="654" t="n"/>
      <c r="C2037" s="316" t="n"/>
      <c r="D2037" s="311" t="n"/>
      <c r="E2037" s="311" t="n"/>
      <c r="F2037" s="235" t="n"/>
      <c r="G2037" s="252" t="n"/>
      <c r="H2037" s="235" t="n"/>
      <c r="I2037" s="312" t="n"/>
      <c r="J2037" s="235" t="n"/>
      <c r="K2037" s="313" t="n"/>
      <c r="L2037" s="314" t="n"/>
      <c r="M2037" s="315" t="n"/>
      <c r="N2037" s="314" t="n"/>
      <c r="O2037" s="314" t="n"/>
    </row>
    <row r="2038" ht="20.1" customFormat="1" customHeight="1" s="111">
      <c r="A2038" s="309" t="inlineStr">
        <is>
          <t>-</t>
        </is>
      </c>
      <c r="B2038" s="654" t="inlineStr">
        <is>
          <t>18-ZSH-36702</t>
        </is>
      </c>
      <c r="C2038" s="316" t="inlineStr">
        <is>
          <t>PROXIMITY SWITCH</t>
        </is>
      </c>
      <c r="D2038" s="311" t="inlineStr">
        <is>
          <t>INLET HOT OIL PUMP SUCTION VALVE "OPEN" (DIE)</t>
        </is>
      </c>
      <c r="E2038" s="311" t="inlineStr">
        <is>
          <t>1830-PS07-367</t>
        </is>
      </c>
      <c r="F2038" s="155" t="inlineStr">
        <is>
          <t>Field</t>
        </is>
      </c>
      <c r="G2038" s="252" t="inlineStr">
        <is>
          <t>18-3601-PJB-1053</t>
        </is>
      </c>
      <c r="H2038" s="235" t="inlineStr">
        <is>
          <t>MCC-DI</t>
        </is>
      </c>
      <c r="I2038" s="312" t="inlineStr">
        <is>
          <t>-</t>
        </is>
      </c>
      <c r="J2038" s="319" t="inlineStr">
        <is>
          <t>hold/本安</t>
        </is>
      </c>
      <c r="K2038" s="342" t="inlineStr">
        <is>
          <t>C01</t>
        </is>
      </c>
      <c r="L2038" s="314" t="n"/>
      <c r="M2038" s="315" t="n"/>
      <c r="N2038" s="314" t="n"/>
      <c r="O2038" s="314" t="n"/>
    </row>
    <row r="2039" ht="20.1" customHeight="1" s="521">
      <c r="A2039" s="309" t="n"/>
      <c r="B2039" s="654" t="n"/>
      <c r="C2039" s="316" t="n"/>
      <c r="D2039" s="311" t="n"/>
      <c r="E2039" s="311" t="n"/>
      <c r="F2039" s="235" t="n"/>
      <c r="G2039" s="252" t="n"/>
      <c r="H2039" s="235" t="n"/>
      <c r="I2039" s="312" t="n"/>
      <c r="J2039" s="235" t="n"/>
      <c r="K2039" s="313" t="n"/>
      <c r="L2039" s="314" t="n"/>
      <c r="M2039" s="315" t="n"/>
      <c r="N2039" s="314" t="n"/>
      <c r="O2039" s="314" t="n"/>
    </row>
    <row r="2040" ht="20.1" customFormat="1" customHeight="1" s="111">
      <c r="A2040" s="309" t="inlineStr">
        <is>
          <t>-</t>
        </is>
      </c>
      <c r="B2040" s="654" t="inlineStr">
        <is>
          <t>18-ZSH-36701A</t>
        </is>
      </c>
      <c r="C2040" s="316" t="inlineStr">
        <is>
          <t>PROXIMITY SWITCH</t>
        </is>
      </c>
      <c r="D2040" s="311" t="inlineStr">
        <is>
          <t>No.1 HOT OIL PUMP SUCTION VALVE "OPEN" (DIE)</t>
        </is>
      </c>
      <c r="E2040" s="311" t="inlineStr">
        <is>
          <t>1830-PS07-367</t>
        </is>
      </c>
      <c r="F2040" s="155" t="inlineStr">
        <is>
          <t>Field</t>
        </is>
      </c>
      <c r="G2040" s="252" t="inlineStr">
        <is>
          <t>18-3601-PJB-1053</t>
        </is>
      </c>
      <c r="H2040" s="235" t="inlineStr">
        <is>
          <t>MCC-DI</t>
        </is>
      </c>
      <c r="I2040" s="312" t="inlineStr">
        <is>
          <t>-</t>
        </is>
      </c>
      <c r="J2040" s="319" t="inlineStr">
        <is>
          <t>hold/本安</t>
        </is>
      </c>
      <c r="K2040" s="342" t="inlineStr">
        <is>
          <t>C01</t>
        </is>
      </c>
      <c r="L2040" s="314" t="n"/>
      <c r="M2040" s="315" t="n"/>
      <c r="N2040" s="314" t="n"/>
      <c r="O2040" s="314" t="n"/>
    </row>
    <row r="2041" ht="20.1" customHeight="1" s="521">
      <c r="A2041" s="309" t="inlineStr">
        <is>
          <t>-</t>
        </is>
      </c>
      <c r="B2041" s="654" t="inlineStr">
        <is>
          <t>18-ZSH-36701B</t>
        </is>
      </c>
      <c r="C2041" s="316" t="inlineStr">
        <is>
          <t>PROXIMITY SWITCH</t>
        </is>
      </c>
      <c r="D2041" s="311" t="inlineStr">
        <is>
          <t>No.2 HOT OIL PUMP SUCTION VALVE "OPEN" (DIE)</t>
        </is>
      </c>
      <c r="E2041" s="311" t="inlineStr">
        <is>
          <t>1830-PS07-367</t>
        </is>
      </c>
      <c r="F2041" s="155" t="inlineStr">
        <is>
          <t>Field</t>
        </is>
      </c>
      <c r="G2041" s="252" t="inlineStr">
        <is>
          <t>18-3601-PJB-1053</t>
        </is>
      </c>
      <c r="H2041" s="235" t="inlineStr">
        <is>
          <t>MCC-DI</t>
        </is>
      </c>
      <c r="I2041" s="312" t="inlineStr">
        <is>
          <t>-</t>
        </is>
      </c>
      <c r="J2041" s="319" t="inlineStr">
        <is>
          <t>hold/本安</t>
        </is>
      </c>
      <c r="K2041" s="342" t="inlineStr">
        <is>
          <t>C01</t>
        </is>
      </c>
      <c r="L2041" s="314" t="n"/>
      <c r="M2041" s="315" t="n"/>
      <c r="N2041" s="314" t="n"/>
      <c r="O2041" s="314" t="n"/>
    </row>
    <row r="2042" ht="20.1" customFormat="1" customHeight="1" s="111">
      <c r="A2042" s="322" t="n"/>
      <c r="B2042" s="654" t="n"/>
      <c r="C2042" s="310" t="n"/>
      <c r="D2042" s="311" t="n"/>
      <c r="E2042" s="311" t="n"/>
      <c r="F2042" s="235" t="n"/>
      <c r="G2042" s="252" t="n"/>
      <c r="H2042" s="235" t="n"/>
      <c r="I2042" s="312" t="n"/>
      <c r="J2042" s="323" t="n"/>
      <c r="K2042" s="313" t="n"/>
      <c r="L2042" s="314" t="n"/>
      <c r="M2042" s="315" t="n"/>
      <c r="N2042" s="315" t="n"/>
      <c r="O2042" s="314" t="n"/>
    </row>
    <row r="2043" ht="20.1" customHeight="1" s="521">
      <c r="A2043" s="309" t="inlineStr">
        <is>
          <t>-</t>
        </is>
      </c>
      <c r="B2043" s="654" t="inlineStr">
        <is>
          <t>18-TIA-36705A</t>
        </is>
      </c>
      <c r="C2043" s="316" t="inlineStr">
        <is>
          <t>PLC</t>
        </is>
      </c>
      <c r="D2043" s="311" t="inlineStr">
        <is>
          <t>SAFETY TEMP. LIMITER (DIE)</t>
        </is>
      </c>
      <c r="E2043" s="311" t="inlineStr">
        <is>
          <t>1830-PS07-367</t>
        </is>
      </c>
      <c r="F2043" s="155" t="inlineStr">
        <is>
          <t>CCR</t>
        </is>
      </c>
      <c r="G2043" s="312" t="inlineStr">
        <is>
          <t>-</t>
        </is>
      </c>
      <c r="H2043" s="312" t="inlineStr">
        <is>
          <t>-</t>
        </is>
      </c>
      <c r="I2043" s="312" t="inlineStr">
        <is>
          <t>-</t>
        </is>
      </c>
      <c r="J2043" s="319" t="inlineStr">
        <is>
          <t>-</t>
        </is>
      </c>
      <c r="K2043" s="342" t="inlineStr">
        <is>
          <t>C01</t>
        </is>
      </c>
      <c r="L2043" s="314" t="n"/>
      <c r="M2043" s="315" t="n"/>
      <c r="N2043" s="314" t="n"/>
      <c r="O2043" s="314" t="n"/>
    </row>
    <row r="2044" ht="20.1" customFormat="1" customHeight="1" s="111">
      <c r="A2044" s="309" t="inlineStr">
        <is>
          <t>-</t>
        </is>
      </c>
      <c r="B2044" s="654" t="inlineStr">
        <is>
          <t>18-TE-36705A</t>
        </is>
      </c>
      <c r="C2044" s="316" t="inlineStr">
        <is>
          <t>Pt100</t>
        </is>
      </c>
      <c r="D2044" s="311" t="inlineStr">
        <is>
          <t>SAFETY TEMP. LIMITER (DIE)</t>
        </is>
      </c>
      <c r="E2044" s="311" t="inlineStr">
        <is>
          <t>1830-PS07-367</t>
        </is>
      </c>
      <c r="F2044" s="155" t="inlineStr">
        <is>
          <t>Field</t>
        </is>
      </c>
      <c r="G2044" s="252" t="inlineStr">
        <is>
          <t>18-3601-PJB-1051</t>
        </is>
      </c>
      <c r="H2044" s="235" t="inlineStr">
        <is>
          <t>MCC-Pt100</t>
        </is>
      </c>
      <c r="I2044" s="235" t="inlineStr">
        <is>
          <t>-</t>
        </is>
      </c>
      <c r="J2044" s="319" t="inlineStr">
        <is>
          <t>hold/本安</t>
        </is>
      </c>
      <c r="K2044" s="313" t="inlineStr">
        <is>
          <t>C01</t>
        </is>
      </c>
      <c r="L2044" s="314" t="n"/>
      <c r="M2044" s="315" t="n"/>
      <c r="N2044" s="314" t="n"/>
      <c r="O2044" s="314" t="n"/>
    </row>
    <row r="2045" ht="20.1" customFormat="1" customHeight="1" s="111">
      <c r="A2045" s="309" t="n"/>
      <c r="B2045" s="654" t="n"/>
      <c r="C2045" s="310" t="n"/>
      <c r="D2045" s="311" t="n"/>
      <c r="E2045" s="311" t="n"/>
      <c r="F2045" s="235" t="n"/>
      <c r="G2045" s="252" t="n"/>
      <c r="H2045" s="235" t="n"/>
      <c r="I2045" s="312" t="n"/>
      <c r="J2045" s="235" t="n"/>
      <c r="K2045" s="313" t="n"/>
      <c r="L2045" s="314" t="n"/>
      <c r="M2045" s="315" t="n"/>
      <c r="N2045" s="314" t="n"/>
      <c r="O2045" s="314" t="n"/>
    </row>
    <row r="2046" ht="20.1" customFormat="1" customHeight="1" s="111">
      <c r="A2046" s="309" t="inlineStr">
        <is>
          <t>-</t>
        </is>
      </c>
      <c r="B2046" s="654" t="inlineStr">
        <is>
          <t>18-TIA-36705B</t>
        </is>
      </c>
      <c r="C2046" s="316" t="inlineStr">
        <is>
          <t>PLC</t>
        </is>
      </c>
      <c r="D2046" s="311" t="inlineStr">
        <is>
          <t>SAFETY TEMP. LIMITER (DIE)</t>
        </is>
      </c>
      <c r="E2046" s="311" t="inlineStr">
        <is>
          <t>1830-PS07-367</t>
        </is>
      </c>
      <c r="F2046" s="155" t="inlineStr">
        <is>
          <t>CCR</t>
        </is>
      </c>
      <c r="G2046" s="312" t="inlineStr">
        <is>
          <t>-</t>
        </is>
      </c>
      <c r="H2046" s="312" t="inlineStr">
        <is>
          <t>-</t>
        </is>
      </c>
      <c r="I2046" s="312" t="inlineStr">
        <is>
          <t>-</t>
        </is>
      </c>
      <c r="J2046" s="319" t="inlineStr">
        <is>
          <t>-</t>
        </is>
      </c>
      <c r="K2046" s="342" t="inlineStr">
        <is>
          <t>C01</t>
        </is>
      </c>
      <c r="L2046" s="314" t="n"/>
      <c r="M2046" s="315" t="n"/>
      <c r="N2046" s="314" t="n"/>
      <c r="O2046" s="314" t="n"/>
    </row>
    <row r="2047" ht="20.1" customFormat="1" customHeight="1" s="111">
      <c r="A2047" s="309" t="inlineStr">
        <is>
          <t>-</t>
        </is>
      </c>
      <c r="B2047" s="654" t="inlineStr">
        <is>
          <t>18-TE-36705B</t>
        </is>
      </c>
      <c r="C2047" s="316" t="inlineStr">
        <is>
          <t>Pt100</t>
        </is>
      </c>
      <c r="D2047" s="311" t="inlineStr">
        <is>
          <t>SAFETY TEMP. LIMITER (DIE)</t>
        </is>
      </c>
      <c r="E2047" s="311" t="inlineStr">
        <is>
          <t>1830-PS07-367</t>
        </is>
      </c>
      <c r="F2047" s="155" t="inlineStr">
        <is>
          <t>Field</t>
        </is>
      </c>
      <c r="G2047" s="252" t="inlineStr">
        <is>
          <t>18-3601-PJB-1051</t>
        </is>
      </c>
      <c r="H2047" s="235" t="inlineStr">
        <is>
          <t>MCC-Pt100</t>
        </is>
      </c>
      <c r="I2047" s="235" t="inlineStr">
        <is>
          <t>-</t>
        </is>
      </c>
      <c r="J2047" s="319" t="inlineStr">
        <is>
          <t>hold/本安</t>
        </is>
      </c>
      <c r="K2047" s="313" t="inlineStr">
        <is>
          <t>C01</t>
        </is>
      </c>
      <c r="L2047" s="314" t="n"/>
      <c r="M2047" s="315" t="n"/>
      <c r="N2047" s="314" t="n"/>
      <c r="O2047" s="314" t="n"/>
    </row>
    <row r="2048" ht="20.1" customFormat="1" customHeight="1" s="111">
      <c r="A2048" s="309" t="n"/>
      <c r="B2048" s="654" t="n"/>
      <c r="C2048" s="310" t="n"/>
      <c r="D2048" s="311" t="n"/>
      <c r="E2048" s="311" t="n"/>
      <c r="F2048" s="235" t="n"/>
      <c r="G2048" s="252" t="n"/>
      <c r="H2048" s="235" t="n"/>
      <c r="I2048" s="312" t="n"/>
      <c r="J2048" s="235" t="n"/>
      <c r="K2048" s="313" t="n"/>
      <c r="L2048" s="314" t="n"/>
      <c r="M2048" s="315" t="n"/>
      <c r="N2048" s="314" t="n"/>
      <c r="O2048" s="314" t="n"/>
    </row>
    <row r="2049" ht="20.1" customFormat="1" customHeight="1" s="111">
      <c r="A2049" s="309" t="inlineStr">
        <is>
          <t>-</t>
        </is>
      </c>
      <c r="B2049" s="654" t="inlineStr">
        <is>
          <t>18-TIA-36726</t>
        </is>
      </c>
      <c r="C2049" s="316" t="inlineStr">
        <is>
          <t>PLC</t>
        </is>
      </c>
      <c r="D2049" s="311" t="inlineStr">
        <is>
          <t>SAFETY TEMP. LIMITER (TANK)</t>
        </is>
      </c>
      <c r="E2049" s="311" t="inlineStr">
        <is>
          <t>1830-PS07-367</t>
        </is>
      </c>
      <c r="F2049" s="155" t="inlineStr">
        <is>
          <t>CCR</t>
        </is>
      </c>
      <c r="G2049" s="312" t="inlineStr">
        <is>
          <t>-</t>
        </is>
      </c>
      <c r="H2049" s="312" t="inlineStr">
        <is>
          <t>-</t>
        </is>
      </c>
      <c r="I2049" s="312" t="inlineStr">
        <is>
          <t>-</t>
        </is>
      </c>
      <c r="J2049" s="319" t="inlineStr">
        <is>
          <t>-</t>
        </is>
      </c>
      <c r="K2049" s="342" t="inlineStr">
        <is>
          <t>C01</t>
        </is>
      </c>
      <c r="L2049" s="314" t="n"/>
      <c r="M2049" s="315" t="n"/>
      <c r="N2049" s="314" t="n"/>
      <c r="O2049" s="314" t="n"/>
    </row>
    <row r="2050" ht="20.1" customFormat="1" customHeight="1" s="111">
      <c r="A2050" s="309" t="inlineStr">
        <is>
          <t>-</t>
        </is>
      </c>
      <c r="B2050" s="654" t="inlineStr">
        <is>
          <t>18-TE-36726</t>
        </is>
      </c>
      <c r="C2050" s="316" t="inlineStr">
        <is>
          <t>Pt100</t>
        </is>
      </c>
      <c r="D2050" s="311" t="inlineStr">
        <is>
          <t>SAFETY TEMP. LIMITER (TANK)</t>
        </is>
      </c>
      <c r="E2050" s="311" t="inlineStr">
        <is>
          <t>1830-PS07-367</t>
        </is>
      </c>
      <c r="F2050" s="155" t="inlineStr">
        <is>
          <t>Field</t>
        </is>
      </c>
      <c r="G2050" s="252" t="inlineStr">
        <is>
          <t>18-3601-PJB-1051</t>
        </is>
      </c>
      <c r="H2050" s="235" t="inlineStr">
        <is>
          <t>MCC-Pt100</t>
        </is>
      </c>
      <c r="I2050" s="235" t="inlineStr">
        <is>
          <t>-</t>
        </is>
      </c>
      <c r="J2050" s="319" t="inlineStr">
        <is>
          <t>hold/-</t>
        </is>
      </c>
      <c r="K2050" s="313" t="inlineStr">
        <is>
          <t>C01</t>
        </is>
      </c>
      <c r="L2050" s="314" t="n"/>
      <c r="M2050" s="315" t="n"/>
      <c r="N2050" s="314" t="n"/>
      <c r="O2050" s="314" t="n"/>
    </row>
    <row r="2051" ht="20.1" customFormat="1" customHeight="1" s="111">
      <c r="A2051" s="309" t="n"/>
      <c r="B2051" s="654" t="n"/>
      <c r="C2051" s="310" t="n"/>
      <c r="D2051" s="311" t="n"/>
      <c r="E2051" s="311" t="n"/>
      <c r="F2051" s="235" t="n"/>
      <c r="G2051" s="252" t="n"/>
      <c r="H2051" s="235" t="n"/>
      <c r="I2051" s="312" t="n"/>
      <c r="J2051" s="235" t="n"/>
      <c r="K2051" s="313" t="n"/>
      <c r="L2051" s="314" t="n"/>
      <c r="M2051" s="315" t="n"/>
      <c r="N2051" s="314" t="n"/>
      <c r="O2051" s="314" t="n"/>
    </row>
    <row r="2052" ht="20.1" customHeight="1" s="521">
      <c r="A2052" s="309" t="inlineStr">
        <is>
          <t>-</t>
        </is>
      </c>
      <c r="B2052" s="654" t="inlineStr">
        <is>
          <t>18-FSL-36705A</t>
        </is>
      </c>
      <c r="C2052" s="316" t="inlineStr">
        <is>
          <t>ORIFICE &amp;DIFF. PRESS. SWITCH</t>
        </is>
      </c>
      <c r="D2052" s="311" t="inlineStr">
        <is>
          <t>HOT OIL FLOW "LOW" (DIE)</t>
        </is>
      </c>
      <c r="E2052" s="311" t="inlineStr">
        <is>
          <t>1830-PS07-367</t>
        </is>
      </c>
      <c r="F2052" s="155" t="inlineStr">
        <is>
          <t>Field</t>
        </is>
      </c>
      <c r="G2052" s="252" t="inlineStr">
        <is>
          <t>18-3601-PJB-1053</t>
        </is>
      </c>
      <c r="H2052" s="235" t="inlineStr">
        <is>
          <t>MCC-DI</t>
        </is>
      </c>
      <c r="I2052" s="312" t="inlineStr">
        <is>
          <t>-</t>
        </is>
      </c>
      <c r="J2052" s="319" t="inlineStr">
        <is>
          <t>hold/本安</t>
        </is>
      </c>
      <c r="K2052" s="342" t="inlineStr">
        <is>
          <t>C01</t>
        </is>
      </c>
      <c r="L2052" s="314" t="n"/>
      <c r="M2052" s="315" t="n"/>
      <c r="N2052" s="314" t="n"/>
      <c r="O2052" s="314" t="n"/>
    </row>
    <row r="2053" ht="20.1" customHeight="1" s="521">
      <c r="A2053" s="309" t="inlineStr">
        <is>
          <t>-</t>
        </is>
      </c>
      <c r="B2053" s="654" t="inlineStr">
        <is>
          <t>18-FSLL-36705A</t>
        </is>
      </c>
      <c r="C2053" s="316" t="inlineStr">
        <is>
          <t>ORIFICE &amp;DIFF. PRESS. SWITCH</t>
        </is>
      </c>
      <c r="D2053" s="311" t="inlineStr">
        <is>
          <t>HOT OIL FLOW "L.LOW" (DIE)</t>
        </is>
      </c>
      <c r="E2053" s="311" t="inlineStr">
        <is>
          <t>1830-PS07-367</t>
        </is>
      </c>
      <c r="F2053" s="155" t="inlineStr">
        <is>
          <t>Field</t>
        </is>
      </c>
      <c r="G2053" s="252" t="inlineStr">
        <is>
          <t>18-3601-PJB-1053</t>
        </is>
      </c>
      <c r="H2053" s="235" t="inlineStr">
        <is>
          <t>MCC-DI</t>
        </is>
      </c>
      <c r="I2053" s="312" t="inlineStr">
        <is>
          <t>-</t>
        </is>
      </c>
      <c r="J2053" s="319" t="inlineStr">
        <is>
          <t>hold/本安</t>
        </is>
      </c>
      <c r="K2053" s="342" t="inlineStr">
        <is>
          <t>C01</t>
        </is>
      </c>
      <c r="L2053" s="314" t="n"/>
      <c r="M2053" s="315" t="n"/>
      <c r="N2053" s="314" t="n"/>
      <c r="O2053" s="314" t="n"/>
    </row>
    <row r="2054" ht="20.1" customHeight="1" s="521">
      <c r="A2054" s="309" t="inlineStr">
        <is>
          <t>-</t>
        </is>
      </c>
      <c r="B2054" s="654" t="inlineStr">
        <is>
          <t>18-FSL-36705B</t>
        </is>
      </c>
      <c r="C2054" s="316" t="inlineStr">
        <is>
          <t>ORIFICE &amp;DIFF. PRESS. SWITCH</t>
        </is>
      </c>
      <c r="D2054" s="311" t="inlineStr">
        <is>
          <t>HOT OIL FLOW "LOW" (DIE)</t>
        </is>
      </c>
      <c r="E2054" s="311" t="inlineStr">
        <is>
          <t>1830-PS07-367</t>
        </is>
      </c>
      <c r="F2054" s="155" t="inlineStr">
        <is>
          <t>Field</t>
        </is>
      </c>
      <c r="G2054" s="252" t="inlineStr">
        <is>
          <t>18-3601-PJB-1053</t>
        </is>
      </c>
      <c r="H2054" s="235" t="inlineStr">
        <is>
          <t>MCC-DI</t>
        </is>
      </c>
      <c r="I2054" s="312" t="inlineStr">
        <is>
          <t>-</t>
        </is>
      </c>
      <c r="J2054" s="319" t="inlineStr">
        <is>
          <t>hold/本安</t>
        </is>
      </c>
      <c r="K2054" s="342" t="inlineStr">
        <is>
          <t>C01</t>
        </is>
      </c>
      <c r="L2054" s="314" t="n"/>
      <c r="M2054" s="315" t="n"/>
      <c r="N2054" s="314" t="n"/>
      <c r="O2054" s="314" t="n"/>
    </row>
    <row r="2055" ht="20.1" customHeight="1" s="521">
      <c r="A2055" s="309" t="inlineStr">
        <is>
          <t>-</t>
        </is>
      </c>
      <c r="B2055" s="654" t="inlineStr">
        <is>
          <t>18-FSLL-36705B</t>
        </is>
      </c>
      <c r="C2055" s="316" t="inlineStr">
        <is>
          <t>ORIFICE &amp;DIFF. PRESS. SWITCH</t>
        </is>
      </c>
      <c r="D2055" s="311" t="inlineStr">
        <is>
          <t>HOT OIL FLOW "L.LOW" (DIE)</t>
        </is>
      </c>
      <c r="E2055" s="311" t="inlineStr">
        <is>
          <t>1830-PS07-367</t>
        </is>
      </c>
      <c r="F2055" s="155" t="inlineStr">
        <is>
          <t>Field</t>
        </is>
      </c>
      <c r="G2055" s="252" t="inlineStr">
        <is>
          <t>18-3601-PJB-1053</t>
        </is>
      </c>
      <c r="H2055" s="235" t="inlineStr">
        <is>
          <t>MCC-DI</t>
        </is>
      </c>
      <c r="I2055" s="312" t="inlineStr">
        <is>
          <t>-</t>
        </is>
      </c>
      <c r="J2055" s="319" t="inlineStr">
        <is>
          <t>hold/本安</t>
        </is>
      </c>
      <c r="K2055" s="342" t="inlineStr">
        <is>
          <t>C01</t>
        </is>
      </c>
      <c r="L2055" s="314" t="n"/>
      <c r="M2055" s="315" t="n"/>
      <c r="N2055" s="314" t="n"/>
      <c r="O2055" s="314" t="n"/>
    </row>
    <row r="2056" ht="20.1" customHeight="1" s="521">
      <c r="A2056" s="322" t="n"/>
      <c r="B2056" s="654" t="n"/>
      <c r="C2056" s="310" t="n"/>
      <c r="D2056" s="311" t="n"/>
      <c r="E2056" s="311" t="n"/>
      <c r="F2056" s="235" t="n"/>
      <c r="G2056" s="252" t="n"/>
      <c r="H2056" s="235" t="n"/>
      <c r="I2056" s="312" t="n"/>
      <c r="J2056" s="323" t="n"/>
      <c r="K2056" s="313" t="n"/>
      <c r="L2056" s="314" t="n"/>
      <c r="M2056" s="315" t="n"/>
      <c r="N2056" s="315" t="n"/>
      <c r="O2056" s="314" t="n"/>
    </row>
    <row r="2057" ht="20.1" customHeight="1" s="521">
      <c r="A2057" s="309" t="inlineStr">
        <is>
          <t>-</t>
        </is>
      </c>
      <c r="B2057" s="654" t="inlineStr">
        <is>
          <t>18-FIA-36703</t>
        </is>
      </c>
      <c r="C2057" s="316" t="inlineStr">
        <is>
          <t>PLC</t>
        </is>
      </c>
      <c r="D2057" s="311" t="inlineStr">
        <is>
          <t>HOT OIL FLOW (DIE)</t>
        </is>
      </c>
      <c r="E2057" s="311" t="inlineStr">
        <is>
          <t>1830-PS07-367</t>
        </is>
      </c>
      <c r="F2057" s="155" t="inlineStr">
        <is>
          <t>CCR</t>
        </is>
      </c>
      <c r="G2057" s="312" t="inlineStr">
        <is>
          <t>-</t>
        </is>
      </c>
      <c r="H2057" s="312" t="inlineStr">
        <is>
          <t>-</t>
        </is>
      </c>
      <c r="I2057" s="312" t="inlineStr">
        <is>
          <t>-</t>
        </is>
      </c>
      <c r="J2057" s="319" t="inlineStr">
        <is>
          <t>-</t>
        </is>
      </c>
      <c r="K2057" s="342" t="inlineStr">
        <is>
          <t>C01</t>
        </is>
      </c>
      <c r="L2057" s="314" t="n"/>
      <c r="M2057" s="315" t="n"/>
      <c r="N2057" s="314" t="n"/>
      <c r="O2057" s="314" t="n"/>
    </row>
    <row r="2058" ht="20.1" customFormat="1" customHeight="1" s="111">
      <c r="A2058" s="309" t="inlineStr">
        <is>
          <t>-</t>
        </is>
      </c>
      <c r="B2058" s="654" t="inlineStr">
        <is>
          <t>18-FT-36703</t>
        </is>
      </c>
      <c r="C2058" s="316" t="inlineStr">
        <is>
          <t>ORIFICE &amp;DIFF. PRESS. TRANSMITTER</t>
        </is>
      </c>
      <c r="D2058" s="311" t="inlineStr">
        <is>
          <t>HOT OIL FLOW (DIE)</t>
        </is>
      </c>
      <c r="E2058" s="311" t="inlineStr">
        <is>
          <t>1830-PS07-367</t>
        </is>
      </c>
      <c r="F2058" s="155" t="inlineStr">
        <is>
          <t>Off-Line</t>
        </is>
      </c>
      <c r="G2058" s="252" t="inlineStr">
        <is>
          <t>18-3601-PJB-1052</t>
        </is>
      </c>
      <c r="H2058" s="235" t="inlineStr">
        <is>
          <t>MCC-AI</t>
        </is>
      </c>
      <c r="I2058" s="235" t="inlineStr">
        <is>
          <t>-</t>
        </is>
      </c>
      <c r="J2058" s="319" t="inlineStr">
        <is>
          <t>hold/本安</t>
        </is>
      </c>
      <c r="K2058" s="313" t="inlineStr">
        <is>
          <t>C01</t>
        </is>
      </c>
      <c r="L2058" s="314" t="n"/>
      <c r="M2058" s="315" t="n"/>
      <c r="N2058" s="314" t="n"/>
      <c r="O2058" s="314" t="n"/>
    </row>
    <row r="2059" ht="20.1" customHeight="1" s="521">
      <c r="A2059" s="322" t="n"/>
      <c r="B2059" s="654" t="n"/>
      <c r="C2059" s="310" t="inlineStr">
        <is>
          <t xml:space="preserve"> </t>
        </is>
      </c>
      <c r="D2059" s="311" t="n"/>
      <c r="E2059" s="311" t="n"/>
      <c r="F2059" s="235" t="n"/>
      <c r="G2059" s="252" t="n"/>
      <c r="H2059" s="235" t="n"/>
      <c r="I2059" s="312" t="n"/>
      <c r="J2059" s="323" t="n"/>
      <c r="K2059" s="313" t="n"/>
      <c r="L2059" s="314" t="n"/>
      <c r="M2059" s="315" t="n"/>
      <c r="N2059" s="315" t="n"/>
      <c r="O2059" s="314" t="n"/>
    </row>
    <row r="2060" ht="20.1" customHeight="1" s="521">
      <c r="A2060" s="309" t="inlineStr">
        <is>
          <t>-</t>
        </is>
      </c>
      <c r="B2060" s="654" t="inlineStr">
        <is>
          <t>18-TIA-36703</t>
        </is>
      </c>
      <c r="C2060" s="316" t="inlineStr">
        <is>
          <t>PLC</t>
        </is>
      </c>
      <c r="D2060" s="311" t="inlineStr">
        <is>
          <t>-</t>
        </is>
      </c>
      <c r="E2060" s="311" t="inlineStr">
        <is>
          <t>1830-PS07-367</t>
        </is>
      </c>
      <c r="F2060" s="155" t="inlineStr">
        <is>
          <t>CCR</t>
        </is>
      </c>
      <c r="G2060" s="312" t="inlineStr">
        <is>
          <t>-</t>
        </is>
      </c>
      <c r="H2060" s="312" t="inlineStr">
        <is>
          <t>-</t>
        </is>
      </c>
      <c r="I2060" s="312" t="inlineStr">
        <is>
          <t>-</t>
        </is>
      </c>
      <c r="J2060" s="319" t="inlineStr">
        <is>
          <t>-</t>
        </is>
      </c>
      <c r="K2060" s="342" t="inlineStr">
        <is>
          <t>C01</t>
        </is>
      </c>
      <c r="L2060" s="314" t="n"/>
      <c r="M2060" s="315" t="n"/>
      <c r="N2060" s="315" t="n"/>
      <c r="O2060" s="314" t="n"/>
    </row>
    <row r="2061" ht="20.1" customHeight="1" s="521">
      <c r="A2061" s="309" t="inlineStr">
        <is>
          <t>-</t>
        </is>
      </c>
      <c r="B2061" s="654" t="inlineStr">
        <is>
          <t>18-TT-36703</t>
        </is>
      </c>
      <c r="C2061" s="316" t="inlineStr">
        <is>
          <t>Temperature Transmitter</t>
        </is>
      </c>
      <c r="D2061" s="311" t="inlineStr">
        <is>
          <t>-</t>
        </is>
      </c>
      <c r="E2061" s="311" t="inlineStr">
        <is>
          <t>1830-PS07-367</t>
        </is>
      </c>
      <c r="F2061" s="155" t="inlineStr">
        <is>
          <t>On-Line</t>
        </is>
      </c>
      <c r="G2061" s="252" t="inlineStr">
        <is>
          <t>18-100-HO-36702-3P2-H</t>
        </is>
      </c>
      <c r="H2061" s="235" t="inlineStr">
        <is>
          <t>PLC-AI</t>
        </is>
      </c>
      <c r="I2061" s="235" t="inlineStr">
        <is>
          <t>-</t>
        </is>
      </c>
      <c r="J2061" s="319" t="inlineStr">
        <is>
          <t>hold/隔爆</t>
        </is>
      </c>
      <c r="K2061" s="313" t="inlineStr">
        <is>
          <t>C01</t>
        </is>
      </c>
      <c r="L2061" s="314" t="n"/>
      <c r="M2061" s="315" t="n"/>
      <c r="N2061" s="314" t="n"/>
      <c r="O2061" s="314" t="n"/>
    </row>
    <row r="2062" ht="20.1" customFormat="1" customHeight="1" s="111">
      <c r="A2062" s="322" t="n"/>
      <c r="B2062" s="654" t="n"/>
      <c r="C2062" s="310" t="n"/>
      <c r="D2062" s="311" t="n"/>
      <c r="E2062" s="311" t="n"/>
      <c r="F2062" s="235" t="n"/>
      <c r="G2062" s="252" t="n"/>
      <c r="H2062" s="235" t="n"/>
      <c r="I2062" s="312" t="n"/>
      <c r="J2062" s="340" t="n"/>
      <c r="K2062" s="313" t="n"/>
      <c r="L2062" s="314" t="n"/>
      <c r="M2062" s="315" t="n"/>
      <c r="N2062" s="315" t="n"/>
      <c r="O2062" s="314" t="n"/>
    </row>
    <row r="2063" ht="20.1" customHeight="1" s="521">
      <c r="A2063" s="309" t="inlineStr">
        <is>
          <t>-</t>
        </is>
      </c>
      <c r="B2063" s="654" t="inlineStr">
        <is>
          <t>18-ZSH-36712</t>
        </is>
      </c>
      <c r="C2063" s="316" t="inlineStr">
        <is>
          <t>PROXIMITY SWITCH</t>
        </is>
      </c>
      <c r="D2063" s="311" t="inlineStr">
        <is>
          <t>INLET HOT OIL PUMP SUCTION VALVE "OPEN" (OTHERS)</t>
        </is>
      </c>
      <c r="E2063" s="311" t="inlineStr">
        <is>
          <t>1830-PS07-367</t>
        </is>
      </c>
      <c r="F2063" s="155" t="inlineStr">
        <is>
          <t>Field</t>
        </is>
      </c>
      <c r="G2063" s="252" t="inlineStr">
        <is>
          <t>18-3601-PJB-1053</t>
        </is>
      </c>
      <c r="H2063" s="235" t="inlineStr">
        <is>
          <t>MCC-DI</t>
        </is>
      </c>
      <c r="I2063" s="312" t="inlineStr">
        <is>
          <t>-</t>
        </is>
      </c>
      <c r="J2063" s="319" t="inlineStr">
        <is>
          <t>hold/本安</t>
        </is>
      </c>
      <c r="K2063" s="342" t="inlineStr">
        <is>
          <t>C01</t>
        </is>
      </c>
      <c r="L2063" s="314" t="n"/>
      <c r="M2063" s="315" t="n"/>
      <c r="N2063" s="314" t="n"/>
      <c r="O2063" s="314" t="n"/>
    </row>
    <row r="2064" ht="20.1" customHeight="1" s="521">
      <c r="A2064" s="309" t="n"/>
      <c r="B2064" s="654" t="n"/>
      <c r="C2064" s="316" t="n"/>
      <c r="D2064" s="311" t="n"/>
      <c r="E2064" s="311" t="n"/>
      <c r="F2064" s="235" t="n"/>
      <c r="G2064" s="252" t="n"/>
      <c r="H2064" s="235" t="n"/>
      <c r="I2064" s="312" t="n"/>
      <c r="J2064" s="235" t="n"/>
      <c r="K2064" s="313" t="n"/>
      <c r="L2064" s="314" t="n"/>
      <c r="M2064" s="315" t="n"/>
      <c r="N2064" s="314" t="n"/>
      <c r="O2064" s="314" t="n"/>
    </row>
    <row r="2065" ht="20.1" customHeight="1" s="521">
      <c r="A2065" s="309" t="inlineStr">
        <is>
          <t>-</t>
        </is>
      </c>
      <c r="B2065" s="654" t="inlineStr">
        <is>
          <t>18-ZSH-36711A</t>
        </is>
      </c>
      <c r="C2065" s="316" t="inlineStr">
        <is>
          <t>PROXIMITY SWITCH</t>
        </is>
      </c>
      <c r="D2065" s="311" t="inlineStr">
        <is>
          <t>No.1 HOT OIL PUMP SUCTION VALVE "OPEN" (OTHERS)</t>
        </is>
      </c>
      <c r="E2065" s="311" t="inlineStr">
        <is>
          <t>1830-PS07-367</t>
        </is>
      </c>
      <c r="F2065" s="155" t="inlineStr">
        <is>
          <t>Field</t>
        </is>
      </c>
      <c r="G2065" s="252" t="inlineStr">
        <is>
          <t>18-3601-PJB-1053</t>
        </is>
      </c>
      <c r="H2065" s="235" t="inlineStr">
        <is>
          <t>MCC-DI</t>
        </is>
      </c>
      <c r="I2065" s="312" t="inlineStr">
        <is>
          <t>-</t>
        </is>
      </c>
      <c r="J2065" s="319" t="inlineStr">
        <is>
          <t>hold/本安</t>
        </is>
      </c>
      <c r="K2065" s="342" t="inlineStr">
        <is>
          <t>C01</t>
        </is>
      </c>
      <c r="L2065" s="314" t="n"/>
      <c r="M2065" s="315" t="n"/>
      <c r="N2065" s="314" t="n"/>
      <c r="O2065" s="314" t="n"/>
    </row>
    <row r="2066" ht="20.1" customHeight="1" s="521">
      <c r="A2066" s="309" t="inlineStr">
        <is>
          <t>-</t>
        </is>
      </c>
      <c r="B2066" s="654" t="inlineStr">
        <is>
          <t>18-ZSH-36711B</t>
        </is>
      </c>
      <c r="C2066" s="316" t="inlineStr">
        <is>
          <t>PROXIMITY SWITCH</t>
        </is>
      </c>
      <c r="D2066" s="311" t="inlineStr">
        <is>
          <t>No.2 HOT OIL PUMP SUCTION VALVE "OPEN" (OTHERS)</t>
        </is>
      </c>
      <c r="E2066" s="311" t="inlineStr">
        <is>
          <t>1830-PS07-367</t>
        </is>
      </c>
      <c r="F2066" s="155" t="inlineStr">
        <is>
          <t>Field</t>
        </is>
      </c>
      <c r="G2066" s="252" t="inlineStr">
        <is>
          <t>18-3601-PJB-1053</t>
        </is>
      </c>
      <c r="H2066" s="235" t="inlineStr">
        <is>
          <t>MCC-DI</t>
        </is>
      </c>
      <c r="I2066" s="312" t="inlineStr">
        <is>
          <t>-</t>
        </is>
      </c>
      <c r="J2066" s="319" t="inlineStr">
        <is>
          <t>hold/本安</t>
        </is>
      </c>
      <c r="K2066" s="342" t="inlineStr">
        <is>
          <t>C01</t>
        </is>
      </c>
      <c r="L2066" s="314" t="n"/>
      <c r="M2066" s="315" t="n"/>
      <c r="N2066" s="314" t="n"/>
      <c r="O2066" s="314" t="n"/>
    </row>
    <row r="2067" ht="20.1" customHeight="1" s="521">
      <c r="A2067" s="322" t="n"/>
      <c r="B2067" s="654" t="n"/>
      <c r="C2067" s="310" t="n"/>
      <c r="D2067" s="311" t="n"/>
      <c r="E2067" s="311" t="n"/>
      <c r="F2067" s="235" t="n"/>
      <c r="G2067" s="252" t="n"/>
      <c r="H2067" s="235" t="n"/>
      <c r="I2067" s="312" t="n"/>
      <c r="J2067" s="323" t="n"/>
      <c r="K2067" s="313" t="n"/>
      <c r="L2067" s="314" t="n"/>
      <c r="M2067" s="315" t="n"/>
      <c r="N2067" s="315" t="n"/>
      <c r="O2067" s="314" t="n"/>
    </row>
    <row r="2068" ht="20.1" customHeight="1" s="521">
      <c r="A2068" s="309" t="inlineStr">
        <is>
          <t>-</t>
        </is>
      </c>
      <c r="B2068" s="654" t="inlineStr">
        <is>
          <t>18-TIA-36715</t>
        </is>
      </c>
      <c r="C2068" s="316" t="inlineStr">
        <is>
          <t>PLC</t>
        </is>
      </c>
      <c r="D2068" s="311" t="inlineStr">
        <is>
          <t>SAFETY TEMP. LIMITER (OTHERS)</t>
        </is>
      </c>
      <c r="E2068" s="311" t="inlineStr">
        <is>
          <t>1830-PS07-367</t>
        </is>
      </c>
      <c r="F2068" s="155" t="inlineStr">
        <is>
          <t>CCR</t>
        </is>
      </c>
      <c r="G2068" s="312" t="inlineStr">
        <is>
          <t>-</t>
        </is>
      </c>
      <c r="H2068" s="312" t="inlineStr">
        <is>
          <t>-</t>
        </is>
      </c>
      <c r="I2068" s="312" t="inlineStr">
        <is>
          <t>-</t>
        </is>
      </c>
      <c r="J2068" s="319" t="inlineStr">
        <is>
          <t>-</t>
        </is>
      </c>
      <c r="K2068" s="342" t="inlineStr">
        <is>
          <t>C01</t>
        </is>
      </c>
      <c r="L2068" s="314" t="n"/>
      <c r="M2068" s="315" t="n"/>
      <c r="N2068" s="314" t="n"/>
      <c r="O2068" s="314" t="n"/>
    </row>
    <row r="2069" ht="20.1" customHeight="1" s="521">
      <c r="A2069" s="309" t="inlineStr">
        <is>
          <t>-</t>
        </is>
      </c>
      <c r="B2069" s="654" t="inlineStr">
        <is>
          <t>18-TE-36715</t>
        </is>
      </c>
      <c r="C2069" s="316" t="inlineStr">
        <is>
          <t>Pt100</t>
        </is>
      </c>
      <c r="D2069" s="311" t="inlineStr">
        <is>
          <t>SAFETY TEMP. LIMITER (OTHERS)</t>
        </is>
      </c>
      <c r="E2069" s="311" t="inlineStr">
        <is>
          <t>1830-PS07-367</t>
        </is>
      </c>
      <c r="F2069" s="155" t="inlineStr">
        <is>
          <t>Field</t>
        </is>
      </c>
      <c r="G2069" s="252" t="inlineStr">
        <is>
          <t>18-3601-PJB-1051</t>
        </is>
      </c>
      <c r="H2069" s="235" t="inlineStr">
        <is>
          <t>MCC-Pt100</t>
        </is>
      </c>
      <c r="I2069" s="235" t="inlineStr">
        <is>
          <t>-</t>
        </is>
      </c>
      <c r="J2069" s="319" t="inlineStr">
        <is>
          <t>hold/本安</t>
        </is>
      </c>
      <c r="K2069" s="313" t="inlineStr">
        <is>
          <t>C01</t>
        </is>
      </c>
      <c r="L2069" s="314" t="n"/>
      <c r="M2069" s="315" t="n"/>
      <c r="N2069" s="314" t="n"/>
      <c r="O2069" s="314" t="n"/>
    </row>
    <row r="2070" ht="20.1" customHeight="1" s="521">
      <c r="A2070" s="309" t="n"/>
      <c r="B2070" s="654" t="n"/>
      <c r="C2070" s="310" t="n"/>
      <c r="D2070" s="311" t="n"/>
      <c r="E2070" s="311" t="n"/>
      <c r="F2070" s="235" t="n"/>
      <c r="G2070" s="252" t="n"/>
      <c r="H2070" s="235" t="n"/>
      <c r="I2070" s="312" t="n"/>
      <c r="J2070" s="235" t="n"/>
      <c r="K2070" s="313" t="n"/>
      <c r="L2070" s="314" t="n"/>
      <c r="M2070" s="315" t="n"/>
      <c r="N2070" s="314" t="n"/>
      <c r="O2070" s="314" t="n"/>
    </row>
    <row r="2071" ht="20.1" customHeight="1" s="521">
      <c r="A2071" s="309" t="inlineStr">
        <is>
          <t>-</t>
        </is>
      </c>
      <c r="B2071" s="654" t="inlineStr">
        <is>
          <t>18-FSL-36715</t>
        </is>
      </c>
      <c r="C2071" s="316" t="inlineStr">
        <is>
          <t>ORIFICE &amp;DIFF. PRESS. SWITCH</t>
        </is>
      </c>
      <c r="D2071" s="311" t="inlineStr">
        <is>
          <t>HOT OIL FLOW "LOW" (OTHERS)</t>
        </is>
      </c>
      <c r="E2071" s="311" t="inlineStr">
        <is>
          <t>1830-PS07-367</t>
        </is>
      </c>
      <c r="F2071" s="155" t="inlineStr">
        <is>
          <t>Field</t>
        </is>
      </c>
      <c r="G2071" s="252" t="inlineStr">
        <is>
          <t>18-3601-PJB-1053</t>
        </is>
      </c>
      <c r="H2071" s="235" t="inlineStr">
        <is>
          <t>MCC-DI</t>
        </is>
      </c>
      <c r="I2071" s="312" t="inlineStr">
        <is>
          <t>-</t>
        </is>
      </c>
      <c r="J2071" s="319" t="inlineStr">
        <is>
          <t>hold/本安</t>
        </is>
      </c>
      <c r="K2071" s="342" t="inlineStr">
        <is>
          <t>C01</t>
        </is>
      </c>
      <c r="L2071" s="314" t="n"/>
      <c r="M2071" s="315" t="n"/>
      <c r="N2071" s="314" t="n"/>
      <c r="O2071" s="314" t="n"/>
    </row>
    <row r="2072" ht="20.1" customHeight="1" s="521">
      <c r="A2072" s="309" t="inlineStr">
        <is>
          <t>-</t>
        </is>
      </c>
      <c r="B2072" s="654" t="inlineStr">
        <is>
          <t>18-FSLL-36715</t>
        </is>
      </c>
      <c r="C2072" s="316" t="inlineStr">
        <is>
          <t>ORIFICE &amp;DIFF. PRESS. SWITCH</t>
        </is>
      </c>
      <c r="D2072" s="311" t="inlineStr">
        <is>
          <t>HOT OIL FLOW "L.LOW" (OTHERS)</t>
        </is>
      </c>
      <c r="E2072" s="311" t="inlineStr">
        <is>
          <t>1830-PS07-367</t>
        </is>
      </c>
      <c r="F2072" s="155" t="inlineStr">
        <is>
          <t>Field</t>
        </is>
      </c>
      <c r="G2072" s="252" t="inlineStr">
        <is>
          <t>18-3601-PJB-1053</t>
        </is>
      </c>
      <c r="H2072" s="235" t="inlineStr">
        <is>
          <t>MCC-DI</t>
        </is>
      </c>
      <c r="I2072" s="312" t="inlineStr">
        <is>
          <t>-</t>
        </is>
      </c>
      <c r="J2072" s="319" t="inlineStr">
        <is>
          <t>hold/本安</t>
        </is>
      </c>
      <c r="K2072" s="342" t="inlineStr">
        <is>
          <t>C01</t>
        </is>
      </c>
      <c r="L2072" s="314" t="n"/>
      <c r="M2072" s="315" t="n"/>
      <c r="N2072" s="314" t="n"/>
      <c r="O2072" s="314" t="n"/>
    </row>
    <row r="2073" ht="20.1" customHeight="1" s="521">
      <c r="A2073" s="322" t="n"/>
      <c r="B2073" s="654" t="n"/>
      <c r="C2073" s="310" t="n"/>
      <c r="D2073" s="311" t="n"/>
      <c r="E2073" s="311" t="n"/>
      <c r="F2073" s="235" t="n"/>
      <c r="G2073" s="252" t="n"/>
      <c r="H2073" s="235" t="n"/>
      <c r="I2073" s="312" t="n"/>
      <c r="J2073" s="323" t="n"/>
      <c r="K2073" s="313" t="n"/>
      <c r="L2073" s="314" t="n"/>
      <c r="M2073" s="315" t="n"/>
      <c r="N2073" s="315" t="n"/>
      <c r="O2073" s="314" t="n"/>
    </row>
    <row r="2074" ht="20.1" customHeight="1" s="521">
      <c r="A2074" s="309" t="inlineStr">
        <is>
          <t>-</t>
        </is>
      </c>
      <c r="B2074" s="654" t="inlineStr">
        <is>
          <t>18-FIA-36713</t>
        </is>
      </c>
      <c r="C2074" s="316" t="inlineStr">
        <is>
          <t>PLC</t>
        </is>
      </c>
      <c r="D2074" s="311" t="inlineStr">
        <is>
          <t>HOT OIL FLOW (OTHERS)</t>
        </is>
      </c>
      <c r="E2074" s="311" t="inlineStr">
        <is>
          <t>1830-PS07-367</t>
        </is>
      </c>
      <c r="F2074" s="155" t="inlineStr">
        <is>
          <t>CCR</t>
        </is>
      </c>
      <c r="G2074" s="312" t="inlineStr">
        <is>
          <t>-</t>
        </is>
      </c>
      <c r="H2074" s="312" t="inlineStr">
        <is>
          <t>-</t>
        </is>
      </c>
      <c r="I2074" s="312" t="inlineStr">
        <is>
          <t>-</t>
        </is>
      </c>
      <c r="J2074" s="319" t="inlineStr">
        <is>
          <t>-</t>
        </is>
      </c>
      <c r="K2074" s="342" t="inlineStr">
        <is>
          <t>C01</t>
        </is>
      </c>
      <c r="L2074" s="314" t="n"/>
      <c r="M2074" s="315" t="n"/>
      <c r="N2074" s="314" t="n"/>
      <c r="O2074" s="314" t="n"/>
    </row>
    <row r="2075" ht="20.1" customHeight="1" s="521">
      <c r="A2075" s="309" t="inlineStr">
        <is>
          <t>-</t>
        </is>
      </c>
      <c r="B2075" s="654" t="inlineStr">
        <is>
          <t>18-FT-36713</t>
        </is>
      </c>
      <c r="C2075" s="316" t="inlineStr">
        <is>
          <t>ORIFICE &amp;DIFF. PRESS. TRANSMITTER</t>
        </is>
      </c>
      <c r="D2075" s="311" t="inlineStr">
        <is>
          <t>HOT OIL FLOW (OTHERS)</t>
        </is>
      </c>
      <c r="E2075" s="311" t="inlineStr">
        <is>
          <t>1830-PS07-367</t>
        </is>
      </c>
      <c r="F2075" s="155" t="inlineStr">
        <is>
          <t>Off-Line</t>
        </is>
      </c>
      <c r="G2075" s="252" t="inlineStr">
        <is>
          <t>18-3601-PJB-1052</t>
        </is>
      </c>
      <c r="H2075" s="235" t="inlineStr">
        <is>
          <t>MCC-AI</t>
        </is>
      </c>
      <c r="I2075" s="235" t="inlineStr">
        <is>
          <t>-</t>
        </is>
      </c>
      <c r="J2075" s="319" t="inlineStr">
        <is>
          <t>hold/本安</t>
        </is>
      </c>
      <c r="K2075" s="313" t="inlineStr">
        <is>
          <t>C01</t>
        </is>
      </c>
      <c r="L2075" s="314" t="n"/>
      <c r="M2075" s="315" t="n"/>
      <c r="N2075" s="314" t="n"/>
      <c r="O2075" s="314" t="n"/>
    </row>
    <row r="2076" ht="20.1" customHeight="1" s="521">
      <c r="A2076" s="322" t="n"/>
      <c r="B2076" s="654" t="n"/>
      <c r="C2076" s="310" t="inlineStr">
        <is>
          <t xml:space="preserve"> </t>
        </is>
      </c>
      <c r="D2076" s="311" t="n"/>
      <c r="E2076" s="311" t="n"/>
      <c r="F2076" s="235" t="n"/>
      <c r="G2076" s="252" t="n"/>
      <c r="H2076" s="235" t="n"/>
      <c r="I2076" s="312" t="n"/>
      <c r="J2076" s="323" t="n"/>
      <c r="K2076" s="313" t="n"/>
      <c r="L2076" s="314" t="n"/>
      <c r="M2076" s="315" t="n"/>
      <c r="N2076" s="315" t="n"/>
      <c r="O2076" s="314" t="n"/>
    </row>
    <row r="2077" ht="20.1" customHeight="1" s="521">
      <c r="A2077" s="309" t="inlineStr">
        <is>
          <t>-</t>
        </is>
      </c>
      <c r="B2077" s="654" t="inlineStr">
        <is>
          <t>18-TIA-36713</t>
        </is>
      </c>
      <c r="C2077" s="316" t="inlineStr">
        <is>
          <t>PLC</t>
        </is>
      </c>
      <c r="D2077" s="311" t="inlineStr">
        <is>
          <t>HOT OIL TEMP. (OTHERS)</t>
        </is>
      </c>
      <c r="E2077" s="311" t="inlineStr">
        <is>
          <t>1830-PS07-367</t>
        </is>
      </c>
      <c r="F2077" s="155" t="inlineStr">
        <is>
          <t>CCR</t>
        </is>
      </c>
      <c r="G2077" s="312" t="inlineStr">
        <is>
          <t>-</t>
        </is>
      </c>
      <c r="H2077" s="312" t="inlineStr">
        <is>
          <t>-</t>
        </is>
      </c>
      <c r="I2077" s="312" t="inlineStr">
        <is>
          <t>-</t>
        </is>
      </c>
      <c r="J2077" s="319" t="inlineStr">
        <is>
          <t>-</t>
        </is>
      </c>
      <c r="K2077" s="342" t="inlineStr">
        <is>
          <t>C01</t>
        </is>
      </c>
      <c r="L2077" s="314" t="n"/>
      <c r="M2077" s="315" t="n"/>
      <c r="N2077" s="315" t="n"/>
      <c r="O2077" s="314" t="n"/>
    </row>
    <row r="2078" ht="20.1" customHeight="1" s="521">
      <c r="A2078" s="309" t="inlineStr">
        <is>
          <t>-</t>
        </is>
      </c>
      <c r="B2078" s="654" t="inlineStr">
        <is>
          <t>18-TT-36713</t>
        </is>
      </c>
      <c r="C2078" s="316" t="inlineStr">
        <is>
          <t>Temperature Transmitter</t>
        </is>
      </c>
      <c r="D2078" s="311" t="inlineStr">
        <is>
          <t>HOT OIL TEMP. (OTHERS)</t>
        </is>
      </c>
      <c r="E2078" s="311" t="inlineStr">
        <is>
          <t>1830-PS07-367</t>
        </is>
      </c>
      <c r="F2078" s="155" t="inlineStr">
        <is>
          <t>On-Line</t>
        </is>
      </c>
      <c r="G2078" s="252" t="inlineStr">
        <is>
          <t>18-3601-PJB-1052</t>
        </is>
      </c>
      <c r="H2078" s="235" t="inlineStr">
        <is>
          <t>MCC-AI</t>
        </is>
      </c>
      <c r="I2078" s="235" t="inlineStr">
        <is>
          <t>-</t>
        </is>
      </c>
      <c r="J2078" s="319" t="inlineStr">
        <is>
          <t>hold/本安</t>
        </is>
      </c>
      <c r="K2078" s="313" t="inlineStr">
        <is>
          <t>C01</t>
        </is>
      </c>
      <c r="L2078" s="314" t="n"/>
      <c r="M2078" s="315" t="n"/>
      <c r="N2078" s="314" t="n"/>
      <c r="O2078" s="314" t="n"/>
    </row>
    <row r="2079" ht="20.1" customHeight="1" s="521">
      <c r="A2079" s="309" t="n"/>
      <c r="B2079" s="654" t="n"/>
      <c r="C2079" s="310" t="n"/>
      <c r="D2079" s="311" t="n"/>
      <c r="E2079" s="311" t="n"/>
      <c r="F2079" s="235" t="n"/>
      <c r="G2079" s="252" t="n"/>
      <c r="H2079" s="235" t="n"/>
      <c r="I2079" s="312" t="n"/>
      <c r="J2079" s="235" t="n"/>
      <c r="K2079" s="313" t="n"/>
      <c r="L2079" s="314" t="n"/>
      <c r="M2079" s="315" t="n"/>
      <c r="N2079" s="314" t="n"/>
      <c r="O2079" s="314" t="n"/>
    </row>
    <row r="2080" ht="20.1" customFormat="1" customHeight="1" s="141">
      <c r="A2080" s="309" t="inlineStr">
        <is>
          <t>-</t>
        </is>
      </c>
      <c r="B2080" s="654" t="inlineStr">
        <is>
          <t>18-PIA-36721</t>
        </is>
      </c>
      <c r="C2080" s="316" t="inlineStr">
        <is>
          <t>PLC</t>
        </is>
      </c>
      <c r="D2080" s="311" t="inlineStr">
        <is>
          <t>HOT OIL TANK N2 PRESS.</t>
        </is>
      </c>
      <c r="E2080" s="311" t="inlineStr">
        <is>
          <t>1830-PS07-367</t>
        </is>
      </c>
      <c r="F2080" s="155" t="inlineStr">
        <is>
          <t>CCR</t>
        </is>
      </c>
      <c r="G2080" s="312" t="inlineStr">
        <is>
          <t>-</t>
        </is>
      </c>
      <c r="H2080" s="312" t="inlineStr">
        <is>
          <t>-</t>
        </is>
      </c>
      <c r="I2080" s="312" t="inlineStr">
        <is>
          <t>-</t>
        </is>
      </c>
      <c r="J2080" s="319" t="inlineStr">
        <is>
          <t>-</t>
        </is>
      </c>
      <c r="K2080" s="342" t="inlineStr">
        <is>
          <t>C01</t>
        </is>
      </c>
      <c r="L2080" s="314" t="n"/>
      <c r="M2080" s="315" t="n"/>
      <c r="N2080" s="315" t="n"/>
      <c r="O2080" s="314" t="n"/>
      <c r="P2080" s="140" t="n"/>
      <c r="Q2080" s="140" t="n"/>
      <c r="R2080" s="140" t="n"/>
      <c r="S2080" s="140" t="n"/>
      <c r="T2080" s="140" t="n"/>
      <c r="U2080" s="140" t="n"/>
      <c r="V2080" s="140" t="n"/>
      <c r="W2080" s="140" t="n"/>
      <c r="X2080" s="140" t="n"/>
      <c r="Y2080" s="140" t="n"/>
      <c r="Z2080" s="140" t="n"/>
      <c r="AA2080" s="140" t="n"/>
      <c r="AB2080" s="140" t="n"/>
      <c r="AC2080" s="140" t="n"/>
      <c r="AD2080" s="140" t="n"/>
      <c r="AE2080" s="140" t="n"/>
      <c r="AF2080" s="140" t="n"/>
      <c r="AG2080" s="140" t="n"/>
      <c r="AH2080" s="140" t="n"/>
      <c r="AI2080" s="140" t="n"/>
      <c r="AJ2080" s="140" t="n"/>
      <c r="AK2080" s="140" t="n"/>
      <c r="AL2080" s="140" t="n"/>
      <c r="AM2080" s="140" t="n"/>
      <c r="AN2080" s="140" t="n"/>
      <c r="AO2080" s="140" t="n"/>
      <c r="AP2080" s="140" t="n"/>
      <c r="AQ2080" s="140" t="n"/>
      <c r="AR2080" s="140" t="n"/>
      <c r="AS2080" s="140" t="n"/>
      <c r="AT2080" s="140" t="n"/>
      <c r="AU2080" s="140" t="n"/>
      <c r="AV2080" s="140" t="n"/>
      <c r="AW2080" s="140" t="n"/>
      <c r="AX2080" s="140" t="n"/>
      <c r="AY2080" s="140" t="n"/>
      <c r="AZ2080" s="140" t="n"/>
      <c r="BA2080" s="140" t="n"/>
      <c r="BB2080" s="140" t="n"/>
      <c r="BC2080" s="140" t="n"/>
      <c r="BD2080" s="140" t="n"/>
      <c r="BE2080" s="140" t="n"/>
      <c r="BF2080" s="140" t="n"/>
      <c r="BG2080" s="140" t="n"/>
      <c r="BH2080" s="140" t="n"/>
    </row>
    <row r="2081" ht="20.1" customHeight="1" s="521">
      <c r="A2081" s="309" t="inlineStr">
        <is>
          <t>-</t>
        </is>
      </c>
      <c r="B2081" s="654" t="inlineStr">
        <is>
          <t>18-PT-36721</t>
        </is>
      </c>
      <c r="C2081" s="316" t="inlineStr">
        <is>
          <t>PRESS. TRANSMITTER</t>
        </is>
      </c>
      <c r="D2081" s="311" t="inlineStr">
        <is>
          <t>HOT OIL TANK N2 PRESS.</t>
        </is>
      </c>
      <c r="E2081" s="311" t="inlineStr">
        <is>
          <t>1830-PS07-367</t>
        </is>
      </c>
      <c r="F2081" s="155" t="inlineStr">
        <is>
          <t>Off-Line</t>
        </is>
      </c>
      <c r="G2081" s="252" t="inlineStr">
        <is>
          <t>18-3601-PJB-1052</t>
        </is>
      </c>
      <c r="H2081" s="235" t="inlineStr">
        <is>
          <t>MCC-AI</t>
        </is>
      </c>
      <c r="I2081" s="235" t="inlineStr">
        <is>
          <t>-</t>
        </is>
      </c>
      <c r="J2081" s="319" t="inlineStr">
        <is>
          <t>hold/本安</t>
        </is>
      </c>
      <c r="K2081" s="313" t="inlineStr">
        <is>
          <t>C01</t>
        </is>
      </c>
      <c r="L2081" s="314" t="n"/>
      <c r="M2081" s="315" t="n"/>
      <c r="N2081" s="314" t="n"/>
      <c r="O2081" s="314" t="n"/>
    </row>
    <row r="2082" ht="20.1" customHeight="1" s="521">
      <c r="A2082" s="309" t="n"/>
      <c r="B2082" s="654" t="n"/>
      <c r="C2082" s="310" t="n"/>
      <c r="D2082" s="311" t="n"/>
      <c r="E2082" s="311" t="n"/>
      <c r="F2082" s="235" t="n"/>
      <c r="G2082" s="252" t="n"/>
      <c r="H2082" s="235" t="n"/>
      <c r="I2082" s="312" t="n"/>
      <c r="J2082" s="319" t="n"/>
      <c r="K2082" s="313" t="n"/>
      <c r="L2082" s="314" t="n"/>
      <c r="M2082" s="315" t="n"/>
      <c r="N2082" s="314" t="n"/>
      <c r="O2082" s="314" t="n"/>
    </row>
    <row r="2083" ht="20.1" customHeight="1" s="521">
      <c r="A2083" s="309" t="inlineStr">
        <is>
          <t>-</t>
        </is>
      </c>
      <c r="B2083" s="654" t="inlineStr">
        <is>
          <t>18-PSH-36722</t>
        </is>
      </c>
      <c r="C2083" s="316" t="inlineStr">
        <is>
          <t>PRESS. SWTICH</t>
        </is>
      </c>
      <c r="D2083" s="311" t="inlineStr">
        <is>
          <t>HOT OIL TANK N2 PRESS. "HIGH"</t>
        </is>
      </c>
      <c r="E2083" s="311" t="inlineStr">
        <is>
          <t>1830-PS07-367</t>
        </is>
      </c>
      <c r="F2083" s="155" t="inlineStr">
        <is>
          <t>Field</t>
        </is>
      </c>
      <c r="G2083" s="252" t="inlineStr">
        <is>
          <t>18-3601-PJB-1053</t>
        </is>
      </c>
      <c r="H2083" s="235" t="inlineStr">
        <is>
          <t>MCC-DI</t>
        </is>
      </c>
      <c r="I2083" s="312" t="inlineStr">
        <is>
          <t>-</t>
        </is>
      </c>
      <c r="J2083" s="319" t="inlineStr">
        <is>
          <t>hold/本安</t>
        </is>
      </c>
      <c r="K2083" s="342" t="inlineStr">
        <is>
          <t>C01</t>
        </is>
      </c>
      <c r="L2083" s="314" t="n"/>
      <c r="M2083" s="315" t="n"/>
      <c r="N2083" s="314" t="n"/>
      <c r="O2083" s="314" t="n"/>
    </row>
    <row r="2084" ht="20.1" customHeight="1" s="521">
      <c r="A2084" s="322" t="n"/>
      <c r="B2084" s="654" t="n"/>
      <c r="C2084" s="310" t="n"/>
      <c r="D2084" s="311" t="n"/>
      <c r="E2084" s="311" t="n"/>
      <c r="F2084" s="235" t="n"/>
      <c r="G2084" s="252" t="n"/>
      <c r="H2084" s="235" t="n"/>
      <c r="I2084" s="312" t="n"/>
      <c r="J2084" s="340" t="n"/>
      <c r="K2084" s="313" t="n"/>
      <c r="L2084" s="314" t="n"/>
      <c r="M2084" s="315" t="n"/>
      <c r="N2084" s="315" t="n"/>
      <c r="O2084" s="314" t="n"/>
    </row>
    <row r="2085" ht="20.1" customHeight="1" s="521">
      <c r="A2085" s="309" t="inlineStr">
        <is>
          <t>-</t>
        </is>
      </c>
      <c r="B2085" s="654" t="inlineStr">
        <is>
          <t>18-LSL-36722</t>
        </is>
      </c>
      <c r="C2085" s="316" t="inlineStr">
        <is>
          <t>PRESS. SWTICH</t>
        </is>
      </c>
      <c r="D2085" s="311" t="inlineStr">
        <is>
          <t>HOT OIL TANK LEVEL "LOW"</t>
        </is>
      </c>
      <c r="E2085" s="311" t="inlineStr">
        <is>
          <t>1830-PS07-367</t>
        </is>
      </c>
      <c r="F2085" s="155" t="inlineStr">
        <is>
          <t>Field</t>
        </is>
      </c>
      <c r="G2085" s="252" t="inlineStr">
        <is>
          <t>18-3601-PJB-1053</t>
        </is>
      </c>
      <c r="H2085" s="235" t="inlineStr">
        <is>
          <t>MCC-DI</t>
        </is>
      </c>
      <c r="I2085" s="312" t="inlineStr">
        <is>
          <t>-</t>
        </is>
      </c>
      <c r="J2085" s="319" t="inlineStr">
        <is>
          <t>hold/本安</t>
        </is>
      </c>
      <c r="K2085" s="342" t="inlineStr">
        <is>
          <t>C01</t>
        </is>
      </c>
      <c r="L2085" s="314" t="n"/>
      <c r="M2085" s="315" t="n"/>
      <c r="N2085" s="314" t="n"/>
      <c r="O2085" s="314" t="n"/>
    </row>
    <row r="2086" ht="20.1" customHeight="1" s="521">
      <c r="A2086" s="309" t="n"/>
      <c r="B2086" s="654" t="n"/>
      <c r="C2086" s="310" t="n"/>
      <c r="D2086" s="311" t="n"/>
      <c r="E2086" s="311" t="n"/>
      <c r="F2086" s="235" t="n"/>
      <c r="G2086" s="252" t="n"/>
      <c r="H2086" s="235" t="n"/>
      <c r="I2086" s="312" t="n"/>
      <c r="J2086" s="235" t="n"/>
      <c r="K2086" s="313" t="n"/>
      <c r="L2086" s="314" t="n"/>
      <c r="M2086" s="315" t="n"/>
      <c r="N2086" s="314" t="n"/>
      <c r="O2086" s="314" t="n"/>
    </row>
    <row r="2087" ht="20.1" customHeight="1" s="521">
      <c r="A2087" s="309" t="inlineStr">
        <is>
          <t>-</t>
        </is>
      </c>
      <c r="B2087" s="654" t="inlineStr">
        <is>
          <t>18-HS-36301</t>
        </is>
      </c>
      <c r="C2087" s="310" t="inlineStr">
        <is>
          <t>PLC</t>
        </is>
      </c>
      <c r="D2087" s="311" t="inlineStr">
        <is>
          <t>MAIN DRIVE MOTOR "START"</t>
        </is>
      </c>
      <c r="E2087" s="311" t="inlineStr">
        <is>
          <t>1830-PS07-363</t>
        </is>
      </c>
      <c r="F2087" s="155" t="inlineStr">
        <is>
          <t>Field</t>
        </is>
      </c>
      <c r="G2087" s="252" t="inlineStr">
        <is>
          <t>MAIN DRIVE MOTOR H.V. PANEL</t>
        </is>
      </c>
      <c r="H2087" s="235" t="inlineStr">
        <is>
          <t>PLC-DO</t>
        </is>
      </c>
      <c r="I2087" s="312" t="inlineStr">
        <is>
          <t>-</t>
        </is>
      </c>
      <c r="J2087" s="319" t="inlineStr">
        <is>
          <t>No.2 PLC</t>
        </is>
      </c>
      <c r="K2087" s="342" t="inlineStr">
        <is>
          <t>C01</t>
        </is>
      </c>
      <c r="L2087" s="314" t="n"/>
      <c r="M2087" s="315" t="n"/>
      <c r="N2087" s="314" t="n"/>
      <c r="O2087" s="314" t="n"/>
    </row>
    <row r="2088" ht="20.1" customHeight="1" s="521">
      <c r="A2088" s="309" t="inlineStr">
        <is>
          <t>-</t>
        </is>
      </c>
      <c r="B2088" s="654" t="inlineStr">
        <is>
          <t>18-HS-36302</t>
        </is>
      </c>
      <c r="C2088" s="310" t="inlineStr">
        <is>
          <t>PLC</t>
        </is>
      </c>
      <c r="D2088" s="311" t="inlineStr">
        <is>
          <t>MAIN DRIVE MOTOR "STOP"</t>
        </is>
      </c>
      <c r="E2088" s="311" t="inlineStr">
        <is>
          <t>1830-PS07-363</t>
        </is>
      </c>
      <c r="F2088" s="155" t="inlineStr">
        <is>
          <t>Field</t>
        </is>
      </c>
      <c r="G2088" s="252" t="inlineStr">
        <is>
          <t>MAIN DRIVE MOTOR H.V. PANEL</t>
        </is>
      </c>
      <c r="H2088" s="235" t="inlineStr">
        <is>
          <t>PLC-DO</t>
        </is>
      </c>
      <c r="I2088" s="312" t="inlineStr">
        <is>
          <t>-</t>
        </is>
      </c>
      <c r="J2088" s="319" t="inlineStr">
        <is>
          <t>No.2 PLC</t>
        </is>
      </c>
      <c r="K2088" s="342" t="inlineStr">
        <is>
          <t>C01</t>
        </is>
      </c>
      <c r="L2088" s="314" t="n"/>
      <c r="M2088" s="315" t="n"/>
      <c r="N2088" s="314" t="n"/>
      <c r="O2088" s="314" t="n"/>
    </row>
    <row r="2089" ht="20.1" customHeight="1" s="521">
      <c r="A2089" s="309" t="inlineStr">
        <is>
          <t>-</t>
        </is>
      </c>
      <c r="B2089" s="654" t="inlineStr">
        <is>
          <t>18-EA-36303</t>
        </is>
      </c>
      <c r="C2089" s="310" t="inlineStr">
        <is>
          <t>PLC</t>
        </is>
      </c>
      <c r="D2089" s="365" t="inlineStr">
        <is>
          <t>MAIN DRIVE MOTOR HV PANEL "ELECTRICAL FAULT"</t>
        </is>
      </c>
      <c r="E2089" s="311" t="inlineStr">
        <is>
          <t>1830-PS07-363</t>
        </is>
      </c>
      <c r="F2089" s="155" t="inlineStr">
        <is>
          <t>Field</t>
        </is>
      </c>
      <c r="G2089" s="252" t="inlineStr">
        <is>
          <t>MAIN DRIVE MOTOR H.V. PANEL</t>
        </is>
      </c>
      <c r="H2089" s="235" t="inlineStr">
        <is>
          <t>PLC-DI</t>
        </is>
      </c>
      <c r="I2089" s="312" t="inlineStr">
        <is>
          <t>-</t>
        </is>
      </c>
      <c r="J2089" s="319" t="inlineStr">
        <is>
          <t>No.1 PLC</t>
        </is>
      </c>
      <c r="K2089" s="342" t="inlineStr">
        <is>
          <t>C01</t>
        </is>
      </c>
      <c r="L2089" s="314" t="n"/>
      <c r="M2089" s="315" t="n"/>
      <c r="N2089" s="314" t="n"/>
      <c r="O2089" s="314" t="n"/>
    </row>
    <row r="2090" ht="20.1" customHeight="1" s="521">
      <c r="A2090" s="309" t="inlineStr">
        <is>
          <t>-</t>
        </is>
      </c>
      <c r="B2090" s="654" t="inlineStr">
        <is>
          <t>18-EL-36301</t>
        </is>
      </c>
      <c r="C2090" s="310" t="inlineStr">
        <is>
          <t>PLC</t>
        </is>
      </c>
      <c r="D2090" s="311" t="inlineStr">
        <is>
          <t>MAIN DRIVE MOTOR "RUN"</t>
        </is>
      </c>
      <c r="E2090" s="311" t="inlineStr">
        <is>
          <t>1830-PS07-363</t>
        </is>
      </c>
      <c r="F2090" s="155" t="inlineStr">
        <is>
          <t>Field</t>
        </is>
      </c>
      <c r="G2090" s="252" t="inlineStr">
        <is>
          <t>MAIN DRIVE MOTOR H.V. PANEL</t>
        </is>
      </c>
      <c r="H2090" s="235" t="inlineStr">
        <is>
          <t>PLC-DI</t>
        </is>
      </c>
      <c r="I2090" s="312" t="inlineStr">
        <is>
          <t>-</t>
        </is>
      </c>
      <c r="J2090" s="319" t="inlineStr">
        <is>
          <t>No.1 PLC</t>
        </is>
      </c>
      <c r="K2090" s="342" t="inlineStr">
        <is>
          <t>C01</t>
        </is>
      </c>
      <c r="L2090" s="314" t="n"/>
      <c r="M2090" s="315" t="n"/>
      <c r="N2090" s="314" t="n"/>
      <c r="O2090" s="314" t="n"/>
    </row>
    <row r="2091" ht="20.1" customHeight="1" s="521">
      <c r="A2091" s="309" t="inlineStr">
        <is>
          <t>-</t>
        </is>
      </c>
      <c r="B2091" s="654" t="inlineStr">
        <is>
          <t>18-II-36301</t>
        </is>
      </c>
      <c r="C2091" s="310" t="inlineStr">
        <is>
          <t>PLC</t>
        </is>
      </c>
      <c r="D2091" s="311" t="inlineStr">
        <is>
          <t>MAIN DRIVE MOTOR CURRENT</t>
        </is>
      </c>
      <c r="E2091" s="311" t="inlineStr">
        <is>
          <t>1830-PS07-363</t>
        </is>
      </c>
      <c r="F2091" s="155" t="inlineStr">
        <is>
          <t>Field</t>
        </is>
      </c>
      <c r="G2091" s="252" t="inlineStr">
        <is>
          <t>MAIN DRIVE MOTOR H.V. PANEL</t>
        </is>
      </c>
      <c r="H2091" s="235" t="inlineStr">
        <is>
          <t>PLC-AI</t>
        </is>
      </c>
      <c r="I2091" s="312" t="inlineStr">
        <is>
          <t>-</t>
        </is>
      </c>
      <c r="J2091" s="319" t="inlineStr">
        <is>
          <t>No.3 PLC</t>
        </is>
      </c>
      <c r="K2091" s="342" t="inlineStr">
        <is>
          <t>C01</t>
        </is>
      </c>
      <c r="L2091" s="314" t="n"/>
      <c r="M2091" s="315" t="n"/>
      <c r="N2091" s="314" t="n"/>
      <c r="O2091" s="314" t="n"/>
    </row>
    <row r="2092" ht="20.1" customHeight="1" s="521">
      <c r="A2092" s="309" t="n"/>
      <c r="B2092" s="654" t="n"/>
      <c r="C2092" s="310" t="n"/>
      <c r="D2092" s="311" t="n"/>
      <c r="E2092" s="311" t="n"/>
      <c r="F2092" s="235" t="n"/>
      <c r="G2092" s="252" t="n"/>
      <c r="H2092" s="235" t="n"/>
      <c r="I2092" s="312" t="n"/>
      <c r="J2092" s="319" t="n"/>
      <c r="K2092" s="313" t="n"/>
      <c r="L2092" s="314" t="n"/>
      <c r="M2092" s="315" t="n"/>
      <c r="N2092" s="315" t="n"/>
      <c r="O2092" s="314" t="n"/>
    </row>
    <row r="2093" ht="20.1" customHeight="1" s="521">
      <c r="A2093" s="309" t="inlineStr">
        <is>
          <t>-</t>
        </is>
      </c>
      <c r="B2093" s="654" t="inlineStr">
        <is>
          <t>18-HS-36601</t>
        </is>
      </c>
      <c r="C2093" s="310" t="inlineStr">
        <is>
          <t>PLC</t>
        </is>
      </c>
      <c r="D2093" s="311" t="inlineStr">
        <is>
          <t>PELLETIZER MOTOR "START"</t>
        </is>
      </c>
      <c r="E2093" s="311" t="inlineStr">
        <is>
          <t>1830-PS07-366</t>
        </is>
      </c>
      <c r="F2093" s="155" t="inlineStr">
        <is>
          <t>Field</t>
        </is>
      </c>
      <c r="G2093" s="252" t="inlineStr">
        <is>
          <t>PELLETIZER MOTOR VSD PANEL</t>
        </is>
      </c>
      <c r="H2093" s="235" t="inlineStr">
        <is>
          <t>PLC-DO</t>
        </is>
      </c>
      <c r="I2093" s="312" t="inlineStr">
        <is>
          <t>-</t>
        </is>
      </c>
      <c r="J2093" s="319" t="inlineStr">
        <is>
          <t>No.2 PLC</t>
        </is>
      </c>
      <c r="K2093" s="342" t="inlineStr">
        <is>
          <t>C01</t>
        </is>
      </c>
      <c r="L2093" s="314" t="n"/>
      <c r="M2093" s="315" t="n"/>
      <c r="N2093" s="314" t="n"/>
      <c r="O2093" s="314" t="n"/>
    </row>
    <row r="2094" ht="20.1" customHeight="1" s="521">
      <c r="A2094" s="309" t="inlineStr">
        <is>
          <t>-</t>
        </is>
      </c>
      <c r="B2094" s="654" t="inlineStr">
        <is>
          <t>18-HS-36602</t>
        </is>
      </c>
      <c r="C2094" s="310" t="inlineStr">
        <is>
          <t>PLC</t>
        </is>
      </c>
      <c r="D2094" s="311" t="inlineStr">
        <is>
          <t>PELLETIZER MOTOR "STOP"</t>
        </is>
      </c>
      <c r="E2094" s="311" t="inlineStr">
        <is>
          <t>1830-PS07-366</t>
        </is>
      </c>
      <c r="F2094" s="155" t="inlineStr">
        <is>
          <t>Field</t>
        </is>
      </c>
      <c r="G2094" s="252" t="inlineStr">
        <is>
          <t>PELLETIZER MOTOR VSD PANEL</t>
        </is>
      </c>
      <c r="H2094" s="235" t="inlineStr">
        <is>
          <t>PLC-DO</t>
        </is>
      </c>
      <c r="I2094" s="312" t="inlineStr">
        <is>
          <t>-</t>
        </is>
      </c>
      <c r="J2094" s="319" t="inlineStr">
        <is>
          <t>No.2 PLC</t>
        </is>
      </c>
      <c r="K2094" s="342" t="inlineStr">
        <is>
          <t>C01</t>
        </is>
      </c>
      <c r="L2094" s="314" t="n"/>
      <c r="M2094" s="315" t="n"/>
      <c r="N2094" s="314" t="n"/>
      <c r="O2094" s="314" t="n"/>
    </row>
    <row r="2095" ht="20.1" customHeight="1" s="521">
      <c r="A2095" s="309" t="inlineStr">
        <is>
          <t>-</t>
        </is>
      </c>
      <c r="B2095" s="654" t="inlineStr">
        <is>
          <t>18-EA-36603</t>
        </is>
      </c>
      <c r="C2095" s="310" t="inlineStr">
        <is>
          <t>PLC</t>
        </is>
      </c>
      <c r="D2095" s="311" t="inlineStr">
        <is>
          <t>PELLETIZER MOTOR VSD PANEL "ELECTRICAL FAULT"</t>
        </is>
      </c>
      <c r="E2095" s="311" t="inlineStr">
        <is>
          <t>1830-PS07-366</t>
        </is>
      </c>
      <c r="F2095" s="155" t="inlineStr">
        <is>
          <t>Field</t>
        </is>
      </c>
      <c r="G2095" s="252" t="inlineStr">
        <is>
          <t>PELLETIZER MOTOR VSD PANEL</t>
        </is>
      </c>
      <c r="H2095" s="235" t="inlineStr">
        <is>
          <t>PLC-DI</t>
        </is>
      </c>
      <c r="I2095" s="312" t="inlineStr">
        <is>
          <t>-</t>
        </is>
      </c>
      <c r="J2095" s="319" t="inlineStr">
        <is>
          <t>No.1 PLC</t>
        </is>
      </c>
      <c r="K2095" s="342" t="inlineStr">
        <is>
          <t>C01</t>
        </is>
      </c>
      <c r="L2095" s="314" t="n"/>
      <c r="M2095" s="315" t="n"/>
      <c r="N2095" s="314" t="n"/>
      <c r="O2095" s="314" t="n"/>
    </row>
    <row r="2096" ht="20.1" customHeight="1" s="521">
      <c r="A2096" s="309" t="inlineStr">
        <is>
          <t>-</t>
        </is>
      </c>
      <c r="B2096" s="654" t="inlineStr">
        <is>
          <t>18-EL-36601</t>
        </is>
      </c>
      <c r="C2096" s="310" t="inlineStr">
        <is>
          <t>PLC</t>
        </is>
      </c>
      <c r="D2096" s="311" t="inlineStr">
        <is>
          <t>PELLETIZER MOTOR "RUN"</t>
        </is>
      </c>
      <c r="E2096" s="311" t="inlineStr">
        <is>
          <t>1830-PS07-366</t>
        </is>
      </c>
      <c r="F2096" s="155" t="inlineStr">
        <is>
          <t>Field</t>
        </is>
      </c>
      <c r="G2096" s="252" t="inlineStr">
        <is>
          <t>PELLETIZER MOTOR VSD PANEL</t>
        </is>
      </c>
      <c r="H2096" s="235" t="inlineStr">
        <is>
          <t>PLC-DI</t>
        </is>
      </c>
      <c r="I2096" s="312" t="inlineStr">
        <is>
          <t>-</t>
        </is>
      </c>
      <c r="J2096" s="319" t="inlineStr">
        <is>
          <t>No.1 PLC</t>
        </is>
      </c>
      <c r="K2096" s="342" t="inlineStr">
        <is>
          <t>C01</t>
        </is>
      </c>
      <c r="L2096" s="314" t="n"/>
      <c r="M2096" s="315" t="n"/>
      <c r="N2096" s="314" t="n"/>
      <c r="O2096" s="314" t="n"/>
    </row>
    <row r="2097" ht="20.1" customHeight="1" s="521">
      <c r="A2097" s="309" t="inlineStr">
        <is>
          <t>-</t>
        </is>
      </c>
      <c r="B2097" s="654" t="inlineStr">
        <is>
          <t>18-EL-36603</t>
        </is>
      </c>
      <c r="C2097" s="310" t="inlineStr">
        <is>
          <t>PLC</t>
        </is>
      </c>
      <c r="D2097" s="311" t="inlineStr">
        <is>
          <t>PELLETIZER MOTOR VSD "READY"</t>
        </is>
      </c>
      <c r="E2097" s="311" t="inlineStr">
        <is>
          <t>1830-PS07-366</t>
        </is>
      </c>
      <c r="F2097" s="155" t="inlineStr">
        <is>
          <t>Field</t>
        </is>
      </c>
      <c r="G2097" s="252" t="inlineStr">
        <is>
          <t>PELLETIZER MOTOR VSD PANEL</t>
        </is>
      </c>
      <c r="H2097" s="235" t="inlineStr">
        <is>
          <t>PLC-DI</t>
        </is>
      </c>
      <c r="I2097" s="312" t="inlineStr">
        <is>
          <t>-</t>
        </is>
      </c>
      <c r="J2097" s="319" t="inlineStr">
        <is>
          <t>No.1 PLC</t>
        </is>
      </c>
      <c r="K2097" s="342" t="inlineStr">
        <is>
          <t>C01</t>
        </is>
      </c>
      <c r="L2097" s="314" t="n"/>
      <c r="M2097" s="315" t="n"/>
      <c r="N2097" s="314" t="n"/>
      <c r="O2097" s="314" t="n"/>
    </row>
    <row r="2098" ht="20.1" customHeight="1" s="521">
      <c r="A2098" s="309" t="inlineStr">
        <is>
          <t>-</t>
        </is>
      </c>
      <c r="B2098" s="654" t="inlineStr">
        <is>
          <t>18-II-36601</t>
        </is>
      </c>
      <c r="C2098" s="310" t="inlineStr">
        <is>
          <t>PLC</t>
        </is>
      </c>
      <c r="D2098" s="311" t="inlineStr">
        <is>
          <t>PELLETIZER MOTOR CURRENT</t>
        </is>
      </c>
      <c r="E2098" s="311" t="inlineStr">
        <is>
          <t>1830-PS07-366</t>
        </is>
      </c>
      <c r="F2098" s="155" t="inlineStr">
        <is>
          <t>Field</t>
        </is>
      </c>
      <c r="G2098" s="252" t="inlineStr">
        <is>
          <t>PELLETIZER MOTOR VSD PANEL</t>
        </is>
      </c>
      <c r="H2098" s="235" t="inlineStr">
        <is>
          <t>PLC-AI</t>
        </is>
      </c>
      <c r="I2098" s="312" t="inlineStr">
        <is>
          <t>-</t>
        </is>
      </c>
      <c r="J2098" s="319" t="inlineStr">
        <is>
          <t>No.3 PLC</t>
        </is>
      </c>
      <c r="K2098" s="342" t="inlineStr">
        <is>
          <t>C01</t>
        </is>
      </c>
      <c r="L2098" s="314" t="n"/>
      <c r="M2098" s="315" t="n"/>
      <c r="N2098" s="314" t="n"/>
      <c r="O2098" s="314" t="n"/>
    </row>
    <row r="2099" ht="20.1" customHeight="1" s="521">
      <c r="A2099" s="309" t="inlineStr">
        <is>
          <t>-</t>
        </is>
      </c>
      <c r="B2099" s="654" t="inlineStr">
        <is>
          <t>18-SI-36602</t>
        </is>
      </c>
      <c r="C2099" s="310" t="inlineStr">
        <is>
          <t>PLC</t>
        </is>
      </c>
      <c r="D2099" s="311" t="inlineStr">
        <is>
          <t>PELLETIZER MOTOR SPEED</t>
        </is>
      </c>
      <c r="E2099" s="311" t="inlineStr">
        <is>
          <t>1830-PS07-366</t>
        </is>
      </c>
      <c r="F2099" s="155" t="inlineStr">
        <is>
          <t>Field</t>
        </is>
      </c>
      <c r="G2099" s="252" t="inlineStr">
        <is>
          <t>PELLETIZER MOTOR VSD PANEL</t>
        </is>
      </c>
      <c r="H2099" s="235" t="inlineStr">
        <is>
          <t>PLC-AI</t>
        </is>
      </c>
      <c r="I2099" s="312" t="inlineStr">
        <is>
          <t>-</t>
        </is>
      </c>
      <c r="J2099" s="319" t="inlineStr">
        <is>
          <t>No.3 PLC</t>
        </is>
      </c>
      <c r="K2099" s="342" t="inlineStr">
        <is>
          <t>C01</t>
        </is>
      </c>
      <c r="L2099" s="314" t="n"/>
      <c r="M2099" s="315" t="n"/>
      <c r="N2099" s="314" t="n"/>
      <c r="O2099" s="314" t="n"/>
    </row>
    <row r="2100" ht="20.1" customHeight="1" s="521">
      <c r="A2100" s="309" t="inlineStr">
        <is>
          <t>-</t>
        </is>
      </c>
      <c r="B2100" s="654" t="inlineStr">
        <is>
          <t>18-SIC-36603</t>
        </is>
      </c>
      <c r="C2100" s="310" t="inlineStr">
        <is>
          <t>PLC</t>
        </is>
      </c>
      <c r="D2100" s="311" t="inlineStr">
        <is>
          <t>PELLETIZER MOTOR SPEED CONTROL</t>
        </is>
      </c>
      <c r="E2100" s="311" t="inlineStr">
        <is>
          <t>1830-PS07-366</t>
        </is>
      </c>
      <c r="F2100" s="155" t="inlineStr">
        <is>
          <t>Field</t>
        </is>
      </c>
      <c r="G2100" s="252" t="inlineStr">
        <is>
          <t>PELLETIZER MOTOR VSD PANEL</t>
        </is>
      </c>
      <c r="H2100" s="235" t="inlineStr">
        <is>
          <t>PLC-AI</t>
        </is>
      </c>
      <c r="I2100" s="312" t="inlineStr">
        <is>
          <t>-</t>
        </is>
      </c>
      <c r="J2100" s="319" t="inlineStr">
        <is>
          <t>No.3 PLC</t>
        </is>
      </c>
      <c r="K2100" s="342" t="inlineStr">
        <is>
          <t>C01</t>
        </is>
      </c>
      <c r="L2100" s="314" t="n"/>
      <c r="M2100" s="315" t="n"/>
      <c r="N2100" s="314" t="n"/>
      <c r="O2100" s="314" t="n"/>
    </row>
    <row r="2101" ht="20.1" customHeight="1" s="521">
      <c r="A2101" s="142" t="n"/>
      <c r="B2101" s="87" t="n"/>
      <c r="C2101" s="87" t="n"/>
      <c r="D2101" s="86" t="n"/>
      <c r="E2101" s="86" t="n"/>
      <c r="F2101" s="87" t="n"/>
      <c r="G2101" s="86" t="n"/>
      <c r="H2101" s="130" t="n"/>
      <c r="I2101" s="131" t="n"/>
      <c r="J2101" s="131" t="n"/>
      <c r="K2101" s="138" t="n"/>
      <c r="L2101" s="134" t="n"/>
      <c r="N2101" s="112" t="n"/>
    </row>
    <row r="2102" ht="20.1" customFormat="1" customHeight="1" s="111">
      <c r="A2102" s="135" t="n"/>
      <c r="B2102" s="87" t="n"/>
      <c r="C2102" s="87" t="n"/>
      <c r="D2102" s="87" t="n"/>
      <c r="E2102" s="136" t="n"/>
      <c r="F2102" s="130" t="n"/>
      <c r="G2102" s="137" t="n"/>
      <c r="H2102" s="130" t="n"/>
      <c r="I2102" s="131" t="n"/>
      <c r="J2102" s="131" t="n"/>
      <c r="K2102" s="138" t="n"/>
      <c r="L2102" s="139" t="n"/>
    </row>
    <row r="2103" ht="20.1" customFormat="1" customHeight="1" s="111">
      <c r="A2103" s="135" t="n"/>
      <c r="B2103" s="87" t="n"/>
      <c r="C2103" s="87" t="n"/>
      <c r="D2103" s="87" t="n"/>
      <c r="E2103" s="136" t="n"/>
      <c r="F2103" s="130" t="n"/>
      <c r="G2103" s="137" t="n"/>
      <c r="H2103" s="130" t="n"/>
      <c r="I2103" s="131" t="n"/>
      <c r="J2103" s="131" t="n"/>
      <c r="K2103" s="138" t="n"/>
      <c r="L2103" s="139" t="n"/>
    </row>
    <row r="2104" ht="20.1" customFormat="1" customHeight="1" s="111">
      <c r="A2104" s="135" t="n"/>
      <c r="B2104" s="87" t="n"/>
      <c r="C2104" s="87" t="n"/>
      <c r="D2104" s="87" t="n"/>
      <c r="E2104" s="136" t="n"/>
      <c r="F2104" s="130" t="n"/>
      <c r="G2104" s="137" t="n"/>
      <c r="H2104" s="130" t="n"/>
      <c r="I2104" s="131" t="n"/>
      <c r="J2104" s="131" t="n"/>
      <c r="K2104" s="138" t="n"/>
      <c r="L2104" s="139" t="n"/>
    </row>
    <row r="2105" ht="20.1" customHeight="1" s="521">
      <c r="A2105" s="142" t="n"/>
      <c r="B2105" s="87" t="n"/>
      <c r="C2105" s="87" t="n"/>
      <c r="D2105" s="86" t="n"/>
      <c r="E2105" s="86" t="n"/>
      <c r="F2105" s="87" t="n"/>
      <c r="G2105" s="86" t="n"/>
      <c r="H2105" s="130" t="n"/>
      <c r="I2105" s="131" t="n"/>
      <c r="J2105" s="132" t="n"/>
      <c r="K2105" s="138" t="n"/>
      <c r="L2105" s="134" t="n"/>
      <c r="N2105" s="112" t="n"/>
      <c r="O2105" s="630" t="n"/>
    </row>
    <row r="2109">
      <c r="G2109" s="144" t="inlineStr">
        <is>
          <t>Type of IO</t>
        </is>
      </c>
      <c r="H2109" s="144" t="inlineStr">
        <is>
          <t>DCS</t>
        </is>
      </c>
      <c r="L2109" s="144" t="n"/>
      <c r="M2109" s="144" t="n"/>
      <c r="O2109" s="630" t="n"/>
    </row>
    <row r="2110">
      <c r="G2110" s="144" t="inlineStr">
        <is>
          <t>Total DCS-AI</t>
        </is>
      </c>
      <c r="H2110" s="144">
        <f>COUNTIF($H$8:$H$2105,RIGHT(G2110,6))</f>
        <v/>
      </c>
      <c r="L2110" s="144" t="n"/>
      <c r="M2110" s="144" t="n"/>
      <c r="O2110" s="630" t="n"/>
    </row>
    <row r="2111">
      <c r="G2111" s="144" t="inlineStr">
        <is>
          <t>Total DCS-AO</t>
        </is>
      </c>
      <c r="H2111" s="144">
        <f>COUNTIF($H$8:$H$2105,RIGHT(G2111,6))</f>
        <v/>
      </c>
      <c r="L2111" s="144" t="n"/>
      <c r="M2111" s="144" t="n"/>
      <c r="O2111" s="630" t="n"/>
    </row>
    <row r="2112">
      <c r="G2112" s="144" t="inlineStr">
        <is>
          <t>Total DCS-DI</t>
        </is>
      </c>
      <c r="H2112" s="144">
        <f>COUNTIF($H$8:$H$2105,RIGHT(G2112,6))</f>
        <v/>
      </c>
      <c r="L2112" s="144" t="n"/>
      <c r="M2112" s="144" t="n"/>
      <c r="O2112" s="630" t="n"/>
    </row>
    <row r="2113">
      <c r="G2113" s="144" t="inlineStr">
        <is>
          <t>Total DCS-DO</t>
        </is>
      </c>
      <c r="H2113" s="144">
        <f>COUNTIF($H$8:$H$2105,RIGHT(G2113,6))</f>
        <v/>
      </c>
      <c r="L2113" s="144" t="n"/>
      <c r="M2113" s="144" t="n"/>
      <c r="O2113" s="630" t="n"/>
    </row>
    <row r="2114">
      <c r="G2114" s="144" t="inlineStr">
        <is>
          <t>Total SIS-AI</t>
        </is>
      </c>
      <c r="H2114" s="144">
        <f>COUNTIF($H$8:$H$2105,RIGHT(G2114,6))</f>
        <v/>
      </c>
      <c r="L2114" s="144" t="n"/>
      <c r="M2114" s="144" t="n"/>
      <c r="O2114" s="630" t="n"/>
    </row>
    <row r="2115">
      <c r="G2115" s="144" t="n"/>
      <c r="H2115" s="144" t="n"/>
      <c r="L2115" s="144" t="n"/>
      <c r="M2115" s="144" t="n"/>
      <c r="O2115" s="630" t="n"/>
    </row>
    <row r="2116">
      <c r="G2116" s="144" t="inlineStr">
        <is>
          <t>Total SIS-DI</t>
        </is>
      </c>
      <c r="H2116" s="144">
        <f>COUNTIF($H$8:$H$2105,RIGHT(G2116,6))</f>
        <v/>
      </c>
      <c r="L2116" s="144" t="n"/>
      <c r="M2116" s="144" t="n"/>
      <c r="O2116" s="630" t="n"/>
    </row>
    <row r="2117">
      <c r="G2117" s="144" t="inlineStr">
        <is>
          <t>Total SIS-DO</t>
        </is>
      </c>
      <c r="H2117" s="144">
        <f>COUNTIF($H$8:$H$2105,RIGHT(G2117,6))</f>
        <v/>
      </c>
      <c r="L2117" s="144" t="n"/>
      <c r="M2117" s="144" t="n"/>
      <c r="O2117" s="630" t="n"/>
    </row>
    <row r="2118">
      <c r="G2118" s="144" t="inlineStr">
        <is>
          <t>Total Modbus RTU 485</t>
        </is>
      </c>
      <c r="H2118" s="144" t="n">
        <v>5</v>
      </c>
      <c r="L2118" s="144" t="n"/>
      <c r="M2118" s="144" t="n"/>
      <c r="O2118" s="630" t="n"/>
    </row>
    <row r="2119">
      <c r="G2119" s="144" t="inlineStr">
        <is>
          <t>Total DCS-Pt100</t>
        </is>
      </c>
      <c r="H2119" s="144">
        <f>COUNTIF($H$8:$H$2105,RIGHT(G2119,9))</f>
        <v/>
      </c>
      <c r="L2119" s="144" t="n"/>
      <c r="M2119" s="144" t="n"/>
      <c r="O2119" s="630" t="n"/>
    </row>
    <row r="2120" ht="11.25" customHeight="1" s="521">
      <c r="A2120" s="630" t="n"/>
      <c r="B2120" s="630" t="n"/>
      <c r="H2120" s="630">
        <f>SUM(H2110:H2119)</f>
        <v/>
      </c>
      <c r="L2120" s="630" t="n"/>
      <c r="M2120" s="630" t="n"/>
      <c r="N2120" s="630" t="n"/>
      <c r="O2120" s="630" t="n"/>
    </row>
    <row r="2124" ht="12" customHeight="1" s="521"/>
  </sheetData>
  <autoFilter ref="A6:O2105"/>
  <mergeCells count="7">
    <mergeCell ref="D1:G3"/>
    <mergeCell ref="H1:H2"/>
    <mergeCell ref="I1:J2"/>
    <mergeCell ref="K1:K2"/>
    <mergeCell ref="H3:H4"/>
    <mergeCell ref="I3:J4"/>
    <mergeCell ref="K3:K4"/>
  </mergeCells>
  <conditionalFormatting sqref="C931 F931">
    <cfRule type="cellIs" priority="20" operator="equal" stopIfTrue="1">
      <formula>"PV-*"</formula>
    </cfRule>
  </conditionalFormatting>
  <conditionalFormatting sqref="C934 F934">
    <cfRule type="cellIs" priority="19" operator="equal" stopIfTrue="1">
      <formula>"PV-*"</formula>
    </cfRule>
  </conditionalFormatting>
  <conditionalFormatting sqref="C937 F937">
    <cfRule type="cellIs" priority="18" operator="equal" stopIfTrue="1">
      <formula>"PV-*"</formula>
    </cfRule>
  </conditionalFormatting>
  <conditionalFormatting sqref="C945 F945">
    <cfRule type="cellIs" priority="17" operator="equal" stopIfTrue="1">
      <formula>"PV-*"</formula>
    </cfRule>
  </conditionalFormatting>
  <conditionalFormatting sqref="C948 F948">
    <cfRule type="cellIs" priority="16" operator="equal" stopIfTrue="1">
      <formula>"PV-*"</formula>
    </cfRule>
  </conditionalFormatting>
  <conditionalFormatting sqref="C951 F951">
    <cfRule type="cellIs" priority="15" operator="equal" stopIfTrue="1">
      <formula>"PV-*"</formula>
    </cfRule>
  </conditionalFormatting>
  <conditionalFormatting sqref="F993">
    <cfRule type="cellIs" priority="14" operator="equal" stopIfTrue="1">
      <formula>"PV-*"</formula>
    </cfRule>
  </conditionalFormatting>
  <conditionalFormatting sqref="F999 F1003">
    <cfRule type="cellIs" priority="13" operator="equal" stopIfTrue="1">
      <formula>"PV-*"</formula>
    </cfRule>
  </conditionalFormatting>
  <conditionalFormatting sqref="F992">
    <cfRule type="cellIs" priority="12" operator="equal" stopIfTrue="1">
      <formula>"PV-*"</formula>
    </cfRule>
  </conditionalFormatting>
  <conditionalFormatting sqref="F1006">
    <cfRule type="cellIs" priority="11" operator="equal" stopIfTrue="1">
      <formula>"PV-*"</formula>
    </cfRule>
  </conditionalFormatting>
  <conditionalFormatting sqref="F1010:F1011">
    <cfRule type="cellIs" priority="10" operator="equal" stopIfTrue="1">
      <formula>"PV-*"</formula>
    </cfRule>
  </conditionalFormatting>
  <conditionalFormatting sqref="F996:F997">
    <cfRule type="cellIs" priority="9" operator="equal" stopIfTrue="1">
      <formula>"PV-*"</formula>
    </cfRule>
  </conditionalFormatting>
  <conditionalFormatting sqref="F1016 F1018 F1020:F1021">
    <cfRule type="cellIs" priority="8" operator="equal" stopIfTrue="1">
      <formula>"PV-*"</formula>
    </cfRule>
  </conditionalFormatting>
  <conditionalFormatting sqref="F1023 F1026">
    <cfRule type="cellIs" priority="7" operator="equal" stopIfTrue="1">
      <formula>"PV-*"</formula>
    </cfRule>
  </conditionalFormatting>
  <conditionalFormatting sqref="F1029">
    <cfRule type="cellIs" priority="6" operator="equal" stopIfTrue="1">
      <formula>"PV-*"</formula>
    </cfRule>
  </conditionalFormatting>
  <conditionalFormatting sqref="F1031">
    <cfRule type="cellIs" priority="5" operator="equal" stopIfTrue="1">
      <formula>"PV-*"</formula>
    </cfRule>
  </conditionalFormatting>
  <conditionalFormatting sqref="F1034">
    <cfRule type="cellIs" priority="4" operator="equal" stopIfTrue="1">
      <formula>"PV-*"</formula>
    </cfRule>
  </conditionalFormatting>
  <conditionalFormatting sqref="F1000">
    <cfRule type="cellIs" priority="3" operator="equal" stopIfTrue="1">
      <formula>"PV-*"</formula>
    </cfRule>
  </conditionalFormatting>
  <conditionalFormatting sqref="F1007">
    <cfRule type="cellIs" priority="2" operator="equal" stopIfTrue="1">
      <formula>"PV-*"</formula>
    </cfRule>
  </conditionalFormatting>
  <conditionalFormatting sqref="F1013:F1014">
    <cfRule type="cellIs" priority="1" operator="equal" stopIfTrue="1">
      <formula>"PV-*"</formula>
    </cfRule>
  </conditionalFormatting>
  <conditionalFormatting sqref="C278">
    <cfRule type="cellIs" priority="49" operator="equal" stopIfTrue="1">
      <formula>"PV-*"</formula>
    </cfRule>
  </conditionalFormatting>
  <conditionalFormatting sqref="C240 F240">
    <cfRule type="cellIs" priority="48" operator="equal" stopIfTrue="1">
      <formula>"PV-*"</formula>
    </cfRule>
  </conditionalFormatting>
  <conditionalFormatting sqref="C250">
    <cfRule type="cellIs" priority="47" operator="equal" stopIfTrue="1">
      <formula>"PV-*"</formula>
    </cfRule>
  </conditionalFormatting>
  <conditionalFormatting sqref="C298">
    <cfRule type="cellIs" priority="46" operator="equal" stopIfTrue="1">
      <formula>"PV-*"</formula>
    </cfRule>
  </conditionalFormatting>
  <conditionalFormatting sqref="F322:F323 F328 F333 F338 F355:F356 F325:F326 F349:F350 F343:F344 F346 F352 F358">
    <cfRule type="cellIs" priority="45" operator="equal" stopIfTrue="1">
      <formula>"PV-*"</formula>
    </cfRule>
  </conditionalFormatting>
  <conditionalFormatting sqref="F361">
    <cfRule type="cellIs" priority="44" operator="equal" stopIfTrue="1">
      <formula>"PV-*"</formula>
    </cfRule>
  </conditionalFormatting>
  <conditionalFormatting sqref="C243 F243">
    <cfRule type="cellIs" priority="43" operator="equal" stopIfTrue="1">
      <formula>"PV-*"</formula>
    </cfRule>
  </conditionalFormatting>
  <conditionalFormatting sqref="C249 F249">
    <cfRule type="cellIs" priority="42" operator="equal" stopIfTrue="1">
      <formula>"PV-*"</formula>
    </cfRule>
  </conditionalFormatting>
  <conditionalFormatting sqref="C260 F260">
    <cfRule type="cellIs" priority="41" operator="equal" stopIfTrue="1">
      <formula>"PV-*"</formula>
    </cfRule>
  </conditionalFormatting>
  <conditionalFormatting sqref="C255 F255">
    <cfRule type="cellIs" priority="40" operator="equal" stopIfTrue="1">
      <formula>"PV-*"</formula>
    </cfRule>
  </conditionalFormatting>
  <conditionalFormatting sqref="C297 F297">
    <cfRule type="cellIs" priority="39" operator="equal" stopIfTrue="1">
      <formula>"PV-*"</formula>
    </cfRule>
  </conditionalFormatting>
  <conditionalFormatting sqref="C271 F271">
    <cfRule type="cellIs" priority="38" operator="equal" stopIfTrue="1">
      <formula>"PV-*"</formula>
    </cfRule>
  </conditionalFormatting>
  <conditionalFormatting sqref="C277 F277">
    <cfRule type="cellIs" priority="37" operator="equal" stopIfTrue="1">
      <formula>"PV-*"</formula>
    </cfRule>
  </conditionalFormatting>
  <conditionalFormatting sqref="C291 F291">
    <cfRule type="cellIs" priority="36" operator="equal" stopIfTrue="1">
      <formula>"PV-*"</formula>
    </cfRule>
  </conditionalFormatting>
  <conditionalFormatting sqref="C294 F294">
    <cfRule type="cellIs" priority="35" operator="equal" stopIfTrue="1">
      <formula>"PV-*"</formula>
    </cfRule>
  </conditionalFormatting>
  <conditionalFormatting sqref="C265 F265">
    <cfRule type="cellIs" priority="34" operator="equal" stopIfTrue="1">
      <formula>"PV-*"</formula>
    </cfRule>
  </conditionalFormatting>
  <conditionalFormatting sqref="C268 F268">
    <cfRule type="cellIs" priority="33" operator="equal" stopIfTrue="1">
      <formula>"PV-*"</formula>
    </cfRule>
  </conditionalFormatting>
  <conditionalFormatting sqref="C281 F281">
    <cfRule type="cellIs" priority="32" operator="equal" stopIfTrue="1">
      <formula>"PV-*"</formula>
    </cfRule>
  </conditionalFormatting>
  <conditionalFormatting sqref="C286 F286">
    <cfRule type="cellIs" priority="31" operator="equal" stopIfTrue="1">
      <formula>"PV-*"</formula>
    </cfRule>
  </conditionalFormatting>
  <conditionalFormatting sqref="F347">
    <cfRule type="cellIs" priority="30" operator="equal" stopIfTrue="1">
      <formula>"PV-*"</formula>
    </cfRule>
  </conditionalFormatting>
  <conditionalFormatting sqref="F636">
    <cfRule type="cellIs" priority="29" operator="equal" stopIfTrue="1">
      <formula>"PV-*"</formula>
    </cfRule>
  </conditionalFormatting>
  <conditionalFormatting sqref="F756">
    <cfRule type="cellIs" priority="28" operator="equal" stopIfTrue="1">
      <formula>"PV-*"</formula>
    </cfRule>
  </conditionalFormatting>
  <conditionalFormatting sqref="C940 F940">
    <cfRule type="cellIs" priority="27" operator="equal" stopIfTrue="1">
      <formula>"PV-*"</formula>
    </cfRule>
  </conditionalFormatting>
  <conditionalFormatting sqref="C970 F970">
    <cfRule type="cellIs" priority="24" operator="equal" stopIfTrue="1">
      <formula>"PV-*"</formula>
    </cfRule>
  </conditionalFormatting>
  <conditionalFormatting sqref="C954 F954">
    <cfRule type="cellIs" priority="26" operator="equal" stopIfTrue="1">
      <formula>"PV-*"</formula>
    </cfRule>
  </conditionalFormatting>
  <conditionalFormatting sqref="C957 F957">
    <cfRule type="cellIs" priority="25" operator="equal" stopIfTrue="1">
      <formula>"PV-*"</formula>
    </cfRule>
  </conditionalFormatting>
  <conditionalFormatting sqref="C963 F963">
    <cfRule type="cellIs" priority="23" operator="equal" stopIfTrue="1">
      <formula>"PV-*"</formula>
    </cfRule>
  </conditionalFormatting>
  <conditionalFormatting sqref="C960 F960">
    <cfRule type="cellIs" priority="22" operator="equal" stopIfTrue="1">
      <formula>"PV-*"</formula>
    </cfRule>
  </conditionalFormatting>
  <conditionalFormatting sqref="C967 F967">
    <cfRule type="cellIs" priority="21" operator="equal" stopIfTrue="1">
      <formula>"PV-*"</formula>
    </cfRule>
  </conditionalFormatting>
  <dataValidations count="1">
    <dataValidation sqref="C2105 C7:C2101" showErrorMessage="1" showInputMessage="1" allowBlank="0" imeMode="off"/>
  </dataValidations>
  <printOptions horizontalCentered="1"/>
  <pageMargins left="0.4724409448818898" right="0.3937007874015748" top="0.9055118110236221" bottom="0.4724409448818898" header="1.141732283464567" footer="0.4724409448818898"/>
  <pageSetup orientation="landscape" paperSize="9" scale="89" firstPageNumber="4294963191" blackAndWhite="1"/>
  <headerFooter alignWithMargins="0">
    <oddHeader>&amp;R&amp;"Arial Unicode MS,常规"&amp;1 &amp;P  OF  &amp;N                     .</oddHeader>
    <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C9"/>
  <sheetViews>
    <sheetView workbookViewId="0">
      <selection activeCell="K10" sqref="K10"/>
    </sheetView>
  </sheetViews>
  <sheetFormatPr baseColWidth="8" defaultColWidth="9" defaultRowHeight="13.5"/>
  <sheetData>
    <row r="1">
      <c r="A1" s="9" t="inlineStr">
        <is>
          <t>说明：</t>
        </is>
      </c>
    </row>
    <row r="3">
      <c r="A3" s="5" t="n">
        <v>1</v>
      </c>
      <c r="B3" s="9" t="inlineStr">
        <is>
          <t>列项颜色说明：</t>
        </is>
      </c>
    </row>
    <row r="4">
      <c r="A4" s="5" t="n"/>
      <c r="B4" s="9" t="n"/>
      <c r="C4" s="9" t="inlineStr">
        <is>
          <t>设计提供信息项</t>
        </is>
      </c>
    </row>
    <row r="5" ht="15" customHeight="1" s="521">
      <c r="A5" s="5" t="n"/>
      <c r="B5" s="6" t="n"/>
      <c r="C5" s="9" t="inlineStr">
        <is>
          <t>横河硬件设计项</t>
        </is>
      </c>
    </row>
    <row r="6">
      <c r="A6" s="5" t="n"/>
      <c r="B6" s="7" t="n"/>
      <c r="C6" s="9" t="inlineStr">
        <is>
          <t>横河软件设计项</t>
        </is>
      </c>
    </row>
    <row r="7">
      <c r="A7" s="5" t="n"/>
      <c r="B7" s="8" t="n"/>
      <c r="C7" s="9" t="inlineStr">
        <is>
          <t>FAT相关</t>
        </is>
      </c>
    </row>
    <row r="8">
      <c r="A8" s="5" t="n">
        <v>2</v>
      </c>
    </row>
    <row r="9">
      <c r="A9" s="5" t="n">
        <v>3</v>
      </c>
    </row>
  </sheetData>
  <pageMargins left="0.699305555555556" right="0.699305555555556" top="0.75" bottom="0.75" header="0.3" footer="0.3"/>
</worksheet>
</file>

<file path=xl/worksheets/sheet3.xml><?xml version="1.0" encoding="utf-8"?>
<worksheet xmlns="http://schemas.openxmlformats.org/spreadsheetml/2006/main">
  <sheetPr>
    <tabColor rgb="FFFFC000"/>
    <outlinePr summaryBelow="1" summaryRight="1"/>
    <pageSetUpPr/>
  </sheetPr>
  <dimension ref="A1:CY353"/>
  <sheetViews>
    <sheetView tabSelected="1" view="pageBreakPreview" zoomScale="70" zoomScaleNormal="70" zoomScaleSheetLayoutView="70" workbookViewId="0">
      <pane xSplit="4" ySplit="1" topLeftCell="E2" activePane="bottomRight" state="frozen"/>
      <selection pane="topRight" activeCell="A1" sqref="A1"/>
      <selection pane="bottomLeft" activeCell="A1" sqref="A1"/>
      <selection pane="bottomRight" activeCell="AC2" sqref="AC2"/>
    </sheetView>
  </sheetViews>
  <sheetFormatPr baseColWidth="8" defaultColWidth="8.875" defaultRowHeight="36.6" customHeight="1"/>
  <cols>
    <col width="5.875" customWidth="1" style="47" min="1" max="1"/>
    <col width="5.25" customWidth="1" style="47" min="2" max="2"/>
    <col width="9.625" customWidth="1" style="47" min="3" max="3"/>
    <col width="15.625" customWidth="1" style="46" min="4" max="4"/>
    <col hidden="1" width="15.625" customWidth="1" style="12" min="5" max="5"/>
    <col hidden="1" width="46.625" customWidth="1" style="12" min="6" max="6"/>
    <col width="29.5" customWidth="1" style="527" min="7" max="7"/>
    <col outlineLevel="1" width="11.5" bestFit="1" customWidth="1" style="527" min="8" max="8"/>
    <col outlineLevel="1" width="12.5" bestFit="1" customWidth="1" style="527" min="9" max="9"/>
    <col outlineLevel="1" width="9.5" bestFit="1" customWidth="1" style="527" min="10" max="11"/>
    <col width="10.25" customWidth="1" style="47" min="12" max="12"/>
    <col width="6.25" customWidth="1" style="47" min="13" max="15"/>
    <col width="11.5" bestFit="1" customWidth="1" style="47" min="16" max="16"/>
    <col width="10.5" bestFit="1" customWidth="1" style="47" min="17" max="17"/>
    <col width="9.5" bestFit="1" customWidth="1" style="47" min="18" max="18"/>
    <col width="9.5" customWidth="1" style="47" min="19" max="19"/>
    <col width="6.5" customWidth="1" style="13" min="20" max="20"/>
    <col width="7.875" customWidth="1" style="13" min="21" max="21"/>
    <col outlineLevel="1" width="8.5" customWidth="1" style="47" min="22" max="23"/>
    <col outlineLevel="1" width="16.125" customWidth="1" style="47" min="24" max="24"/>
    <col outlineLevel="1" width="8.5" customWidth="1" style="47" min="25" max="25"/>
    <col width="10.5" customWidth="1" style="47" min="26" max="26"/>
    <col width="17.25" customWidth="1" style="47" min="27" max="27"/>
    <col width="15.125" customWidth="1" style="525" min="28" max="28"/>
    <col width="25" bestFit="1" customWidth="1" style="47" min="29" max="29"/>
    <col width="9.5" bestFit="1" customWidth="1" style="12" min="30" max="31"/>
    <col width="12.5" bestFit="1" customWidth="1" style="47" min="32" max="32"/>
    <col hidden="1" outlineLevel="1" width="13.875" customWidth="1" style="47" min="33" max="36"/>
    <col collapsed="1" width="11.125" bestFit="1" customWidth="1" style="11" min="37" max="37"/>
    <col width="9.375" bestFit="1" customWidth="1" style="11" min="38" max="38"/>
    <col width="13.875" customWidth="1" style="11" min="39" max="39"/>
    <col outlineLevel="1" width="14" customWidth="1" style="47" min="40" max="41"/>
    <col hidden="1" outlineLevel="1" width="5.125" customWidth="1" style="47" min="42" max="42"/>
    <col hidden="1" outlineLevel="1" width="6.375" customWidth="1" style="47" min="43" max="43"/>
    <col outlineLevel="1" width="7" customWidth="1" style="12" min="44" max="44"/>
    <col outlineLevel="1" width="8.5" customWidth="1" style="47" min="45" max="45"/>
    <col outlineLevel="1" width="14" customWidth="1" style="47" min="46" max="47"/>
    <col hidden="1" outlineLevel="1" width="14" customWidth="1" style="47" min="48" max="48"/>
    <col outlineLevel="1" width="14" customWidth="1" style="47" min="49" max="49"/>
    <col width="18.25" customWidth="1" style="532" min="50" max="50"/>
    <col width="24.5" customWidth="1" style="532" min="51" max="51"/>
    <col hidden="1" outlineLevel="1" width="18.875" customWidth="1" style="47" min="52" max="52"/>
    <col hidden="1" outlineLevel="1" width="15" customWidth="1" style="47" min="53" max="53"/>
    <col hidden="1" outlineLevel="1" width="20.125" customWidth="1" style="47" min="54" max="54"/>
    <col hidden="1" outlineLevel="1" width="22.625" customWidth="1" style="47" min="55" max="55"/>
    <col hidden="1" outlineLevel="1" width="15" customWidth="1" style="47" min="56" max="56"/>
    <col hidden="1" outlineLevel="1" width="16.375" customWidth="1" style="12" min="57" max="57"/>
    <col hidden="1" outlineLevel="1" width="10.5" customWidth="1" style="12" min="58" max="63"/>
    <col hidden="1" outlineLevel="1" width="16.375" customWidth="1" style="12" min="64" max="64"/>
    <col hidden="1" outlineLevel="1" width="10.5" customWidth="1" style="12" min="65" max="68"/>
    <col hidden="1" outlineLevel="1" width="16.375" customWidth="1" style="12" min="69" max="69"/>
    <col hidden="1" outlineLevel="1" width="10.5" customWidth="1" style="12" min="70" max="73"/>
    <col hidden="1" outlineLevel="1" width="17.5" customWidth="1" style="12" min="74" max="74"/>
    <col hidden="1" outlineLevel="1" width="20.125" customWidth="1" style="47" min="75" max="75"/>
    <col hidden="1" outlineLevel="1" width="15" customWidth="1" style="12" min="76" max="78"/>
    <col hidden="1" outlineLevel="1" width="11.625" customWidth="1" style="47" min="79" max="79"/>
    <col hidden="1" outlineLevel="1" width="13.875" customWidth="1" style="47" min="80" max="80"/>
    <col hidden="1" outlineLevel="1" width="20.125" customWidth="1" style="47" min="81" max="81"/>
    <col hidden="1" outlineLevel="1" width="12.75" customWidth="1" style="47" min="82" max="82"/>
    <col hidden="1" outlineLevel="1" width="18.625" customWidth="1" style="48" min="83" max="83"/>
    <col hidden="1" outlineLevel="1" width="14.5" customWidth="1" style="48" min="84" max="84"/>
    <col hidden="1" outlineLevel="1" collapsed="1" width="12.5" customWidth="1" style="643" min="85" max="85"/>
    <col hidden="1" outlineLevel="1" width="12.5" customWidth="1" style="643" min="86" max="86"/>
    <col hidden="1" outlineLevel="1" width="13.875" customWidth="1" style="13" min="87" max="87"/>
    <col hidden="1" outlineLevel="1" width="14.125" customWidth="1" style="13" min="88" max="88"/>
    <col hidden="1" outlineLevel="1" width="12.5" customWidth="1" style="643" min="89" max="90"/>
    <col hidden="1" outlineLevel="1" width="13.875" customWidth="1" style="13" min="91" max="91"/>
    <col hidden="1" outlineLevel="1" width="14.125" customWidth="1" style="13" min="92" max="92"/>
    <col hidden="1" outlineLevel="1" width="12.5" customWidth="1" style="643" min="93" max="94"/>
    <col hidden="1" outlineLevel="1" width="13.875" customWidth="1" style="13" min="95" max="95"/>
    <col hidden="1" outlineLevel="1" width="14.125" customWidth="1" style="13" min="96" max="96"/>
    <col hidden="1" outlineLevel="1" width="13" customWidth="1" style="644" min="97" max="97"/>
    <col hidden="1" outlineLevel="1" width="16.625" customWidth="1" style="644" min="98" max="98"/>
    <col collapsed="1" width="12.125" customWidth="1" style="47" min="99" max="99"/>
    <col width="8.875" customWidth="1" style="47" min="100" max="100"/>
    <col width="9.5" bestFit="1" customWidth="1" style="47" min="101" max="101"/>
    <col width="8.875" customWidth="1" style="47" min="102" max="102"/>
    <col width="15" bestFit="1" customWidth="1" style="47" min="103" max="103"/>
    <col width="8.875" customWidth="1" style="47" min="104" max="122"/>
    <col width="8.875" customWidth="1" style="47" min="123" max="16384"/>
  </cols>
  <sheetData>
    <row r="1" ht="36.6" customFormat="1" customHeight="1" s="10">
      <c r="A1" s="10" t="n">
        <v>1</v>
      </c>
      <c r="B1" s="526" t="inlineStr">
        <is>
          <t>NO.</t>
        </is>
      </c>
      <c r="C1" s="526" t="inlineStr">
        <is>
          <t>AREA</t>
        </is>
      </c>
      <c r="D1" s="14" t="inlineStr">
        <is>
          <t>PID_TAG</t>
        </is>
      </c>
      <c r="E1" s="526" t="inlineStr">
        <is>
          <t>PIDTAG</t>
        </is>
      </c>
      <c r="F1" s="526" t="n"/>
      <c r="G1" s="526" t="inlineStr">
        <is>
          <t>COMMENT</t>
        </is>
      </c>
      <c r="H1" s="526" t="inlineStr">
        <is>
          <t>RANGE</t>
        </is>
      </c>
      <c r="I1" s="526" t="inlineStr">
        <is>
          <t>ENG_UNITS</t>
        </is>
      </c>
      <c r="J1" s="526" t="inlineStr">
        <is>
          <t>ENG_LO</t>
        </is>
      </c>
      <c r="K1" s="526" t="inlineStr">
        <is>
          <t>ENG_HI</t>
        </is>
      </c>
      <c r="L1" s="51" t="inlineStr">
        <is>
          <t>Station</t>
        </is>
      </c>
      <c r="M1" s="51" t="inlineStr">
        <is>
          <t>NODE</t>
        </is>
      </c>
      <c r="N1" s="51" t="inlineStr">
        <is>
          <t>SLOT</t>
        </is>
      </c>
      <c r="O1" s="51" t="inlineStr">
        <is>
          <t>Channel</t>
        </is>
      </c>
      <c r="P1" s="51" t="inlineStr">
        <is>
          <t>IOMODULE</t>
        </is>
      </c>
      <c r="Q1" s="51" t="inlineStr">
        <is>
          <t>IO_type</t>
        </is>
      </c>
      <c r="R1" s="51" t="inlineStr">
        <is>
          <t>DUPLEX</t>
        </is>
      </c>
      <c r="S1" s="51" t="inlineStr">
        <is>
          <t>SIGNAL</t>
        </is>
      </c>
      <c r="T1" s="51" t="inlineStr">
        <is>
          <t>FC/FO</t>
        </is>
      </c>
      <c r="U1" s="51" t="inlineStr">
        <is>
          <t>DIR_REV</t>
        </is>
      </c>
      <c r="V1" s="51" t="inlineStr">
        <is>
          <t>DRWNO</t>
        </is>
      </c>
      <c r="W1" s="51" t="inlineStr">
        <is>
          <t>BIDNO</t>
        </is>
      </c>
      <c r="X1" s="51" t="inlineStr">
        <is>
          <t>LOOP</t>
        </is>
      </c>
      <c r="Y1" s="51" t="inlineStr">
        <is>
          <t>TYPNO</t>
        </is>
      </c>
      <c r="Z1" s="51" t="inlineStr">
        <is>
          <t>Address</t>
        </is>
      </c>
      <c r="AA1" s="51" t="inlineStr">
        <is>
          <t>DIOTAG</t>
        </is>
      </c>
      <c r="AB1" s="51" t="inlineStr">
        <is>
          <t>DCSTAG</t>
        </is>
      </c>
      <c r="AC1" s="51" t="inlineStr">
        <is>
          <t>TGCOMM</t>
        </is>
      </c>
      <c r="AD1" s="51" t="inlineStr">
        <is>
          <t>ENG_LO</t>
        </is>
      </c>
      <c r="AE1" s="51" t="inlineStr">
        <is>
          <t>ENG_HI</t>
        </is>
      </c>
      <c r="AF1" s="51" t="inlineStr">
        <is>
          <t>ENG_UNITS</t>
        </is>
      </c>
      <c r="AG1" s="53" t="inlineStr">
        <is>
          <t>ALARM_HH</t>
        </is>
      </c>
      <c r="AH1" s="53" t="inlineStr">
        <is>
          <t>ALARM_HI</t>
        </is>
      </c>
      <c r="AI1" s="53" t="inlineStr">
        <is>
          <t>ALARM_LO</t>
        </is>
      </c>
      <c r="AJ1" s="53" t="inlineStr">
        <is>
          <t>ALARM_LL</t>
        </is>
      </c>
      <c r="AK1" s="54" t="inlineStr">
        <is>
          <t>信号类型</t>
        </is>
      </c>
      <c r="AL1" s="54" t="inlineStr">
        <is>
          <t>安全栅</t>
        </is>
      </c>
      <c r="AM1" s="54" t="inlineStr">
        <is>
          <t>remark</t>
        </is>
      </c>
      <c r="AN1" s="24" t="inlineStr">
        <is>
          <t>signal_origin</t>
        </is>
      </c>
      <c r="AO1" s="24" t="inlineStr">
        <is>
          <t>FCS_Comp_Name</t>
        </is>
      </c>
      <c r="AP1" s="24" t="inlineStr">
        <is>
          <t>SB-Surge</t>
        </is>
      </c>
      <c r="AQ1" s="24" t="inlineStr">
        <is>
          <t>SB-Surge Detial</t>
        </is>
      </c>
      <c r="AR1" s="24" t="inlineStr">
        <is>
          <t>IS_Non_IS</t>
        </is>
      </c>
      <c r="AS1" s="24" t="inlineStr">
        <is>
          <t xml:space="preserve"> IS_Non_IS Detial</t>
        </is>
      </c>
      <c r="AT1" s="24" t="inlineStr">
        <is>
          <t>Signal_Location</t>
        </is>
      </c>
      <c r="AU1" s="24" t="inlineStr">
        <is>
          <t>Signal_Detail</t>
        </is>
      </c>
      <c r="AV1" s="30" t="inlineStr">
        <is>
          <t>TAG.NO. 1</t>
        </is>
      </c>
      <c r="AW1" s="30" t="inlineStr">
        <is>
          <t>2/3/4 WIRE 2</t>
        </is>
      </c>
      <c r="AX1" s="528" t="inlineStr">
        <is>
          <t>J.B.NAME</t>
        </is>
      </c>
      <c r="AY1" s="529" t="inlineStr">
        <is>
          <t>JB_CABLE_NM</t>
        </is>
      </c>
      <c r="AZ1" s="30" t="inlineStr">
        <is>
          <t>Core.No._Tot</t>
        </is>
      </c>
      <c r="BA1" s="30" t="inlineStr">
        <is>
          <t>CHANNEL 4</t>
        </is>
      </c>
      <c r="BB1" s="30" t="inlineStr">
        <is>
          <t>JB_CABLE_PAIR</t>
        </is>
      </c>
      <c r="BC1" s="30" t="inlineStr">
        <is>
          <t>MRP_COMP_Name 5</t>
        </is>
      </c>
      <c r="BD1" s="30" t="inlineStr">
        <is>
          <t>TS_Name 6</t>
        </is>
      </c>
      <c r="BE1" s="30" t="inlineStr">
        <is>
          <t>TS_Channel</t>
        </is>
      </c>
      <c r="BF1" s="30" t="inlineStr">
        <is>
          <t>TS1 7</t>
        </is>
      </c>
      <c r="BG1" s="30" t="inlineStr">
        <is>
          <t>TS2 8</t>
        </is>
      </c>
      <c r="BH1" s="30" t="inlineStr">
        <is>
          <t>TS3 9</t>
        </is>
      </c>
      <c r="BI1" s="30" t="inlineStr">
        <is>
          <t>TS 10</t>
        </is>
      </c>
      <c r="BJ1" s="30" t="inlineStr">
        <is>
          <t>TS 11</t>
        </is>
      </c>
      <c r="BK1" s="30" t="inlineStr">
        <is>
          <t>TS 12</t>
        </is>
      </c>
      <c r="BL1" s="30" t="inlineStr">
        <is>
          <t>SC_Channel</t>
        </is>
      </c>
      <c r="BM1" s="30" t="inlineStr">
        <is>
          <t>TS 13</t>
        </is>
      </c>
      <c r="BN1" s="30" t="inlineStr">
        <is>
          <t>TS 14</t>
        </is>
      </c>
      <c r="BO1" s="30" t="inlineStr">
        <is>
          <t>TS 15</t>
        </is>
      </c>
      <c r="BP1" s="30" t="inlineStr">
        <is>
          <t>TS 16</t>
        </is>
      </c>
      <c r="BQ1" s="30" t="inlineStr">
        <is>
          <t>RL_Channel</t>
        </is>
      </c>
      <c r="BR1" s="30" t="inlineStr">
        <is>
          <t>TS 17</t>
        </is>
      </c>
      <c r="BS1" s="30" t="inlineStr">
        <is>
          <t>TS 18</t>
        </is>
      </c>
      <c r="BT1" s="30" t="inlineStr">
        <is>
          <t>TS 19</t>
        </is>
      </c>
      <c r="BU1" s="30" t="inlineStr">
        <is>
          <t>TS 20</t>
        </is>
      </c>
      <c r="BV1" s="30" t="inlineStr">
        <is>
          <t>TB No.   13</t>
        </is>
      </c>
      <c r="BW1" s="30" t="inlineStr">
        <is>
          <t>TB Model   14</t>
        </is>
      </c>
      <c r="BX1" s="30" t="inlineStr">
        <is>
          <t>TP_TS1 12</t>
        </is>
      </c>
      <c r="BY1" s="30" t="inlineStr">
        <is>
          <t>TP_TS2 13</t>
        </is>
      </c>
      <c r="BZ1" s="30" t="inlineStr">
        <is>
          <t>TP_TS3 14</t>
        </is>
      </c>
      <c r="CA1" s="30" t="inlineStr">
        <is>
          <t>Signal</t>
        </is>
      </c>
      <c r="CB1" s="31" t="inlineStr">
        <is>
          <t>Y_REV_NO</t>
        </is>
      </c>
      <c r="CC1" s="31" t="inlineStr">
        <is>
          <t>Y_REV_COMMENT</t>
        </is>
      </c>
      <c r="CD1" s="31" t="inlineStr">
        <is>
          <t>Remarks</t>
        </is>
      </c>
      <c r="CE1" s="55" t="inlineStr">
        <is>
          <t>安全栅型号</t>
        </is>
      </c>
      <c r="CF1" s="55" t="inlineStr">
        <is>
          <t>防雷栅</t>
        </is>
      </c>
      <c r="CG1" s="645" t="n"/>
      <c r="CH1" s="646" t="n"/>
      <c r="CI1" s="56" t="n"/>
      <c r="CJ1" s="57" t="n"/>
      <c r="CK1" s="645" t="n"/>
      <c r="CL1" s="646" t="n"/>
      <c r="CM1" s="56" t="n"/>
      <c r="CN1" s="57" t="n"/>
      <c r="CO1" s="646" t="n"/>
      <c r="CP1" s="646" t="n"/>
      <c r="CQ1" s="63" t="n"/>
      <c r="CR1" s="57" t="n"/>
      <c r="CS1" s="66" t="n"/>
      <c r="CT1" s="66" t="n"/>
      <c r="CU1" s="10" t="inlineStr">
        <is>
          <t>LOOP NO</t>
        </is>
      </c>
      <c r="CW1" s="10" t="inlineStr">
        <is>
          <t>DCSTAG2</t>
        </is>
      </c>
    </row>
    <row r="2" ht="19.9" customHeight="1" s="521">
      <c r="A2" s="524" t="n">
        <v>1</v>
      </c>
      <c r="B2" s="15" t="n">
        <v>1</v>
      </c>
      <c r="C2" s="15" t="n">
        <v>1840</v>
      </c>
      <c r="D2" s="43" t="inlineStr">
        <is>
          <t>18-PT-62302</t>
        </is>
      </c>
      <c r="E2" s="43" t="n"/>
      <c r="F2" s="540" t="inlineStr">
        <is>
          <t>-</t>
        </is>
      </c>
      <c r="G2" s="558" t="inlineStr">
        <is>
          <t>李强测试</t>
        </is>
      </c>
      <c r="H2" s="553" t="n"/>
      <c r="I2" s="553" t="n"/>
      <c r="J2" s="553" t="n"/>
      <c r="K2" s="553" t="n"/>
      <c r="L2" s="22" t="inlineStr">
        <is>
          <t>FCS0304</t>
        </is>
      </c>
      <c r="M2" s="21" t="n">
        <v>1</v>
      </c>
      <c r="N2" s="21" t="n">
        <v>1</v>
      </c>
      <c r="O2" s="21" t="n">
        <v>1</v>
      </c>
      <c r="P2" s="83" t="inlineStr">
        <is>
          <t>AAI143-H</t>
        </is>
      </c>
      <c r="Q2" s="83">
        <f>IF(MID(P2,4,3)="543","AO","AI")</f>
        <v/>
      </c>
      <c r="R2" s="22" t="inlineStr">
        <is>
          <t>Y</t>
        </is>
      </c>
      <c r="S2" s="542" t="inlineStr">
        <is>
          <t>4~20mA</t>
        </is>
      </c>
      <c r="T2" s="22" t="n"/>
      <c r="U2" s="22" t="n"/>
      <c r="V2" s="22" t="n"/>
      <c r="W2" s="22" t="n"/>
      <c r="X2" s="83" t="n"/>
      <c r="Y2" s="22" t="n"/>
      <c r="Z2" s="25">
        <f>"%Z"&amp;TEXT(M2,"00")&amp;TEXT(N2,"0")&amp;"1"&amp;TEXT(O2,"00")</f>
        <v/>
      </c>
      <c r="AA2" s="22">
        <f>IF(E2="","",IF(Q2="AI",CONCATENATE("%%I",E2),IF(Q2="AO",CONCATENATE("%%O",E2),E2)))</f>
        <v/>
      </c>
      <c r="AB2" s="22" t="inlineStr">
        <is>
          <t>18-PISA-62302</t>
        </is>
      </c>
      <c r="AC2" s="558" t="inlineStr">
        <is>
          <t>李强测试1</t>
        </is>
      </c>
      <c r="AD2" s="21">
        <f>IF(J2&lt;&gt;"",J2,"")</f>
        <v/>
      </c>
      <c r="AE2" s="21">
        <f>IF(K2&lt;&gt;"",K2,"")</f>
        <v/>
      </c>
      <c r="AF2" s="21">
        <f>IF(I2&lt;&gt;"",I2,"")</f>
        <v/>
      </c>
      <c r="AG2" s="22" t="n">
        <v>0</v>
      </c>
      <c r="AH2" s="22" t="n">
        <v>0</v>
      </c>
      <c r="AI2" s="22" t="n">
        <v>0</v>
      </c>
      <c r="AJ2" s="22" t="n">
        <v>0</v>
      </c>
      <c r="AK2" s="23" t="inlineStr">
        <is>
          <t>DCS-AI</t>
        </is>
      </c>
      <c r="AL2" s="23" t="inlineStr">
        <is>
          <t>IS</t>
        </is>
      </c>
      <c r="AM2" s="23" t="n"/>
      <c r="AN2" s="84" t="inlineStr">
        <is>
          <t>DCS</t>
        </is>
      </c>
      <c r="AO2" s="27" t="n"/>
      <c r="AP2" s="27" t="n"/>
      <c r="AQ2" s="28" t="n"/>
      <c r="AR2" s="543" t="inlineStr">
        <is>
          <t>Y</t>
        </is>
      </c>
      <c r="AS2" s="29" t="n"/>
      <c r="AT2" s="84" t="inlineStr">
        <is>
          <t>Site</t>
        </is>
      </c>
      <c r="AU2" s="541" t="inlineStr">
        <is>
          <t>-</t>
        </is>
      </c>
      <c r="AV2" s="27" t="n"/>
      <c r="AW2" s="27" t="n"/>
      <c r="AX2" s="530" t="inlineStr">
        <is>
          <t>18-IJB-40-001</t>
        </is>
      </c>
      <c r="AY2" s="530" t="inlineStr">
        <is>
          <t>18-40-001-iSC</t>
        </is>
      </c>
      <c r="AZ2" s="27" t="n"/>
      <c r="BA2" s="27" t="n"/>
      <c r="BB2" s="27" t="n"/>
      <c r="BC2" s="27" t="n"/>
      <c r="BD2" s="27" t="n"/>
      <c r="BE2" s="33" t="n"/>
      <c r="BF2" s="33" t="n"/>
      <c r="BG2" s="33" t="n"/>
      <c r="BH2" s="33" t="n"/>
      <c r="BI2" s="33" t="n"/>
      <c r="BJ2" s="33" t="n"/>
      <c r="BK2" s="33" t="n"/>
      <c r="BL2" s="33" t="n"/>
      <c r="BM2" s="33" t="n"/>
      <c r="BN2" s="33" t="n"/>
      <c r="BO2" s="33" t="n"/>
      <c r="BP2" s="33" t="n"/>
      <c r="BQ2" s="33" t="n"/>
      <c r="BR2" s="33" t="n"/>
      <c r="BS2" s="33" t="n"/>
      <c r="BT2" s="33" t="n"/>
      <c r="BU2" s="33" t="n"/>
      <c r="BV2" s="33" t="n"/>
      <c r="BW2" s="27" t="n"/>
      <c r="BX2" s="33" t="n"/>
      <c r="BY2" s="33" t="n"/>
      <c r="BZ2" s="33" t="n"/>
      <c r="CA2" s="27" t="n"/>
      <c r="CB2" s="27" t="n"/>
      <c r="CC2" s="27" t="n"/>
      <c r="CD2" s="27" t="n"/>
      <c r="CE2" s="58" t="n"/>
      <c r="CF2" s="58" t="n"/>
      <c r="CG2" s="59">
        <f>IF(OR(Q2="AI",Q2="PI"),AD2-(AE2-AD2)*0.001,IF(AND(Q2="AO",T2="FC"),4-0.048,IF(AND(Q2="AO",OR(T2="FO",T2="FLO")),20-0.048,"")))</f>
        <v/>
      </c>
      <c r="CH2" s="60">
        <f>IF(OR(Q2="AI",Q2="PI"),AD2+(AE2-AD2)*0.001,IF(AND(Q2="AO",T2="FC"),4+0.048,IF(AND(Q2="AO",OR(T2="FO",T2="FLO")),20+0.048,"")))</f>
        <v/>
      </c>
      <c r="CI2" s="61" t="n"/>
      <c r="CJ2" s="62" t="n"/>
      <c r="CK2" s="59">
        <f>IF(OR(Q2="AI",Q2="PI"),(AE2+AD2)/2-(AE2-AD2)*0.001,IF(Q2="AO",12-0.048,""))</f>
        <v/>
      </c>
      <c r="CL2" s="60">
        <f>IF(OR(Q2="AI",Q2="PI"),(AE2+AD2)/2+(AE2-AD2)*0.001,IF(Q2="AO",12+0.048,""))</f>
        <v/>
      </c>
      <c r="CM2" s="61" t="n"/>
      <c r="CN2" s="62" t="n"/>
      <c r="CO2" s="59">
        <f>IF(OR(Q2="AI",Q2="PI"),AE2-(AE2-AD2)*0.001,IF(AND(Q2="AO",T2="FC"),20-0.048,IF(AND(Q2="AO",OR(T2="FO",T2="FLO")),4-0.048,"")))</f>
        <v/>
      </c>
      <c r="CP2" s="60">
        <f>IF(OR(Q2="AI",Q2="PI"),AE2+(AE2-AD2)*0.001,IF(AND(Q2="AO",T2="FC"),20+0.048,IF(AND(Q2="AO",OR(T2="FO",T2="FLO")),4+0.048,"")))</f>
        <v/>
      </c>
      <c r="CQ2" s="64" t="n"/>
      <c r="CR2" s="65" t="n"/>
      <c r="CS2" s="67" t="n"/>
      <c r="CT2" s="67" t="n"/>
      <c r="CU2" s="544" t="n">
        <v>1840</v>
      </c>
      <c r="CV2" s="518">
        <f>LEFT(D2,3)</f>
        <v/>
      </c>
      <c r="CW2" s="47" t="inlineStr">
        <is>
          <t>PISA</t>
        </is>
      </c>
      <c r="CX2" s="47">
        <f>RIGHT(D2,6)</f>
        <v/>
      </c>
      <c r="CY2" s="47">
        <f>CV2&amp;CW2&amp;CX2</f>
        <v/>
      </c>
    </row>
    <row r="3" ht="19.9" customHeight="1" s="521">
      <c r="A3" s="524" t="n">
        <v>2</v>
      </c>
      <c r="B3" s="15" t="n">
        <v>2</v>
      </c>
      <c r="C3" s="15" t="n">
        <v>1840</v>
      </c>
      <c r="D3" s="43" t="inlineStr">
        <is>
          <t>18-FT-62301</t>
        </is>
      </c>
      <c r="E3" s="43" t="n"/>
      <c r="F3" s="540" t="inlineStr">
        <is>
          <t>-</t>
        </is>
      </c>
      <c r="G3" s="541" t="inlineStr">
        <is>
          <t>LLS TO ET-6203 FLOW</t>
        </is>
      </c>
      <c r="H3" s="553" t="n"/>
      <c r="I3" s="553" t="n"/>
      <c r="J3" s="553" t="n"/>
      <c r="K3" s="553" t="n"/>
      <c r="L3" s="22">
        <f>L2</f>
        <v/>
      </c>
      <c r="M3" s="21">
        <f>M2</f>
        <v/>
      </c>
      <c r="N3" s="21">
        <f>N2</f>
        <v/>
      </c>
      <c r="O3" s="21" t="n">
        <v>2</v>
      </c>
      <c r="P3" s="83">
        <f>P2</f>
        <v/>
      </c>
      <c r="Q3" s="83">
        <f>IF(MID(P3,4,3)="543","AO","AI")</f>
        <v/>
      </c>
      <c r="R3" s="22">
        <f>IF(R2&lt;&gt;"",R2,"")</f>
        <v/>
      </c>
      <c r="S3" s="542" t="inlineStr">
        <is>
          <t>4~20mA</t>
        </is>
      </c>
      <c r="T3" s="22" t="n"/>
      <c r="U3" s="22" t="n"/>
      <c r="V3" s="22" t="n"/>
      <c r="W3" s="22" t="n"/>
      <c r="X3" s="22" t="n"/>
      <c r="Y3" s="22" t="n"/>
      <c r="Z3" s="25">
        <f>"%Z"&amp;TEXT(M3,"00")&amp;TEXT(N3,"0")&amp;"1"&amp;TEXT(O3,"00")</f>
        <v/>
      </c>
      <c r="AA3" s="22">
        <f>IF(E3="","",IF(Q3="AI",CONCATENATE("%%I",E3),IF(Q3="AO",CONCATENATE("%%O",E3),E3)))</f>
        <v/>
      </c>
      <c r="AB3" s="22" t="inlineStr">
        <is>
          <t>18-FICA-62301</t>
        </is>
      </c>
      <c r="AC3" s="22">
        <f>IF(G3&lt;&gt;"",G3,"")</f>
        <v/>
      </c>
      <c r="AD3" s="21">
        <f>IF(J3&lt;&gt;"",J3,"")</f>
        <v/>
      </c>
      <c r="AE3" s="21">
        <f>IF(K3&lt;&gt;"",K3,"")</f>
        <v/>
      </c>
      <c r="AF3" s="21">
        <f>IF(I3&lt;&gt;"",I3,"")</f>
        <v/>
      </c>
      <c r="AG3" s="22" t="n">
        <v>0</v>
      </c>
      <c r="AH3" s="22" t="inlineStr">
        <is>
          <t>0.1</t>
        </is>
      </c>
      <c r="AI3" s="22" t="n">
        <v>0</v>
      </c>
      <c r="AJ3" s="22" t="n">
        <v>0</v>
      </c>
      <c r="AK3" s="23" t="inlineStr">
        <is>
          <t>DCS-AI</t>
        </is>
      </c>
      <c r="AL3" s="23" t="inlineStr">
        <is>
          <t>IS</t>
        </is>
      </c>
      <c r="AM3" s="23" t="n"/>
      <c r="AN3" s="84" t="inlineStr">
        <is>
          <t>DCS</t>
        </is>
      </c>
      <c r="AO3" s="27" t="n"/>
      <c r="AP3" s="27" t="n"/>
      <c r="AQ3" s="28" t="n"/>
      <c r="AR3" s="543" t="inlineStr">
        <is>
          <t>Y</t>
        </is>
      </c>
      <c r="AS3" s="29" t="n"/>
      <c r="AT3" s="84" t="inlineStr">
        <is>
          <t>Site</t>
        </is>
      </c>
      <c r="AU3" s="541" t="inlineStr">
        <is>
          <t>-</t>
        </is>
      </c>
      <c r="AV3" s="27" t="n"/>
      <c r="AW3" s="27" t="n"/>
      <c r="AX3" s="530" t="inlineStr">
        <is>
          <t>18-IJB-40-001</t>
        </is>
      </c>
      <c r="AY3" s="530" t="inlineStr">
        <is>
          <t>18-40-001-iSC</t>
        </is>
      </c>
      <c r="AZ3" s="27" t="n"/>
      <c r="BA3" s="27" t="n"/>
      <c r="BB3" s="27" t="n"/>
      <c r="BC3" s="27" t="n"/>
      <c r="BD3" s="27" t="n"/>
      <c r="BE3" s="33" t="n"/>
      <c r="BF3" s="33" t="n"/>
      <c r="BG3" s="33" t="n"/>
      <c r="BH3" s="33" t="n"/>
      <c r="BI3" s="33" t="n"/>
      <c r="BJ3" s="33" t="n"/>
      <c r="BK3" s="33" t="n"/>
      <c r="BL3" s="33" t="n"/>
      <c r="BM3" s="33" t="n"/>
      <c r="BN3" s="33" t="n"/>
      <c r="BO3" s="33" t="n"/>
      <c r="BP3" s="33" t="n"/>
      <c r="BQ3" s="33" t="n"/>
      <c r="BR3" s="33" t="n"/>
      <c r="BS3" s="33" t="n"/>
      <c r="BT3" s="33" t="n"/>
      <c r="BU3" s="33" t="n"/>
      <c r="BV3" s="33" t="n"/>
      <c r="BW3" s="27" t="n"/>
      <c r="BX3" s="33" t="n"/>
      <c r="BY3" s="33" t="n"/>
      <c r="BZ3" s="33" t="n"/>
      <c r="CA3" s="27" t="n"/>
      <c r="CB3" s="27" t="n"/>
      <c r="CC3" s="27" t="n"/>
      <c r="CD3" s="27" t="n"/>
      <c r="CE3" s="58" t="n"/>
      <c r="CF3" s="58" t="n"/>
      <c r="CG3" s="59">
        <f>IF(OR(Q3="AI",Q3="PI"),AD3-(AE3-AD3)*0.001,IF(AND(Q3="AO",T3="FC"),4-0.048,IF(AND(Q3="AO",OR(T3="FO",T3="FLO")),20-0.048,"")))</f>
        <v/>
      </c>
      <c r="CH3" s="60">
        <f>IF(OR(Q3="AI",Q3="PI"),AD3+(AE3-AD3)*0.001,IF(AND(Q3="AO",T3="FC"),4+0.048,IF(AND(Q3="AO",OR(T3="FO",T3="FLO")),20+0.048,"")))</f>
        <v/>
      </c>
      <c r="CI3" s="61" t="n"/>
      <c r="CJ3" s="62" t="n"/>
      <c r="CK3" s="59">
        <f>IF(OR(Q3="AI",Q3="PI"),(AE3+AD3)/2-(AE3-AD3)*0.001,IF(Q3="AO",12-0.048,""))</f>
        <v/>
      </c>
      <c r="CL3" s="60">
        <f>IF(OR(Q3="AI",Q3="PI"),(AE3+AD3)/2+(AE3-AD3)*0.001,IF(Q3="AO",12+0.048,""))</f>
        <v/>
      </c>
      <c r="CM3" s="61" t="n"/>
      <c r="CN3" s="62" t="n"/>
      <c r="CO3" s="59">
        <f>IF(OR(Q3="AI",Q3="PI"),AE3-(AE3-AD3)*0.001,IF(AND(Q3="AO",T3="FC"),20-0.048,IF(AND(Q3="AO",OR(T3="FO",T3="FLO")),4-0.048,"")))</f>
        <v/>
      </c>
      <c r="CP3" s="60">
        <f>IF(OR(Q3="AI",Q3="PI"),AE3+(AE3-AD3)*0.001,IF(AND(Q3="AO",T3="FC"),20+0.048,IF(AND(Q3="AO",OR(T3="FO",T3="FLO")),4+0.048,"")))</f>
        <v/>
      </c>
      <c r="CQ3" s="64" t="n"/>
      <c r="CR3" s="65" t="n"/>
      <c r="CS3" s="67" t="n"/>
      <c r="CT3" s="67" t="n"/>
      <c r="CU3" s="544" t="n">
        <v>1840</v>
      </c>
      <c r="CV3" s="518">
        <f>LEFT(D3,3)</f>
        <v/>
      </c>
      <c r="CW3" s="47" t="inlineStr">
        <is>
          <t>FICA</t>
        </is>
      </c>
      <c r="CX3" s="47">
        <f>RIGHT(D3,6)</f>
        <v/>
      </c>
      <c r="CY3" s="47">
        <f>CV3&amp;CW3&amp;CX3</f>
        <v/>
      </c>
    </row>
    <row r="4" ht="19.9" customHeight="1" s="521">
      <c r="A4" s="524" t="n">
        <v>3</v>
      </c>
      <c r="B4" s="15" t="n">
        <v>3</v>
      </c>
      <c r="C4" s="15" t="n">
        <v>1840</v>
      </c>
      <c r="D4" s="43" t="inlineStr">
        <is>
          <t>18-FT-62101</t>
        </is>
      </c>
      <c r="E4" s="43" t="n"/>
      <c r="F4" s="540" t="inlineStr">
        <is>
          <t>-</t>
        </is>
      </c>
      <c r="G4" s="541" t="inlineStr">
        <is>
          <t>C3 HCS TO TA-6201 FLOW</t>
        </is>
      </c>
      <c r="H4" s="553" t="n"/>
      <c r="I4" s="553" t="n"/>
      <c r="J4" s="553" t="n"/>
      <c r="K4" s="553" t="n"/>
      <c r="L4" s="22">
        <f>L3</f>
        <v/>
      </c>
      <c r="M4" s="21">
        <f>M3</f>
        <v/>
      </c>
      <c r="N4" s="21">
        <f>N3</f>
        <v/>
      </c>
      <c r="O4" s="21" t="n">
        <v>3</v>
      </c>
      <c r="P4" s="83">
        <f>P3</f>
        <v/>
      </c>
      <c r="Q4" s="83">
        <f>IF(MID(P4,4,3)="543","AO","AI")</f>
        <v/>
      </c>
      <c r="R4" s="22">
        <f>IF(R3&lt;&gt;"",R3,"")</f>
        <v/>
      </c>
      <c r="S4" s="542" t="inlineStr">
        <is>
          <t>4~20mA</t>
        </is>
      </c>
      <c r="T4" s="22" t="n"/>
      <c r="U4" s="22" t="n"/>
      <c r="V4" s="22" t="n"/>
      <c r="W4" s="22" t="n"/>
      <c r="X4" s="22" t="n"/>
      <c r="Y4" s="22" t="n"/>
      <c r="Z4" s="25">
        <f>"%Z"&amp;TEXT(M4,"00")&amp;TEXT(N4,"0")&amp;"1"&amp;TEXT(O4,"00")</f>
        <v/>
      </c>
      <c r="AA4" s="22">
        <f>IF(E4="","",IF(Q4="AI",CONCATENATE("%%I",E4),IF(Q4="AO",CONCATENATE("%%O",E4),E4)))</f>
        <v/>
      </c>
      <c r="AB4" s="22" t="inlineStr">
        <is>
          <t>18-FIC-62101</t>
        </is>
      </c>
      <c r="AC4" s="22">
        <f>IF(G4&lt;&gt;"",G4,"")</f>
        <v/>
      </c>
      <c r="AD4" s="21">
        <f>IF(J4&lt;&gt;"",J4,"")</f>
        <v/>
      </c>
      <c r="AE4" s="21">
        <f>IF(K4&lt;&gt;"",K4,"")</f>
        <v/>
      </c>
      <c r="AF4" s="21">
        <f>IF(I4&lt;&gt;"",I4,"")</f>
        <v/>
      </c>
      <c r="AG4" s="22" t="n">
        <v>0</v>
      </c>
      <c r="AH4" s="22" t="n">
        <v>0</v>
      </c>
      <c r="AI4" s="22" t="n">
        <v>0</v>
      </c>
      <c r="AJ4" s="22" t="n">
        <v>0</v>
      </c>
      <c r="AK4" s="23" t="inlineStr">
        <is>
          <t>DCS-AI</t>
        </is>
      </c>
      <c r="AL4" s="23" t="inlineStr">
        <is>
          <t>IS</t>
        </is>
      </c>
      <c r="AM4" s="23" t="n"/>
      <c r="AN4" s="84" t="inlineStr">
        <is>
          <t>DCS</t>
        </is>
      </c>
      <c r="AO4" s="27" t="n"/>
      <c r="AP4" s="27" t="n"/>
      <c r="AQ4" s="28" t="n"/>
      <c r="AR4" s="543" t="inlineStr">
        <is>
          <t>Y</t>
        </is>
      </c>
      <c r="AS4" s="29" t="n"/>
      <c r="AT4" s="84" t="inlineStr">
        <is>
          <t>Site</t>
        </is>
      </c>
      <c r="AU4" s="541" t="inlineStr">
        <is>
          <t>-</t>
        </is>
      </c>
      <c r="AV4" s="27" t="n"/>
      <c r="AW4" s="27" t="n"/>
      <c r="AX4" s="530" t="inlineStr">
        <is>
          <t>18-IJB-40-002</t>
        </is>
      </c>
      <c r="AY4" s="530" t="inlineStr">
        <is>
          <t>18-40-002-iSC</t>
        </is>
      </c>
      <c r="AZ4" s="27" t="n"/>
      <c r="BA4" s="27" t="n"/>
      <c r="BB4" s="27" t="n"/>
      <c r="BC4" s="27" t="n"/>
      <c r="BD4" s="27" t="n"/>
      <c r="BE4" s="33" t="n"/>
      <c r="BF4" s="33" t="n"/>
      <c r="BG4" s="33" t="n"/>
      <c r="BH4" s="33" t="n"/>
      <c r="BI4" s="33" t="n"/>
      <c r="BJ4" s="33" t="n"/>
      <c r="BK4" s="33" t="n"/>
      <c r="BL4" s="33" t="n"/>
      <c r="BM4" s="33" t="n"/>
      <c r="BN4" s="33" t="n"/>
      <c r="BO4" s="33" t="n"/>
      <c r="BP4" s="33" t="n"/>
      <c r="BQ4" s="33" t="n"/>
      <c r="BR4" s="33" t="n"/>
      <c r="BS4" s="33" t="n"/>
      <c r="BT4" s="33" t="n"/>
      <c r="BU4" s="33" t="n"/>
      <c r="BV4" s="33" t="n"/>
      <c r="BW4" s="27" t="n"/>
      <c r="BX4" s="33" t="n"/>
      <c r="BY4" s="33" t="n"/>
      <c r="BZ4" s="33" t="n"/>
      <c r="CA4" s="27" t="n"/>
      <c r="CB4" s="27" t="n"/>
      <c r="CC4" s="27" t="n"/>
      <c r="CD4" s="27" t="n"/>
      <c r="CE4" s="58" t="n"/>
      <c r="CF4" s="58" t="n"/>
      <c r="CG4" s="59">
        <f>IF(OR(Q4="AI",Q4="PI"),AD4-(AE4-AD4)*0.001,IF(AND(Q4="AO",T4="FC"),4-0.048,IF(AND(Q4="AO",OR(T4="FO",T4="FLO")),20-0.048,"")))</f>
        <v/>
      </c>
      <c r="CH4" s="60">
        <f>IF(OR(Q4="AI",Q4="PI"),AD4+(AE4-AD4)*0.001,IF(AND(Q4="AO",T4="FC"),4+0.048,IF(AND(Q4="AO",OR(T4="FO",T4="FLO")),20+0.048,"")))</f>
        <v/>
      </c>
      <c r="CI4" s="61" t="n"/>
      <c r="CJ4" s="62" t="n"/>
      <c r="CK4" s="59">
        <f>IF(OR(Q4="AI",Q4="PI"),(AE4+AD4)/2-(AE4-AD4)*0.001,IF(Q4="AO",12-0.048,""))</f>
        <v/>
      </c>
      <c r="CL4" s="60">
        <f>IF(OR(Q4="AI",Q4="PI"),(AE4+AD4)/2+(AE4-AD4)*0.001,IF(Q4="AO",12+0.048,""))</f>
        <v/>
      </c>
      <c r="CM4" s="61" t="n"/>
      <c r="CN4" s="62" t="n"/>
      <c r="CO4" s="59">
        <f>IF(OR(Q4="AI",Q4="PI"),AE4-(AE4-AD4)*0.001,IF(AND(Q4="AO",T4="FC"),20-0.048,IF(AND(Q4="AO",OR(T4="FO",T4="FLO")),4-0.048,"")))</f>
        <v/>
      </c>
      <c r="CP4" s="60">
        <f>IF(OR(Q4="AI",Q4="PI"),AE4+(AE4-AD4)*0.001,IF(AND(Q4="AO",T4="FC"),20+0.048,IF(AND(Q4="AO",OR(T4="FO",T4="FLO")),4+0.048,"")))</f>
        <v/>
      </c>
      <c r="CQ4" s="64" t="n"/>
      <c r="CR4" s="65" t="n"/>
      <c r="CS4" s="67" t="n"/>
      <c r="CT4" s="67" t="n"/>
      <c r="CU4" s="544" t="n">
        <v>1840</v>
      </c>
      <c r="CV4" s="518">
        <f>LEFT(D4,3)</f>
        <v/>
      </c>
      <c r="CW4" s="47" t="inlineStr">
        <is>
          <t>FIC</t>
        </is>
      </c>
      <c r="CX4" s="47">
        <f>RIGHT(D4,6)</f>
        <v/>
      </c>
      <c r="CY4" s="47">
        <f>CV4&amp;CW4&amp;CX4</f>
        <v/>
      </c>
    </row>
    <row r="5" ht="19.9" customHeight="1" s="521">
      <c r="A5" s="524" t="n">
        <v>4</v>
      </c>
      <c r="B5" s="15" t="n">
        <v>4</v>
      </c>
      <c r="C5" s="15" t="n">
        <v>1840</v>
      </c>
      <c r="D5" s="49" t="inlineStr">
        <is>
          <t>18-FT-62103</t>
        </is>
      </c>
      <c r="E5" s="49" t="n"/>
      <c r="F5" s="540" t="inlineStr">
        <is>
          <t>-</t>
        </is>
      </c>
      <c r="G5" s="541" t="inlineStr">
        <is>
          <t>C3 HCS TO TA-6201 REFL. FLOW</t>
        </is>
      </c>
      <c r="H5" s="553" t="n"/>
      <c r="I5" s="553" t="n"/>
      <c r="J5" s="553" t="n"/>
      <c r="K5" s="553" t="n"/>
      <c r="L5" s="22">
        <f>L4</f>
        <v/>
      </c>
      <c r="M5" s="21">
        <f>M4</f>
        <v/>
      </c>
      <c r="N5" s="21">
        <f>N4</f>
        <v/>
      </c>
      <c r="O5" s="21" t="n">
        <v>4</v>
      </c>
      <c r="P5" s="83">
        <f>P4</f>
        <v/>
      </c>
      <c r="Q5" s="83">
        <f>IF(MID(P5,4,3)="543","AO","AI")</f>
        <v/>
      </c>
      <c r="R5" s="22">
        <f>IF(R4&lt;&gt;"",R4,"")</f>
        <v/>
      </c>
      <c r="S5" s="542" t="inlineStr">
        <is>
          <t>4~20mA</t>
        </is>
      </c>
      <c r="T5" s="22" t="n"/>
      <c r="U5" s="22" t="n"/>
      <c r="V5" s="22" t="n"/>
      <c r="W5" s="22" t="n"/>
      <c r="X5" s="22" t="n"/>
      <c r="Y5" s="22" t="n"/>
      <c r="Z5" s="25">
        <f>"%Z"&amp;TEXT(M5,"00")&amp;TEXT(N5,"0")&amp;"1"&amp;TEXT(O5,"00")</f>
        <v/>
      </c>
      <c r="AA5" s="22">
        <f>IF(E5="","",IF(Q5="AI",CONCATENATE("%%I",E5),IF(Q5="AO",CONCATENATE("%%O",E5),E5)))</f>
        <v/>
      </c>
      <c r="AB5" s="22" t="inlineStr">
        <is>
          <t>18-FIC-62103</t>
        </is>
      </c>
      <c r="AC5" s="22">
        <f>IF(G5&lt;&gt;"",G5,"")</f>
        <v/>
      </c>
      <c r="AD5" s="21">
        <f>IF(J5&lt;&gt;"",J5,"")</f>
        <v/>
      </c>
      <c r="AE5" s="21">
        <f>IF(K5&lt;&gt;"",K5,"")</f>
        <v/>
      </c>
      <c r="AF5" s="21">
        <f>IF(I5&lt;&gt;"",I5,"")</f>
        <v/>
      </c>
      <c r="AG5" s="22" t="n">
        <v>0</v>
      </c>
      <c r="AH5" s="22" t="inlineStr">
        <is>
          <t>0.1</t>
        </is>
      </c>
      <c r="AI5" s="22" t="n">
        <v>0</v>
      </c>
      <c r="AJ5" s="22" t="n">
        <v>0</v>
      </c>
      <c r="AK5" s="23" t="inlineStr">
        <is>
          <t>DCS-AI</t>
        </is>
      </c>
      <c r="AL5" s="23" t="inlineStr">
        <is>
          <t>IS</t>
        </is>
      </c>
      <c r="AM5" s="23" t="n"/>
      <c r="AN5" s="84" t="inlineStr">
        <is>
          <t>DCS</t>
        </is>
      </c>
      <c r="AO5" s="27" t="n"/>
      <c r="AP5" s="27" t="n"/>
      <c r="AQ5" s="28" t="n"/>
      <c r="AR5" s="543" t="inlineStr">
        <is>
          <t>Y</t>
        </is>
      </c>
      <c r="AS5" s="29" t="n"/>
      <c r="AT5" s="84" t="inlineStr">
        <is>
          <t>Site</t>
        </is>
      </c>
      <c r="AU5" s="541" t="inlineStr">
        <is>
          <t>-</t>
        </is>
      </c>
      <c r="AV5" s="27" t="n"/>
      <c r="AW5" s="27" t="n"/>
      <c r="AX5" s="530" t="inlineStr">
        <is>
          <t>18-IJB-40-002</t>
        </is>
      </c>
      <c r="AY5" s="530" t="inlineStr">
        <is>
          <t>18-40-002-iSC</t>
        </is>
      </c>
      <c r="AZ5" s="27" t="n"/>
      <c r="BA5" s="27" t="n"/>
      <c r="BB5" s="27" t="n"/>
      <c r="BC5" s="27" t="n"/>
      <c r="BD5" s="27" t="n"/>
      <c r="BE5" s="33" t="n"/>
      <c r="BF5" s="33" t="n"/>
      <c r="BG5" s="33" t="n"/>
      <c r="BH5" s="33" t="n"/>
      <c r="BI5" s="33" t="n"/>
      <c r="BJ5" s="33" t="n"/>
      <c r="BK5" s="33" t="n"/>
      <c r="BL5" s="33" t="n"/>
      <c r="BM5" s="33" t="n"/>
      <c r="BN5" s="33" t="n"/>
      <c r="BO5" s="33" t="n"/>
      <c r="BP5" s="33" t="n"/>
      <c r="BQ5" s="33" t="n"/>
      <c r="BR5" s="33" t="n"/>
      <c r="BS5" s="33" t="n"/>
      <c r="BT5" s="33" t="n"/>
      <c r="BU5" s="33" t="n"/>
      <c r="BV5" s="33" t="n"/>
      <c r="BW5" s="27" t="n"/>
      <c r="BX5" s="33" t="n"/>
      <c r="BY5" s="33" t="n"/>
      <c r="BZ5" s="33" t="n"/>
      <c r="CA5" s="27" t="n"/>
      <c r="CB5" s="27" t="n"/>
      <c r="CC5" s="27" t="n"/>
      <c r="CD5" s="27" t="n"/>
      <c r="CE5" s="58" t="n"/>
      <c r="CF5" s="58" t="n"/>
      <c r="CG5" s="59">
        <f>IF(OR(Q5="AI",Q5="PI"),AD5-(AE5-AD5)*0.001,IF(AND(Q5="AO",T5="FC"),4-0.048,IF(AND(Q5="AO",OR(T5="FO",T5="FLO")),20-0.048,"")))</f>
        <v/>
      </c>
      <c r="CH5" s="60">
        <f>IF(OR(Q5="AI",Q5="PI"),AD5+(AE5-AD5)*0.001,IF(AND(Q5="AO",T5="FC"),4+0.048,IF(AND(Q5="AO",OR(T5="FO",T5="FLO")),20+0.048,"")))</f>
        <v/>
      </c>
      <c r="CI5" s="61" t="n"/>
      <c r="CJ5" s="62" t="n"/>
      <c r="CK5" s="59">
        <f>IF(OR(Q5="AI",Q5="PI"),(AE5+AD5)/2-(AE5-AD5)*0.001,IF(Q5="AO",12-0.048,""))</f>
        <v/>
      </c>
      <c r="CL5" s="60">
        <f>IF(OR(Q5="AI",Q5="PI"),(AE5+AD5)/2+(AE5-AD5)*0.001,IF(Q5="AO",12+0.048,""))</f>
        <v/>
      </c>
      <c r="CM5" s="61" t="n"/>
      <c r="CN5" s="62" t="n"/>
      <c r="CO5" s="59">
        <f>IF(OR(Q5="AI",Q5="PI"),AE5-(AE5-AD5)*0.001,IF(AND(Q5="AO",T5="FC"),20-0.048,IF(AND(Q5="AO",OR(T5="FO",T5="FLO")),4-0.048,"")))</f>
        <v/>
      </c>
      <c r="CP5" s="60">
        <f>IF(OR(Q5="AI",Q5="PI"),AE5+(AE5-AD5)*0.001,IF(AND(Q5="AO",T5="FC"),20+0.048,IF(AND(Q5="AO",OR(T5="FO",T5="FLO")),4+0.048,"")))</f>
        <v/>
      </c>
      <c r="CQ5" s="64" t="n"/>
      <c r="CR5" s="65" t="n"/>
      <c r="CS5" s="67" t="n"/>
      <c r="CT5" s="67" t="n"/>
      <c r="CU5" s="544" t="n">
        <v>1840</v>
      </c>
      <c r="CV5" s="518">
        <f>LEFT(D5,3)</f>
        <v/>
      </c>
      <c r="CW5" s="47" t="inlineStr">
        <is>
          <t>FIC</t>
        </is>
      </c>
      <c r="CX5" s="47">
        <f>RIGHT(D5,6)</f>
        <v/>
      </c>
      <c r="CY5" s="47">
        <f>CV5&amp;CW5&amp;CX5</f>
        <v/>
      </c>
    </row>
    <row r="6" ht="19.9" customHeight="1" s="521">
      <c r="A6" s="524" t="n">
        <v>5</v>
      </c>
      <c r="B6" s="15" t="n">
        <v>5</v>
      </c>
      <c r="C6" s="15" t="n">
        <v>1840</v>
      </c>
      <c r="D6" s="43" t="inlineStr">
        <is>
          <t>18-LT-62201</t>
        </is>
      </c>
      <c r="E6" s="43" t="n"/>
      <c r="F6" s="540" t="inlineStr">
        <is>
          <t>-</t>
        </is>
      </c>
      <c r="G6" s="541" t="inlineStr">
        <is>
          <t>VE-6201 LEVEL INDIC., ALA., INTERL.</t>
        </is>
      </c>
      <c r="H6" s="553" t="n"/>
      <c r="I6" s="553" t="n"/>
      <c r="J6" s="553" t="n"/>
      <c r="K6" s="553" t="n"/>
      <c r="L6" s="22">
        <f>L5</f>
        <v/>
      </c>
      <c r="M6" s="21">
        <f>M5</f>
        <v/>
      </c>
      <c r="N6" s="21">
        <f>N5</f>
        <v/>
      </c>
      <c r="O6" s="21" t="n">
        <v>5</v>
      </c>
      <c r="P6" s="83">
        <f>P5</f>
        <v/>
      </c>
      <c r="Q6" s="83">
        <f>IF(MID(P6,4,3)="543","AO","AI")</f>
        <v/>
      </c>
      <c r="R6" s="22">
        <f>IF(R5&lt;&gt;"",R5,"")</f>
        <v/>
      </c>
      <c r="S6" s="542" t="inlineStr">
        <is>
          <t>4~20mA</t>
        </is>
      </c>
      <c r="T6" s="22" t="n"/>
      <c r="U6" s="22" t="n"/>
      <c r="V6" s="22" t="n"/>
      <c r="W6" s="22" t="n"/>
      <c r="X6" s="22" t="n"/>
      <c r="Y6" s="22" t="n"/>
      <c r="Z6" s="25">
        <f>"%Z"&amp;TEXT(M6,"00")&amp;TEXT(N6,"0")&amp;"1"&amp;TEXT(O6,"00")</f>
        <v/>
      </c>
      <c r="AA6" s="22">
        <f>IF(E6="","",IF(Q6="AI",CONCATENATE("%%I",E6),IF(Q6="AO",CONCATENATE("%%O",E6),E6)))</f>
        <v/>
      </c>
      <c r="AB6" s="22" t="inlineStr">
        <is>
          <t>18-LISA-62201</t>
        </is>
      </c>
      <c r="AC6" s="22">
        <f>IF(G6&lt;&gt;"",G6,"")</f>
        <v/>
      </c>
      <c r="AD6" s="21">
        <f>IF(J6&lt;&gt;"",J6,"")</f>
        <v/>
      </c>
      <c r="AE6" s="21">
        <f>IF(K6&lt;&gt;"",K6,"")</f>
        <v/>
      </c>
      <c r="AF6" s="21">
        <f>IF(I6&lt;&gt;"",I6,"")</f>
        <v/>
      </c>
      <c r="AG6" s="22" t="n">
        <v>0</v>
      </c>
      <c r="AH6" s="22" t="n">
        <v>0</v>
      </c>
      <c r="AI6" s="22" t="n">
        <v>0</v>
      </c>
      <c r="AJ6" s="22" t="n">
        <v>0</v>
      </c>
      <c r="AK6" s="23" t="inlineStr">
        <is>
          <t>DCS-AI</t>
        </is>
      </c>
      <c r="AL6" s="23" t="inlineStr">
        <is>
          <t>IS</t>
        </is>
      </c>
      <c r="AM6" s="23" t="n"/>
      <c r="AN6" s="84" t="inlineStr">
        <is>
          <t>DCS</t>
        </is>
      </c>
      <c r="AO6" s="27" t="n"/>
      <c r="AP6" s="27" t="n"/>
      <c r="AQ6" s="28" t="n"/>
      <c r="AR6" s="543" t="inlineStr">
        <is>
          <t>Y</t>
        </is>
      </c>
      <c r="AS6" s="29" t="n"/>
      <c r="AT6" s="84" t="inlineStr">
        <is>
          <t>Site</t>
        </is>
      </c>
      <c r="AU6" s="541" t="inlineStr">
        <is>
          <t>-</t>
        </is>
      </c>
      <c r="AV6" s="27" t="n"/>
      <c r="AW6" s="27" t="n"/>
      <c r="AX6" s="530" t="inlineStr">
        <is>
          <t>18-IJB-40-002</t>
        </is>
      </c>
      <c r="AY6" s="530" t="inlineStr">
        <is>
          <t>18-40-002-iSC</t>
        </is>
      </c>
      <c r="AZ6" s="27" t="n"/>
      <c r="BA6" s="27" t="n"/>
      <c r="BB6" s="27" t="n"/>
      <c r="BC6" s="27" t="n"/>
      <c r="BD6" s="27" t="n"/>
      <c r="BE6" s="33" t="n"/>
      <c r="BF6" s="33" t="n"/>
      <c r="BG6" s="33" t="n"/>
      <c r="BH6" s="33" t="n"/>
      <c r="BI6" s="33" t="n"/>
      <c r="BJ6" s="33" t="n"/>
      <c r="BK6" s="33" t="n"/>
      <c r="BL6" s="33" t="n"/>
      <c r="BM6" s="33" t="n"/>
      <c r="BN6" s="33" t="n"/>
      <c r="BO6" s="33" t="n"/>
      <c r="BP6" s="33" t="n"/>
      <c r="BQ6" s="33" t="n"/>
      <c r="BR6" s="33" t="n"/>
      <c r="BS6" s="33" t="n"/>
      <c r="BT6" s="33" t="n"/>
      <c r="BU6" s="33" t="n"/>
      <c r="BV6" s="33" t="n"/>
      <c r="BW6" s="27" t="n"/>
      <c r="BX6" s="33" t="n"/>
      <c r="BY6" s="33" t="n"/>
      <c r="BZ6" s="33" t="n"/>
      <c r="CA6" s="27" t="n"/>
      <c r="CB6" s="27" t="n"/>
      <c r="CC6" s="27" t="n"/>
      <c r="CD6" s="27" t="n"/>
      <c r="CE6" s="58" t="n"/>
      <c r="CF6" s="58" t="n"/>
      <c r="CG6" s="59">
        <f>IF(OR(Q6="AI",Q6="PI"),AD6-(AE6-AD6)*0.001,IF(AND(Q6="AO",T6="FC"),4-0.048,IF(AND(Q6="AO",OR(T6="FO",T6="FLO")),20-0.048,"")))</f>
        <v/>
      </c>
      <c r="CH6" s="60">
        <f>IF(OR(Q6="AI",Q6="PI"),AD6+(AE6-AD6)*0.001,IF(AND(Q6="AO",T6="FC"),4+0.048,IF(AND(Q6="AO",OR(T6="FO",T6="FLO")),20+0.048,"")))</f>
        <v/>
      </c>
      <c r="CI6" s="61" t="n"/>
      <c r="CJ6" s="62" t="n"/>
      <c r="CK6" s="59">
        <f>IF(OR(Q6="AI",Q6="PI"),(AE6+AD6)/2-(AE6-AD6)*0.001,IF(Q6="AO",12-0.048,""))</f>
        <v/>
      </c>
      <c r="CL6" s="60">
        <f>IF(OR(Q6="AI",Q6="PI"),(AE6+AD6)/2+(AE6-AD6)*0.001,IF(Q6="AO",12+0.048,""))</f>
        <v/>
      </c>
      <c r="CM6" s="61" t="n"/>
      <c r="CN6" s="62" t="n"/>
      <c r="CO6" s="59">
        <f>IF(OR(Q6="AI",Q6="PI"),AE6-(AE6-AD6)*0.001,IF(AND(Q6="AO",T6="FC"),20-0.048,IF(AND(Q6="AO",OR(T6="FO",T6="FLO")),4-0.048,"")))</f>
        <v/>
      </c>
      <c r="CP6" s="60">
        <f>IF(OR(Q6="AI",Q6="PI"),AE6+(AE6-AD6)*0.001,IF(AND(Q6="AO",T6="FC"),20+0.048,IF(AND(Q6="AO",OR(T6="FO",T6="FLO")),4+0.048,"")))</f>
        <v/>
      </c>
      <c r="CQ6" s="64" t="n"/>
      <c r="CR6" s="65" t="n"/>
      <c r="CS6" s="67" t="n"/>
      <c r="CT6" s="67" t="n"/>
      <c r="CU6" s="544" t="n">
        <v>1840</v>
      </c>
      <c r="CV6" s="518">
        <f>LEFT(D6,3)</f>
        <v/>
      </c>
      <c r="CW6" s="47" t="inlineStr">
        <is>
          <t>LISA</t>
        </is>
      </c>
      <c r="CX6" s="47">
        <f>RIGHT(D6,6)</f>
        <v/>
      </c>
      <c r="CY6" s="47">
        <f>CV6&amp;CW6&amp;CX6</f>
        <v/>
      </c>
    </row>
    <row r="7" ht="19.9" customHeight="1" s="521">
      <c r="A7" s="524" t="n">
        <v>6</v>
      </c>
      <c r="B7" s="15" t="n">
        <v>6</v>
      </c>
      <c r="C7" s="15" t="n">
        <v>1840</v>
      </c>
      <c r="D7" s="50" t="inlineStr">
        <is>
          <t>18-LT-62301</t>
        </is>
      </c>
      <c r="E7" s="50" t="n"/>
      <c r="F7" s="540" t="inlineStr">
        <is>
          <t>-</t>
        </is>
      </c>
      <c r="G7" s="541" t="inlineStr">
        <is>
          <t>VE-6203 LEVEL INDIC., CON. ALA.INTERL.</t>
        </is>
      </c>
      <c r="H7" s="553" t="n"/>
      <c r="I7" s="553" t="n"/>
      <c r="J7" s="553" t="n"/>
      <c r="K7" s="553" t="n"/>
      <c r="L7" s="22">
        <f>L6</f>
        <v/>
      </c>
      <c r="M7" s="21">
        <f>M6</f>
        <v/>
      </c>
      <c r="N7" s="21">
        <f>N6</f>
        <v/>
      </c>
      <c r="O7" s="21" t="n">
        <v>6</v>
      </c>
      <c r="P7" s="83">
        <f>P6</f>
        <v/>
      </c>
      <c r="Q7" s="83">
        <f>IF(MID(P7,4,3)="543","AO","AI")</f>
        <v/>
      </c>
      <c r="R7" s="22">
        <f>IF(R6&lt;&gt;"",R6,"")</f>
        <v/>
      </c>
      <c r="S7" s="542" t="inlineStr">
        <is>
          <t>4~20mA</t>
        </is>
      </c>
      <c r="T7" s="22" t="n"/>
      <c r="U7" s="22" t="n"/>
      <c r="V7" s="22" t="n"/>
      <c r="W7" s="22" t="n"/>
      <c r="X7" s="22" t="n"/>
      <c r="Y7" s="22" t="n"/>
      <c r="Z7" s="25">
        <f>"%Z"&amp;TEXT(M7,"00")&amp;TEXT(N7,"0")&amp;"1"&amp;TEXT(O7,"00")</f>
        <v/>
      </c>
      <c r="AA7" s="22">
        <f>IF(E7="","",IF(Q7="AI",CONCATENATE("%%I",E7),IF(Q7="AO",CONCATENATE("%%O",E7),E7)))</f>
        <v/>
      </c>
      <c r="AB7" s="22" t="inlineStr">
        <is>
          <t>18-LICSA-62301</t>
        </is>
      </c>
      <c r="AC7" s="22">
        <f>IF(G7&lt;&gt;"",G7,"")</f>
        <v/>
      </c>
      <c r="AD7" s="21">
        <f>IF(J7&lt;&gt;"",J7,"")</f>
        <v/>
      </c>
      <c r="AE7" s="21">
        <f>IF(K7&lt;&gt;"",K7,"")</f>
        <v/>
      </c>
      <c r="AF7" s="21">
        <f>IF(I7&lt;&gt;"",I7,"")</f>
        <v/>
      </c>
      <c r="AG7" s="22" t="n">
        <v>0</v>
      </c>
      <c r="AH7" s="22" t="n">
        <v>0</v>
      </c>
      <c r="AI7" s="22" t="n">
        <v>0</v>
      </c>
      <c r="AJ7" s="22" t="n">
        <v>0</v>
      </c>
      <c r="AK7" s="23" t="inlineStr">
        <is>
          <t>DCS-AI</t>
        </is>
      </c>
      <c r="AL7" s="23" t="inlineStr">
        <is>
          <t>IS</t>
        </is>
      </c>
      <c r="AM7" s="23" t="n"/>
      <c r="AN7" s="84" t="inlineStr">
        <is>
          <t>DCS</t>
        </is>
      </c>
      <c r="AO7" s="27" t="n"/>
      <c r="AP7" s="27" t="n"/>
      <c r="AQ7" s="28" t="n"/>
      <c r="AR7" s="543" t="inlineStr">
        <is>
          <t>Y</t>
        </is>
      </c>
      <c r="AS7" s="29" t="n"/>
      <c r="AT7" s="84" t="inlineStr">
        <is>
          <t>Site</t>
        </is>
      </c>
      <c r="AU7" s="541" t="inlineStr">
        <is>
          <t>-</t>
        </is>
      </c>
      <c r="AV7" s="27" t="n"/>
      <c r="AW7" s="27" t="n"/>
      <c r="AX7" s="530" t="inlineStr">
        <is>
          <t>18-IJB-40-002</t>
        </is>
      </c>
      <c r="AY7" s="530" t="inlineStr">
        <is>
          <t>18-40-002-iSC</t>
        </is>
      </c>
      <c r="AZ7" s="27" t="n"/>
      <c r="BA7" s="27" t="n"/>
      <c r="BB7" s="27" t="n"/>
      <c r="BC7" s="27" t="n"/>
      <c r="BD7" s="27" t="n"/>
      <c r="BE7" s="33" t="n"/>
      <c r="BF7" s="33" t="n"/>
      <c r="BG7" s="33" t="n"/>
      <c r="BH7" s="33" t="n"/>
      <c r="BI7" s="33" t="n"/>
      <c r="BJ7" s="33" t="n"/>
      <c r="BK7" s="33" t="n"/>
      <c r="BL7" s="33" t="n"/>
      <c r="BM7" s="33" t="n"/>
      <c r="BN7" s="33" t="n"/>
      <c r="BO7" s="33" t="n"/>
      <c r="BP7" s="33" t="n"/>
      <c r="BQ7" s="33" t="n"/>
      <c r="BR7" s="33" t="n"/>
      <c r="BS7" s="33" t="n"/>
      <c r="BT7" s="33" t="n"/>
      <c r="BU7" s="33" t="n"/>
      <c r="BV7" s="33" t="n"/>
      <c r="BW7" s="27" t="n"/>
      <c r="BX7" s="33" t="n"/>
      <c r="BY7" s="33" t="n"/>
      <c r="BZ7" s="33" t="n"/>
      <c r="CA7" s="27" t="n"/>
      <c r="CB7" s="27" t="n"/>
      <c r="CC7" s="27" t="n"/>
      <c r="CD7" s="27" t="n"/>
      <c r="CE7" s="58" t="n"/>
      <c r="CF7" s="58" t="n"/>
      <c r="CG7" s="59">
        <f>IF(OR(Q7="AI",Q7="PI"),AD7-(AE7-AD7)*0.001,IF(AND(Q7="AO",T7="FC"),4-0.048,IF(AND(Q7="AO",OR(T7="FO",T7="FLO")),20-0.048,"")))</f>
        <v/>
      </c>
      <c r="CH7" s="60">
        <f>IF(OR(Q7="AI",Q7="PI"),AD7+(AE7-AD7)*0.001,IF(AND(Q7="AO",T7="FC"),4+0.048,IF(AND(Q7="AO",OR(T7="FO",T7="FLO")),20+0.048,"")))</f>
        <v/>
      </c>
      <c r="CI7" s="61" t="n"/>
      <c r="CJ7" s="62" t="n"/>
      <c r="CK7" s="59">
        <f>IF(OR(Q7="AI",Q7="PI"),(AE7+AD7)/2-(AE7-AD7)*0.001,IF(Q7="AO",12-0.048,""))</f>
        <v/>
      </c>
      <c r="CL7" s="60">
        <f>IF(OR(Q7="AI",Q7="PI"),(AE7+AD7)/2+(AE7-AD7)*0.001,IF(Q7="AO",12+0.048,""))</f>
        <v/>
      </c>
      <c r="CM7" s="61" t="n"/>
      <c r="CN7" s="62" t="n"/>
      <c r="CO7" s="59">
        <f>IF(OR(Q7="AI",Q7="PI"),AE7-(AE7-AD7)*0.001,IF(AND(Q7="AO",T7="FC"),20-0.048,IF(AND(Q7="AO",OR(T7="FO",T7="FLO")),4-0.048,"")))</f>
        <v/>
      </c>
      <c r="CP7" s="60">
        <f>IF(OR(Q7="AI",Q7="PI"),AE7+(AE7-AD7)*0.001,IF(AND(Q7="AO",T7="FC"),20+0.048,IF(AND(Q7="AO",OR(T7="FO",T7="FLO")),4+0.048,"")))</f>
        <v/>
      </c>
      <c r="CQ7" s="64" t="n"/>
      <c r="CR7" s="65" t="n"/>
      <c r="CS7" s="67" t="n"/>
      <c r="CT7" s="67" t="n"/>
      <c r="CU7" s="544" t="n">
        <v>1840</v>
      </c>
      <c r="CV7" s="518">
        <f>LEFT(D7,3)</f>
        <v/>
      </c>
      <c r="CW7" s="47" t="inlineStr">
        <is>
          <t>LICSA</t>
        </is>
      </c>
      <c r="CX7" s="47">
        <f>RIGHT(D7,6)</f>
        <v/>
      </c>
      <c r="CY7" s="47">
        <f>CV7&amp;CW7&amp;CX7</f>
        <v/>
      </c>
    </row>
    <row r="8" ht="19.9" customHeight="1" s="521">
      <c r="A8" s="524" t="n">
        <v>7</v>
      </c>
      <c r="B8" s="15" t="n">
        <v>7</v>
      </c>
      <c r="C8" s="15" t="n">
        <v>1840</v>
      </c>
      <c r="D8" s="49" t="inlineStr">
        <is>
          <t>18-TT-62205</t>
        </is>
      </c>
      <c r="E8" s="49" t="n"/>
      <c r="F8" s="540" t="inlineStr">
        <is>
          <t>-</t>
        </is>
      </c>
      <c r="G8" s="541" t="inlineStr">
        <is>
          <t>PR TO PC-6201 TEMP.  INDIC., ALA., INTERL.</t>
        </is>
      </c>
      <c r="H8" s="553" t="n"/>
      <c r="I8" s="553" t="n"/>
      <c r="J8" s="553" t="n"/>
      <c r="K8" s="553" t="n"/>
      <c r="L8" s="22">
        <f>L7</f>
        <v/>
      </c>
      <c r="M8" s="21">
        <f>M7</f>
        <v/>
      </c>
      <c r="N8" s="21">
        <f>N7</f>
        <v/>
      </c>
      <c r="O8" s="21" t="n">
        <v>7</v>
      </c>
      <c r="P8" s="83">
        <f>P7</f>
        <v/>
      </c>
      <c r="Q8" s="83">
        <f>IF(MID(P8,4,3)="543","AO","AI")</f>
        <v/>
      </c>
      <c r="R8" s="22">
        <f>IF(R7&lt;&gt;"",R7,"")</f>
        <v/>
      </c>
      <c r="S8" s="542" t="inlineStr">
        <is>
          <t>4~20mA</t>
        </is>
      </c>
      <c r="T8" s="22" t="n"/>
      <c r="U8" s="22" t="n"/>
      <c r="V8" s="22" t="n"/>
      <c r="W8" s="22" t="n"/>
      <c r="X8" s="22" t="n"/>
      <c r="Y8" s="22" t="n"/>
      <c r="Z8" s="25">
        <f>"%Z"&amp;TEXT(M8,"00")&amp;TEXT(N8,"0")&amp;"1"&amp;TEXT(O8,"00")</f>
        <v/>
      </c>
      <c r="AA8" s="22">
        <f>IF(E8="","",IF(Q8="AI",CONCATENATE("%%I",E8),IF(Q8="AO",CONCATENATE("%%O",E8),E8)))</f>
        <v/>
      </c>
      <c r="AB8" s="22" t="inlineStr">
        <is>
          <t>18-TISA-62205</t>
        </is>
      </c>
      <c r="AC8" s="22">
        <f>IF(G8&lt;&gt;"",G8,"")</f>
        <v/>
      </c>
      <c r="AD8" s="21">
        <f>IF(J8&lt;&gt;"",J8,"")</f>
        <v/>
      </c>
      <c r="AE8" s="21">
        <f>IF(K8&lt;&gt;"",K8,"")</f>
        <v/>
      </c>
      <c r="AF8" s="21">
        <f>IF(I8&lt;&gt;"",I8,"")</f>
        <v/>
      </c>
      <c r="AG8" s="22" t="n">
        <v>0</v>
      </c>
      <c r="AH8" s="22" t="inlineStr">
        <is>
          <t>0.2</t>
        </is>
      </c>
      <c r="AI8" s="22" t="n">
        <v>0</v>
      </c>
      <c r="AJ8" s="22" t="n">
        <v>0</v>
      </c>
      <c r="AK8" s="23" t="inlineStr">
        <is>
          <t>DCS-AI</t>
        </is>
      </c>
      <c r="AL8" s="23" t="inlineStr">
        <is>
          <t>IS</t>
        </is>
      </c>
      <c r="AM8" s="23" t="n"/>
      <c r="AN8" s="84" t="inlineStr">
        <is>
          <t>DCS</t>
        </is>
      </c>
      <c r="AO8" s="27" t="n"/>
      <c r="AP8" s="27" t="n"/>
      <c r="AQ8" s="28" t="n"/>
      <c r="AR8" s="543" t="inlineStr">
        <is>
          <t>Y</t>
        </is>
      </c>
      <c r="AS8" s="29" t="n"/>
      <c r="AT8" s="84" t="inlineStr">
        <is>
          <t>Site</t>
        </is>
      </c>
      <c r="AU8" s="541" t="inlineStr">
        <is>
          <t>-</t>
        </is>
      </c>
      <c r="AV8" s="27" t="n"/>
      <c r="AW8" s="27" t="n"/>
      <c r="AX8" s="530" t="inlineStr">
        <is>
          <t>18-IJB-40-005</t>
        </is>
      </c>
      <c r="AY8" s="530" t="inlineStr">
        <is>
          <t>18-40-005-iSC</t>
        </is>
      </c>
      <c r="AZ8" s="27" t="n"/>
      <c r="BA8" s="27" t="n"/>
      <c r="BB8" s="27" t="n"/>
      <c r="BC8" s="27" t="n"/>
      <c r="BD8" s="27" t="n"/>
      <c r="BE8" s="33" t="n"/>
      <c r="BF8" s="33" t="n"/>
      <c r="BG8" s="33" t="n"/>
      <c r="BH8" s="33" t="n"/>
      <c r="BI8" s="33" t="n"/>
      <c r="BJ8" s="33" t="n"/>
      <c r="BK8" s="33" t="n"/>
      <c r="BL8" s="33" t="n"/>
      <c r="BM8" s="33" t="n"/>
      <c r="BN8" s="33" t="n"/>
      <c r="BO8" s="33" t="n"/>
      <c r="BP8" s="33" t="n"/>
      <c r="BQ8" s="33" t="n"/>
      <c r="BR8" s="33" t="n"/>
      <c r="BS8" s="33" t="n"/>
      <c r="BT8" s="33" t="n"/>
      <c r="BU8" s="33" t="n"/>
      <c r="BV8" s="33" t="n"/>
      <c r="BW8" s="27" t="n"/>
      <c r="BX8" s="33" t="n"/>
      <c r="BY8" s="33" t="n"/>
      <c r="BZ8" s="33" t="n"/>
      <c r="CA8" s="27" t="n"/>
      <c r="CB8" s="27" t="n"/>
      <c r="CC8" s="27" t="n"/>
      <c r="CD8" s="27" t="n"/>
      <c r="CE8" s="58" t="n"/>
      <c r="CF8" s="58" t="n"/>
      <c r="CG8" s="59">
        <f>IF(OR(Q8="AI",Q8="PI"),AD8-(AE8-AD8)*0.001,IF(AND(Q8="AO",T8="FC"),4-0.048,IF(AND(Q8="AO",OR(T8="FO",T8="FLO")),20-0.048,"")))</f>
        <v/>
      </c>
      <c r="CH8" s="60">
        <f>IF(OR(Q8="AI",Q8="PI"),AD8+(AE8-AD8)*0.001,IF(AND(Q8="AO",T8="FC"),4+0.048,IF(AND(Q8="AO",OR(T8="FO",T8="FLO")),20+0.048,"")))</f>
        <v/>
      </c>
      <c r="CI8" s="61" t="n"/>
      <c r="CJ8" s="62" t="n"/>
      <c r="CK8" s="59">
        <f>IF(OR(Q8="AI",Q8="PI"),(AE8+AD8)/2-(AE8-AD8)*0.001,IF(Q8="AO",12-0.048,""))</f>
        <v/>
      </c>
      <c r="CL8" s="60">
        <f>IF(OR(Q8="AI",Q8="PI"),(AE8+AD8)/2+(AE8-AD8)*0.001,IF(Q8="AO",12+0.048,""))</f>
        <v/>
      </c>
      <c r="CM8" s="61" t="n"/>
      <c r="CN8" s="62" t="n"/>
      <c r="CO8" s="59">
        <f>IF(OR(Q8="AI",Q8="PI"),AE8-(AE8-AD8)*0.001,IF(AND(Q8="AO",T8="FC"),20-0.048,IF(AND(Q8="AO",OR(T8="FO",T8="FLO")),4-0.048,"")))</f>
        <v/>
      </c>
      <c r="CP8" s="60">
        <f>IF(OR(Q8="AI",Q8="PI"),AE8+(AE8-AD8)*0.001,IF(AND(Q8="AO",T8="FC"),20+0.048,IF(AND(Q8="AO",OR(T8="FO",T8="FLO")),4+0.048,"")))</f>
        <v/>
      </c>
      <c r="CQ8" s="64" t="n"/>
      <c r="CR8" s="65" t="n"/>
      <c r="CS8" s="67" t="n"/>
      <c r="CT8" s="67" t="n"/>
      <c r="CU8" s="544" t="n">
        <v>1840</v>
      </c>
      <c r="CV8" s="518">
        <f>LEFT(D8,3)</f>
        <v/>
      </c>
      <c r="CW8" s="47" t="inlineStr">
        <is>
          <t>TISA</t>
        </is>
      </c>
      <c r="CX8" s="47">
        <f>RIGHT(D8,6)</f>
        <v/>
      </c>
      <c r="CY8" s="47">
        <f>CV8&amp;CW8&amp;CX8</f>
        <v/>
      </c>
    </row>
    <row r="9" ht="19.9" customHeight="1" s="521">
      <c r="A9" s="524" t="n">
        <v>8</v>
      </c>
      <c r="B9" s="15" t="n">
        <v>8</v>
      </c>
      <c r="C9" s="15" t="n">
        <v>1840</v>
      </c>
      <c r="D9" s="43" t="inlineStr">
        <is>
          <t>18-PT-61108</t>
        </is>
      </c>
      <c r="E9" s="43" t="n"/>
      <c r="F9" s="540" t="inlineStr">
        <is>
          <t>-</t>
        </is>
      </c>
      <c r="G9" s="541" t="inlineStr">
        <is>
          <t>LLS TO ET-6101 PRES. INDI., ALA., INTER.</t>
        </is>
      </c>
      <c r="H9" s="553" t="n"/>
      <c r="I9" s="553" t="n"/>
      <c r="J9" s="553" t="n"/>
      <c r="K9" s="553" t="n"/>
      <c r="L9" s="22">
        <f>L8</f>
        <v/>
      </c>
      <c r="M9" s="21">
        <f>M8</f>
        <v/>
      </c>
      <c r="N9" s="21">
        <f>N8</f>
        <v/>
      </c>
      <c r="O9" s="21" t="n">
        <v>8</v>
      </c>
      <c r="P9" s="83">
        <f>P8</f>
        <v/>
      </c>
      <c r="Q9" s="83">
        <f>IF(MID(P9,4,3)="543","AO","AI")</f>
        <v/>
      </c>
      <c r="R9" s="22">
        <f>IF(R8&lt;&gt;"",R8,"")</f>
        <v/>
      </c>
      <c r="S9" s="542" t="inlineStr">
        <is>
          <t>4~20mA</t>
        </is>
      </c>
      <c r="T9" s="22" t="n"/>
      <c r="U9" s="22" t="n"/>
      <c r="V9" s="22" t="n"/>
      <c r="W9" s="22" t="n"/>
      <c r="X9" s="22" t="n"/>
      <c r="Y9" s="22" t="n"/>
      <c r="Z9" s="25">
        <f>"%Z"&amp;TEXT(M9,"00")&amp;TEXT(N9,"0")&amp;"1"&amp;TEXT(O9,"00")</f>
        <v/>
      </c>
      <c r="AA9" s="22">
        <f>IF(E9="","",IF(Q9="AI",CONCATENATE("%%I",E9),IF(Q9="AO",CONCATENATE("%%O",E9),E9)))</f>
        <v/>
      </c>
      <c r="AB9" s="22" t="inlineStr">
        <is>
          <t>18-PISA-61108</t>
        </is>
      </c>
      <c r="AC9" s="22">
        <f>IF(G9&lt;&gt;"",G9,"")</f>
        <v/>
      </c>
      <c r="AD9" s="21">
        <f>IF(J9&lt;&gt;"",J9,"")</f>
        <v/>
      </c>
      <c r="AE9" s="21">
        <f>IF(K9&lt;&gt;"",K9,"")</f>
        <v/>
      </c>
      <c r="AF9" s="21">
        <f>IF(I9&lt;&gt;"",I9,"")</f>
        <v/>
      </c>
      <c r="AG9" s="22" t="n">
        <v>0</v>
      </c>
      <c r="AH9" s="22" t="inlineStr">
        <is>
          <t>0.2</t>
        </is>
      </c>
      <c r="AI9" s="22" t="n">
        <v>0</v>
      </c>
      <c r="AJ9" s="22" t="n">
        <v>0</v>
      </c>
      <c r="AK9" s="23" t="inlineStr">
        <is>
          <t>DCS-AI</t>
        </is>
      </c>
      <c r="AL9" s="23" t="inlineStr">
        <is>
          <t>IS</t>
        </is>
      </c>
      <c r="AM9" s="23" t="n"/>
      <c r="AN9" s="84" t="inlineStr">
        <is>
          <t>DCS</t>
        </is>
      </c>
      <c r="AO9" s="27" t="n"/>
      <c r="AP9" s="27" t="n"/>
      <c r="AQ9" s="28" t="n"/>
      <c r="AR9" s="543" t="inlineStr">
        <is>
          <t>Y</t>
        </is>
      </c>
      <c r="AS9" s="29" t="n"/>
      <c r="AT9" s="84" t="inlineStr">
        <is>
          <t>Site</t>
        </is>
      </c>
      <c r="AU9" s="541" t="inlineStr">
        <is>
          <t>-</t>
        </is>
      </c>
      <c r="AV9" s="27" t="n"/>
      <c r="AW9" s="27" t="n"/>
      <c r="AX9" s="530" t="inlineStr">
        <is>
          <t>18-IJB-40-005</t>
        </is>
      </c>
      <c r="AY9" s="530" t="inlineStr">
        <is>
          <t>18-40-005-iSC</t>
        </is>
      </c>
      <c r="AZ9" s="27" t="n"/>
      <c r="BA9" s="27" t="n"/>
      <c r="BB9" s="27" t="n"/>
      <c r="BC9" s="27" t="n"/>
      <c r="BD9" s="27" t="n"/>
      <c r="BE9" s="33" t="n"/>
      <c r="BF9" s="33" t="n"/>
      <c r="BG9" s="33" t="n"/>
      <c r="BH9" s="33" t="n"/>
      <c r="BI9" s="33" t="n"/>
      <c r="BJ9" s="33" t="n"/>
      <c r="BK9" s="33" t="n"/>
      <c r="BL9" s="33" t="n"/>
      <c r="BM9" s="33" t="n"/>
      <c r="BN9" s="33" t="n"/>
      <c r="BO9" s="33" t="n"/>
      <c r="BP9" s="33" t="n"/>
      <c r="BQ9" s="33" t="n"/>
      <c r="BR9" s="33" t="n"/>
      <c r="BS9" s="33" t="n"/>
      <c r="BT9" s="33" t="n"/>
      <c r="BU9" s="33" t="n"/>
      <c r="BV9" s="33" t="n"/>
      <c r="BW9" s="27" t="n"/>
      <c r="BX9" s="33" t="n"/>
      <c r="BY9" s="33" t="n"/>
      <c r="BZ9" s="33" t="n"/>
      <c r="CA9" s="27" t="n"/>
      <c r="CB9" s="27" t="n"/>
      <c r="CC9" s="27" t="n"/>
      <c r="CD9" s="27" t="n"/>
      <c r="CE9" s="58" t="n"/>
      <c r="CF9" s="58" t="n"/>
      <c r="CG9" s="59">
        <f>IF(OR(Q9="AI",Q9="PI"),AD9-(AE9-AD9)*0.001,IF(AND(Q9="AO",T9="FC"),4-0.048,IF(AND(Q9="AO",OR(T9="FO",T9="FLO")),20-0.048,"")))</f>
        <v/>
      </c>
      <c r="CH9" s="60">
        <f>IF(OR(Q9="AI",Q9="PI"),AD9+(AE9-AD9)*0.001,IF(AND(Q9="AO",T9="FC"),4+0.048,IF(AND(Q9="AO",OR(T9="FO",T9="FLO")),20+0.048,"")))</f>
        <v/>
      </c>
      <c r="CI9" s="61" t="n"/>
      <c r="CJ9" s="62" t="n"/>
      <c r="CK9" s="59">
        <f>IF(OR(Q9="AI",Q9="PI"),(AE9+AD9)/2-(AE9-AD9)*0.001,IF(Q9="AO",12-0.048,""))</f>
        <v/>
      </c>
      <c r="CL9" s="60">
        <f>IF(OR(Q9="AI",Q9="PI"),(AE9+AD9)/2+(AE9-AD9)*0.001,IF(Q9="AO",12+0.048,""))</f>
        <v/>
      </c>
      <c r="CM9" s="61" t="n"/>
      <c r="CN9" s="62" t="n"/>
      <c r="CO9" s="59">
        <f>IF(OR(Q9="AI",Q9="PI"),AE9-(AE9-AD9)*0.001,IF(AND(Q9="AO",T9="FC"),20-0.048,IF(AND(Q9="AO",OR(T9="FO",T9="FLO")),4-0.048,"")))</f>
        <v/>
      </c>
      <c r="CP9" s="60">
        <f>IF(OR(Q9="AI",Q9="PI"),AE9+(AE9-AD9)*0.001,IF(AND(Q9="AO",T9="FC"),20+0.048,IF(AND(Q9="AO",OR(T9="FO",T9="FLO")),4+0.048,"")))</f>
        <v/>
      </c>
      <c r="CQ9" s="64" t="n"/>
      <c r="CR9" s="65" t="n"/>
      <c r="CS9" s="67" t="n"/>
      <c r="CT9" s="67" t="n"/>
      <c r="CU9" s="544" t="n">
        <v>1840</v>
      </c>
      <c r="CV9" s="518">
        <f>LEFT(D9,3)</f>
        <v/>
      </c>
      <c r="CW9" s="47" t="inlineStr">
        <is>
          <t>PISA</t>
        </is>
      </c>
      <c r="CX9" s="47">
        <f>RIGHT(D9,6)</f>
        <v/>
      </c>
      <c r="CY9" s="47">
        <f>CV9&amp;CW9&amp;CX9</f>
        <v/>
      </c>
    </row>
    <row r="10" ht="19.9" customHeight="1" s="521">
      <c r="A10" s="524" t="n">
        <v>9</v>
      </c>
      <c r="B10" s="15" t="n">
        <v>9</v>
      </c>
      <c r="C10" s="15" t="n">
        <v>1840</v>
      </c>
      <c r="D10" s="50" t="inlineStr">
        <is>
          <t>18-FT-61103</t>
        </is>
      </c>
      <c r="E10" s="50" t="n"/>
      <c r="F10" s="540" t="inlineStr">
        <is>
          <t>-</t>
        </is>
      </c>
      <c r="G10" s="541" t="inlineStr">
        <is>
          <t>GC TO TA-6101 FLOW</t>
        </is>
      </c>
      <c r="H10" s="553" t="n"/>
      <c r="I10" s="553" t="n"/>
      <c r="J10" s="553" t="n"/>
      <c r="K10" s="553" t="n"/>
      <c r="L10" s="22">
        <f>L9</f>
        <v/>
      </c>
      <c r="M10" s="21">
        <f>M9</f>
        <v/>
      </c>
      <c r="N10" s="21">
        <f>N9</f>
        <v/>
      </c>
      <c r="O10" s="21" t="n">
        <v>9</v>
      </c>
      <c r="P10" s="83">
        <f>P9</f>
        <v/>
      </c>
      <c r="Q10" s="83">
        <f>IF(MID(P10,4,3)="543","AO","AI")</f>
        <v/>
      </c>
      <c r="R10" s="22">
        <f>IF(R9&lt;&gt;"",R9,"")</f>
        <v/>
      </c>
      <c r="S10" s="542" t="inlineStr">
        <is>
          <t>4~20mA</t>
        </is>
      </c>
      <c r="T10" s="22" t="n"/>
      <c r="U10" s="22" t="n"/>
      <c r="V10" s="22" t="n"/>
      <c r="W10" s="22" t="n"/>
      <c r="X10" s="22" t="n"/>
      <c r="Y10" s="22" t="n"/>
      <c r="Z10" s="25">
        <f>"%Z"&amp;TEXT(M10,"00")&amp;TEXT(N10,"0")&amp;"1"&amp;TEXT(O10,"00")</f>
        <v/>
      </c>
      <c r="AA10" s="22">
        <f>IF(E10="","",IF(Q10="AI",CONCATENATE("%%I",E10),IF(Q10="AO",CONCATENATE("%%O",E10),E10)))</f>
        <v/>
      </c>
      <c r="AB10" s="22" t="inlineStr">
        <is>
          <t>18-FICA-61103</t>
        </is>
      </c>
      <c r="AC10" s="22">
        <f>IF(G10&lt;&gt;"",G10,"")</f>
        <v/>
      </c>
      <c r="AD10" s="21">
        <f>IF(J10&lt;&gt;"",J10,"")</f>
        <v/>
      </c>
      <c r="AE10" s="21">
        <f>IF(K10&lt;&gt;"",K10,"")</f>
        <v/>
      </c>
      <c r="AF10" s="21">
        <f>IF(I10&lt;&gt;"",I10,"")</f>
        <v/>
      </c>
      <c r="AG10" s="22" t="n"/>
      <c r="AH10" s="22" t="n"/>
      <c r="AI10" s="22" t="n"/>
      <c r="AJ10" s="22" t="n"/>
      <c r="AK10" s="23" t="inlineStr">
        <is>
          <t>DCS-AI</t>
        </is>
      </c>
      <c r="AL10" s="23" t="inlineStr">
        <is>
          <t>IS</t>
        </is>
      </c>
      <c r="AM10" s="23" t="n"/>
      <c r="AN10" s="84" t="inlineStr">
        <is>
          <t>DCS</t>
        </is>
      </c>
      <c r="AO10" s="27" t="n"/>
      <c r="AP10" s="27" t="n"/>
      <c r="AQ10" s="28" t="n"/>
      <c r="AR10" s="543" t="inlineStr">
        <is>
          <t>Y</t>
        </is>
      </c>
      <c r="AS10" s="29" t="n"/>
      <c r="AT10" s="84" t="inlineStr">
        <is>
          <t>Site</t>
        </is>
      </c>
      <c r="AU10" s="541" t="inlineStr">
        <is>
          <t>-</t>
        </is>
      </c>
      <c r="AV10" s="27" t="n"/>
      <c r="AW10" s="27" t="n"/>
      <c r="AX10" s="530" t="inlineStr">
        <is>
          <t>18-IJB-40-005</t>
        </is>
      </c>
      <c r="AY10" s="530" t="inlineStr">
        <is>
          <t>18-40-005-iSC</t>
        </is>
      </c>
      <c r="AZ10" s="27" t="n"/>
      <c r="BA10" s="27" t="n"/>
      <c r="BB10" s="27" t="n"/>
      <c r="BC10" s="27" t="n"/>
      <c r="BD10" s="27" t="n"/>
      <c r="BE10" s="33" t="n"/>
      <c r="BF10" s="33" t="n"/>
      <c r="BG10" s="33" t="n"/>
      <c r="BH10" s="33" t="n"/>
      <c r="BI10" s="33" t="n"/>
      <c r="BJ10" s="33" t="n"/>
      <c r="BK10" s="33" t="n"/>
      <c r="BL10" s="33" t="n"/>
      <c r="BM10" s="33" t="n"/>
      <c r="BN10" s="33" t="n"/>
      <c r="BO10" s="33" t="n"/>
      <c r="BP10" s="33" t="n"/>
      <c r="BQ10" s="33" t="n"/>
      <c r="BR10" s="33" t="n"/>
      <c r="BS10" s="33" t="n"/>
      <c r="BT10" s="33" t="n"/>
      <c r="BU10" s="33" t="n"/>
      <c r="BV10" s="33" t="n"/>
      <c r="BW10" s="27" t="n"/>
      <c r="BX10" s="33" t="n"/>
      <c r="BY10" s="33" t="n"/>
      <c r="BZ10" s="33" t="n"/>
      <c r="CA10" s="27" t="n"/>
      <c r="CB10" s="27" t="n"/>
      <c r="CC10" s="27" t="n"/>
      <c r="CD10" s="27" t="n"/>
      <c r="CE10" s="58" t="n"/>
      <c r="CF10" s="58" t="n"/>
      <c r="CG10" s="59">
        <f>IF(OR(Q10="AI",Q10="PI"),AD10-(AE10-AD10)*0.001,IF(AND(Q10="AO",T10="FC"),4-0.048,IF(AND(Q10="AO",OR(T10="FO",T10="FLO")),20-0.048,"")))</f>
        <v/>
      </c>
      <c r="CH10" s="60">
        <f>IF(OR(Q10="AI",Q10="PI"),AD10+(AE10-AD10)*0.001,IF(AND(Q10="AO",T10="FC"),4+0.048,IF(AND(Q10="AO",OR(T10="FO",T10="FLO")),20+0.048,"")))</f>
        <v/>
      </c>
      <c r="CI10" s="61" t="n"/>
      <c r="CJ10" s="62" t="n"/>
      <c r="CK10" s="59">
        <f>IF(OR(Q10="AI",Q10="PI"),(AE10+AD10)/2-(AE10-AD10)*0.001,IF(Q10="AO",12-0.048,""))</f>
        <v/>
      </c>
      <c r="CL10" s="60">
        <f>IF(OR(Q10="AI",Q10="PI"),(AE10+AD10)/2+(AE10-AD10)*0.001,IF(Q10="AO",12+0.048,""))</f>
        <v/>
      </c>
      <c r="CM10" s="61" t="n"/>
      <c r="CN10" s="62" t="n"/>
      <c r="CO10" s="59">
        <f>IF(OR(Q10="AI",Q10="PI"),AE10-(AE10-AD10)*0.001,IF(AND(Q10="AO",T10="FC"),20-0.048,IF(AND(Q10="AO",OR(T10="FO",T10="FLO")),4-0.048,"")))</f>
        <v/>
      </c>
      <c r="CP10" s="60">
        <f>IF(OR(Q10="AI",Q10="PI"),AE10+(AE10-AD10)*0.001,IF(AND(Q10="AO",T10="FC"),20+0.048,IF(AND(Q10="AO",OR(T10="FO",T10="FLO")),4+0.048,"")))</f>
        <v/>
      </c>
      <c r="CQ10" s="64" t="n"/>
      <c r="CR10" s="65" t="n"/>
      <c r="CS10" s="67" t="n"/>
      <c r="CT10" s="67" t="n"/>
      <c r="CU10" s="544" t="n">
        <v>1840</v>
      </c>
      <c r="CV10" s="518">
        <f>LEFT(D10,3)</f>
        <v/>
      </c>
      <c r="CW10" s="47" t="inlineStr">
        <is>
          <t>FICA</t>
        </is>
      </c>
      <c r="CX10" s="47">
        <f>RIGHT(D10,6)</f>
        <v/>
      </c>
      <c r="CY10" s="47">
        <f>CV10&amp;CW10&amp;CX10</f>
        <v/>
      </c>
    </row>
    <row r="11" ht="19.9" customHeight="1" s="521">
      <c r="A11" s="524" t="n">
        <v>10</v>
      </c>
      <c r="B11" s="15" t="n">
        <v>10</v>
      </c>
      <c r="C11" s="15" t="n">
        <v>1840</v>
      </c>
      <c r="D11" s="50" t="inlineStr">
        <is>
          <t>18-FT-61104</t>
        </is>
      </c>
      <c r="E11" s="50" t="n"/>
      <c r="F11" s="540" t="inlineStr">
        <is>
          <t>-</t>
        </is>
      </c>
      <c r="G11" s="541" t="inlineStr">
        <is>
          <t>LLS TO ET-6101 FLOW</t>
        </is>
      </c>
      <c r="H11" s="553" t="n"/>
      <c r="I11" s="553" t="n"/>
      <c r="J11" s="553" t="n"/>
      <c r="K11" s="553" t="n"/>
      <c r="L11" s="22">
        <f>L10</f>
        <v/>
      </c>
      <c r="M11" s="21">
        <f>M10</f>
        <v/>
      </c>
      <c r="N11" s="21">
        <f>N10</f>
        <v/>
      </c>
      <c r="O11" s="21" t="n">
        <v>10</v>
      </c>
      <c r="P11" s="83">
        <f>P10</f>
        <v/>
      </c>
      <c r="Q11" s="83">
        <f>IF(MID(P11,4,3)="543","AO","AI")</f>
        <v/>
      </c>
      <c r="R11" s="22">
        <f>IF(R10&lt;&gt;"",R10,"")</f>
        <v/>
      </c>
      <c r="S11" s="542" t="inlineStr">
        <is>
          <t>4~20mA</t>
        </is>
      </c>
      <c r="T11" s="22" t="n"/>
      <c r="U11" s="22" t="n"/>
      <c r="V11" s="22" t="n"/>
      <c r="W11" s="22" t="n"/>
      <c r="X11" s="22" t="n"/>
      <c r="Y11" s="22" t="n"/>
      <c r="Z11" s="25">
        <f>"%Z"&amp;TEXT(M11,"00")&amp;TEXT(N11,"0")&amp;"1"&amp;TEXT(O11,"00")</f>
        <v/>
      </c>
      <c r="AA11" s="22">
        <f>IF(E11="","",IF(Q11="AI",CONCATENATE("%%I",E11),IF(Q11="AO",CONCATENATE("%%O",E11),E11)))</f>
        <v/>
      </c>
      <c r="AB11" s="22" t="inlineStr">
        <is>
          <t>18-FICA-61104</t>
        </is>
      </c>
      <c r="AC11" s="22">
        <f>IF(G11&lt;&gt;"",G11,"")</f>
        <v/>
      </c>
      <c r="AD11" s="21">
        <f>IF(J11&lt;&gt;"",J11,"")</f>
        <v/>
      </c>
      <c r="AE11" s="21">
        <f>IF(K11&lt;&gt;"",K11,"")</f>
        <v/>
      </c>
      <c r="AF11" s="21">
        <f>IF(I11&lt;&gt;"",I11,"")</f>
        <v/>
      </c>
      <c r="AG11" s="22" t="n"/>
      <c r="AH11" s="22" t="n"/>
      <c r="AI11" s="22" t="n"/>
      <c r="AJ11" s="22" t="n"/>
      <c r="AK11" s="23" t="inlineStr">
        <is>
          <t>DCS-AI</t>
        </is>
      </c>
      <c r="AL11" s="23" t="inlineStr">
        <is>
          <t>IS</t>
        </is>
      </c>
      <c r="AM11" s="23" t="n"/>
      <c r="AN11" s="84" t="inlineStr">
        <is>
          <t>DCS</t>
        </is>
      </c>
      <c r="AO11" s="27" t="n"/>
      <c r="AP11" s="27" t="n"/>
      <c r="AQ11" s="28" t="n"/>
      <c r="AR11" s="543" t="inlineStr">
        <is>
          <t>Y</t>
        </is>
      </c>
      <c r="AS11" s="29" t="n"/>
      <c r="AT11" s="84" t="inlineStr">
        <is>
          <t>Site</t>
        </is>
      </c>
      <c r="AU11" s="541" t="inlineStr">
        <is>
          <t>-</t>
        </is>
      </c>
      <c r="AV11" s="27" t="n"/>
      <c r="AW11" s="27" t="n"/>
      <c r="AX11" s="530" t="inlineStr">
        <is>
          <t>18-IJB-40-005</t>
        </is>
      </c>
      <c r="AY11" s="530" t="inlineStr">
        <is>
          <t>18-40-005-iSC</t>
        </is>
      </c>
      <c r="AZ11" s="27" t="n"/>
      <c r="BA11" s="27" t="n"/>
      <c r="BB11" s="27" t="n"/>
      <c r="BC11" s="27" t="n"/>
      <c r="BD11" s="27" t="n"/>
      <c r="BE11" s="33" t="n"/>
      <c r="BF11" s="33" t="n"/>
      <c r="BG11" s="33" t="n"/>
      <c r="BH11" s="33" t="n"/>
      <c r="BI11" s="33" t="n"/>
      <c r="BJ11" s="33" t="n"/>
      <c r="BK11" s="33" t="n"/>
      <c r="BL11" s="33" t="n"/>
      <c r="BM11" s="33" t="n"/>
      <c r="BN11" s="33" t="n"/>
      <c r="BO11" s="33" t="n"/>
      <c r="BP11" s="33" t="n"/>
      <c r="BQ11" s="33" t="n"/>
      <c r="BR11" s="33" t="n"/>
      <c r="BS11" s="33" t="n"/>
      <c r="BT11" s="33" t="n"/>
      <c r="BU11" s="33" t="n"/>
      <c r="BV11" s="33" t="n"/>
      <c r="BW11" s="27" t="n"/>
      <c r="BX11" s="33" t="n"/>
      <c r="BY11" s="33" t="n"/>
      <c r="BZ11" s="33" t="n"/>
      <c r="CA11" s="27" t="n"/>
      <c r="CB11" s="27" t="n"/>
      <c r="CC11" s="27" t="n"/>
      <c r="CD11" s="27" t="n"/>
      <c r="CE11" s="58" t="n"/>
      <c r="CF11" s="58" t="n"/>
      <c r="CG11" s="59">
        <f>IF(OR(Q11="AI",Q11="PI"),AD11-(AE11-AD11)*0.001,IF(AND(Q11="AO",T11="FC"),4-0.048,IF(AND(Q11="AO",OR(T11="FO",T11="FLO")),20-0.048,"")))</f>
        <v/>
      </c>
      <c r="CH11" s="60">
        <f>IF(OR(Q11="AI",Q11="PI"),AD11+(AE11-AD11)*0.001,IF(AND(Q11="AO",T11="FC"),4+0.048,IF(AND(Q11="AO",OR(T11="FO",T11="FLO")),20+0.048,"")))</f>
        <v/>
      </c>
      <c r="CI11" s="61" t="n"/>
      <c r="CJ11" s="62" t="n"/>
      <c r="CK11" s="59">
        <f>IF(OR(Q11="AI",Q11="PI"),(AE11+AD11)/2-(AE11-AD11)*0.001,IF(Q11="AO",12-0.048,""))</f>
        <v/>
      </c>
      <c r="CL11" s="60">
        <f>IF(OR(Q11="AI",Q11="PI"),(AE11+AD11)/2+(AE11-AD11)*0.001,IF(Q11="AO",12+0.048,""))</f>
        <v/>
      </c>
      <c r="CM11" s="61" t="n"/>
      <c r="CN11" s="62" t="n"/>
      <c r="CO11" s="59">
        <f>IF(OR(Q11="AI",Q11="PI"),AE11-(AE11-AD11)*0.001,IF(AND(Q11="AO",T11="FC"),20-0.048,IF(AND(Q11="AO",OR(T11="FO",T11="FLO")),4-0.048,"")))</f>
        <v/>
      </c>
      <c r="CP11" s="60">
        <f>IF(OR(Q11="AI",Q11="PI"),AE11+(AE11-AD11)*0.001,IF(AND(Q11="AO",T11="FC"),20+0.048,IF(AND(Q11="AO",OR(T11="FO",T11="FLO")),4+0.048,"")))</f>
        <v/>
      </c>
      <c r="CQ11" s="64" t="n"/>
      <c r="CR11" s="65" t="n"/>
      <c r="CS11" s="67" t="n"/>
      <c r="CT11" s="67" t="n"/>
      <c r="CU11" s="544" t="n">
        <v>1840</v>
      </c>
      <c r="CV11" s="518">
        <f>LEFT(D11,3)</f>
        <v/>
      </c>
      <c r="CW11" s="47" t="inlineStr">
        <is>
          <t>FICA</t>
        </is>
      </c>
      <c r="CX11" s="47">
        <f>RIGHT(D11,6)</f>
        <v/>
      </c>
      <c r="CY11" s="47">
        <f>CV11&amp;CW11&amp;CX11</f>
        <v/>
      </c>
    </row>
    <row r="12" ht="19.9" customHeight="1" s="521">
      <c r="A12" s="524" t="n">
        <v>11</v>
      </c>
      <c r="B12" s="15" t="n">
        <v>11</v>
      </c>
      <c r="C12" s="15" t="n">
        <v>1840</v>
      </c>
      <c r="D12" s="50" t="inlineStr">
        <is>
          <t>18-LT-61103</t>
        </is>
      </c>
      <c r="E12" s="50" t="n"/>
      <c r="F12" s="540" t="inlineStr">
        <is>
          <t>-</t>
        </is>
      </c>
      <c r="G12" s="541" t="inlineStr">
        <is>
          <t>TA-6101 LEVEL INDIC., CONTR., ALA., INTERL.</t>
        </is>
      </c>
      <c r="H12" s="553" t="n"/>
      <c r="I12" s="553" t="n"/>
      <c r="J12" s="553" t="n"/>
      <c r="K12" s="553" t="n"/>
      <c r="L12" s="22">
        <f>L11</f>
        <v/>
      </c>
      <c r="M12" s="21">
        <f>M11</f>
        <v/>
      </c>
      <c r="N12" s="21">
        <f>N11</f>
        <v/>
      </c>
      <c r="O12" s="21" t="n">
        <v>11</v>
      </c>
      <c r="P12" s="83">
        <f>P11</f>
        <v/>
      </c>
      <c r="Q12" s="83">
        <f>IF(MID(P12,4,3)="543","AO","AI")</f>
        <v/>
      </c>
      <c r="R12" s="22">
        <f>IF(R11&lt;&gt;"",R11,"")</f>
        <v/>
      </c>
      <c r="S12" s="542" t="inlineStr">
        <is>
          <t>4~20mA</t>
        </is>
      </c>
      <c r="T12" s="22" t="n"/>
      <c r="U12" s="22" t="n"/>
      <c r="V12" s="22" t="n"/>
      <c r="W12" s="22" t="n"/>
      <c r="X12" s="22" t="n"/>
      <c r="Y12" s="22" t="n"/>
      <c r="Z12" s="25">
        <f>"%Z"&amp;TEXT(M12,"00")&amp;TEXT(N12,"0")&amp;"1"&amp;TEXT(O12,"00")</f>
        <v/>
      </c>
      <c r="AA12" s="22">
        <f>IF(E12="","",IF(Q12="AI",CONCATENATE("%%I",E12),IF(Q12="AO",CONCATENATE("%%O",E12),E12)))</f>
        <v/>
      </c>
      <c r="AB12" s="22" t="inlineStr">
        <is>
          <t>18-LICSA-61103</t>
        </is>
      </c>
      <c r="AC12" s="22">
        <f>IF(G12&lt;&gt;"",G12,"")</f>
        <v/>
      </c>
      <c r="AD12" s="21">
        <f>IF(J12&lt;&gt;"",J12,"")</f>
        <v/>
      </c>
      <c r="AE12" s="21">
        <f>IF(K12&lt;&gt;"",K12,"")</f>
        <v/>
      </c>
      <c r="AF12" s="21">
        <f>IF(I12&lt;&gt;"",I12,"")</f>
        <v/>
      </c>
      <c r="AG12" s="22" t="n"/>
      <c r="AH12" s="22" t="n"/>
      <c r="AI12" s="22" t="n"/>
      <c r="AJ12" s="22" t="n"/>
      <c r="AK12" s="23" t="inlineStr">
        <is>
          <t>DCS-AI</t>
        </is>
      </c>
      <c r="AL12" s="23" t="inlineStr">
        <is>
          <t>IS</t>
        </is>
      </c>
      <c r="AM12" s="23" t="n"/>
      <c r="AN12" s="84" t="inlineStr">
        <is>
          <t>DCS</t>
        </is>
      </c>
      <c r="AO12" s="27" t="n"/>
      <c r="AP12" s="27" t="n"/>
      <c r="AQ12" s="28" t="n"/>
      <c r="AR12" s="543" t="inlineStr">
        <is>
          <t>Y</t>
        </is>
      </c>
      <c r="AS12" s="29" t="n"/>
      <c r="AT12" s="84" t="inlineStr">
        <is>
          <t>Site</t>
        </is>
      </c>
      <c r="AU12" s="541" t="inlineStr">
        <is>
          <t>-</t>
        </is>
      </c>
      <c r="AV12" s="27" t="n"/>
      <c r="AW12" s="27" t="n"/>
      <c r="AX12" s="530" t="inlineStr">
        <is>
          <t>18-IJB-40-005</t>
        </is>
      </c>
      <c r="AY12" s="530" t="inlineStr">
        <is>
          <t>18-40-005-iSC</t>
        </is>
      </c>
      <c r="AZ12" s="27" t="n"/>
      <c r="BA12" s="27" t="n"/>
      <c r="BB12" s="27" t="n"/>
      <c r="BC12" s="27" t="n"/>
      <c r="BD12" s="27" t="n"/>
      <c r="BE12" s="33" t="n"/>
      <c r="BF12" s="33" t="n"/>
      <c r="BG12" s="33" t="n"/>
      <c r="BH12" s="33" t="n"/>
      <c r="BI12" s="33" t="n"/>
      <c r="BJ12" s="33" t="n"/>
      <c r="BK12" s="33" t="n"/>
      <c r="BL12" s="33" t="n"/>
      <c r="BM12" s="33" t="n"/>
      <c r="BN12" s="33" t="n"/>
      <c r="BO12" s="33" t="n"/>
      <c r="BP12" s="33" t="n"/>
      <c r="BQ12" s="33" t="n"/>
      <c r="BR12" s="33" t="n"/>
      <c r="BS12" s="33" t="n"/>
      <c r="BT12" s="33" t="n"/>
      <c r="BU12" s="33" t="n"/>
      <c r="BV12" s="33" t="n"/>
      <c r="BW12" s="27" t="n"/>
      <c r="BX12" s="33" t="n"/>
      <c r="BY12" s="33" t="n"/>
      <c r="BZ12" s="33" t="n"/>
      <c r="CA12" s="27" t="n"/>
      <c r="CB12" s="27" t="n"/>
      <c r="CC12" s="27" t="n"/>
      <c r="CD12" s="27" t="n"/>
      <c r="CE12" s="58" t="n"/>
      <c r="CF12" s="58" t="n"/>
      <c r="CG12" s="59">
        <f>IF(OR(Q12="AI",Q12="PI"),AD12-(AE12-AD12)*0.001,IF(AND(Q12="AO",T12="FC"),4-0.048,IF(AND(Q12="AO",OR(T12="FO",T12="FLO")),20-0.048,"")))</f>
        <v/>
      </c>
      <c r="CH12" s="60">
        <f>IF(OR(Q12="AI",Q12="PI"),AD12+(AE12-AD12)*0.001,IF(AND(Q12="AO",T12="FC"),4+0.048,IF(AND(Q12="AO",OR(T12="FO",T12="FLO")),20+0.048,"")))</f>
        <v/>
      </c>
      <c r="CI12" s="61" t="n"/>
      <c r="CJ12" s="62" t="n"/>
      <c r="CK12" s="59">
        <f>IF(OR(Q12="AI",Q12="PI"),(AE12+AD12)/2-(AE12-AD12)*0.001,IF(Q12="AO",12-0.048,""))</f>
        <v/>
      </c>
      <c r="CL12" s="60">
        <f>IF(OR(Q12="AI",Q12="PI"),(AE12+AD12)/2+(AE12-AD12)*0.001,IF(Q12="AO",12+0.048,""))</f>
        <v/>
      </c>
      <c r="CM12" s="61" t="n"/>
      <c r="CN12" s="62" t="n"/>
      <c r="CO12" s="59">
        <f>IF(OR(Q12="AI",Q12="PI"),AE12-(AE12-AD12)*0.001,IF(AND(Q12="AO",T12="FC"),20-0.048,IF(AND(Q12="AO",OR(T12="FO",T12="FLO")),4-0.048,"")))</f>
        <v/>
      </c>
      <c r="CP12" s="60">
        <f>IF(OR(Q12="AI",Q12="PI"),AE12+(AE12-AD12)*0.001,IF(AND(Q12="AO",T12="FC"),20+0.048,IF(AND(Q12="AO",OR(T12="FO",T12="FLO")),4+0.048,"")))</f>
        <v/>
      </c>
      <c r="CQ12" s="64" t="n"/>
      <c r="CR12" s="65" t="n"/>
      <c r="CS12" s="67" t="n"/>
      <c r="CT12" s="67" t="n"/>
      <c r="CU12" s="544" t="n">
        <v>1840</v>
      </c>
      <c r="CV12" s="518">
        <f>LEFT(D12,3)</f>
        <v/>
      </c>
      <c r="CW12" s="47" t="inlineStr">
        <is>
          <t>LICSA</t>
        </is>
      </c>
      <c r="CX12" s="47">
        <f>RIGHT(D12,6)</f>
        <v/>
      </c>
      <c r="CY12" s="47">
        <f>CV12&amp;CW12&amp;CX12</f>
        <v/>
      </c>
    </row>
    <row r="13" ht="19.9" customHeight="1" s="521">
      <c r="A13" s="524" t="n">
        <v>12</v>
      </c>
      <c r="B13" s="15" t="n">
        <v>12</v>
      </c>
      <c r="C13" s="15" t="n"/>
      <c r="D13" s="50">
        <f>LEFT(L13,1)&amp;RIGHT(L13,2)&amp;"N"&amp;M13&amp;"S"&amp;N13&amp;O13</f>
        <v/>
      </c>
      <c r="E13" s="50" t="n"/>
      <c r="F13" s="43" t="n"/>
      <c r="G13" s="553" t="inlineStr">
        <is>
          <t>Spare</t>
        </is>
      </c>
      <c r="H13" s="553" t="n"/>
      <c r="I13" s="553" t="n"/>
      <c r="J13" s="553" t="n"/>
      <c r="K13" s="553" t="n"/>
      <c r="L13" s="22">
        <f>L12</f>
        <v/>
      </c>
      <c r="M13" s="21">
        <f>M12</f>
        <v/>
      </c>
      <c r="N13" s="21">
        <f>N12</f>
        <v/>
      </c>
      <c r="O13" s="21" t="n">
        <v>12</v>
      </c>
      <c r="P13" s="83">
        <f>P12</f>
        <v/>
      </c>
      <c r="Q13" s="83">
        <f>IF(MID(P13,4,3)="543","AO","AI")</f>
        <v/>
      </c>
      <c r="R13" s="22">
        <f>IF(R12&lt;&gt;"",R12,"")</f>
        <v/>
      </c>
      <c r="S13" s="83" t="inlineStr">
        <is>
          <t>4-20mA</t>
        </is>
      </c>
      <c r="T13" s="22" t="n"/>
      <c r="U13" s="22" t="n"/>
      <c r="V13" s="22" t="n"/>
      <c r="W13" s="22" t="n"/>
      <c r="X13" s="22" t="n"/>
      <c r="Y13" s="22" t="n"/>
      <c r="Z13" s="25">
        <f>"%Z"&amp;TEXT(M13,"00")&amp;TEXT(N13,"0")&amp;"1"&amp;TEXT(O13,"00")</f>
        <v/>
      </c>
      <c r="AA13" s="22">
        <f>IF(E13="","",IF(Q13="AI",CONCATENATE("%%I",E13),IF(Q13="AO",CONCATENATE("%%O",E13),E13)))</f>
        <v/>
      </c>
      <c r="AB13" s="22">
        <f>IF(G13="Spare",D13,"")</f>
        <v/>
      </c>
      <c r="AC13" s="22">
        <f>IF(G13&lt;&gt;"",G13,"")</f>
        <v/>
      </c>
      <c r="AD13" s="21">
        <f>IF(J13&lt;&gt;"",J13,"")</f>
        <v/>
      </c>
      <c r="AE13" s="21">
        <f>IF(K13&lt;&gt;"",K13,"")</f>
        <v/>
      </c>
      <c r="AF13" s="21">
        <f>IF(I13&lt;&gt;"",I13,"")</f>
        <v/>
      </c>
      <c r="AG13" s="22" t="n"/>
      <c r="AH13" s="22" t="n"/>
      <c r="AI13" s="22" t="n"/>
      <c r="AJ13" s="22" t="n"/>
      <c r="AK13" s="23" t="n"/>
      <c r="AL13" s="23" t="inlineStr">
        <is>
          <t>IS</t>
        </is>
      </c>
      <c r="AM13" s="23" t="n"/>
      <c r="AN13" s="84" t="inlineStr">
        <is>
          <t>DCS</t>
        </is>
      </c>
      <c r="AO13" s="27" t="n"/>
      <c r="AP13" s="27" t="n"/>
      <c r="AQ13" s="28" t="n"/>
      <c r="AR13" s="33" t="n"/>
      <c r="AS13" s="29" t="n"/>
      <c r="AT13" s="84" t="inlineStr">
        <is>
          <t>Site</t>
        </is>
      </c>
      <c r="AU13" s="27" t="n"/>
      <c r="AV13" s="27" t="n"/>
      <c r="AW13" s="27" t="n"/>
      <c r="AX13" s="530" t="n"/>
      <c r="AY13" s="530" t="n"/>
      <c r="AZ13" s="27" t="n"/>
      <c r="BA13" s="27" t="n"/>
      <c r="BB13" s="27" t="n"/>
      <c r="BC13" s="27" t="n"/>
      <c r="BD13" s="27" t="n"/>
      <c r="BE13" s="33" t="n"/>
      <c r="BF13" s="33" t="n"/>
      <c r="BG13" s="33" t="n"/>
      <c r="BH13" s="33" t="n"/>
      <c r="BI13" s="33" t="n"/>
      <c r="BJ13" s="33" t="n"/>
      <c r="BK13" s="33" t="n"/>
      <c r="BL13" s="33" t="n"/>
      <c r="BM13" s="33" t="n"/>
      <c r="BN13" s="33" t="n"/>
      <c r="BO13" s="33" t="n"/>
      <c r="BP13" s="33" t="n"/>
      <c r="BQ13" s="33" t="n"/>
      <c r="BR13" s="33" t="n"/>
      <c r="BS13" s="33" t="n"/>
      <c r="BT13" s="33" t="n"/>
      <c r="BU13" s="33" t="n"/>
      <c r="BV13" s="33" t="n"/>
      <c r="BW13" s="27" t="n"/>
      <c r="BX13" s="33" t="n"/>
      <c r="BY13" s="33" t="n"/>
      <c r="BZ13" s="33" t="n"/>
      <c r="CA13" s="27" t="n"/>
      <c r="CB13" s="27" t="n"/>
      <c r="CC13" s="27" t="n"/>
      <c r="CD13" s="27" t="n"/>
      <c r="CE13" s="58" t="n"/>
      <c r="CF13" s="58" t="n"/>
      <c r="CG13" s="59">
        <f>IF(OR(Q13="AI",Q13="PI"),AD13-(AE13-AD13)*0.001,IF(AND(Q13="AO",T13="FC"),4-0.048,IF(AND(Q13="AO",OR(T13="FO",T13="FLO")),20-0.048,"")))</f>
        <v/>
      </c>
      <c r="CH13" s="60">
        <f>IF(OR(Q13="AI",Q13="PI"),AD13+(AE13-AD13)*0.001,IF(AND(Q13="AO",T13="FC"),4+0.048,IF(AND(Q13="AO",OR(T13="FO",T13="FLO")),20+0.048,"")))</f>
        <v/>
      </c>
      <c r="CI13" s="61" t="n"/>
      <c r="CJ13" s="62" t="n"/>
      <c r="CK13" s="59">
        <f>IF(OR(Q13="AI",Q13="PI"),(AE13+AD13)/2-(AE13-AD13)*0.001,IF(Q13="AO",12-0.048,""))</f>
        <v/>
      </c>
      <c r="CL13" s="60">
        <f>IF(OR(Q13="AI",Q13="PI"),(AE13+AD13)/2+(AE13-AD13)*0.001,IF(Q13="AO",12+0.048,""))</f>
        <v/>
      </c>
      <c r="CM13" s="61" t="n"/>
      <c r="CN13" s="62" t="n"/>
      <c r="CO13" s="59">
        <f>IF(OR(Q13="AI",Q13="PI"),AE13-(AE13-AD13)*0.001,IF(AND(Q13="AO",T13="FC"),20-0.048,IF(AND(Q13="AO",OR(T13="FO",T13="FLO")),4-0.048,"")))</f>
        <v/>
      </c>
      <c r="CP13" s="60">
        <f>IF(OR(Q13="AI",Q13="PI"),AE13+(AE13-AD13)*0.001,IF(AND(Q13="AO",T13="FC"),20+0.048,IF(AND(Q13="AO",OR(T13="FO",T13="FLO")),4+0.048,"")))</f>
        <v/>
      </c>
      <c r="CQ13" s="64" t="n"/>
      <c r="CR13" s="65" t="n"/>
      <c r="CS13" s="67" t="n"/>
      <c r="CT13" s="67" t="n"/>
      <c r="CU13" s="544" t="n">
        <v>1830</v>
      </c>
      <c r="CV13" s="518" t="n"/>
      <c r="CY13" s="47">
        <f>CV13&amp;CW13&amp;CX13</f>
        <v/>
      </c>
    </row>
    <row r="14" ht="19.9" customHeight="1" s="521">
      <c r="A14" s="524" t="n">
        <v>13</v>
      </c>
      <c r="B14" s="15" t="n">
        <v>13</v>
      </c>
      <c r="C14" s="15" t="n"/>
      <c r="D14" s="50">
        <f>LEFT(L14,1)&amp;RIGHT(L14,2)&amp;"N"&amp;M14&amp;"S"&amp;N14&amp;O14</f>
        <v/>
      </c>
      <c r="E14" s="50" t="n"/>
      <c r="F14" s="43" t="n"/>
      <c r="G14" s="553" t="inlineStr">
        <is>
          <t>Spare</t>
        </is>
      </c>
      <c r="H14" s="553" t="n"/>
      <c r="I14" s="553" t="n"/>
      <c r="J14" s="553" t="n"/>
      <c r="K14" s="553" t="n"/>
      <c r="L14" s="22">
        <f>L13</f>
        <v/>
      </c>
      <c r="M14" s="21">
        <f>M13</f>
        <v/>
      </c>
      <c r="N14" s="21">
        <f>N13</f>
        <v/>
      </c>
      <c r="O14" s="21" t="n">
        <v>13</v>
      </c>
      <c r="P14" s="83">
        <f>P13</f>
        <v/>
      </c>
      <c r="Q14" s="83">
        <f>IF(MID(P14,4,3)="543","AO","AI")</f>
        <v/>
      </c>
      <c r="R14" s="22">
        <f>IF(R13&lt;&gt;"",R13,"")</f>
        <v/>
      </c>
      <c r="S14" s="83" t="inlineStr">
        <is>
          <t>4-20mA</t>
        </is>
      </c>
      <c r="T14" s="22" t="n"/>
      <c r="U14" s="22" t="n"/>
      <c r="V14" s="22" t="n"/>
      <c r="W14" s="22" t="n"/>
      <c r="X14" s="22" t="n"/>
      <c r="Y14" s="22" t="n"/>
      <c r="Z14" s="25">
        <f>"%Z"&amp;TEXT(M14,"00")&amp;TEXT(N14,"0")&amp;"1"&amp;TEXT(O14,"00")</f>
        <v/>
      </c>
      <c r="AA14" s="22">
        <f>IF(E14="","",IF(Q14="AI",CONCATENATE("%%I",E14),IF(Q14="AO",CONCATENATE("%%O",E14),E14)))</f>
        <v/>
      </c>
      <c r="AB14" s="22">
        <f>IF(G14="Spare",D14,"")</f>
        <v/>
      </c>
      <c r="AC14" s="22">
        <f>IF(G14&lt;&gt;"",G14,"")</f>
        <v/>
      </c>
      <c r="AD14" s="21">
        <f>IF(J14&lt;&gt;"",J14,"")</f>
        <v/>
      </c>
      <c r="AE14" s="21">
        <f>IF(K14&lt;&gt;"",K14,"")</f>
        <v/>
      </c>
      <c r="AF14" s="21">
        <f>IF(I14&lt;&gt;"",I14,"")</f>
        <v/>
      </c>
      <c r="AG14" s="22" t="n"/>
      <c r="AH14" s="22" t="n"/>
      <c r="AI14" s="22" t="n"/>
      <c r="AJ14" s="22" t="n"/>
      <c r="AK14" s="23" t="n"/>
      <c r="AL14" s="23" t="inlineStr">
        <is>
          <t>IS</t>
        </is>
      </c>
      <c r="AM14" s="23" t="n"/>
      <c r="AN14" s="84" t="inlineStr">
        <is>
          <t>DCS</t>
        </is>
      </c>
      <c r="AO14" s="27" t="n"/>
      <c r="AP14" s="27" t="n"/>
      <c r="AQ14" s="28" t="n"/>
      <c r="AR14" s="33" t="n"/>
      <c r="AS14" s="29" t="n"/>
      <c r="AT14" s="84" t="inlineStr">
        <is>
          <t>Site</t>
        </is>
      </c>
      <c r="AU14" s="27" t="n"/>
      <c r="AV14" s="27" t="n"/>
      <c r="AW14" s="27" t="n"/>
      <c r="AX14" s="530" t="n"/>
      <c r="AY14" s="530" t="n"/>
      <c r="AZ14" s="27" t="n"/>
      <c r="BA14" s="27" t="n"/>
      <c r="BB14" s="27" t="n"/>
      <c r="BC14" s="27" t="n"/>
      <c r="BD14" s="27" t="n"/>
      <c r="BE14" s="33" t="n"/>
      <c r="BF14" s="33" t="n"/>
      <c r="BG14" s="33" t="n"/>
      <c r="BH14" s="33" t="n"/>
      <c r="BI14" s="33" t="n"/>
      <c r="BJ14" s="33" t="n"/>
      <c r="BK14" s="33" t="n"/>
      <c r="BL14" s="33" t="n"/>
      <c r="BM14" s="33" t="n"/>
      <c r="BN14" s="33" t="n"/>
      <c r="BO14" s="33" t="n"/>
      <c r="BP14" s="33" t="n"/>
      <c r="BQ14" s="33" t="n"/>
      <c r="BR14" s="33" t="n"/>
      <c r="BS14" s="33" t="n"/>
      <c r="BT14" s="33" t="n"/>
      <c r="BU14" s="33" t="n"/>
      <c r="BV14" s="33" t="n"/>
      <c r="BW14" s="27" t="n"/>
      <c r="BX14" s="33" t="n"/>
      <c r="BY14" s="33" t="n"/>
      <c r="BZ14" s="33" t="n"/>
      <c r="CA14" s="27" t="n"/>
      <c r="CB14" s="27" t="n"/>
      <c r="CC14" s="27" t="n"/>
      <c r="CD14" s="27" t="n"/>
      <c r="CE14" s="58" t="n"/>
      <c r="CF14" s="58" t="n"/>
      <c r="CG14" s="59">
        <f>IF(OR(Q14="AI",Q14="PI"),AD14-(AE14-AD14)*0.001,IF(AND(Q14="AO",T14="FC"),4-0.048,IF(AND(Q14="AO",OR(T14="FO",T14="FLO")),20-0.048,"")))</f>
        <v/>
      </c>
      <c r="CH14" s="60">
        <f>IF(OR(Q14="AI",Q14="PI"),AD14+(AE14-AD14)*0.001,IF(AND(Q14="AO",T14="FC"),4+0.048,IF(AND(Q14="AO",OR(T14="FO",T14="FLO")),20+0.048,"")))</f>
        <v/>
      </c>
      <c r="CI14" s="61" t="n"/>
      <c r="CJ14" s="62" t="n"/>
      <c r="CK14" s="59">
        <f>IF(OR(Q14="AI",Q14="PI"),(AE14+AD14)/2-(AE14-AD14)*0.001,IF(Q14="AO",12-0.048,""))</f>
        <v/>
      </c>
      <c r="CL14" s="60">
        <f>IF(OR(Q14="AI",Q14="PI"),(AE14+AD14)/2+(AE14-AD14)*0.001,IF(Q14="AO",12+0.048,""))</f>
        <v/>
      </c>
      <c r="CM14" s="61" t="n"/>
      <c r="CN14" s="62" t="n"/>
      <c r="CO14" s="59">
        <f>IF(OR(Q14="AI",Q14="PI"),AE14-(AE14-AD14)*0.001,IF(AND(Q14="AO",T14="FC"),20-0.048,IF(AND(Q14="AO",OR(T14="FO",T14="FLO")),4-0.048,"")))</f>
        <v/>
      </c>
      <c r="CP14" s="60">
        <f>IF(OR(Q14="AI",Q14="PI"),AE14+(AE14-AD14)*0.001,IF(AND(Q14="AO",T14="FC"),20+0.048,IF(AND(Q14="AO",OR(T14="FO",T14="FLO")),4+0.048,"")))</f>
        <v/>
      </c>
      <c r="CQ14" s="64" t="n"/>
      <c r="CR14" s="65" t="n"/>
      <c r="CS14" s="67" t="n"/>
      <c r="CT14" s="67" t="n"/>
      <c r="CV14" s="518" t="n"/>
      <c r="CY14" s="47">
        <f>CV14&amp;CW14&amp;CX14</f>
        <v/>
      </c>
    </row>
    <row r="15" ht="19.9" customHeight="1" s="521">
      <c r="A15" s="524" t="n">
        <v>14</v>
      </c>
      <c r="B15" s="15" t="n">
        <v>14</v>
      </c>
      <c r="C15" s="15" t="n"/>
      <c r="D15" s="50">
        <f>LEFT(L15,1)&amp;RIGHT(L15,2)&amp;"N"&amp;M15&amp;"S"&amp;N15&amp;O15</f>
        <v/>
      </c>
      <c r="E15" s="50" t="n"/>
      <c r="F15" s="43" t="n"/>
      <c r="G15" s="553" t="inlineStr">
        <is>
          <t>Spare</t>
        </is>
      </c>
      <c r="H15" s="553" t="n"/>
      <c r="I15" s="553" t="n"/>
      <c r="J15" s="553" t="n"/>
      <c r="K15" s="553" t="n"/>
      <c r="L15" s="22">
        <f>L14</f>
        <v/>
      </c>
      <c r="M15" s="21">
        <f>M14</f>
        <v/>
      </c>
      <c r="N15" s="21">
        <f>N14</f>
        <v/>
      </c>
      <c r="O15" s="21" t="n">
        <v>14</v>
      </c>
      <c r="P15" s="83">
        <f>P14</f>
        <v/>
      </c>
      <c r="Q15" s="83">
        <f>IF(MID(P15,4,3)="543","AO","AI")</f>
        <v/>
      </c>
      <c r="R15" s="22">
        <f>IF(R14&lt;&gt;"",R14,"")</f>
        <v/>
      </c>
      <c r="S15" s="83" t="inlineStr">
        <is>
          <t>4-20mA</t>
        </is>
      </c>
      <c r="T15" s="22" t="n"/>
      <c r="U15" s="22" t="n"/>
      <c r="V15" s="22" t="n"/>
      <c r="W15" s="22" t="n"/>
      <c r="X15" s="22" t="n"/>
      <c r="Y15" s="22" t="n"/>
      <c r="Z15" s="25">
        <f>"%Z"&amp;TEXT(M15,"00")&amp;TEXT(N15,"0")&amp;"1"&amp;TEXT(O15,"00")</f>
        <v/>
      </c>
      <c r="AA15" s="22">
        <f>IF(E15="","",IF(Q15="AI",CONCATENATE("%%I",E15),IF(Q15="AO",CONCATENATE("%%O",E15),E15)))</f>
        <v/>
      </c>
      <c r="AB15" s="22">
        <f>IF(G15="Spare",D15,"")</f>
        <v/>
      </c>
      <c r="AC15" s="22">
        <f>IF(G15&lt;&gt;"",G15,"")</f>
        <v/>
      </c>
      <c r="AD15" s="21">
        <f>IF(J15&lt;&gt;"",J15,"")</f>
        <v/>
      </c>
      <c r="AE15" s="21">
        <f>IF(K15&lt;&gt;"",K15,"")</f>
        <v/>
      </c>
      <c r="AF15" s="21">
        <f>IF(I15&lt;&gt;"",I15,"")</f>
        <v/>
      </c>
      <c r="AG15" s="22" t="n"/>
      <c r="AH15" s="22" t="n"/>
      <c r="AI15" s="22" t="n"/>
      <c r="AJ15" s="22" t="n"/>
      <c r="AK15" s="23" t="n"/>
      <c r="AL15" s="23" t="inlineStr">
        <is>
          <t>IS</t>
        </is>
      </c>
      <c r="AM15" s="23" t="n"/>
      <c r="AN15" s="84" t="inlineStr">
        <is>
          <t>DCS</t>
        </is>
      </c>
      <c r="AO15" s="27" t="n"/>
      <c r="AP15" s="27" t="n"/>
      <c r="AQ15" s="28" t="n"/>
      <c r="AR15" s="33" t="n"/>
      <c r="AS15" s="29" t="n"/>
      <c r="AT15" s="84" t="inlineStr">
        <is>
          <t>Site</t>
        </is>
      </c>
      <c r="AU15" s="27" t="n"/>
      <c r="AV15" s="27" t="n"/>
      <c r="AW15" s="27" t="n"/>
      <c r="AX15" s="530" t="n"/>
      <c r="AY15" s="530" t="n"/>
      <c r="AZ15" s="27" t="n"/>
      <c r="BA15" s="27" t="n"/>
      <c r="BB15" s="27" t="n"/>
      <c r="BC15" s="27" t="n"/>
      <c r="BD15" s="27" t="n"/>
      <c r="BE15" s="33" t="n"/>
      <c r="BF15" s="33" t="n"/>
      <c r="BG15" s="33" t="n"/>
      <c r="BH15" s="33" t="n"/>
      <c r="BI15" s="33" t="n"/>
      <c r="BJ15" s="33" t="n"/>
      <c r="BK15" s="33" t="n"/>
      <c r="BL15" s="33" t="n"/>
      <c r="BM15" s="33" t="n"/>
      <c r="BN15" s="33" t="n"/>
      <c r="BO15" s="33" t="n"/>
      <c r="BP15" s="33" t="n"/>
      <c r="BQ15" s="33" t="n"/>
      <c r="BR15" s="33" t="n"/>
      <c r="BS15" s="33" t="n"/>
      <c r="BT15" s="33" t="n"/>
      <c r="BU15" s="33" t="n"/>
      <c r="BV15" s="33" t="n"/>
      <c r="BW15" s="27" t="n"/>
      <c r="BX15" s="33" t="n"/>
      <c r="BY15" s="33" t="n"/>
      <c r="BZ15" s="33" t="n"/>
      <c r="CA15" s="27" t="n"/>
      <c r="CB15" s="27" t="n"/>
      <c r="CC15" s="27" t="n"/>
      <c r="CD15" s="27" t="n"/>
      <c r="CE15" s="58" t="n"/>
      <c r="CF15" s="58" t="n"/>
      <c r="CG15" s="59">
        <f>IF(OR(Q15="AI",Q15="PI"),AD15-(AE15-AD15)*0.001,IF(AND(Q15="AO",T15="FC"),4-0.048,IF(AND(Q15="AO",OR(T15="FO",T15="FLO")),20-0.048,"")))</f>
        <v/>
      </c>
      <c r="CH15" s="60">
        <f>IF(OR(Q15="AI",Q15="PI"),AD15+(AE15-AD15)*0.001,IF(AND(Q15="AO",T15="FC"),4+0.048,IF(AND(Q15="AO",OR(T15="FO",T15="FLO")),20+0.048,"")))</f>
        <v/>
      </c>
      <c r="CI15" s="61" t="n"/>
      <c r="CJ15" s="62" t="n"/>
      <c r="CK15" s="59">
        <f>IF(OR(Q15="AI",Q15="PI"),(AE15+AD15)/2-(AE15-AD15)*0.001,IF(Q15="AO",12-0.048,""))</f>
        <v/>
      </c>
      <c r="CL15" s="60">
        <f>IF(OR(Q15="AI",Q15="PI"),(AE15+AD15)/2+(AE15-AD15)*0.001,IF(Q15="AO",12+0.048,""))</f>
        <v/>
      </c>
      <c r="CM15" s="61" t="n"/>
      <c r="CN15" s="62" t="n"/>
      <c r="CO15" s="59">
        <f>IF(OR(Q15="AI",Q15="PI"),AE15-(AE15-AD15)*0.001,IF(AND(Q15="AO",T15="FC"),20-0.048,IF(AND(Q15="AO",OR(T15="FO",T15="FLO")),4-0.048,"")))</f>
        <v/>
      </c>
      <c r="CP15" s="60">
        <f>IF(OR(Q15="AI",Q15="PI"),AE15+(AE15-AD15)*0.001,IF(AND(Q15="AO",T15="FC"),20+0.048,IF(AND(Q15="AO",OR(T15="FO",T15="FLO")),4+0.048,"")))</f>
        <v/>
      </c>
      <c r="CQ15" s="64" t="n"/>
      <c r="CR15" s="65" t="n"/>
      <c r="CS15" s="67" t="n"/>
      <c r="CT15" s="67" t="n"/>
      <c r="CV15" s="518" t="n"/>
      <c r="CY15" s="47">
        <f>CV15&amp;CW15&amp;CX15</f>
        <v/>
      </c>
    </row>
    <row r="16" ht="19.9" customHeight="1" s="521">
      <c r="A16" s="524" t="n">
        <v>15</v>
      </c>
      <c r="B16" s="15" t="n">
        <v>15</v>
      </c>
      <c r="C16" s="15" t="n"/>
      <c r="D16" s="50">
        <f>LEFT(L16,1)&amp;RIGHT(L16,2)&amp;"N"&amp;M16&amp;"S"&amp;N16&amp;O16</f>
        <v/>
      </c>
      <c r="E16" s="50" t="n"/>
      <c r="F16" s="43" t="n"/>
      <c r="G16" s="553" t="inlineStr">
        <is>
          <t>Spare</t>
        </is>
      </c>
      <c r="H16" s="553" t="n"/>
      <c r="I16" s="553" t="n"/>
      <c r="J16" s="553" t="n"/>
      <c r="K16" s="553" t="n"/>
      <c r="L16" s="22">
        <f>L15</f>
        <v/>
      </c>
      <c r="M16" s="21">
        <f>M15</f>
        <v/>
      </c>
      <c r="N16" s="21">
        <f>N15</f>
        <v/>
      </c>
      <c r="O16" s="21" t="n">
        <v>15</v>
      </c>
      <c r="P16" s="83">
        <f>P15</f>
        <v/>
      </c>
      <c r="Q16" s="83">
        <f>IF(MID(P16,4,3)="543","AO","AI")</f>
        <v/>
      </c>
      <c r="R16" s="22">
        <f>IF(R15&lt;&gt;"",R15,"")</f>
        <v/>
      </c>
      <c r="S16" s="83" t="inlineStr">
        <is>
          <t>4-20mA</t>
        </is>
      </c>
      <c r="T16" s="22" t="n"/>
      <c r="U16" s="22" t="n"/>
      <c r="V16" s="22" t="n"/>
      <c r="W16" s="22" t="n"/>
      <c r="X16" s="22" t="n"/>
      <c r="Y16" s="22" t="n"/>
      <c r="Z16" s="25">
        <f>"%Z"&amp;TEXT(M16,"00")&amp;TEXT(N16,"0")&amp;"1"&amp;TEXT(O16,"00")</f>
        <v/>
      </c>
      <c r="AA16" s="22">
        <f>IF(E16="","",IF(Q16="AI",CONCATENATE("%%I",E16),IF(Q16="AO",CONCATENATE("%%O",E16),E16)))</f>
        <v/>
      </c>
      <c r="AB16" s="22">
        <f>IF(G16="Spare",D16,"")</f>
        <v/>
      </c>
      <c r="AC16" s="22">
        <f>IF(G16&lt;&gt;"",G16,"")</f>
        <v/>
      </c>
      <c r="AD16" s="21">
        <f>IF(J16&lt;&gt;"",J16,"")</f>
        <v/>
      </c>
      <c r="AE16" s="21">
        <f>IF(K16&lt;&gt;"",K16,"")</f>
        <v/>
      </c>
      <c r="AF16" s="21">
        <f>IF(I16&lt;&gt;"",I16,"")</f>
        <v/>
      </c>
      <c r="AG16" s="22" t="n"/>
      <c r="AH16" s="22" t="n"/>
      <c r="AI16" s="22" t="n"/>
      <c r="AJ16" s="22" t="n"/>
      <c r="AK16" s="23" t="n"/>
      <c r="AL16" s="23" t="inlineStr">
        <is>
          <t>IS</t>
        </is>
      </c>
      <c r="AM16" s="23" t="n"/>
      <c r="AN16" s="84" t="inlineStr">
        <is>
          <t>DCS</t>
        </is>
      </c>
      <c r="AO16" s="27" t="n"/>
      <c r="AP16" s="27" t="n"/>
      <c r="AQ16" s="28" t="n"/>
      <c r="AR16" s="33" t="n"/>
      <c r="AS16" s="29" t="n"/>
      <c r="AT16" s="84" t="inlineStr">
        <is>
          <t>Site</t>
        </is>
      </c>
      <c r="AU16" s="27" t="n"/>
      <c r="AV16" s="27" t="n"/>
      <c r="AW16" s="27" t="n"/>
      <c r="AX16" s="530" t="n"/>
      <c r="AY16" s="530" t="n"/>
      <c r="AZ16" s="27" t="n"/>
      <c r="BA16" s="27" t="n"/>
      <c r="BB16" s="27" t="n"/>
      <c r="BC16" s="27" t="n"/>
      <c r="BD16" s="27" t="n"/>
      <c r="BE16" s="33" t="n"/>
      <c r="BF16" s="33" t="n"/>
      <c r="BG16" s="33" t="n"/>
      <c r="BH16" s="33" t="n"/>
      <c r="BI16" s="33" t="n"/>
      <c r="BJ16" s="33" t="n"/>
      <c r="BK16" s="33" t="n"/>
      <c r="BL16" s="33" t="n"/>
      <c r="BM16" s="33" t="n"/>
      <c r="BN16" s="33" t="n"/>
      <c r="BO16" s="33" t="n"/>
      <c r="BP16" s="33" t="n"/>
      <c r="BQ16" s="33" t="n"/>
      <c r="BR16" s="33" t="n"/>
      <c r="BS16" s="33" t="n"/>
      <c r="BT16" s="33" t="n"/>
      <c r="BU16" s="33" t="n"/>
      <c r="BV16" s="33" t="n"/>
      <c r="BW16" s="27" t="n"/>
      <c r="BX16" s="33" t="n"/>
      <c r="BY16" s="33" t="n"/>
      <c r="BZ16" s="33" t="n"/>
      <c r="CA16" s="27" t="n"/>
      <c r="CB16" s="27" t="n"/>
      <c r="CC16" s="27" t="n"/>
      <c r="CD16" s="27" t="n"/>
      <c r="CE16" s="58" t="n"/>
      <c r="CF16" s="58" t="n"/>
      <c r="CG16" s="59">
        <f>IF(OR(Q16="AI",Q16="PI"),AD16-(AE16-AD16)*0.001,IF(AND(Q16="AO",T16="FC"),4-0.048,IF(AND(Q16="AO",OR(T16="FO",T16="FLO")),20-0.048,"")))</f>
        <v/>
      </c>
      <c r="CH16" s="60">
        <f>IF(OR(Q16="AI",Q16="PI"),AD16+(AE16-AD16)*0.001,IF(AND(Q16="AO",T16="FC"),4+0.048,IF(AND(Q16="AO",OR(T16="FO",T16="FLO")),20+0.048,"")))</f>
        <v/>
      </c>
      <c r="CI16" s="61" t="n"/>
      <c r="CJ16" s="62" t="n"/>
      <c r="CK16" s="59">
        <f>IF(OR(Q16="AI",Q16="PI"),(AE16+AD16)/2-(AE16-AD16)*0.001,IF(Q16="AO",12-0.048,""))</f>
        <v/>
      </c>
      <c r="CL16" s="60">
        <f>IF(OR(Q16="AI",Q16="PI"),(AE16+AD16)/2+(AE16-AD16)*0.001,IF(Q16="AO",12+0.048,""))</f>
        <v/>
      </c>
      <c r="CM16" s="61" t="n"/>
      <c r="CN16" s="62" t="n"/>
      <c r="CO16" s="59">
        <f>IF(OR(Q16="AI",Q16="PI"),AE16-(AE16-AD16)*0.001,IF(AND(Q16="AO",T16="FC"),20-0.048,IF(AND(Q16="AO",OR(T16="FO",T16="FLO")),4-0.048,"")))</f>
        <v/>
      </c>
      <c r="CP16" s="60">
        <f>IF(OR(Q16="AI",Q16="PI"),AE16+(AE16-AD16)*0.001,IF(AND(Q16="AO",T16="FC"),20+0.048,IF(AND(Q16="AO",OR(T16="FO",T16="FLO")),4+0.048,"")))</f>
        <v/>
      </c>
      <c r="CQ16" s="64" t="n"/>
      <c r="CR16" s="65" t="n"/>
      <c r="CS16" s="67" t="n"/>
      <c r="CT16" s="67" t="n"/>
      <c r="CV16" s="518" t="n"/>
      <c r="CY16" s="47">
        <f>CV16&amp;CW16&amp;CX16</f>
        <v/>
      </c>
    </row>
    <row r="17" ht="19.9" customHeight="1" s="521">
      <c r="A17" s="524" t="n">
        <v>16</v>
      </c>
      <c r="B17" s="15" t="n">
        <v>16</v>
      </c>
      <c r="C17" s="15" t="n"/>
      <c r="D17" s="50">
        <f>LEFT(L17,1)&amp;RIGHT(L17,2)&amp;"N"&amp;M17&amp;"S"&amp;N17&amp;O17</f>
        <v/>
      </c>
      <c r="E17" s="50" t="n"/>
      <c r="F17" s="43" t="n"/>
      <c r="G17" s="553" t="inlineStr">
        <is>
          <t>Spare</t>
        </is>
      </c>
      <c r="H17" s="553" t="n"/>
      <c r="I17" s="553" t="n"/>
      <c r="J17" s="553" t="n"/>
      <c r="K17" s="553" t="n"/>
      <c r="L17" s="22">
        <f>L16</f>
        <v/>
      </c>
      <c r="M17" s="21">
        <f>M16</f>
        <v/>
      </c>
      <c r="N17" s="21">
        <f>N16</f>
        <v/>
      </c>
      <c r="O17" s="21" t="n">
        <v>16</v>
      </c>
      <c r="P17" s="83">
        <f>P16</f>
        <v/>
      </c>
      <c r="Q17" s="83">
        <f>IF(MID(P17,4,3)="543","AO","AI")</f>
        <v/>
      </c>
      <c r="R17" s="22">
        <f>IF(R16&lt;&gt;"",R16,"")</f>
        <v/>
      </c>
      <c r="S17" s="83" t="inlineStr">
        <is>
          <t>4-20mA</t>
        </is>
      </c>
      <c r="T17" s="22" t="n"/>
      <c r="U17" s="22" t="n"/>
      <c r="V17" s="22" t="n"/>
      <c r="W17" s="22" t="n"/>
      <c r="X17" s="22" t="n"/>
      <c r="Y17" s="22" t="n"/>
      <c r="Z17" s="25">
        <f>"%Z"&amp;TEXT(M17,"00")&amp;TEXT(N17,"0")&amp;"1"&amp;TEXT(O17,"00")</f>
        <v/>
      </c>
      <c r="AA17" s="22">
        <f>IF(E17="","",IF(Q17="AI",CONCATENATE("%%I",E17),IF(Q17="AO",CONCATENATE("%%O",E17),E17)))</f>
        <v/>
      </c>
      <c r="AB17" s="22">
        <f>IF(G17="Spare",D17,"")</f>
        <v/>
      </c>
      <c r="AC17" s="22">
        <f>IF(G17&lt;&gt;"",G17,"")</f>
        <v/>
      </c>
      <c r="AD17" s="21">
        <f>IF(J17&lt;&gt;"",J17,"")</f>
        <v/>
      </c>
      <c r="AE17" s="21">
        <f>IF(K17&lt;&gt;"",K17,"")</f>
        <v/>
      </c>
      <c r="AF17" s="21">
        <f>IF(I17&lt;&gt;"",I17,"")</f>
        <v/>
      </c>
      <c r="AG17" s="22" t="n"/>
      <c r="AH17" s="22" t="n"/>
      <c r="AI17" s="22" t="n"/>
      <c r="AJ17" s="22" t="n"/>
      <c r="AK17" s="23" t="n"/>
      <c r="AL17" s="23" t="inlineStr">
        <is>
          <t>IS</t>
        </is>
      </c>
      <c r="AM17" s="23" t="n"/>
      <c r="AN17" s="84" t="inlineStr">
        <is>
          <t>DCS</t>
        </is>
      </c>
      <c r="AO17" s="27" t="n"/>
      <c r="AP17" s="27" t="n"/>
      <c r="AQ17" s="28" t="n"/>
      <c r="AR17" s="33" t="n"/>
      <c r="AS17" s="29" t="n"/>
      <c r="AT17" s="84" t="inlineStr">
        <is>
          <t>Site</t>
        </is>
      </c>
      <c r="AU17" s="27" t="n"/>
      <c r="AV17" s="27" t="n"/>
      <c r="AW17" s="27" t="n"/>
      <c r="AX17" s="530" t="n"/>
      <c r="AY17" s="530" t="n"/>
      <c r="AZ17" s="27" t="n"/>
      <c r="BA17" s="27" t="n"/>
      <c r="BB17" s="27" t="n"/>
      <c r="BC17" s="27" t="n"/>
      <c r="BD17" s="27" t="n"/>
      <c r="BE17" s="33" t="n"/>
      <c r="BF17" s="33" t="n"/>
      <c r="BG17" s="33" t="n"/>
      <c r="BH17" s="33" t="n"/>
      <c r="BI17" s="33" t="n"/>
      <c r="BJ17" s="33" t="n"/>
      <c r="BK17" s="33" t="n"/>
      <c r="BL17" s="33" t="n"/>
      <c r="BM17" s="33" t="n"/>
      <c r="BN17" s="33" t="n"/>
      <c r="BO17" s="33" t="n"/>
      <c r="BP17" s="33" t="n"/>
      <c r="BQ17" s="33" t="n"/>
      <c r="BR17" s="33" t="n"/>
      <c r="BS17" s="33" t="n"/>
      <c r="BT17" s="33" t="n"/>
      <c r="BU17" s="33" t="n"/>
      <c r="BV17" s="33" t="n"/>
      <c r="BW17" s="27" t="n"/>
      <c r="BX17" s="33" t="n"/>
      <c r="BY17" s="33" t="n"/>
      <c r="BZ17" s="33" t="n"/>
      <c r="CA17" s="27" t="n"/>
      <c r="CB17" s="27" t="n"/>
      <c r="CC17" s="27" t="n"/>
      <c r="CD17" s="27" t="n"/>
      <c r="CE17" s="58" t="n"/>
      <c r="CF17" s="58" t="n"/>
      <c r="CG17" s="59">
        <f>IF(OR(Q17="AI",Q17="PI"),AD17-(AE17-AD17)*0.001,IF(AND(Q17="AO",T17="FC"),4-0.048,IF(AND(Q17="AO",OR(T17="FO",T17="FLO")),20-0.048,"")))</f>
        <v/>
      </c>
      <c r="CH17" s="60">
        <f>IF(OR(Q17="AI",Q17="PI"),AD17+(AE17-AD17)*0.001,IF(AND(Q17="AO",T17="FC"),4+0.048,IF(AND(Q17="AO",OR(T17="FO",T17="FLO")),20+0.048,"")))</f>
        <v/>
      </c>
      <c r="CI17" s="61" t="n"/>
      <c r="CJ17" s="62" t="n"/>
      <c r="CK17" s="59">
        <f>IF(OR(Q17="AI",Q17="PI"),(AE17+AD17)/2-(AE17-AD17)*0.001,IF(Q17="AO",12-0.048,""))</f>
        <v/>
      </c>
      <c r="CL17" s="60">
        <f>IF(OR(Q17="AI",Q17="PI"),(AE17+AD17)/2+(AE17-AD17)*0.001,IF(Q17="AO",12+0.048,""))</f>
        <v/>
      </c>
      <c r="CM17" s="61" t="n"/>
      <c r="CN17" s="62" t="n"/>
      <c r="CO17" s="59">
        <f>IF(OR(Q17="AI",Q17="PI"),AE17-(AE17-AD17)*0.001,IF(AND(Q17="AO",T17="FC"),20-0.048,IF(AND(Q17="AO",OR(T17="FO",T17="FLO")),4-0.048,"")))</f>
        <v/>
      </c>
      <c r="CP17" s="60">
        <f>IF(OR(Q17="AI",Q17="PI"),AE17+(AE17-AD17)*0.001,IF(AND(Q17="AO",T17="FC"),20+0.048,IF(AND(Q17="AO",OR(T17="FO",T17="FLO")),4+0.048,"")))</f>
        <v/>
      </c>
      <c r="CQ17" s="64" t="n"/>
      <c r="CR17" s="65" t="n"/>
      <c r="CS17" s="67" t="n"/>
      <c r="CT17" s="67" t="n"/>
      <c r="CV17" s="518" t="n"/>
      <c r="CY17" s="47">
        <f>CV17&amp;CW17&amp;CX17</f>
        <v/>
      </c>
    </row>
    <row r="18" ht="19.9" customHeight="1" s="521">
      <c r="A18" s="524" t="n">
        <v>17</v>
      </c>
      <c r="B18" s="15" t="n">
        <v>1</v>
      </c>
      <c r="C18" s="15" t="n">
        <v>1840</v>
      </c>
      <c r="D18" s="43" t="inlineStr">
        <is>
          <t>18-PV-62301</t>
        </is>
      </c>
      <c r="E18" s="553" t="n"/>
      <c r="F18" s="540" t="inlineStr">
        <is>
          <t>-</t>
        </is>
      </c>
      <c r="G18" s="541" t="inlineStr">
        <is>
          <t>P TO OSBL PRES. CONTR.</t>
        </is>
      </c>
      <c r="H18" s="553" t="n"/>
      <c r="I18" s="553" t="n"/>
      <c r="J18" s="553" t="n"/>
      <c r="K18" s="553">
        <f>IF(H18&lt;&gt;"",MID(H18,FIND("～",H18,1)+1,10),"")</f>
        <v/>
      </c>
      <c r="L18" s="22">
        <f>L17</f>
        <v/>
      </c>
      <c r="M18" s="21" t="n">
        <v>1</v>
      </c>
      <c r="N18" s="21" t="n">
        <v>3</v>
      </c>
      <c r="O18" s="21" t="n">
        <v>1</v>
      </c>
      <c r="P18" s="83" t="inlineStr">
        <is>
          <t>AAI543-H</t>
        </is>
      </c>
      <c r="Q18" s="83">
        <f>IF(MID(P18,4,3)="543","AO","AI")</f>
        <v/>
      </c>
      <c r="R18" s="22" t="inlineStr">
        <is>
          <t>Y</t>
        </is>
      </c>
      <c r="S18" s="542" t="inlineStr">
        <is>
          <t>4~20mA</t>
        </is>
      </c>
      <c r="T18" s="22" t="n"/>
      <c r="U18" s="22" t="n"/>
      <c r="V18" s="22" t="n"/>
      <c r="W18" s="22" t="n"/>
      <c r="X18" s="22" t="n"/>
      <c r="Y18" s="22" t="n"/>
      <c r="Z18" s="25">
        <f>"%Z"&amp;TEXT(M18,"00")&amp;TEXT(N18,"0")&amp;"1"&amp;TEXT(O18,"00")</f>
        <v/>
      </c>
      <c r="AA18" s="22">
        <f>IF(E18="","",IF(Q18="AI",CONCATENATE("%%I",E18),IF(Q18="AO",CONCATENATE("%%O",E18),E18)))</f>
        <v/>
      </c>
      <c r="AB18" s="22" t="inlineStr">
        <is>
          <t>18-PV-62301</t>
        </is>
      </c>
      <c r="AC18" s="22">
        <f>IF(G18&lt;&gt;"",G18,"")</f>
        <v/>
      </c>
      <c r="AD18" s="21">
        <f>IF(J18&lt;&gt;"",J18,"")</f>
        <v/>
      </c>
      <c r="AE18" s="21">
        <f>IF(K18&lt;&gt;"",K18,"")</f>
        <v/>
      </c>
      <c r="AF18" s="21">
        <f>IF(I18&lt;&gt;"",I18,"")</f>
        <v/>
      </c>
      <c r="AG18" s="22" t="n">
        <v>0</v>
      </c>
      <c r="AH18" s="22" t="n">
        <v>0</v>
      </c>
      <c r="AI18" s="22" t="n">
        <v>0</v>
      </c>
      <c r="AJ18" s="22" t="n">
        <v>0</v>
      </c>
      <c r="AK18" s="23" t="inlineStr">
        <is>
          <t>DCS-AO</t>
        </is>
      </c>
      <c r="AL18" s="23" t="inlineStr">
        <is>
          <t>IS</t>
        </is>
      </c>
      <c r="AM18" s="23" t="n"/>
      <c r="AN18" s="84" t="inlineStr">
        <is>
          <t>DCS</t>
        </is>
      </c>
      <c r="AO18" s="27" t="n"/>
      <c r="AP18" s="27" t="n"/>
      <c r="AQ18" s="28" t="n"/>
      <c r="AR18" s="543" t="inlineStr">
        <is>
          <t>Y</t>
        </is>
      </c>
      <c r="AS18" s="29" t="n"/>
      <c r="AT18" s="84" t="inlineStr">
        <is>
          <t>Site</t>
        </is>
      </c>
      <c r="AU18" s="541" t="inlineStr">
        <is>
          <t>-</t>
        </is>
      </c>
      <c r="AV18" s="27" t="n"/>
      <c r="AW18" s="27" t="n"/>
      <c r="AX18" s="530" t="inlineStr">
        <is>
          <t>18-IJB-40-008</t>
        </is>
      </c>
      <c r="AY18" s="530" t="inlineStr">
        <is>
          <t>18-40-008-iSC</t>
        </is>
      </c>
      <c r="AZ18" s="27" t="n"/>
      <c r="BA18" s="27" t="n"/>
      <c r="BB18" s="27" t="n"/>
      <c r="BC18" s="27" t="n"/>
      <c r="BD18" s="27" t="n"/>
      <c r="BE18" s="33" t="n"/>
      <c r="BF18" s="33" t="n"/>
      <c r="BG18" s="33" t="n"/>
      <c r="BH18" s="33" t="n"/>
      <c r="BI18" s="33" t="n"/>
      <c r="BJ18" s="33" t="n"/>
      <c r="BK18" s="33" t="n"/>
      <c r="BL18" s="33" t="n"/>
      <c r="BM18" s="33" t="n"/>
      <c r="BN18" s="33" t="n"/>
      <c r="BO18" s="33" t="n"/>
      <c r="BP18" s="33" t="n"/>
      <c r="BQ18" s="33" t="n"/>
      <c r="BR18" s="33" t="n"/>
      <c r="BS18" s="33" t="n"/>
      <c r="BT18" s="33" t="n"/>
      <c r="BU18" s="33" t="n"/>
      <c r="BV18" s="33" t="n"/>
      <c r="BW18" s="27" t="n"/>
      <c r="BX18" s="33" t="n"/>
      <c r="BY18" s="33" t="n"/>
      <c r="BZ18" s="33" t="n"/>
      <c r="CA18" s="27" t="n"/>
      <c r="CB18" s="27" t="n"/>
      <c r="CC18" s="27" t="n"/>
      <c r="CD18" s="27" t="n"/>
      <c r="CE18" s="58" t="n"/>
      <c r="CF18" s="58" t="n"/>
      <c r="CG18" s="59">
        <f>IF(OR(Q18="AI",Q18="PI"),AD18-(AE18-AD18)*0.001,IF(AND(Q18="AO",T18="FC"),4-0.048,IF(AND(Q18="AO",OR(T18="FO",T18="FLO")),20-0.048,"")))</f>
        <v/>
      </c>
      <c r="CH18" s="60">
        <f>IF(OR(Q18="AI",Q18="PI"),AD18+(AE18-AD18)*0.001,IF(AND(Q18="AO",T18="FC"),4+0.048,IF(AND(Q18="AO",OR(T18="FO",T18="FLO")),20+0.048,"")))</f>
        <v/>
      </c>
      <c r="CI18" s="61" t="n"/>
      <c r="CJ18" s="62" t="n"/>
      <c r="CK18" s="59">
        <f>IF(OR(Q18="AI",Q18="PI"),(AE18+AD18)/2-(AE18-AD18)*0.001,IF(Q18="AO",12-0.048,""))</f>
        <v/>
      </c>
      <c r="CL18" s="60">
        <f>IF(OR(Q18="AI",Q18="PI"),(AE18+AD18)/2+(AE18-AD18)*0.001,IF(Q18="AO",12+0.048,""))</f>
        <v/>
      </c>
      <c r="CM18" s="61" t="n"/>
      <c r="CN18" s="62" t="n"/>
      <c r="CO18" s="59">
        <f>IF(OR(Q18="AI",Q18="PI"),AE18-(AE18-AD18)*0.001,IF(AND(Q18="AO",T18="FC"),20-0.048,IF(AND(Q18="AO",OR(T18="FO",T18="FLO")),4-0.048,"")))</f>
        <v/>
      </c>
      <c r="CP18" s="60">
        <f>IF(OR(Q18="AI",Q18="PI"),AE18+(AE18-AD18)*0.001,IF(AND(Q18="AO",T18="FC"),20+0.048,IF(AND(Q18="AO",OR(T18="FO",T18="FLO")),4+0.048,"")))</f>
        <v/>
      </c>
      <c r="CQ18" s="64" t="n"/>
      <c r="CR18" s="65" t="n"/>
      <c r="CS18" s="67" t="n"/>
      <c r="CT18" s="67" t="n"/>
      <c r="CU18" s="544" t="n">
        <v>1840</v>
      </c>
      <c r="CV18" s="518">
        <f>LEFT(D18,3)</f>
        <v/>
      </c>
      <c r="CW18" s="47" t="inlineStr">
        <is>
          <t>PV</t>
        </is>
      </c>
      <c r="CX18" s="47">
        <f>RIGHT(D18,6)</f>
        <v/>
      </c>
      <c r="CY18" s="47">
        <f>CV18&amp;CW18&amp;CX18</f>
        <v/>
      </c>
    </row>
    <row r="19" ht="19.9" customHeight="1" s="521">
      <c r="A19" s="524" t="n">
        <v>18</v>
      </c>
      <c r="B19" s="15" t="n">
        <v>2</v>
      </c>
      <c r="C19" s="15" t="n">
        <v>1840</v>
      </c>
      <c r="D19" s="43" t="inlineStr">
        <is>
          <t>18-FXV-61103</t>
        </is>
      </c>
      <c r="E19" s="553" t="n"/>
      <c r="F19" s="540" t="inlineStr">
        <is>
          <t>-</t>
        </is>
      </c>
      <c r="G19" s="541" t="inlineStr">
        <is>
          <t>GC TO TA-6101 FLOW CONTROL</t>
        </is>
      </c>
      <c r="H19" s="553" t="n"/>
      <c r="I19" s="553" t="n"/>
      <c r="J19" s="553" t="n"/>
      <c r="K19" s="553">
        <f>IF(H19&lt;&gt;"",MID(H19,FIND("～",H19,1)+1,10),"")</f>
        <v/>
      </c>
      <c r="L19" s="22">
        <f>L18</f>
        <v/>
      </c>
      <c r="M19" s="21">
        <f>M18</f>
        <v/>
      </c>
      <c r="N19" s="21">
        <f>N18</f>
        <v/>
      </c>
      <c r="O19" s="21" t="n">
        <v>2</v>
      </c>
      <c r="P19" s="83">
        <f>P18</f>
        <v/>
      </c>
      <c r="Q19" s="83">
        <f>IF(MID(P19,4,3)="543","AO","AI")</f>
        <v/>
      </c>
      <c r="R19" s="22">
        <f>IF(R18&lt;&gt;"",R18,"")</f>
        <v/>
      </c>
      <c r="S19" s="542" t="inlineStr">
        <is>
          <t>4~20mA</t>
        </is>
      </c>
      <c r="T19" s="22" t="n"/>
      <c r="U19" s="22" t="n"/>
      <c r="V19" s="22" t="n"/>
      <c r="W19" s="22" t="n"/>
      <c r="X19" s="22" t="n"/>
      <c r="Y19" s="22" t="n"/>
      <c r="Z19" s="25">
        <f>"%Z"&amp;TEXT(M19,"00")&amp;TEXT(N19,"0")&amp;"1"&amp;TEXT(O19,"00")</f>
        <v/>
      </c>
      <c r="AA19" s="22">
        <f>IF(E19="","",IF(Q19="AI",CONCATENATE("%%I",E19),IF(Q19="AO",CONCATENATE("%%O",E19),E19)))</f>
        <v/>
      </c>
      <c r="AB19" s="22" t="inlineStr">
        <is>
          <t>18-FV-61103</t>
        </is>
      </c>
      <c r="AC19" s="22">
        <f>IF(G19&lt;&gt;"",G19,"")</f>
        <v/>
      </c>
      <c r="AD19" s="21">
        <f>IF(J19&lt;&gt;"",J19,"")</f>
        <v/>
      </c>
      <c r="AE19" s="21">
        <f>IF(K19&lt;&gt;"",K19,"")</f>
        <v/>
      </c>
      <c r="AF19" s="21">
        <f>IF(I19&lt;&gt;"",I19,"")</f>
        <v/>
      </c>
      <c r="AG19" s="22" t="n">
        <v>0</v>
      </c>
      <c r="AH19" s="22" t="n">
        <v>0</v>
      </c>
      <c r="AI19" s="22" t="n">
        <v>0</v>
      </c>
      <c r="AJ19" s="22" t="n">
        <v>0</v>
      </c>
      <c r="AK19" s="23" t="inlineStr">
        <is>
          <t>DCS-AO</t>
        </is>
      </c>
      <c r="AL19" s="23" t="inlineStr">
        <is>
          <t>IS</t>
        </is>
      </c>
      <c r="AM19" s="23" t="n"/>
      <c r="AN19" s="84" t="inlineStr">
        <is>
          <t>DCS</t>
        </is>
      </c>
      <c r="AO19" s="27" t="n"/>
      <c r="AP19" s="27" t="n"/>
      <c r="AQ19" s="28" t="n"/>
      <c r="AR19" s="543" t="inlineStr">
        <is>
          <t>Y</t>
        </is>
      </c>
      <c r="AS19" s="29" t="n"/>
      <c r="AT19" s="84" t="inlineStr">
        <is>
          <t>Site</t>
        </is>
      </c>
      <c r="AU19" s="541" t="inlineStr">
        <is>
          <t>-</t>
        </is>
      </c>
      <c r="AV19" s="27" t="n"/>
      <c r="AW19" s="27" t="n"/>
      <c r="AX19" s="530" t="inlineStr">
        <is>
          <t>18-IJB-40-008</t>
        </is>
      </c>
      <c r="AY19" s="530" t="inlineStr">
        <is>
          <t>18-40-008-iSC</t>
        </is>
      </c>
      <c r="AZ19" s="27" t="n"/>
      <c r="BA19" s="27" t="n"/>
      <c r="BB19" s="27" t="n"/>
      <c r="BC19" s="27" t="n"/>
      <c r="BD19" s="27" t="n"/>
      <c r="BE19" s="33" t="n"/>
      <c r="BF19" s="33" t="n"/>
      <c r="BG19" s="33" t="n"/>
      <c r="BH19" s="33" t="n"/>
      <c r="BI19" s="33" t="n"/>
      <c r="BJ19" s="33" t="n"/>
      <c r="BK19" s="33" t="n"/>
      <c r="BL19" s="33" t="n"/>
      <c r="BM19" s="33" t="n"/>
      <c r="BN19" s="33" t="n"/>
      <c r="BO19" s="33" t="n"/>
      <c r="BP19" s="33" t="n"/>
      <c r="BQ19" s="33" t="n"/>
      <c r="BR19" s="33" t="n"/>
      <c r="BS19" s="33" t="n"/>
      <c r="BT19" s="33" t="n"/>
      <c r="BU19" s="33" t="n"/>
      <c r="BV19" s="33" t="n"/>
      <c r="BW19" s="27" t="n"/>
      <c r="BX19" s="33" t="n"/>
      <c r="BY19" s="33" t="n"/>
      <c r="BZ19" s="33" t="n"/>
      <c r="CA19" s="27" t="n"/>
      <c r="CB19" s="27" t="n"/>
      <c r="CC19" s="27" t="n"/>
      <c r="CD19" s="27" t="n"/>
      <c r="CE19" s="58" t="n"/>
      <c r="CF19" s="58" t="n"/>
      <c r="CG19" s="59">
        <f>IF(OR(Q19="AI",Q19="PI"),AD19-(AE19-AD19)*0.001,IF(AND(Q19="AO",T19="FC"),4-0.048,IF(AND(Q19="AO",OR(T19="FO",T19="FLO")),20-0.048,"")))</f>
        <v/>
      </c>
      <c r="CH19" s="60">
        <f>IF(OR(Q19="AI",Q19="PI"),AD19+(AE19-AD19)*0.001,IF(AND(Q19="AO",T19="FC"),4+0.048,IF(AND(Q19="AO",OR(T19="FO",T19="FLO")),20+0.048,"")))</f>
        <v/>
      </c>
      <c r="CI19" s="61" t="n"/>
      <c r="CJ19" s="62" t="n"/>
      <c r="CK19" s="59">
        <f>IF(OR(Q19="AI",Q19="PI"),(AE19+AD19)/2-(AE19-AD19)*0.001,IF(Q19="AO",12-0.048,""))</f>
        <v/>
      </c>
      <c r="CL19" s="60">
        <f>IF(OR(Q19="AI",Q19="PI"),(AE19+AD19)/2+(AE19-AD19)*0.001,IF(Q19="AO",12+0.048,""))</f>
        <v/>
      </c>
      <c r="CM19" s="61" t="n"/>
      <c r="CN19" s="62" t="n"/>
      <c r="CO19" s="59">
        <f>IF(OR(Q19="AI",Q19="PI"),AE19-(AE19-AD19)*0.001,IF(AND(Q19="AO",T19="FC"),20-0.048,IF(AND(Q19="AO",OR(T19="FO",T19="FLO")),4-0.048,"")))</f>
        <v/>
      </c>
      <c r="CP19" s="60">
        <f>IF(OR(Q19="AI",Q19="PI"),AE19+(AE19-AD19)*0.001,IF(AND(Q19="AO",T19="FC"),20+0.048,IF(AND(Q19="AO",OR(T19="FO",T19="FLO")),4+0.048,"")))</f>
        <v/>
      </c>
      <c r="CQ19" s="64" t="n"/>
      <c r="CR19" s="65" t="n"/>
      <c r="CS19" s="67" t="n"/>
      <c r="CT19" s="67" t="n"/>
      <c r="CU19" s="544" t="n">
        <v>1840</v>
      </c>
      <c r="CV19" s="518">
        <f>LEFT(D19,3)</f>
        <v/>
      </c>
      <c r="CW19" s="47" t="inlineStr">
        <is>
          <t>FV</t>
        </is>
      </c>
      <c r="CX19" s="47">
        <f>RIGHT(D19,6)</f>
        <v/>
      </c>
      <c r="CY19" s="47">
        <f>CV19&amp;CW19&amp;CX19</f>
        <v/>
      </c>
    </row>
    <row r="20" ht="19.9" customHeight="1" s="521">
      <c r="A20" s="524" t="n">
        <v>19</v>
      </c>
      <c r="B20" s="15" t="n">
        <v>3</v>
      </c>
      <c r="C20" s="15" t="n">
        <v>1840</v>
      </c>
      <c r="D20" s="43" t="inlineStr">
        <is>
          <t>18-FXV-61104</t>
        </is>
      </c>
      <c r="E20" s="553" t="n"/>
      <c r="F20" s="540" t="inlineStr">
        <is>
          <t>-</t>
        </is>
      </c>
      <c r="G20" s="541" t="inlineStr">
        <is>
          <t>LLS TO ET-6101 FLOW CONTROL</t>
        </is>
      </c>
      <c r="H20" s="553" t="n"/>
      <c r="I20" s="553" t="n"/>
      <c r="J20" s="553" t="n"/>
      <c r="K20" s="553">
        <f>IF(H20&lt;&gt;"",MID(H20,FIND("～",H20,1)+1,10),"")</f>
        <v/>
      </c>
      <c r="L20" s="22">
        <f>L19</f>
        <v/>
      </c>
      <c r="M20" s="21">
        <f>M19</f>
        <v/>
      </c>
      <c r="N20" s="21">
        <f>N19</f>
        <v/>
      </c>
      <c r="O20" s="21" t="n">
        <v>3</v>
      </c>
      <c r="P20" s="83">
        <f>P19</f>
        <v/>
      </c>
      <c r="Q20" s="83">
        <f>IF(MID(P20,4,3)="543","AO","AI")</f>
        <v/>
      </c>
      <c r="R20" s="22">
        <f>IF(R19&lt;&gt;"",R19,"")</f>
        <v/>
      </c>
      <c r="S20" s="542" t="inlineStr">
        <is>
          <t>4~20mA</t>
        </is>
      </c>
      <c r="T20" s="22" t="n"/>
      <c r="U20" s="22" t="n"/>
      <c r="V20" s="22" t="n"/>
      <c r="W20" s="22" t="n"/>
      <c r="X20" s="22" t="n"/>
      <c r="Y20" s="22" t="n"/>
      <c r="Z20" s="25">
        <f>"%Z"&amp;TEXT(M20,"00")&amp;TEXT(N20,"0")&amp;"1"&amp;TEXT(O20,"00")</f>
        <v/>
      </c>
      <c r="AA20" s="22">
        <f>IF(E20="","",IF(Q20="AI",CONCATENATE("%%I",E20),IF(Q20="AO",CONCATENATE("%%O",E20),E20)))</f>
        <v/>
      </c>
      <c r="AB20" s="22" t="inlineStr">
        <is>
          <t>18-FV-61104</t>
        </is>
      </c>
      <c r="AC20" s="22">
        <f>IF(G20&lt;&gt;"",G20,"")</f>
        <v/>
      </c>
      <c r="AD20" s="21">
        <f>IF(J20&lt;&gt;"",J20,"")</f>
        <v/>
      </c>
      <c r="AE20" s="21">
        <f>IF(K20&lt;&gt;"",K20,"")</f>
        <v/>
      </c>
      <c r="AF20" s="21">
        <f>IF(I20&lt;&gt;"",I20,"")</f>
        <v/>
      </c>
      <c r="AG20" s="22" t="n">
        <v>0</v>
      </c>
      <c r="AH20" s="22" t="n">
        <v>0</v>
      </c>
      <c r="AI20" s="22" t="n">
        <v>0</v>
      </c>
      <c r="AJ20" s="22" t="n">
        <v>0</v>
      </c>
      <c r="AK20" s="23" t="inlineStr">
        <is>
          <t>DCS-AO</t>
        </is>
      </c>
      <c r="AL20" s="23" t="inlineStr">
        <is>
          <t>IS</t>
        </is>
      </c>
      <c r="AM20" s="23" t="n"/>
      <c r="AN20" s="84" t="inlineStr">
        <is>
          <t>DCS</t>
        </is>
      </c>
      <c r="AO20" s="27" t="n"/>
      <c r="AP20" s="27" t="n"/>
      <c r="AQ20" s="28" t="n"/>
      <c r="AR20" s="543" t="inlineStr">
        <is>
          <t>Y</t>
        </is>
      </c>
      <c r="AS20" s="29" t="n"/>
      <c r="AT20" s="84" t="inlineStr">
        <is>
          <t>Site</t>
        </is>
      </c>
      <c r="AU20" s="541" t="inlineStr">
        <is>
          <t>-</t>
        </is>
      </c>
      <c r="AV20" s="27" t="n"/>
      <c r="AW20" s="27" t="n"/>
      <c r="AX20" s="530" t="inlineStr">
        <is>
          <t>18-IJB-40-008</t>
        </is>
      </c>
      <c r="AY20" s="530" t="inlineStr">
        <is>
          <t>18-40-008-iSC</t>
        </is>
      </c>
      <c r="AZ20" s="27" t="n"/>
      <c r="BA20" s="27" t="n"/>
      <c r="BB20" s="27" t="n"/>
      <c r="BC20" s="27" t="n"/>
      <c r="BD20" s="27" t="n"/>
      <c r="BE20" s="33" t="n"/>
      <c r="BF20" s="33" t="n"/>
      <c r="BG20" s="33" t="n"/>
      <c r="BH20" s="33" t="n"/>
      <c r="BI20" s="33" t="n"/>
      <c r="BJ20" s="33" t="n"/>
      <c r="BK20" s="33" t="n"/>
      <c r="BL20" s="33" t="n"/>
      <c r="BM20" s="33" t="n"/>
      <c r="BN20" s="33" t="n"/>
      <c r="BO20" s="33" t="n"/>
      <c r="BP20" s="33" t="n"/>
      <c r="BQ20" s="33" t="n"/>
      <c r="BR20" s="33" t="n"/>
      <c r="BS20" s="33" t="n"/>
      <c r="BT20" s="33" t="n"/>
      <c r="BU20" s="33" t="n"/>
      <c r="BV20" s="33" t="n"/>
      <c r="BW20" s="27" t="n"/>
      <c r="BX20" s="33" t="n"/>
      <c r="BY20" s="33" t="n"/>
      <c r="BZ20" s="33" t="n"/>
      <c r="CA20" s="27" t="n"/>
      <c r="CB20" s="27" t="n"/>
      <c r="CC20" s="27" t="n"/>
      <c r="CD20" s="27" t="n"/>
      <c r="CE20" s="58" t="n"/>
      <c r="CF20" s="58" t="n"/>
      <c r="CG20" s="59">
        <f>IF(OR(Q20="AI",Q20="PI"),AD20-(AE20-AD20)*0.001,IF(AND(Q20="AO",T20="FC"),4-0.048,IF(AND(Q20="AO",OR(T20="FO",T20="FLO")),20-0.048,"")))</f>
        <v/>
      </c>
      <c r="CH20" s="60">
        <f>IF(OR(Q20="AI",Q20="PI"),AD20+(AE20-AD20)*0.001,IF(AND(Q20="AO",T20="FC"),4+0.048,IF(AND(Q20="AO",OR(T20="FO",T20="FLO")),20+0.048,"")))</f>
        <v/>
      </c>
      <c r="CI20" s="61" t="n"/>
      <c r="CJ20" s="62" t="n"/>
      <c r="CK20" s="59">
        <f>IF(OR(Q20="AI",Q20="PI"),(AE20+AD20)/2-(AE20-AD20)*0.001,IF(Q20="AO",12-0.048,""))</f>
        <v/>
      </c>
      <c r="CL20" s="60">
        <f>IF(OR(Q20="AI",Q20="PI"),(AE20+AD20)/2+(AE20-AD20)*0.001,IF(Q20="AO",12+0.048,""))</f>
        <v/>
      </c>
      <c r="CM20" s="61" t="n"/>
      <c r="CN20" s="62" t="n"/>
      <c r="CO20" s="59">
        <f>IF(OR(Q20="AI",Q20="PI"),AE20-(AE20-AD20)*0.001,IF(AND(Q20="AO",T20="FC"),20-0.048,IF(AND(Q20="AO",OR(T20="FO",T20="FLO")),4-0.048,"")))</f>
        <v/>
      </c>
      <c r="CP20" s="60">
        <f>IF(OR(Q20="AI",Q20="PI"),AE20+(AE20-AD20)*0.001,IF(AND(Q20="AO",T20="FC"),20+0.048,IF(AND(Q20="AO",OR(T20="FO",T20="FLO")),4+0.048,"")))</f>
        <v/>
      </c>
      <c r="CQ20" s="64" t="n"/>
      <c r="CR20" s="65" t="n"/>
      <c r="CS20" s="67" t="n"/>
      <c r="CT20" s="67" t="n"/>
      <c r="CU20" s="544" t="n">
        <v>1840</v>
      </c>
      <c r="CV20" s="518">
        <f>LEFT(D20,3)</f>
        <v/>
      </c>
      <c r="CW20" s="47" t="inlineStr">
        <is>
          <t>FV</t>
        </is>
      </c>
      <c r="CX20" s="47">
        <f>RIGHT(D20,6)</f>
        <v/>
      </c>
      <c r="CY20" s="47">
        <f>CV20&amp;CW20&amp;CX20</f>
        <v/>
      </c>
    </row>
    <row r="21" ht="19.9" customHeight="1" s="521">
      <c r="A21" s="524" t="n">
        <v>20</v>
      </c>
      <c r="B21" s="15" t="n">
        <v>4</v>
      </c>
      <c r="C21" s="15" t="n">
        <v>1840</v>
      </c>
      <c r="D21" s="43" t="inlineStr">
        <is>
          <t>18-FXV-62101</t>
        </is>
      </c>
      <c r="E21" s="553" t="n"/>
      <c r="F21" s="540" t="inlineStr">
        <is>
          <t>-</t>
        </is>
      </c>
      <c r="G21" s="541" t="inlineStr">
        <is>
          <t>C3 TO TA-6201 FLOW CONTROL</t>
        </is>
      </c>
      <c r="H21" s="553" t="n"/>
      <c r="I21" s="553" t="n"/>
      <c r="J21" s="553" t="n"/>
      <c r="K21" s="553">
        <f>IF(H21&lt;&gt;"",MID(H21,FIND("～",H21,1)+1,10),"")</f>
        <v/>
      </c>
      <c r="L21" s="22">
        <f>L20</f>
        <v/>
      </c>
      <c r="M21" s="21">
        <f>M20</f>
        <v/>
      </c>
      <c r="N21" s="21">
        <f>N20</f>
        <v/>
      </c>
      <c r="O21" s="21" t="n">
        <v>4</v>
      </c>
      <c r="P21" s="83">
        <f>P20</f>
        <v/>
      </c>
      <c r="Q21" s="83">
        <f>IF(MID(P21,4,3)="543","AO","AI")</f>
        <v/>
      </c>
      <c r="R21" s="22">
        <f>IF(R20&lt;&gt;"",R20,"")</f>
        <v/>
      </c>
      <c r="S21" s="542" t="inlineStr">
        <is>
          <t>4~20mA</t>
        </is>
      </c>
      <c r="T21" s="22" t="n"/>
      <c r="U21" s="22" t="n"/>
      <c r="V21" s="22" t="n"/>
      <c r="W21" s="22" t="n"/>
      <c r="X21" s="22" t="n"/>
      <c r="Y21" s="22" t="n"/>
      <c r="Z21" s="25">
        <f>"%Z"&amp;TEXT(M21,"00")&amp;TEXT(N21,"0")&amp;"1"&amp;TEXT(O21,"00")</f>
        <v/>
      </c>
      <c r="AA21" s="22">
        <f>IF(E21="","",IF(Q21="AI",CONCATENATE("%%I",E21),IF(Q21="AO",CONCATENATE("%%O",E21),E21)))</f>
        <v/>
      </c>
      <c r="AB21" s="22" t="inlineStr">
        <is>
          <t>18-FV-62101</t>
        </is>
      </c>
      <c r="AC21" s="22">
        <f>IF(G21&lt;&gt;"",G21,"")</f>
        <v/>
      </c>
      <c r="AD21" s="21">
        <f>IF(J21&lt;&gt;"",J21,"")</f>
        <v/>
      </c>
      <c r="AE21" s="21">
        <f>IF(K21&lt;&gt;"",K21,"")</f>
        <v/>
      </c>
      <c r="AF21" s="21">
        <f>IF(I21&lt;&gt;"",I21,"")</f>
        <v/>
      </c>
      <c r="AG21" s="22" t="n">
        <v>0</v>
      </c>
      <c r="AH21" s="22" t="n">
        <v>0</v>
      </c>
      <c r="AI21" s="22" t="n">
        <v>0</v>
      </c>
      <c r="AJ21" s="22" t="n">
        <v>0</v>
      </c>
      <c r="AK21" s="23" t="inlineStr">
        <is>
          <t>DCS-AO</t>
        </is>
      </c>
      <c r="AL21" s="23" t="inlineStr">
        <is>
          <t>IS</t>
        </is>
      </c>
      <c r="AM21" s="23" t="n"/>
      <c r="AN21" s="84" t="inlineStr">
        <is>
          <t>DCS</t>
        </is>
      </c>
      <c r="AO21" s="27" t="n"/>
      <c r="AP21" s="27" t="n"/>
      <c r="AQ21" s="28" t="n"/>
      <c r="AR21" s="543" t="inlineStr">
        <is>
          <t>Y</t>
        </is>
      </c>
      <c r="AS21" s="29" t="n"/>
      <c r="AT21" s="84" t="inlineStr">
        <is>
          <t>Site</t>
        </is>
      </c>
      <c r="AU21" s="541" t="inlineStr">
        <is>
          <t>-</t>
        </is>
      </c>
      <c r="AV21" s="27" t="n"/>
      <c r="AW21" s="27" t="n"/>
      <c r="AX21" s="530" t="inlineStr">
        <is>
          <t>18-IJB-40-008</t>
        </is>
      </c>
      <c r="AY21" s="530" t="inlineStr">
        <is>
          <t>18-40-008-iSC</t>
        </is>
      </c>
      <c r="AZ21" s="27" t="n"/>
      <c r="BA21" s="27" t="n"/>
      <c r="BB21" s="27" t="n"/>
      <c r="BC21" s="27" t="n"/>
      <c r="BD21" s="27" t="n"/>
      <c r="BE21" s="33" t="n"/>
      <c r="BF21" s="33" t="n"/>
      <c r="BG21" s="33" t="n"/>
      <c r="BH21" s="33" t="n"/>
      <c r="BI21" s="33" t="n"/>
      <c r="BJ21" s="33" t="n"/>
      <c r="BK21" s="33" t="n"/>
      <c r="BL21" s="33" t="n"/>
      <c r="BM21" s="33" t="n"/>
      <c r="BN21" s="33" t="n"/>
      <c r="BO21" s="33" t="n"/>
      <c r="BP21" s="33" t="n"/>
      <c r="BQ21" s="33" t="n"/>
      <c r="BR21" s="33" t="n"/>
      <c r="BS21" s="33" t="n"/>
      <c r="BT21" s="33" t="n"/>
      <c r="BU21" s="33" t="n"/>
      <c r="BV21" s="33" t="n"/>
      <c r="BW21" s="27" t="n"/>
      <c r="BX21" s="33" t="n"/>
      <c r="BY21" s="33" t="n"/>
      <c r="BZ21" s="33" t="n"/>
      <c r="CA21" s="27" t="n"/>
      <c r="CB21" s="27" t="n"/>
      <c r="CC21" s="27" t="n"/>
      <c r="CD21" s="27" t="n"/>
      <c r="CE21" s="58" t="n"/>
      <c r="CF21" s="58" t="n"/>
      <c r="CG21" s="59">
        <f>IF(OR(Q21="AI",Q21="PI"),AD21-(AE21-AD21)*0.001,IF(AND(Q21="AO",T21="FC"),4-0.048,IF(AND(Q21="AO",OR(T21="FO",T21="FLO")),20-0.048,"")))</f>
        <v/>
      </c>
      <c r="CH21" s="60">
        <f>IF(OR(Q21="AI",Q21="PI"),AD21+(AE21-AD21)*0.001,IF(AND(Q21="AO",T21="FC"),4+0.048,IF(AND(Q21="AO",OR(T21="FO",T21="FLO")),20+0.048,"")))</f>
        <v/>
      </c>
      <c r="CI21" s="61" t="n"/>
      <c r="CJ21" s="62" t="n"/>
      <c r="CK21" s="59">
        <f>IF(OR(Q21="AI",Q21="PI"),(AE21+AD21)/2-(AE21-AD21)*0.001,IF(Q21="AO",12-0.048,""))</f>
        <v/>
      </c>
      <c r="CL21" s="60">
        <f>IF(OR(Q21="AI",Q21="PI"),(AE21+AD21)/2+(AE21-AD21)*0.001,IF(Q21="AO",12+0.048,""))</f>
        <v/>
      </c>
      <c r="CM21" s="61" t="n"/>
      <c r="CN21" s="62" t="n"/>
      <c r="CO21" s="59">
        <f>IF(OR(Q21="AI",Q21="PI"),AE21-(AE21-AD21)*0.001,IF(AND(Q21="AO",T21="FC"),20-0.048,IF(AND(Q21="AO",OR(T21="FO",T21="FLO")),4-0.048,"")))</f>
        <v/>
      </c>
      <c r="CP21" s="60">
        <f>IF(OR(Q21="AI",Q21="PI"),AE21+(AE21-AD21)*0.001,IF(AND(Q21="AO",T21="FC"),20+0.048,IF(AND(Q21="AO",OR(T21="FO",T21="FLO")),4+0.048,"")))</f>
        <v/>
      </c>
      <c r="CQ21" s="64" t="n"/>
      <c r="CR21" s="65" t="n"/>
      <c r="CS21" s="67" t="n"/>
      <c r="CT21" s="67" t="n"/>
      <c r="CU21" s="544" t="n">
        <v>1840</v>
      </c>
      <c r="CV21" s="518">
        <f>LEFT(D21,3)</f>
        <v/>
      </c>
      <c r="CW21" s="47" t="inlineStr">
        <is>
          <t>FV</t>
        </is>
      </c>
      <c r="CX21" s="47">
        <f>RIGHT(D21,6)</f>
        <v/>
      </c>
      <c r="CY21" s="47">
        <f>CV21&amp;CW21&amp;CX21</f>
        <v/>
      </c>
    </row>
    <row r="22" ht="19.9" customHeight="1" s="521">
      <c r="A22" s="524" t="n">
        <v>21</v>
      </c>
      <c r="B22" s="15" t="n">
        <v>5</v>
      </c>
      <c r="C22" s="15" t="n">
        <v>1840</v>
      </c>
      <c r="D22" s="49" t="inlineStr">
        <is>
          <t>18-FV-62103</t>
        </is>
      </c>
      <c r="E22" s="553" t="n"/>
      <c r="F22" s="540" t="inlineStr">
        <is>
          <t>-</t>
        </is>
      </c>
      <c r="G22" s="541" t="inlineStr">
        <is>
          <t>C3 TO TA-6201 REFLUX FLOW CONTROL</t>
        </is>
      </c>
      <c r="H22" s="553" t="n"/>
      <c r="I22" s="553" t="n"/>
      <c r="J22" s="553" t="n"/>
      <c r="K22" s="553">
        <f>IF(H22&lt;&gt;"",MID(H22,FIND("～",H22,1)+1,10),"")</f>
        <v/>
      </c>
      <c r="L22" s="22">
        <f>L21</f>
        <v/>
      </c>
      <c r="M22" s="21">
        <f>M21</f>
        <v/>
      </c>
      <c r="N22" s="21">
        <f>N21</f>
        <v/>
      </c>
      <c r="O22" s="21" t="n">
        <v>5</v>
      </c>
      <c r="P22" s="83">
        <f>P21</f>
        <v/>
      </c>
      <c r="Q22" s="83">
        <f>IF(MID(P22,4,3)="543","AO","AI")</f>
        <v/>
      </c>
      <c r="R22" s="22">
        <f>IF(R21&lt;&gt;"",R21,"")</f>
        <v/>
      </c>
      <c r="S22" s="542" t="inlineStr">
        <is>
          <t>4~20mA</t>
        </is>
      </c>
      <c r="T22" s="22" t="n"/>
      <c r="U22" s="22" t="n"/>
      <c r="V22" s="22" t="n"/>
      <c r="W22" s="22" t="n"/>
      <c r="X22" s="22" t="n"/>
      <c r="Y22" s="22" t="n"/>
      <c r="Z22" s="25">
        <f>"%Z"&amp;TEXT(M22,"00")&amp;TEXT(N22,"0")&amp;"1"&amp;TEXT(O22,"00")</f>
        <v/>
      </c>
      <c r="AA22" s="22">
        <f>IF(E22="","",IF(Q22="AI",CONCATENATE("%%I",E22),IF(Q22="AO",CONCATENATE("%%O",E22),E22)))</f>
        <v/>
      </c>
      <c r="AB22" s="22" t="inlineStr">
        <is>
          <t>18-FV-62103</t>
        </is>
      </c>
      <c r="AC22" s="22">
        <f>IF(G22&lt;&gt;"",G22,"")</f>
        <v/>
      </c>
      <c r="AD22" s="21">
        <f>IF(J22&lt;&gt;"",J22,"")</f>
        <v/>
      </c>
      <c r="AE22" s="21">
        <f>IF(K22&lt;&gt;"",K22,"")</f>
        <v/>
      </c>
      <c r="AF22" s="21">
        <f>IF(I22&lt;&gt;"",I22,"")</f>
        <v/>
      </c>
      <c r="AG22" s="22" t="n"/>
      <c r="AH22" s="22" t="n"/>
      <c r="AI22" s="22" t="n"/>
      <c r="AJ22" s="22" t="n"/>
      <c r="AK22" s="23" t="inlineStr">
        <is>
          <t>DCS-AO</t>
        </is>
      </c>
      <c r="AL22" s="23" t="inlineStr">
        <is>
          <t>IS</t>
        </is>
      </c>
      <c r="AM22" s="23" t="n"/>
      <c r="AN22" s="84" t="inlineStr">
        <is>
          <t>DCS</t>
        </is>
      </c>
      <c r="AO22" s="27" t="n"/>
      <c r="AP22" s="27" t="n"/>
      <c r="AQ22" s="28" t="n"/>
      <c r="AR22" s="543" t="inlineStr">
        <is>
          <t>Y</t>
        </is>
      </c>
      <c r="AS22" s="29" t="n"/>
      <c r="AT22" s="84" t="inlineStr">
        <is>
          <t>Site</t>
        </is>
      </c>
      <c r="AU22" s="541" t="inlineStr">
        <is>
          <t>-</t>
        </is>
      </c>
      <c r="AV22" s="27" t="n"/>
      <c r="AW22" s="27" t="n"/>
      <c r="AX22" s="530" t="inlineStr">
        <is>
          <t>18-IJB-40-008</t>
        </is>
      </c>
      <c r="AY22" s="530" t="inlineStr">
        <is>
          <t>18-40-008-iSC</t>
        </is>
      </c>
      <c r="AZ22" s="27" t="n"/>
      <c r="BA22" s="27" t="n"/>
      <c r="BB22" s="27" t="n"/>
      <c r="BC22" s="27" t="n"/>
      <c r="BD22" s="27" t="n"/>
      <c r="BE22" s="33" t="n"/>
      <c r="BF22" s="33" t="n"/>
      <c r="BG22" s="33" t="n"/>
      <c r="BH22" s="33" t="n"/>
      <c r="BI22" s="33" t="n"/>
      <c r="BJ22" s="33" t="n"/>
      <c r="BK22" s="33" t="n"/>
      <c r="BL22" s="33" t="n"/>
      <c r="BM22" s="33" t="n"/>
      <c r="BN22" s="33" t="n"/>
      <c r="BO22" s="33" t="n"/>
      <c r="BP22" s="33" t="n"/>
      <c r="BQ22" s="33" t="n"/>
      <c r="BR22" s="33" t="n"/>
      <c r="BS22" s="33" t="n"/>
      <c r="BT22" s="33" t="n"/>
      <c r="BU22" s="33" t="n"/>
      <c r="BV22" s="33" t="n"/>
      <c r="BW22" s="27" t="n"/>
      <c r="BX22" s="33" t="n"/>
      <c r="BY22" s="33" t="n"/>
      <c r="BZ22" s="33" t="n"/>
      <c r="CA22" s="27" t="n"/>
      <c r="CB22" s="27" t="n"/>
      <c r="CC22" s="27" t="n"/>
      <c r="CD22" s="27" t="n"/>
      <c r="CE22" s="58" t="n"/>
      <c r="CF22" s="58" t="n"/>
      <c r="CG22" s="59">
        <f>IF(OR(Q22="AI",Q22="PI"),AD22-(AE22-AD22)*0.001,IF(AND(Q22="AO",T22="FC"),4-0.048,IF(AND(Q22="AO",OR(T22="FO",T22="FLO")),20-0.048,"")))</f>
        <v/>
      </c>
      <c r="CH22" s="60">
        <f>IF(OR(Q22="AI",Q22="PI"),AD22+(AE22-AD22)*0.001,IF(AND(Q22="AO",T22="FC"),4+0.048,IF(AND(Q22="AO",OR(T22="FO",T22="FLO")),20+0.048,"")))</f>
        <v/>
      </c>
      <c r="CI22" s="61" t="n"/>
      <c r="CJ22" s="62" t="n"/>
      <c r="CK22" s="59">
        <f>IF(OR(Q22="AI",Q22="PI"),(AE22+AD22)/2-(AE22-AD22)*0.001,IF(Q22="AO",12-0.048,""))</f>
        <v/>
      </c>
      <c r="CL22" s="60">
        <f>IF(OR(Q22="AI",Q22="PI"),(AE22+AD22)/2+(AE22-AD22)*0.001,IF(Q22="AO",12+0.048,""))</f>
        <v/>
      </c>
      <c r="CM22" s="61" t="n"/>
      <c r="CN22" s="62" t="n"/>
      <c r="CO22" s="59">
        <f>IF(OR(Q22="AI",Q22="PI"),AE22-(AE22-AD22)*0.001,IF(AND(Q22="AO",T22="FC"),20-0.048,IF(AND(Q22="AO",OR(T22="FO",T22="FLO")),4-0.048,"")))</f>
        <v/>
      </c>
      <c r="CP22" s="60">
        <f>IF(OR(Q22="AI",Q22="PI"),AE22+(AE22-AD22)*0.001,IF(AND(Q22="AO",T22="FC"),20+0.048,IF(AND(Q22="AO",OR(T22="FO",T22="FLO")),4+0.048,"")))</f>
        <v/>
      </c>
      <c r="CQ22" s="64" t="n"/>
      <c r="CR22" s="65" t="n"/>
      <c r="CS22" s="67" t="n"/>
      <c r="CT22" s="67" t="n"/>
      <c r="CU22" s="544" t="n">
        <v>1840</v>
      </c>
      <c r="CV22" s="518">
        <f>LEFT(D22,3)</f>
        <v/>
      </c>
      <c r="CW22" s="47" t="inlineStr">
        <is>
          <t>FV</t>
        </is>
      </c>
      <c r="CX22" s="47">
        <f>RIGHT(D22,6)</f>
        <v/>
      </c>
      <c r="CY22" s="47">
        <f>CV22&amp;CW22&amp;CX22</f>
        <v/>
      </c>
    </row>
    <row r="23" ht="19.9" customHeight="1" s="521">
      <c r="A23" s="524" t="n">
        <v>22</v>
      </c>
      <c r="B23" s="15" t="n">
        <v>6</v>
      </c>
      <c r="C23" s="15" t="n">
        <v>1840</v>
      </c>
      <c r="D23" s="49" t="inlineStr">
        <is>
          <t>18-FV-62104</t>
        </is>
      </c>
      <c r="E23" s="553" t="n"/>
      <c r="F23" s="540" t="inlineStr">
        <is>
          <t>-</t>
        </is>
      </c>
      <c r="G23" s="541" t="inlineStr">
        <is>
          <t>PROPANE FROM TA-6201 FLOW CONTROL</t>
        </is>
      </c>
      <c r="H23" s="553" t="n"/>
      <c r="I23" s="553" t="n"/>
      <c r="J23" s="553" t="n"/>
      <c r="K23" s="553">
        <f>IF(H23&lt;&gt;"",MID(H23,FIND("～",H23,1)+1,10),"")</f>
        <v/>
      </c>
      <c r="L23" s="22">
        <f>L22</f>
        <v/>
      </c>
      <c r="M23" s="21">
        <f>M22</f>
        <v/>
      </c>
      <c r="N23" s="21">
        <f>N22</f>
        <v/>
      </c>
      <c r="O23" s="21" t="n">
        <v>6</v>
      </c>
      <c r="P23" s="83">
        <f>P22</f>
        <v/>
      </c>
      <c r="Q23" s="83">
        <f>IF(MID(P23,4,3)="543","AO","AI")</f>
        <v/>
      </c>
      <c r="R23" s="22">
        <f>IF(R22&lt;&gt;"",R22,"")</f>
        <v/>
      </c>
      <c r="S23" s="542" t="inlineStr">
        <is>
          <t>4~20mA</t>
        </is>
      </c>
      <c r="T23" s="22" t="n"/>
      <c r="U23" s="22" t="n"/>
      <c r="V23" s="22" t="n"/>
      <c r="W23" s="22" t="n"/>
      <c r="X23" s="22" t="n"/>
      <c r="Y23" s="22" t="n"/>
      <c r="Z23" s="25">
        <f>"%Z"&amp;TEXT(M23,"00")&amp;TEXT(N23,"0")&amp;"1"&amp;TEXT(O23,"00")</f>
        <v/>
      </c>
      <c r="AA23" s="22">
        <f>IF(E23="","",IF(Q23="AI",CONCATENATE("%%I",E23),IF(Q23="AO",CONCATENATE("%%O",E23),E23)))</f>
        <v/>
      </c>
      <c r="AB23" s="22" t="inlineStr">
        <is>
          <t>18-FV-62104</t>
        </is>
      </c>
      <c r="AC23" s="22">
        <f>IF(G23&lt;&gt;"",G23,"")</f>
        <v/>
      </c>
      <c r="AD23" s="21">
        <f>IF(J23&lt;&gt;"",J23,"")</f>
        <v/>
      </c>
      <c r="AE23" s="21">
        <f>IF(K23&lt;&gt;"",K23,"")</f>
        <v/>
      </c>
      <c r="AF23" s="21">
        <f>IF(I23&lt;&gt;"",I23,"")</f>
        <v/>
      </c>
      <c r="AG23" s="22" t="n">
        <v>0</v>
      </c>
      <c r="AH23" s="22" t="n">
        <v>0</v>
      </c>
      <c r="AI23" s="22" t="n">
        <v>0</v>
      </c>
      <c r="AJ23" s="22" t="n">
        <v>0</v>
      </c>
      <c r="AK23" s="23" t="inlineStr">
        <is>
          <t>DCS-AO</t>
        </is>
      </c>
      <c r="AL23" s="23" t="inlineStr">
        <is>
          <t>IS</t>
        </is>
      </c>
      <c r="AM23" s="23" t="n"/>
      <c r="AN23" s="84" t="inlineStr">
        <is>
          <t>DCS</t>
        </is>
      </c>
      <c r="AO23" s="27" t="n"/>
      <c r="AP23" s="27" t="n"/>
      <c r="AQ23" s="28" t="n"/>
      <c r="AR23" s="543" t="inlineStr">
        <is>
          <t>Y</t>
        </is>
      </c>
      <c r="AS23" s="29" t="n"/>
      <c r="AT23" s="84" t="inlineStr">
        <is>
          <t>Site</t>
        </is>
      </c>
      <c r="AU23" s="541" t="inlineStr">
        <is>
          <t>-</t>
        </is>
      </c>
      <c r="AV23" s="27" t="n"/>
      <c r="AW23" s="27" t="n"/>
      <c r="AX23" s="530" t="inlineStr">
        <is>
          <t>18-IJB-40-008</t>
        </is>
      </c>
      <c r="AY23" s="530" t="inlineStr">
        <is>
          <t>18-40-008-iSC</t>
        </is>
      </c>
      <c r="AZ23" s="27" t="n"/>
      <c r="BA23" s="27" t="n"/>
      <c r="BB23" s="27" t="n"/>
      <c r="BC23" s="27" t="n"/>
      <c r="BD23" s="27" t="n"/>
      <c r="BE23" s="33" t="n"/>
      <c r="BF23" s="33" t="n"/>
      <c r="BG23" s="33" t="n"/>
      <c r="BH23" s="33" t="n"/>
      <c r="BI23" s="33" t="n"/>
      <c r="BJ23" s="33" t="n"/>
      <c r="BK23" s="33" t="n"/>
      <c r="BL23" s="33" t="n"/>
      <c r="BM23" s="33" t="n"/>
      <c r="BN23" s="33" t="n"/>
      <c r="BO23" s="33" t="n"/>
      <c r="BP23" s="33" t="n"/>
      <c r="BQ23" s="33" t="n"/>
      <c r="BR23" s="33" t="n"/>
      <c r="BS23" s="33" t="n"/>
      <c r="BT23" s="33" t="n"/>
      <c r="BU23" s="33" t="n"/>
      <c r="BV23" s="33" t="n"/>
      <c r="BW23" s="27" t="n"/>
      <c r="BX23" s="33" t="n"/>
      <c r="BY23" s="33" t="n"/>
      <c r="BZ23" s="33" t="n"/>
      <c r="CA23" s="27" t="n"/>
      <c r="CB23" s="27" t="n"/>
      <c r="CC23" s="27" t="n"/>
      <c r="CD23" s="27" t="n"/>
      <c r="CE23" s="58" t="n"/>
      <c r="CF23" s="58" t="n"/>
      <c r="CG23" s="59">
        <f>IF(OR(Q23="AI",Q23="PI"),AD23-(AE23-AD23)*0.001,IF(AND(Q23="AO",T23="FC"),4-0.048,IF(AND(Q23="AO",OR(T23="FO",T23="FLO")),20-0.048,"")))</f>
        <v/>
      </c>
      <c r="CH23" s="60">
        <f>IF(OR(Q23="AI",Q23="PI"),AD23+(AE23-AD23)*0.001,IF(AND(Q23="AO",T23="FC"),4+0.048,IF(AND(Q23="AO",OR(T23="FO",T23="FLO")),20+0.048,"")))</f>
        <v/>
      </c>
      <c r="CI23" s="61" t="n"/>
      <c r="CJ23" s="62" t="n"/>
      <c r="CK23" s="59">
        <f>IF(OR(Q23="AI",Q23="PI"),(AE23+AD23)/2-(AE23-AD23)*0.001,IF(Q23="AO",12-0.048,""))</f>
        <v/>
      </c>
      <c r="CL23" s="60">
        <f>IF(OR(Q23="AI",Q23="PI"),(AE23+AD23)/2+(AE23-AD23)*0.001,IF(Q23="AO",12+0.048,""))</f>
        <v/>
      </c>
      <c r="CM23" s="61" t="n"/>
      <c r="CN23" s="62" t="n"/>
      <c r="CO23" s="59">
        <f>IF(OR(Q23="AI",Q23="PI"),AE23-(AE23-AD23)*0.001,IF(AND(Q23="AO",T23="FC"),20-0.048,IF(AND(Q23="AO",OR(T23="FO",T23="FLO")),4-0.048,"")))</f>
        <v/>
      </c>
      <c r="CP23" s="60">
        <f>IF(OR(Q23="AI",Q23="PI"),AE23+(AE23-AD23)*0.001,IF(AND(Q23="AO",T23="FC"),20+0.048,IF(AND(Q23="AO",OR(T23="FO",T23="FLO")),4+0.048,"")))</f>
        <v/>
      </c>
      <c r="CQ23" s="64" t="n"/>
      <c r="CR23" s="65" t="n"/>
      <c r="CS23" s="67" t="n"/>
      <c r="CT23" s="67" t="n"/>
      <c r="CU23" s="544" t="n">
        <v>1840</v>
      </c>
      <c r="CV23" s="518">
        <f>LEFT(D23,3)</f>
        <v/>
      </c>
      <c r="CW23" s="47" t="inlineStr">
        <is>
          <t>FV</t>
        </is>
      </c>
      <c r="CX23" s="47">
        <f>RIGHT(D23,6)</f>
        <v/>
      </c>
      <c r="CY23" s="47">
        <f>CV23&amp;CW23&amp;CX23</f>
        <v/>
      </c>
    </row>
    <row r="24" ht="19.9" customHeight="1" s="521">
      <c r="A24" s="524" t="n">
        <v>23</v>
      </c>
      <c r="B24" s="15" t="n">
        <v>7</v>
      </c>
      <c r="C24" s="15" t="n">
        <v>1840</v>
      </c>
      <c r="D24" s="49" t="inlineStr">
        <is>
          <t>18-FV-62105</t>
        </is>
      </c>
      <c r="E24" s="553" t="n"/>
      <c r="F24" s="540" t="inlineStr">
        <is>
          <t>-</t>
        </is>
      </c>
      <c r="G24" s="541" t="inlineStr">
        <is>
          <t>PR TO OSBL TANK FLOW CONTR.</t>
        </is>
      </c>
      <c r="H24" s="553" t="n"/>
      <c r="I24" s="553" t="n"/>
      <c r="J24" s="553" t="n"/>
      <c r="K24" s="553">
        <f>IF(H24&lt;&gt;"",MID(H24,FIND("～",H24,1)+1,10),"")</f>
        <v/>
      </c>
      <c r="L24" s="22">
        <f>L23</f>
        <v/>
      </c>
      <c r="M24" s="21">
        <f>M23</f>
        <v/>
      </c>
      <c r="N24" s="21">
        <f>N23</f>
        <v/>
      </c>
      <c r="O24" s="21" t="n">
        <v>7</v>
      </c>
      <c r="P24" s="83">
        <f>P23</f>
        <v/>
      </c>
      <c r="Q24" s="83">
        <f>IF(MID(P24,4,3)="543","AO","AI")</f>
        <v/>
      </c>
      <c r="R24" s="22">
        <f>IF(R23&lt;&gt;"",R23,"")</f>
        <v/>
      </c>
      <c r="S24" s="542" t="inlineStr">
        <is>
          <t>4~20mA</t>
        </is>
      </c>
      <c r="T24" s="22" t="n"/>
      <c r="U24" s="22" t="n"/>
      <c r="V24" s="22" t="n"/>
      <c r="W24" s="22" t="n"/>
      <c r="X24" s="22" t="n"/>
      <c r="Y24" s="22" t="n"/>
      <c r="Z24" s="25">
        <f>"%Z"&amp;TEXT(M24,"00")&amp;TEXT(N24,"0")&amp;"1"&amp;TEXT(O24,"00")</f>
        <v/>
      </c>
      <c r="AA24" s="22">
        <f>IF(E24="","",IF(Q24="AI",CONCATENATE("%%I",E24),IF(Q24="AO",CONCATENATE("%%O",E24),E24)))</f>
        <v/>
      </c>
      <c r="AB24" s="22" t="inlineStr">
        <is>
          <t>18-FV-62105</t>
        </is>
      </c>
      <c r="AC24" s="22">
        <f>IF(G24&lt;&gt;"",G24,"")</f>
        <v/>
      </c>
      <c r="AD24" s="21">
        <f>IF(J24&lt;&gt;"",J24,"")</f>
        <v/>
      </c>
      <c r="AE24" s="21">
        <f>IF(K24&lt;&gt;"",K24,"")</f>
        <v/>
      </c>
      <c r="AF24" s="21">
        <f>IF(I24&lt;&gt;"",I24,"")</f>
        <v/>
      </c>
      <c r="AG24" s="22" t="n">
        <v>0</v>
      </c>
      <c r="AH24" s="22" t="n">
        <v>0</v>
      </c>
      <c r="AI24" s="22" t="n">
        <v>0</v>
      </c>
      <c r="AJ24" s="22" t="n">
        <v>0</v>
      </c>
      <c r="AK24" s="23" t="inlineStr">
        <is>
          <t>DCS-AO</t>
        </is>
      </c>
      <c r="AL24" s="23" t="inlineStr">
        <is>
          <t>IS</t>
        </is>
      </c>
      <c r="AM24" s="23" t="n"/>
      <c r="AN24" s="84" t="inlineStr">
        <is>
          <t>DCS</t>
        </is>
      </c>
      <c r="AO24" s="27" t="n"/>
      <c r="AP24" s="27" t="n"/>
      <c r="AQ24" s="28" t="n"/>
      <c r="AR24" s="543" t="inlineStr">
        <is>
          <t>Y</t>
        </is>
      </c>
      <c r="AS24" s="29" t="n"/>
      <c r="AT24" s="84" t="inlineStr">
        <is>
          <t>Site</t>
        </is>
      </c>
      <c r="AU24" s="541" t="inlineStr">
        <is>
          <t>-</t>
        </is>
      </c>
      <c r="AV24" s="27" t="n"/>
      <c r="AW24" s="27" t="n"/>
      <c r="AX24" s="530" t="inlineStr">
        <is>
          <t>18-IJB-40-008</t>
        </is>
      </c>
      <c r="AY24" s="530" t="inlineStr">
        <is>
          <t>18-40-008-iSC</t>
        </is>
      </c>
      <c r="AZ24" s="27" t="n"/>
      <c r="BA24" s="27" t="n"/>
      <c r="BB24" s="27" t="n"/>
      <c r="BC24" s="27" t="n"/>
      <c r="BD24" s="27" t="n"/>
      <c r="BE24" s="33" t="n"/>
      <c r="BF24" s="33" t="n"/>
      <c r="BG24" s="33" t="n"/>
      <c r="BH24" s="33" t="n"/>
      <c r="BI24" s="33" t="n"/>
      <c r="BJ24" s="33" t="n"/>
      <c r="BK24" s="33" t="n"/>
      <c r="BL24" s="33" t="n"/>
      <c r="BM24" s="33" t="n"/>
      <c r="BN24" s="33" t="n"/>
      <c r="BO24" s="33" t="n"/>
      <c r="BP24" s="33" t="n"/>
      <c r="BQ24" s="33" t="n"/>
      <c r="BR24" s="33" t="n"/>
      <c r="BS24" s="33" t="n"/>
      <c r="BT24" s="33" t="n"/>
      <c r="BU24" s="33" t="n"/>
      <c r="BV24" s="33" t="n"/>
      <c r="BW24" s="27" t="n"/>
      <c r="BX24" s="33" t="n"/>
      <c r="BY24" s="33" t="n"/>
      <c r="BZ24" s="33" t="n"/>
      <c r="CA24" s="27" t="n"/>
      <c r="CB24" s="27" t="n"/>
      <c r="CC24" s="27" t="n"/>
      <c r="CD24" s="27" t="n"/>
      <c r="CE24" s="58" t="n"/>
      <c r="CF24" s="58" t="n"/>
      <c r="CG24" s="59">
        <f>IF(OR(Q24="AI",Q24="PI"),AD24-(AE24-AD24)*0.001,IF(AND(Q24="AO",T24="FC"),4-0.048,IF(AND(Q24="AO",OR(T24="FO",T24="FLO")),20-0.048,"")))</f>
        <v/>
      </c>
      <c r="CH24" s="60">
        <f>IF(OR(Q24="AI",Q24="PI"),AD24+(AE24-AD24)*0.001,IF(AND(Q24="AO",T24="FC"),4+0.048,IF(AND(Q24="AO",OR(T24="FO",T24="FLO")),20+0.048,"")))</f>
        <v/>
      </c>
      <c r="CI24" s="61" t="n"/>
      <c r="CJ24" s="62" t="n"/>
      <c r="CK24" s="59">
        <f>IF(OR(Q24="AI",Q24="PI"),(AE24+AD24)/2-(AE24-AD24)*0.001,IF(Q24="AO",12-0.048,""))</f>
        <v/>
      </c>
      <c r="CL24" s="60">
        <f>IF(OR(Q24="AI",Q24="PI"),(AE24+AD24)/2+(AE24-AD24)*0.001,IF(Q24="AO",12+0.048,""))</f>
        <v/>
      </c>
      <c r="CM24" s="61" t="n"/>
      <c r="CN24" s="62" t="n"/>
      <c r="CO24" s="59">
        <f>IF(OR(Q24="AI",Q24="PI"),AE24-(AE24-AD24)*0.001,IF(AND(Q24="AO",T24="FC"),20-0.048,IF(AND(Q24="AO",OR(T24="FO",T24="FLO")),4-0.048,"")))</f>
        <v/>
      </c>
      <c r="CP24" s="60">
        <f>IF(OR(Q24="AI",Q24="PI"),AE24+(AE24-AD24)*0.001,IF(AND(Q24="AO",T24="FC"),20+0.048,IF(AND(Q24="AO",OR(T24="FO",T24="FLO")),4+0.048,"")))</f>
        <v/>
      </c>
      <c r="CQ24" s="64" t="n"/>
      <c r="CR24" s="65" t="n"/>
      <c r="CS24" s="67" t="n"/>
      <c r="CT24" s="67" t="n"/>
      <c r="CU24" s="544" t="n">
        <v>1840</v>
      </c>
      <c r="CV24" s="518">
        <f>LEFT(D24,3)</f>
        <v/>
      </c>
      <c r="CW24" s="47" t="inlineStr">
        <is>
          <t>FV</t>
        </is>
      </c>
      <c r="CX24" s="47">
        <f>RIGHT(D24,6)</f>
        <v/>
      </c>
      <c r="CY24" s="47">
        <f>CV24&amp;CW24&amp;CX24</f>
        <v/>
      </c>
    </row>
    <row r="25" ht="19.9" customHeight="1" s="521">
      <c r="A25" s="524" t="n">
        <v>24</v>
      </c>
      <c r="B25" s="15" t="n">
        <v>8</v>
      </c>
      <c r="C25" s="15" t="n">
        <v>1840</v>
      </c>
      <c r="D25" s="43" t="inlineStr">
        <is>
          <t>18-FV-62301</t>
        </is>
      </c>
      <c r="E25" s="553" t="n"/>
      <c r="F25" s="540" t="inlineStr">
        <is>
          <t>-</t>
        </is>
      </c>
      <c r="G25" s="541" t="inlineStr">
        <is>
          <t>LLS TO ET-6203 FLOW CONTROL</t>
        </is>
      </c>
      <c r="H25" s="553" t="n"/>
      <c r="I25" s="553" t="n"/>
      <c r="J25" s="553" t="n"/>
      <c r="K25" s="553">
        <f>IF(H25&lt;&gt;"",MID(H25,FIND("～",H25,1)+1,10),"")</f>
        <v/>
      </c>
      <c r="L25" s="22">
        <f>L24</f>
        <v/>
      </c>
      <c r="M25" s="21">
        <f>M24</f>
        <v/>
      </c>
      <c r="N25" s="21">
        <f>N24</f>
        <v/>
      </c>
      <c r="O25" s="21" t="n">
        <v>8</v>
      </c>
      <c r="P25" s="83">
        <f>P24</f>
        <v/>
      </c>
      <c r="Q25" s="83">
        <f>IF(MID(P25,4,3)="543","AO","AI")</f>
        <v/>
      </c>
      <c r="R25" s="22">
        <f>IF(R24&lt;&gt;"",R24,"")</f>
        <v/>
      </c>
      <c r="S25" s="542" t="inlineStr">
        <is>
          <t>4~20mA</t>
        </is>
      </c>
      <c r="T25" s="22" t="n"/>
      <c r="U25" s="22" t="n"/>
      <c r="V25" s="22" t="n"/>
      <c r="W25" s="22" t="n"/>
      <c r="X25" s="22" t="n"/>
      <c r="Y25" s="22" t="n"/>
      <c r="Z25" s="25">
        <f>"%Z"&amp;TEXT(M25,"00")&amp;TEXT(N25,"0")&amp;"1"&amp;TEXT(O25,"00")</f>
        <v/>
      </c>
      <c r="AA25" s="22">
        <f>IF(E25="","",IF(Q25="AI",CONCATENATE("%%I",E25),IF(Q25="AO",CONCATENATE("%%O",E25),E25)))</f>
        <v/>
      </c>
      <c r="AB25" s="22" t="inlineStr">
        <is>
          <t>18-FV-62301</t>
        </is>
      </c>
      <c r="AC25" s="22">
        <f>IF(G25&lt;&gt;"",G25,"")</f>
        <v/>
      </c>
      <c r="AD25" s="21">
        <f>IF(J25&lt;&gt;"",J25,"")</f>
        <v/>
      </c>
      <c r="AE25" s="21">
        <f>IF(K25&lt;&gt;"",K25,"")</f>
        <v/>
      </c>
      <c r="AF25" s="21">
        <f>IF(I25&lt;&gt;"",I25,"")</f>
        <v/>
      </c>
      <c r="AG25" s="22" t="n">
        <v>0</v>
      </c>
      <c r="AH25" s="22" t="n">
        <v>0</v>
      </c>
      <c r="AI25" s="22" t="n">
        <v>0</v>
      </c>
      <c r="AJ25" s="22" t="n">
        <v>0</v>
      </c>
      <c r="AK25" s="23" t="inlineStr">
        <is>
          <t>DCS-AO</t>
        </is>
      </c>
      <c r="AL25" s="23" t="inlineStr">
        <is>
          <t>IS</t>
        </is>
      </c>
      <c r="AM25" s="23" t="n"/>
      <c r="AN25" s="84" t="inlineStr">
        <is>
          <t>DCS</t>
        </is>
      </c>
      <c r="AO25" s="27" t="n"/>
      <c r="AP25" s="27" t="n"/>
      <c r="AQ25" s="28" t="n"/>
      <c r="AR25" s="543" t="inlineStr">
        <is>
          <t>Y</t>
        </is>
      </c>
      <c r="AS25" s="29" t="n"/>
      <c r="AT25" s="84" t="inlineStr">
        <is>
          <t>Site</t>
        </is>
      </c>
      <c r="AU25" s="541" t="inlineStr">
        <is>
          <t>-</t>
        </is>
      </c>
      <c r="AV25" s="27" t="n"/>
      <c r="AW25" s="27" t="n"/>
      <c r="AX25" s="530" t="inlineStr">
        <is>
          <t>18-IJB-40-008</t>
        </is>
      </c>
      <c r="AY25" s="530" t="inlineStr">
        <is>
          <t>18-40-008-iSC</t>
        </is>
      </c>
      <c r="AZ25" s="27" t="n"/>
      <c r="BA25" s="27" t="n"/>
      <c r="BB25" s="27" t="n"/>
      <c r="BC25" s="27" t="n"/>
      <c r="BD25" s="27" t="n"/>
      <c r="BE25" s="33" t="n"/>
      <c r="BF25" s="33" t="n"/>
      <c r="BG25" s="33" t="n"/>
      <c r="BH25" s="33" t="n"/>
      <c r="BI25" s="33" t="n"/>
      <c r="BJ25" s="33" t="n"/>
      <c r="BK25" s="33" t="n"/>
      <c r="BL25" s="33" t="n"/>
      <c r="BM25" s="33" t="n"/>
      <c r="BN25" s="33" t="n"/>
      <c r="BO25" s="33" t="n"/>
      <c r="BP25" s="33" t="n"/>
      <c r="BQ25" s="33" t="n"/>
      <c r="BR25" s="33" t="n"/>
      <c r="BS25" s="33" t="n"/>
      <c r="BT25" s="33" t="n"/>
      <c r="BU25" s="33" t="n"/>
      <c r="BV25" s="33" t="n"/>
      <c r="BW25" s="27" t="n"/>
      <c r="BX25" s="33" t="n"/>
      <c r="BY25" s="33" t="n"/>
      <c r="BZ25" s="33" t="n"/>
      <c r="CA25" s="27" t="n"/>
      <c r="CB25" s="27" t="n"/>
      <c r="CC25" s="27" t="n"/>
      <c r="CD25" s="27" t="n"/>
      <c r="CE25" s="58" t="n"/>
      <c r="CF25" s="58" t="n"/>
      <c r="CG25" s="59">
        <f>IF(OR(Q25="AI",Q25="PI"),AD25-(AE25-AD25)*0.001,IF(AND(Q25="AO",T25="FC"),4-0.048,IF(AND(Q25="AO",OR(T25="FO",T25="FLO")),20-0.048,"")))</f>
        <v/>
      </c>
      <c r="CH25" s="60">
        <f>IF(OR(Q25="AI",Q25="PI"),AD25+(AE25-AD25)*0.001,IF(AND(Q25="AO",T25="FC"),4+0.048,IF(AND(Q25="AO",OR(T25="FO",T25="FLO")),20+0.048,"")))</f>
        <v/>
      </c>
      <c r="CI25" s="61" t="n"/>
      <c r="CJ25" s="62" t="n"/>
      <c r="CK25" s="59">
        <f>IF(OR(Q25="AI",Q25="PI"),(AE25+AD25)/2-(AE25-AD25)*0.001,IF(Q25="AO",12-0.048,""))</f>
        <v/>
      </c>
      <c r="CL25" s="60">
        <f>IF(OR(Q25="AI",Q25="PI"),(AE25+AD25)/2+(AE25-AD25)*0.001,IF(Q25="AO",12+0.048,""))</f>
        <v/>
      </c>
      <c r="CM25" s="61" t="n"/>
      <c r="CN25" s="62" t="n"/>
      <c r="CO25" s="59">
        <f>IF(OR(Q25="AI",Q25="PI"),AE25-(AE25-AD25)*0.001,IF(AND(Q25="AO",T25="FC"),20-0.048,IF(AND(Q25="AO",OR(T25="FO",T25="FLO")),4-0.048,"")))</f>
        <v/>
      </c>
      <c r="CP25" s="60">
        <f>IF(OR(Q25="AI",Q25="PI"),AE25+(AE25-AD25)*0.001,IF(AND(Q25="AO",T25="FC"),20+0.048,IF(AND(Q25="AO",OR(T25="FO",T25="FLO")),4+0.048,"")))</f>
        <v/>
      </c>
      <c r="CQ25" s="64" t="n"/>
      <c r="CR25" s="65" t="n"/>
      <c r="CS25" s="67" t="n"/>
      <c r="CT25" s="67" t="n"/>
      <c r="CU25" s="544" t="n">
        <v>1840</v>
      </c>
      <c r="CV25" s="518">
        <f>LEFT(D25,3)</f>
        <v/>
      </c>
      <c r="CW25" s="47" t="inlineStr">
        <is>
          <t>FV</t>
        </is>
      </c>
      <c r="CX25" s="47">
        <f>RIGHT(D25,6)</f>
        <v/>
      </c>
      <c r="CY25" s="47">
        <f>CV25&amp;CW25&amp;CX25</f>
        <v/>
      </c>
    </row>
    <row r="26" ht="19.9" customHeight="1" s="521">
      <c r="A26" s="524" t="n">
        <v>25</v>
      </c>
      <c r="B26" s="15" t="n">
        <v>9</v>
      </c>
      <c r="C26" s="15" t="n">
        <v>1840</v>
      </c>
      <c r="D26" s="43" t="inlineStr">
        <is>
          <t>18-TV-62202</t>
        </is>
      </c>
      <c r="E26" s="553" t="n"/>
      <c r="F26" s="540" t="inlineStr">
        <is>
          <t>-</t>
        </is>
      </c>
      <c r="G26" s="541" t="inlineStr">
        <is>
          <t>CWR FROM ET-61202 FOR PR TEMP. CONTR.</t>
        </is>
      </c>
      <c r="H26" s="553" t="n"/>
      <c r="I26" s="553" t="n"/>
      <c r="J26" s="553" t="n"/>
      <c r="K26" s="553">
        <f>IF(H26&lt;&gt;"",MID(H26,FIND("～",H26,1)+1,10),"")</f>
        <v/>
      </c>
      <c r="L26" s="22">
        <f>L25</f>
        <v/>
      </c>
      <c r="M26" s="21">
        <f>M25</f>
        <v/>
      </c>
      <c r="N26" s="21">
        <f>N25</f>
        <v/>
      </c>
      <c r="O26" s="21" t="n">
        <v>9</v>
      </c>
      <c r="P26" s="83">
        <f>P25</f>
        <v/>
      </c>
      <c r="Q26" s="83">
        <f>IF(MID(P26,4,3)="543","AO","AI")</f>
        <v/>
      </c>
      <c r="R26" s="22">
        <f>IF(R25&lt;&gt;"",R25,"")</f>
        <v/>
      </c>
      <c r="S26" s="542" t="inlineStr">
        <is>
          <t>4~20mA</t>
        </is>
      </c>
      <c r="T26" s="22" t="n"/>
      <c r="U26" s="22" t="n"/>
      <c r="V26" s="22" t="n"/>
      <c r="W26" s="22" t="n"/>
      <c r="X26" s="22" t="n"/>
      <c r="Y26" s="22" t="n"/>
      <c r="Z26" s="25">
        <f>"%Z"&amp;TEXT(M26,"00")&amp;TEXT(N26,"0")&amp;"1"&amp;TEXT(O26,"00")</f>
        <v/>
      </c>
      <c r="AA26" s="22">
        <f>IF(E26="","",IF(Q26="AI",CONCATENATE("%%I",E26),IF(Q26="AO",CONCATENATE("%%O",E26),E26)))</f>
        <v/>
      </c>
      <c r="AB26" s="22" t="inlineStr">
        <is>
          <t>18-TV-62202</t>
        </is>
      </c>
      <c r="AC26" s="22">
        <f>IF(G26&lt;&gt;"",G26,"")</f>
        <v/>
      </c>
      <c r="AD26" s="21">
        <f>IF(J26&lt;&gt;"",J26,"")</f>
        <v/>
      </c>
      <c r="AE26" s="21">
        <f>IF(K26&lt;&gt;"",K26,"")</f>
        <v/>
      </c>
      <c r="AF26" s="21">
        <f>IF(I26&lt;&gt;"",I26,"")</f>
        <v/>
      </c>
      <c r="AG26" s="22" t="n">
        <v>0</v>
      </c>
      <c r="AH26" s="22" t="n">
        <v>0</v>
      </c>
      <c r="AI26" s="22" t="n">
        <v>0</v>
      </c>
      <c r="AJ26" s="22" t="n">
        <v>0</v>
      </c>
      <c r="AK26" s="23" t="inlineStr">
        <is>
          <t>DCS-AO</t>
        </is>
      </c>
      <c r="AL26" s="23" t="inlineStr">
        <is>
          <t>IS</t>
        </is>
      </c>
      <c r="AM26" s="23" t="n"/>
      <c r="AN26" s="84" t="inlineStr">
        <is>
          <t>DCS</t>
        </is>
      </c>
      <c r="AO26" s="27" t="n"/>
      <c r="AP26" s="27" t="n"/>
      <c r="AQ26" s="28" t="n"/>
      <c r="AR26" s="543" t="inlineStr">
        <is>
          <t>Y</t>
        </is>
      </c>
      <c r="AS26" s="29" t="n"/>
      <c r="AT26" s="84" t="inlineStr">
        <is>
          <t>Site</t>
        </is>
      </c>
      <c r="AU26" s="541" t="inlineStr">
        <is>
          <t>-</t>
        </is>
      </c>
      <c r="AV26" s="27" t="n"/>
      <c r="AW26" s="27" t="n"/>
      <c r="AX26" s="530" t="inlineStr">
        <is>
          <t>18-IJB-40-017</t>
        </is>
      </c>
      <c r="AY26" s="530" t="inlineStr">
        <is>
          <t>18-40-017-iSC</t>
        </is>
      </c>
      <c r="AZ26" s="27" t="n"/>
      <c r="BA26" s="27" t="n"/>
      <c r="BB26" s="27" t="n"/>
      <c r="BC26" s="27" t="n"/>
      <c r="BD26" s="27" t="n"/>
      <c r="BE26" s="33" t="n"/>
      <c r="BF26" s="33" t="n"/>
      <c r="BG26" s="33" t="n"/>
      <c r="BH26" s="33" t="n"/>
      <c r="BI26" s="33" t="n"/>
      <c r="BJ26" s="33" t="n"/>
      <c r="BK26" s="33" t="n"/>
      <c r="BL26" s="33" t="n"/>
      <c r="BM26" s="33" t="n"/>
      <c r="BN26" s="33" t="n"/>
      <c r="BO26" s="33" t="n"/>
      <c r="BP26" s="33" t="n"/>
      <c r="BQ26" s="33" t="n"/>
      <c r="BR26" s="33" t="n"/>
      <c r="BS26" s="33" t="n"/>
      <c r="BT26" s="33" t="n"/>
      <c r="BU26" s="33" t="n"/>
      <c r="BV26" s="33" t="n"/>
      <c r="BW26" s="27" t="n"/>
      <c r="BX26" s="33" t="n"/>
      <c r="BY26" s="33" t="n"/>
      <c r="BZ26" s="33" t="n"/>
      <c r="CA26" s="27" t="n"/>
      <c r="CB26" s="27" t="n"/>
      <c r="CC26" s="27" t="n"/>
      <c r="CD26" s="27" t="n"/>
      <c r="CE26" s="58" t="n"/>
      <c r="CF26" s="58" t="n"/>
      <c r="CG26" s="59">
        <f>IF(OR(Q26="AI",Q26="PI"),AD26-(AE26-AD26)*0.001,IF(AND(Q26="AO",T26="FC"),4-0.048,IF(AND(Q26="AO",OR(T26="FO",T26="FLO")),20-0.048,"")))</f>
        <v/>
      </c>
      <c r="CH26" s="60">
        <f>IF(OR(Q26="AI",Q26="PI"),AD26+(AE26-AD26)*0.001,IF(AND(Q26="AO",T26="FC"),4+0.048,IF(AND(Q26="AO",OR(T26="FO",T26="FLO")),20+0.048,"")))</f>
        <v/>
      </c>
      <c r="CI26" s="61" t="n"/>
      <c r="CJ26" s="62" t="n"/>
      <c r="CK26" s="59">
        <f>IF(OR(Q26="AI",Q26="PI"),(AE26+AD26)/2-(AE26-AD26)*0.001,IF(Q26="AO",12-0.048,""))</f>
        <v/>
      </c>
      <c r="CL26" s="60">
        <f>IF(OR(Q26="AI",Q26="PI"),(AE26+AD26)/2+(AE26-AD26)*0.001,IF(Q26="AO",12+0.048,""))</f>
        <v/>
      </c>
      <c r="CM26" s="61" t="n"/>
      <c r="CN26" s="62" t="n"/>
      <c r="CO26" s="59">
        <f>IF(OR(Q26="AI",Q26="PI"),AE26-(AE26-AD26)*0.001,IF(AND(Q26="AO",T26="FC"),20-0.048,IF(AND(Q26="AO",OR(T26="FO",T26="FLO")),4-0.048,"")))</f>
        <v/>
      </c>
      <c r="CP26" s="60">
        <f>IF(OR(Q26="AI",Q26="PI"),AE26+(AE26-AD26)*0.001,IF(AND(Q26="AO",T26="FC"),20+0.048,IF(AND(Q26="AO",OR(T26="FO",T26="FLO")),4+0.048,"")))</f>
        <v/>
      </c>
      <c r="CQ26" s="64" t="n"/>
      <c r="CR26" s="65" t="n"/>
      <c r="CS26" s="67" t="n"/>
      <c r="CT26" s="67" t="n"/>
      <c r="CU26" s="544" t="n">
        <v>1840</v>
      </c>
      <c r="CV26" s="518">
        <f>LEFT(D26,3)</f>
        <v/>
      </c>
      <c r="CW26" s="47" t="inlineStr">
        <is>
          <t>TV</t>
        </is>
      </c>
      <c r="CX26" s="47">
        <f>RIGHT(D26,6)</f>
        <v/>
      </c>
      <c r="CY26" s="47">
        <f>CV26&amp;CW26&amp;CX26</f>
        <v/>
      </c>
    </row>
    <row r="27" ht="19.9" customHeight="1" s="521">
      <c r="A27" s="524" t="n">
        <v>26</v>
      </c>
      <c r="B27" s="15" t="n">
        <v>10</v>
      </c>
      <c r="C27" s="15" t="n">
        <v>1840</v>
      </c>
      <c r="D27" s="49" t="inlineStr">
        <is>
          <t>18-PXV-61103A</t>
        </is>
      </c>
      <c r="E27" s="553" t="n"/>
      <c r="F27" s="540" t="inlineStr">
        <is>
          <t>6</t>
        </is>
      </c>
      <c r="G27" s="541" t="inlineStr">
        <is>
          <t>GC TO TA-6101 PRESSURE CONTROL</t>
        </is>
      </c>
      <c r="H27" s="553" t="n"/>
      <c r="I27" s="553" t="n"/>
      <c r="J27" s="553" t="n"/>
      <c r="K27" s="553">
        <f>IF(H27&lt;&gt;"",MID(H27,FIND("～",H27,1)+1,10),"")</f>
        <v/>
      </c>
      <c r="L27" s="22">
        <f>L26</f>
        <v/>
      </c>
      <c r="M27" s="21">
        <f>M26</f>
        <v/>
      </c>
      <c r="N27" s="21">
        <f>N26</f>
        <v/>
      </c>
      <c r="O27" s="21" t="n">
        <v>10</v>
      </c>
      <c r="P27" s="83">
        <f>P26</f>
        <v/>
      </c>
      <c r="Q27" s="83">
        <f>IF(MID(P27,4,3)="543","AO","AI")</f>
        <v/>
      </c>
      <c r="R27" s="22">
        <f>IF(R26&lt;&gt;"",R26,"")</f>
        <v/>
      </c>
      <c r="S27" s="542" t="inlineStr">
        <is>
          <t>4~20mA</t>
        </is>
      </c>
      <c r="T27" s="22" t="n"/>
      <c r="U27" s="22" t="n"/>
      <c r="V27" s="22" t="n"/>
      <c r="W27" s="22" t="n"/>
      <c r="X27" s="22" t="n"/>
      <c r="Y27" s="22" t="n"/>
      <c r="Z27" s="25">
        <f>"%Z"&amp;TEXT(M27,"00")&amp;TEXT(N27,"0")&amp;"1"&amp;TEXT(O27,"00")</f>
        <v/>
      </c>
      <c r="AA27" s="22">
        <f>IF(E27="","",IF(Q27="AI",CONCATENATE("%%I",E27),IF(Q27="AO",CONCATENATE("%%O",E27),E27)))</f>
        <v/>
      </c>
      <c r="AB27" s="22" t="inlineStr">
        <is>
          <t>18-PV-61103A</t>
        </is>
      </c>
      <c r="AC27" s="22">
        <f>IF(G27&lt;&gt;"",G27,"")</f>
        <v/>
      </c>
      <c r="AD27" s="21">
        <f>IF(J27&lt;&gt;"",J27,"")</f>
        <v/>
      </c>
      <c r="AE27" s="21">
        <f>IF(K27&lt;&gt;"",K27,"")</f>
        <v/>
      </c>
      <c r="AF27" s="21">
        <f>IF(I27&lt;&gt;"",I27,"")</f>
        <v/>
      </c>
      <c r="AG27" s="22" t="n">
        <v>0</v>
      </c>
      <c r="AH27" s="22" t="n">
        <v>0</v>
      </c>
      <c r="AI27" s="22" t="n">
        <v>0</v>
      </c>
      <c r="AJ27" s="22" t="n">
        <v>0</v>
      </c>
      <c r="AK27" s="23" t="inlineStr">
        <is>
          <t>DCS-AO</t>
        </is>
      </c>
      <c r="AL27" s="23" t="inlineStr">
        <is>
          <t>IS</t>
        </is>
      </c>
      <c r="AM27" s="23" t="n"/>
      <c r="AN27" s="84" t="inlineStr">
        <is>
          <t>DCS</t>
        </is>
      </c>
      <c r="AO27" s="27" t="n"/>
      <c r="AP27" s="27" t="n"/>
      <c r="AQ27" s="28" t="n"/>
      <c r="AR27" s="543" t="inlineStr">
        <is>
          <t>Y</t>
        </is>
      </c>
      <c r="AS27" s="29" t="n"/>
      <c r="AT27" s="84" t="inlineStr">
        <is>
          <t>Site</t>
        </is>
      </c>
      <c r="AU27" s="541" t="inlineStr">
        <is>
          <t>-</t>
        </is>
      </c>
      <c r="AV27" s="27" t="n"/>
      <c r="AW27" s="27" t="n"/>
      <c r="AX27" s="530" t="inlineStr">
        <is>
          <t>18-IJB-40-017</t>
        </is>
      </c>
      <c r="AY27" s="530" t="inlineStr">
        <is>
          <t>18-40-017-iSC</t>
        </is>
      </c>
      <c r="AZ27" s="27" t="n"/>
      <c r="BA27" s="27" t="n"/>
      <c r="BB27" s="27" t="n"/>
      <c r="BC27" s="27" t="n"/>
      <c r="BD27" s="27" t="n"/>
      <c r="BE27" s="33" t="n"/>
      <c r="BF27" s="33" t="n"/>
      <c r="BG27" s="33" t="n"/>
      <c r="BH27" s="33" t="n"/>
      <c r="BI27" s="33" t="n"/>
      <c r="BJ27" s="33" t="n"/>
      <c r="BK27" s="33" t="n"/>
      <c r="BL27" s="33" t="n"/>
      <c r="BM27" s="33" t="n"/>
      <c r="BN27" s="33" t="n"/>
      <c r="BO27" s="33" t="n"/>
      <c r="BP27" s="33" t="n"/>
      <c r="BQ27" s="33" t="n"/>
      <c r="BR27" s="33" t="n"/>
      <c r="BS27" s="33" t="n"/>
      <c r="BT27" s="33" t="n"/>
      <c r="BU27" s="33" t="n"/>
      <c r="BV27" s="33" t="n"/>
      <c r="BW27" s="27" t="n"/>
      <c r="BX27" s="33" t="n"/>
      <c r="BY27" s="33" t="n"/>
      <c r="BZ27" s="33" t="n"/>
      <c r="CA27" s="27" t="n"/>
      <c r="CB27" s="27" t="n"/>
      <c r="CC27" s="27" t="n"/>
      <c r="CD27" s="27" t="n"/>
      <c r="CE27" s="58" t="n"/>
      <c r="CF27" s="58" t="n"/>
      <c r="CG27" s="59">
        <f>IF(OR(Q27="AI",Q27="PI"),AD27-(AE27-AD27)*0.001,IF(AND(Q27="AO",T27="FC"),4-0.048,IF(AND(Q27="AO",OR(T27="FO",T27="FLO")),20-0.048,"")))</f>
        <v/>
      </c>
      <c r="CH27" s="60">
        <f>IF(OR(Q27="AI",Q27="PI"),AD27+(AE27-AD27)*0.001,IF(AND(Q27="AO",T27="FC"),4+0.048,IF(AND(Q27="AO",OR(T27="FO",T27="FLO")),20+0.048,"")))</f>
        <v/>
      </c>
      <c r="CI27" s="61" t="n"/>
      <c r="CJ27" s="62" t="n"/>
      <c r="CK27" s="59">
        <f>IF(OR(Q27="AI",Q27="PI"),(AE27+AD27)/2-(AE27-AD27)*0.001,IF(Q27="AO",12-0.048,""))</f>
        <v/>
      </c>
      <c r="CL27" s="60">
        <f>IF(OR(Q27="AI",Q27="PI"),(AE27+AD27)/2+(AE27-AD27)*0.001,IF(Q27="AO",12+0.048,""))</f>
        <v/>
      </c>
      <c r="CM27" s="61" t="n"/>
      <c r="CN27" s="62" t="n"/>
      <c r="CO27" s="59">
        <f>IF(OR(Q27="AI",Q27="PI"),AE27-(AE27-AD27)*0.001,IF(AND(Q27="AO",T27="FC"),20-0.048,IF(AND(Q27="AO",OR(T27="FO",T27="FLO")),4-0.048,"")))</f>
        <v/>
      </c>
      <c r="CP27" s="60">
        <f>IF(OR(Q27="AI",Q27="PI"),AE27+(AE27-AD27)*0.001,IF(AND(Q27="AO",T27="FC"),20+0.048,IF(AND(Q27="AO",OR(T27="FO",T27="FLO")),4+0.048,"")))</f>
        <v/>
      </c>
      <c r="CQ27" s="64" t="n"/>
      <c r="CR27" s="65" t="n"/>
      <c r="CS27" s="67" t="n"/>
      <c r="CT27" s="67" t="n"/>
      <c r="CU27" s="544" t="n">
        <v>1840</v>
      </c>
      <c r="CV27" s="518">
        <f>LEFT(D27,3)</f>
        <v/>
      </c>
      <c r="CW27" s="47" t="inlineStr">
        <is>
          <t>PV</t>
        </is>
      </c>
      <c r="CX27" s="47">
        <f>RIGHT(D27,7)</f>
        <v/>
      </c>
      <c r="CY27" s="47">
        <f>CV27&amp;CW27&amp;CX27</f>
        <v/>
      </c>
    </row>
    <row r="28" ht="19.9" customHeight="1" s="521">
      <c r="A28" s="524" t="n">
        <v>27</v>
      </c>
      <c r="B28" s="15" t="n">
        <v>11</v>
      </c>
      <c r="C28" s="15" t="n">
        <v>1840</v>
      </c>
      <c r="D28" s="49" t="inlineStr">
        <is>
          <t>18-PV-63104B</t>
        </is>
      </c>
      <c r="E28" s="553" t="n"/>
      <c r="F28" s="540" t="inlineStr">
        <is>
          <t>6</t>
        </is>
      </c>
      <c r="G28" s="541" t="inlineStr">
        <is>
          <t>COOL. TO FLARE FOR VE-6303 PESS. CONTR.</t>
        </is>
      </c>
      <c r="H28" s="553" t="n"/>
      <c r="I28" s="553" t="n"/>
      <c r="J28" s="553" t="n"/>
      <c r="K28" s="553">
        <f>IF(H28&lt;&gt;"",MID(H28,FIND("～",H28,1)+1,10),"")</f>
        <v/>
      </c>
      <c r="L28" s="22">
        <f>L27</f>
        <v/>
      </c>
      <c r="M28" s="21">
        <f>M27</f>
        <v/>
      </c>
      <c r="N28" s="21">
        <f>N27</f>
        <v/>
      </c>
      <c r="O28" s="21" t="n">
        <v>11</v>
      </c>
      <c r="P28" s="83">
        <f>P27</f>
        <v/>
      </c>
      <c r="Q28" s="83">
        <f>IF(MID(P28,4,3)="543","AO","AI")</f>
        <v/>
      </c>
      <c r="R28" s="22">
        <f>IF(R27&lt;&gt;"",R27,"")</f>
        <v/>
      </c>
      <c r="S28" s="542" t="inlineStr">
        <is>
          <t>4~20mA</t>
        </is>
      </c>
      <c r="T28" s="22" t="n"/>
      <c r="U28" s="22" t="n"/>
      <c r="V28" s="22" t="n"/>
      <c r="W28" s="22" t="n"/>
      <c r="X28" s="22" t="n"/>
      <c r="Y28" s="22" t="n"/>
      <c r="Z28" s="25">
        <f>"%Z"&amp;TEXT(M28,"00")&amp;TEXT(N28,"0")&amp;"1"&amp;TEXT(O28,"00")</f>
        <v/>
      </c>
      <c r="AA28" s="22">
        <f>IF(E28="","",IF(Q28="AI",CONCATENATE("%%I",E28),IF(Q28="AO",CONCATENATE("%%O",E28),E28)))</f>
        <v/>
      </c>
      <c r="AB28" s="22" t="inlineStr">
        <is>
          <t>18-PV-63104B</t>
        </is>
      </c>
      <c r="AC28" s="22">
        <f>IF(G28&lt;&gt;"",G28,"")</f>
        <v/>
      </c>
      <c r="AD28" s="21">
        <f>IF(J28&lt;&gt;"",J28,"")</f>
        <v/>
      </c>
      <c r="AE28" s="21">
        <f>IF(K28&lt;&gt;"",K28,"")</f>
        <v/>
      </c>
      <c r="AF28" s="21">
        <f>IF(I28&lt;&gt;"",I28,"")</f>
        <v/>
      </c>
      <c r="AG28" s="22" t="n">
        <v>0</v>
      </c>
      <c r="AH28" s="22" t="n">
        <v>0</v>
      </c>
      <c r="AI28" s="22" t="n">
        <v>0</v>
      </c>
      <c r="AJ28" s="22" t="n">
        <v>0</v>
      </c>
      <c r="AK28" s="23" t="inlineStr">
        <is>
          <t>DCS-AO</t>
        </is>
      </c>
      <c r="AL28" s="23" t="inlineStr">
        <is>
          <t>IS</t>
        </is>
      </c>
      <c r="AM28" s="23" t="n"/>
      <c r="AN28" s="84" t="inlineStr">
        <is>
          <t>DCS</t>
        </is>
      </c>
      <c r="AO28" s="27" t="n"/>
      <c r="AP28" s="27" t="n"/>
      <c r="AQ28" s="28" t="n"/>
      <c r="AR28" s="543" t="inlineStr">
        <is>
          <t>Y</t>
        </is>
      </c>
      <c r="AS28" s="29" t="n"/>
      <c r="AT28" s="84" t="inlineStr">
        <is>
          <t>Site</t>
        </is>
      </c>
      <c r="AU28" s="541" t="inlineStr">
        <is>
          <t>-</t>
        </is>
      </c>
      <c r="AV28" s="27" t="n"/>
      <c r="AW28" s="27" t="n"/>
      <c r="AX28" s="530" t="inlineStr">
        <is>
          <t>18-IJB-40-017</t>
        </is>
      </c>
      <c r="AY28" s="530" t="inlineStr">
        <is>
          <t>18-40-017-iSC</t>
        </is>
      </c>
      <c r="AZ28" s="27" t="n"/>
      <c r="BA28" s="27" t="n"/>
      <c r="BB28" s="27" t="n"/>
      <c r="BC28" s="27" t="n"/>
      <c r="BD28" s="27" t="n"/>
      <c r="BE28" s="33" t="n"/>
      <c r="BF28" s="33" t="n"/>
      <c r="BG28" s="33" t="n"/>
      <c r="BH28" s="33" t="n"/>
      <c r="BI28" s="33" t="n"/>
      <c r="BJ28" s="33" t="n"/>
      <c r="BK28" s="33" t="n"/>
      <c r="BL28" s="33" t="n"/>
      <c r="BM28" s="33" t="n"/>
      <c r="BN28" s="33" t="n"/>
      <c r="BO28" s="33" t="n"/>
      <c r="BP28" s="33" t="n"/>
      <c r="BQ28" s="33" t="n"/>
      <c r="BR28" s="33" t="n"/>
      <c r="BS28" s="33" t="n"/>
      <c r="BT28" s="33" t="n"/>
      <c r="BU28" s="33" t="n"/>
      <c r="BV28" s="33" t="n"/>
      <c r="BW28" s="27" t="n"/>
      <c r="BX28" s="33" t="n"/>
      <c r="BY28" s="33" t="n"/>
      <c r="BZ28" s="33" t="n"/>
      <c r="CA28" s="27" t="n"/>
      <c r="CB28" s="27" t="n"/>
      <c r="CC28" s="27" t="n"/>
      <c r="CD28" s="27" t="n"/>
      <c r="CE28" s="58" t="n"/>
      <c r="CF28" s="58" t="n"/>
      <c r="CG28" s="59">
        <f>IF(OR(Q28="AI",Q28="PI"),AD28-(AE28-AD28)*0.001,IF(AND(Q28="AO",T28="FC"),4-0.048,IF(AND(Q28="AO",OR(T28="FO",T28="FLO")),20-0.048,"")))</f>
        <v/>
      </c>
      <c r="CH28" s="60">
        <f>IF(OR(Q28="AI",Q28="PI"),AD28+(AE28-AD28)*0.001,IF(AND(Q28="AO",T28="FC"),4+0.048,IF(AND(Q28="AO",OR(T28="FO",T28="FLO")),20+0.048,"")))</f>
        <v/>
      </c>
      <c r="CI28" s="61" t="n"/>
      <c r="CJ28" s="62" t="n"/>
      <c r="CK28" s="59">
        <f>IF(OR(Q28="AI",Q28="PI"),(AE28+AD28)/2-(AE28-AD28)*0.001,IF(Q28="AO",12-0.048,""))</f>
        <v/>
      </c>
      <c r="CL28" s="60">
        <f>IF(OR(Q28="AI",Q28="PI"),(AE28+AD28)/2+(AE28-AD28)*0.001,IF(Q28="AO",12+0.048,""))</f>
        <v/>
      </c>
      <c r="CM28" s="61" t="n"/>
      <c r="CN28" s="62" t="n"/>
      <c r="CO28" s="59">
        <f>IF(OR(Q28="AI",Q28="PI"),AE28-(AE28-AD28)*0.001,IF(AND(Q28="AO",T28="FC"),20-0.048,IF(AND(Q28="AO",OR(T28="FO",T28="FLO")),4-0.048,"")))</f>
        <v/>
      </c>
      <c r="CP28" s="60">
        <f>IF(OR(Q28="AI",Q28="PI"),AE28+(AE28-AD28)*0.001,IF(AND(Q28="AO",T28="FC"),20+0.048,IF(AND(Q28="AO",OR(T28="FO",T28="FLO")),4+0.048,"")))</f>
        <v/>
      </c>
      <c r="CQ28" s="64" t="n"/>
      <c r="CR28" s="65" t="n"/>
      <c r="CS28" s="67" t="n"/>
      <c r="CT28" s="67" t="n"/>
      <c r="CU28" s="544" t="n">
        <v>1840</v>
      </c>
      <c r="CV28" s="518">
        <f>LEFT(D28,3)</f>
        <v/>
      </c>
      <c r="CW28" s="47" t="inlineStr">
        <is>
          <t>PV</t>
        </is>
      </c>
      <c r="CX28" s="47">
        <f>RIGHT(D28,7)</f>
        <v/>
      </c>
      <c r="CY28" s="47">
        <f>CV28&amp;CW28&amp;CX28</f>
        <v/>
      </c>
    </row>
    <row r="29" ht="19.9" customHeight="1" s="521">
      <c r="A29" s="524" t="n">
        <v>28</v>
      </c>
      <c r="B29" s="15" t="n">
        <v>12</v>
      </c>
      <c r="C29" s="15" t="n">
        <v>1840</v>
      </c>
      <c r="D29" s="49" t="inlineStr">
        <is>
          <t>18-LV-61202</t>
        </is>
      </c>
      <c r="E29" s="553" t="n"/>
      <c r="F29" s="540" t="inlineStr">
        <is>
          <t>-</t>
        </is>
      </c>
      <c r="G29" s="541" t="inlineStr">
        <is>
          <t>COOL. TO ET-6102 LEVEL CONTR.</t>
        </is>
      </c>
      <c r="H29" s="553" t="n"/>
      <c r="I29" s="553" t="n"/>
      <c r="J29" s="553" t="n"/>
      <c r="K29" s="553">
        <f>IF(H29&lt;&gt;"",MID(H29,FIND("～",H29,1)+1,10),"")</f>
        <v/>
      </c>
      <c r="L29" s="22">
        <f>L28</f>
        <v/>
      </c>
      <c r="M29" s="21">
        <f>M28</f>
        <v/>
      </c>
      <c r="N29" s="21">
        <f>N28</f>
        <v/>
      </c>
      <c r="O29" s="21" t="n">
        <v>12</v>
      </c>
      <c r="P29" s="83">
        <f>P28</f>
        <v/>
      </c>
      <c r="Q29" s="83">
        <f>IF(MID(P29,4,3)="543","AO","AI")</f>
        <v/>
      </c>
      <c r="R29" s="22">
        <f>IF(R28&lt;&gt;"",R28,"")</f>
        <v/>
      </c>
      <c r="S29" s="542" t="inlineStr">
        <is>
          <t>4~20mA</t>
        </is>
      </c>
      <c r="T29" s="22" t="n"/>
      <c r="U29" s="22" t="n"/>
      <c r="V29" s="22" t="n"/>
      <c r="W29" s="22" t="n"/>
      <c r="X29" s="22" t="n"/>
      <c r="Y29" s="22" t="n"/>
      <c r="Z29" s="25">
        <f>"%Z"&amp;TEXT(M29,"00")&amp;TEXT(N29,"0")&amp;"1"&amp;TEXT(O29,"00")</f>
        <v/>
      </c>
      <c r="AA29" s="22">
        <f>IF(E29="","",IF(Q29="AI",CONCATENATE("%%I",E29),IF(Q29="AO",CONCATENATE("%%O",E29),E29)))</f>
        <v/>
      </c>
      <c r="AB29" s="22" t="inlineStr">
        <is>
          <t>18-LV-61202</t>
        </is>
      </c>
      <c r="AC29" s="22">
        <f>IF(G29&lt;&gt;"",G29,"")</f>
        <v/>
      </c>
      <c r="AD29" s="21">
        <f>IF(J29&lt;&gt;"",J29,"")</f>
        <v/>
      </c>
      <c r="AE29" s="21">
        <f>IF(K29&lt;&gt;"",K29,"")</f>
        <v/>
      </c>
      <c r="AF29" s="21">
        <f>IF(I29&lt;&gt;"",I29,"")</f>
        <v/>
      </c>
      <c r="AG29" s="22" t="n">
        <v>0</v>
      </c>
      <c r="AH29" s="22" t="n">
        <v>0</v>
      </c>
      <c r="AI29" s="22" t="n">
        <v>0</v>
      </c>
      <c r="AJ29" s="22" t="n">
        <v>0</v>
      </c>
      <c r="AK29" s="23" t="inlineStr">
        <is>
          <t>DCS-AO</t>
        </is>
      </c>
      <c r="AL29" s="23" t="inlineStr">
        <is>
          <t>IS</t>
        </is>
      </c>
      <c r="AM29" s="23" t="n"/>
      <c r="AN29" s="84" t="inlineStr">
        <is>
          <t>DCS</t>
        </is>
      </c>
      <c r="AO29" s="27" t="n"/>
      <c r="AP29" s="27" t="n"/>
      <c r="AQ29" s="28" t="n"/>
      <c r="AR29" s="543" t="inlineStr">
        <is>
          <t>Y</t>
        </is>
      </c>
      <c r="AS29" s="29" t="n"/>
      <c r="AT29" s="84" t="inlineStr">
        <is>
          <t>Site</t>
        </is>
      </c>
      <c r="AU29" s="541" t="inlineStr">
        <is>
          <t>-</t>
        </is>
      </c>
      <c r="AV29" s="27" t="n"/>
      <c r="AW29" s="27" t="n"/>
      <c r="AX29" s="530" t="inlineStr">
        <is>
          <t>18-IJB-40-017</t>
        </is>
      </c>
      <c r="AY29" s="530" t="inlineStr">
        <is>
          <t>18-40-017-iSC</t>
        </is>
      </c>
      <c r="AZ29" s="27" t="n"/>
      <c r="BA29" s="27" t="n"/>
      <c r="BB29" s="27" t="n"/>
      <c r="BC29" s="27" t="n"/>
      <c r="BD29" s="27" t="n"/>
      <c r="BE29" s="33" t="n"/>
      <c r="BF29" s="33" t="n"/>
      <c r="BG29" s="33" t="n"/>
      <c r="BH29" s="33" t="n"/>
      <c r="BI29" s="33" t="n"/>
      <c r="BJ29" s="33" t="n"/>
      <c r="BK29" s="33" t="n"/>
      <c r="BL29" s="33" t="n"/>
      <c r="BM29" s="33" t="n"/>
      <c r="BN29" s="33" t="n"/>
      <c r="BO29" s="33" t="n"/>
      <c r="BP29" s="33" t="n"/>
      <c r="BQ29" s="33" t="n"/>
      <c r="BR29" s="33" t="n"/>
      <c r="BS29" s="33" t="n"/>
      <c r="BT29" s="33" t="n"/>
      <c r="BU29" s="33" t="n"/>
      <c r="BV29" s="33" t="n"/>
      <c r="BW29" s="27" t="n"/>
      <c r="BX29" s="33" t="n"/>
      <c r="BY29" s="33" t="n"/>
      <c r="BZ29" s="33" t="n"/>
      <c r="CA29" s="27" t="n"/>
      <c r="CB29" s="27" t="n"/>
      <c r="CC29" s="27" t="n"/>
      <c r="CD29" s="27" t="n"/>
      <c r="CE29" s="58" t="n"/>
      <c r="CF29" s="58" t="n"/>
      <c r="CG29" s="59">
        <f>IF(OR(Q29="AI",Q29="PI"),AD29-(AE29-AD29)*0.001,IF(AND(Q29="AO",T29="FC"),4-0.048,IF(AND(Q29="AO",OR(T29="FO",T29="FLO")),20-0.048,"")))</f>
        <v/>
      </c>
      <c r="CH29" s="60">
        <f>IF(OR(Q29="AI",Q29="PI"),AD29+(AE29-AD29)*0.001,IF(AND(Q29="AO",T29="FC"),4+0.048,IF(AND(Q29="AO",OR(T29="FO",T29="FLO")),20+0.048,"")))</f>
        <v/>
      </c>
      <c r="CI29" s="61" t="n"/>
      <c r="CJ29" s="62" t="n"/>
      <c r="CK29" s="59">
        <f>IF(OR(Q29="AI",Q29="PI"),(AE29+AD29)/2-(AE29-AD29)*0.001,IF(Q29="AO",12-0.048,""))</f>
        <v/>
      </c>
      <c r="CL29" s="60">
        <f>IF(OR(Q29="AI",Q29="PI"),(AE29+AD29)/2+(AE29-AD29)*0.001,IF(Q29="AO",12+0.048,""))</f>
        <v/>
      </c>
      <c r="CM29" s="61" t="n"/>
      <c r="CN29" s="62" t="n"/>
      <c r="CO29" s="59">
        <f>IF(OR(Q29="AI",Q29="PI"),AE29-(AE29-AD29)*0.001,IF(AND(Q29="AO",T29="FC"),20-0.048,IF(AND(Q29="AO",OR(T29="FO",T29="FLO")),4-0.048,"")))</f>
        <v/>
      </c>
      <c r="CP29" s="60">
        <f>IF(OR(Q29="AI",Q29="PI"),AE29+(AE29-AD29)*0.001,IF(AND(Q29="AO",T29="FC"),20+0.048,IF(AND(Q29="AO",OR(T29="FO",T29="FLO")),4+0.048,"")))</f>
        <v/>
      </c>
      <c r="CQ29" s="64" t="n"/>
      <c r="CR29" s="65" t="n"/>
      <c r="CS29" s="67" t="n"/>
      <c r="CT29" s="67" t="n"/>
      <c r="CU29" s="544" t="n">
        <v>1840</v>
      </c>
      <c r="CV29" s="518">
        <f>LEFT(D29,3)</f>
        <v/>
      </c>
      <c r="CW29" s="47" t="inlineStr">
        <is>
          <t>LV</t>
        </is>
      </c>
      <c r="CX29" s="47">
        <f>RIGHT(D29,6)</f>
        <v/>
      </c>
      <c r="CY29" s="47">
        <f>CV29&amp;CW29&amp;CX29</f>
        <v/>
      </c>
    </row>
    <row r="30" ht="19.9" customHeight="1" s="521">
      <c r="A30" s="524" t="n">
        <v>29</v>
      </c>
      <c r="B30" s="15" t="n">
        <v>13</v>
      </c>
      <c r="C30" s="15" t="n">
        <v>1840</v>
      </c>
      <c r="D30" s="43" t="inlineStr">
        <is>
          <t>18-LV-61203</t>
        </is>
      </c>
      <c r="E30" s="553" t="n"/>
      <c r="F30" s="540" t="inlineStr">
        <is>
          <t>-</t>
        </is>
      </c>
      <c r="G30" s="541" t="inlineStr">
        <is>
          <t>C2 OFFSPEC TO OSBL FOR VE-6103 LEVEL CONTR.</t>
        </is>
      </c>
      <c r="H30" s="553" t="n"/>
      <c r="I30" s="553" t="n"/>
      <c r="J30" s="553">
        <f>IF(H30&lt;&gt;"",LEFT(H30,FIND("～",H30,1)-1),"")</f>
        <v/>
      </c>
      <c r="K30" s="553">
        <f>IF(H30&lt;&gt;"",MID(H30,FIND("～",H30,1)+1,10),"")</f>
        <v/>
      </c>
      <c r="L30" s="22">
        <f>L29</f>
        <v/>
      </c>
      <c r="M30" s="21">
        <f>M29</f>
        <v/>
      </c>
      <c r="N30" s="21">
        <f>N29</f>
        <v/>
      </c>
      <c r="O30" s="21" t="n">
        <v>13</v>
      </c>
      <c r="P30" s="83">
        <f>P29</f>
        <v/>
      </c>
      <c r="Q30" s="83">
        <f>IF(MID(P30,4,3)="543","AO","AI")</f>
        <v/>
      </c>
      <c r="R30" s="22">
        <f>IF(R29&lt;&gt;"",R29,"")</f>
        <v/>
      </c>
      <c r="S30" s="542" t="inlineStr">
        <is>
          <t>4~20mA</t>
        </is>
      </c>
      <c r="T30" s="22" t="n"/>
      <c r="U30" s="22" t="n"/>
      <c r="V30" s="22" t="n"/>
      <c r="W30" s="22" t="n"/>
      <c r="X30" s="22" t="n"/>
      <c r="Y30" s="22" t="n"/>
      <c r="Z30" s="25">
        <f>"%Z"&amp;TEXT(M30,"00")&amp;TEXT(N30,"0")&amp;"1"&amp;TEXT(O30,"00")</f>
        <v/>
      </c>
      <c r="AA30" s="22">
        <f>IF(E30="","",IF(Q30="AI",CONCATENATE("%%I",E30),IF(Q30="AO",CONCATENATE("%%O",E30),E30)))</f>
        <v/>
      </c>
      <c r="AB30" s="22" t="inlineStr">
        <is>
          <t>18-LV-61203</t>
        </is>
      </c>
      <c r="AC30" s="22">
        <f>IF(G30&lt;&gt;"",G30,"")</f>
        <v/>
      </c>
      <c r="AD30" s="21">
        <f>IF(J30&lt;&gt;"",J30,"")</f>
        <v/>
      </c>
      <c r="AE30" s="21">
        <f>IF(K30&lt;&gt;"",K30,"")</f>
        <v/>
      </c>
      <c r="AF30" s="21">
        <f>IF(I30&lt;&gt;"",I30,"")</f>
        <v/>
      </c>
      <c r="AG30" s="22" t="n">
        <v>0</v>
      </c>
      <c r="AH30" s="22" t="n">
        <v>0</v>
      </c>
      <c r="AI30" s="22" t="n">
        <v>0</v>
      </c>
      <c r="AJ30" s="22" t="n">
        <v>0</v>
      </c>
      <c r="AK30" s="23" t="inlineStr">
        <is>
          <t>DCS-AO</t>
        </is>
      </c>
      <c r="AL30" s="23" t="inlineStr">
        <is>
          <t>IS</t>
        </is>
      </c>
      <c r="AM30" s="23" t="n"/>
      <c r="AN30" s="84" t="inlineStr">
        <is>
          <t>DCS</t>
        </is>
      </c>
      <c r="AO30" s="27" t="n"/>
      <c r="AP30" s="27" t="n"/>
      <c r="AQ30" s="28" t="n"/>
      <c r="AR30" s="543" t="inlineStr">
        <is>
          <t>Y</t>
        </is>
      </c>
      <c r="AS30" s="29" t="n"/>
      <c r="AT30" s="84" t="inlineStr">
        <is>
          <t>Site</t>
        </is>
      </c>
      <c r="AU30" s="541" t="inlineStr">
        <is>
          <t>-</t>
        </is>
      </c>
      <c r="AV30" s="27" t="n"/>
      <c r="AW30" s="27" t="n"/>
      <c r="AX30" s="530" t="inlineStr">
        <is>
          <t>18-IJB-40-017</t>
        </is>
      </c>
      <c r="AY30" s="530" t="inlineStr">
        <is>
          <t>18-40-017-iSC</t>
        </is>
      </c>
      <c r="AZ30" s="27" t="n"/>
      <c r="BA30" s="27" t="n"/>
      <c r="BB30" s="27" t="n"/>
      <c r="BC30" s="27" t="n"/>
      <c r="BD30" s="27" t="n"/>
      <c r="BE30" s="33" t="n"/>
      <c r="BF30" s="33" t="n"/>
      <c r="BG30" s="33" t="n"/>
      <c r="BH30" s="33" t="n"/>
      <c r="BI30" s="33" t="n"/>
      <c r="BJ30" s="33" t="n"/>
      <c r="BK30" s="33" t="n"/>
      <c r="BL30" s="33" t="n"/>
      <c r="BM30" s="33" t="n"/>
      <c r="BN30" s="33" t="n"/>
      <c r="BO30" s="33" t="n"/>
      <c r="BP30" s="33" t="n"/>
      <c r="BQ30" s="33" t="n"/>
      <c r="BR30" s="33" t="n"/>
      <c r="BS30" s="33" t="n"/>
      <c r="BT30" s="33" t="n"/>
      <c r="BU30" s="33" t="n"/>
      <c r="BV30" s="33" t="n"/>
      <c r="BW30" s="27" t="n"/>
      <c r="BX30" s="33" t="n"/>
      <c r="BY30" s="33" t="n"/>
      <c r="BZ30" s="33" t="n"/>
      <c r="CA30" s="27" t="n"/>
      <c r="CB30" s="27" t="n"/>
      <c r="CC30" s="27" t="n"/>
      <c r="CD30" s="27" t="n"/>
      <c r="CE30" s="58" t="n"/>
      <c r="CF30" s="58" t="n"/>
      <c r="CG30" s="59">
        <f>IF(OR(Q30="AI",Q30="PI"),AD30-(AE30-AD30)*0.001,IF(AND(Q30="AO",T30="FC"),4-0.048,IF(AND(Q30="AO",OR(T30="FO",T30="FLO")),20-0.048,"")))</f>
        <v/>
      </c>
      <c r="CH30" s="60">
        <f>IF(OR(Q30="AI",Q30="PI"),AD30+(AE30-AD30)*0.001,IF(AND(Q30="AO",T30="FC"),4+0.048,IF(AND(Q30="AO",OR(T30="FO",T30="FLO")),20+0.048,"")))</f>
        <v/>
      </c>
      <c r="CI30" s="61" t="n"/>
      <c r="CJ30" s="62" t="n"/>
      <c r="CK30" s="59">
        <f>IF(OR(Q30="AI",Q30="PI"),(AE30+AD30)/2-(AE30-AD30)*0.001,IF(Q30="AO",12-0.048,""))</f>
        <v/>
      </c>
      <c r="CL30" s="60">
        <f>IF(OR(Q30="AI",Q30="PI"),(AE30+AD30)/2+(AE30-AD30)*0.001,IF(Q30="AO",12+0.048,""))</f>
        <v/>
      </c>
      <c r="CM30" s="61" t="n"/>
      <c r="CN30" s="62" t="n"/>
      <c r="CO30" s="59">
        <f>IF(OR(Q30="AI",Q30="PI"),AE30-(AE30-AD30)*0.001,IF(AND(Q30="AO",T30="FC"),20-0.048,IF(AND(Q30="AO",OR(T30="FO",T30="FLO")),4-0.048,"")))</f>
        <v/>
      </c>
      <c r="CP30" s="60">
        <f>IF(OR(Q30="AI",Q30="PI"),AE30+(AE30-AD30)*0.001,IF(AND(Q30="AO",T30="FC"),20+0.048,IF(AND(Q30="AO",OR(T30="FO",T30="FLO")),4+0.048,"")))</f>
        <v/>
      </c>
      <c r="CQ30" s="64" t="n"/>
      <c r="CR30" s="65" t="n"/>
      <c r="CS30" s="67" t="n"/>
      <c r="CT30" s="67" t="n"/>
      <c r="CU30" s="544" t="n">
        <v>1840</v>
      </c>
      <c r="CV30" s="518">
        <f>LEFT(D30,3)</f>
        <v/>
      </c>
      <c r="CW30" s="47" t="inlineStr">
        <is>
          <t>LV</t>
        </is>
      </c>
      <c r="CX30" s="47">
        <f>RIGHT(D30,6)</f>
        <v/>
      </c>
      <c r="CY30" s="47">
        <f>CV30&amp;CW30&amp;CX30</f>
        <v/>
      </c>
    </row>
    <row r="31" ht="19.9" customHeight="1" s="521">
      <c r="A31" s="524" t="n">
        <v>30</v>
      </c>
      <c r="B31" s="16" t="n">
        <v>14</v>
      </c>
      <c r="C31" s="16" t="n"/>
      <c r="D31" s="50">
        <f>LEFT(L31,1)&amp;RIGHT(L31,2)&amp;"N"&amp;M31&amp;"S"&amp;N31&amp;O31</f>
        <v/>
      </c>
      <c r="E31" s="43" t="n"/>
      <c r="F31" s="43" t="n"/>
      <c r="G31" s="553" t="inlineStr">
        <is>
          <t>Spare</t>
        </is>
      </c>
      <c r="H31" s="553" t="n"/>
      <c r="I31" s="553" t="n"/>
      <c r="J31" s="553">
        <f>IF(H31&lt;&gt;"",LEFT(H31,FIND("～",H31,1)-1),"")</f>
        <v/>
      </c>
      <c r="K31" s="553">
        <f>IF(H31&lt;&gt;"",MID(H31,FIND("～",H31,1)+1,10),"")</f>
        <v/>
      </c>
      <c r="L31" s="22">
        <f>L30</f>
        <v/>
      </c>
      <c r="M31" s="21">
        <f>M30</f>
        <v/>
      </c>
      <c r="N31" s="21">
        <f>N30</f>
        <v/>
      </c>
      <c r="O31" s="21" t="n">
        <v>14</v>
      </c>
      <c r="P31" s="83">
        <f>P30</f>
        <v/>
      </c>
      <c r="Q31" s="83">
        <f>IF(MID(P31,4,3)="543","AO","AI")</f>
        <v/>
      </c>
      <c r="R31" s="22">
        <f>IF(R30&lt;&gt;"",R30,"")</f>
        <v/>
      </c>
      <c r="S31" s="83" t="inlineStr">
        <is>
          <t>4-20mA</t>
        </is>
      </c>
      <c r="T31" s="22" t="n"/>
      <c r="U31" s="22" t="n"/>
      <c r="V31" s="22" t="n"/>
      <c r="W31" s="22" t="n"/>
      <c r="X31" s="26" t="n"/>
      <c r="Y31" s="26" t="n"/>
      <c r="Z31" s="25">
        <f>"%Z"&amp;TEXT(M31,"00")&amp;TEXT(N31,"0")&amp;"1"&amp;TEXT(O31,"00")</f>
        <v/>
      </c>
      <c r="AA31" s="22">
        <f>IF(E31="","",IF(Q31="AI",CONCATENATE("%%I",E31),IF(Q31="AO",CONCATENATE("%%O",E31),E31)))</f>
        <v/>
      </c>
      <c r="AB31" s="22">
        <f>IF(G31="Spare",D31,"")</f>
        <v/>
      </c>
      <c r="AC31" s="22">
        <f>IF(G31&lt;&gt;"",G31,"")</f>
        <v/>
      </c>
      <c r="AD31" s="21">
        <f>IF(J31&lt;&gt;"",J31,"")</f>
        <v/>
      </c>
      <c r="AE31" s="21">
        <f>IF(K31&lt;&gt;"",K31,"")</f>
        <v/>
      </c>
      <c r="AF31" s="21">
        <f>IF(I31&lt;&gt;"",I31,"")</f>
        <v/>
      </c>
      <c r="AG31" s="22" t="n"/>
      <c r="AH31" s="22" t="n"/>
      <c r="AI31" s="22" t="n"/>
      <c r="AJ31" s="22" t="n"/>
      <c r="AK31" s="23" t="n"/>
      <c r="AL31" s="23" t="inlineStr">
        <is>
          <t>IS</t>
        </is>
      </c>
      <c r="AM31" s="23" t="n"/>
      <c r="AN31" s="84" t="inlineStr">
        <is>
          <t>DCS</t>
        </is>
      </c>
      <c r="AO31" s="27" t="n"/>
      <c r="AP31" s="27" t="n"/>
      <c r="AQ31" s="28" t="n"/>
      <c r="AR31" s="33" t="n"/>
      <c r="AS31" s="29" t="n"/>
      <c r="AT31" s="84" t="inlineStr">
        <is>
          <t>Site</t>
        </is>
      </c>
      <c r="AU31" s="27" t="n"/>
      <c r="AV31" s="32" t="n"/>
      <c r="AW31" s="27" t="n"/>
      <c r="AX31" s="530" t="n"/>
      <c r="AY31" s="530" t="n"/>
      <c r="AZ31" s="27" t="n"/>
      <c r="BA31" s="27" t="n"/>
      <c r="BB31" s="27" t="n"/>
      <c r="BC31" s="27" t="n"/>
      <c r="BD31" s="27" t="n"/>
      <c r="BE31" s="33" t="n"/>
      <c r="BF31" s="33" t="n"/>
      <c r="BG31" s="33" t="n"/>
      <c r="BH31" s="33" t="n"/>
      <c r="BI31" s="33" t="n"/>
      <c r="BJ31" s="33" t="n"/>
      <c r="BK31" s="33" t="n"/>
      <c r="BL31" s="33" t="n"/>
      <c r="BM31" s="33" t="n"/>
      <c r="BN31" s="33" t="n"/>
      <c r="BO31" s="33" t="n"/>
      <c r="BP31" s="33" t="n"/>
      <c r="BQ31" s="33" t="n"/>
      <c r="BR31" s="33" t="n"/>
      <c r="BS31" s="33" t="n"/>
      <c r="BT31" s="33" t="n"/>
      <c r="BU31" s="33" t="n"/>
      <c r="BV31" s="33" t="n"/>
      <c r="BW31" s="27" t="n"/>
      <c r="BX31" s="33" t="n"/>
      <c r="BY31" s="33" t="n"/>
      <c r="BZ31" s="33" t="n"/>
      <c r="CA31" s="27" t="n"/>
      <c r="CB31" s="27" t="n"/>
      <c r="CC31" s="27" t="n"/>
      <c r="CD31" s="27" t="n"/>
      <c r="CE31" s="58" t="n"/>
      <c r="CF31" s="58" t="n"/>
      <c r="CG31" s="59">
        <f>IF(OR(Q31="AI",Q31="PI"),AD31-(AE31-AD31)*0.001,IF(AND(Q31="AO",T31="FC"),4-0.048,IF(AND(Q31="AO",OR(T31="FO",T31="FLO")),20-0.048,"")))</f>
        <v/>
      </c>
      <c r="CH31" s="60">
        <f>IF(OR(Q31="AI",Q31="PI"),AD31+(AE31-AD31)*0.001,IF(AND(Q31="AO",T31="FC"),4+0.048,IF(AND(Q31="AO",OR(T31="FO",T31="FLO")),20+0.048,"")))</f>
        <v/>
      </c>
      <c r="CI31" s="61" t="n"/>
      <c r="CJ31" s="62" t="n"/>
      <c r="CK31" s="59">
        <f>IF(OR(Q31="AI",Q31="PI"),(AE31+AD31)/2-(AE31-AD31)*0.001,IF(Q31="AO",12-0.048,""))</f>
        <v/>
      </c>
      <c r="CL31" s="60">
        <f>IF(OR(Q31="AI",Q31="PI"),(AE31+AD31)/2+(AE31-AD31)*0.001,IF(Q31="AO",12+0.048,""))</f>
        <v/>
      </c>
      <c r="CM31" s="61" t="n"/>
      <c r="CN31" s="62" t="n"/>
      <c r="CO31" s="59">
        <f>IF(OR(Q31="AI",Q31="PI"),AE31-(AE31-AD31)*0.001,IF(AND(Q31="AO",T31="FC"),20-0.048,IF(AND(Q31="AO",OR(T31="FO",T31="FLO")),4-0.048,"")))</f>
        <v/>
      </c>
      <c r="CP31" s="60">
        <f>IF(OR(Q31="AI",Q31="PI"),AE31+(AE31-AD31)*0.001,IF(AND(Q31="AO",T31="FC"),20+0.048,IF(AND(Q31="AO",OR(T31="FO",T31="FLO")),4+0.048,"")))</f>
        <v/>
      </c>
      <c r="CQ31" s="64" t="n"/>
      <c r="CR31" s="65" t="n"/>
      <c r="CS31" s="67" t="n"/>
      <c r="CT31" s="67" t="n"/>
      <c r="CV31" s="518" t="n"/>
      <c r="CY31" s="47">
        <f>CV31&amp;CW31&amp;CX31</f>
        <v/>
      </c>
    </row>
    <row r="32" ht="19.9" customHeight="1" s="521">
      <c r="A32" s="524" t="n">
        <v>31</v>
      </c>
      <c r="B32" s="16" t="n">
        <v>15</v>
      </c>
      <c r="C32" s="16" t="n"/>
      <c r="D32" s="50">
        <f>LEFT(L32,1)&amp;RIGHT(L32,2)&amp;"N"&amp;M32&amp;"S"&amp;N32&amp;O32</f>
        <v/>
      </c>
      <c r="E32" s="43" t="n"/>
      <c r="F32" s="43" t="n"/>
      <c r="G32" s="553" t="inlineStr">
        <is>
          <t>Spare</t>
        </is>
      </c>
      <c r="H32" s="553" t="n"/>
      <c r="I32" s="553" t="n"/>
      <c r="J32" s="553">
        <f>IF(H32&lt;&gt;"",LEFT(H32,FIND("～",H32,1)-1),"")</f>
        <v/>
      </c>
      <c r="K32" s="553">
        <f>IF(H32&lt;&gt;"",MID(H32,FIND("～",H32,1)+1,10),"")</f>
        <v/>
      </c>
      <c r="L32" s="22">
        <f>L31</f>
        <v/>
      </c>
      <c r="M32" s="21">
        <f>M31</f>
        <v/>
      </c>
      <c r="N32" s="21">
        <f>N31</f>
        <v/>
      </c>
      <c r="O32" s="21" t="n">
        <v>15</v>
      </c>
      <c r="P32" s="83">
        <f>P31</f>
        <v/>
      </c>
      <c r="Q32" s="83">
        <f>IF(MID(P32,4,3)="543","AO","AI")</f>
        <v/>
      </c>
      <c r="R32" s="22">
        <f>IF(R31&lt;&gt;"",R31,"")</f>
        <v/>
      </c>
      <c r="S32" s="83" t="inlineStr">
        <is>
          <t>4-20mA</t>
        </is>
      </c>
      <c r="T32" s="22" t="n"/>
      <c r="U32" s="22" t="n"/>
      <c r="V32" s="22" t="n"/>
      <c r="W32" s="22" t="n"/>
      <c r="X32" s="22" t="n"/>
      <c r="Y32" s="26" t="n"/>
      <c r="Z32" s="25">
        <f>"%Z"&amp;TEXT(M32,"00")&amp;TEXT(N32,"0")&amp;"1"&amp;TEXT(O32,"00")</f>
        <v/>
      </c>
      <c r="AA32" s="22">
        <f>IF(E32="","",IF(Q32="AI",CONCATENATE("%%I",E32),IF(Q32="AO",CONCATENATE("%%O",E32),E32)))</f>
        <v/>
      </c>
      <c r="AB32" s="22">
        <f>IF(G32="Spare",D32,"")</f>
        <v/>
      </c>
      <c r="AC32" s="22">
        <f>IF(G32&lt;&gt;"",G32,"")</f>
        <v/>
      </c>
      <c r="AD32" s="21">
        <f>IF(J32&lt;&gt;"",J32,"")</f>
        <v/>
      </c>
      <c r="AE32" s="21">
        <f>IF(K32&lt;&gt;"",K32,"")</f>
        <v/>
      </c>
      <c r="AF32" s="21">
        <f>IF(I32&lt;&gt;"",I32,"")</f>
        <v/>
      </c>
      <c r="AG32" s="22" t="n"/>
      <c r="AH32" s="22" t="n"/>
      <c r="AI32" s="22" t="n"/>
      <c r="AJ32" s="22" t="n"/>
      <c r="AK32" s="23" t="n"/>
      <c r="AL32" s="23" t="inlineStr">
        <is>
          <t>IS</t>
        </is>
      </c>
      <c r="AM32" s="23" t="n"/>
      <c r="AN32" s="84" t="inlineStr">
        <is>
          <t>DCS</t>
        </is>
      </c>
      <c r="AO32" s="27" t="n"/>
      <c r="AP32" s="27" t="n"/>
      <c r="AQ32" s="28" t="n"/>
      <c r="AR32" s="33" t="n"/>
      <c r="AS32" s="29" t="n"/>
      <c r="AT32" s="84" t="inlineStr">
        <is>
          <t>Site</t>
        </is>
      </c>
      <c r="AU32" s="27" t="n"/>
      <c r="AV32" s="33" t="n"/>
      <c r="AW32" s="27" t="n"/>
      <c r="AX32" s="530" t="n"/>
      <c r="AY32" s="530" t="n"/>
      <c r="AZ32" s="27" t="n"/>
      <c r="BA32" s="27" t="n"/>
      <c r="BB32" s="27" t="n"/>
      <c r="BC32" s="27" t="n"/>
      <c r="BD32" s="27" t="n"/>
      <c r="BE32" s="33" t="n"/>
      <c r="BF32" s="33" t="n"/>
      <c r="BG32" s="33" t="n"/>
      <c r="BH32" s="33" t="n"/>
      <c r="BI32" s="33" t="n"/>
      <c r="BJ32" s="33" t="n"/>
      <c r="BK32" s="33" t="n"/>
      <c r="BL32" s="33" t="n"/>
      <c r="BM32" s="33" t="n"/>
      <c r="BN32" s="33" t="n"/>
      <c r="BO32" s="33" t="n"/>
      <c r="BP32" s="33" t="n"/>
      <c r="BQ32" s="33" t="n"/>
      <c r="BR32" s="33" t="n"/>
      <c r="BS32" s="33" t="n"/>
      <c r="BT32" s="33" t="n"/>
      <c r="BU32" s="33" t="n"/>
      <c r="BV32" s="33" t="n"/>
      <c r="BW32" s="27" t="n"/>
      <c r="BX32" s="33" t="n"/>
      <c r="BY32" s="33" t="n"/>
      <c r="BZ32" s="33" t="n"/>
      <c r="CA32" s="27" t="n"/>
      <c r="CB32" s="27" t="n"/>
      <c r="CC32" s="27" t="n"/>
      <c r="CD32" s="27" t="n"/>
      <c r="CE32" s="58" t="n"/>
      <c r="CF32" s="58" t="n"/>
      <c r="CG32" s="59">
        <f>IF(OR(Q32="AI",Q32="PI"),AD32-(AE32-AD32)*0.001,IF(AND(Q32="AO",T32="FC"),4-0.048,IF(AND(Q32="AO",OR(T32="FO",T32="FLO")),20-0.048,"")))</f>
        <v/>
      </c>
      <c r="CH32" s="60">
        <f>IF(OR(Q32="AI",Q32="PI"),AD32+(AE32-AD32)*0.001,IF(AND(Q32="AO",T32="FC"),4+0.048,IF(AND(Q32="AO",OR(T32="FO",T32="FLO")),20+0.048,"")))</f>
        <v/>
      </c>
      <c r="CI32" s="61" t="n"/>
      <c r="CJ32" s="62" t="n"/>
      <c r="CK32" s="59">
        <f>IF(OR(Q32="AI",Q32="PI"),(AE32+AD32)/2-(AE32-AD32)*0.001,IF(Q32="AO",12-0.048,""))</f>
        <v/>
      </c>
      <c r="CL32" s="60">
        <f>IF(OR(Q32="AI",Q32="PI"),(AE32+AD32)/2+(AE32-AD32)*0.001,IF(Q32="AO",12+0.048,""))</f>
        <v/>
      </c>
      <c r="CM32" s="61" t="n"/>
      <c r="CN32" s="62" t="n"/>
      <c r="CO32" s="59">
        <f>IF(OR(Q32="AI",Q32="PI"),AE32-(AE32-AD32)*0.001,IF(AND(Q32="AO",T32="FC"),20-0.048,IF(AND(Q32="AO",OR(T32="FO",T32="FLO")),4-0.048,"")))</f>
        <v/>
      </c>
      <c r="CP32" s="60">
        <f>IF(OR(Q32="AI",Q32="PI"),AE32+(AE32-AD32)*0.001,IF(AND(Q32="AO",T32="FC"),20+0.048,IF(AND(Q32="AO",OR(T32="FO",T32="FLO")),4+0.048,"")))</f>
        <v/>
      </c>
      <c r="CQ32" s="64" t="n"/>
      <c r="CR32" s="65" t="n"/>
      <c r="CS32" s="67" t="n"/>
      <c r="CT32" s="67" t="n"/>
      <c r="CV32" s="518" t="n"/>
      <c r="CY32" s="47">
        <f>CV32&amp;CW32&amp;CX32</f>
        <v/>
      </c>
    </row>
    <row r="33" ht="19.9" customHeight="1" s="521">
      <c r="A33" s="524" t="n">
        <v>32</v>
      </c>
      <c r="B33" s="16" t="n">
        <v>16</v>
      </c>
      <c r="C33" s="16" t="n"/>
      <c r="D33" s="50">
        <f>LEFT(L33,1)&amp;RIGHT(L33,2)&amp;"N"&amp;M33&amp;"S"&amp;N33&amp;O33</f>
        <v/>
      </c>
      <c r="E33" s="43" t="n"/>
      <c r="F33" s="43" t="n"/>
      <c r="G33" s="553" t="inlineStr">
        <is>
          <t>Spare</t>
        </is>
      </c>
      <c r="H33" s="553" t="n"/>
      <c r="I33" s="553" t="n"/>
      <c r="J33" s="553">
        <f>IF(H33&lt;&gt;"",LEFT(H33,FIND("～",H33,1)-1),"")</f>
        <v/>
      </c>
      <c r="K33" s="553">
        <f>IF(H33&lt;&gt;"",MID(H33,FIND("～",H33,1)+1,10),"")</f>
        <v/>
      </c>
      <c r="L33" s="22">
        <f>L32</f>
        <v/>
      </c>
      <c r="M33" s="21">
        <f>M32</f>
        <v/>
      </c>
      <c r="N33" s="21">
        <f>N32</f>
        <v/>
      </c>
      <c r="O33" s="21" t="n">
        <v>16</v>
      </c>
      <c r="P33" s="83">
        <f>P32</f>
        <v/>
      </c>
      <c r="Q33" s="83">
        <f>IF(MID(P33,4,3)="543","AO","AI")</f>
        <v/>
      </c>
      <c r="R33" s="22">
        <f>IF(R32&lt;&gt;"",R32,"")</f>
        <v/>
      </c>
      <c r="S33" s="83" t="inlineStr">
        <is>
          <t>4-20mA</t>
        </is>
      </c>
      <c r="T33" s="22" t="n"/>
      <c r="U33" s="22" t="n"/>
      <c r="V33" s="22" t="n"/>
      <c r="W33" s="22" t="n"/>
      <c r="X33" s="22" t="n"/>
      <c r="Y33" s="26" t="n"/>
      <c r="Z33" s="25">
        <f>"%Z"&amp;TEXT(M33,"00")&amp;TEXT(N33,"0")&amp;"1"&amp;TEXT(O33,"00")</f>
        <v/>
      </c>
      <c r="AA33" s="22">
        <f>IF(E33="","",IF(Q33="AI",CONCATENATE("%%I",E33),IF(Q33="AO",CONCATENATE("%%O",E33),E33)))</f>
        <v/>
      </c>
      <c r="AB33" s="22">
        <f>IF(G33="Spare",D33,"")</f>
        <v/>
      </c>
      <c r="AC33" s="22">
        <f>IF(G33&lt;&gt;"",G33,"")</f>
        <v/>
      </c>
      <c r="AD33" s="21">
        <f>IF(J33&lt;&gt;"",J33,"")</f>
        <v/>
      </c>
      <c r="AE33" s="21">
        <f>IF(K33&lt;&gt;"",K33,"")</f>
        <v/>
      </c>
      <c r="AF33" s="21">
        <f>IF(I33&lt;&gt;"",I33,"")</f>
        <v/>
      </c>
      <c r="AG33" s="22" t="n"/>
      <c r="AH33" s="22" t="n"/>
      <c r="AI33" s="22" t="n"/>
      <c r="AJ33" s="22" t="n"/>
      <c r="AK33" s="23" t="n"/>
      <c r="AL33" s="23" t="inlineStr">
        <is>
          <t>IS</t>
        </is>
      </c>
      <c r="AM33" s="23" t="n"/>
      <c r="AN33" s="84" t="inlineStr">
        <is>
          <t>DCS</t>
        </is>
      </c>
      <c r="AO33" s="27" t="n"/>
      <c r="AP33" s="27" t="n"/>
      <c r="AQ33" s="28" t="n"/>
      <c r="AR33" s="33" t="n"/>
      <c r="AS33" s="29" t="n"/>
      <c r="AT33" s="84" t="inlineStr">
        <is>
          <t>Site</t>
        </is>
      </c>
      <c r="AU33" s="27" t="n"/>
      <c r="AV33" s="33" t="n"/>
      <c r="AW33" s="27" t="n"/>
      <c r="AX33" s="530" t="n"/>
      <c r="AY33" s="530" t="n"/>
      <c r="AZ33" s="27" t="n"/>
      <c r="BA33" s="27" t="n"/>
      <c r="BB33" s="27" t="n"/>
      <c r="BC33" s="27" t="n"/>
      <c r="BD33" s="27" t="n"/>
      <c r="BE33" s="33" t="n"/>
      <c r="BF33" s="33" t="n"/>
      <c r="BG33" s="33" t="n"/>
      <c r="BH33" s="33" t="n"/>
      <c r="BI33" s="33" t="n"/>
      <c r="BJ33" s="33" t="n"/>
      <c r="BK33" s="33" t="n"/>
      <c r="BL33" s="33" t="n"/>
      <c r="BM33" s="33" t="n"/>
      <c r="BN33" s="33" t="n"/>
      <c r="BO33" s="33" t="n"/>
      <c r="BP33" s="33" t="n"/>
      <c r="BQ33" s="33" t="n"/>
      <c r="BR33" s="33" t="n"/>
      <c r="BS33" s="33" t="n"/>
      <c r="BT33" s="33" t="n"/>
      <c r="BU33" s="33" t="n"/>
      <c r="BV33" s="33" t="n"/>
      <c r="BW33" s="27" t="n"/>
      <c r="BX33" s="33" t="n"/>
      <c r="BY33" s="33" t="n"/>
      <c r="BZ33" s="33" t="n"/>
      <c r="CA33" s="27" t="n"/>
      <c r="CB33" s="27" t="n"/>
      <c r="CC33" s="27" t="n"/>
      <c r="CD33" s="27" t="n"/>
      <c r="CE33" s="58" t="n"/>
      <c r="CF33" s="58" t="n"/>
      <c r="CG33" s="59">
        <f>IF(OR(Q33="AI",Q33="PI"),AD33-(AE33-AD33)*0.001,IF(AND(Q33="AO",T33="FC"),4-0.048,IF(AND(Q33="AO",OR(T33="FO",T33="FLO")),20-0.048,"")))</f>
        <v/>
      </c>
      <c r="CH33" s="60">
        <f>IF(OR(Q33="AI",Q33="PI"),AD33+(AE33-AD33)*0.001,IF(AND(Q33="AO",T33="FC"),4+0.048,IF(AND(Q33="AO",OR(T33="FO",T33="FLO")),20+0.048,"")))</f>
        <v/>
      </c>
      <c r="CI33" s="61" t="n"/>
      <c r="CJ33" s="62" t="n"/>
      <c r="CK33" s="59">
        <f>IF(OR(Q33="AI",Q33="PI"),(AE33+AD33)/2-(AE33-AD33)*0.001,IF(Q33="AO",12-0.048,""))</f>
        <v/>
      </c>
      <c r="CL33" s="60">
        <f>IF(OR(Q33="AI",Q33="PI"),(AE33+AD33)/2+(AE33-AD33)*0.001,IF(Q33="AO",12+0.048,""))</f>
        <v/>
      </c>
      <c r="CM33" s="61" t="n"/>
      <c r="CN33" s="62" t="n"/>
      <c r="CO33" s="59">
        <f>IF(OR(Q33="AI",Q33="PI"),AE33-(AE33-AD33)*0.001,IF(AND(Q33="AO",T33="FC"),20-0.048,IF(AND(Q33="AO",OR(T33="FO",T33="FLO")),4-0.048,"")))</f>
        <v/>
      </c>
      <c r="CP33" s="60">
        <f>IF(OR(Q33="AI",Q33="PI"),AE33+(AE33-AD33)*0.001,IF(AND(Q33="AO",T33="FC"),20+0.048,IF(AND(Q33="AO",OR(T33="FO",T33="FLO")),4+0.048,"")))</f>
        <v/>
      </c>
      <c r="CQ33" s="64" t="n"/>
      <c r="CR33" s="65" t="n"/>
      <c r="CS33" s="67" t="n"/>
      <c r="CT33" s="67" t="n"/>
      <c r="CV33" s="518" t="n"/>
      <c r="CY33" s="47">
        <f>CV33&amp;CW33&amp;CX33</f>
        <v/>
      </c>
    </row>
    <row r="34" ht="19.9" customHeight="1" s="521">
      <c r="A34" s="524" t="n">
        <v>33</v>
      </c>
      <c r="B34" s="15" t="n">
        <v>1</v>
      </c>
      <c r="C34" s="15" t="n">
        <v>1840</v>
      </c>
      <c r="D34" s="45" t="inlineStr">
        <is>
          <t>18-PT-62202</t>
        </is>
      </c>
      <c r="E34" s="553" t="n"/>
      <c r="F34" s="540" t="inlineStr">
        <is>
          <t>-</t>
        </is>
      </c>
      <c r="G34" s="541" t="inlineStr">
        <is>
          <t>PR TO VE-6201 PRES. INDIC., CONTR. ALA., INTERL.</t>
        </is>
      </c>
      <c r="H34" s="553" t="n"/>
      <c r="I34" s="553" t="n"/>
      <c r="J34" s="553">
        <f>IF(H34&lt;&gt;"",LEFT(H34,FIND("～",H34,1)-1),"")</f>
        <v/>
      </c>
      <c r="K34" s="553">
        <f>IF(H34&lt;&gt;"",MID(H34,FIND("～",H34,1)+1,10),"")</f>
        <v/>
      </c>
      <c r="L34" s="22">
        <f>L33</f>
        <v/>
      </c>
      <c r="M34" s="21" t="n">
        <v>2</v>
      </c>
      <c r="N34" s="21" t="n">
        <v>1</v>
      </c>
      <c r="O34" s="21" t="n">
        <v>1</v>
      </c>
      <c r="P34" s="83" t="inlineStr">
        <is>
          <t>AAI143-H</t>
        </is>
      </c>
      <c r="Q34" s="83">
        <f>IF(MID(P34,4,3)="543","AO","AI")</f>
        <v/>
      </c>
      <c r="R34" s="22" t="inlineStr">
        <is>
          <t>Y</t>
        </is>
      </c>
      <c r="S34" s="542" t="inlineStr">
        <is>
          <t>4~20mA</t>
        </is>
      </c>
      <c r="T34" s="22" t="n"/>
      <c r="U34" s="22" t="n"/>
      <c r="V34" s="22" t="n"/>
      <c r="W34" s="22" t="n"/>
      <c r="X34" s="22" t="n"/>
      <c r="Y34" s="22" t="n"/>
      <c r="Z34" s="25">
        <f>"%Z"&amp;TEXT(M34,"00")&amp;TEXT(N34,"0")&amp;"1"&amp;TEXT(O34,"00")</f>
        <v/>
      </c>
      <c r="AA34" s="22">
        <f>IF(E34="","",IF(Q34="AI",CONCATENATE("%%I",E34),IF(Q34="AO",CONCATENATE("%%O",E34),E34)))</f>
        <v/>
      </c>
      <c r="AB34" s="22" t="inlineStr">
        <is>
          <t>18-PICSA-62202</t>
        </is>
      </c>
      <c r="AC34" s="22">
        <f>IF(G34&lt;&gt;"",G34,"")</f>
        <v/>
      </c>
      <c r="AD34" s="21">
        <f>IF(J34&lt;&gt;"",J34,"")</f>
        <v/>
      </c>
      <c r="AE34" s="21">
        <f>IF(K34&lt;&gt;"",K34,"")</f>
        <v/>
      </c>
      <c r="AF34" s="21">
        <f>IF(I34&lt;&gt;"",I34,"")</f>
        <v/>
      </c>
      <c r="AG34" s="22" t="n">
        <v>0</v>
      </c>
      <c r="AH34" s="22" t="n">
        <v>0</v>
      </c>
      <c r="AI34" s="22" t="n">
        <v>0</v>
      </c>
      <c r="AJ34" s="22" t="n">
        <v>0</v>
      </c>
      <c r="AK34" s="23" t="inlineStr">
        <is>
          <t>DCS-AI</t>
        </is>
      </c>
      <c r="AL34" s="23" t="inlineStr">
        <is>
          <t>IS</t>
        </is>
      </c>
      <c r="AM34" s="23" t="n"/>
      <c r="AN34" s="84" t="inlineStr">
        <is>
          <t>DCS</t>
        </is>
      </c>
      <c r="AO34" s="27" t="n"/>
      <c r="AP34" s="27" t="n"/>
      <c r="AQ34" s="28" t="n"/>
      <c r="AR34" s="543" t="inlineStr">
        <is>
          <t>Y</t>
        </is>
      </c>
      <c r="AS34" s="29" t="n"/>
      <c r="AT34" s="84" t="inlineStr">
        <is>
          <t>Site</t>
        </is>
      </c>
      <c r="AU34" s="541" t="inlineStr">
        <is>
          <t>-</t>
        </is>
      </c>
      <c r="AV34" s="27" t="n"/>
      <c r="AW34" s="27" t="n"/>
      <c r="AX34" s="531" t="inlineStr">
        <is>
          <t>18-IJB-40-006</t>
        </is>
      </c>
      <c r="AY34" s="530" t="inlineStr">
        <is>
          <t>18-40-006-iSC</t>
        </is>
      </c>
      <c r="AZ34" s="27" t="n"/>
      <c r="BA34" s="27" t="n"/>
      <c r="BB34" s="27" t="n"/>
      <c r="BC34" s="27" t="n"/>
      <c r="BD34" s="27" t="n"/>
      <c r="BE34" s="33" t="n"/>
      <c r="BF34" s="33" t="n"/>
      <c r="BG34" s="33" t="n"/>
      <c r="BH34" s="33" t="n"/>
      <c r="BI34" s="33" t="n"/>
      <c r="BJ34" s="33" t="n"/>
      <c r="BK34" s="33" t="n"/>
      <c r="BL34" s="33" t="n"/>
      <c r="BM34" s="33" t="n"/>
      <c r="BN34" s="33" t="n"/>
      <c r="BO34" s="33" t="n"/>
      <c r="BP34" s="33" t="n"/>
      <c r="BQ34" s="33" t="n"/>
      <c r="BR34" s="33" t="n"/>
      <c r="BS34" s="33" t="n"/>
      <c r="BT34" s="33" t="n"/>
      <c r="BU34" s="33" t="n"/>
      <c r="BV34" s="33" t="n"/>
      <c r="BW34" s="27" t="n"/>
      <c r="BX34" s="33" t="n"/>
      <c r="BY34" s="33" t="n"/>
      <c r="BZ34" s="33" t="n"/>
      <c r="CA34" s="27" t="n"/>
      <c r="CB34" s="27" t="n"/>
      <c r="CC34" s="27" t="n"/>
      <c r="CD34" s="27" t="n"/>
      <c r="CE34" s="58" t="n"/>
      <c r="CF34" s="58" t="n"/>
      <c r="CG34" s="59">
        <f>IF(OR(Q34="AI",Q34="PI"),AD34-(AE34-AD34)*0.001,IF(AND(Q34="AO",T34="FC"),4-0.048,IF(AND(Q34="AO",OR(T34="FO",T34="FLO")),20-0.048,"")))</f>
        <v/>
      </c>
      <c r="CH34" s="60">
        <f>IF(OR(Q34="AI",Q34="PI"),AD34+(AE34-AD34)*0.001,IF(AND(Q34="AO",T34="FC"),4+0.048,IF(AND(Q34="AO",OR(T34="FO",T34="FLO")),20+0.048,"")))</f>
        <v/>
      </c>
      <c r="CI34" s="61" t="n"/>
      <c r="CJ34" s="62" t="n"/>
      <c r="CK34" s="59">
        <f>IF(OR(Q34="AI",Q34="PI"),(AE34+AD34)/2-(AE34-AD34)*0.001,IF(Q34="AO",12-0.048,""))</f>
        <v/>
      </c>
      <c r="CL34" s="60">
        <f>IF(OR(Q34="AI",Q34="PI"),(AE34+AD34)/2+(AE34-AD34)*0.001,IF(Q34="AO",12+0.048,""))</f>
        <v/>
      </c>
      <c r="CM34" s="61" t="n"/>
      <c r="CN34" s="62" t="n"/>
      <c r="CO34" s="59">
        <f>IF(OR(Q34="AI",Q34="PI"),AE34-(AE34-AD34)*0.001,IF(AND(Q34="AO",T34="FC"),20-0.048,IF(AND(Q34="AO",OR(T34="FO",T34="FLO")),4-0.048,"")))</f>
        <v/>
      </c>
      <c r="CP34" s="60">
        <f>IF(OR(Q34="AI",Q34="PI"),AE34+(AE34-AD34)*0.001,IF(AND(Q34="AO",T34="FC"),20+0.048,IF(AND(Q34="AO",OR(T34="FO",T34="FLO")),4+0.048,"")))</f>
        <v/>
      </c>
      <c r="CQ34" s="64" t="n"/>
      <c r="CR34" s="65" t="n"/>
      <c r="CS34" s="67" t="n"/>
      <c r="CT34" s="67" t="n"/>
      <c r="CU34" s="544" t="n">
        <v>1840</v>
      </c>
      <c r="CV34" s="518">
        <f>LEFT(D34,3)</f>
        <v/>
      </c>
      <c r="CW34" s="47" t="inlineStr">
        <is>
          <t>PICSA</t>
        </is>
      </c>
      <c r="CX34" s="47">
        <f>RIGHT(D34,6)</f>
        <v/>
      </c>
      <c r="CY34" s="47">
        <f>CV34&amp;CW34&amp;CX34</f>
        <v/>
      </c>
    </row>
    <row r="35" ht="19.9" customHeight="1" s="521">
      <c r="A35" s="524" t="n">
        <v>34</v>
      </c>
      <c r="B35" s="15" t="n">
        <v>2</v>
      </c>
      <c r="C35" s="15" t="n">
        <v>1840</v>
      </c>
      <c r="D35" s="45" t="inlineStr">
        <is>
          <t>18-PDT-62108</t>
        </is>
      </c>
      <c r="E35" s="553" t="n"/>
      <c r="F35" s="540" t="inlineStr">
        <is>
          <t>-</t>
        </is>
      </c>
      <c r="G35" s="541" t="inlineStr">
        <is>
          <t>PR TO ET-3101 PRES.DIFFER. INDIC., ALA., INTERL.</t>
        </is>
      </c>
      <c r="H35" s="553" t="n"/>
      <c r="I35" s="553" t="n"/>
      <c r="J35" s="553">
        <f>IF(H35&lt;&gt;"",LEFT(H35,FIND("～",H35,1)-1),"")</f>
        <v/>
      </c>
      <c r="K35" s="553">
        <f>IF(H35&lt;&gt;"",MID(H35,FIND("～",H35,1)+1,10),"")</f>
        <v/>
      </c>
      <c r="L35" s="22">
        <f>L34</f>
        <v/>
      </c>
      <c r="M35" s="21">
        <f>M34</f>
        <v/>
      </c>
      <c r="N35" s="21">
        <f>N34</f>
        <v/>
      </c>
      <c r="O35" s="21" t="n">
        <v>2</v>
      </c>
      <c r="P35" s="83">
        <f>P34</f>
        <v/>
      </c>
      <c r="Q35" s="83">
        <f>IF(MID(P35,4,3)="543","AO","AI")</f>
        <v/>
      </c>
      <c r="R35" s="22">
        <f>IF(R34&lt;&gt;"",R34,"")</f>
        <v/>
      </c>
      <c r="S35" s="542" t="inlineStr">
        <is>
          <t>4~20mA</t>
        </is>
      </c>
      <c r="T35" s="22" t="n"/>
      <c r="U35" s="22" t="n"/>
      <c r="V35" s="22" t="n"/>
      <c r="W35" s="22" t="n"/>
      <c r="X35" s="22" t="n"/>
      <c r="Y35" s="22" t="n"/>
      <c r="Z35" s="25">
        <f>"%Z"&amp;TEXT(M35,"00")&amp;TEXT(N35,"0")&amp;"1"&amp;TEXT(O35,"00")</f>
        <v/>
      </c>
      <c r="AA35" s="22">
        <f>IF(E35="","",IF(Q35="AI",CONCATENATE("%%I",E35),IF(Q35="AO",CONCATENATE("%%O",E35),E35)))</f>
        <v/>
      </c>
      <c r="AB35" s="22" t="inlineStr">
        <is>
          <t>18-PDISA-62108</t>
        </is>
      </c>
      <c r="AC35" s="22">
        <f>IF(G35&lt;&gt;"",G35,"")</f>
        <v/>
      </c>
      <c r="AD35" s="21">
        <f>IF(J35&lt;&gt;"",J35,"")</f>
        <v/>
      </c>
      <c r="AE35" s="21">
        <f>IF(K35&lt;&gt;"",K35,"")</f>
        <v/>
      </c>
      <c r="AF35" s="21">
        <f>IF(I35&lt;&gt;"",I35,"")</f>
        <v/>
      </c>
      <c r="AG35" s="22" t="n">
        <v>0</v>
      </c>
      <c r="AH35" s="22" t="n">
        <v>0.8</v>
      </c>
      <c r="AI35" s="22" t="n">
        <v>0.05</v>
      </c>
      <c r="AJ35" s="22" t="n">
        <v>0</v>
      </c>
      <c r="AK35" s="23" t="inlineStr">
        <is>
          <t>DCS-AI</t>
        </is>
      </c>
      <c r="AL35" s="23" t="inlineStr">
        <is>
          <t>IS</t>
        </is>
      </c>
      <c r="AM35" s="23" t="n"/>
      <c r="AN35" s="84" t="inlineStr">
        <is>
          <t>DCS</t>
        </is>
      </c>
      <c r="AO35" s="27" t="n"/>
      <c r="AP35" s="27" t="n"/>
      <c r="AQ35" s="28" t="n"/>
      <c r="AR35" s="543" t="inlineStr">
        <is>
          <t>Y</t>
        </is>
      </c>
      <c r="AS35" s="29" t="n"/>
      <c r="AT35" s="84" t="inlineStr">
        <is>
          <t>Site</t>
        </is>
      </c>
      <c r="AU35" s="541" t="inlineStr">
        <is>
          <t>-</t>
        </is>
      </c>
      <c r="AV35" s="27" t="n"/>
      <c r="AW35" s="27" t="n"/>
      <c r="AX35" s="531" t="inlineStr">
        <is>
          <t>18-IJB-40-006</t>
        </is>
      </c>
      <c r="AY35" s="530" t="inlineStr">
        <is>
          <t>18-40-006-iSC</t>
        </is>
      </c>
      <c r="AZ35" s="27" t="n"/>
      <c r="BA35" s="27" t="n"/>
      <c r="BB35" s="27" t="n"/>
      <c r="BC35" s="27" t="n"/>
      <c r="BD35" s="27" t="n"/>
      <c r="BE35" s="33" t="n"/>
      <c r="BF35" s="33" t="n"/>
      <c r="BG35" s="33" t="n"/>
      <c r="BH35" s="33" t="n"/>
      <c r="BI35" s="33" t="n"/>
      <c r="BJ35" s="33" t="n"/>
      <c r="BK35" s="33" t="n"/>
      <c r="BL35" s="33" t="n"/>
      <c r="BM35" s="33" t="n"/>
      <c r="BN35" s="33" t="n"/>
      <c r="BO35" s="33" t="n"/>
      <c r="BP35" s="33" t="n"/>
      <c r="BQ35" s="33" t="n"/>
      <c r="BR35" s="33" t="n"/>
      <c r="BS35" s="33" t="n"/>
      <c r="BT35" s="33" t="n"/>
      <c r="BU35" s="33" t="n"/>
      <c r="BV35" s="33" t="n"/>
      <c r="BW35" s="27" t="n"/>
      <c r="BX35" s="33" t="n"/>
      <c r="BY35" s="33" t="n"/>
      <c r="BZ35" s="33" t="n"/>
      <c r="CA35" s="27" t="n"/>
      <c r="CB35" s="27" t="n"/>
      <c r="CC35" s="27" t="n"/>
      <c r="CD35" s="27" t="n"/>
      <c r="CE35" s="58" t="n"/>
      <c r="CF35" s="58" t="n"/>
      <c r="CG35" s="59">
        <f>IF(OR(Q35="AI",Q35="PI"),AD35-(AE35-AD35)*0.001,IF(AND(Q35="AO",T35="FC"),4-0.048,IF(AND(Q35="AO",OR(T35="FO",T35="FLO")),20-0.048,"")))</f>
        <v/>
      </c>
      <c r="CH35" s="60">
        <f>IF(OR(Q35="AI",Q35="PI"),AD35+(AE35-AD35)*0.001,IF(AND(Q35="AO",T35="FC"),4+0.048,IF(AND(Q35="AO",OR(T35="FO",T35="FLO")),20+0.048,"")))</f>
        <v/>
      </c>
      <c r="CI35" s="61" t="n"/>
      <c r="CJ35" s="62" t="n"/>
      <c r="CK35" s="59">
        <f>IF(OR(Q35="AI",Q35="PI"),(AE35+AD35)/2-(AE35-AD35)*0.001,IF(Q35="AO",12-0.048,""))</f>
        <v/>
      </c>
      <c r="CL35" s="60">
        <f>IF(OR(Q35="AI",Q35="PI"),(AE35+AD35)/2+(AE35-AD35)*0.001,IF(Q35="AO",12+0.048,""))</f>
        <v/>
      </c>
      <c r="CM35" s="61" t="n"/>
      <c r="CN35" s="62" t="n"/>
      <c r="CO35" s="59">
        <f>IF(OR(Q35="AI",Q35="PI"),AE35-(AE35-AD35)*0.001,IF(AND(Q35="AO",T35="FC"),20-0.048,IF(AND(Q35="AO",OR(T35="FO",T35="FLO")),4-0.048,"")))</f>
        <v/>
      </c>
      <c r="CP35" s="60">
        <f>IF(OR(Q35="AI",Q35="PI"),AE35+(AE35-AD35)*0.001,IF(AND(Q35="AO",T35="FC"),20+0.048,IF(AND(Q35="AO",OR(T35="FO",T35="FLO")),4+0.048,"")))</f>
        <v/>
      </c>
      <c r="CQ35" s="64" t="n"/>
      <c r="CR35" s="65" t="n"/>
      <c r="CS35" s="67" t="n"/>
      <c r="CT35" s="67" t="n"/>
      <c r="CU35" s="544" t="n">
        <v>1840</v>
      </c>
      <c r="CV35" s="518">
        <f>LEFT(D35,3)</f>
        <v/>
      </c>
      <c r="CW35" s="47" t="inlineStr">
        <is>
          <t>PDISA</t>
        </is>
      </c>
      <c r="CX35" s="47">
        <f>RIGHT(D35,6)</f>
        <v/>
      </c>
      <c r="CY35" s="47">
        <f>CV35&amp;CW35&amp;CX35</f>
        <v/>
      </c>
    </row>
    <row r="36" ht="19.9" customHeight="1" s="521">
      <c r="A36" s="524" t="n">
        <v>35</v>
      </c>
      <c r="B36" s="15" t="n">
        <v>3</v>
      </c>
      <c r="C36" s="15" t="n">
        <v>1840</v>
      </c>
      <c r="D36" s="45" t="inlineStr">
        <is>
          <t>18-LT-61203</t>
        </is>
      </c>
      <c r="E36" s="553" t="n"/>
      <c r="F36" s="540" t="inlineStr">
        <is>
          <t>-</t>
        </is>
      </c>
      <c r="G36" s="541" t="inlineStr">
        <is>
          <t>VE-6103 LEVEL INDIC., CONTR., ALA., INTERL.</t>
        </is>
      </c>
      <c r="H36" s="553" t="n"/>
      <c r="I36" s="553" t="n"/>
      <c r="J36" s="553">
        <f>IF(H36&lt;&gt;"",LEFT(H36,FIND("～",H36,1)-1),"")</f>
        <v/>
      </c>
      <c r="K36" s="553">
        <f>IF(H36&lt;&gt;"",MID(H36,FIND("～",H36,1)+1,10),"")</f>
        <v/>
      </c>
      <c r="L36" s="22">
        <f>L35</f>
        <v/>
      </c>
      <c r="M36" s="21">
        <f>M35</f>
        <v/>
      </c>
      <c r="N36" s="21">
        <f>N35</f>
        <v/>
      </c>
      <c r="O36" s="21" t="n">
        <v>3</v>
      </c>
      <c r="P36" s="83">
        <f>P35</f>
        <v/>
      </c>
      <c r="Q36" s="83">
        <f>IF(MID(P36,4,3)="543","AO","AI")</f>
        <v/>
      </c>
      <c r="R36" s="22">
        <f>IF(R35&lt;&gt;"",R35,"")</f>
        <v/>
      </c>
      <c r="S36" s="542" t="inlineStr">
        <is>
          <t>4~20mA</t>
        </is>
      </c>
      <c r="T36" s="22" t="n"/>
      <c r="U36" s="22" t="n"/>
      <c r="V36" s="22" t="n"/>
      <c r="W36" s="22" t="n"/>
      <c r="X36" s="22" t="n"/>
      <c r="Y36" s="22" t="n"/>
      <c r="Z36" s="25">
        <f>"%Z"&amp;TEXT(M36,"00")&amp;TEXT(N36,"0")&amp;"1"&amp;TEXT(O36,"00")</f>
        <v/>
      </c>
      <c r="AA36" s="22">
        <f>IF(E36="","",IF(Q36="AI",CONCATENATE("%%I",E36),IF(Q36="AO",CONCATENATE("%%O",E36),E36)))</f>
        <v/>
      </c>
      <c r="AB36" s="22" t="inlineStr">
        <is>
          <t>18-LICSA-61203</t>
        </is>
      </c>
      <c r="AC36" s="22">
        <f>IF(G36&lt;&gt;"",G36,"")</f>
        <v/>
      </c>
      <c r="AD36" s="21">
        <f>IF(J36&lt;&gt;"",J36,"")</f>
        <v/>
      </c>
      <c r="AE36" s="21">
        <f>IF(K36&lt;&gt;"",K36,"")</f>
        <v/>
      </c>
      <c r="AF36" s="21">
        <f>IF(I36&lt;&gt;"",I36,"")</f>
        <v/>
      </c>
      <c r="AG36" s="22" t="n">
        <v>0</v>
      </c>
      <c r="AH36" s="22" t="n">
        <v>0.8</v>
      </c>
      <c r="AI36" s="22" t="n">
        <v>0.05</v>
      </c>
      <c r="AJ36" s="22" t="n">
        <v>0</v>
      </c>
      <c r="AK36" s="23" t="inlineStr">
        <is>
          <t>DCS-AI</t>
        </is>
      </c>
      <c r="AL36" s="23" t="inlineStr">
        <is>
          <t>IS</t>
        </is>
      </c>
      <c r="AM36" s="23" t="n"/>
      <c r="AN36" s="84" t="inlineStr">
        <is>
          <t>DCS</t>
        </is>
      </c>
      <c r="AO36" s="27" t="n"/>
      <c r="AP36" s="27" t="n"/>
      <c r="AQ36" s="28" t="n"/>
      <c r="AR36" s="543" t="inlineStr">
        <is>
          <t>Y</t>
        </is>
      </c>
      <c r="AS36" s="29" t="n"/>
      <c r="AT36" s="84" t="inlineStr">
        <is>
          <t>Site</t>
        </is>
      </c>
      <c r="AU36" s="541" t="inlineStr">
        <is>
          <t>-</t>
        </is>
      </c>
      <c r="AV36" s="27" t="n"/>
      <c r="AW36" s="27" t="n"/>
      <c r="AX36" s="531" t="inlineStr">
        <is>
          <t>18-IJB-40-006</t>
        </is>
      </c>
      <c r="AY36" s="530" t="inlineStr">
        <is>
          <t>18-40-006-iSC</t>
        </is>
      </c>
      <c r="AZ36" s="27" t="n"/>
      <c r="BA36" s="27" t="n"/>
      <c r="BB36" s="27" t="n"/>
      <c r="BC36" s="27" t="n"/>
      <c r="BD36" s="27" t="n"/>
      <c r="BE36" s="33" t="n"/>
      <c r="BF36" s="33" t="n"/>
      <c r="BG36" s="33" t="n"/>
      <c r="BH36" s="33" t="n"/>
      <c r="BI36" s="33" t="n"/>
      <c r="BJ36" s="33" t="n"/>
      <c r="BK36" s="33" t="n"/>
      <c r="BL36" s="33" t="n"/>
      <c r="BM36" s="33" t="n"/>
      <c r="BN36" s="33" t="n"/>
      <c r="BO36" s="33" t="n"/>
      <c r="BP36" s="33" t="n"/>
      <c r="BQ36" s="33" t="n"/>
      <c r="BR36" s="33" t="n"/>
      <c r="BS36" s="33" t="n"/>
      <c r="BT36" s="33" t="n"/>
      <c r="BU36" s="33" t="n"/>
      <c r="BV36" s="33" t="n"/>
      <c r="BW36" s="27" t="n"/>
      <c r="BX36" s="33" t="n"/>
      <c r="BY36" s="33" t="n"/>
      <c r="BZ36" s="33" t="n"/>
      <c r="CA36" s="27" t="n"/>
      <c r="CB36" s="27" t="n"/>
      <c r="CC36" s="27" t="n"/>
      <c r="CD36" s="27" t="n"/>
      <c r="CE36" s="58" t="n"/>
      <c r="CF36" s="58" t="n"/>
      <c r="CG36" s="59">
        <f>IF(OR(Q36="AI",Q36="PI"),AD36-(AE36-AD36)*0.001,IF(AND(Q36="AO",T36="FC"),4-0.048,IF(AND(Q36="AO",OR(T36="FO",T36="FLO")),20-0.048,"")))</f>
        <v/>
      </c>
      <c r="CH36" s="60">
        <f>IF(OR(Q36="AI",Q36="PI"),AD36+(AE36-AD36)*0.001,IF(AND(Q36="AO",T36="FC"),4+0.048,IF(AND(Q36="AO",OR(T36="FO",T36="FLO")),20+0.048,"")))</f>
        <v/>
      </c>
      <c r="CI36" s="61" t="n"/>
      <c r="CJ36" s="62" t="n"/>
      <c r="CK36" s="59">
        <f>IF(OR(Q36="AI",Q36="PI"),(AE36+AD36)/2-(AE36-AD36)*0.001,IF(Q36="AO",12-0.048,""))</f>
        <v/>
      </c>
      <c r="CL36" s="60">
        <f>IF(OR(Q36="AI",Q36="PI"),(AE36+AD36)/2+(AE36-AD36)*0.001,IF(Q36="AO",12+0.048,""))</f>
        <v/>
      </c>
      <c r="CM36" s="61" t="n"/>
      <c r="CN36" s="62" t="n"/>
      <c r="CO36" s="59">
        <f>IF(OR(Q36="AI",Q36="PI"),AE36-(AE36-AD36)*0.001,IF(AND(Q36="AO",T36="FC"),20-0.048,IF(AND(Q36="AO",OR(T36="FO",T36="FLO")),4-0.048,"")))</f>
        <v/>
      </c>
      <c r="CP36" s="60">
        <f>IF(OR(Q36="AI",Q36="PI"),AE36+(AE36-AD36)*0.001,IF(AND(Q36="AO",T36="FC"),20+0.048,IF(AND(Q36="AO",OR(T36="FO",T36="FLO")),4+0.048,"")))</f>
        <v/>
      </c>
      <c r="CQ36" s="64" t="n"/>
      <c r="CR36" s="65" t="n"/>
      <c r="CS36" s="67" t="n"/>
      <c r="CT36" s="67" t="n"/>
      <c r="CU36" s="544" t="n">
        <v>1840</v>
      </c>
      <c r="CV36" s="518">
        <f>LEFT(D36,3)</f>
        <v/>
      </c>
      <c r="CW36" s="47" t="inlineStr">
        <is>
          <t>LICSA</t>
        </is>
      </c>
      <c r="CX36" s="47">
        <f>RIGHT(D36,6)</f>
        <v/>
      </c>
      <c r="CY36" s="47">
        <f>CV36&amp;CW36&amp;CX36</f>
        <v/>
      </c>
    </row>
    <row r="37" ht="19.9" customHeight="1" s="521">
      <c r="A37" s="524" t="n">
        <v>36</v>
      </c>
      <c r="B37" s="15" t="n">
        <v>4</v>
      </c>
      <c r="C37" s="15" t="n">
        <v>1840</v>
      </c>
      <c r="D37" s="45" t="inlineStr">
        <is>
          <t>18-LT-62105</t>
        </is>
      </c>
      <c r="E37" s="553" t="n"/>
      <c r="F37" s="540" t="inlineStr">
        <is>
          <t>-</t>
        </is>
      </c>
      <c r="G37" s="541" t="inlineStr">
        <is>
          <t>VE-6202 LEVEL INDIC., CON., ALA., INTERL.</t>
        </is>
      </c>
      <c r="H37" s="553" t="n"/>
      <c r="I37" s="553" t="n"/>
      <c r="J37" s="553">
        <f>IF(H37&lt;&gt;"",LEFT(H37,FIND("～",H37,1)-1),"")</f>
        <v/>
      </c>
      <c r="K37" s="553">
        <f>IF(H37&lt;&gt;"",MID(H37,FIND("～",H37,1)+1,10),"")</f>
        <v/>
      </c>
      <c r="L37" s="22">
        <f>L36</f>
        <v/>
      </c>
      <c r="M37" s="21">
        <f>M36</f>
        <v/>
      </c>
      <c r="N37" s="21">
        <f>N36</f>
        <v/>
      </c>
      <c r="O37" s="21" t="n">
        <v>4</v>
      </c>
      <c r="P37" s="83">
        <f>P36</f>
        <v/>
      </c>
      <c r="Q37" s="83">
        <f>IF(MID(P37,4,3)="543","AO","AI")</f>
        <v/>
      </c>
      <c r="R37" s="22">
        <f>IF(R36&lt;&gt;"",R36,"")</f>
        <v/>
      </c>
      <c r="S37" s="542" t="inlineStr">
        <is>
          <t>4~20mA</t>
        </is>
      </c>
      <c r="T37" s="22" t="n"/>
      <c r="U37" s="22" t="n"/>
      <c r="V37" s="22" t="n"/>
      <c r="W37" s="22" t="n"/>
      <c r="X37" s="22" t="n"/>
      <c r="Y37" s="22" t="n"/>
      <c r="Z37" s="25">
        <f>"%Z"&amp;TEXT(M37,"00")&amp;TEXT(N37,"0")&amp;"1"&amp;TEXT(O37,"00")</f>
        <v/>
      </c>
      <c r="AA37" s="22">
        <f>IF(E37="","",IF(Q37="AI",CONCATENATE("%%I",E37),IF(Q37="AO",CONCATENATE("%%O",E37),E37)))</f>
        <v/>
      </c>
      <c r="AB37" s="22" t="inlineStr">
        <is>
          <t>18-LICSA-62105</t>
        </is>
      </c>
      <c r="AC37" s="22">
        <f>IF(G37&lt;&gt;"",G37,"")</f>
        <v/>
      </c>
      <c r="AD37" s="21">
        <f>IF(J37&lt;&gt;"",J37,"")</f>
        <v/>
      </c>
      <c r="AE37" s="21">
        <f>IF(K37&lt;&gt;"",K37,"")</f>
        <v/>
      </c>
      <c r="AF37" s="21">
        <f>IF(I37&lt;&gt;"",I37,"")</f>
        <v/>
      </c>
      <c r="AG37" s="22" t="n"/>
      <c r="AH37" s="22" t="n"/>
      <c r="AI37" s="22" t="n"/>
      <c r="AJ37" s="22" t="n"/>
      <c r="AK37" s="23" t="inlineStr">
        <is>
          <t>DCS-AI</t>
        </is>
      </c>
      <c r="AL37" s="23" t="inlineStr">
        <is>
          <t>IS</t>
        </is>
      </c>
      <c r="AM37" s="23" t="n"/>
      <c r="AN37" s="84" t="inlineStr">
        <is>
          <t>DCS</t>
        </is>
      </c>
      <c r="AO37" s="27" t="n"/>
      <c r="AP37" s="27" t="n"/>
      <c r="AQ37" s="28" t="n"/>
      <c r="AR37" s="543" t="inlineStr">
        <is>
          <t>Y</t>
        </is>
      </c>
      <c r="AS37" s="29" t="n"/>
      <c r="AT37" s="84" t="inlineStr">
        <is>
          <t>Site</t>
        </is>
      </c>
      <c r="AU37" s="541" t="inlineStr">
        <is>
          <t>-</t>
        </is>
      </c>
      <c r="AV37" s="27" t="n"/>
      <c r="AW37" s="27" t="n"/>
      <c r="AX37" s="531" t="inlineStr">
        <is>
          <t>18-IJB-40-006</t>
        </is>
      </c>
      <c r="AY37" s="530" t="inlineStr">
        <is>
          <t>18-40-006-iSC</t>
        </is>
      </c>
      <c r="AZ37" s="27" t="n"/>
      <c r="BA37" s="27" t="n"/>
      <c r="BB37" s="27" t="n"/>
      <c r="BC37" s="27" t="n"/>
      <c r="BD37" s="27" t="n"/>
      <c r="BE37" s="33" t="n"/>
      <c r="BF37" s="33" t="n"/>
      <c r="BG37" s="33" t="n"/>
      <c r="BH37" s="33" t="n"/>
      <c r="BI37" s="33" t="n"/>
      <c r="BJ37" s="33" t="n"/>
      <c r="BK37" s="33" t="n"/>
      <c r="BL37" s="33" t="n"/>
      <c r="BM37" s="33" t="n"/>
      <c r="BN37" s="33" t="n"/>
      <c r="BO37" s="33" t="n"/>
      <c r="BP37" s="33" t="n"/>
      <c r="BQ37" s="33" t="n"/>
      <c r="BR37" s="33" t="n"/>
      <c r="BS37" s="33" t="n"/>
      <c r="BT37" s="33" t="n"/>
      <c r="BU37" s="33" t="n"/>
      <c r="BV37" s="33" t="n"/>
      <c r="BW37" s="27" t="n"/>
      <c r="BX37" s="33" t="n"/>
      <c r="BY37" s="33" t="n"/>
      <c r="BZ37" s="33" t="n"/>
      <c r="CA37" s="27" t="n"/>
      <c r="CB37" s="27" t="n"/>
      <c r="CC37" s="27" t="n"/>
      <c r="CD37" s="27" t="n"/>
      <c r="CE37" s="58" t="n"/>
      <c r="CF37" s="58" t="n"/>
      <c r="CG37" s="59">
        <f>IF(OR(Q37="AI",Q37="PI"),AD37-(AE37-AD37)*0.001,IF(AND(Q37="AO",T37="FC"),4-0.048,IF(AND(Q37="AO",OR(T37="FO",T37="FLO")),20-0.048,"")))</f>
        <v/>
      </c>
      <c r="CH37" s="60">
        <f>IF(OR(Q37="AI",Q37="PI"),AD37+(AE37-AD37)*0.001,IF(AND(Q37="AO",T37="FC"),4+0.048,IF(AND(Q37="AO",OR(T37="FO",T37="FLO")),20+0.048,"")))</f>
        <v/>
      </c>
      <c r="CI37" s="61" t="n"/>
      <c r="CJ37" s="62" t="n"/>
      <c r="CK37" s="59">
        <f>IF(OR(Q37="AI",Q37="PI"),(AE37+AD37)/2-(AE37-AD37)*0.001,IF(Q37="AO",12-0.048,""))</f>
        <v/>
      </c>
      <c r="CL37" s="60">
        <f>IF(OR(Q37="AI",Q37="PI"),(AE37+AD37)/2+(AE37-AD37)*0.001,IF(Q37="AO",12+0.048,""))</f>
        <v/>
      </c>
      <c r="CM37" s="61" t="n"/>
      <c r="CN37" s="62" t="n"/>
      <c r="CO37" s="59">
        <f>IF(OR(Q37="AI",Q37="PI"),AE37-(AE37-AD37)*0.001,IF(AND(Q37="AO",T37="FC"),20-0.048,IF(AND(Q37="AO",OR(T37="FO",T37="FLO")),4-0.048,"")))</f>
        <v/>
      </c>
      <c r="CP37" s="60">
        <f>IF(OR(Q37="AI",Q37="PI"),AE37+(AE37-AD37)*0.001,IF(AND(Q37="AO",T37="FC"),20+0.048,IF(AND(Q37="AO",OR(T37="FO",T37="FLO")),4+0.048,"")))</f>
        <v/>
      </c>
      <c r="CQ37" s="64" t="n"/>
      <c r="CR37" s="65" t="n"/>
      <c r="CS37" s="67" t="n"/>
      <c r="CT37" s="67" t="n"/>
      <c r="CU37" s="544" t="n">
        <v>1840</v>
      </c>
      <c r="CV37" s="518">
        <f>LEFT(D37,3)</f>
        <v/>
      </c>
      <c r="CW37" s="47" t="inlineStr">
        <is>
          <t>LICSA</t>
        </is>
      </c>
      <c r="CX37" s="47">
        <f>RIGHT(D37,6)</f>
        <v/>
      </c>
      <c r="CY37" s="47">
        <f>CV37&amp;CW37&amp;CX37</f>
        <v/>
      </c>
    </row>
    <row r="38" ht="19.9" customHeight="1" s="521">
      <c r="A38" s="524" t="n">
        <v>37</v>
      </c>
      <c r="B38" s="15" t="n">
        <v>5</v>
      </c>
      <c r="C38" s="15" t="n">
        <v>1840</v>
      </c>
      <c r="D38" s="45" t="inlineStr">
        <is>
          <t>18-TT-61207</t>
        </is>
      </c>
      <c r="E38" s="553" t="n"/>
      <c r="F38" s="540" t="inlineStr">
        <is>
          <t>-</t>
        </is>
      </c>
      <c r="G38" s="541" t="inlineStr">
        <is>
          <t>TA-6102 TEMP. INDIC., CONTR., ALARM</t>
        </is>
      </c>
      <c r="H38" s="553" t="n"/>
      <c r="I38" s="553" t="n"/>
      <c r="J38" s="553">
        <f>IF(H38&lt;&gt;"",LEFT(H38,FIND("～",H38,1)-1),"")</f>
        <v/>
      </c>
      <c r="K38" s="553">
        <f>IF(H38&lt;&gt;"",MID(H38,FIND("～",H38,1)+1,10),"")</f>
        <v/>
      </c>
      <c r="L38" s="22">
        <f>L37</f>
        <v/>
      </c>
      <c r="M38" s="21">
        <f>M37</f>
        <v/>
      </c>
      <c r="N38" s="21">
        <f>N37</f>
        <v/>
      </c>
      <c r="O38" s="21" t="n">
        <v>5</v>
      </c>
      <c r="P38" s="83">
        <f>P37</f>
        <v/>
      </c>
      <c r="Q38" s="83">
        <f>IF(MID(P38,4,3)="543","AO","AI")</f>
        <v/>
      </c>
      <c r="R38" s="22">
        <f>IF(R37&lt;&gt;"",R37,"")</f>
        <v/>
      </c>
      <c r="S38" s="542" t="inlineStr">
        <is>
          <t>4~20mA</t>
        </is>
      </c>
      <c r="T38" s="22" t="n"/>
      <c r="U38" s="22" t="n"/>
      <c r="V38" s="22" t="n"/>
      <c r="W38" s="22" t="n"/>
      <c r="X38" s="22" t="n"/>
      <c r="Y38" s="22" t="n"/>
      <c r="Z38" s="25">
        <f>"%Z"&amp;TEXT(M38,"00")&amp;TEXT(N38,"0")&amp;"1"&amp;TEXT(O38,"00")</f>
        <v/>
      </c>
      <c r="AA38" s="22">
        <f>IF(E38="","",IF(Q38="AI",CONCATENATE("%%I",E38),IF(Q38="AO",CONCATENATE("%%O",E38),E38)))</f>
        <v/>
      </c>
      <c r="AB38" s="22" t="inlineStr">
        <is>
          <t>18-TICA-61207</t>
        </is>
      </c>
      <c r="AC38" s="22">
        <f>IF(G38&lt;&gt;"",G38,"")</f>
        <v/>
      </c>
      <c r="AD38" s="21">
        <f>IF(J38&lt;&gt;"",J38,"")</f>
        <v/>
      </c>
      <c r="AE38" s="21">
        <f>IF(K38&lt;&gt;"",K38,"")</f>
        <v/>
      </c>
      <c r="AF38" s="21">
        <f>IF(I38&lt;&gt;"",I38,"")</f>
        <v/>
      </c>
      <c r="AG38" s="22" t="n">
        <v>0</v>
      </c>
      <c r="AH38" s="22" t="n">
        <v>0.8</v>
      </c>
      <c r="AI38" s="22" t="n">
        <v>0.05</v>
      </c>
      <c r="AJ38" s="22" t="n">
        <v>0</v>
      </c>
      <c r="AK38" s="23" t="inlineStr">
        <is>
          <t>DCS-AI</t>
        </is>
      </c>
      <c r="AL38" s="23" t="inlineStr">
        <is>
          <t>IS</t>
        </is>
      </c>
      <c r="AM38" s="23" t="n"/>
      <c r="AN38" s="84" t="inlineStr">
        <is>
          <t>DCS</t>
        </is>
      </c>
      <c r="AO38" s="27" t="n"/>
      <c r="AP38" s="27" t="n"/>
      <c r="AQ38" s="28" t="n"/>
      <c r="AR38" s="543" t="inlineStr">
        <is>
          <t>Y</t>
        </is>
      </c>
      <c r="AS38" s="29" t="n"/>
      <c r="AT38" s="84" t="inlineStr">
        <is>
          <t>Site</t>
        </is>
      </c>
      <c r="AU38" s="541" t="inlineStr">
        <is>
          <t>-</t>
        </is>
      </c>
      <c r="AV38" s="27" t="n"/>
      <c r="AW38" s="27" t="n"/>
      <c r="AX38" s="531" t="inlineStr">
        <is>
          <t>18-IJB-40-007</t>
        </is>
      </c>
      <c r="AY38" s="530" t="inlineStr">
        <is>
          <t>18-40-007-iSC</t>
        </is>
      </c>
      <c r="AZ38" s="27" t="n"/>
      <c r="BA38" s="27" t="n"/>
      <c r="BB38" s="27" t="n"/>
      <c r="BC38" s="27" t="n"/>
      <c r="BD38" s="27" t="n"/>
      <c r="BE38" s="33" t="n"/>
      <c r="BF38" s="33" t="n"/>
      <c r="BG38" s="33" t="n"/>
      <c r="BH38" s="33" t="n"/>
      <c r="BI38" s="33" t="n"/>
      <c r="BJ38" s="33" t="n"/>
      <c r="BK38" s="33" t="n"/>
      <c r="BL38" s="33" t="n"/>
      <c r="BM38" s="33" t="n"/>
      <c r="BN38" s="33" t="n"/>
      <c r="BO38" s="33" t="n"/>
      <c r="BP38" s="33" t="n"/>
      <c r="BQ38" s="33" t="n"/>
      <c r="BR38" s="33" t="n"/>
      <c r="BS38" s="33" t="n"/>
      <c r="BT38" s="33" t="n"/>
      <c r="BU38" s="33" t="n"/>
      <c r="BV38" s="33" t="n"/>
      <c r="BW38" s="27" t="n"/>
      <c r="BX38" s="33" t="n"/>
      <c r="BY38" s="33" t="n"/>
      <c r="BZ38" s="33" t="n"/>
      <c r="CA38" s="27" t="n"/>
      <c r="CB38" s="27" t="n"/>
      <c r="CC38" s="27" t="n"/>
      <c r="CD38" s="27" t="n"/>
      <c r="CE38" s="58" t="n"/>
      <c r="CF38" s="58" t="n"/>
      <c r="CG38" s="59">
        <f>IF(OR(Q38="AI",Q38="PI"),AD38-(AE38-AD38)*0.001,IF(AND(Q38="AO",T38="FC"),4-0.048,IF(AND(Q38="AO",OR(T38="FO",T38="FLO")),20-0.048,"")))</f>
        <v/>
      </c>
      <c r="CH38" s="60">
        <f>IF(OR(Q38="AI",Q38="PI"),AD38+(AE38-AD38)*0.001,IF(AND(Q38="AO",T38="FC"),4+0.048,IF(AND(Q38="AO",OR(T38="FO",T38="FLO")),20+0.048,"")))</f>
        <v/>
      </c>
      <c r="CI38" s="61" t="n"/>
      <c r="CJ38" s="62" t="n"/>
      <c r="CK38" s="59">
        <f>IF(OR(Q38="AI",Q38="PI"),(AE38+AD38)/2-(AE38-AD38)*0.001,IF(Q38="AO",12-0.048,""))</f>
        <v/>
      </c>
      <c r="CL38" s="60">
        <f>IF(OR(Q38="AI",Q38="PI"),(AE38+AD38)/2+(AE38-AD38)*0.001,IF(Q38="AO",12+0.048,""))</f>
        <v/>
      </c>
      <c r="CM38" s="61" t="n"/>
      <c r="CN38" s="62" t="n"/>
      <c r="CO38" s="59">
        <f>IF(OR(Q38="AI",Q38="PI"),AE38-(AE38-AD38)*0.001,IF(AND(Q38="AO",T38="FC"),20-0.048,IF(AND(Q38="AO",OR(T38="FO",T38="FLO")),4-0.048,"")))</f>
        <v/>
      </c>
      <c r="CP38" s="60">
        <f>IF(OR(Q38="AI",Q38="PI"),AE38+(AE38-AD38)*0.001,IF(AND(Q38="AO",T38="FC"),20+0.048,IF(AND(Q38="AO",OR(T38="FO",T38="FLO")),4+0.048,"")))</f>
        <v/>
      </c>
      <c r="CQ38" s="64" t="n"/>
      <c r="CR38" s="65" t="n"/>
      <c r="CS38" s="67" t="n"/>
      <c r="CT38" s="67" t="n"/>
      <c r="CU38" s="544" t="n">
        <v>1840</v>
      </c>
      <c r="CV38" s="518">
        <f>LEFT(D38,3)</f>
        <v/>
      </c>
      <c r="CW38" s="47" t="inlineStr">
        <is>
          <t>TICA</t>
        </is>
      </c>
      <c r="CX38" s="47">
        <f>RIGHT(D38,6)</f>
        <v/>
      </c>
      <c r="CY38" s="47">
        <f>CV38&amp;CW38&amp;CX38</f>
        <v/>
      </c>
    </row>
    <row r="39" ht="19.9" customHeight="1" s="521">
      <c r="A39" s="524" t="n">
        <v>38</v>
      </c>
      <c r="B39" s="15" t="n">
        <v>6</v>
      </c>
      <c r="C39" s="15" t="n">
        <v>1840</v>
      </c>
      <c r="D39" s="45" t="inlineStr">
        <is>
          <t>18-FT-61201</t>
        </is>
      </c>
      <c r="E39" s="553" t="n"/>
      <c r="F39" s="540" t="inlineStr">
        <is>
          <t>-</t>
        </is>
      </c>
      <c r="G39" s="541" t="inlineStr">
        <is>
          <t>RECO. ETHY. TO TA-6102 FLOW</t>
        </is>
      </c>
      <c r="H39" s="553" t="n"/>
      <c r="I39" s="553" t="n"/>
      <c r="J39" s="553">
        <f>IF(H39&lt;&gt;"",LEFT(H39,FIND("～",H39,1)-1),"")</f>
        <v/>
      </c>
      <c r="K39" s="553">
        <f>IF(H39&lt;&gt;"",MID(H39,FIND("～",H39,1)+1,10),"")</f>
        <v/>
      </c>
      <c r="L39" s="22">
        <f>L38</f>
        <v/>
      </c>
      <c r="M39" s="21">
        <f>M38</f>
        <v/>
      </c>
      <c r="N39" s="21">
        <f>N38</f>
        <v/>
      </c>
      <c r="O39" s="21" t="n">
        <v>6</v>
      </c>
      <c r="P39" s="83">
        <f>P38</f>
        <v/>
      </c>
      <c r="Q39" s="83">
        <f>IF(MID(P39,4,3)="543","AO","AI")</f>
        <v/>
      </c>
      <c r="R39" s="22">
        <f>IF(R38&lt;&gt;"",R38,"")</f>
        <v/>
      </c>
      <c r="S39" s="542" t="inlineStr">
        <is>
          <t>4~20mA</t>
        </is>
      </c>
      <c r="T39" s="22" t="n"/>
      <c r="U39" s="22" t="n"/>
      <c r="V39" s="22" t="n"/>
      <c r="W39" s="22" t="n"/>
      <c r="X39" s="22" t="n"/>
      <c r="Y39" s="22" t="n"/>
      <c r="Z39" s="25">
        <f>"%Z"&amp;TEXT(M39,"00")&amp;TEXT(N39,"0")&amp;"1"&amp;TEXT(O39,"00")</f>
        <v/>
      </c>
      <c r="AA39" s="22">
        <f>IF(E39="","",IF(Q39="AI",CONCATENATE("%%I",E39),IF(Q39="AO",CONCATENATE("%%O",E39),E39)))</f>
        <v/>
      </c>
      <c r="AB39" s="22" t="inlineStr">
        <is>
          <t>18-FIC-61201</t>
        </is>
      </c>
      <c r="AC39" s="22">
        <f>IF(G39&lt;&gt;"",G39,"")</f>
        <v/>
      </c>
      <c r="AD39" s="21">
        <f>IF(J39&lt;&gt;"",J39,"")</f>
        <v/>
      </c>
      <c r="AE39" s="21">
        <f>IF(K39&lt;&gt;"",K39,"")</f>
        <v/>
      </c>
      <c r="AF39" s="21">
        <f>IF(I39&lt;&gt;"",I39,"")</f>
        <v/>
      </c>
      <c r="AG39" s="22" t="n">
        <v>0</v>
      </c>
      <c r="AH39" s="22" t="n">
        <v>0.8</v>
      </c>
      <c r="AI39" s="22" t="n">
        <v>0.05</v>
      </c>
      <c r="AJ39" s="22" t="n">
        <v>0</v>
      </c>
      <c r="AK39" s="23" t="inlineStr">
        <is>
          <t>DCS-AI</t>
        </is>
      </c>
      <c r="AL39" s="23" t="inlineStr">
        <is>
          <t>IS</t>
        </is>
      </c>
      <c r="AM39" s="23" t="n"/>
      <c r="AN39" s="84" t="inlineStr">
        <is>
          <t>DCS</t>
        </is>
      </c>
      <c r="AO39" s="27" t="n"/>
      <c r="AP39" s="27" t="n"/>
      <c r="AQ39" s="28" t="n"/>
      <c r="AR39" s="543" t="inlineStr">
        <is>
          <t>Y</t>
        </is>
      </c>
      <c r="AS39" s="29" t="n"/>
      <c r="AT39" s="84" t="inlineStr">
        <is>
          <t>Site</t>
        </is>
      </c>
      <c r="AU39" s="541" t="inlineStr">
        <is>
          <t>-</t>
        </is>
      </c>
      <c r="AV39" s="27" t="n"/>
      <c r="AW39" s="27" t="n"/>
      <c r="AX39" s="531" t="inlineStr">
        <is>
          <t>18-IJB-40-007</t>
        </is>
      </c>
      <c r="AY39" s="530" t="inlineStr">
        <is>
          <t>18-40-007-iSC</t>
        </is>
      </c>
      <c r="AZ39" s="27" t="n"/>
      <c r="BA39" s="27" t="n"/>
      <c r="BB39" s="27" t="n"/>
      <c r="BC39" s="27" t="n"/>
      <c r="BD39" s="27" t="n"/>
      <c r="BE39" s="33" t="n"/>
      <c r="BF39" s="33" t="n"/>
      <c r="BG39" s="33" t="n"/>
      <c r="BH39" s="33" t="n"/>
      <c r="BI39" s="33" t="n"/>
      <c r="BJ39" s="33" t="n"/>
      <c r="BK39" s="33" t="n"/>
      <c r="BL39" s="33" t="n"/>
      <c r="BM39" s="33" t="n"/>
      <c r="BN39" s="33" t="n"/>
      <c r="BO39" s="33" t="n"/>
      <c r="BP39" s="33" t="n"/>
      <c r="BQ39" s="33" t="n"/>
      <c r="BR39" s="33" t="n"/>
      <c r="BS39" s="33" t="n"/>
      <c r="BT39" s="33" t="n"/>
      <c r="BU39" s="33" t="n"/>
      <c r="BV39" s="33" t="n"/>
      <c r="BW39" s="27" t="n"/>
      <c r="BX39" s="33" t="n"/>
      <c r="BY39" s="33" t="n"/>
      <c r="BZ39" s="33" t="n"/>
      <c r="CA39" s="27" t="n"/>
      <c r="CB39" s="27" t="n"/>
      <c r="CC39" s="27" t="n"/>
      <c r="CD39" s="27" t="n"/>
      <c r="CE39" s="58" t="n"/>
      <c r="CF39" s="58" t="n"/>
      <c r="CG39" s="59">
        <f>IF(OR(Q39="AI",Q39="PI"),AD39-(AE39-AD39)*0.001,IF(AND(Q39="AO",T39="FC"),4-0.048,IF(AND(Q39="AO",OR(T39="FO",T39="FLO")),20-0.048,"")))</f>
        <v/>
      </c>
      <c r="CH39" s="60">
        <f>IF(OR(Q39="AI",Q39="PI"),AD39+(AE39-AD39)*0.001,IF(AND(Q39="AO",T39="FC"),4+0.048,IF(AND(Q39="AO",OR(T39="FO",T39="FLO")),20+0.048,"")))</f>
        <v/>
      </c>
      <c r="CI39" s="61" t="n"/>
      <c r="CJ39" s="62" t="n"/>
      <c r="CK39" s="59">
        <f>IF(OR(Q39="AI",Q39="PI"),(AE39+AD39)/2-(AE39-AD39)*0.001,IF(Q39="AO",12-0.048,""))</f>
        <v/>
      </c>
      <c r="CL39" s="60">
        <f>IF(OR(Q39="AI",Q39="PI"),(AE39+AD39)/2+(AE39-AD39)*0.001,IF(Q39="AO",12+0.048,""))</f>
        <v/>
      </c>
      <c r="CM39" s="61" t="n"/>
      <c r="CN39" s="62" t="n"/>
      <c r="CO39" s="59">
        <f>IF(OR(Q39="AI",Q39="PI"),AE39-(AE39-AD39)*0.001,IF(AND(Q39="AO",T39="FC"),20-0.048,IF(AND(Q39="AO",OR(T39="FO",T39="FLO")),4-0.048,"")))</f>
        <v/>
      </c>
      <c r="CP39" s="60">
        <f>IF(OR(Q39="AI",Q39="PI"),AE39+(AE39-AD39)*0.001,IF(AND(Q39="AO",T39="FC"),20+0.048,IF(AND(Q39="AO",OR(T39="FO",T39="FLO")),4+0.048,"")))</f>
        <v/>
      </c>
      <c r="CQ39" s="64" t="n"/>
      <c r="CR39" s="65" t="n"/>
      <c r="CS39" s="67" t="n"/>
      <c r="CT39" s="67" t="n"/>
      <c r="CU39" s="544" t="n">
        <v>1840</v>
      </c>
      <c r="CV39" s="518">
        <f>LEFT(D39,3)</f>
        <v/>
      </c>
      <c r="CW39" s="47" t="inlineStr">
        <is>
          <t>FIC</t>
        </is>
      </c>
      <c r="CX39" s="47">
        <f>RIGHT(D39,6)</f>
        <v/>
      </c>
      <c r="CY39" s="47">
        <f>CV39&amp;CW39&amp;CX39</f>
        <v/>
      </c>
    </row>
    <row r="40" ht="19.9" customHeight="1" s="521">
      <c r="A40" s="524" t="n">
        <v>39</v>
      </c>
      <c r="B40" s="15" t="n">
        <v>7</v>
      </c>
      <c r="C40" s="15" t="n">
        <v>1840</v>
      </c>
      <c r="D40" s="45" t="inlineStr">
        <is>
          <t>18-LT-61101</t>
        </is>
      </c>
      <c r="E40" s="45" t="n"/>
      <c r="F40" s="540" t="inlineStr">
        <is>
          <t>-</t>
        </is>
      </c>
      <c r="G40" s="541" t="inlineStr">
        <is>
          <t xml:space="preserve">18-VE-6101 </t>
        </is>
      </c>
      <c r="H40" s="553" t="n"/>
      <c r="I40" s="553" t="n"/>
      <c r="J40" s="553">
        <f>IF(H40&lt;&gt;"",LEFT(H40,FIND("～",H40,1)-1),"")</f>
        <v/>
      </c>
      <c r="K40" s="553">
        <f>IF(H40&lt;&gt;"",MID(H40,FIND("～",H40,1)+1,10),"")</f>
        <v/>
      </c>
      <c r="L40" s="22">
        <f>L39</f>
        <v/>
      </c>
      <c r="M40" s="21">
        <f>M39</f>
        <v/>
      </c>
      <c r="N40" s="21">
        <f>N39</f>
        <v/>
      </c>
      <c r="O40" s="21" t="n">
        <v>7</v>
      </c>
      <c r="P40" s="83">
        <f>P39</f>
        <v/>
      </c>
      <c r="Q40" s="83">
        <f>IF(MID(P40,4,3)="543","AO","AI")</f>
        <v/>
      </c>
      <c r="R40" s="22">
        <f>IF(R39&lt;&gt;"",R39,"")</f>
        <v/>
      </c>
      <c r="S40" s="542" t="inlineStr">
        <is>
          <t>4~20mA</t>
        </is>
      </c>
      <c r="T40" s="22" t="n"/>
      <c r="U40" s="22" t="n"/>
      <c r="V40" s="22" t="n"/>
      <c r="W40" s="22" t="n"/>
      <c r="X40" s="22" t="n"/>
      <c r="Y40" s="22" t="n"/>
      <c r="Z40" s="25">
        <f>"%Z"&amp;TEXT(M40,"00")&amp;TEXT(N40,"0")&amp;"1"&amp;TEXT(O40,"00")</f>
        <v/>
      </c>
      <c r="AA40" s="22">
        <f>IF(E40="","",IF(Q40="AI",CONCATENATE("%%I",E40),IF(Q40="AO",CONCATENATE("%%O",E40),E40)))</f>
        <v/>
      </c>
      <c r="AB40" s="22" t="inlineStr">
        <is>
          <t>18-LICSA-61101</t>
        </is>
      </c>
      <c r="AC40" s="22">
        <f>IF(G40&lt;&gt;"",G40,"")</f>
        <v/>
      </c>
      <c r="AD40" s="21">
        <f>IF(J40&lt;&gt;"",J40,"")</f>
        <v/>
      </c>
      <c r="AE40" s="21">
        <f>IF(K40&lt;&gt;"",K40,"")</f>
        <v/>
      </c>
      <c r="AF40" s="21">
        <f>IF(I40&lt;&gt;"",I40,"")</f>
        <v/>
      </c>
      <c r="AG40" s="22" t="n"/>
      <c r="AH40" s="22" t="n"/>
      <c r="AI40" s="22" t="n"/>
      <c r="AJ40" s="22" t="n"/>
      <c r="AK40" s="23" t="inlineStr">
        <is>
          <t>DCS-AI</t>
        </is>
      </c>
      <c r="AL40" s="23" t="inlineStr">
        <is>
          <t>IS</t>
        </is>
      </c>
      <c r="AM40" s="23" t="n"/>
      <c r="AN40" s="84" t="inlineStr">
        <is>
          <t>DCS</t>
        </is>
      </c>
      <c r="AO40" s="27" t="n"/>
      <c r="AP40" s="27" t="n"/>
      <c r="AQ40" s="28" t="n"/>
      <c r="AR40" s="543" t="inlineStr">
        <is>
          <t>Y</t>
        </is>
      </c>
      <c r="AS40" s="29" t="n"/>
      <c r="AT40" s="84" t="inlineStr">
        <is>
          <t>Site</t>
        </is>
      </c>
      <c r="AU40" s="541" t="inlineStr">
        <is>
          <t>-</t>
        </is>
      </c>
      <c r="AV40" s="27" t="n"/>
      <c r="AW40" s="27" t="n"/>
      <c r="AX40" s="531" t="inlineStr">
        <is>
          <t>18-IJB-40-007</t>
        </is>
      </c>
      <c r="AY40" s="530" t="inlineStr">
        <is>
          <t>18-40-007-iSC</t>
        </is>
      </c>
      <c r="AZ40" s="27" t="n"/>
      <c r="BA40" s="27" t="n"/>
      <c r="BB40" s="27" t="n"/>
      <c r="BC40" s="27" t="n"/>
      <c r="BD40" s="27" t="n"/>
      <c r="BE40" s="33" t="n"/>
      <c r="BF40" s="33" t="n"/>
      <c r="BG40" s="33" t="n"/>
      <c r="BH40" s="33" t="n"/>
      <c r="BI40" s="33" t="n"/>
      <c r="BJ40" s="33" t="n"/>
      <c r="BK40" s="33" t="n"/>
      <c r="BL40" s="33" t="n"/>
      <c r="BM40" s="33" t="n"/>
      <c r="BN40" s="33" t="n"/>
      <c r="BO40" s="33" t="n"/>
      <c r="BP40" s="33" t="n"/>
      <c r="BQ40" s="33" t="n"/>
      <c r="BR40" s="33" t="n"/>
      <c r="BS40" s="33" t="n"/>
      <c r="BT40" s="33" t="n"/>
      <c r="BU40" s="33" t="n"/>
      <c r="BV40" s="33" t="n"/>
      <c r="BW40" s="27" t="n"/>
      <c r="BX40" s="33" t="n"/>
      <c r="BY40" s="33" t="n"/>
      <c r="BZ40" s="33" t="n"/>
      <c r="CA40" s="27" t="n"/>
      <c r="CB40" s="27" t="n"/>
      <c r="CC40" s="27" t="n"/>
      <c r="CD40" s="27" t="n"/>
      <c r="CE40" s="58" t="n"/>
      <c r="CF40" s="58" t="n"/>
      <c r="CG40" s="59">
        <f>IF(OR(Q40="AI",Q40="PI"),AD40-(AE40-AD40)*0.001,IF(AND(Q40="AO",T40="FC"),4-0.048,IF(AND(Q40="AO",OR(T40="FO",T40="FLO")),20-0.048,"")))</f>
        <v/>
      </c>
      <c r="CH40" s="60">
        <f>IF(OR(Q40="AI",Q40="PI"),AD40+(AE40-AD40)*0.001,IF(AND(Q40="AO",T40="FC"),4+0.048,IF(AND(Q40="AO",OR(T40="FO",T40="FLO")),20+0.048,"")))</f>
        <v/>
      </c>
      <c r="CI40" s="61" t="n"/>
      <c r="CJ40" s="62" t="n"/>
      <c r="CK40" s="59">
        <f>IF(OR(Q40="AI",Q40="PI"),(AE40+AD40)/2-(AE40-AD40)*0.001,IF(Q40="AO",12-0.048,""))</f>
        <v/>
      </c>
      <c r="CL40" s="60">
        <f>IF(OR(Q40="AI",Q40="PI"),(AE40+AD40)/2+(AE40-AD40)*0.001,IF(Q40="AO",12+0.048,""))</f>
        <v/>
      </c>
      <c r="CM40" s="61" t="n"/>
      <c r="CN40" s="62" t="n"/>
      <c r="CO40" s="59">
        <f>IF(OR(Q40="AI",Q40="PI"),AE40-(AE40-AD40)*0.001,IF(AND(Q40="AO",T40="FC"),20-0.048,IF(AND(Q40="AO",OR(T40="FO",T40="FLO")),4-0.048,"")))</f>
        <v/>
      </c>
      <c r="CP40" s="60">
        <f>IF(OR(Q40="AI",Q40="PI"),AE40+(AE40-AD40)*0.001,IF(AND(Q40="AO",T40="FC"),20+0.048,IF(AND(Q40="AO",OR(T40="FO",T40="FLO")),4+0.048,"")))</f>
        <v/>
      </c>
      <c r="CQ40" s="64" t="n"/>
      <c r="CR40" s="65" t="n"/>
      <c r="CS40" s="67" t="n"/>
      <c r="CT40" s="67" t="n"/>
      <c r="CU40" s="544" t="n">
        <v>1840</v>
      </c>
      <c r="CV40" s="518">
        <f>LEFT(D40,3)</f>
        <v/>
      </c>
      <c r="CW40" s="47" t="inlineStr">
        <is>
          <t>LICSA</t>
        </is>
      </c>
      <c r="CX40" s="47">
        <f>RIGHT(D40,6)</f>
        <v/>
      </c>
      <c r="CY40" s="47">
        <f>CV40&amp;CW40&amp;CX40</f>
        <v/>
      </c>
    </row>
    <row r="41" ht="19.9" customHeight="1" s="521">
      <c r="A41" s="524" t="n">
        <v>40</v>
      </c>
      <c r="B41" s="15" t="n">
        <v>8</v>
      </c>
      <c r="C41" s="15" t="n">
        <v>1840</v>
      </c>
      <c r="D41" s="45" t="inlineStr">
        <is>
          <t>18-LT-61205</t>
        </is>
      </c>
      <c r="E41" s="45" t="n"/>
      <c r="F41" s="540" t="inlineStr">
        <is>
          <t>-</t>
        </is>
      </c>
      <c r="G41" s="541" t="inlineStr">
        <is>
          <t>VE-6102 LEVEL INDIC., CONT., ALA., INTERL.</t>
        </is>
      </c>
      <c r="H41" s="553" t="n"/>
      <c r="I41" s="553" t="n"/>
      <c r="J41" s="553">
        <f>IF(H41&lt;&gt;"",LEFT(H41,FIND("～",H41,1)-1),"")</f>
        <v/>
      </c>
      <c r="K41" s="553">
        <f>IF(H41&lt;&gt;"",MID(H41,FIND("～",H41,1)+1,10),"")</f>
        <v/>
      </c>
      <c r="L41" s="22">
        <f>L40</f>
        <v/>
      </c>
      <c r="M41" s="21">
        <f>M40</f>
        <v/>
      </c>
      <c r="N41" s="21">
        <f>N40</f>
        <v/>
      </c>
      <c r="O41" s="21" t="n">
        <v>8</v>
      </c>
      <c r="P41" s="83">
        <f>P40</f>
        <v/>
      </c>
      <c r="Q41" s="83">
        <f>IF(MID(P41,4,3)="543","AO","AI")</f>
        <v/>
      </c>
      <c r="R41" s="22">
        <f>IF(R40&lt;&gt;"",R40,"")</f>
        <v/>
      </c>
      <c r="S41" s="542" t="inlineStr">
        <is>
          <t>4~20mA</t>
        </is>
      </c>
      <c r="T41" s="22" t="n"/>
      <c r="U41" s="22" t="n"/>
      <c r="V41" s="22" t="n"/>
      <c r="W41" s="22" t="n"/>
      <c r="X41" s="22" t="n"/>
      <c r="Y41" s="22" t="n"/>
      <c r="Z41" s="25">
        <f>"%Z"&amp;TEXT(M41,"00")&amp;TEXT(N41,"0")&amp;"1"&amp;TEXT(O41,"00")</f>
        <v/>
      </c>
      <c r="AA41" s="22">
        <f>IF(E41="","",IF(Q41="AI",CONCATENATE("%%I",E41),IF(Q41="AO",CONCATENATE("%%O",E41),E41)))</f>
        <v/>
      </c>
      <c r="AB41" s="22" t="inlineStr">
        <is>
          <t>18-LICSA-61205</t>
        </is>
      </c>
      <c r="AC41" s="22">
        <f>IF(G41&lt;&gt;"",G41,"")</f>
        <v/>
      </c>
      <c r="AD41" s="21">
        <f>IF(J41&lt;&gt;"",J41,"")</f>
        <v/>
      </c>
      <c r="AE41" s="21">
        <f>IF(K41&lt;&gt;"",K41,"")</f>
        <v/>
      </c>
      <c r="AF41" s="21">
        <f>IF(I41&lt;&gt;"",I41,"")</f>
        <v/>
      </c>
      <c r="AG41" s="22" t="n"/>
      <c r="AH41" s="22" t="n"/>
      <c r="AI41" s="22" t="n"/>
      <c r="AJ41" s="22" t="n"/>
      <c r="AK41" s="23" t="inlineStr">
        <is>
          <t>DCS-AI</t>
        </is>
      </c>
      <c r="AL41" s="23" t="inlineStr">
        <is>
          <t>IS</t>
        </is>
      </c>
      <c r="AM41" s="23" t="n"/>
      <c r="AN41" s="84" t="inlineStr">
        <is>
          <t>DCS</t>
        </is>
      </c>
      <c r="AO41" s="27" t="n"/>
      <c r="AP41" s="27" t="n"/>
      <c r="AQ41" s="28" t="n"/>
      <c r="AR41" s="543" t="inlineStr">
        <is>
          <t>Y</t>
        </is>
      </c>
      <c r="AS41" s="29" t="n"/>
      <c r="AT41" s="84" t="inlineStr">
        <is>
          <t>Site</t>
        </is>
      </c>
      <c r="AU41" s="541" t="inlineStr">
        <is>
          <t>-</t>
        </is>
      </c>
      <c r="AV41" s="27" t="n"/>
      <c r="AW41" s="27" t="n"/>
      <c r="AX41" s="531" t="inlineStr">
        <is>
          <t>18-IJB-40-007</t>
        </is>
      </c>
      <c r="AY41" s="530" t="inlineStr">
        <is>
          <t>18-40-007-iSC</t>
        </is>
      </c>
      <c r="AZ41" s="27" t="n"/>
      <c r="BA41" s="27" t="n"/>
      <c r="BB41" s="27" t="n"/>
      <c r="BC41" s="27" t="n"/>
      <c r="BD41" s="27" t="n"/>
      <c r="BE41" s="33" t="n"/>
      <c r="BF41" s="33" t="n"/>
      <c r="BG41" s="33" t="n"/>
      <c r="BH41" s="33" t="n"/>
      <c r="BI41" s="33" t="n"/>
      <c r="BJ41" s="33" t="n"/>
      <c r="BK41" s="33" t="n"/>
      <c r="BL41" s="33" t="n"/>
      <c r="BM41" s="33" t="n"/>
      <c r="BN41" s="33" t="n"/>
      <c r="BO41" s="33" t="n"/>
      <c r="BP41" s="33" t="n"/>
      <c r="BQ41" s="33" t="n"/>
      <c r="BR41" s="33" t="n"/>
      <c r="BS41" s="33" t="n"/>
      <c r="BT41" s="33" t="n"/>
      <c r="BU41" s="33" t="n"/>
      <c r="BV41" s="33" t="n"/>
      <c r="BW41" s="27" t="n"/>
      <c r="BX41" s="33" t="n"/>
      <c r="BY41" s="33" t="n"/>
      <c r="BZ41" s="33" t="n"/>
      <c r="CA41" s="27" t="n"/>
      <c r="CB41" s="27" t="n"/>
      <c r="CC41" s="27" t="n"/>
      <c r="CD41" s="27" t="n"/>
      <c r="CE41" s="58" t="n"/>
      <c r="CF41" s="58" t="n"/>
      <c r="CG41" s="59">
        <f>IF(OR(Q41="AI",Q41="PI"),AD41-(AE41-AD41)*0.001,IF(AND(Q41="AO",T41="FC"),4-0.048,IF(AND(Q41="AO",OR(T41="FO",T41="FLO")),20-0.048,"")))</f>
        <v/>
      </c>
      <c r="CH41" s="60">
        <f>IF(OR(Q41="AI",Q41="PI"),AD41+(AE41-AD41)*0.001,IF(AND(Q41="AO",T41="FC"),4+0.048,IF(AND(Q41="AO",OR(T41="FO",T41="FLO")),20+0.048,"")))</f>
        <v/>
      </c>
      <c r="CI41" s="61" t="n"/>
      <c r="CJ41" s="62" t="n"/>
      <c r="CK41" s="59">
        <f>IF(OR(Q41="AI",Q41="PI"),(AE41+AD41)/2-(AE41-AD41)*0.001,IF(Q41="AO",12-0.048,""))</f>
        <v/>
      </c>
      <c r="CL41" s="60">
        <f>IF(OR(Q41="AI",Q41="PI"),(AE41+AD41)/2+(AE41-AD41)*0.001,IF(Q41="AO",12+0.048,""))</f>
        <v/>
      </c>
      <c r="CM41" s="61" t="n"/>
      <c r="CN41" s="62" t="n"/>
      <c r="CO41" s="59">
        <f>IF(OR(Q41="AI",Q41="PI"),AE41-(AE41-AD41)*0.001,IF(AND(Q41="AO",T41="FC"),20-0.048,IF(AND(Q41="AO",OR(T41="FO",T41="FLO")),4-0.048,"")))</f>
        <v/>
      </c>
      <c r="CP41" s="60">
        <f>IF(OR(Q41="AI",Q41="PI"),AE41+(AE41-AD41)*0.001,IF(AND(Q41="AO",T41="FC"),20+0.048,IF(AND(Q41="AO",OR(T41="FO",T41="FLO")),4+0.048,"")))</f>
        <v/>
      </c>
      <c r="CQ41" s="64" t="n"/>
      <c r="CR41" s="65" t="n"/>
      <c r="CS41" s="67" t="n"/>
      <c r="CT41" s="67" t="n"/>
      <c r="CU41" s="544" t="n">
        <v>1840</v>
      </c>
      <c r="CV41" s="518">
        <f>LEFT(D41,3)</f>
        <v/>
      </c>
      <c r="CW41" s="47" t="inlineStr">
        <is>
          <t>LICSA</t>
        </is>
      </c>
      <c r="CX41" s="47">
        <f>RIGHT(D41,6)</f>
        <v/>
      </c>
      <c r="CY41" s="47">
        <f>CV41&amp;CW41&amp;CX41</f>
        <v/>
      </c>
    </row>
    <row r="42" ht="19.9" customHeight="1" s="521">
      <c r="A42" s="524" t="n">
        <v>41</v>
      </c>
      <c r="B42" s="15" t="n">
        <v>9</v>
      </c>
      <c r="C42" s="15" t="n">
        <v>1840</v>
      </c>
      <c r="D42" s="45" t="inlineStr">
        <is>
          <t>18-TT-62202</t>
        </is>
      </c>
      <c r="E42" s="45" t="n"/>
      <c r="F42" s="540" t="inlineStr">
        <is>
          <t>-</t>
        </is>
      </c>
      <c r="G42" s="541" t="inlineStr">
        <is>
          <t>PR TO ET-6201 TEMP.  INDIC., CONTR.</t>
        </is>
      </c>
      <c r="H42" s="553" t="n"/>
      <c r="I42" s="553" t="n"/>
      <c r="J42" s="553">
        <f>IF(H42&lt;&gt;"",LEFT(H42,FIND("～",H42,1)-1),"")</f>
        <v/>
      </c>
      <c r="K42" s="553">
        <f>IF(H42&lt;&gt;"",MID(H42,FIND("～",H42,1)+1,10),"")</f>
        <v/>
      </c>
      <c r="L42" s="22">
        <f>L41</f>
        <v/>
      </c>
      <c r="M42" s="21">
        <f>M41</f>
        <v/>
      </c>
      <c r="N42" s="21">
        <f>N41</f>
        <v/>
      </c>
      <c r="O42" s="21" t="n">
        <v>9</v>
      </c>
      <c r="P42" s="83">
        <f>P41</f>
        <v/>
      </c>
      <c r="Q42" s="83">
        <f>IF(MID(P42,4,3)="543","AO","AI")</f>
        <v/>
      </c>
      <c r="R42" s="22">
        <f>IF(R41&lt;&gt;"",R41,"")</f>
        <v/>
      </c>
      <c r="S42" s="542" t="inlineStr">
        <is>
          <t>4~20mA</t>
        </is>
      </c>
      <c r="T42" s="22" t="n"/>
      <c r="U42" s="22" t="n"/>
      <c r="V42" s="22" t="n"/>
      <c r="W42" s="22" t="n"/>
      <c r="X42" s="22" t="n"/>
      <c r="Y42" s="22" t="n"/>
      <c r="Z42" s="25">
        <f>"%Z"&amp;TEXT(M42,"00")&amp;TEXT(N42,"0")&amp;"1"&amp;TEXT(O42,"00")</f>
        <v/>
      </c>
      <c r="AA42" s="22">
        <f>IF(E42="","",IF(Q42="AI",CONCATENATE("%%I",E42),IF(Q42="AO",CONCATENATE("%%O",E42),E42)))</f>
        <v/>
      </c>
      <c r="AB42" s="22" t="inlineStr">
        <is>
          <t>18-TIC-62202</t>
        </is>
      </c>
      <c r="AC42" s="22">
        <f>IF(G42&lt;&gt;"",G42,"")</f>
        <v/>
      </c>
      <c r="AD42" s="21">
        <f>IF(J42&lt;&gt;"",J42,"")</f>
        <v/>
      </c>
      <c r="AE42" s="21">
        <f>IF(K42&lt;&gt;"",K42,"")</f>
        <v/>
      </c>
      <c r="AF42" s="21">
        <f>IF(I42&lt;&gt;"",I42,"")</f>
        <v/>
      </c>
      <c r="AG42" s="22" t="n"/>
      <c r="AH42" s="22" t="n"/>
      <c r="AI42" s="22" t="n"/>
      <c r="AJ42" s="22" t="n"/>
      <c r="AK42" s="23" t="inlineStr">
        <is>
          <t>DCS-AI</t>
        </is>
      </c>
      <c r="AL42" s="23" t="inlineStr">
        <is>
          <t>IS</t>
        </is>
      </c>
      <c r="AM42" s="23" t="n"/>
      <c r="AN42" s="84" t="inlineStr">
        <is>
          <t>DCS</t>
        </is>
      </c>
      <c r="AO42" s="27" t="n"/>
      <c r="AP42" s="27" t="n"/>
      <c r="AQ42" s="28" t="n"/>
      <c r="AR42" s="543" t="inlineStr">
        <is>
          <t>Y</t>
        </is>
      </c>
      <c r="AS42" s="29" t="n"/>
      <c r="AT42" s="84" t="inlineStr">
        <is>
          <t>Site</t>
        </is>
      </c>
      <c r="AU42" s="541" t="inlineStr">
        <is>
          <t>-</t>
        </is>
      </c>
      <c r="AV42" s="27" t="n"/>
      <c r="AW42" s="27" t="n"/>
      <c r="AX42" s="531" t="inlineStr">
        <is>
          <t>18-IJB-40-010</t>
        </is>
      </c>
      <c r="AY42" s="530" t="inlineStr">
        <is>
          <t>18-40-010-iSC</t>
        </is>
      </c>
      <c r="AZ42" s="27" t="n"/>
      <c r="BA42" s="27" t="n"/>
      <c r="BB42" s="27" t="n"/>
      <c r="BC42" s="27" t="n"/>
      <c r="BD42" s="27" t="n"/>
      <c r="BE42" s="33" t="n"/>
      <c r="BF42" s="33" t="n"/>
      <c r="BG42" s="33" t="n"/>
      <c r="BH42" s="33" t="n"/>
      <c r="BI42" s="33" t="n"/>
      <c r="BJ42" s="33" t="n"/>
      <c r="BK42" s="33" t="n"/>
      <c r="BL42" s="33" t="n"/>
      <c r="BM42" s="33" t="n"/>
      <c r="BN42" s="33" t="n"/>
      <c r="BO42" s="33" t="n"/>
      <c r="BP42" s="33" t="n"/>
      <c r="BQ42" s="33" t="n"/>
      <c r="BR42" s="33" t="n"/>
      <c r="BS42" s="33" t="n"/>
      <c r="BT42" s="33" t="n"/>
      <c r="BU42" s="33" t="n"/>
      <c r="BV42" s="33" t="n"/>
      <c r="BW42" s="27" t="n"/>
      <c r="BX42" s="33" t="n"/>
      <c r="BY42" s="33" t="n"/>
      <c r="BZ42" s="33" t="n"/>
      <c r="CA42" s="27" t="n"/>
      <c r="CB42" s="27" t="n"/>
      <c r="CC42" s="27" t="n"/>
      <c r="CD42" s="27" t="n"/>
      <c r="CE42" s="58" t="n"/>
      <c r="CF42" s="58" t="n"/>
      <c r="CG42" s="59">
        <f>IF(OR(Q42="AI",Q42="PI"),AD42-(AE42-AD42)*0.001,IF(AND(Q42="AO",T42="FC"),4-0.048,IF(AND(Q42="AO",OR(T42="FO",T42="FLO")),20-0.048,"")))</f>
        <v/>
      </c>
      <c r="CH42" s="60">
        <f>IF(OR(Q42="AI",Q42="PI"),AD42+(AE42-AD42)*0.001,IF(AND(Q42="AO",T42="FC"),4+0.048,IF(AND(Q42="AO",OR(T42="FO",T42="FLO")),20+0.048,"")))</f>
        <v/>
      </c>
      <c r="CI42" s="61" t="n"/>
      <c r="CJ42" s="62" t="n"/>
      <c r="CK42" s="59">
        <f>IF(OR(Q42="AI",Q42="PI"),(AE42+AD42)/2-(AE42-AD42)*0.001,IF(Q42="AO",12-0.048,""))</f>
        <v/>
      </c>
      <c r="CL42" s="60">
        <f>IF(OR(Q42="AI",Q42="PI"),(AE42+AD42)/2+(AE42-AD42)*0.001,IF(Q42="AO",12+0.048,""))</f>
        <v/>
      </c>
      <c r="CM42" s="61" t="n"/>
      <c r="CN42" s="62" t="n"/>
      <c r="CO42" s="59">
        <f>IF(OR(Q42="AI",Q42="PI"),AE42-(AE42-AD42)*0.001,IF(AND(Q42="AO",T42="FC"),20-0.048,IF(AND(Q42="AO",OR(T42="FO",T42="FLO")),4-0.048,"")))</f>
        <v/>
      </c>
      <c r="CP42" s="60">
        <f>IF(OR(Q42="AI",Q42="PI"),AE42+(AE42-AD42)*0.001,IF(AND(Q42="AO",T42="FC"),20+0.048,IF(AND(Q42="AO",OR(T42="FO",T42="FLO")),4+0.048,"")))</f>
        <v/>
      </c>
      <c r="CQ42" s="64" t="n"/>
      <c r="CR42" s="65" t="n"/>
      <c r="CS42" s="67" t="n"/>
      <c r="CT42" s="67" t="n"/>
      <c r="CU42" s="544" t="n">
        <v>1840</v>
      </c>
      <c r="CV42" s="518">
        <f>LEFT(D42,3)</f>
        <v/>
      </c>
      <c r="CW42" s="47" t="inlineStr">
        <is>
          <t>TIC</t>
        </is>
      </c>
      <c r="CX42" s="47">
        <f>RIGHT(D42,6)</f>
        <v/>
      </c>
      <c r="CY42" s="47">
        <f>CV42&amp;CW42&amp;CX42</f>
        <v/>
      </c>
    </row>
    <row r="43" ht="19.9" customHeight="1" s="521">
      <c r="A43" s="524" t="n">
        <v>42</v>
      </c>
      <c r="B43" s="15" t="n">
        <v>10</v>
      </c>
      <c r="C43" s="15" t="n">
        <v>1840</v>
      </c>
      <c r="D43" s="45" t="inlineStr">
        <is>
          <t>18-PT-61210</t>
        </is>
      </c>
      <c r="E43" s="45" t="n"/>
      <c r="F43" s="540" t="inlineStr">
        <is>
          <t>-</t>
        </is>
      </c>
      <c r="G43" s="541" t="inlineStr">
        <is>
          <t>COOL. FROM ET-6104 PRES. INDIC., CONTR.</t>
        </is>
      </c>
      <c r="H43" s="553" t="n"/>
      <c r="I43" s="553" t="n"/>
      <c r="J43" s="553">
        <f>IF(H43&lt;&gt;"",LEFT(H43,FIND("～",H43,1)-1),"")</f>
        <v/>
      </c>
      <c r="K43" s="553">
        <f>IF(H43&lt;&gt;"",MID(H43,FIND("～",H43,1)+1,10),"")</f>
        <v/>
      </c>
      <c r="L43" s="22">
        <f>L42</f>
        <v/>
      </c>
      <c r="M43" s="21">
        <f>M42</f>
        <v/>
      </c>
      <c r="N43" s="21">
        <f>N42</f>
        <v/>
      </c>
      <c r="O43" s="21" t="n">
        <v>10</v>
      </c>
      <c r="P43" s="83">
        <f>P42</f>
        <v/>
      </c>
      <c r="Q43" s="83">
        <f>IF(MID(P43,4,3)="543","AO","AI")</f>
        <v/>
      </c>
      <c r="R43" s="22">
        <f>IF(R42&lt;&gt;"",R42,"")</f>
        <v/>
      </c>
      <c r="S43" s="542" t="inlineStr">
        <is>
          <t>4~20mA</t>
        </is>
      </c>
      <c r="T43" s="22" t="n"/>
      <c r="U43" s="22" t="n"/>
      <c r="V43" s="22" t="n"/>
      <c r="W43" s="22" t="n"/>
      <c r="X43" s="22" t="n"/>
      <c r="Y43" s="22" t="n"/>
      <c r="Z43" s="25">
        <f>"%Z"&amp;TEXT(M43,"00")&amp;TEXT(N43,"0")&amp;"1"&amp;TEXT(O43,"00")</f>
        <v/>
      </c>
      <c r="AA43" s="22">
        <f>IF(E43="","",IF(Q43="AI",CONCATENATE("%%I",E43),IF(Q43="AO",CONCATENATE("%%O",E43),E43)))</f>
        <v/>
      </c>
      <c r="AB43" s="22" t="inlineStr">
        <is>
          <t>18-PIC-61210</t>
        </is>
      </c>
      <c r="AC43" s="22">
        <f>IF(G43&lt;&gt;"",G43,"")</f>
        <v/>
      </c>
      <c r="AD43" s="21">
        <f>IF(J43&lt;&gt;"",J43,"")</f>
        <v/>
      </c>
      <c r="AE43" s="21">
        <f>IF(K43&lt;&gt;"",K43,"")</f>
        <v/>
      </c>
      <c r="AF43" s="21">
        <f>IF(I43&lt;&gt;"",I43,"")</f>
        <v/>
      </c>
      <c r="AG43" s="22" t="n"/>
      <c r="AH43" s="22" t="n"/>
      <c r="AI43" s="22" t="n"/>
      <c r="AJ43" s="22" t="n"/>
      <c r="AK43" s="23" t="inlineStr">
        <is>
          <t>DCS-AI</t>
        </is>
      </c>
      <c r="AL43" s="23" t="inlineStr">
        <is>
          <t>IS</t>
        </is>
      </c>
      <c r="AM43" s="23" t="n"/>
      <c r="AN43" s="84" t="inlineStr">
        <is>
          <t>DCS</t>
        </is>
      </c>
      <c r="AO43" s="27" t="n"/>
      <c r="AP43" s="27" t="n"/>
      <c r="AQ43" s="28" t="n"/>
      <c r="AR43" s="543" t="inlineStr">
        <is>
          <t>Y</t>
        </is>
      </c>
      <c r="AS43" s="29" t="n"/>
      <c r="AT43" s="84" t="inlineStr">
        <is>
          <t>Site</t>
        </is>
      </c>
      <c r="AU43" s="541" t="inlineStr">
        <is>
          <t>-</t>
        </is>
      </c>
      <c r="AV43" s="27" t="n"/>
      <c r="AW43" s="27" t="n"/>
      <c r="AX43" s="531" t="inlineStr">
        <is>
          <t>18-IJB-40-010</t>
        </is>
      </c>
      <c r="AY43" s="530" t="inlineStr">
        <is>
          <t>18-40-010-iSC</t>
        </is>
      </c>
      <c r="AZ43" s="27" t="n"/>
      <c r="BA43" s="27" t="n"/>
      <c r="BB43" s="27" t="n"/>
      <c r="BC43" s="27" t="n"/>
      <c r="BD43" s="27" t="n"/>
      <c r="BE43" s="33" t="n"/>
      <c r="BF43" s="33" t="n"/>
      <c r="BG43" s="33" t="n"/>
      <c r="BH43" s="33" t="n"/>
      <c r="BI43" s="33" t="n"/>
      <c r="BJ43" s="33" t="n"/>
      <c r="BK43" s="33" t="n"/>
      <c r="BL43" s="33" t="n"/>
      <c r="BM43" s="33" t="n"/>
      <c r="BN43" s="33" t="n"/>
      <c r="BO43" s="33" t="n"/>
      <c r="BP43" s="33" t="n"/>
      <c r="BQ43" s="33" t="n"/>
      <c r="BR43" s="33" t="n"/>
      <c r="BS43" s="33" t="n"/>
      <c r="BT43" s="33" t="n"/>
      <c r="BU43" s="33" t="n"/>
      <c r="BV43" s="33" t="n"/>
      <c r="BW43" s="27" t="n"/>
      <c r="BX43" s="33" t="n"/>
      <c r="BY43" s="33" t="n"/>
      <c r="BZ43" s="33" t="n"/>
      <c r="CA43" s="27" t="n"/>
      <c r="CB43" s="27" t="n"/>
      <c r="CC43" s="27" t="n"/>
      <c r="CD43" s="27" t="n"/>
      <c r="CE43" s="58" t="n"/>
      <c r="CF43" s="58" t="n"/>
      <c r="CG43" s="59">
        <f>IF(OR(Q43="AI",Q43="PI"),AD43-(AE43-AD43)*0.001,IF(AND(Q43="AO",T43="FC"),4-0.048,IF(AND(Q43="AO",OR(T43="FO",T43="FLO")),20-0.048,"")))</f>
        <v/>
      </c>
      <c r="CH43" s="60">
        <f>IF(OR(Q43="AI",Q43="PI"),AD43+(AE43-AD43)*0.001,IF(AND(Q43="AO",T43="FC"),4+0.048,IF(AND(Q43="AO",OR(T43="FO",T43="FLO")),20+0.048,"")))</f>
        <v/>
      </c>
      <c r="CI43" s="61" t="n"/>
      <c r="CJ43" s="62" t="n"/>
      <c r="CK43" s="59">
        <f>IF(OR(Q43="AI",Q43="PI"),(AE43+AD43)/2-(AE43-AD43)*0.001,IF(Q43="AO",12-0.048,""))</f>
        <v/>
      </c>
      <c r="CL43" s="60">
        <f>IF(OR(Q43="AI",Q43="PI"),(AE43+AD43)/2+(AE43-AD43)*0.001,IF(Q43="AO",12+0.048,""))</f>
        <v/>
      </c>
      <c r="CM43" s="61" t="n"/>
      <c r="CN43" s="62" t="n"/>
      <c r="CO43" s="59">
        <f>IF(OR(Q43="AI",Q43="PI"),AE43-(AE43-AD43)*0.001,IF(AND(Q43="AO",T43="FC"),20-0.048,IF(AND(Q43="AO",OR(T43="FO",T43="FLO")),4-0.048,"")))</f>
        <v/>
      </c>
      <c r="CP43" s="60">
        <f>IF(OR(Q43="AI",Q43="PI"),AE43+(AE43-AD43)*0.001,IF(AND(Q43="AO",T43="FC"),20+0.048,IF(AND(Q43="AO",OR(T43="FO",T43="FLO")),4+0.048,"")))</f>
        <v/>
      </c>
      <c r="CQ43" s="64" t="n"/>
      <c r="CR43" s="65" t="n"/>
      <c r="CS43" s="67" t="n"/>
      <c r="CT43" s="67" t="n"/>
      <c r="CU43" s="544" t="n">
        <v>1840</v>
      </c>
      <c r="CV43" s="518">
        <f>LEFT(D43,3)</f>
        <v/>
      </c>
      <c r="CW43" s="47" t="inlineStr">
        <is>
          <t>PIC</t>
        </is>
      </c>
      <c r="CX43" s="47">
        <f>RIGHT(D43,6)</f>
        <v/>
      </c>
      <c r="CY43" s="47">
        <f>CV43&amp;CW43&amp;CX43</f>
        <v/>
      </c>
    </row>
    <row r="44" ht="19.9" customHeight="1" s="521">
      <c r="A44" s="524" t="n">
        <v>43</v>
      </c>
      <c r="B44" s="15" t="n">
        <v>11</v>
      </c>
      <c r="C44" s="15" t="n">
        <v>1840</v>
      </c>
      <c r="D44" s="45" t="inlineStr">
        <is>
          <t>18-LT-61201</t>
        </is>
      </c>
      <c r="E44" s="45" t="n"/>
      <c r="F44" s="540" t="inlineStr">
        <is>
          <t>-</t>
        </is>
      </c>
      <c r="G44" s="541" t="inlineStr">
        <is>
          <t>ET-6104 LEVEL INDIC., CONTR., ALA.</t>
        </is>
      </c>
      <c r="H44" s="553" t="n"/>
      <c r="I44" s="553" t="n"/>
      <c r="J44" s="553">
        <f>IF(H44&lt;&gt;"",LEFT(H44,FIND("～",H44,1)-1),"")</f>
        <v/>
      </c>
      <c r="K44" s="553">
        <f>IF(H44&lt;&gt;"",MID(H44,FIND("～",H44,1)+1,10),"")</f>
        <v/>
      </c>
      <c r="L44" s="22">
        <f>L43</f>
        <v/>
      </c>
      <c r="M44" s="21">
        <f>M43</f>
        <v/>
      </c>
      <c r="N44" s="21">
        <f>N43</f>
        <v/>
      </c>
      <c r="O44" s="21" t="n">
        <v>11</v>
      </c>
      <c r="P44" s="83">
        <f>P43</f>
        <v/>
      </c>
      <c r="Q44" s="83">
        <f>IF(MID(P44,4,3)="543","AO","AI")</f>
        <v/>
      </c>
      <c r="R44" s="22">
        <f>IF(R43&lt;&gt;"",R43,"")</f>
        <v/>
      </c>
      <c r="S44" s="542" t="inlineStr">
        <is>
          <t>4~20mA</t>
        </is>
      </c>
      <c r="T44" s="22" t="n"/>
      <c r="U44" s="22" t="n"/>
      <c r="V44" s="22" t="n"/>
      <c r="W44" s="22" t="n"/>
      <c r="X44" s="22" t="n"/>
      <c r="Y44" s="22" t="n"/>
      <c r="Z44" s="25">
        <f>"%Z"&amp;TEXT(M44,"00")&amp;TEXT(N44,"0")&amp;"1"&amp;TEXT(O44,"00")</f>
        <v/>
      </c>
      <c r="AA44" s="22">
        <f>IF(E44="","",IF(Q44="AI",CONCATENATE("%%I",E44),IF(Q44="AO",CONCATENATE("%%O",E44),E44)))</f>
        <v/>
      </c>
      <c r="AB44" s="22" t="inlineStr">
        <is>
          <t>18-LICA-61201</t>
        </is>
      </c>
      <c r="AC44" s="22">
        <f>IF(G44&lt;&gt;"",G44,"")</f>
        <v/>
      </c>
      <c r="AD44" s="21">
        <f>IF(J44&lt;&gt;"",J44,"")</f>
        <v/>
      </c>
      <c r="AE44" s="21">
        <f>IF(K44&lt;&gt;"",K44,"")</f>
        <v/>
      </c>
      <c r="AF44" s="21">
        <f>IF(I44&lt;&gt;"",I44,"")</f>
        <v/>
      </c>
      <c r="AG44" s="22" t="n"/>
      <c r="AH44" s="22" t="n"/>
      <c r="AI44" s="22" t="n"/>
      <c r="AJ44" s="22" t="n"/>
      <c r="AK44" s="23" t="inlineStr">
        <is>
          <t>DCS-AI</t>
        </is>
      </c>
      <c r="AL44" s="23" t="inlineStr">
        <is>
          <t>IS</t>
        </is>
      </c>
      <c r="AM44" s="23" t="n"/>
      <c r="AN44" s="84" t="inlineStr">
        <is>
          <t>DCS</t>
        </is>
      </c>
      <c r="AO44" s="27" t="n"/>
      <c r="AP44" s="27" t="n"/>
      <c r="AQ44" s="28" t="n"/>
      <c r="AR44" s="543" t="inlineStr">
        <is>
          <t>Y</t>
        </is>
      </c>
      <c r="AS44" s="29" t="n"/>
      <c r="AT44" s="84" t="inlineStr">
        <is>
          <t>Site</t>
        </is>
      </c>
      <c r="AU44" s="541" t="inlineStr">
        <is>
          <t>-</t>
        </is>
      </c>
      <c r="AV44" s="27" t="n"/>
      <c r="AW44" s="27" t="n"/>
      <c r="AX44" s="530" t="inlineStr">
        <is>
          <t>18-IJB-40-010</t>
        </is>
      </c>
      <c r="AY44" s="530" t="inlineStr">
        <is>
          <t>18-40-010-iSC</t>
        </is>
      </c>
      <c r="AZ44" s="27" t="n"/>
      <c r="BA44" s="27" t="n"/>
      <c r="BB44" s="27" t="n"/>
      <c r="BC44" s="27" t="n"/>
      <c r="BD44" s="27" t="n"/>
      <c r="BE44" s="33" t="n"/>
      <c r="BF44" s="33" t="n"/>
      <c r="BG44" s="33" t="n"/>
      <c r="BH44" s="33" t="n"/>
      <c r="BI44" s="33" t="n"/>
      <c r="BJ44" s="33" t="n"/>
      <c r="BK44" s="33" t="n"/>
      <c r="BL44" s="33" t="n"/>
      <c r="BM44" s="33" t="n"/>
      <c r="BN44" s="33" t="n"/>
      <c r="BO44" s="33" t="n"/>
      <c r="BP44" s="33" t="n"/>
      <c r="BQ44" s="33" t="n"/>
      <c r="BR44" s="33" t="n"/>
      <c r="BS44" s="33" t="n"/>
      <c r="BT44" s="33" t="n"/>
      <c r="BU44" s="33" t="n"/>
      <c r="BV44" s="33" t="n"/>
      <c r="BW44" s="27" t="n"/>
      <c r="BX44" s="33" t="n"/>
      <c r="BY44" s="33" t="n"/>
      <c r="BZ44" s="33" t="n"/>
      <c r="CA44" s="27" t="n"/>
      <c r="CB44" s="27" t="n"/>
      <c r="CC44" s="27" t="n"/>
      <c r="CD44" s="27" t="n"/>
      <c r="CE44" s="58" t="n"/>
      <c r="CF44" s="58" t="n"/>
      <c r="CG44" s="59">
        <f>IF(OR(Q44="AI",Q44="PI"),AD44-(AE44-AD44)*0.001,IF(AND(Q44="AO",T44="FC"),4-0.048,IF(AND(Q44="AO",OR(T44="FO",T44="FLO")),20-0.048,"")))</f>
        <v/>
      </c>
      <c r="CH44" s="60">
        <f>IF(OR(Q44="AI",Q44="PI"),AD44+(AE44-AD44)*0.001,IF(AND(Q44="AO",T44="FC"),4+0.048,IF(AND(Q44="AO",OR(T44="FO",T44="FLO")),20+0.048,"")))</f>
        <v/>
      </c>
      <c r="CI44" s="61" t="n"/>
      <c r="CJ44" s="62" t="n"/>
      <c r="CK44" s="59">
        <f>IF(OR(Q44="AI",Q44="PI"),(AE44+AD44)/2-(AE44-AD44)*0.001,IF(Q44="AO",12-0.048,""))</f>
        <v/>
      </c>
      <c r="CL44" s="60">
        <f>IF(OR(Q44="AI",Q44="PI"),(AE44+AD44)/2+(AE44-AD44)*0.001,IF(Q44="AO",12+0.048,""))</f>
        <v/>
      </c>
      <c r="CM44" s="61" t="n"/>
      <c r="CN44" s="62" t="n"/>
      <c r="CO44" s="59">
        <f>IF(OR(Q44="AI",Q44="PI"),AE44-(AE44-AD44)*0.001,IF(AND(Q44="AO",T44="FC"),20-0.048,IF(AND(Q44="AO",OR(T44="FO",T44="FLO")),4-0.048,"")))</f>
        <v/>
      </c>
      <c r="CP44" s="60">
        <f>IF(OR(Q44="AI",Q44="PI"),AE44+(AE44-AD44)*0.001,IF(AND(Q44="AO",T44="FC"),20+0.048,IF(AND(Q44="AO",OR(T44="FO",T44="FLO")),4+0.048,"")))</f>
        <v/>
      </c>
      <c r="CQ44" s="64" t="n"/>
      <c r="CR44" s="65" t="n"/>
      <c r="CS44" s="67" t="n"/>
      <c r="CT44" s="67" t="n"/>
      <c r="CU44" s="544" t="n">
        <v>1840</v>
      </c>
      <c r="CV44" s="518">
        <f>LEFT(D44,3)</f>
        <v/>
      </c>
      <c r="CW44" s="47" t="inlineStr">
        <is>
          <t>LICA</t>
        </is>
      </c>
      <c r="CX44" s="47">
        <f>RIGHT(D44,6)</f>
        <v/>
      </c>
      <c r="CY44" s="47">
        <f>CV44&amp;CW44&amp;CX44</f>
        <v/>
      </c>
    </row>
    <row r="45" ht="19.9" customHeight="1" s="521">
      <c r="A45" s="524" t="n">
        <v>44</v>
      </c>
      <c r="B45" s="15" t="n">
        <v>12</v>
      </c>
      <c r="C45" s="15" t="n">
        <v>1840</v>
      </c>
      <c r="D45" s="45" t="inlineStr">
        <is>
          <t>18-LT-62101</t>
        </is>
      </c>
      <c r="E45" s="45" t="n"/>
      <c r="F45" s="540" t="inlineStr">
        <is>
          <t>-</t>
        </is>
      </c>
      <c r="G45" s="541" t="inlineStr">
        <is>
          <t>TA-6201 LEVEL INDIC., CON., ALA., INTERL.</t>
        </is>
      </c>
      <c r="H45" s="553" t="n"/>
      <c r="I45" s="553" t="n"/>
      <c r="J45" s="553">
        <f>IF(H45&lt;&gt;"",LEFT(H45,FIND("～",H45,1)-1),"")</f>
        <v/>
      </c>
      <c r="K45" s="553">
        <f>IF(H45&lt;&gt;"",MID(H45,FIND("～",H45,1)+1,10),"")</f>
        <v/>
      </c>
      <c r="L45" s="22">
        <f>L44</f>
        <v/>
      </c>
      <c r="M45" s="21">
        <f>M44</f>
        <v/>
      </c>
      <c r="N45" s="21">
        <f>N44</f>
        <v/>
      </c>
      <c r="O45" s="21" t="n">
        <v>12</v>
      </c>
      <c r="P45" s="83">
        <f>P44</f>
        <v/>
      </c>
      <c r="Q45" s="83">
        <f>IF(MID(P45,4,3)="543","AO","AI")</f>
        <v/>
      </c>
      <c r="R45" s="22">
        <f>IF(R44&lt;&gt;"",R44,"")</f>
        <v/>
      </c>
      <c r="S45" s="542" t="inlineStr">
        <is>
          <t>4~20mA</t>
        </is>
      </c>
      <c r="T45" s="22" t="n"/>
      <c r="U45" s="22" t="n"/>
      <c r="V45" s="22" t="n"/>
      <c r="W45" s="22" t="n"/>
      <c r="X45" s="22" t="n"/>
      <c r="Y45" s="22" t="n"/>
      <c r="Z45" s="25">
        <f>"%Z"&amp;TEXT(M45,"00")&amp;TEXT(N45,"0")&amp;"1"&amp;TEXT(O45,"00")</f>
        <v/>
      </c>
      <c r="AA45" s="22">
        <f>IF(E45="","",IF(Q45="AI",CONCATENATE("%%I",E45),IF(Q45="AO",CONCATENATE("%%O",E45),E45)))</f>
        <v/>
      </c>
      <c r="AB45" s="22" t="inlineStr">
        <is>
          <t>18-LICSA-62101</t>
        </is>
      </c>
      <c r="AC45" s="22">
        <f>IF(G45&lt;&gt;"",G45,"")</f>
        <v/>
      </c>
      <c r="AD45" s="21">
        <f>IF(J45&lt;&gt;"",J45,"")</f>
        <v/>
      </c>
      <c r="AE45" s="21">
        <f>IF(K45&lt;&gt;"",K45,"")</f>
        <v/>
      </c>
      <c r="AF45" s="21">
        <f>IF(I45&lt;&gt;"",I45,"")</f>
        <v/>
      </c>
      <c r="AG45" s="22" t="n"/>
      <c r="AH45" s="22" t="n"/>
      <c r="AI45" s="22" t="n"/>
      <c r="AJ45" s="22" t="n"/>
      <c r="AK45" s="23" t="inlineStr">
        <is>
          <t>DCS-AI</t>
        </is>
      </c>
      <c r="AL45" s="23" t="inlineStr">
        <is>
          <t>IS</t>
        </is>
      </c>
      <c r="AM45" s="23" t="n"/>
      <c r="AN45" s="84" t="inlineStr">
        <is>
          <t>DCS</t>
        </is>
      </c>
      <c r="AO45" s="27" t="n"/>
      <c r="AP45" s="27" t="n"/>
      <c r="AQ45" s="28" t="n"/>
      <c r="AR45" s="543" t="inlineStr">
        <is>
          <t>Y</t>
        </is>
      </c>
      <c r="AS45" s="29" t="n"/>
      <c r="AT45" s="84" t="inlineStr">
        <is>
          <t>Site</t>
        </is>
      </c>
      <c r="AU45" s="541" t="inlineStr">
        <is>
          <t>-</t>
        </is>
      </c>
      <c r="AV45" s="27" t="n"/>
      <c r="AW45" s="27" t="n"/>
      <c r="AX45" s="530" t="inlineStr">
        <is>
          <t>18-IJB-40-010</t>
        </is>
      </c>
      <c r="AY45" s="530" t="inlineStr">
        <is>
          <t>18-40-010-iSC</t>
        </is>
      </c>
      <c r="AZ45" s="27" t="n"/>
      <c r="BA45" s="27" t="n"/>
      <c r="BB45" s="27" t="n"/>
      <c r="BC45" s="27" t="n"/>
      <c r="BD45" s="27" t="n"/>
      <c r="BE45" s="33" t="n"/>
      <c r="BF45" s="33" t="n"/>
      <c r="BG45" s="33" t="n"/>
      <c r="BH45" s="33" t="n"/>
      <c r="BI45" s="33" t="n"/>
      <c r="BJ45" s="33" t="n"/>
      <c r="BK45" s="33" t="n"/>
      <c r="BL45" s="33" t="n"/>
      <c r="BM45" s="33" t="n"/>
      <c r="BN45" s="33" t="n"/>
      <c r="BO45" s="33" t="n"/>
      <c r="BP45" s="33" t="n"/>
      <c r="BQ45" s="33" t="n"/>
      <c r="BR45" s="33" t="n"/>
      <c r="BS45" s="33" t="n"/>
      <c r="BT45" s="33" t="n"/>
      <c r="BU45" s="33" t="n"/>
      <c r="BV45" s="33" t="n"/>
      <c r="BW45" s="27" t="n"/>
      <c r="BX45" s="33" t="n"/>
      <c r="BY45" s="33" t="n"/>
      <c r="BZ45" s="33" t="n"/>
      <c r="CA45" s="27" t="n"/>
      <c r="CB45" s="27" t="n"/>
      <c r="CC45" s="27" t="n"/>
      <c r="CD45" s="27" t="n"/>
      <c r="CE45" s="58" t="n"/>
      <c r="CF45" s="58" t="n"/>
      <c r="CG45" s="59">
        <f>IF(OR(Q45="AI",Q45="PI"),AD45-(AE45-AD45)*0.001,IF(AND(Q45="AO",T45="FC"),4-0.048,IF(AND(Q45="AO",OR(T45="FO",T45="FLO")),20-0.048,"")))</f>
        <v/>
      </c>
      <c r="CH45" s="60">
        <f>IF(OR(Q45="AI",Q45="PI"),AD45+(AE45-AD45)*0.001,IF(AND(Q45="AO",T45="FC"),4+0.048,IF(AND(Q45="AO",OR(T45="FO",T45="FLO")),20+0.048,"")))</f>
        <v/>
      </c>
      <c r="CI45" s="61" t="n"/>
      <c r="CJ45" s="62" t="n"/>
      <c r="CK45" s="59">
        <f>IF(OR(Q45="AI",Q45="PI"),(AE45+AD45)/2-(AE45-AD45)*0.001,IF(Q45="AO",12-0.048,""))</f>
        <v/>
      </c>
      <c r="CL45" s="60">
        <f>IF(OR(Q45="AI",Q45="PI"),(AE45+AD45)/2+(AE45-AD45)*0.001,IF(Q45="AO",12+0.048,""))</f>
        <v/>
      </c>
      <c r="CM45" s="61" t="n"/>
      <c r="CN45" s="62" t="n"/>
      <c r="CO45" s="59">
        <f>IF(OR(Q45="AI",Q45="PI"),AE45-(AE45-AD45)*0.001,IF(AND(Q45="AO",T45="FC"),20-0.048,IF(AND(Q45="AO",OR(T45="FO",T45="FLO")),4-0.048,"")))</f>
        <v/>
      </c>
      <c r="CP45" s="60">
        <f>IF(OR(Q45="AI",Q45="PI"),AE45+(AE45-AD45)*0.001,IF(AND(Q45="AO",T45="FC"),20+0.048,IF(AND(Q45="AO",OR(T45="FO",T45="FLO")),4+0.048,"")))</f>
        <v/>
      </c>
      <c r="CQ45" s="64" t="n"/>
      <c r="CR45" s="65" t="n"/>
      <c r="CS45" s="67" t="n"/>
      <c r="CT45" s="67" t="n"/>
      <c r="CU45" s="544" t="n">
        <v>1840</v>
      </c>
      <c r="CV45" s="518">
        <f>LEFT(D45,3)</f>
        <v/>
      </c>
      <c r="CW45" s="47" t="inlineStr">
        <is>
          <t>LICSA</t>
        </is>
      </c>
      <c r="CX45" s="47">
        <f>RIGHT(D45,6)</f>
        <v/>
      </c>
      <c r="CY45" s="47">
        <f>CV45&amp;CW45&amp;CX45</f>
        <v/>
      </c>
    </row>
    <row r="46" ht="19.9" customHeight="1" s="521">
      <c r="A46" s="524" t="n">
        <v>45</v>
      </c>
      <c r="B46" s="15" t="n">
        <v>13</v>
      </c>
      <c r="C46" s="15" t="n"/>
      <c r="D46" s="50">
        <f>LEFT(L46,1)&amp;RIGHT(L46,2)&amp;"N"&amp;M46&amp;"S"&amp;N46&amp;O46</f>
        <v/>
      </c>
      <c r="E46" s="45" t="n"/>
      <c r="F46" s="43" t="n"/>
      <c r="G46" s="553" t="inlineStr">
        <is>
          <t>Spare</t>
        </is>
      </c>
      <c r="H46" s="553" t="n"/>
      <c r="I46" s="553" t="n"/>
      <c r="J46" s="553">
        <f>IF(H46&lt;&gt;"",LEFT(H46,FIND("～",H46,1)-1),"")</f>
        <v/>
      </c>
      <c r="K46" s="553">
        <f>IF(H46&lt;&gt;"",MID(H46,FIND("～",H46,1)+1,10),"")</f>
        <v/>
      </c>
      <c r="L46" s="22">
        <f>L45</f>
        <v/>
      </c>
      <c r="M46" s="21">
        <f>M45</f>
        <v/>
      </c>
      <c r="N46" s="21">
        <f>N45</f>
        <v/>
      </c>
      <c r="O46" s="21" t="n">
        <v>13</v>
      </c>
      <c r="P46" s="83">
        <f>P45</f>
        <v/>
      </c>
      <c r="Q46" s="83">
        <f>IF(MID(P46,4,3)="543","AO","AI")</f>
        <v/>
      </c>
      <c r="R46" s="22">
        <f>IF(R45&lt;&gt;"",R45,"")</f>
        <v/>
      </c>
      <c r="S46" s="83" t="inlineStr">
        <is>
          <t>4-20mA</t>
        </is>
      </c>
      <c r="T46" s="22" t="n"/>
      <c r="U46" s="22" t="n"/>
      <c r="V46" s="22" t="n"/>
      <c r="W46" s="22" t="n"/>
      <c r="X46" s="22" t="n"/>
      <c r="Y46" s="22" t="n"/>
      <c r="Z46" s="25">
        <f>"%Z"&amp;TEXT(M46,"00")&amp;TEXT(N46,"0")&amp;"1"&amp;TEXT(O46,"00")</f>
        <v/>
      </c>
      <c r="AA46" s="22">
        <f>IF(E46="","",IF(Q46="AI",CONCATENATE("%%I",E46),IF(Q46="AO",CONCATENATE("%%O",E46),E46)))</f>
        <v/>
      </c>
      <c r="AB46" s="22">
        <f>IF(G46="Spare",D46,"")</f>
        <v/>
      </c>
      <c r="AC46" s="22">
        <f>IF(G46&lt;&gt;"",G46,"")</f>
        <v/>
      </c>
      <c r="AD46" s="21">
        <f>IF(J46&lt;&gt;"",J46,"")</f>
        <v/>
      </c>
      <c r="AE46" s="21">
        <f>IF(K46&lt;&gt;"",K46,"")</f>
        <v/>
      </c>
      <c r="AF46" s="21">
        <f>IF(I46&lt;&gt;"",I46,"")</f>
        <v/>
      </c>
      <c r="AG46" s="22" t="n"/>
      <c r="AH46" s="22" t="n"/>
      <c r="AI46" s="22" t="n"/>
      <c r="AJ46" s="22" t="n"/>
      <c r="AK46" s="23" t="n"/>
      <c r="AL46" s="23" t="inlineStr">
        <is>
          <t>IS</t>
        </is>
      </c>
      <c r="AM46" s="23" t="n"/>
      <c r="AN46" s="84" t="inlineStr">
        <is>
          <t>DCS</t>
        </is>
      </c>
      <c r="AO46" s="27" t="n"/>
      <c r="AP46" s="27" t="n"/>
      <c r="AQ46" s="28" t="n"/>
      <c r="AR46" s="33" t="n"/>
      <c r="AS46" s="29" t="n"/>
      <c r="AT46" s="84" t="inlineStr">
        <is>
          <t>Site</t>
        </is>
      </c>
      <c r="AU46" s="27" t="n"/>
      <c r="AV46" s="27" t="n"/>
      <c r="AW46" s="27" t="n"/>
      <c r="AX46" s="530" t="n"/>
      <c r="AY46" s="530" t="n"/>
      <c r="AZ46" s="27" t="n"/>
      <c r="BA46" s="27" t="n"/>
      <c r="BB46" s="27" t="n"/>
      <c r="BC46" s="27" t="n"/>
      <c r="BD46" s="27" t="n"/>
      <c r="BE46" s="33" t="n"/>
      <c r="BF46" s="33" t="n"/>
      <c r="BG46" s="33" t="n"/>
      <c r="BH46" s="33" t="n"/>
      <c r="BI46" s="33" t="n"/>
      <c r="BJ46" s="33" t="n"/>
      <c r="BK46" s="33" t="n"/>
      <c r="BL46" s="33" t="n"/>
      <c r="BM46" s="33" t="n"/>
      <c r="BN46" s="33" t="n"/>
      <c r="BO46" s="33" t="n"/>
      <c r="BP46" s="33" t="n"/>
      <c r="BQ46" s="33" t="n"/>
      <c r="BR46" s="33" t="n"/>
      <c r="BS46" s="33" t="n"/>
      <c r="BT46" s="33" t="n"/>
      <c r="BU46" s="33" t="n"/>
      <c r="BV46" s="33" t="n"/>
      <c r="BW46" s="27" t="n"/>
      <c r="BX46" s="33" t="n"/>
      <c r="BY46" s="33" t="n"/>
      <c r="BZ46" s="33" t="n"/>
      <c r="CA46" s="27" t="n"/>
      <c r="CB46" s="27" t="n"/>
      <c r="CC46" s="27" t="n"/>
      <c r="CD46" s="27" t="n"/>
      <c r="CE46" s="58" t="n"/>
      <c r="CF46" s="58" t="n"/>
      <c r="CG46" s="59">
        <f>IF(OR(Q46="AI",Q46="PI"),AD46-(AE46-AD46)*0.001,IF(AND(Q46="AO",T46="FC"),4-0.048,IF(AND(Q46="AO",OR(T46="FO",T46="FLO")),20-0.048,"")))</f>
        <v/>
      </c>
      <c r="CH46" s="60">
        <f>IF(OR(Q46="AI",Q46="PI"),AD46+(AE46-AD46)*0.001,IF(AND(Q46="AO",T46="FC"),4+0.048,IF(AND(Q46="AO",OR(T46="FO",T46="FLO")),20+0.048,"")))</f>
        <v/>
      </c>
      <c r="CI46" s="61" t="n"/>
      <c r="CJ46" s="62" t="n"/>
      <c r="CK46" s="59">
        <f>IF(OR(Q46="AI",Q46="PI"),(AE46+AD46)/2-(AE46-AD46)*0.001,IF(Q46="AO",12-0.048,""))</f>
        <v/>
      </c>
      <c r="CL46" s="60">
        <f>IF(OR(Q46="AI",Q46="PI"),(AE46+AD46)/2+(AE46-AD46)*0.001,IF(Q46="AO",12+0.048,""))</f>
        <v/>
      </c>
      <c r="CM46" s="61" t="n"/>
      <c r="CN46" s="62" t="n"/>
      <c r="CO46" s="59">
        <f>IF(OR(Q46="AI",Q46="PI"),AE46-(AE46-AD46)*0.001,IF(AND(Q46="AO",T46="FC"),20-0.048,IF(AND(Q46="AO",OR(T46="FO",T46="FLO")),4-0.048,"")))</f>
        <v/>
      </c>
      <c r="CP46" s="60">
        <f>IF(OR(Q46="AI",Q46="PI"),AE46+(AE46-AD46)*0.001,IF(AND(Q46="AO",T46="FC"),20+0.048,IF(AND(Q46="AO",OR(T46="FO",T46="FLO")),4+0.048,"")))</f>
        <v/>
      </c>
      <c r="CQ46" s="64" t="n"/>
      <c r="CR46" s="65" t="n"/>
      <c r="CS46" s="67" t="n"/>
      <c r="CT46" s="67" t="n"/>
      <c r="CV46" s="518" t="n"/>
      <c r="CY46" s="47">
        <f>CV46&amp;CW46&amp;CX46</f>
        <v/>
      </c>
    </row>
    <row r="47" ht="19.9" customHeight="1" s="521">
      <c r="A47" s="524" t="n">
        <v>46</v>
      </c>
      <c r="B47" s="16" t="n">
        <v>14</v>
      </c>
      <c r="C47" s="16" t="n"/>
      <c r="D47" s="50">
        <f>LEFT(L47,1)&amp;RIGHT(L47,2)&amp;"N"&amp;M47&amp;"S"&amp;N47&amp;O47</f>
        <v/>
      </c>
      <c r="E47" s="45" t="n"/>
      <c r="F47" s="43" t="n"/>
      <c r="G47" s="553" t="inlineStr">
        <is>
          <t>Spare</t>
        </is>
      </c>
      <c r="H47" s="553" t="n"/>
      <c r="I47" s="553" t="n"/>
      <c r="J47" s="553">
        <f>IF(H47&lt;&gt;"",LEFT(H47,FIND("～",H47,1)-1),"")</f>
        <v/>
      </c>
      <c r="K47" s="553">
        <f>IF(H47&lt;&gt;"",MID(H47,FIND("～",H47,1)+1,10),"")</f>
        <v/>
      </c>
      <c r="L47" s="22">
        <f>L46</f>
        <v/>
      </c>
      <c r="M47" s="21">
        <f>M46</f>
        <v/>
      </c>
      <c r="N47" s="21">
        <f>N46</f>
        <v/>
      </c>
      <c r="O47" s="21" t="n">
        <v>14</v>
      </c>
      <c r="P47" s="83">
        <f>P46</f>
        <v/>
      </c>
      <c r="Q47" s="83">
        <f>IF(MID(P47,4,3)="543","AO","AI")</f>
        <v/>
      </c>
      <c r="R47" s="22">
        <f>IF(R46&lt;&gt;"",R46,"")</f>
        <v/>
      </c>
      <c r="S47" s="83" t="inlineStr">
        <is>
          <t>4-20mA</t>
        </is>
      </c>
      <c r="T47" s="22" t="n"/>
      <c r="U47" s="22" t="n"/>
      <c r="V47" s="22" t="n"/>
      <c r="W47" s="22" t="n"/>
      <c r="X47" s="26" t="n"/>
      <c r="Y47" s="22" t="n"/>
      <c r="Z47" s="25">
        <f>"%Z"&amp;TEXT(M47,"00")&amp;TEXT(N47,"0")&amp;"1"&amp;TEXT(O47,"00")</f>
        <v/>
      </c>
      <c r="AA47" s="22">
        <f>IF(E47="","",IF(Q47="AI",CONCATENATE("%%I",E47),IF(Q47="AO",CONCATENATE("%%O",E47),E47)))</f>
        <v/>
      </c>
      <c r="AB47" s="22">
        <f>IF(G47="Spare",D47,"")</f>
        <v/>
      </c>
      <c r="AC47" s="22">
        <f>IF(G47&lt;&gt;"",G47,"")</f>
        <v/>
      </c>
      <c r="AD47" s="21">
        <f>IF(J47&lt;&gt;"",J47,"")</f>
        <v/>
      </c>
      <c r="AE47" s="21">
        <f>IF(K47&lt;&gt;"",K47,"")</f>
        <v/>
      </c>
      <c r="AF47" s="21">
        <f>IF(I47&lt;&gt;"",I47,"")</f>
        <v/>
      </c>
      <c r="AG47" s="22" t="n"/>
      <c r="AH47" s="22" t="n"/>
      <c r="AI47" s="22" t="n"/>
      <c r="AJ47" s="22" t="n"/>
      <c r="AK47" s="23" t="n"/>
      <c r="AL47" s="23" t="inlineStr">
        <is>
          <t>IS</t>
        </is>
      </c>
      <c r="AM47" s="23" t="n"/>
      <c r="AN47" s="84" t="inlineStr">
        <is>
          <t>DCS</t>
        </is>
      </c>
      <c r="AO47" s="27" t="n"/>
      <c r="AP47" s="27" t="n"/>
      <c r="AQ47" s="28" t="n"/>
      <c r="AR47" s="33" t="n"/>
      <c r="AS47" s="29" t="n"/>
      <c r="AT47" s="84" t="inlineStr">
        <is>
          <t>Site</t>
        </is>
      </c>
      <c r="AU47" s="27" t="n"/>
      <c r="AV47" s="32" t="n"/>
      <c r="AW47" s="27" t="n"/>
      <c r="AX47" s="530" t="n"/>
      <c r="AY47" s="530" t="n"/>
      <c r="AZ47" s="27" t="n"/>
      <c r="BA47" s="27" t="n"/>
      <c r="BB47" s="27" t="n"/>
      <c r="BC47" s="27" t="n"/>
      <c r="BD47" s="27" t="n"/>
      <c r="BE47" s="33" t="n"/>
      <c r="BF47" s="33" t="n"/>
      <c r="BG47" s="33" t="n"/>
      <c r="BH47" s="33" t="n"/>
      <c r="BI47" s="33" t="n"/>
      <c r="BJ47" s="33" t="n"/>
      <c r="BK47" s="33" t="n"/>
      <c r="BL47" s="33" t="n"/>
      <c r="BM47" s="33" t="n"/>
      <c r="BN47" s="33" t="n"/>
      <c r="BO47" s="33" t="n"/>
      <c r="BP47" s="33" t="n"/>
      <c r="BQ47" s="33" t="n"/>
      <c r="BR47" s="33" t="n"/>
      <c r="BS47" s="33" t="n"/>
      <c r="BT47" s="33" t="n"/>
      <c r="BU47" s="33" t="n"/>
      <c r="BV47" s="33" t="n"/>
      <c r="BW47" s="27" t="n"/>
      <c r="BX47" s="33" t="n"/>
      <c r="BY47" s="33" t="n"/>
      <c r="BZ47" s="33" t="n"/>
      <c r="CA47" s="27" t="n"/>
      <c r="CB47" s="27" t="n"/>
      <c r="CC47" s="27" t="n"/>
      <c r="CD47" s="27" t="n"/>
      <c r="CE47" s="58" t="n"/>
      <c r="CF47" s="58" t="n"/>
      <c r="CG47" s="59">
        <f>IF(OR(Q47="AI",Q47="PI"),AD47-(AE47-AD47)*0.001,IF(AND(Q47="AO",T47="FC"),4-0.048,IF(AND(Q47="AO",OR(T47="FO",T47="FLO")),20-0.048,"")))</f>
        <v/>
      </c>
      <c r="CH47" s="60">
        <f>IF(OR(Q47="AI",Q47="PI"),AD47+(AE47-AD47)*0.001,IF(AND(Q47="AO",T47="FC"),4+0.048,IF(AND(Q47="AO",OR(T47="FO",T47="FLO")),20+0.048,"")))</f>
        <v/>
      </c>
      <c r="CI47" s="61" t="n"/>
      <c r="CJ47" s="62" t="n"/>
      <c r="CK47" s="59">
        <f>IF(OR(Q47="AI",Q47="PI"),(AE47+AD47)/2-(AE47-AD47)*0.001,IF(Q47="AO",12-0.048,""))</f>
        <v/>
      </c>
      <c r="CL47" s="60">
        <f>IF(OR(Q47="AI",Q47="PI"),(AE47+AD47)/2+(AE47-AD47)*0.001,IF(Q47="AO",12+0.048,""))</f>
        <v/>
      </c>
      <c r="CM47" s="61" t="n"/>
      <c r="CN47" s="62" t="n"/>
      <c r="CO47" s="59">
        <f>IF(OR(Q47="AI",Q47="PI"),AE47-(AE47-AD47)*0.001,IF(AND(Q47="AO",T47="FC"),20-0.048,IF(AND(Q47="AO",OR(T47="FO",T47="FLO")),4-0.048,"")))</f>
        <v/>
      </c>
      <c r="CP47" s="60">
        <f>IF(OR(Q47="AI",Q47="PI"),AE47+(AE47-AD47)*0.001,IF(AND(Q47="AO",T47="FC"),20+0.048,IF(AND(Q47="AO",OR(T47="FO",T47="FLO")),4+0.048,"")))</f>
        <v/>
      </c>
      <c r="CQ47" s="64" t="n"/>
      <c r="CR47" s="65" t="n"/>
      <c r="CS47" s="67" t="n"/>
      <c r="CT47" s="67" t="n"/>
      <c r="CV47" s="518" t="n"/>
      <c r="CY47" s="47">
        <f>CV47&amp;CW47&amp;CX47</f>
        <v/>
      </c>
    </row>
    <row r="48" ht="19.9" customHeight="1" s="521">
      <c r="A48" s="524" t="n">
        <v>47</v>
      </c>
      <c r="B48" s="16" t="n">
        <v>15</v>
      </c>
      <c r="C48" s="16" t="n"/>
      <c r="D48" s="50">
        <f>LEFT(L48,1)&amp;RIGHT(L48,2)&amp;"N"&amp;M48&amp;"S"&amp;N48&amp;O48</f>
        <v/>
      </c>
      <c r="E48" s="45" t="n"/>
      <c r="F48" s="43" t="n"/>
      <c r="G48" s="553" t="inlineStr">
        <is>
          <t>Spare</t>
        </is>
      </c>
      <c r="H48" s="553" t="n"/>
      <c r="I48" s="553" t="n"/>
      <c r="J48" s="553">
        <f>IF(H48&lt;&gt;"",LEFT(H48,FIND("～",H48,1)-1),"")</f>
        <v/>
      </c>
      <c r="K48" s="553">
        <f>IF(H48&lt;&gt;"",MID(H48,FIND("～",H48,1)+1,10),"")</f>
        <v/>
      </c>
      <c r="L48" s="22">
        <f>L47</f>
        <v/>
      </c>
      <c r="M48" s="21">
        <f>M47</f>
        <v/>
      </c>
      <c r="N48" s="21">
        <f>N47</f>
        <v/>
      </c>
      <c r="O48" s="21" t="n">
        <v>15</v>
      </c>
      <c r="P48" s="83">
        <f>P47</f>
        <v/>
      </c>
      <c r="Q48" s="83">
        <f>IF(MID(P48,4,3)="543","AO","AI")</f>
        <v/>
      </c>
      <c r="R48" s="22">
        <f>IF(R47&lt;&gt;"",R47,"")</f>
        <v/>
      </c>
      <c r="S48" s="83" t="inlineStr">
        <is>
          <t>4-20mA</t>
        </is>
      </c>
      <c r="T48" s="22" t="n"/>
      <c r="U48" s="22" t="n"/>
      <c r="V48" s="22" t="n"/>
      <c r="W48" s="22" t="n"/>
      <c r="X48" s="22" t="n"/>
      <c r="Y48" s="22" t="n"/>
      <c r="Z48" s="25">
        <f>"%Z"&amp;TEXT(M48,"00")&amp;TEXT(N48,"0")&amp;"1"&amp;TEXT(O48,"00")</f>
        <v/>
      </c>
      <c r="AA48" s="22">
        <f>IF(E48="","",IF(Q48="AI",CONCATENATE("%%I",E48),IF(Q48="AO",CONCATENATE("%%O",E48),E48)))</f>
        <v/>
      </c>
      <c r="AB48" s="22">
        <f>IF(G48="Spare",D48,"")</f>
        <v/>
      </c>
      <c r="AC48" s="22">
        <f>IF(G48&lt;&gt;"",G48,"")</f>
        <v/>
      </c>
      <c r="AD48" s="21">
        <f>IF(J48&lt;&gt;"",J48,"")</f>
        <v/>
      </c>
      <c r="AE48" s="21">
        <f>IF(K48&lt;&gt;"",K48,"")</f>
        <v/>
      </c>
      <c r="AF48" s="21">
        <f>IF(I48&lt;&gt;"",I48,"")</f>
        <v/>
      </c>
      <c r="AG48" s="22" t="n"/>
      <c r="AH48" s="22" t="n"/>
      <c r="AI48" s="22" t="n"/>
      <c r="AJ48" s="22" t="n"/>
      <c r="AK48" s="23" t="n"/>
      <c r="AL48" s="23" t="inlineStr">
        <is>
          <t>IS</t>
        </is>
      </c>
      <c r="AM48" s="23" t="n"/>
      <c r="AN48" s="84" t="inlineStr">
        <is>
          <t>DCS</t>
        </is>
      </c>
      <c r="AO48" s="27" t="n"/>
      <c r="AP48" s="27" t="n"/>
      <c r="AQ48" s="28" t="n"/>
      <c r="AR48" s="33" t="n"/>
      <c r="AS48" s="29" t="n"/>
      <c r="AT48" s="84" t="inlineStr">
        <is>
          <t>Site</t>
        </is>
      </c>
      <c r="AU48" s="27" t="n"/>
      <c r="AV48" s="33" t="n"/>
      <c r="AW48" s="27" t="n"/>
      <c r="AX48" s="530" t="n"/>
      <c r="AY48" s="530" t="n"/>
      <c r="AZ48" s="27" t="n"/>
      <c r="BA48" s="27" t="n"/>
      <c r="BB48" s="27" t="n"/>
      <c r="BC48" s="27" t="n"/>
      <c r="BD48" s="27" t="n"/>
      <c r="BE48" s="33" t="n"/>
      <c r="BF48" s="33" t="n"/>
      <c r="BG48" s="33" t="n"/>
      <c r="BH48" s="33" t="n"/>
      <c r="BI48" s="33" t="n"/>
      <c r="BJ48" s="33" t="n"/>
      <c r="BK48" s="33" t="n"/>
      <c r="BL48" s="33" t="n"/>
      <c r="BM48" s="33" t="n"/>
      <c r="BN48" s="33" t="n"/>
      <c r="BO48" s="33" t="n"/>
      <c r="BP48" s="33" t="n"/>
      <c r="BQ48" s="33" t="n"/>
      <c r="BR48" s="33" t="n"/>
      <c r="BS48" s="33" t="n"/>
      <c r="BT48" s="33" t="n"/>
      <c r="BU48" s="33" t="n"/>
      <c r="BV48" s="33" t="n"/>
      <c r="BW48" s="27" t="n"/>
      <c r="BX48" s="33" t="n"/>
      <c r="BY48" s="33" t="n"/>
      <c r="BZ48" s="33" t="n"/>
      <c r="CA48" s="27" t="n"/>
      <c r="CB48" s="27" t="n"/>
      <c r="CC48" s="27" t="n"/>
      <c r="CD48" s="27" t="n"/>
      <c r="CE48" s="58" t="n"/>
      <c r="CF48" s="58" t="n"/>
      <c r="CG48" s="59">
        <f>IF(OR(Q48="AI",Q48="PI"),AD48-(AE48-AD48)*0.001,IF(AND(Q48="AO",T48="FC"),4-0.048,IF(AND(Q48="AO",OR(T48="FO",T48="FLO")),20-0.048,"")))</f>
        <v/>
      </c>
      <c r="CH48" s="60">
        <f>IF(OR(Q48="AI",Q48="PI"),AD48+(AE48-AD48)*0.001,IF(AND(Q48="AO",T48="FC"),4+0.048,IF(AND(Q48="AO",OR(T48="FO",T48="FLO")),20+0.048,"")))</f>
        <v/>
      </c>
      <c r="CI48" s="61" t="n"/>
      <c r="CJ48" s="62" t="n"/>
      <c r="CK48" s="59">
        <f>IF(OR(Q48="AI",Q48="PI"),(AE48+AD48)/2-(AE48-AD48)*0.001,IF(Q48="AO",12-0.048,""))</f>
        <v/>
      </c>
      <c r="CL48" s="60">
        <f>IF(OR(Q48="AI",Q48="PI"),(AE48+AD48)/2+(AE48-AD48)*0.001,IF(Q48="AO",12+0.048,""))</f>
        <v/>
      </c>
      <c r="CM48" s="61" t="n"/>
      <c r="CN48" s="62" t="n"/>
      <c r="CO48" s="59">
        <f>IF(OR(Q48="AI",Q48="PI"),AE48-(AE48-AD48)*0.001,IF(AND(Q48="AO",T48="FC"),20-0.048,IF(AND(Q48="AO",OR(T48="FO",T48="FLO")),4-0.048,"")))</f>
        <v/>
      </c>
      <c r="CP48" s="60">
        <f>IF(OR(Q48="AI",Q48="PI"),AE48+(AE48-AD48)*0.001,IF(AND(Q48="AO",T48="FC"),20+0.048,IF(AND(Q48="AO",OR(T48="FO",T48="FLO")),4+0.048,"")))</f>
        <v/>
      </c>
      <c r="CQ48" s="64" t="n"/>
      <c r="CR48" s="65" t="n"/>
      <c r="CS48" s="67" t="n"/>
      <c r="CT48" s="67" t="n"/>
      <c r="CV48" s="518" t="n"/>
      <c r="CY48" s="47">
        <f>CV48&amp;CW48&amp;CX48</f>
        <v/>
      </c>
    </row>
    <row r="49" ht="19.9" customHeight="1" s="521">
      <c r="A49" s="524" t="n">
        <v>48</v>
      </c>
      <c r="B49" s="16" t="n">
        <v>16</v>
      </c>
      <c r="C49" s="16" t="n"/>
      <c r="D49" s="50">
        <f>LEFT(L49,1)&amp;RIGHT(L49,2)&amp;"N"&amp;M49&amp;"S"&amp;N49&amp;O49</f>
        <v/>
      </c>
      <c r="E49" s="45" t="n"/>
      <c r="F49" s="43" t="n"/>
      <c r="G49" s="553" t="inlineStr">
        <is>
          <t>Spare</t>
        </is>
      </c>
      <c r="H49" s="553" t="n"/>
      <c r="I49" s="553" t="n"/>
      <c r="J49" s="553">
        <f>IF(H49&lt;&gt;"",LEFT(H49,FIND("～",H49,1)-1),"")</f>
        <v/>
      </c>
      <c r="K49" s="553">
        <f>IF(H49&lt;&gt;"",MID(H49,FIND("～",H49,1)+1,10),"")</f>
        <v/>
      </c>
      <c r="L49" s="22">
        <f>L48</f>
        <v/>
      </c>
      <c r="M49" s="21">
        <f>M48</f>
        <v/>
      </c>
      <c r="N49" s="21">
        <f>N48</f>
        <v/>
      </c>
      <c r="O49" s="21" t="n">
        <v>16</v>
      </c>
      <c r="P49" s="83">
        <f>P48</f>
        <v/>
      </c>
      <c r="Q49" s="83">
        <f>IF(MID(P49,4,3)="543","AO","AI")</f>
        <v/>
      </c>
      <c r="R49" s="22">
        <f>IF(R48&lt;&gt;"",R48,"")</f>
        <v/>
      </c>
      <c r="S49" s="83" t="inlineStr">
        <is>
          <t>4-20mA</t>
        </is>
      </c>
      <c r="T49" s="22" t="n"/>
      <c r="U49" s="22" t="n"/>
      <c r="V49" s="22" t="n"/>
      <c r="W49" s="22" t="n"/>
      <c r="X49" s="22" t="n"/>
      <c r="Y49" s="22" t="n"/>
      <c r="Z49" s="52">
        <f>"%Z"&amp;TEXT(M49,"00")&amp;TEXT(N49,"0")&amp;"1"&amp;TEXT(O49,"00")</f>
        <v/>
      </c>
      <c r="AA49" s="22">
        <f>IF(E49="","",IF(Q49="AI",CONCATENATE("%%I",E49),IF(Q49="AO",CONCATENATE("%%O",E49),E49)))</f>
        <v/>
      </c>
      <c r="AB49" s="22">
        <f>IF(G49="Spare",D49,"")</f>
        <v/>
      </c>
      <c r="AC49" s="22">
        <f>IF(G49&lt;&gt;"",G49,"")</f>
        <v/>
      </c>
      <c r="AD49" s="21">
        <f>IF(J49&lt;&gt;"",J49,"")</f>
        <v/>
      </c>
      <c r="AE49" s="21">
        <f>IF(K49&lt;&gt;"",K49,"")</f>
        <v/>
      </c>
      <c r="AF49" s="21">
        <f>IF(I49&lt;&gt;"",I49,"")</f>
        <v/>
      </c>
      <c r="AG49" s="22" t="n"/>
      <c r="AH49" s="22" t="n"/>
      <c r="AI49" s="22" t="n"/>
      <c r="AJ49" s="22" t="n"/>
      <c r="AK49" s="23" t="n"/>
      <c r="AL49" s="23" t="inlineStr">
        <is>
          <t>IS</t>
        </is>
      </c>
      <c r="AM49" s="23" t="n"/>
      <c r="AN49" s="84" t="inlineStr">
        <is>
          <t>DCS</t>
        </is>
      </c>
      <c r="AO49" s="27" t="n"/>
      <c r="AP49" s="27" t="n"/>
      <c r="AQ49" s="28" t="n"/>
      <c r="AR49" s="33" t="n"/>
      <c r="AS49" s="29" t="n"/>
      <c r="AT49" s="84" t="inlineStr">
        <is>
          <t>Site</t>
        </is>
      </c>
      <c r="AU49" s="27" t="n"/>
      <c r="AV49" s="33" t="n"/>
      <c r="AW49" s="27" t="n"/>
      <c r="AX49" s="530" t="n"/>
      <c r="AY49" s="530" t="n"/>
      <c r="AZ49" s="27" t="n"/>
      <c r="BA49" s="27" t="n"/>
      <c r="BB49" s="27" t="n"/>
      <c r="BC49" s="27" t="n"/>
      <c r="BD49" s="27" t="n"/>
      <c r="BE49" s="33" t="n"/>
      <c r="BF49" s="33" t="n"/>
      <c r="BG49" s="33" t="n"/>
      <c r="BH49" s="33" t="n"/>
      <c r="BI49" s="33" t="n"/>
      <c r="BJ49" s="33" t="n"/>
      <c r="BK49" s="33" t="n"/>
      <c r="BL49" s="33" t="n"/>
      <c r="BM49" s="33" t="n"/>
      <c r="BN49" s="33" t="n"/>
      <c r="BO49" s="33" t="n"/>
      <c r="BP49" s="33" t="n"/>
      <c r="BQ49" s="33" t="n"/>
      <c r="BR49" s="33" t="n"/>
      <c r="BS49" s="33" t="n"/>
      <c r="BT49" s="33" t="n"/>
      <c r="BU49" s="33" t="n"/>
      <c r="BV49" s="33" t="n"/>
      <c r="BW49" s="27" t="n"/>
      <c r="BX49" s="33" t="n"/>
      <c r="BY49" s="33" t="n"/>
      <c r="BZ49" s="33" t="n"/>
      <c r="CA49" s="27" t="n"/>
      <c r="CB49" s="27" t="n"/>
      <c r="CC49" s="27" t="n"/>
      <c r="CD49" s="27" t="n"/>
      <c r="CE49" s="58" t="n"/>
      <c r="CF49" s="58" t="n"/>
      <c r="CG49" s="59">
        <f>IF(OR(Q49="AI",Q49="PI"),AD49-(AE49-AD49)*0.001,IF(AND(Q49="AO",T49="FC"),4-0.048,IF(AND(Q49="AO",OR(T49="FO",T49="FLO")),20-0.048,"")))</f>
        <v/>
      </c>
      <c r="CH49" s="60">
        <f>IF(OR(Q49="AI",Q49="PI"),AD49+(AE49-AD49)*0.001,IF(AND(Q49="AO",T49="FC"),4+0.048,IF(AND(Q49="AO",OR(T49="FO",T49="FLO")),20+0.048,"")))</f>
        <v/>
      </c>
      <c r="CI49" s="61" t="n"/>
      <c r="CJ49" s="62" t="n"/>
      <c r="CK49" s="59">
        <f>IF(OR(Q49="AI",Q49="PI"),(AE49+AD49)/2-(AE49-AD49)*0.001,IF(Q49="AO",12-0.048,""))</f>
        <v/>
      </c>
      <c r="CL49" s="60">
        <f>IF(OR(Q49="AI",Q49="PI"),(AE49+AD49)/2+(AE49-AD49)*0.001,IF(Q49="AO",12+0.048,""))</f>
        <v/>
      </c>
      <c r="CM49" s="61" t="n"/>
      <c r="CN49" s="62" t="n"/>
      <c r="CO49" s="59">
        <f>IF(OR(Q49="AI",Q49="PI"),AE49-(AE49-AD49)*0.001,IF(AND(Q49="AO",T49="FC"),20-0.048,IF(AND(Q49="AO",OR(T49="FO",T49="FLO")),4-0.048,"")))</f>
        <v/>
      </c>
      <c r="CP49" s="60">
        <f>IF(OR(Q49="AI",Q49="PI"),AE49+(AE49-AD49)*0.001,IF(AND(Q49="AO",T49="FC"),20+0.048,IF(AND(Q49="AO",OR(T49="FO",T49="FLO")),4+0.048,"")))</f>
        <v/>
      </c>
      <c r="CQ49" s="64" t="n"/>
      <c r="CR49" s="65" t="n"/>
      <c r="CS49" s="67" t="n"/>
      <c r="CT49" s="67" t="n"/>
      <c r="CV49" s="518" t="n"/>
      <c r="CY49" s="47">
        <f>CV49&amp;CW49&amp;CX49</f>
        <v/>
      </c>
    </row>
    <row r="50" ht="19.9" customHeight="1" s="521">
      <c r="A50" s="524" t="n">
        <v>49</v>
      </c>
      <c r="B50" s="15" t="n">
        <v>1</v>
      </c>
      <c r="C50" s="15" t="n">
        <v>1840</v>
      </c>
      <c r="D50" s="45" t="inlineStr">
        <is>
          <t>18-PV-61103B</t>
        </is>
      </c>
      <c r="E50" s="553" t="n"/>
      <c r="F50" s="540" t="inlineStr">
        <is>
          <t>6</t>
        </is>
      </c>
      <c r="G50" s="541" t="inlineStr">
        <is>
          <t>CWS FOR TA-6101 PRES. CONTROL</t>
        </is>
      </c>
      <c r="H50" s="553" t="n"/>
      <c r="I50" s="553" t="n"/>
      <c r="J50" s="553">
        <f>IF(H50&lt;&gt;"",LEFT(H50,FIND("～",H50,1)-1),"")</f>
        <v/>
      </c>
      <c r="K50" s="553">
        <f>IF(H50&lt;&gt;"",MID(H50,FIND("～",H50,1)+1,10),"")</f>
        <v/>
      </c>
      <c r="L50" s="22">
        <f>L49</f>
        <v/>
      </c>
      <c r="M50" s="21" t="n">
        <v>2</v>
      </c>
      <c r="N50" s="21" t="n">
        <v>3</v>
      </c>
      <c r="O50" s="21" t="n">
        <v>1</v>
      </c>
      <c r="P50" s="83" t="inlineStr">
        <is>
          <t>AAI543-H</t>
        </is>
      </c>
      <c r="Q50" s="83">
        <f>IF(MID(P50,4,3)="543","AO","AI")</f>
        <v/>
      </c>
      <c r="R50" s="22" t="inlineStr">
        <is>
          <t>Y</t>
        </is>
      </c>
      <c r="S50" s="542" t="inlineStr">
        <is>
          <t>4~20mA</t>
        </is>
      </c>
      <c r="T50" s="22" t="n"/>
      <c r="U50" s="22" t="n"/>
      <c r="V50" s="22" t="n"/>
      <c r="W50" s="22" t="n"/>
      <c r="X50" s="22" t="n"/>
      <c r="Y50" s="22" t="n"/>
      <c r="Z50" s="25">
        <f>"%Z"&amp;TEXT(M50,"00")&amp;TEXT(N50,"0")&amp;"1"&amp;TEXT(O50,"00")</f>
        <v/>
      </c>
      <c r="AA50" s="22">
        <f>IF(E50="","",IF(Q50="AI",CONCATENATE("%%I",E50),IF(Q50="AO",CONCATENATE("%%O",E50),E50)))</f>
        <v/>
      </c>
      <c r="AB50" s="22" t="inlineStr">
        <is>
          <t>18-PV-61103B</t>
        </is>
      </c>
      <c r="AC50" s="22">
        <f>IF(G50&lt;&gt;"",G50,"")</f>
        <v/>
      </c>
      <c r="AD50" s="21">
        <f>IF(J50&lt;&gt;"",J50,"")</f>
        <v/>
      </c>
      <c r="AE50" s="21">
        <f>IF(K50&lt;&gt;"",K50,"")</f>
        <v/>
      </c>
      <c r="AF50" s="21">
        <f>IF(I50&lt;&gt;"",I50,"")</f>
        <v/>
      </c>
      <c r="AG50" s="22" t="n">
        <v>0</v>
      </c>
      <c r="AH50" s="22" t="n">
        <v>0</v>
      </c>
      <c r="AI50" s="22" t="n">
        <v>0</v>
      </c>
      <c r="AJ50" s="22" t="n">
        <v>0</v>
      </c>
      <c r="AK50" s="23" t="inlineStr">
        <is>
          <t>DCS-AO</t>
        </is>
      </c>
      <c r="AL50" s="23" t="inlineStr">
        <is>
          <t>IS</t>
        </is>
      </c>
      <c r="AM50" s="23" t="n"/>
      <c r="AN50" s="84" t="inlineStr">
        <is>
          <t>DCS</t>
        </is>
      </c>
      <c r="AO50" s="27" t="n"/>
      <c r="AP50" s="27" t="n"/>
      <c r="AQ50" s="28" t="n"/>
      <c r="AR50" s="543" t="inlineStr">
        <is>
          <t>Y</t>
        </is>
      </c>
      <c r="AS50" s="29" t="n"/>
      <c r="AT50" s="84" t="inlineStr">
        <is>
          <t>Site</t>
        </is>
      </c>
      <c r="AU50" s="541" t="inlineStr">
        <is>
          <t>-</t>
        </is>
      </c>
      <c r="AV50" s="27" t="n"/>
      <c r="AW50" s="27" t="n"/>
      <c r="AX50" s="530" t="inlineStr">
        <is>
          <t>18-IJB-40-012</t>
        </is>
      </c>
      <c r="AY50" s="530" t="inlineStr">
        <is>
          <t>18-40-012-iSC</t>
        </is>
      </c>
      <c r="AZ50" s="27" t="n"/>
      <c r="BA50" s="27" t="n"/>
      <c r="BB50" s="27" t="n"/>
      <c r="BC50" s="27" t="n"/>
      <c r="BD50" s="27" t="n"/>
      <c r="BE50" s="33" t="n"/>
      <c r="BF50" s="33" t="n"/>
      <c r="BG50" s="33" t="n"/>
      <c r="BH50" s="33" t="n"/>
      <c r="BI50" s="33" t="n"/>
      <c r="BJ50" s="33" t="n"/>
      <c r="BK50" s="33" t="n"/>
      <c r="BL50" s="33" t="n"/>
      <c r="BM50" s="33" t="n"/>
      <c r="BN50" s="33" t="n"/>
      <c r="BO50" s="33" t="n"/>
      <c r="BP50" s="33" t="n"/>
      <c r="BQ50" s="33" t="n"/>
      <c r="BR50" s="33" t="n"/>
      <c r="BS50" s="33" t="n"/>
      <c r="BT50" s="33" t="n"/>
      <c r="BU50" s="33" t="n"/>
      <c r="BV50" s="33" t="n"/>
      <c r="BW50" s="27" t="n"/>
      <c r="BX50" s="33" t="n"/>
      <c r="BY50" s="33" t="n"/>
      <c r="BZ50" s="33" t="n"/>
      <c r="CA50" s="27" t="n"/>
      <c r="CB50" s="27" t="n"/>
      <c r="CC50" s="27" t="n"/>
      <c r="CD50" s="27" t="n"/>
      <c r="CE50" s="58" t="n"/>
      <c r="CF50" s="58" t="n"/>
      <c r="CG50" s="59">
        <f>IF(OR(Q50="AI",Q50="PI"),AD50-(AE50-AD50)*0.001,IF(AND(Q50="AO",T50="FC"),4-0.048,IF(AND(Q50="AO",OR(T50="FO",T50="FLO")),20-0.048,"")))</f>
        <v/>
      </c>
      <c r="CH50" s="60">
        <f>IF(OR(Q50="AI",Q50="PI"),AD50+(AE50-AD50)*0.001,IF(AND(Q50="AO",T50="FC"),4+0.048,IF(AND(Q50="AO",OR(T50="FO",T50="FLO")),20+0.048,"")))</f>
        <v/>
      </c>
      <c r="CI50" s="61" t="n"/>
      <c r="CJ50" s="62" t="n"/>
      <c r="CK50" s="59">
        <f>IF(OR(Q50="AI",Q50="PI"),(AE50+AD50)/2-(AE50-AD50)*0.001,IF(Q50="AO",12-0.048,""))</f>
        <v/>
      </c>
      <c r="CL50" s="60">
        <f>IF(OR(Q50="AI",Q50="PI"),(AE50+AD50)/2+(AE50-AD50)*0.001,IF(Q50="AO",12+0.048,""))</f>
        <v/>
      </c>
      <c r="CM50" s="61" t="n"/>
      <c r="CN50" s="62" t="n"/>
      <c r="CO50" s="59">
        <f>IF(OR(Q50="AI",Q50="PI"),AE50-(AE50-AD50)*0.001,IF(AND(Q50="AO",T50="FC"),20-0.048,IF(AND(Q50="AO",OR(T50="FO",T50="FLO")),4-0.048,"")))</f>
        <v/>
      </c>
      <c r="CP50" s="60">
        <f>IF(OR(Q50="AI",Q50="PI"),AE50+(AE50-AD50)*0.001,IF(AND(Q50="AO",T50="FC"),20+0.048,IF(AND(Q50="AO",OR(T50="FO",T50="FLO")),4+0.048,"")))</f>
        <v/>
      </c>
      <c r="CQ50" s="64" t="n"/>
      <c r="CR50" s="65" t="n"/>
      <c r="CS50" s="67" t="n"/>
      <c r="CT50" s="67" t="n"/>
      <c r="CU50" s="544" t="n">
        <v>1840</v>
      </c>
      <c r="CV50" s="518">
        <f>LEFT(D50,3)</f>
        <v/>
      </c>
      <c r="CW50" s="47" t="inlineStr">
        <is>
          <t>PV</t>
        </is>
      </c>
      <c r="CX50" s="47">
        <f>RIGHT(D50,6)</f>
        <v/>
      </c>
      <c r="CY50" s="47">
        <f>CV50&amp;CW50&amp;CX50</f>
        <v/>
      </c>
    </row>
    <row r="51" ht="19.9" customHeight="1" s="521">
      <c r="A51" s="524" t="n">
        <v>50</v>
      </c>
      <c r="B51" s="15" t="n">
        <v>2</v>
      </c>
      <c r="C51" s="15" t="n">
        <v>1840</v>
      </c>
      <c r="D51" s="45" t="inlineStr">
        <is>
          <t>18-PV-61109</t>
        </is>
      </c>
      <c r="E51" s="553" t="n"/>
      <c r="F51" s="540" t="inlineStr">
        <is>
          <t>-</t>
        </is>
      </c>
      <c r="G51" s="541" t="inlineStr">
        <is>
          <t>GC TO FLARE FOR GC TO ET-6106 PRES. CONTR.</t>
        </is>
      </c>
      <c r="H51" s="553" t="n"/>
      <c r="I51" s="553" t="n"/>
      <c r="J51" s="553">
        <f>IF(H51&lt;&gt;"",LEFT(H51,FIND("～",H51,1)-1),"")</f>
        <v/>
      </c>
      <c r="K51" s="553">
        <f>IF(H51&lt;&gt;"",MID(H51,FIND("～",H51,1)+1,10),"")</f>
        <v/>
      </c>
      <c r="L51" s="22">
        <f>L50</f>
        <v/>
      </c>
      <c r="M51" s="21">
        <f>M50</f>
        <v/>
      </c>
      <c r="N51" s="21">
        <f>N50</f>
        <v/>
      </c>
      <c r="O51" s="21" t="n">
        <v>2</v>
      </c>
      <c r="P51" s="83">
        <f>P50</f>
        <v/>
      </c>
      <c r="Q51" s="83">
        <f>IF(MID(P51,4,3)="543","AO","AI")</f>
        <v/>
      </c>
      <c r="R51" s="22">
        <f>IF(R50&lt;&gt;"",R50,"")</f>
        <v/>
      </c>
      <c r="S51" s="542" t="inlineStr">
        <is>
          <t>4~20mA</t>
        </is>
      </c>
      <c r="T51" s="22" t="n"/>
      <c r="U51" s="22" t="n"/>
      <c r="V51" s="22" t="n"/>
      <c r="W51" s="22" t="n"/>
      <c r="X51" s="22" t="n"/>
      <c r="Y51" s="22" t="n"/>
      <c r="Z51" s="25">
        <f>"%Z"&amp;TEXT(M51,"00")&amp;TEXT(N51,"0")&amp;"1"&amp;TEXT(O51,"00")</f>
        <v/>
      </c>
      <c r="AA51" s="22">
        <f>IF(E51="","",IF(Q51="AI",CONCATENATE("%%I",E51),IF(Q51="AO",CONCATENATE("%%O",E51),E51)))</f>
        <v/>
      </c>
      <c r="AB51" s="22" t="inlineStr">
        <is>
          <t>18-PV-61109</t>
        </is>
      </c>
      <c r="AC51" s="22">
        <f>IF(G51&lt;&gt;"",G51,"")</f>
        <v/>
      </c>
      <c r="AD51" s="21">
        <f>IF(J51&lt;&gt;"",J51,"")</f>
        <v/>
      </c>
      <c r="AE51" s="21">
        <f>IF(K51&lt;&gt;"",K51,"")</f>
        <v/>
      </c>
      <c r="AF51" s="21">
        <f>IF(I51&lt;&gt;"",I51,"")</f>
        <v/>
      </c>
      <c r="AG51" s="22" t="n">
        <v>0</v>
      </c>
      <c r="AH51" s="22" t="n">
        <v>0</v>
      </c>
      <c r="AI51" s="22" t="n">
        <v>0</v>
      </c>
      <c r="AJ51" s="22" t="n">
        <v>0</v>
      </c>
      <c r="AK51" s="23" t="inlineStr">
        <is>
          <t>DCS-AO</t>
        </is>
      </c>
      <c r="AL51" s="23" t="inlineStr">
        <is>
          <t>IS</t>
        </is>
      </c>
      <c r="AM51" s="23" t="n"/>
      <c r="AN51" s="84" t="inlineStr">
        <is>
          <t>DCS</t>
        </is>
      </c>
      <c r="AO51" s="27" t="n"/>
      <c r="AP51" s="27" t="n"/>
      <c r="AQ51" s="28" t="n"/>
      <c r="AR51" s="543" t="inlineStr">
        <is>
          <t>Y</t>
        </is>
      </c>
      <c r="AS51" s="29" t="n"/>
      <c r="AT51" s="84" t="inlineStr">
        <is>
          <t>Site</t>
        </is>
      </c>
      <c r="AU51" s="541" t="inlineStr">
        <is>
          <t>-</t>
        </is>
      </c>
      <c r="AV51" s="27" t="n"/>
      <c r="AW51" s="27" t="n"/>
      <c r="AX51" s="530" t="inlineStr">
        <is>
          <t>18-IJB-40-012</t>
        </is>
      </c>
      <c r="AY51" s="530" t="inlineStr">
        <is>
          <t>18-40-012-iSC</t>
        </is>
      </c>
      <c r="AZ51" s="27" t="n"/>
      <c r="BA51" s="27" t="n"/>
      <c r="BB51" s="27" t="n"/>
      <c r="BC51" s="27" t="n"/>
      <c r="BD51" s="27" t="n"/>
      <c r="BE51" s="33" t="n"/>
      <c r="BF51" s="33" t="n"/>
      <c r="BG51" s="33" t="n"/>
      <c r="BH51" s="33" t="n"/>
      <c r="BI51" s="33" t="n"/>
      <c r="BJ51" s="33" t="n"/>
      <c r="BK51" s="33" t="n"/>
      <c r="BL51" s="33" t="n"/>
      <c r="BM51" s="33" t="n"/>
      <c r="BN51" s="33" t="n"/>
      <c r="BO51" s="33" t="n"/>
      <c r="BP51" s="33" t="n"/>
      <c r="BQ51" s="33" t="n"/>
      <c r="BR51" s="33" t="n"/>
      <c r="BS51" s="33" t="n"/>
      <c r="BT51" s="33" t="n"/>
      <c r="BU51" s="33" t="n"/>
      <c r="BV51" s="33" t="n"/>
      <c r="BW51" s="27" t="n"/>
      <c r="BX51" s="33" t="n"/>
      <c r="BY51" s="33" t="n"/>
      <c r="BZ51" s="33" t="n"/>
      <c r="CA51" s="27" t="n"/>
      <c r="CB51" s="27" t="n"/>
      <c r="CC51" s="27" t="n"/>
      <c r="CD51" s="27" t="n"/>
      <c r="CE51" s="58" t="n"/>
      <c r="CF51" s="58" t="n"/>
      <c r="CG51" s="59">
        <f>IF(OR(Q51="AI",Q51="PI"),AD51-(AE51-AD51)*0.001,IF(AND(Q51="AO",T51="FC"),4-0.048,IF(AND(Q51="AO",OR(T51="FO",T51="FLO")),20-0.048,"")))</f>
        <v/>
      </c>
      <c r="CH51" s="60">
        <f>IF(OR(Q51="AI",Q51="PI"),AD51+(AE51-AD51)*0.001,IF(AND(Q51="AO",T51="FC"),4+0.048,IF(AND(Q51="AO",OR(T51="FO",T51="FLO")),20+0.048,"")))</f>
        <v/>
      </c>
      <c r="CI51" s="61" t="n"/>
      <c r="CJ51" s="62" t="n"/>
      <c r="CK51" s="59">
        <f>IF(OR(Q51="AI",Q51="PI"),(AE51+AD51)/2-(AE51-AD51)*0.001,IF(Q51="AO",12-0.048,""))</f>
        <v/>
      </c>
      <c r="CL51" s="60">
        <f>IF(OR(Q51="AI",Q51="PI"),(AE51+AD51)/2+(AE51-AD51)*0.001,IF(Q51="AO",12+0.048,""))</f>
        <v/>
      </c>
      <c r="CM51" s="61" t="n"/>
      <c r="CN51" s="62" t="n"/>
      <c r="CO51" s="59">
        <f>IF(OR(Q51="AI",Q51="PI"),AE51-(AE51-AD51)*0.001,IF(AND(Q51="AO",T51="FC"),20-0.048,IF(AND(Q51="AO",OR(T51="FO",T51="FLO")),4-0.048,"")))</f>
        <v/>
      </c>
      <c r="CP51" s="60">
        <f>IF(OR(Q51="AI",Q51="PI"),AE51+(AE51-AD51)*0.001,IF(AND(Q51="AO",T51="FC"),20+0.048,IF(AND(Q51="AO",OR(T51="FO",T51="FLO")),4+0.048,"")))</f>
        <v/>
      </c>
      <c r="CQ51" s="64" t="n"/>
      <c r="CR51" s="65" t="n"/>
      <c r="CS51" s="67" t="n"/>
      <c r="CT51" s="67" t="n"/>
      <c r="CU51" s="544" t="n">
        <v>1840</v>
      </c>
      <c r="CV51" s="518">
        <f>LEFT(D51,3)</f>
        <v/>
      </c>
      <c r="CW51" s="47" t="inlineStr">
        <is>
          <t>PV</t>
        </is>
      </c>
      <c r="CX51" s="47">
        <f>RIGHT(D51,6)</f>
        <v/>
      </c>
      <c r="CY51" s="47">
        <f>CV51&amp;CW51&amp;CX51</f>
        <v/>
      </c>
    </row>
    <row r="52" ht="19.9" customHeight="1" s="521">
      <c r="A52" s="524" t="n">
        <v>51</v>
      </c>
      <c r="B52" s="15" t="n">
        <v>3</v>
      </c>
      <c r="C52" s="15" t="n">
        <v>1840</v>
      </c>
      <c r="D52" s="45" t="inlineStr">
        <is>
          <t>18-PV-61202</t>
        </is>
      </c>
      <c r="E52" s="553" t="n"/>
      <c r="F52" s="540" t="inlineStr">
        <is>
          <t>-</t>
        </is>
      </c>
      <c r="G52" s="541" t="inlineStr">
        <is>
          <t>COOL. FROM ET-6102 FOR PRES. CONTR.</t>
        </is>
      </c>
      <c r="H52" s="553" t="n"/>
      <c r="I52" s="553" t="n"/>
      <c r="J52" s="553">
        <f>IF(H52&lt;&gt;"",LEFT(H52,FIND("～",H52,1)-1),"")</f>
        <v/>
      </c>
      <c r="K52" s="553">
        <f>IF(H52&lt;&gt;"",MID(H52,FIND("～",H52,1)+1,10),"")</f>
        <v/>
      </c>
      <c r="L52" s="22">
        <f>L51</f>
        <v/>
      </c>
      <c r="M52" s="21">
        <f>M51</f>
        <v/>
      </c>
      <c r="N52" s="21">
        <f>N51</f>
        <v/>
      </c>
      <c r="O52" s="21" t="n">
        <v>3</v>
      </c>
      <c r="P52" s="83">
        <f>P51</f>
        <v/>
      </c>
      <c r="Q52" s="83">
        <f>IF(MID(P52,4,3)="543","AO","AI")</f>
        <v/>
      </c>
      <c r="R52" s="22">
        <f>IF(R51&lt;&gt;"",R51,"")</f>
        <v/>
      </c>
      <c r="S52" s="542" t="inlineStr">
        <is>
          <t>4~20mA</t>
        </is>
      </c>
      <c r="T52" s="22" t="n"/>
      <c r="U52" s="22" t="n"/>
      <c r="V52" s="22" t="n"/>
      <c r="W52" s="22" t="n"/>
      <c r="X52" s="22" t="n"/>
      <c r="Y52" s="22" t="n"/>
      <c r="Z52" s="25">
        <f>"%Z"&amp;TEXT(M52,"00")&amp;TEXT(N52,"0")&amp;"1"&amp;TEXT(O52,"00")</f>
        <v/>
      </c>
      <c r="AA52" s="22">
        <f>IF(E52="","",IF(Q52="AI",CONCATENATE("%%I",E52),IF(Q52="AO",CONCATENATE("%%O",E52),E52)))</f>
        <v/>
      </c>
      <c r="AB52" s="22" t="inlineStr">
        <is>
          <t>18-PV-61202</t>
        </is>
      </c>
      <c r="AC52" s="22">
        <f>IF(G52&lt;&gt;"",G52,"")</f>
        <v/>
      </c>
      <c r="AD52" s="21">
        <f>IF(J52&lt;&gt;"",J52,"")</f>
        <v/>
      </c>
      <c r="AE52" s="21">
        <f>IF(K52&lt;&gt;"",K52,"")</f>
        <v/>
      </c>
      <c r="AF52" s="21">
        <f>IF(I52&lt;&gt;"",I52,"")</f>
        <v/>
      </c>
      <c r="AG52" s="22" t="n">
        <v>0</v>
      </c>
      <c r="AH52" s="22" t="n">
        <v>0</v>
      </c>
      <c r="AI52" s="22" t="n">
        <v>0</v>
      </c>
      <c r="AJ52" s="22" t="n">
        <v>0</v>
      </c>
      <c r="AK52" s="23" t="inlineStr">
        <is>
          <t>DCS-AO</t>
        </is>
      </c>
      <c r="AL52" s="23" t="inlineStr">
        <is>
          <t>IS</t>
        </is>
      </c>
      <c r="AM52" s="23" t="n"/>
      <c r="AN52" s="84" t="inlineStr">
        <is>
          <t>DCS</t>
        </is>
      </c>
      <c r="AO52" s="27" t="n"/>
      <c r="AP52" s="27" t="n"/>
      <c r="AQ52" s="28" t="n"/>
      <c r="AR52" s="543" t="inlineStr">
        <is>
          <t>Y</t>
        </is>
      </c>
      <c r="AS52" s="29" t="n"/>
      <c r="AT52" s="84" t="inlineStr">
        <is>
          <t>Site</t>
        </is>
      </c>
      <c r="AU52" s="541" t="inlineStr">
        <is>
          <t>-</t>
        </is>
      </c>
      <c r="AV52" s="27" t="n"/>
      <c r="AW52" s="27" t="n"/>
      <c r="AX52" s="530" t="inlineStr">
        <is>
          <t>18-IJB-40-012</t>
        </is>
      </c>
      <c r="AY52" s="530" t="inlineStr">
        <is>
          <t>18-40-012-iSC</t>
        </is>
      </c>
      <c r="AZ52" s="27" t="n"/>
      <c r="BA52" s="27" t="n"/>
      <c r="BB52" s="27" t="n"/>
      <c r="BC52" s="27" t="n"/>
      <c r="BD52" s="27" t="n"/>
      <c r="BE52" s="33" t="n"/>
      <c r="BF52" s="33" t="n"/>
      <c r="BG52" s="33" t="n"/>
      <c r="BH52" s="33" t="n"/>
      <c r="BI52" s="33" t="n"/>
      <c r="BJ52" s="33" t="n"/>
      <c r="BK52" s="33" t="n"/>
      <c r="BL52" s="33" t="n"/>
      <c r="BM52" s="33" t="n"/>
      <c r="BN52" s="33" t="n"/>
      <c r="BO52" s="33" t="n"/>
      <c r="BP52" s="33" t="n"/>
      <c r="BQ52" s="33" t="n"/>
      <c r="BR52" s="33" t="n"/>
      <c r="BS52" s="33" t="n"/>
      <c r="BT52" s="33" t="n"/>
      <c r="BU52" s="33" t="n"/>
      <c r="BV52" s="33" t="n"/>
      <c r="BW52" s="27" t="n"/>
      <c r="BX52" s="33" t="n"/>
      <c r="BY52" s="33" t="n"/>
      <c r="BZ52" s="33" t="n"/>
      <c r="CA52" s="27" t="n"/>
      <c r="CB52" s="27" t="n"/>
      <c r="CC52" s="27" t="n"/>
      <c r="CD52" s="27" t="n"/>
      <c r="CE52" s="58" t="n"/>
      <c r="CF52" s="58" t="n"/>
      <c r="CG52" s="59">
        <f>IF(OR(Q52="AI",Q52="PI"),AD52-(AE52-AD52)*0.001,IF(AND(Q52="AO",T52="FC"),4-0.048,IF(AND(Q52="AO",OR(T52="FO",T52="FLO")),20-0.048,"")))</f>
        <v/>
      </c>
      <c r="CH52" s="60">
        <f>IF(OR(Q52="AI",Q52="PI"),AD52+(AE52-AD52)*0.001,IF(AND(Q52="AO",T52="FC"),4+0.048,IF(AND(Q52="AO",OR(T52="FO",T52="FLO")),20+0.048,"")))</f>
        <v/>
      </c>
      <c r="CI52" s="61" t="n"/>
      <c r="CJ52" s="62" t="n"/>
      <c r="CK52" s="59">
        <f>IF(OR(Q52="AI",Q52="PI"),(AE52+AD52)/2-(AE52-AD52)*0.001,IF(Q52="AO",12-0.048,""))</f>
        <v/>
      </c>
      <c r="CL52" s="60">
        <f>IF(OR(Q52="AI",Q52="PI"),(AE52+AD52)/2+(AE52-AD52)*0.001,IF(Q52="AO",12+0.048,""))</f>
        <v/>
      </c>
      <c r="CM52" s="61" t="n"/>
      <c r="CN52" s="62" t="n"/>
      <c r="CO52" s="59">
        <f>IF(OR(Q52="AI",Q52="PI"),AE52-(AE52-AD52)*0.001,IF(AND(Q52="AO",T52="FC"),20-0.048,IF(AND(Q52="AO",OR(T52="FO",T52="FLO")),4-0.048,"")))</f>
        <v/>
      </c>
      <c r="CP52" s="60">
        <f>IF(OR(Q52="AI",Q52="PI"),AE52+(AE52-AD52)*0.001,IF(AND(Q52="AO",T52="FC"),20+0.048,IF(AND(Q52="AO",OR(T52="FO",T52="FLO")),4+0.048,"")))</f>
        <v/>
      </c>
      <c r="CQ52" s="64" t="n"/>
      <c r="CR52" s="65" t="n"/>
      <c r="CS52" s="67" t="n"/>
      <c r="CT52" s="67" t="n"/>
      <c r="CU52" s="544" t="n">
        <v>1840</v>
      </c>
      <c r="CV52" s="518">
        <f>LEFT(D52,3)</f>
        <v/>
      </c>
      <c r="CW52" s="47" t="inlineStr">
        <is>
          <t>PV</t>
        </is>
      </c>
      <c r="CX52" s="47">
        <f>RIGHT(D52,6)</f>
        <v/>
      </c>
      <c r="CY52" s="47">
        <f>CV52&amp;CW52&amp;CX52</f>
        <v/>
      </c>
    </row>
    <row r="53" ht="19.9" customHeight="1" s="521">
      <c r="A53" s="524" t="n">
        <v>52</v>
      </c>
      <c r="B53" s="15" t="n">
        <v>4</v>
      </c>
      <c r="C53" s="15" t="n">
        <v>1840</v>
      </c>
      <c r="D53" s="45" t="inlineStr">
        <is>
          <t>18-PV-61204</t>
        </is>
      </c>
      <c r="E53" s="553" t="n"/>
      <c r="F53" s="540" t="inlineStr">
        <is>
          <t>-</t>
        </is>
      </c>
      <c r="G53" s="541" t="inlineStr">
        <is>
          <t>HCS TO ET-6105 FOR ET-6102 PRES. CONTR.</t>
        </is>
      </c>
      <c r="H53" s="553" t="n"/>
      <c r="I53" s="553" t="n"/>
      <c r="J53" s="553">
        <f>IF(H53&lt;&gt;"",LEFT(H53,FIND("～",H53,1)-1),"")</f>
        <v/>
      </c>
      <c r="K53" s="553">
        <f>IF(H53&lt;&gt;"",MID(H53,FIND("～",H53,1)+1,10),"")</f>
        <v/>
      </c>
      <c r="L53" s="22">
        <f>L52</f>
        <v/>
      </c>
      <c r="M53" s="21">
        <f>M52</f>
        <v/>
      </c>
      <c r="N53" s="21">
        <f>N52</f>
        <v/>
      </c>
      <c r="O53" s="21" t="n">
        <v>4</v>
      </c>
      <c r="P53" s="83">
        <f>P52</f>
        <v/>
      </c>
      <c r="Q53" s="83">
        <f>IF(MID(P53,4,3)="543","AO","AI")</f>
        <v/>
      </c>
      <c r="R53" s="22">
        <f>IF(R52&lt;&gt;"",R52,"")</f>
        <v/>
      </c>
      <c r="S53" s="542" t="inlineStr">
        <is>
          <t>4~20mA</t>
        </is>
      </c>
      <c r="T53" s="22" t="n"/>
      <c r="U53" s="22" t="n"/>
      <c r="V53" s="22" t="n"/>
      <c r="W53" s="22" t="n"/>
      <c r="X53" s="22" t="n"/>
      <c r="Y53" s="22" t="n"/>
      <c r="Z53" s="25">
        <f>"%Z"&amp;TEXT(M53,"00")&amp;TEXT(N53,"0")&amp;"1"&amp;TEXT(O53,"00")</f>
        <v/>
      </c>
      <c r="AA53" s="22">
        <f>IF(E53="","",IF(Q53="AI",CONCATENATE("%%I",E53),IF(Q53="AO",CONCATENATE("%%O",E53),E53)))</f>
        <v/>
      </c>
      <c r="AB53" s="22" t="inlineStr">
        <is>
          <t>18-PV-61204</t>
        </is>
      </c>
      <c r="AC53" s="22">
        <f>IF(G53&lt;&gt;"",G53,"")</f>
        <v/>
      </c>
      <c r="AD53" s="21">
        <f>IF(J53&lt;&gt;"",J53,"")</f>
        <v/>
      </c>
      <c r="AE53" s="21">
        <f>IF(K53&lt;&gt;"",K53,"")</f>
        <v/>
      </c>
      <c r="AF53" s="21">
        <f>IF(I53&lt;&gt;"",I53,"")</f>
        <v/>
      </c>
      <c r="AG53" s="22" t="n">
        <v>0</v>
      </c>
      <c r="AH53" s="22" t="n">
        <v>0</v>
      </c>
      <c r="AI53" s="22" t="n">
        <v>0</v>
      </c>
      <c r="AJ53" s="22" t="n">
        <v>0</v>
      </c>
      <c r="AK53" s="23" t="inlineStr">
        <is>
          <t>DCS-AO</t>
        </is>
      </c>
      <c r="AL53" s="23" t="inlineStr">
        <is>
          <t>IS</t>
        </is>
      </c>
      <c r="AM53" s="23" t="n"/>
      <c r="AN53" s="84" t="inlineStr">
        <is>
          <t>DCS</t>
        </is>
      </c>
      <c r="AO53" s="27" t="n"/>
      <c r="AP53" s="27" t="n"/>
      <c r="AQ53" s="28" t="n"/>
      <c r="AR53" s="543" t="inlineStr">
        <is>
          <t>Y</t>
        </is>
      </c>
      <c r="AS53" s="29" t="n"/>
      <c r="AT53" s="84" t="inlineStr">
        <is>
          <t>Site</t>
        </is>
      </c>
      <c r="AU53" s="541" t="inlineStr">
        <is>
          <t>-</t>
        </is>
      </c>
      <c r="AV53" s="27" t="n"/>
      <c r="AW53" s="27" t="n"/>
      <c r="AX53" s="530" t="inlineStr">
        <is>
          <t>18-IJB-40-012</t>
        </is>
      </c>
      <c r="AY53" s="530" t="inlineStr">
        <is>
          <t>18-40-012-iSC</t>
        </is>
      </c>
      <c r="AZ53" s="27" t="n"/>
      <c r="BA53" s="27" t="n"/>
      <c r="BB53" s="27" t="n"/>
      <c r="BC53" s="27" t="n"/>
      <c r="BD53" s="27" t="n"/>
      <c r="BE53" s="33" t="n"/>
      <c r="BF53" s="33" t="n"/>
      <c r="BG53" s="33" t="n"/>
      <c r="BH53" s="33" t="n"/>
      <c r="BI53" s="33" t="n"/>
      <c r="BJ53" s="33" t="n"/>
      <c r="BK53" s="33" t="n"/>
      <c r="BL53" s="33" t="n"/>
      <c r="BM53" s="33" t="n"/>
      <c r="BN53" s="33" t="n"/>
      <c r="BO53" s="33" t="n"/>
      <c r="BP53" s="33" t="n"/>
      <c r="BQ53" s="33" t="n"/>
      <c r="BR53" s="33" t="n"/>
      <c r="BS53" s="33" t="n"/>
      <c r="BT53" s="33" t="n"/>
      <c r="BU53" s="33" t="n"/>
      <c r="BV53" s="33" t="n"/>
      <c r="BW53" s="27" t="n"/>
      <c r="BX53" s="33" t="n"/>
      <c r="BY53" s="33" t="n"/>
      <c r="BZ53" s="33" t="n"/>
      <c r="CA53" s="27" t="n"/>
      <c r="CB53" s="27" t="n"/>
      <c r="CC53" s="27" t="n"/>
      <c r="CD53" s="27" t="n"/>
      <c r="CE53" s="58" t="n"/>
      <c r="CF53" s="58" t="n"/>
      <c r="CG53" s="59">
        <f>IF(OR(Q53="AI",Q53="PI"),AD53-(AE53-AD53)*0.001,IF(AND(Q53="AO",T53="FC"),4-0.048,IF(AND(Q53="AO",OR(T53="FO",T53="FLO")),20-0.048,"")))</f>
        <v/>
      </c>
      <c r="CH53" s="60">
        <f>IF(OR(Q53="AI",Q53="PI"),AD53+(AE53-AD53)*0.001,IF(AND(Q53="AO",T53="FC"),4+0.048,IF(AND(Q53="AO",OR(T53="FO",T53="FLO")),20+0.048,"")))</f>
        <v/>
      </c>
      <c r="CI53" s="61" t="n"/>
      <c r="CJ53" s="62" t="n"/>
      <c r="CK53" s="59">
        <f>IF(OR(Q53="AI",Q53="PI"),(AE53+AD53)/2-(AE53-AD53)*0.001,IF(Q53="AO",12-0.048,""))</f>
        <v/>
      </c>
      <c r="CL53" s="60">
        <f>IF(OR(Q53="AI",Q53="PI"),(AE53+AD53)/2+(AE53-AD53)*0.001,IF(Q53="AO",12+0.048,""))</f>
        <v/>
      </c>
      <c r="CM53" s="61" t="n"/>
      <c r="CN53" s="62" t="n"/>
      <c r="CO53" s="59">
        <f>IF(OR(Q53="AI",Q53="PI"),AE53-(AE53-AD53)*0.001,IF(AND(Q53="AO",T53="FC"),20-0.048,IF(AND(Q53="AO",OR(T53="FO",T53="FLO")),4-0.048,"")))</f>
        <v/>
      </c>
      <c r="CP53" s="60">
        <f>IF(OR(Q53="AI",Q53="PI"),AE53+(AE53-AD53)*0.001,IF(AND(Q53="AO",T53="FC"),20+0.048,IF(AND(Q53="AO",OR(T53="FO",T53="FLO")),4+0.048,"")))</f>
        <v/>
      </c>
      <c r="CQ53" s="64" t="n"/>
      <c r="CR53" s="65" t="n"/>
      <c r="CS53" s="67" t="n"/>
      <c r="CT53" s="67" t="n"/>
      <c r="CU53" s="544" t="n">
        <v>1840</v>
      </c>
      <c r="CV53" s="518">
        <f>LEFT(D53,3)</f>
        <v/>
      </c>
      <c r="CW53" s="47" t="inlineStr">
        <is>
          <t>PV</t>
        </is>
      </c>
      <c r="CX53" s="47">
        <f>RIGHT(D53,6)</f>
        <v/>
      </c>
      <c r="CY53" s="47">
        <f>CV53&amp;CW53&amp;CX53</f>
        <v/>
      </c>
    </row>
    <row r="54" ht="19.9" customHeight="1" s="521">
      <c r="A54" s="524" t="n">
        <v>53</v>
      </c>
      <c r="B54" s="15" t="n">
        <v>5</v>
      </c>
      <c r="C54" s="15" t="n">
        <v>1840</v>
      </c>
      <c r="D54" s="45" t="inlineStr">
        <is>
          <t>18-PV-61210</t>
        </is>
      </c>
      <c r="E54" s="553" t="n"/>
      <c r="F54" s="540" t="inlineStr">
        <is>
          <t>-</t>
        </is>
      </c>
      <c r="G54" s="541" t="inlineStr">
        <is>
          <t>COOL. FROM ET-6104 FOR ET-6104 PRES. CONTR.</t>
        </is>
      </c>
      <c r="H54" s="553" t="n"/>
      <c r="I54" s="553" t="n"/>
      <c r="J54" s="553">
        <f>IF(H54&lt;&gt;"",LEFT(H54,FIND("～",H54,1)-1),"")</f>
        <v/>
      </c>
      <c r="K54" s="553">
        <f>IF(H54&lt;&gt;"",MID(H54,FIND("～",H54,1)+1,10),"")</f>
        <v/>
      </c>
      <c r="L54" s="22">
        <f>L53</f>
        <v/>
      </c>
      <c r="M54" s="21">
        <f>M53</f>
        <v/>
      </c>
      <c r="N54" s="21">
        <f>N53</f>
        <v/>
      </c>
      <c r="O54" s="21" t="n">
        <v>5</v>
      </c>
      <c r="P54" s="83">
        <f>P53</f>
        <v/>
      </c>
      <c r="Q54" s="83">
        <f>IF(MID(P54,4,3)="543","AO","AI")</f>
        <v/>
      </c>
      <c r="R54" s="22">
        <f>IF(R53&lt;&gt;"",R53,"")</f>
        <v/>
      </c>
      <c r="S54" s="542" t="inlineStr">
        <is>
          <t>4~20mA</t>
        </is>
      </c>
      <c r="T54" s="22" t="n"/>
      <c r="U54" s="22" t="n"/>
      <c r="V54" s="22" t="n"/>
      <c r="W54" s="22" t="n"/>
      <c r="X54" s="22" t="n"/>
      <c r="Y54" s="22" t="n"/>
      <c r="Z54" s="25">
        <f>"%Z"&amp;TEXT(M54,"00")&amp;TEXT(N54,"0")&amp;"1"&amp;TEXT(O54,"00")</f>
        <v/>
      </c>
      <c r="AA54" s="22">
        <f>IF(E54="","",IF(Q54="AI",CONCATENATE("%%I",E54),IF(Q54="AO",CONCATENATE("%%O",E54),E54)))</f>
        <v/>
      </c>
      <c r="AB54" s="22" t="inlineStr">
        <is>
          <t>18-PV-61210</t>
        </is>
      </c>
      <c r="AC54" s="22">
        <f>IF(G54&lt;&gt;"",G54,"")</f>
        <v/>
      </c>
      <c r="AD54" s="21">
        <f>IF(J54&lt;&gt;"",J54,"")</f>
        <v/>
      </c>
      <c r="AE54" s="21">
        <f>IF(K54&lt;&gt;"",K54,"")</f>
        <v/>
      </c>
      <c r="AF54" s="21">
        <f>IF(I54&lt;&gt;"",I54,"")</f>
        <v/>
      </c>
      <c r="AG54" s="22" t="n"/>
      <c r="AH54" s="22" t="n"/>
      <c r="AI54" s="22" t="n"/>
      <c r="AJ54" s="22" t="n"/>
      <c r="AK54" s="23" t="inlineStr">
        <is>
          <t>DCS-AO</t>
        </is>
      </c>
      <c r="AL54" s="23" t="inlineStr">
        <is>
          <t>IS</t>
        </is>
      </c>
      <c r="AM54" s="23" t="n"/>
      <c r="AN54" s="84" t="inlineStr">
        <is>
          <t>DCS</t>
        </is>
      </c>
      <c r="AO54" s="27" t="n"/>
      <c r="AP54" s="27" t="n"/>
      <c r="AQ54" s="28" t="n"/>
      <c r="AR54" s="543" t="inlineStr">
        <is>
          <t>Y</t>
        </is>
      </c>
      <c r="AS54" s="29" t="n"/>
      <c r="AT54" s="84" t="inlineStr">
        <is>
          <t>Site</t>
        </is>
      </c>
      <c r="AU54" s="541" t="inlineStr">
        <is>
          <t>-</t>
        </is>
      </c>
      <c r="AV54" s="27" t="n"/>
      <c r="AW54" s="27" t="n"/>
      <c r="AX54" s="530" t="inlineStr">
        <is>
          <t>18-IJB-40-012</t>
        </is>
      </c>
      <c r="AY54" s="530" t="inlineStr">
        <is>
          <t>18-40-012-iSC</t>
        </is>
      </c>
      <c r="AZ54" s="27" t="n"/>
      <c r="BA54" s="27" t="n"/>
      <c r="BB54" s="27" t="n"/>
      <c r="BC54" s="27" t="n"/>
      <c r="BD54" s="27" t="n"/>
      <c r="BE54" s="33" t="n"/>
      <c r="BF54" s="33" t="n"/>
      <c r="BG54" s="33" t="n"/>
      <c r="BH54" s="33" t="n"/>
      <c r="BI54" s="33" t="n"/>
      <c r="BJ54" s="33" t="n"/>
      <c r="BK54" s="33" t="n"/>
      <c r="BL54" s="33" t="n"/>
      <c r="BM54" s="33" t="n"/>
      <c r="BN54" s="33" t="n"/>
      <c r="BO54" s="33" t="n"/>
      <c r="BP54" s="33" t="n"/>
      <c r="BQ54" s="33" t="n"/>
      <c r="BR54" s="33" t="n"/>
      <c r="BS54" s="33" t="n"/>
      <c r="BT54" s="33" t="n"/>
      <c r="BU54" s="33" t="n"/>
      <c r="BV54" s="33" t="n"/>
      <c r="BW54" s="27" t="n"/>
      <c r="BX54" s="33" t="n"/>
      <c r="BY54" s="33" t="n"/>
      <c r="BZ54" s="33" t="n"/>
      <c r="CA54" s="27" t="n"/>
      <c r="CB54" s="27" t="n"/>
      <c r="CC54" s="27" t="n"/>
      <c r="CD54" s="27" t="n"/>
      <c r="CE54" s="58" t="n"/>
      <c r="CF54" s="58" t="n"/>
      <c r="CG54" s="59">
        <f>IF(OR(Q54="AI",Q54="PI"),AD54-(AE54-AD54)*0.001,IF(AND(Q54="AO",T54="FC"),4-0.048,IF(AND(Q54="AO",OR(T54="FO",T54="FLO")),20-0.048,"")))</f>
        <v/>
      </c>
      <c r="CH54" s="60">
        <f>IF(OR(Q54="AI",Q54="PI"),AD54+(AE54-AD54)*0.001,IF(AND(Q54="AO",T54="FC"),4+0.048,IF(AND(Q54="AO",OR(T54="FO",T54="FLO")),20+0.048,"")))</f>
        <v/>
      </c>
      <c r="CI54" s="61" t="n"/>
      <c r="CJ54" s="62" t="n"/>
      <c r="CK54" s="59">
        <f>IF(OR(Q54="AI",Q54="PI"),(AE54+AD54)/2-(AE54-AD54)*0.001,IF(Q54="AO",12-0.048,""))</f>
        <v/>
      </c>
      <c r="CL54" s="60">
        <f>IF(OR(Q54="AI",Q54="PI"),(AE54+AD54)/2+(AE54-AD54)*0.001,IF(Q54="AO",12+0.048,""))</f>
        <v/>
      </c>
      <c r="CM54" s="61" t="n"/>
      <c r="CN54" s="62" t="n"/>
      <c r="CO54" s="59">
        <f>IF(OR(Q54="AI",Q54="PI"),AE54-(AE54-AD54)*0.001,IF(AND(Q54="AO",T54="FC"),20-0.048,IF(AND(Q54="AO",OR(T54="FO",T54="FLO")),4-0.048,"")))</f>
        <v/>
      </c>
      <c r="CP54" s="60">
        <f>IF(OR(Q54="AI",Q54="PI"),AE54+(AE54-AD54)*0.001,IF(AND(Q54="AO",T54="FC"),20+0.048,IF(AND(Q54="AO",OR(T54="FO",T54="FLO")),4+0.048,"")))</f>
        <v/>
      </c>
      <c r="CQ54" s="64" t="n"/>
      <c r="CR54" s="65" t="n"/>
      <c r="CS54" s="67" t="n"/>
      <c r="CT54" s="67" t="n"/>
      <c r="CU54" s="544" t="n">
        <v>1840</v>
      </c>
      <c r="CV54" s="518">
        <f>LEFT(D54,3)</f>
        <v/>
      </c>
      <c r="CW54" s="47" t="inlineStr">
        <is>
          <t>PV</t>
        </is>
      </c>
      <c r="CX54" s="47">
        <f>RIGHT(D54,6)</f>
        <v/>
      </c>
      <c r="CY54" s="47">
        <f>CV54&amp;CW54&amp;CX54</f>
        <v/>
      </c>
    </row>
    <row r="55" ht="19.9" customHeight="1" s="521">
      <c r="A55" s="524" t="n">
        <v>54</v>
      </c>
      <c r="B55" s="15" t="n">
        <v>6</v>
      </c>
      <c r="C55" s="15" t="n">
        <v>1840</v>
      </c>
      <c r="D55" s="45" t="inlineStr">
        <is>
          <t>18-PV-62104</t>
        </is>
      </c>
      <c r="E55" s="553" t="n"/>
      <c r="F55" s="540" t="inlineStr">
        <is>
          <t>-</t>
        </is>
      </c>
      <c r="G55" s="541" t="inlineStr">
        <is>
          <t>PRE TO FLARE FOR VE-6202 PRES. CONTR.</t>
        </is>
      </c>
      <c r="H55" s="553" t="n"/>
      <c r="I55" s="553" t="n"/>
      <c r="J55" s="553">
        <f>IF(H55&lt;&gt;"",LEFT(H55,FIND("～",H55,1)-1),"")</f>
        <v/>
      </c>
      <c r="K55" s="553">
        <f>IF(H55&lt;&gt;"",MID(H55,FIND("～",H55,1)+1,10),"")</f>
        <v/>
      </c>
      <c r="L55" s="22">
        <f>L54</f>
        <v/>
      </c>
      <c r="M55" s="21">
        <f>M54</f>
        <v/>
      </c>
      <c r="N55" s="21">
        <f>N54</f>
        <v/>
      </c>
      <c r="O55" s="21" t="n">
        <v>6</v>
      </c>
      <c r="P55" s="83">
        <f>P54</f>
        <v/>
      </c>
      <c r="Q55" s="83">
        <f>IF(MID(P55,4,3)="543","AO","AI")</f>
        <v/>
      </c>
      <c r="R55" s="22">
        <f>IF(R54&lt;&gt;"",R54,"")</f>
        <v/>
      </c>
      <c r="S55" s="542" t="inlineStr">
        <is>
          <t>4~20mA</t>
        </is>
      </c>
      <c r="T55" s="22" t="n"/>
      <c r="U55" s="22" t="n"/>
      <c r="V55" s="22" t="n"/>
      <c r="W55" s="22" t="n"/>
      <c r="X55" s="22" t="n"/>
      <c r="Y55" s="22" t="n"/>
      <c r="Z55" s="25">
        <f>"%Z"&amp;TEXT(M55,"00")&amp;TEXT(N55,"0")&amp;"1"&amp;TEXT(O55,"00")</f>
        <v/>
      </c>
      <c r="AA55" s="22">
        <f>IF(E55="","",IF(Q55="AI",CONCATENATE("%%I",E55),IF(Q55="AO",CONCATENATE("%%O",E55),E55)))</f>
        <v/>
      </c>
      <c r="AB55" s="22" t="inlineStr">
        <is>
          <t>18-PV-62104</t>
        </is>
      </c>
      <c r="AC55" s="22">
        <f>IF(G55&lt;&gt;"",G55,"")</f>
        <v/>
      </c>
      <c r="AD55" s="21">
        <f>IF(J55&lt;&gt;"",J55,"")</f>
        <v/>
      </c>
      <c r="AE55" s="21">
        <f>IF(K55&lt;&gt;"",K55,"")</f>
        <v/>
      </c>
      <c r="AF55" s="21">
        <f>IF(I55&lt;&gt;"",I55,"")</f>
        <v/>
      </c>
      <c r="AG55" s="22" t="n">
        <v>0</v>
      </c>
      <c r="AH55" s="22" t="n">
        <v>0</v>
      </c>
      <c r="AI55" s="22" t="n">
        <v>0</v>
      </c>
      <c r="AJ55" s="22" t="n">
        <v>0</v>
      </c>
      <c r="AK55" s="23" t="inlineStr">
        <is>
          <t>DCS-AO</t>
        </is>
      </c>
      <c r="AL55" s="23" t="inlineStr">
        <is>
          <t>IS</t>
        </is>
      </c>
      <c r="AM55" s="23" t="n"/>
      <c r="AN55" s="84" t="inlineStr">
        <is>
          <t>DCS</t>
        </is>
      </c>
      <c r="AO55" s="27" t="n"/>
      <c r="AP55" s="27" t="n"/>
      <c r="AQ55" s="28" t="n"/>
      <c r="AR55" s="543" t="inlineStr">
        <is>
          <t>Y</t>
        </is>
      </c>
      <c r="AS55" s="29" t="n"/>
      <c r="AT55" s="84" t="inlineStr">
        <is>
          <t>Site</t>
        </is>
      </c>
      <c r="AU55" s="541" t="inlineStr">
        <is>
          <t>-</t>
        </is>
      </c>
      <c r="AV55" s="27" t="n"/>
      <c r="AW55" s="27" t="n"/>
      <c r="AX55" s="530" t="inlineStr">
        <is>
          <t>18-IJB-40-012</t>
        </is>
      </c>
      <c r="AY55" s="530" t="inlineStr">
        <is>
          <t>18-40-012-iSC</t>
        </is>
      </c>
      <c r="AZ55" s="27" t="n"/>
      <c r="BA55" s="27" t="n"/>
      <c r="BB55" s="27" t="n"/>
      <c r="BC55" s="27" t="n"/>
      <c r="BD55" s="27" t="n"/>
      <c r="BE55" s="33" t="n"/>
      <c r="BF55" s="33" t="n"/>
      <c r="BG55" s="33" t="n"/>
      <c r="BH55" s="33" t="n"/>
      <c r="BI55" s="33" t="n"/>
      <c r="BJ55" s="33" t="n"/>
      <c r="BK55" s="33" t="n"/>
      <c r="BL55" s="33" t="n"/>
      <c r="BM55" s="33" t="n"/>
      <c r="BN55" s="33" t="n"/>
      <c r="BO55" s="33" t="n"/>
      <c r="BP55" s="33" t="n"/>
      <c r="BQ55" s="33" t="n"/>
      <c r="BR55" s="33" t="n"/>
      <c r="BS55" s="33" t="n"/>
      <c r="BT55" s="33" t="n"/>
      <c r="BU55" s="33" t="n"/>
      <c r="BV55" s="33" t="n"/>
      <c r="BW55" s="27" t="n"/>
      <c r="BX55" s="33" t="n"/>
      <c r="BY55" s="33" t="n"/>
      <c r="BZ55" s="33" t="n"/>
      <c r="CA55" s="27" t="n"/>
      <c r="CB55" s="27" t="n"/>
      <c r="CC55" s="27" t="n"/>
      <c r="CD55" s="27" t="n"/>
      <c r="CE55" s="58" t="n"/>
      <c r="CF55" s="58" t="n"/>
      <c r="CG55" s="59">
        <f>IF(OR(Q55="AI",Q55="PI"),AD55-(AE55-AD55)*0.001,IF(AND(Q55="AO",T55="FC"),4-0.048,IF(AND(Q55="AO",OR(T55="FO",T55="FLO")),20-0.048,"")))</f>
        <v/>
      </c>
      <c r="CH55" s="60">
        <f>IF(OR(Q55="AI",Q55="PI"),AD55+(AE55-AD55)*0.001,IF(AND(Q55="AO",T55="FC"),4+0.048,IF(AND(Q55="AO",OR(T55="FO",T55="FLO")),20+0.048,"")))</f>
        <v/>
      </c>
      <c r="CI55" s="61" t="n"/>
      <c r="CJ55" s="62" t="n"/>
      <c r="CK55" s="59">
        <f>IF(OR(Q55="AI",Q55="PI"),(AE55+AD55)/2-(AE55-AD55)*0.001,IF(Q55="AO",12-0.048,""))</f>
        <v/>
      </c>
      <c r="CL55" s="60">
        <f>IF(OR(Q55="AI",Q55="PI"),(AE55+AD55)/2+(AE55-AD55)*0.001,IF(Q55="AO",12+0.048,""))</f>
        <v/>
      </c>
      <c r="CM55" s="61" t="n"/>
      <c r="CN55" s="62" t="n"/>
      <c r="CO55" s="59">
        <f>IF(OR(Q55="AI",Q55="PI"),AE55-(AE55-AD55)*0.001,IF(AND(Q55="AO",T55="FC"),20-0.048,IF(AND(Q55="AO",OR(T55="FO",T55="FLO")),4-0.048,"")))</f>
        <v/>
      </c>
      <c r="CP55" s="60">
        <f>IF(OR(Q55="AI",Q55="PI"),AE55+(AE55-AD55)*0.001,IF(AND(Q55="AO",T55="FC"),20+0.048,IF(AND(Q55="AO",OR(T55="FO",T55="FLO")),4+0.048,"")))</f>
        <v/>
      </c>
      <c r="CQ55" s="64" t="n"/>
      <c r="CR55" s="65" t="n"/>
      <c r="CS55" s="67" t="n"/>
      <c r="CT55" s="67" t="n"/>
      <c r="CU55" s="544" t="n">
        <v>1840</v>
      </c>
      <c r="CV55" s="518">
        <f>LEFT(D55,3)</f>
        <v/>
      </c>
      <c r="CW55" s="47" t="inlineStr">
        <is>
          <t>PV</t>
        </is>
      </c>
      <c r="CX55" s="47">
        <f>RIGHT(D55,6)</f>
        <v/>
      </c>
      <c r="CY55" s="47">
        <f>CV55&amp;CW55&amp;CX55</f>
        <v/>
      </c>
    </row>
    <row r="56" ht="19.9" customHeight="1" s="521">
      <c r="A56" s="524" t="n">
        <v>55</v>
      </c>
      <c r="B56" s="15" t="n">
        <v>7</v>
      </c>
      <c r="C56" s="15" t="n">
        <v>1840</v>
      </c>
      <c r="D56" s="45" t="inlineStr">
        <is>
          <t>18-PV-63104A</t>
        </is>
      </c>
      <c r="E56" s="553" t="n"/>
      <c r="F56" s="540" t="inlineStr">
        <is>
          <t>6</t>
        </is>
      </c>
      <c r="G56" s="541" t="inlineStr">
        <is>
          <t>COOL. TO VE-6303 FOR PESS. CONTR.</t>
        </is>
      </c>
      <c r="H56" s="553" t="n"/>
      <c r="I56" s="553" t="n"/>
      <c r="J56" s="553">
        <f>IF(H56&lt;&gt;"",LEFT(H56,FIND("～",H56,1)-1),"")</f>
        <v/>
      </c>
      <c r="K56" s="553">
        <f>IF(H56&lt;&gt;"",MID(H56,FIND("～",H56,1)+1,10),"")</f>
        <v/>
      </c>
      <c r="L56" s="22">
        <f>L55</f>
        <v/>
      </c>
      <c r="M56" s="21">
        <f>M55</f>
        <v/>
      </c>
      <c r="N56" s="21">
        <f>N55</f>
        <v/>
      </c>
      <c r="O56" s="21" t="n">
        <v>7</v>
      </c>
      <c r="P56" s="83">
        <f>P55</f>
        <v/>
      </c>
      <c r="Q56" s="83">
        <f>IF(MID(P56,4,3)="543","AO","AI")</f>
        <v/>
      </c>
      <c r="R56" s="22">
        <f>IF(R55&lt;&gt;"",R55,"")</f>
        <v/>
      </c>
      <c r="S56" s="542" t="inlineStr">
        <is>
          <t>4~20mA</t>
        </is>
      </c>
      <c r="T56" s="22" t="n"/>
      <c r="U56" s="22" t="n"/>
      <c r="V56" s="22" t="n"/>
      <c r="W56" s="22" t="n"/>
      <c r="X56" s="22" t="n"/>
      <c r="Y56" s="22" t="n"/>
      <c r="Z56" s="25">
        <f>"%Z"&amp;TEXT(M56,"00")&amp;TEXT(N56,"0")&amp;"1"&amp;TEXT(O56,"00")</f>
        <v/>
      </c>
      <c r="AA56" s="22">
        <f>IF(E56="","",IF(Q56="AI",CONCATENATE("%%I",E56),IF(Q56="AO",CONCATENATE("%%O",E56),E56)))</f>
        <v/>
      </c>
      <c r="AB56" s="22" t="inlineStr">
        <is>
          <t>18-PV-63104A</t>
        </is>
      </c>
      <c r="AC56" s="22">
        <f>IF(G56&lt;&gt;"",G56,"")</f>
        <v/>
      </c>
      <c r="AD56" s="21">
        <f>IF(J56&lt;&gt;"",J56,"")</f>
        <v/>
      </c>
      <c r="AE56" s="21">
        <f>IF(K56&lt;&gt;"",K56,"")</f>
        <v/>
      </c>
      <c r="AF56" s="21">
        <f>IF(I56&lt;&gt;"",I56,"")</f>
        <v/>
      </c>
      <c r="AG56" s="22" t="n">
        <v>0</v>
      </c>
      <c r="AH56" s="22" t="n">
        <v>0</v>
      </c>
      <c r="AI56" s="22" t="n">
        <v>0</v>
      </c>
      <c r="AJ56" s="22" t="n">
        <v>0</v>
      </c>
      <c r="AK56" s="23" t="inlineStr">
        <is>
          <t>DCS-AO</t>
        </is>
      </c>
      <c r="AL56" s="23" t="inlineStr">
        <is>
          <t>IS</t>
        </is>
      </c>
      <c r="AM56" s="23" t="n"/>
      <c r="AN56" s="84" t="inlineStr">
        <is>
          <t>DCS</t>
        </is>
      </c>
      <c r="AO56" s="27" t="n"/>
      <c r="AP56" s="27" t="n"/>
      <c r="AQ56" s="28" t="n"/>
      <c r="AR56" s="543" t="inlineStr">
        <is>
          <t>Y</t>
        </is>
      </c>
      <c r="AS56" s="29" t="n"/>
      <c r="AT56" s="84" t="inlineStr">
        <is>
          <t>Site</t>
        </is>
      </c>
      <c r="AU56" s="541" t="inlineStr">
        <is>
          <t>-</t>
        </is>
      </c>
      <c r="AV56" s="27" t="n"/>
      <c r="AW56" s="27" t="n"/>
      <c r="AX56" s="530" t="inlineStr">
        <is>
          <t>18-IJB-40-012</t>
        </is>
      </c>
      <c r="AY56" s="530" t="inlineStr">
        <is>
          <t>18-40-012-iSC</t>
        </is>
      </c>
      <c r="AZ56" s="27" t="n"/>
      <c r="BA56" s="27" t="n"/>
      <c r="BB56" s="27" t="n"/>
      <c r="BC56" s="27" t="n"/>
      <c r="BD56" s="27" t="n"/>
      <c r="BE56" s="33" t="n"/>
      <c r="BF56" s="33" t="n"/>
      <c r="BG56" s="33" t="n"/>
      <c r="BH56" s="33" t="n"/>
      <c r="BI56" s="33" t="n"/>
      <c r="BJ56" s="33" t="n"/>
      <c r="BK56" s="33" t="n"/>
      <c r="BL56" s="33" t="n"/>
      <c r="BM56" s="33" t="n"/>
      <c r="BN56" s="33" t="n"/>
      <c r="BO56" s="33" t="n"/>
      <c r="BP56" s="33" t="n"/>
      <c r="BQ56" s="33" t="n"/>
      <c r="BR56" s="33" t="n"/>
      <c r="BS56" s="33" t="n"/>
      <c r="BT56" s="33" t="n"/>
      <c r="BU56" s="33" t="n"/>
      <c r="BV56" s="33" t="n"/>
      <c r="BW56" s="27" t="n"/>
      <c r="BX56" s="33" t="n"/>
      <c r="BY56" s="33" t="n"/>
      <c r="BZ56" s="33" t="n"/>
      <c r="CA56" s="27" t="n"/>
      <c r="CB56" s="27" t="n"/>
      <c r="CC56" s="27" t="n"/>
      <c r="CD56" s="27" t="n"/>
      <c r="CE56" s="58" t="n"/>
      <c r="CF56" s="58" t="n"/>
      <c r="CG56" s="59">
        <f>IF(OR(Q56="AI",Q56="PI"),AD56-(AE56-AD56)*0.001,IF(AND(Q56="AO",T56="FC"),4-0.048,IF(AND(Q56="AO",OR(T56="FO",T56="FLO")),20-0.048,"")))</f>
        <v/>
      </c>
      <c r="CH56" s="60">
        <f>IF(OR(Q56="AI",Q56="PI"),AD56+(AE56-AD56)*0.001,IF(AND(Q56="AO",T56="FC"),4+0.048,IF(AND(Q56="AO",OR(T56="FO",T56="FLO")),20+0.048,"")))</f>
        <v/>
      </c>
      <c r="CI56" s="61" t="n"/>
      <c r="CJ56" s="62" t="n"/>
      <c r="CK56" s="59">
        <f>IF(OR(Q56="AI",Q56="PI"),(AE56+AD56)/2-(AE56-AD56)*0.001,IF(Q56="AO",12-0.048,""))</f>
        <v/>
      </c>
      <c r="CL56" s="60">
        <f>IF(OR(Q56="AI",Q56="PI"),(AE56+AD56)/2+(AE56-AD56)*0.001,IF(Q56="AO",12+0.048,""))</f>
        <v/>
      </c>
      <c r="CM56" s="61" t="n"/>
      <c r="CN56" s="62" t="n"/>
      <c r="CO56" s="59">
        <f>IF(OR(Q56="AI",Q56="PI"),AE56-(AE56-AD56)*0.001,IF(AND(Q56="AO",T56="FC"),20-0.048,IF(AND(Q56="AO",OR(T56="FO",T56="FLO")),4-0.048,"")))</f>
        <v/>
      </c>
      <c r="CP56" s="60">
        <f>IF(OR(Q56="AI",Q56="PI"),AE56+(AE56-AD56)*0.001,IF(AND(Q56="AO",T56="FC"),20+0.048,IF(AND(Q56="AO",OR(T56="FO",T56="FLO")),4+0.048,"")))</f>
        <v/>
      </c>
      <c r="CQ56" s="64" t="n"/>
      <c r="CR56" s="65" t="n"/>
      <c r="CS56" s="67" t="n"/>
      <c r="CT56" s="67" t="n"/>
      <c r="CU56" s="544" t="n">
        <v>1840</v>
      </c>
      <c r="CV56" s="518">
        <f>LEFT(D56,3)</f>
        <v/>
      </c>
      <c r="CW56" s="47" t="inlineStr">
        <is>
          <t>PV</t>
        </is>
      </c>
      <c r="CX56" s="47">
        <f>RIGHT(D56,7)</f>
        <v/>
      </c>
      <c r="CY56" s="47">
        <f>CV56&amp;CW56&amp;CX56</f>
        <v/>
      </c>
    </row>
    <row r="57" ht="19.9" customHeight="1" s="521">
      <c r="A57" s="524" t="n">
        <v>56</v>
      </c>
      <c r="B57" s="15" t="n">
        <v>8</v>
      </c>
      <c r="C57" s="15" t="n">
        <v>1840</v>
      </c>
      <c r="D57" s="45" t="inlineStr">
        <is>
          <t>18-FV-61201</t>
        </is>
      </c>
      <c r="E57" s="553" t="n"/>
      <c r="F57" s="540" t="inlineStr">
        <is>
          <t>-</t>
        </is>
      </c>
      <c r="G57" s="541" t="inlineStr">
        <is>
          <t>RECOV. ETHY. TO TA-6102 FLOW CONTROL</t>
        </is>
      </c>
      <c r="H57" s="553" t="n"/>
      <c r="I57" s="553" t="n"/>
      <c r="J57" s="553">
        <f>IF(H57&lt;&gt;"",LEFT(H57,FIND("～",H57,1)-1),"")</f>
        <v/>
      </c>
      <c r="K57" s="553">
        <f>IF(H57&lt;&gt;"",MID(H57,FIND("～",H57,1)+1,10),"")</f>
        <v/>
      </c>
      <c r="L57" s="22">
        <f>L56</f>
        <v/>
      </c>
      <c r="M57" s="21">
        <f>M56</f>
        <v/>
      </c>
      <c r="N57" s="21">
        <f>N56</f>
        <v/>
      </c>
      <c r="O57" s="21" t="n">
        <v>8</v>
      </c>
      <c r="P57" s="83">
        <f>P56</f>
        <v/>
      </c>
      <c r="Q57" s="83">
        <f>IF(MID(P57,4,3)="543","AO","AI")</f>
        <v/>
      </c>
      <c r="R57" s="22">
        <f>IF(R56&lt;&gt;"",R56,"")</f>
        <v/>
      </c>
      <c r="S57" s="542" t="inlineStr">
        <is>
          <t>4~20mA</t>
        </is>
      </c>
      <c r="T57" s="22" t="n"/>
      <c r="U57" s="22" t="n"/>
      <c r="V57" s="22" t="n"/>
      <c r="W57" s="22" t="n"/>
      <c r="X57" s="22" t="n"/>
      <c r="Y57" s="22" t="n"/>
      <c r="Z57" s="25">
        <f>"%Z"&amp;TEXT(M57,"00")&amp;TEXT(N57,"0")&amp;"1"&amp;TEXT(O57,"00")</f>
        <v/>
      </c>
      <c r="AA57" s="22">
        <f>IF(E57="","",IF(Q57="AI",CONCATENATE("%%I",E57),IF(Q57="AO",CONCATENATE("%%O",E57),E57)))</f>
        <v/>
      </c>
      <c r="AB57" s="22" t="inlineStr">
        <is>
          <t>18-FV-61201</t>
        </is>
      </c>
      <c r="AC57" s="22">
        <f>IF(G57&lt;&gt;"",G57,"")</f>
        <v/>
      </c>
      <c r="AD57" s="21">
        <f>IF(J57&lt;&gt;"",J57,"")</f>
        <v/>
      </c>
      <c r="AE57" s="21">
        <f>IF(K57&lt;&gt;"",K57,"")</f>
        <v/>
      </c>
      <c r="AF57" s="21">
        <f>IF(I57&lt;&gt;"",I57,"")</f>
        <v/>
      </c>
      <c r="AG57" s="22" t="n">
        <v>0</v>
      </c>
      <c r="AH57" s="22" t="n">
        <v>0</v>
      </c>
      <c r="AI57" s="22" t="n">
        <v>0</v>
      </c>
      <c r="AJ57" s="22" t="n">
        <v>0</v>
      </c>
      <c r="AK57" s="23" t="inlineStr">
        <is>
          <t>DCS-AO</t>
        </is>
      </c>
      <c r="AL57" s="23" t="inlineStr">
        <is>
          <t>IS</t>
        </is>
      </c>
      <c r="AM57" s="23" t="n"/>
      <c r="AN57" s="84" t="inlineStr">
        <is>
          <t>DCS</t>
        </is>
      </c>
      <c r="AO57" s="27" t="n"/>
      <c r="AP57" s="27" t="n"/>
      <c r="AQ57" s="28" t="n"/>
      <c r="AR57" s="543" t="inlineStr">
        <is>
          <t>Y</t>
        </is>
      </c>
      <c r="AS57" s="29" t="n"/>
      <c r="AT57" s="84" t="inlineStr">
        <is>
          <t>Site</t>
        </is>
      </c>
      <c r="AU57" s="541" t="inlineStr">
        <is>
          <t>-</t>
        </is>
      </c>
      <c r="AV57" s="27" t="n"/>
      <c r="AW57" s="27" t="n"/>
      <c r="AX57" s="530" t="inlineStr">
        <is>
          <t>18-IJB-40-012</t>
        </is>
      </c>
      <c r="AY57" s="530" t="inlineStr">
        <is>
          <t>18-40-012-iSC</t>
        </is>
      </c>
      <c r="AZ57" s="27" t="n"/>
      <c r="BA57" s="27" t="n"/>
      <c r="BB57" s="27" t="n"/>
      <c r="BC57" s="27" t="n"/>
      <c r="BD57" s="27" t="n"/>
      <c r="BE57" s="33" t="n"/>
      <c r="BF57" s="33" t="n"/>
      <c r="BG57" s="33" t="n"/>
      <c r="BH57" s="33" t="n"/>
      <c r="BI57" s="33" t="n"/>
      <c r="BJ57" s="33" t="n"/>
      <c r="BK57" s="33" t="n"/>
      <c r="BL57" s="33" t="n"/>
      <c r="BM57" s="33" t="n"/>
      <c r="BN57" s="33" t="n"/>
      <c r="BO57" s="33" t="n"/>
      <c r="BP57" s="33" t="n"/>
      <c r="BQ57" s="33" t="n"/>
      <c r="BR57" s="33" t="n"/>
      <c r="BS57" s="33" t="n"/>
      <c r="BT57" s="33" t="n"/>
      <c r="BU57" s="33" t="n"/>
      <c r="BV57" s="33" t="n"/>
      <c r="BW57" s="27" t="n"/>
      <c r="BX57" s="33" t="n"/>
      <c r="BY57" s="33" t="n"/>
      <c r="BZ57" s="33" t="n"/>
      <c r="CA57" s="27" t="n"/>
      <c r="CB57" s="27" t="n"/>
      <c r="CC57" s="27" t="n"/>
      <c r="CD57" s="27" t="n"/>
      <c r="CE57" s="58" t="n"/>
      <c r="CF57" s="58" t="n"/>
      <c r="CG57" s="59">
        <f>IF(OR(Q57="AI",Q57="PI"),AD57-(AE57-AD57)*0.001,IF(AND(Q57="AO",T57="FC"),4-0.048,IF(AND(Q57="AO",OR(T57="FO",T57="FLO")),20-0.048,"")))</f>
        <v/>
      </c>
      <c r="CH57" s="60">
        <f>IF(OR(Q57="AI",Q57="PI"),AD57+(AE57-AD57)*0.001,IF(AND(Q57="AO",T57="FC"),4+0.048,IF(AND(Q57="AO",OR(T57="FO",T57="FLO")),20+0.048,"")))</f>
        <v/>
      </c>
      <c r="CI57" s="61" t="n"/>
      <c r="CJ57" s="62" t="n"/>
      <c r="CK57" s="59">
        <f>IF(OR(Q57="AI",Q57="PI"),(AE57+AD57)/2-(AE57-AD57)*0.001,IF(Q57="AO",12-0.048,""))</f>
        <v/>
      </c>
      <c r="CL57" s="60">
        <f>IF(OR(Q57="AI",Q57="PI"),(AE57+AD57)/2+(AE57-AD57)*0.001,IF(Q57="AO",12+0.048,""))</f>
        <v/>
      </c>
      <c r="CM57" s="61" t="n"/>
      <c r="CN57" s="62" t="n"/>
      <c r="CO57" s="59">
        <f>IF(OR(Q57="AI",Q57="PI"),AE57-(AE57-AD57)*0.001,IF(AND(Q57="AO",T57="FC"),20-0.048,IF(AND(Q57="AO",OR(T57="FO",T57="FLO")),4-0.048,"")))</f>
        <v/>
      </c>
      <c r="CP57" s="60">
        <f>IF(OR(Q57="AI",Q57="PI"),AE57+(AE57-AD57)*0.001,IF(AND(Q57="AO",T57="FC"),20+0.048,IF(AND(Q57="AO",OR(T57="FO",T57="FLO")),4+0.048,"")))</f>
        <v/>
      </c>
      <c r="CQ57" s="64" t="n"/>
      <c r="CR57" s="65" t="n"/>
      <c r="CS57" s="67" t="n"/>
      <c r="CT57" s="67" t="n"/>
      <c r="CU57" s="544" t="n">
        <v>1840</v>
      </c>
      <c r="CV57" s="518">
        <f>LEFT(D57,3)</f>
        <v/>
      </c>
      <c r="CW57" s="47" t="inlineStr">
        <is>
          <t>FV</t>
        </is>
      </c>
      <c r="CX57" s="47">
        <f>RIGHT(D57,6)</f>
        <v/>
      </c>
      <c r="CY57" s="47">
        <f>CV57&amp;CW57&amp;CX57</f>
        <v/>
      </c>
    </row>
    <row r="58" ht="19.9" customHeight="1" s="521">
      <c r="A58" s="524" t="n">
        <v>57</v>
      </c>
      <c r="B58" s="15" t="n">
        <v>9</v>
      </c>
      <c r="C58" s="15" t="n">
        <v>1840</v>
      </c>
      <c r="D58" s="45" t="inlineStr">
        <is>
          <t>18-FV-61202</t>
        </is>
      </c>
      <c r="E58" s="553" t="n"/>
      <c r="F58" s="540" t="inlineStr">
        <is>
          <t>-</t>
        </is>
      </c>
      <c r="G58" s="541" t="inlineStr">
        <is>
          <t>HCS TO TA-6101 REFLUX FLOW CONTROL</t>
        </is>
      </c>
      <c r="H58" s="553" t="n"/>
      <c r="I58" s="553" t="n"/>
      <c r="J58" s="553">
        <f>IF(H58&lt;&gt;"",LEFT(H58,FIND("～",H58,1)-1),"")</f>
        <v/>
      </c>
      <c r="K58" s="553">
        <f>IF(H58&lt;&gt;"",MID(H58,FIND("～",H58,1)+1,10),"")</f>
        <v/>
      </c>
      <c r="L58" s="22">
        <f>L57</f>
        <v/>
      </c>
      <c r="M58" s="21">
        <f>M57</f>
        <v/>
      </c>
      <c r="N58" s="21">
        <f>N57</f>
        <v/>
      </c>
      <c r="O58" s="21" t="n">
        <v>9</v>
      </c>
      <c r="P58" s="83">
        <f>P57</f>
        <v/>
      </c>
      <c r="Q58" s="83">
        <f>IF(MID(P58,4,3)="543","AO","AI")</f>
        <v/>
      </c>
      <c r="R58" s="22">
        <f>IF(R57&lt;&gt;"",R57,"")</f>
        <v/>
      </c>
      <c r="S58" s="542" t="inlineStr">
        <is>
          <t>4~20mA</t>
        </is>
      </c>
      <c r="T58" s="22" t="n"/>
      <c r="U58" s="22" t="n"/>
      <c r="V58" s="22" t="n"/>
      <c r="W58" s="22" t="n"/>
      <c r="X58" s="22" t="n"/>
      <c r="Y58" s="22" t="n"/>
      <c r="Z58" s="25">
        <f>"%Z"&amp;TEXT(M58,"00")&amp;TEXT(N58,"0")&amp;"1"&amp;TEXT(O58,"00")</f>
        <v/>
      </c>
      <c r="AA58" s="22">
        <f>IF(E58="","",IF(Q58="AI",CONCATENATE("%%I",E58),IF(Q58="AO",CONCATENATE("%%O",E58),E58)))</f>
        <v/>
      </c>
      <c r="AB58" s="22" t="inlineStr">
        <is>
          <t>18-FV-61202</t>
        </is>
      </c>
      <c r="AC58" s="22">
        <f>IF(G58&lt;&gt;"",G58,"")</f>
        <v/>
      </c>
      <c r="AD58" s="21">
        <f>IF(J58&lt;&gt;"",J58,"")</f>
        <v/>
      </c>
      <c r="AE58" s="21">
        <f>IF(K58&lt;&gt;"",K58,"")</f>
        <v/>
      </c>
      <c r="AF58" s="21">
        <f>IF(I58&lt;&gt;"",I58,"")</f>
        <v/>
      </c>
      <c r="AG58" s="22" t="n">
        <v>0</v>
      </c>
      <c r="AH58" s="22" t="n">
        <v>0</v>
      </c>
      <c r="AI58" s="22" t="n">
        <v>0</v>
      </c>
      <c r="AJ58" s="22" t="n">
        <v>0</v>
      </c>
      <c r="AK58" s="23" t="inlineStr">
        <is>
          <t>DCS-AO</t>
        </is>
      </c>
      <c r="AL58" s="23" t="inlineStr">
        <is>
          <t>IS</t>
        </is>
      </c>
      <c r="AM58" s="23" t="n"/>
      <c r="AN58" s="84" t="inlineStr">
        <is>
          <t>DCS</t>
        </is>
      </c>
      <c r="AO58" s="27" t="n"/>
      <c r="AP58" s="27" t="n"/>
      <c r="AQ58" s="28" t="n"/>
      <c r="AR58" s="543" t="inlineStr">
        <is>
          <t>Y</t>
        </is>
      </c>
      <c r="AS58" s="29" t="n"/>
      <c r="AT58" s="84" t="inlineStr">
        <is>
          <t>Site</t>
        </is>
      </c>
      <c r="AU58" s="541" t="inlineStr">
        <is>
          <t>-</t>
        </is>
      </c>
      <c r="AV58" s="27" t="n"/>
      <c r="AW58" s="27" t="n"/>
      <c r="AX58" s="530" t="inlineStr">
        <is>
          <t>18-IJB-40-012</t>
        </is>
      </c>
      <c r="AY58" s="530" t="inlineStr">
        <is>
          <t>18-40-012-iSC</t>
        </is>
      </c>
      <c r="AZ58" s="27" t="n"/>
      <c r="BA58" s="27" t="n"/>
      <c r="BB58" s="27" t="n"/>
      <c r="BC58" s="27" t="n"/>
      <c r="BD58" s="27" t="n"/>
      <c r="BE58" s="33" t="n"/>
      <c r="BF58" s="33" t="n"/>
      <c r="BG58" s="33" t="n"/>
      <c r="BH58" s="33" t="n"/>
      <c r="BI58" s="33" t="n"/>
      <c r="BJ58" s="33" t="n"/>
      <c r="BK58" s="33" t="n"/>
      <c r="BL58" s="33" t="n"/>
      <c r="BM58" s="33" t="n"/>
      <c r="BN58" s="33" t="n"/>
      <c r="BO58" s="33" t="n"/>
      <c r="BP58" s="33" t="n"/>
      <c r="BQ58" s="33" t="n"/>
      <c r="BR58" s="33" t="n"/>
      <c r="BS58" s="33" t="n"/>
      <c r="BT58" s="33" t="n"/>
      <c r="BU58" s="33" t="n"/>
      <c r="BV58" s="33" t="n"/>
      <c r="BW58" s="27" t="n"/>
      <c r="BX58" s="33" t="n"/>
      <c r="BY58" s="33" t="n"/>
      <c r="BZ58" s="33" t="n"/>
      <c r="CA58" s="27" t="n"/>
      <c r="CB58" s="27" t="n"/>
      <c r="CC58" s="27" t="n"/>
      <c r="CD58" s="27" t="n"/>
      <c r="CE58" s="58" t="n"/>
      <c r="CF58" s="58" t="n"/>
      <c r="CG58" s="59">
        <f>IF(OR(Q58="AI",Q58="PI"),AD58-(AE58-AD58)*0.001,IF(AND(Q58="AO",T58="FC"),4-0.048,IF(AND(Q58="AO",OR(T58="FO",T58="FLO")),20-0.048,"")))</f>
        <v/>
      </c>
      <c r="CH58" s="60">
        <f>IF(OR(Q58="AI",Q58="PI"),AD58+(AE58-AD58)*0.001,IF(AND(Q58="AO",T58="FC"),4+0.048,IF(AND(Q58="AO",OR(T58="FO",T58="FLO")),20+0.048,"")))</f>
        <v/>
      </c>
      <c r="CI58" s="61" t="n"/>
      <c r="CJ58" s="62" t="n"/>
      <c r="CK58" s="59">
        <f>IF(OR(Q58="AI",Q58="PI"),(AE58+AD58)/2-(AE58-AD58)*0.001,IF(Q58="AO",12-0.048,""))</f>
        <v/>
      </c>
      <c r="CL58" s="60">
        <f>IF(OR(Q58="AI",Q58="PI"),(AE58+AD58)/2+(AE58-AD58)*0.001,IF(Q58="AO",12+0.048,""))</f>
        <v/>
      </c>
      <c r="CM58" s="61" t="n"/>
      <c r="CN58" s="62" t="n"/>
      <c r="CO58" s="59">
        <f>IF(OR(Q58="AI",Q58="PI"),AE58-(AE58-AD58)*0.001,IF(AND(Q58="AO",T58="FC"),20-0.048,IF(AND(Q58="AO",OR(T58="FO",T58="FLO")),4-0.048,"")))</f>
        <v/>
      </c>
      <c r="CP58" s="60">
        <f>IF(OR(Q58="AI",Q58="PI"),AE58+(AE58-AD58)*0.001,IF(AND(Q58="AO",T58="FC"),20+0.048,IF(AND(Q58="AO",OR(T58="FO",T58="FLO")),4+0.048,"")))</f>
        <v/>
      </c>
      <c r="CQ58" s="64" t="n"/>
      <c r="CR58" s="65" t="n"/>
      <c r="CS58" s="67" t="n"/>
      <c r="CT58" s="67" t="n"/>
      <c r="CU58" s="544" t="n">
        <v>1840</v>
      </c>
      <c r="CV58" s="518">
        <f>LEFT(D58,3)</f>
        <v/>
      </c>
      <c r="CW58" s="47" t="inlineStr">
        <is>
          <t>FV</t>
        </is>
      </c>
      <c r="CX58" s="47">
        <f>RIGHT(D58,6)</f>
        <v/>
      </c>
      <c r="CY58" s="47">
        <f>CV58&amp;CW58&amp;CX58</f>
        <v/>
      </c>
    </row>
    <row r="59" ht="19.9" customHeight="1" s="521">
      <c r="A59" s="524" t="n">
        <v>58</v>
      </c>
      <c r="B59" s="15" t="n">
        <v>10</v>
      </c>
      <c r="C59" s="15" t="n">
        <v>1840</v>
      </c>
      <c r="D59" s="45" t="inlineStr">
        <is>
          <t>18-LV-61201</t>
        </is>
      </c>
      <c r="E59" s="45" t="n"/>
      <c r="F59" s="540" t="inlineStr">
        <is>
          <t>-</t>
        </is>
      </c>
      <c r="G59" s="541" t="inlineStr">
        <is>
          <t>COOL. TO ET-6104 LEVEL CONTROL</t>
        </is>
      </c>
      <c r="H59" s="553" t="n"/>
      <c r="I59" s="553" t="n"/>
      <c r="J59" s="553">
        <f>IF(H59&lt;&gt;"",LEFT(H59,FIND("～",H59,1)-1),"")</f>
        <v/>
      </c>
      <c r="K59" s="553">
        <f>IF(H59&lt;&gt;"",MID(H59,FIND("～",H59,1)+1,10),"")</f>
        <v/>
      </c>
      <c r="L59" s="22">
        <f>L58</f>
        <v/>
      </c>
      <c r="M59" s="21">
        <f>M58</f>
        <v/>
      </c>
      <c r="N59" s="21">
        <f>N58</f>
        <v/>
      </c>
      <c r="O59" s="21" t="n">
        <v>10</v>
      </c>
      <c r="P59" s="83">
        <f>P58</f>
        <v/>
      </c>
      <c r="Q59" s="83">
        <f>IF(MID(P59,4,3)="543","AO","AI")</f>
        <v/>
      </c>
      <c r="R59" s="22">
        <f>IF(R58&lt;&gt;"",R58,"")</f>
        <v/>
      </c>
      <c r="S59" s="542" t="inlineStr">
        <is>
          <t>4~20mA</t>
        </is>
      </c>
      <c r="T59" s="22" t="n"/>
      <c r="U59" s="22" t="n"/>
      <c r="V59" s="22" t="n"/>
      <c r="W59" s="22" t="n"/>
      <c r="X59" s="22" t="n"/>
      <c r="Y59" s="22" t="n"/>
      <c r="Z59" s="25">
        <f>"%Z"&amp;TEXT(M59,"00")&amp;TEXT(N59,"0")&amp;"1"&amp;TEXT(O59,"00")</f>
        <v/>
      </c>
      <c r="AA59" s="22">
        <f>IF(E59="","",IF(Q59="AI",CONCATENATE("%%I",E59),IF(Q59="AO",CONCATENATE("%%O",E59),E59)))</f>
        <v/>
      </c>
      <c r="AB59" s="22" t="inlineStr">
        <is>
          <t>18-LV-61201</t>
        </is>
      </c>
      <c r="AC59" s="22">
        <f>IF(G59&lt;&gt;"",G59,"")</f>
        <v/>
      </c>
      <c r="AD59" s="21">
        <f>IF(J59&lt;&gt;"",J59,"")</f>
        <v/>
      </c>
      <c r="AE59" s="21">
        <f>IF(K59&lt;&gt;"",K59,"")</f>
        <v/>
      </c>
      <c r="AF59" s="21">
        <f>IF(I59&lt;&gt;"",I59,"")</f>
        <v/>
      </c>
      <c r="AG59" s="22" t="n"/>
      <c r="AH59" s="22" t="n"/>
      <c r="AI59" s="22" t="n"/>
      <c r="AJ59" s="22" t="n"/>
      <c r="AK59" s="23" t="inlineStr">
        <is>
          <t>DCS-AO</t>
        </is>
      </c>
      <c r="AL59" s="23" t="inlineStr">
        <is>
          <t>IS</t>
        </is>
      </c>
      <c r="AM59" s="23" t="n"/>
      <c r="AN59" s="84" t="inlineStr">
        <is>
          <t>DCS</t>
        </is>
      </c>
      <c r="AO59" s="27" t="n"/>
      <c r="AP59" s="27" t="n"/>
      <c r="AQ59" s="28" t="n"/>
      <c r="AR59" s="543" t="inlineStr">
        <is>
          <t>Y</t>
        </is>
      </c>
      <c r="AS59" s="29" t="n"/>
      <c r="AT59" s="84" t="inlineStr">
        <is>
          <t>Site</t>
        </is>
      </c>
      <c r="AU59" s="541" t="inlineStr">
        <is>
          <t>-</t>
        </is>
      </c>
      <c r="AV59" s="27" t="n"/>
      <c r="AW59" s="27" t="n"/>
      <c r="AX59" s="530" t="inlineStr">
        <is>
          <t>18-IJB-40-012</t>
        </is>
      </c>
      <c r="AY59" s="530" t="inlineStr">
        <is>
          <t>18-40-012-iSC</t>
        </is>
      </c>
      <c r="AZ59" s="27" t="n"/>
      <c r="BA59" s="27" t="n"/>
      <c r="BB59" s="27" t="n"/>
      <c r="BC59" s="27" t="n"/>
      <c r="BD59" s="27" t="n"/>
      <c r="BE59" s="33" t="n"/>
      <c r="BF59" s="33" t="n"/>
      <c r="BG59" s="33" t="n"/>
      <c r="BH59" s="33" t="n"/>
      <c r="BI59" s="33" t="n"/>
      <c r="BJ59" s="33" t="n"/>
      <c r="BK59" s="33" t="n"/>
      <c r="BL59" s="33" t="n"/>
      <c r="BM59" s="33" t="n"/>
      <c r="BN59" s="33" t="n"/>
      <c r="BO59" s="33" t="n"/>
      <c r="BP59" s="33" t="n"/>
      <c r="BQ59" s="33" t="n"/>
      <c r="BR59" s="33" t="n"/>
      <c r="BS59" s="33" t="n"/>
      <c r="BT59" s="33" t="n"/>
      <c r="BU59" s="33" t="n"/>
      <c r="BV59" s="33" t="n"/>
      <c r="BW59" s="27" t="n"/>
      <c r="BX59" s="33" t="n"/>
      <c r="BY59" s="33" t="n"/>
      <c r="BZ59" s="33" t="n"/>
      <c r="CA59" s="27" t="n"/>
      <c r="CB59" s="27" t="n"/>
      <c r="CC59" s="27" t="n"/>
      <c r="CD59" s="27" t="n"/>
      <c r="CE59" s="58" t="n"/>
      <c r="CF59" s="58" t="n"/>
      <c r="CG59" s="59">
        <f>IF(OR(Q59="AI",Q59="PI"),AD59-(AE59-AD59)*0.001,IF(AND(Q59="AO",T59="FC"),4-0.048,IF(AND(Q59="AO",OR(T59="FO",T59="FLO")),20-0.048,"")))</f>
        <v/>
      </c>
      <c r="CH59" s="60">
        <f>IF(OR(Q59="AI",Q59="PI"),AD59+(AE59-AD59)*0.001,IF(AND(Q59="AO",T59="FC"),4+0.048,IF(AND(Q59="AO",OR(T59="FO",T59="FLO")),20+0.048,"")))</f>
        <v/>
      </c>
      <c r="CI59" s="61" t="n"/>
      <c r="CJ59" s="62" t="n"/>
      <c r="CK59" s="59">
        <f>IF(OR(Q59="AI",Q59="PI"),(AE59+AD59)/2-(AE59-AD59)*0.001,IF(Q59="AO",12-0.048,""))</f>
        <v/>
      </c>
      <c r="CL59" s="60">
        <f>IF(OR(Q59="AI",Q59="PI"),(AE59+AD59)/2+(AE59-AD59)*0.001,IF(Q59="AO",12+0.048,""))</f>
        <v/>
      </c>
      <c r="CM59" s="61" t="n"/>
      <c r="CN59" s="62" t="n"/>
      <c r="CO59" s="59">
        <f>IF(OR(Q59="AI",Q59="PI"),AE59-(AE59-AD59)*0.001,IF(AND(Q59="AO",T59="FC"),20-0.048,IF(AND(Q59="AO",OR(T59="FO",T59="FLO")),4-0.048,"")))</f>
        <v/>
      </c>
      <c r="CP59" s="60">
        <f>IF(OR(Q59="AI",Q59="PI"),AE59+(AE59-AD59)*0.001,IF(AND(Q59="AO",T59="FC"),20+0.048,IF(AND(Q59="AO",OR(T59="FO",T59="FLO")),4+0.048,"")))</f>
        <v/>
      </c>
      <c r="CQ59" s="64" t="n"/>
      <c r="CR59" s="65" t="n"/>
      <c r="CS59" s="67" t="n"/>
      <c r="CT59" s="67" t="n"/>
      <c r="CU59" s="544" t="n">
        <v>1840</v>
      </c>
      <c r="CV59" s="518">
        <f>LEFT(D59,3)</f>
        <v/>
      </c>
      <c r="CW59" s="47" t="inlineStr">
        <is>
          <t>LV</t>
        </is>
      </c>
      <c r="CX59" s="47">
        <f>RIGHT(D59,6)</f>
        <v/>
      </c>
      <c r="CY59" s="47">
        <f>CV59&amp;CW59&amp;CX59</f>
        <v/>
      </c>
    </row>
    <row r="60" ht="19.9" customHeight="1" s="521">
      <c r="A60" s="524" t="n">
        <v>59</v>
      </c>
      <c r="B60" s="15" t="n">
        <v>11</v>
      </c>
      <c r="C60" s="15" t="n"/>
      <c r="D60" s="50">
        <f>LEFT(L60,1)&amp;RIGHT(L60,2)&amp;"N"&amp;M60&amp;"S"&amp;N60&amp;O60</f>
        <v/>
      </c>
      <c r="E60" s="45" t="n"/>
      <c r="F60" s="43" t="n"/>
      <c r="G60" s="553" t="inlineStr">
        <is>
          <t>Spare</t>
        </is>
      </c>
      <c r="H60" s="553" t="n"/>
      <c r="I60" s="553" t="n"/>
      <c r="J60" s="553">
        <f>IF(H60&lt;&gt;"",LEFT(H60,FIND("～",H60,1)-1),"")</f>
        <v/>
      </c>
      <c r="K60" s="553">
        <f>IF(H60&lt;&gt;"",MID(H60,FIND("～",H60,1)+1,10),"")</f>
        <v/>
      </c>
      <c r="L60" s="22">
        <f>L59</f>
        <v/>
      </c>
      <c r="M60" s="21">
        <f>M59</f>
        <v/>
      </c>
      <c r="N60" s="21">
        <f>N59</f>
        <v/>
      </c>
      <c r="O60" s="21" t="n">
        <v>11</v>
      </c>
      <c r="P60" s="83">
        <f>P59</f>
        <v/>
      </c>
      <c r="Q60" s="83">
        <f>IF(MID(P60,4,3)="543","AO","AI")</f>
        <v/>
      </c>
      <c r="R60" s="22">
        <f>IF(R59&lt;&gt;"",R59,"")</f>
        <v/>
      </c>
      <c r="S60" s="83" t="inlineStr">
        <is>
          <t>4-20mA</t>
        </is>
      </c>
      <c r="T60" s="22" t="n"/>
      <c r="U60" s="22" t="n"/>
      <c r="V60" s="22" t="n"/>
      <c r="W60" s="22" t="n"/>
      <c r="X60" s="22" t="n"/>
      <c r="Y60" s="22" t="n"/>
      <c r="Z60" s="25">
        <f>"%Z"&amp;TEXT(M60,"00")&amp;TEXT(N60,"0")&amp;"1"&amp;TEXT(O60,"00")</f>
        <v/>
      </c>
      <c r="AA60" s="22">
        <f>IF(E60="","",IF(Q60="AI",CONCATENATE("%%I",E60),IF(Q60="AO",CONCATENATE("%%O",E60),E60)))</f>
        <v/>
      </c>
      <c r="AB60" s="22">
        <f>IF(G60="Spare",D60,"")</f>
        <v/>
      </c>
      <c r="AC60" s="22">
        <f>IF(G60&lt;&gt;"",G60,"")</f>
        <v/>
      </c>
      <c r="AD60" s="21">
        <f>IF(J60&lt;&gt;"",J60,"")</f>
        <v/>
      </c>
      <c r="AE60" s="21">
        <f>IF(K60&lt;&gt;"",K60,"")</f>
        <v/>
      </c>
      <c r="AF60" s="21">
        <f>IF(I60&lt;&gt;"",I60,"")</f>
        <v/>
      </c>
      <c r="AG60" s="22" t="n"/>
      <c r="AH60" s="22" t="n"/>
      <c r="AI60" s="22" t="n"/>
      <c r="AJ60" s="22" t="n"/>
      <c r="AK60" s="23" t="n"/>
      <c r="AL60" s="23" t="inlineStr">
        <is>
          <t>IS</t>
        </is>
      </c>
      <c r="AM60" s="23" t="n"/>
      <c r="AN60" s="84" t="inlineStr">
        <is>
          <t>DCS</t>
        </is>
      </c>
      <c r="AO60" s="27" t="n"/>
      <c r="AP60" s="27" t="n"/>
      <c r="AQ60" s="28" t="n"/>
      <c r="AR60" s="33" t="n"/>
      <c r="AS60" s="29" t="n"/>
      <c r="AT60" s="84" t="inlineStr">
        <is>
          <t>Site</t>
        </is>
      </c>
      <c r="AU60" s="27" t="n"/>
      <c r="AV60" s="27" t="n"/>
      <c r="AW60" s="27" t="n"/>
      <c r="AX60" s="530" t="n"/>
      <c r="AY60" s="530" t="n"/>
      <c r="AZ60" s="27" t="n"/>
      <c r="BA60" s="27" t="n"/>
      <c r="BB60" s="27" t="n"/>
      <c r="BC60" s="27" t="n"/>
      <c r="BD60" s="27" t="n"/>
      <c r="BE60" s="33" t="n"/>
      <c r="BF60" s="33" t="n"/>
      <c r="BG60" s="33" t="n"/>
      <c r="BH60" s="33" t="n"/>
      <c r="BI60" s="33" t="n"/>
      <c r="BJ60" s="33" t="n"/>
      <c r="BK60" s="33" t="n"/>
      <c r="BL60" s="33" t="n"/>
      <c r="BM60" s="33" t="n"/>
      <c r="BN60" s="33" t="n"/>
      <c r="BO60" s="33" t="n"/>
      <c r="BP60" s="33" t="n"/>
      <c r="BQ60" s="33" t="n"/>
      <c r="BR60" s="33" t="n"/>
      <c r="BS60" s="33" t="n"/>
      <c r="BT60" s="33" t="n"/>
      <c r="BU60" s="33" t="n"/>
      <c r="BV60" s="33" t="n"/>
      <c r="BW60" s="27" t="n"/>
      <c r="BX60" s="33" t="n"/>
      <c r="BY60" s="33" t="n"/>
      <c r="BZ60" s="33" t="n"/>
      <c r="CA60" s="27" t="n"/>
      <c r="CB60" s="27" t="n"/>
      <c r="CC60" s="27" t="n"/>
      <c r="CD60" s="27" t="n"/>
      <c r="CE60" s="58" t="n"/>
      <c r="CF60" s="58" t="n"/>
      <c r="CG60" s="59">
        <f>IF(OR(Q60="AI",Q60="PI"),AD60-(AE60-AD60)*0.001,IF(AND(Q60="AO",T60="FC"),4-0.048,IF(AND(Q60="AO",OR(T60="FO",T60="FLO")),20-0.048,"")))</f>
        <v/>
      </c>
      <c r="CH60" s="60">
        <f>IF(OR(Q60="AI",Q60="PI"),AD60+(AE60-AD60)*0.001,IF(AND(Q60="AO",T60="FC"),4+0.048,IF(AND(Q60="AO",OR(T60="FO",T60="FLO")),20+0.048,"")))</f>
        <v/>
      </c>
      <c r="CI60" s="61" t="n"/>
      <c r="CJ60" s="62" t="n"/>
      <c r="CK60" s="59">
        <f>IF(OR(Q60="AI",Q60="PI"),(AE60+AD60)/2-(AE60-AD60)*0.001,IF(Q60="AO",12-0.048,""))</f>
        <v/>
      </c>
      <c r="CL60" s="60">
        <f>IF(OR(Q60="AI",Q60="PI"),(AE60+AD60)/2+(AE60-AD60)*0.001,IF(Q60="AO",12+0.048,""))</f>
        <v/>
      </c>
      <c r="CM60" s="61" t="n"/>
      <c r="CN60" s="62" t="n"/>
      <c r="CO60" s="59">
        <f>IF(OR(Q60="AI",Q60="PI"),AE60-(AE60-AD60)*0.001,IF(AND(Q60="AO",T60="FC"),20-0.048,IF(AND(Q60="AO",OR(T60="FO",T60="FLO")),4-0.048,"")))</f>
        <v/>
      </c>
      <c r="CP60" s="60">
        <f>IF(OR(Q60="AI",Q60="PI"),AE60+(AE60-AD60)*0.001,IF(AND(Q60="AO",T60="FC"),20+0.048,IF(AND(Q60="AO",OR(T60="FO",T60="FLO")),4+0.048,"")))</f>
        <v/>
      </c>
      <c r="CQ60" s="64" t="n"/>
      <c r="CR60" s="65" t="n"/>
      <c r="CS60" s="67" t="n"/>
      <c r="CT60" s="67" t="n"/>
      <c r="CV60" s="518" t="n"/>
      <c r="CY60" s="47">
        <f>CV60&amp;CW60&amp;CX60</f>
        <v/>
      </c>
    </row>
    <row r="61" ht="19.9" customHeight="1" s="521">
      <c r="A61" s="524" t="n">
        <v>60</v>
      </c>
      <c r="B61" s="15" t="n">
        <v>12</v>
      </c>
      <c r="C61" s="15" t="n"/>
      <c r="D61" s="50">
        <f>LEFT(L61,1)&amp;RIGHT(L61,2)&amp;"N"&amp;M61&amp;"S"&amp;N61&amp;O61</f>
        <v/>
      </c>
      <c r="E61" s="45" t="n"/>
      <c r="F61" s="43" t="n"/>
      <c r="G61" s="553" t="inlineStr">
        <is>
          <t>Spare</t>
        </is>
      </c>
      <c r="H61" s="553" t="n"/>
      <c r="I61" s="553" t="n"/>
      <c r="J61" s="553">
        <f>IF(H61&lt;&gt;"",LEFT(H61,FIND("～",H61,1)-1),"")</f>
        <v/>
      </c>
      <c r="K61" s="553">
        <f>IF(H61&lt;&gt;"",MID(H61,FIND("～",H61,1)+1,10),"")</f>
        <v/>
      </c>
      <c r="L61" s="22">
        <f>L60</f>
        <v/>
      </c>
      <c r="M61" s="21">
        <f>M60</f>
        <v/>
      </c>
      <c r="N61" s="21">
        <f>N60</f>
        <v/>
      </c>
      <c r="O61" s="21" t="n">
        <v>12</v>
      </c>
      <c r="P61" s="83">
        <f>P60</f>
        <v/>
      </c>
      <c r="Q61" s="83">
        <f>IF(MID(P61,4,3)="543","AO","AI")</f>
        <v/>
      </c>
      <c r="R61" s="22">
        <f>IF(R60&lt;&gt;"",R60,"")</f>
        <v/>
      </c>
      <c r="S61" s="83" t="inlineStr">
        <is>
          <t>4-20mA</t>
        </is>
      </c>
      <c r="T61" s="22" t="n"/>
      <c r="U61" s="22" t="n"/>
      <c r="V61" s="22" t="n"/>
      <c r="W61" s="22" t="n"/>
      <c r="X61" s="22" t="n"/>
      <c r="Y61" s="22" t="n"/>
      <c r="Z61" s="25">
        <f>"%Z"&amp;TEXT(M61,"00")&amp;TEXT(N61,"0")&amp;"1"&amp;TEXT(O61,"00")</f>
        <v/>
      </c>
      <c r="AA61" s="22">
        <f>IF(E61="","",IF(Q61="AI",CONCATENATE("%%I",E61),IF(Q61="AO",CONCATENATE("%%O",E61),E61)))</f>
        <v/>
      </c>
      <c r="AB61" s="22">
        <f>IF(G61="Spare",D61,"")</f>
        <v/>
      </c>
      <c r="AC61" s="22">
        <f>IF(G61&lt;&gt;"",G61,"")</f>
        <v/>
      </c>
      <c r="AD61" s="21">
        <f>IF(J61&lt;&gt;"",J61,"")</f>
        <v/>
      </c>
      <c r="AE61" s="21">
        <f>IF(K61&lt;&gt;"",K61,"")</f>
        <v/>
      </c>
      <c r="AF61" s="21">
        <f>IF(I61&lt;&gt;"",I61,"")</f>
        <v/>
      </c>
      <c r="AG61" s="22" t="n"/>
      <c r="AH61" s="22" t="n"/>
      <c r="AI61" s="22" t="n"/>
      <c r="AJ61" s="22" t="n"/>
      <c r="AK61" s="23" t="n"/>
      <c r="AL61" s="23" t="inlineStr">
        <is>
          <t>IS</t>
        </is>
      </c>
      <c r="AM61" s="23" t="n"/>
      <c r="AN61" s="84" t="inlineStr">
        <is>
          <t>DCS</t>
        </is>
      </c>
      <c r="AO61" s="27" t="n"/>
      <c r="AP61" s="27" t="n"/>
      <c r="AQ61" s="28" t="n"/>
      <c r="AR61" s="33" t="n"/>
      <c r="AS61" s="29" t="n"/>
      <c r="AT61" s="84" t="inlineStr">
        <is>
          <t>Site</t>
        </is>
      </c>
      <c r="AU61" s="27" t="n"/>
      <c r="AV61" s="27" t="n"/>
      <c r="AW61" s="27" t="n"/>
      <c r="AX61" s="530" t="n"/>
      <c r="AY61" s="530" t="n"/>
      <c r="AZ61" s="27" t="n"/>
      <c r="BA61" s="27" t="n"/>
      <c r="BB61" s="27" t="n"/>
      <c r="BC61" s="27" t="n"/>
      <c r="BD61" s="27" t="n"/>
      <c r="BE61" s="33" t="n"/>
      <c r="BF61" s="33" t="n"/>
      <c r="BG61" s="33" t="n"/>
      <c r="BH61" s="33" t="n"/>
      <c r="BI61" s="33" t="n"/>
      <c r="BJ61" s="33" t="n"/>
      <c r="BK61" s="33" t="n"/>
      <c r="BL61" s="33" t="n"/>
      <c r="BM61" s="33" t="n"/>
      <c r="BN61" s="33" t="n"/>
      <c r="BO61" s="33" t="n"/>
      <c r="BP61" s="33" t="n"/>
      <c r="BQ61" s="33" t="n"/>
      <c r="BR61" s="33" t="n"/>
      <c r="BS61" s="33" t="n"/>
      <c r="BT61" s="33" t="n"/>
      <c r="BU61" s="33" t="n"/>
      <c r="BV61" s="33" t="n"/>
      <c r="BW61" s="27" t="n"/>
      <c r="BX61" s="33" t="n"/>
      <c r="BY61" s="33" t="n"/>
      <c r="BZ61" s="33" t="n"/>
      <c r="CA61" s="27" t="n"/>
      <c r="CB61" s="27" t="n"/>
      <c r="CC61" s="27" t="n"/>
      <c r="CD61" s="27" t="n"/>
      <c r="CE61" s="58" t="n"/>
      <c r="CF61" s="58" t="n"/>
      <c r="CG61" s="59">
        <f>IF(OR(Q61="AI",Q61="PI"),AD61-(AE61-AD61)*0.001,IF(AND(Q61="AO",T61="FC"),4-0.048,IF(AND(Q61="AO",OR(T61="FO",T61="FLO")),20-0.048,"")))</f>
        <v/>
      </c>
      <c r="CH61" s="60">
        <f>IF(OR(Q61="AI",Q61="PI"),AD61+(AE61-AD61)*0.001,IF(AND(Q61="AO",T61="FC"),4+0.048,IF(AND(Q61="AO",OR(T61="FO",T61="FLO")),20+0.048,"")))</f>
        <v/>
      </c>
      <c r="CI61" s="61" t="n"/>
      <c r="CJ61" s="62" t="n"/>
      <c r="CK61" s="59">
        <f>IF(OR(Q61="AI",Q61="PI"),(AE61+AD61)/2-(AE61-AD61)*0.001,IF(Q61="AO",12-0.048,""))</f>
        <v/>
      </c>
      <c r="CL61" s="60">
        <f>IF(OR(Q61="AI",Q61="PI"),(AE61+AD61)/2+(AE61-AD61)*0.001,IF(Q61="AO",12+0.048,""))</f>
        <v/>
      </c>
      <c r="CM61" s="61" t="n"/>
      <c r="CN61" s="62" t="n"/>
      <c r="CO61" s="59">
        <f>IF(OR(Q61="AI",Q61="PI"),AE61-(AE61-AD61)*0.001,IF(AND(Q61="AO",T61="FC"),20-0.048,IF(AND(Q61="AO",OR(T61="FO",T61="FLO")),4-0.048,"")))</f>
        <v/>
      </c>
      <c r="CP61" s="60">
        <f>IF(OR(Q61="AI",Q61="PI"),AE61+(AE61-AD61)*0.001,IF(AND(Q61="AO",T61="FC"),20+0.048,IF(AND(Q61="AO",OR(T61="FO",T61="FLO")),4+0.048,"")))</f>
        <v/>
      </c>
      <c r="CQ61" s="64" t="n"/>
      <c r="CR61" s="65" t="n"/>
      <c r="CS61" s="67" t="n"/>
      <c r="CT61" s="67" t="n"/>
      <c r="CV61" s="518" t="n"/>
      <c r="CY61" s="47">
        <f>CV61&amp;CW61&amp;CX61</f>
        <v/>
      </c>
    </row>
    <row r="62" ht="19.9" customHeight="1" s="521">
      <c r="A62" s="524" t="n">
        <v>61</v>
      </c>
      <c r="B62" s="15" t="n">
        <v>13</v>
      </c>
      <c r="C62" s="15" t="n"/>
      <c r="D62" s="50">
        <f>LEFT(L62,1)&amp;RIGHT(L62,2)&amp;"N"&amp;M62&amp;"S"&amp;N62&amp;O62</f>
        <v/>
      </c>
      <c r="E62" s="45" t="n"/>
      <c r="F62" s="43" t="n"/>
      <c r="G62" s="553" t="inlineStr">
        <is>
          <t>Spare</t>
        </is>
      </c>
      <c r="H62" s="553" t="n"/>
      <c r="I62" s="553" t="n"/>
      <c r="J62" s="553">
        <f>IF(H62&lt;&gt;"",LEFT(H62,FIND("～",H62,1)-1),"")</f>
        <v/>
      </c>
      <c r="K62" s="553">
        <f>IF(H62&lt;&gt;"",MID(H62,FIND("～",H62,1)+1,10),"")</f>
        <v/>
      </c>
      <c r="L62" s="22">
        <f>L61</f>
        <v/>
      </c>
      <c r="M62" s="21">
        <f>M61</f>
        <v/>
      </c>
      <c r="N62" s="21">
        <f>N61</f>
        <v/>
      </c>
      <c r="O62" s="21" t="n">
        <v>13</v>
      </c>
      <c r="P62" s="83">
        <f>P61</f>
        <v/>
      </c>
      <c r="Q62" s="83">
        <f>IF(MID(P62,4,3)="543","AO","AI")</f>
        <v/>
      </c>
      <c r="R62" s="22">
        <f>IF(R61&lt;&gt;"",R61,"")</f>
        <v/>
      </c>
      <c r="S62" s="83" t="inlineStr">
        <is>
          <t>4-20mA</t>
        </is>
      </c>
      <c r="T62" s="22" t="n"/>
      <c r="U62" s="22" t="n"/>
      <c r="V62" s="22" t="n"/>
      <c r="W62" s="22" t="n"/>
      <c r="X62" s="22" t="n"/>
      <c r="Y62" s="22" t="n"/>
      <c r="Z62" s="25">
        <f>"%Z"&amp;TEXT(M62,"00")&amp;TEXT(N62,"0")&amp;"1"&amp;TEXT(O62,"00")</f>
        <v/>
      </c>
      <c r="AA62" s="22">
        <f>IF(E62="","",IF(Q62="AI",CONCATENATE("%%I",E62),IF(Q62="AO",CONCATENATE("%%O",E62),E62)))</f>
        <v/>
      </c>
      <c r="AB62" s="22">
        <f>IF(G62="Spare",D62,"")</f>
        <v/>
      </c>
      <c r="AC62" s="22">
        <f>IF(G62&lt;&gt;"",G62,"")</f>
        <v/>
      </c>
      <c r="AD62" s="21">
        <f>IF(J62&lt;&gt;"",J62,"")</f>
        <v/>
      </c>
      <c r="AE62" s="21">
        <f>IF(K62&lt;&gt;"",K62,"")</f>
        <v/>
      </c>
      <c r="AF62" s="21">
        <f>IF(I62&lt;&gt;"",I62,"")</f>
        <v/>
      </c>
      <c r="AG62" s="22" t="n"/>
      <c r="AH62" s="22" t="n"/>
      <c r="AI62" s="22" t="n"/>
      <c r="AJ62" s="22" t="n"/>
      <c r="AK62" s="23" t="n"/>
      <c r="AL62" s="23" t="inlineStr">
        <is>
          <t>IS</t>
        </is>
      </c>
      <c r="AM62" s="23" t="n"/>
      <c r="AN62" s="84" t="inlineStr">
        <is>
          <t>DCS</t>
        </is>
      </c>
      <c r="AO62" s="27" t="n"/>
      <c r="AP62" s="27" t="n"/>
      <c r="AQ62" s="28" t="n"/>
      <c r="AR62" s="33" t="n"/>
      <c r="AS62" s="29" t="n"/>
      <c r="AT62" s="84" t="inlineStr">
        <is>
          <t>Site</t>
        </is>
      </c>
      <c r="AU62" s="27" t="n"/>
      <c r="AV62" s="27" t="n"/>
      <c r="AW62" s="27" t="n"/>
      <c r="AX62" s="530" t="n"/>
      <c r="AY62" s="530" t="n"/>
      <c r="AZ62" s="27" t="n"/>
      <c r="BA62" s="27" t="n"/>
      <c r="BB62" s="27" t="n"/>
      <c r="BC62" s="27" t="n"/>
      <c r="BD62" s="27" t="n"/>
      <c r="BE62" s="33" t="n"/>
      <c r="BF62" s="33" t="n"/>
      <c r="BG62" s="33" t="n"/>
      <c r="BH62" s="33" t="n"/>
      <c r="BI62" s="33" t="n"/>
      <c r="BJ62" s="33" t="n"/>
      <c r="BK62" s="33" t="n"/>
      <c r="BL62" s="33" t="n"/>
      <c r="BM62" s="33" t="n"/>
      <c r="BN62" s="33" t="n"/>
      <c r="BO62" s="33" t="n"/>
      <c r="BP62" s="33" t="n"/>
      <c r="BQ62" s="33" t="n"/>
      <c r="BR62" s="33" t="n"/>
      <c r="BS62" s="33" t="n"/>
      <c r="BT62" s="33" t="n"/>
      <c r="BU62" s="33" t="n"/>
      <c r="BV62" s="33" t="n"/>
      <c r="BW62" s="27" t="n"/>
      <c r="BX62" s="33" t="n"/>
      <c r="BY62" s="33" t="n"/>
      <c r="BZ62" s="33" t="n"/>
      <c r="CA62" s="27" t="n"/>
      <c r="CB62" s="27" t="n"/>
      <c r="CC62" s="27" t="n"/>
      <c r="CD62" s="27" t="n"/>
      <c r="CE62" s="58" t="n"/>
      <c r="CF62" s="58" t="n"/>
      <c r="CG62" s="59">
        <f>IF(OR(Q62="AI",Q62="PI"),AD62-(AE62-AD62)*0.001,IF(AND(Q62="AO",T62="FC"),4-0.048,IF(AND(Q62="AO",OR(T62="FO",T62="FLO")),20-0.048,"")))</f>
        <v/>
      </c>
      <c r="CH62" s="60">
        <f>IF(OR(Q62="AI",Q62="PI"),AD62+(AE62-AD62)*0.001,IF(AND(Q62="AO",T62="FC"),4+0.048,IF(AND(Q62="AO",OR(T62="FO",T62="FLO")),20+0.048,"")))</f>
        <v/>
      </c>
      <c r="CI62" s="61" t="n"/>
      <c r="CJ62" s="62" t="n"/>
      <c r="CK62" s="59">
        <f>IF(OR(Q62="AI",Q62="PI"),(AE62+AD62)/2-(AE62-AD62)*0.001,IF(Q62="AO",12-0.048,""))</f>
        <v/>
      </c>
      <c r="CL62" s="60">
        <f>IF(OR(Q62="AI",Q62="PI"),(AE62+AD62)/2+(AE62-AD62)*0.001,IF(Q62="AO",12+0.048,""))</f>
        <v/>
      </c>
      <c r="CM62" s="61" t="n"/>
      <c r="CN62" s="62" t="n"/>
      <c r="CO62" s="59">
        <f>IF(OR(Q62="AI",Q62="PI"),AE62-(AE62-AD62)*0.001,IF(AND(Q62="AO",T62="FC"),20-0.048,IF(AND(Q62="AO",OR(T62="FO",T62="FLO")),4-0.048,"")))</f>
        <v/>
      </c>
      <c r="CP62" s="60">
        <f>IF(OR(Q62="AI",Q62="PI"),AE62+(AE62-AD62)*0.001,IF(AND(Q62="AO",T62="FC"),20+0.048,IF(AND(Q62="AO",OR(T62="FO",T62="FLO")),4+0.048,"")))</f>
        <v/>
      </c>
      <c r="CQ62" s="64" t="n"/>
      <c r="CR62" s="65" t="n"/>
      <c r="CS62" s="67" t="n"/>
      <c r="CT62" s="67" t="n"/>
      <c r="CV62" s="518" t="n"/>
      <c r="CY62" s="47">
        <f>CV62&amp;CW62&amp;CX62</f>
        <v/>
      </c>
    </row>
    <row r="63" ht="19.9" customHeight="1" s="521">
      <c r="A63" s="524" t="n">
        <v>62</v>
      </c>
      <c r="B63" s="16" t="n">
        <v>14</v>
      </c>
      <c r="C63" s="16" t="n"/>
      <c r="D63" s="50">
        <f>LEFT(L63,1)&amp;RIGHT(L63,2)&amp;"N"&amp;M63&amp;"S"&amp;N63&amp;O63</f>
        <v/>
      </c>
      <c r="E63" s="45" t="n"/>
      <c r="F63" s="43" t="n"/>
      <c r="G63" s="553" t="inlineStr">
        <is>
          <t>Spare</t>
        </is>
      </c>
      <c r="H63" s="553" t="n"/>
      <c r="I63" s="553" t="n"/>
      <c r="J63" s="553">
        <f>IF(H63&lt;&gt;"",LEFT(H63,FIND("～",H63,1)-1),"")</f>
        <v/>
      </c>
      <c r="K63" s="553">
        <f>IF(H63&lt;&gt;"",MID(H63,FIND("～",H63,1)+1,10),"")</f>
        <v/>
      </c>
      <c r="L63" s="22">
        <f>L62</f>
        <v/>
      </c>
      <c r="M63" s="21">
        <f>M62</f>
        <v/>
      </c>
      <c r="N63" s="21">
        <f>N62</f>
        <v/>
      </c>
      <c r="O63" s="21" t="n">
        <v>14</v>
      </c>
      <c r="P63" s="83">
        <f>P62</f>
        <v/>
      </c>
      <c r="Q63" s="83">
        <f>IF(MID(P63,4,3)="543","AO","AI")</f>
        <v/>
      </c>
      <c r="R63" s="22">
        <f>IF(R62&lt;&gt;"",R62,"")</f>
        <v/>
      </c>
      <c r="S63" s="83" t="inlineStr">
        <is>
          <t>4-20mA</t>
        </is>
      </c>
      <c r="T63" s="22" t="n"/>
      <c r="U63" s="22" t="n"/>
      <c r="V63" s="22" t="n"/>
      <c r="W63" s="22" t="n"/>
      <c r="X63" s="26" t="n"/>
      <c r="Y63" s="22" t="n"/>
      <c r="Z63" s="25">
        <f>"%Z"&amp;TEXT(M63,"00")&amp;TEXT(N63,"0")&amp;"1"&amp;TEXT(O63,"00")</f>
        <v/>
      </c>
      <c r="AA63" s="22">
        <f>IF(E63="","",IF(Q63="AI",CONCATENATE("%%I",E63),IF(Q63="AO",CONCATENATE("%%O",E63),E63)))</f>
        <v/>
      </c>
      <c r="AB63" s="22">
        <f>IF(G63="Spare",D63,"")</f>
        <v/>
      </c>
      <c r="AC63" s="22">
        <f>IF(G63&lt;&gt;"",G63,"")</f>
        <v/>
      </c>
      <c r="AD63" s="21">
        <f>IF(J63&lt;&gt;"",J63,"")</f>
        <v/>
      </c>
      <c r="AE63" s="21">
        <f>IF(K63&lt;&gt;"",K63,"")</f>
        <v/>
      </c>
      <c r="AF63" s="21">
        <f>IF(I63&lt;&gt;"",I63,"")</f>
        <v/>
      </c>
      <c r="AG63" s="22" t="n"/>
      <c r="AH63" s="22" t="n"/>
      <c r="AI63" s="22" t="n"/>
      <c r="AJ63" s="22" t="n"/>
      <c r="AK63" s="23" t="n"/>
      <c r="AL63" s="23" t="inlineStr">
        <is>
          <t>IS</t>
        </is>
      </c>
      <c r="AM63" s="23" t="n"/>
      <c r="AN63" s="84" t="inlineStr">
        <is>
          <t>DCS</t>
        </is>
      </c>
      <c r="AO63" s="27" t="n"/>
      <c r="AP63" s="27" t="n"/>
      <c r="AQ63" s="28" t="n"/>
      <c r="AR63" s="33" t="n"/>
      <c r="AS63" s="29" t="n"/>
      <c r="AT63" s="84" t="inlineStr">
        <is>
          <t>Site</t>
        </is>
      </c>
      <c r="AU63" s="27" t="n"/>
      <c r="AV63" s="32" t="n"/>
      <c r="AW63" s="27" t="n"/>
      <c r="AX63" s="530" t="n"/>
      <c r="AY63" s="530" t="n"/>
      <c r="AZ63" s="27" t="n"/>
      <c r="BA63" s="27" t="n"/>
      <c r="BB63" s="27" t="n"/>
      <c r="BC63" s="27" t="n"/>
      <c r="BD63" s="27" t="n"/>
      <c r="BE63" s="33" t="n"/>
      <c r="BF63" s="33" t="n"/>
      <c r="BG63" s="33" t="n"/>
      <c r="BH63" s="33" t="n"/>
      <c r="BI63" s="33" t="n"/>
      <c r="BJ63" s="33" t="n"/>
      <c r="BK63" s="33" t="n"/>
      <c r="BL63" s="33" t="n"/>
      <c r="BM63" s="33" t="n"/>
      <c r="BN63" s="33" t="n"/>
      <c r="BO63" s="33" t="n"/>
      <c r="BP63" s="33" t="n"/>
      <c r="BQ63" s="33" t="n"/>
      <c r="BR63" s="33" t="n"/>
      <c r="BS63" s="33" t="n"/>
      <c r="BT63" s="33" t="n"/>
      <c r="BU63" s="33" t="n"/>
      <c r="BV63" s="33" t="n"/>
      <c r="BW63" s="27" t="n"/>
      <c r="BX63" s="33" t="n"/>
      <c r="BY63" s="33" t="n"/>
      <c r="BZ63" s="33" t="n"/>
      <c r="CA63" s="27" t="n"/>
      <c r="CB63" s="27" t="n"/>
      <c r="CC63" s="27" t="n"/>
      <c r="CD63" s="27" t="n"/>
      <c r="CE63" s="58" t="n"/>
      <c r="CF63" s="58" t="n"/>
      <c r="CG63" s="59">
        <f>IF(OR(Q63="AI",Q63="PI"),AD63-(AE63-AD63)*0.001,IF(AND(Q63="AO",T63="FC"),4-0.048,IF(AND(Q63="AO",OR(T63="FO",T63="FLO")),20-0.048,"")))</f>
        <v/>
      </c>
      <c r="CH63" s="60">
        <f>IF(OR(Q63="AI",Q63="PI"),AD63+(AE63-AD63)*0.001,IF(AND(Q63="AO",T63="FC"),4+0.048,IF(AND(Q63="AO",OR(T63="FO",T63="FLO")),20+0.048,"")))</f>
        <v/>
      </c>
      <c r="CI63" s="61" t="n"/>
      <c r="CJ63" s="62" t="n"/>
      <c r="CK63" s="59">
        <f>IF(OR(Q63="AI",Q63="PI"),(AE63+AD63)/2-(AE63-AD63)*0.001,IF(Q63="AO",12-0.048,""))</f>
        <v/>
      </c>
      <c r="CL63" s="60">
        <f>IF(OR(Q63="AI",Q63="PI"),(AE63+AD63)/2+(AE63-AD63)*0.001,IF(Q63="AO",12+0.048,""))</f>
        <v/>
      </c>
      <c r="CM63" s="61" t="n"/>
      <c r="CN63" s="62" t="n"/>
      <c r="CO63" s="59">
        <f>IF(OR(Q63="AI",Q63="PI"),AE63-(AE63-AD63)*0.001,IF(AND(Q63="AO",T63="FC"),20-0.048,IF(AND(Q63="AO",OR(T63="FO",T63="FLO")),4-0.048,"")))</f>
        <v/>
      </c>
      <c r="CP63" s="60">
        <f>IF(OR(Q63="AI",Q63="PI"),AE63+(AE63-AD63)*0.001,IF(AND(Q63="AO",T63="FC"),20+0.048,IF(AND(Q63="AO",OR(T63="FO",T63="FLO")),4+0.048,"")))</f>
        <v/>
      </c>
      <c r="CQ63" s="64" t="n"/>
      <c r="CR63" s="65" t="n"/>
      <c r="CS63" s="67" t="n"/>
      <c r="CT63" s="67" t="n"/>
      <c r="CV63" s="518" t="n"/>
      <c r="CY63" s="47">
        <f>CV63&amp;CW63&amp;CX63</f>
        <v/>
      </c>
    </row>
    <row r="64" ht="19.9" customHeight="1" s="521">
      <c r="A64" s="524" t="n">
        <v>63</v>
      </c>
      <c r="B64" s="16" t="n">
        <v>15</v>
      </c>
      <c r="C64" s="16" t="n"/>
      <c r="D64" s="50">
        <f>LEFT(L64,1)&amp;RIGHT(L64,2)&amp;"N"&amp;M64&amp;"S"&amp;N64&amp;O64</f>
        <v/>
      </c>
      <c r="E64" s="45" t="n"/>
      <c r="F64" s="43" t="n"/>
      <c r="G64" s="553" t="inlineStr">
        <is>
          <t>Spare</t>
        </is>
      </c>
      <c r="H64" s="553" t="n"/>
      <c r="I64" s="553" t="n"/>
      <c r="J64" s="553">
        <f>IF(H64&lt;&gt;"",LEFT(H64,FIND("～",H64,1)-1),"")</f>
        <v/>
      </c>
      <c r="K64" s="553">
        <f>IF(H64&lt;&gt;"",MID(H64,FIND("～",H64,1)+1,10),"")</f>
        <v/>
      </c>
      <c r="L64" s="22">
        <f>L63</f>
        <v/>
      </c>
      <c r="M64" s="21">
        <f>M63</f>
        <v/>
      </c>
      <c r="N64" s="21">
        <f>N63</f>
        <v/>
      </c>
      <c r="O64" s="21" t="n">
        <v>15</v>
      </c>
      <c r="P64" s="83">
        <f>P63</f>
        <v/>
      </c>
      <c r="Q64" s="83">
        <f>IF(MID(P64,4,3)="543","AO","AI")</f>
        <v/>
      </c>
      <c r="R64" s="22">
        <f>IF(R63&lt;&gt;"",R63,"")</f>
        <v/>
      </c>
      <c r="S64" s="83" t="inlineStr">
        <is>
          <t>4-20mA</t>
        </is>
      </c>
      <c r="T64" s="22" t="n"/>
      <c r="U64" s="22" t="n"/>
      <c r="V64" s="22" t="n"/>
      <c r="W64" s="22" t="n"/>
      <c r="X64" s="22" t="n"/>
      <c r="Y64" s="22" t="n"/>
      <c r="Z64" s="25">
        <f>"%Z"&amp;TEXT(M64,"00")&amp;TEXT(N64,"0")&amp;"1"&amp;TEXT(O64,"00")</f>
        <v/>
      </c>
      <c r="AA64" s="22">
        <f>IF(E64="","",IF(Q64="AI",CONCATENATE("%%I",E64),IF(Q64="AO",CONCATENATE("%%O",E64),E64)))</f>
        <v/>
      </c>
      <c r="AB64" s="22">
        <f>IF(G64="Spare",D64,"")</f>
        <v/>
      </c>
      <c r="AC64" s="22">
        <f>IF(G64&lt;&gt;"",G64,"")</f>
        <v/>
      </c>
      <c r="AD64" s="21">
        <f>IF(J64&lt;&gt;"",J64,"")</f>
        <v/>
      </c>
      <c r="AE64" s="21">
        <f>IF(K64&lt;&gt;"",K64,"")</f>
        <v/>
      </c>
      <c r="AF64" s="21">
        <f>IF(I64&lt;&gt;"",I64,"")</f>
        <v/>
      </c>
      <c r="AG64" s="22" t="n"/>
      <c r="AH64" s="22" t="n"/>
      <c r="AI64" s="22" t="n"/>
      <c r="AJ64" s="22" t="n"/>
      <c r="AK64" s="23" t="n"/>
      <c r="AL64" s="23" t="inlineStr">
        <is>
          <t>IS</t>
        </is>
      </c>
      <c r="AM64" s="23" t="n"/>
      <c r="AN64" s="84" t="inlineStr">
        <is>
          <t>DCS</t>
        </is>
      </c>
      <c r="AO64" s="27" t="n"/>
      <c r="AP64" s="27" t="n"/>
      <c r="AQ64" s="28" t="n"/>
      <c r="AR64" s="33" t="n"/>
      <c r="AS64" s="29" t="n"/>
      <c r="AT64" s="84" t="inlineStr">
        <is>
          <t>Site</t>
        </is>
      </c>
      <c r="AU64" s="27" t="n"/>
      <c r="AV64" s="33" t="n"/>
      <c r="AW64" s="27" t="n"/>
      <c r="AX64" s="530" t="n"/>
      <c r="AY64" s="530" t="n"/>
      <c r="AZ64" s="27" t="n"/>
      <c r="BA64" s="27" t="n"/>
      <c r="BB64" s="27" t="n"/>
      <c r="BC64" s="27" t="n"/>
      <c r="BD64" s="27" t="n"/>
      <c r="BE64" s="33" t="n"/>
      <c r="BF64" s="33" t="n"/>
      <c r="BG64" s="33" t="n"/>
      <c r="BH64" s="33" t="n"/>
      <c r="BI64" s="33" t="n"/>
      <c r="BJ64" s="33" t="n"/>
      <c r="BK64" s="33" t="n"/>
      <c r="BL64" s="33" t="n"/>
      <c r="BM64" s="33" t="n"/>
      <c r="BN64" s="33" t="n"/>
      <c r="BO64" s="33" t="n"/>
      <c r="BP64" s="33" t="n"/>
      <c r="BQ64" s="33" t="n"/>
      <c r="BR64" s="33" t="n"/>
      <c r="BS64" s="33" t="n"/>
      <c r="BT64" s="33" t="n"/>
      <c r="BU64" s="33" t="n"/>
      <c r="BV64" s="33" t="n"/>
      <c r="BW64" s="27" t="n"/>
      <c r="BX64" s="33" t="n"/>
      <c r="BY64" s="33" t="n"/>
      <c r="BZ64" s="33" t="n"/>
      <c r="CA64" s="27" t="n"/>
      <c r="CB64" s="27" t="n"/>
      <c r="CC64" s="27" t="n"/>
      <c r="CD64" s="27" t="n"/>
      <c r="CE64" s="58" t="n"/>
      <c r="CF64" s="58" t="n"/>
      <c r="CG64" s="59">
        <f>IF(OR(Q64="AI",Q64="PI"),AD64-(AE64-AD64)*0.001,IF(AND(Q64="AO",T64="FC"),4-0.048,IF(AND(Q64="AO",OR(T64="FO",T64="FLO")),20-0.048,"")))</f>
        <v/>
      </c>
      <c r="CH64" s="60">
        <f>IF(OR(Q64="AI",Q64="PI"),AD64+(AE64-AD64)*0.001,IF(AND(Q64="AO",T64="FC"),4+0.048,IF(AND(Q64="AO",OR(T64="FO",T64="FLO")),20+0.048,"")))</f>
        <v/>
      </c>
      <c r="CI64" s="61" t="n"/>
      <c r="CJ64" s="62" t="n"/>
      <c r="CK64" s="59">
        <f>IF(OR(Q64="AI",Q64="PI"),(AE64+AD64)/2-(AE64-AD64)*0.001,IF(Q64="AO",12-0.048,""))</f>
        <v/>
      </c>
      <c r="CL64" s="60">
        <f>IF(OR(Q64="AI",Q64="PI"),(AE64+AD64)/2+(AE64-AD64)*0.001,IF(Q64="AO",12+0.048,""))</f>
        <v/>
      </c>
      <c r="CM64" s="61" t="n"/>
      <c r="CN64" s="62" t="n"/>
      <c r="CO64" s="59">
        <f>IF(OR(Q64="AI",Q64="PI"),AE64-(AE64-AD64)*0.001,IF(AND(Q64="AO",T64="FC"),20-0.048,IF(AND(Q64="AO",OR(T64="FO",T64="FLO")),4-0.048,"")))</f>
        <v/>
      </c>
      <c r="CP64" s="60">
        <f>IF(OR(Q64="AI",Q64="PI"),AE64+(AE64-AD64)*0.001,IF(AND(Q64="AO",T64="FC"),20+0.048,IF(AND(Q64="AO",OR(T64="FO",T64="FLO")),4+0.048,"")))</f>
        <v/>
      </c>
      <c r="CQ64" s="64" t="n"/>
      <c r="CR64" s="65" t="n"/>
      <c r="CS64" s="67" t="n"/>
      <c r="CT64" s="67" t="n"/>
      <c r="CV64" s="518" t="n"/>
      <c r="CY64" s="47">
        <f>CV64&amp;CW64&amp;CX64</f>
        <v/>
      </c>
    </row>
    <row r="65" ht="19.9" customHeight="1" s="521">
      <c r="A65" s="524" t="n">
        <v>64</v>
      </c>
      <c r="B65" s="16" t="n">
        <v>16</v>
      </c>
      <c r="C65" s="16" t="n"/>
      <c r="D65" s="50">
        <f>LEFT(L65,1)&amp;RIGHT(L65,2)&amp;"N"&amp;M65&amp;"S"&amp;N65&amp;O65</f>
        <v/>
      </c>
      <c r="E65" s="45" t="n"/>
      <c r="F65" s="43" t="n"/>
      <c r="G65" s="553" t="inlineStr">
        <is>
          <t>Spare</t>
        </is>
      </c>
      <c r="H65" s="553" t="n"/>
      <c r="I65" s="553" t="n"/>
      <c r="J65" s="553">
        <f>IF(H65&lt;&gt;"",LEFT(H65,FIND("～",H65,1)-1),"")</f>
        <v/>
      </c>
      <c r="K65" s="553">
        <f>IF(H65&lt;&gt;"",MID(H65,FIND("～",H65,1)+1,10),"")</f>
        <v/>
      </c>
      <c r="L65" s="22">
        <f>L64</f>
        <v/>
      </c>
      <c r="M65" s="21">
        <f>M64</f>
        <v/>
      </c>
      <c r="N65" s="21">
        <f>N64</f>
        <v/>
      </c>
      <c r="O65" s="21" t="n">
        <v>16</v>
      </c>
      <c r="P65" s="83">
        <f>P64</f>
        <v/>
      </c>
      <c r="Q65" s="83">
        <f>IF(MID(P65,4,3)="543","AO","AI")</f>
        <v/>
      </c>
      <c r="R65" s="22">
        <f>IF(R64&lt;&gt;"",R64,"")</f>
        <v/>
      </c>
      <c r="S65" s="83" t="inlineStr">
        <is>
          <t>4-20mA</t>
        </is>
      </c>
      <c r="T65" s="22" t="n"/>
      <c r="U65" s="22" t="n"/>
      <c r="V65" s="22" t="n"/>
      <c r="W65" s="22" t="n"/>
      <c r="X65" s="22" t="n"/>
      <c r="Y65" s="22" t="n"/>
      <c r="Z65" s="52">
        <f>"%Z"&amp;TEXT(M65,"00")&amp;TEXT(N65,"0")&amp;"1"&amp;TEXT(O65,"00")</f>
        <v/>
      </c>
      <c r="AA65" s="22">
        <f>IF(E65="","",IF(Q65="AI",CONCATENATE("%%I",E65),IF(Q65="AO",CONCATENATE("%%O",E65),E65)))</f>
        <v/>
      </c>
      <c r="AB65" s="22">
        <f>IF(G65="Spare",D65,"")</f>
        <v/>
      </c>
      <c r="AC65" s="22">
        <f>IF(G65&lt;&gt;"",G65,"")</f>
        <v/>
      </c>
      <c r="AD65" s="21">
        <f>IF(J65&lt;&gt;"",J65,"")</f>
        <v/>
      </c>
      <c r="AE65" s="21">
        <f>IF(K65&lt;&gt;"",K65,"")</f>
        <v/>
      </c>
      <c r="AF65" s="21">
        <f>IF(I65&lt;&gt;"",I65,"")</f>
        <v/>
      </c>
      <c r="AG65" s="22" t="n"/>
      <c r="AH65" s="22" t="n"/>
      <c r="AI65" s="22" t="n"/>
      <c r="AJ65" s="22" t="n"/>
      <c r="AK65" s="23" t="n"/>
      <c r="AL65" s="23" t="inlineStr">
        <is>
          <t>IS</t>
        </is>
      </c>
      <c r="AM65" s="23" t="n"/>
      <c r="AN65" s="84" t="inlineStr">
        <is>
          <t>DCS</t>
        </is>
      </c>
      <c r="AO65" s="27" t="n"/>
      <c r="AP65" s="27" t="n"/>
      <c r="AQ65" s="28" t="n"/>
      <c r="AR65" s="33" t="n"/>
      <c r="AS65" s="29" t="n"/>
      <c r="AT65" s="84" t="inlineStr">
        <is>
          <t>Site</t>
        </is>
      </c>
      <c r="AU65" s="27" t="n"/>
      <c r="AV65" s="33" t="n"/>
      <c r="AW65" s="27" t="n"/>
      <c r="AX65" s="530" t="n"/>
      <c r="AY65" s="530" t="n"/>
      <c r="AZ65" s="27" t="n"/>
      <c r="BA65" s="27" t="n"/>
      <c r="BB65" s="27" t="n"/>
      <c r="BC65" s="27" t="n"/>
      <c r="BD65" s="27" t="n"/>
      <c r="BE65" s="33" t="n"/>
      <c r="BF65" s="33" t="n"/>
      <c r="BG65" s="33" t="n"/>
      <c r="BH65" s="33" t="n"/>
      <c r="BI65" s="33" t="n"/>
      <c r="BJ65" s="33" t="n"/>
      <c r="BK65" s="33" t="n"/>
      <c r="BL65" s="33" t="n"/>
      <c r="BM65" s="33" t="n"/>
      <c r="BN65" s="33" t="n"/>
      <c r="BO65" s="33" t="n"/>
      <c r="BP65" s="33" t="n"/>
      <c r="BQ65" s="33" t="n"/>
      <c r="BR65" s="33" t="n"/>
      <c r="BS65" s="33" t="n"/>
      <c r="BT65" s="33" t="n"/>
      <c r="BU65" s="33" t="n"/>
      <c r="BV65" s="33" t="n"/>
      <c r="BW65" s="27" t="n"/>
      <c r="BX65" s="33" t="n"/>
      <c r="BY65" s="33" t="n"/>
      <c r="BZ65" s="33" t="n"/>
      <c r="CA65" s="27" t="n"/>
      <c r="CB65" s="27" t="n"/>
      <c r="CC65" s="27" t="n"/>
      <c r="CD65" s="27" t="n"/>
      <c r="CE65" s="58" t="n"/>
      <c r="CF65" s="58" t="n"/>
      <c r="CG65" s="59">
        <f>IF(OR(Q65="AI",Q65="PI"),AD65-(AE65-AD65)*0.001,IF(AND(Q65="AO",T65="FC"),4-0.048,IF(AND(Q65="AO",OR(T65="FO",T65="FLO")),20-0.048,"")))</f>
        <v/>
      </c>
      <c r="CH65" s="60">
        <f>IF(OR(Q65="AI",Q65="PI"),AD65+(AE65-AD65)*0.001,IF(AND(Q65="AO",T65="FC"),4+0.048,IF(AND(Q65="AO",OR(T65="FO",T65="FLO")),20+0.048,"")))</f>
        <v/>
      </c>
      <c r="CI65" s="61" t="n"/>
      <c r="CJ65" s="62" t="n"/>
      <c r="CK65" s="59">
        <f>IF(OR(Q65="AI",Q65="PI"),(AE65+AD65)/2-(AE65-AD65)*0.001,IF(Q65="AO",12-0.048,""))</f>
        <v/>
      </c>
      <c r="CL65" s="60">
        <f>IF(OR(Q65="AI",Q65="PI"),(AE65+AD65)/2+(AE65-AD65)*0.001,IF(Q65="AO",12+0.048,""))</f>
        <v/>
      </c>
      <c r="CM65" s="61" t="n"/>
      <c r="CN65" s="62" t="n"/>
      <c r="CO65" s="59">
        <f>IF(OR(Q65="AI",Q65="PI"),AE65-(AE65-AD65)*0.001,IF(AND(Q65="AO",T65="FC"),20-0.048,IF(AND(Q65="AO",OR(T65="FO",T65="FLO")),4-0.048,"")))</f>
        <v/>
      </c>
      <c r="CP65" s="60">
        <f>IF(OR(Q65="AI",Q65="PI"),AE65+(AE65-AD65)*0.001,IF(AND(Q65="AO",T65="FC"),20+0.048,IF(AND(Q65="AO",OR(T65="FO",T65="FLO")),4+0.048,"")))</f>
        <v/>
      </c>
      <c r="CQ65" s="64" t="n"/>
      <c r="CR65" s="65" t="n"/>
      <c r="CS65" s="67" t="n"/>
      <c r="CT65" s="67" t="n"/>
      <c r="CV65" s="518" t="n"/>
      <c r="CY65" s="47">
        <f>CV65&amp;CW65&amp;CX65</f>
        <v/>
      </c>
    </row>
    <row r="66" ht="19.9" customHeight="1" s="521">
      <c r="A66" s="524" t="n">
        <v>65</v>
      </c>
      <c r="B66" s="15" t="n">
        <v>1</v>
      </c>
      <c r="C66" s="15" t="n">
        <v>1840</v>
      </c>
      <c r="D66" s="45" t="inlineStr">
        <is>
          <t>18-PT-61109</t>
        </is>
      </c>
      <c r="E66" s="553" t="n"/>
      <c r="F66" s="540" t="inlineStr">
        <is>
          <t>-</t>
        </is>
      </c>
      <c r="G66" s="541" t="inlineStr">
        <is>
          <t>GC TO TA-6106 PRES. INDIC., CONTR., ALA.</t>
        </is>
      </c>
      <c r="H66" s="553" t="n"/>
      <c r="I66" s="553" t="n"/>
      <c r="J66" s="553">
        <f>IF(H66&lt;&gt;"",LEFT(H66,FIND("～",H66,1)-1),"")</f>
        <v/>
      </c>
      <c r="K66" s="553">
        <f>IF(H66&lt;&gt;"",MID(H66,FIND("～",H66,1)+1,10),"")</f>
        <v/>
      </c>
      <c r="L66" s="22">
        <f>L65</f>
        <v/>
      </c>
      <c r="M66" s="21" t="n">
        <v>3</v>
      </c>
      <c r="N66" s="21" t="n">
        <v>1</v>
      </c>
      <c r="O66" s="21" t="n">
        <v>1</v>
      </c>
      <c r="P66" s="83" t="inlineStr">
        <is>
          <t>AAI143-H</t>
        </is>
      </c>
      <c r="Q66" s="22">
        <f>IF(MID(P66,4,3)="543","AO","AI")</f>
        <v/>
      </c>
      <c r="R66" s="22" t="inlineStr">
        <is>
          <t>Y</t>
        </is>
      </c>
      <c r="S66" s="542" t="inlineStr">
        <is>
          <t>4~20mA</t>
        </is>
      </c>
      <c r="T66" s="22" t="n"/>
      <c r="U66" s="22" t="n"/>
      <c r="V66" s="22" t="n"/>
      <c r="W66" s="22" t="n"/>
      <c r="X66" s="22" t="n"/>
      <c r="Y66" s="22" t="n"/>
      <c r="Z66" s="25">
        <f>"%Z"&amp;TEXT(M66,"00")&amp;TEXT(N66,"0")&amp;"1"&amp;TEXT(O66,"00")</f>
        <v/>
      </c>
      <c r="AA66" s="22">
        <f>IF(E66="","",IF(Q66="AI",CONCATENATE("%%I",E66),IF(Q66="AO",CONCATENATE("%%O",E66),E66)))</f>
        <v/>
      </c>
      <c r="AB66" s="22" t="inlineStr">
        <is>
          <t>18-PICA-61109</t>
        </is>
      </c>
      <c r="AC66" s="22">
        <f>IF(G66&lt;&gt;"",G66,"")</f>
        <v/>
      </c>
      <c r="AD66" s="21">
        <f>IF(J66&lt;&gt;"",J66,"")</f>
        <v/>
      </c>
      <c r="AE66" s="21">
        <f>IF(K66&lt;&gt;"",K66,"")</f>
        <v/>
      </c>
      <c r="AF66" s="21">
        <f>IF(I66&lt;&gt;"",I66,"")</f>
        <v/>
      </c>
      <c r="AG66" s="22" t="n">
        <v>0</v>
      </c>
      <c r="AH66" s="22" t="n">
        <v>95</v>
      </c>
      <c r="AI66" s="22" t="n">
        <v>0</v>
      </c>
      <c r="AJ66" s="22" t="n">
        <v>0</v>
      </c>
      <c r="AK66" s="23" t="inlineStr">
        <is>
          <t>DCS-AI</t>
        </is>
      </c>
      <c r="AL66" s="23" t="inlineStr">
        <is>
          <t>IS</t>
        </is>
      </c>
      <c r="AM66" s="23" t="n"/>
      <c r="AN66" s="84" t="inlineStr">
        <is>
          <t>DCS</t>
        </is>
      </c>
      <c r="AO66" s="27" t="n"/>
      <c r="AP66" s="27" t="n"/>
      <c r="AQ66" s="28" t="n"/>
      <c r="AR66" s="543" t="inlineStr">
        <is>
          <t>Y</t>
        </is>
      </c>
      <c r="AS66" s="29" t="n"/>
      <c r="AT66" s="84" t="inlineStr">
        <is>
          <t>Site</t>
        </is>
      </c>
      <c r="AU66" s="541" t="inlineStr">
        <is>
          <t>-</t>
        </is>
      </c>
      <c r="AV66" s="27" t="n"/>
      <c r="AW66" s="27" t="n"/>
      <c r="AX66" s="531" t="inlineStr">
        <is>
          <t>18-IJB-40-011</t>
        </is>
      </c>
      <c r="AY66" s="530" t="inlineStr">
        <is>
          <t>18-40-011-iSC</t>
        </is>
      </c>
      <c r="AZ66" s="27" t="n"/>
      <c r="BA66" s="27" t="n"/>
      <c r="BB66" s="27" t="n"/>
      <c r="BC66" s="27" t="n"/>
      <c r="BD66" s="27" t="n"/>
      <c r="BE66" s="33" t="n"/>
      <c r="BF66" s="33" t="n"/>
      <c r="BG66" s="33" t="n"/>
      <c r="BH66" s="33" t="n"/>
      <c r="BI66" s="33" t="n"/>
      <c r="BJ66" s="33" t="n"/>
      <c r="BK66" s="33" t="n"/>
      <c r="BL66" s="33" t="n"/>
      <c r="BM66" s="33" t="n"/>
      <c r="BN66" s="33" t="n"/>
      <c r="BO66" s="33" t="n"/>
      <c r="BP66" s="33" t="n"/>
      <c r="BQ66" s="33" t="n"/>
      <c r="BR66" s="33" t="n"/>
      <c r="BS66" s="33" t="n"/>
      <c r="BT66" s="33" t="n"/>
      <c r="BU66" s="33" t="n"/>
      <c r="BV66" s="33" t="n"/>
      <c r="BW66" s="27" t="n"/>
      <c r="BX66" s="33" t="n"/>
      <c r="BY66" s="33" t="n"/>
      <c r="BZ66" s="33" t="n"/>
      <c r="CA66" s="27" t="n"/>
      <c r="CB66" s="27" t="n"/>
      <c r="CC66" s="27" t="n"/>
      <c r="CD66" s="27" t="n"/>
      <c r="CE66" s="58" t="n"/>
      <c r="CF66" s="58" t="n"/>
      <c r="CG66" s="59">
        <f>IF(OR(Q66="AI",Q66="PI"),AD66-(AE66-AD66)*0.001,IF(AND(Q66="AO",T66="FC"),4-0.048,IF(AND(Q66="AO",OR(T66="FO",T66="FLO")),20-0.048,"")))</f>
        <v/>
      </c>
      <c r="CH66" s="60">
        <f>IF(OR(Q66="AI",Q66="PI"),AD66+(AE66-AD66)*0.001,IF(AND(Q66="AO",T66="FC"),4+0.048,IF(AND(Q66="AO",OR(T66="FO",T66="FLO")),20+0.048,"")))</f>
        <v/>
      </c>
      <c r="CI66" s="61" t="n"/>
      <c r="CJ66" s="62" t="n"/>
      <c r="CK66" s="59">
        <f>IF(OR(Q66="AI",Q66="PI"),(AE66+AD66)/2-(AE66-AD66)*0.001,IF(Q66="AO",12-0.048,""))</f>
        <v/>
      </c>
      <c r="CL66" s="60">
        <f>IF(OR(Q66="AI",Q66="PI"),(AE66+AD66)/2+(AE66-AD66)*0.001,IF(Q66="AO",12+0.048,""))</f>
        <v/>
      </c>
      <c r="CM66" s="61" t="n"/>
      <c r="CN66" s="62" t="n"/>
      <c r="CO66" s="59">
        <f>IF(OR(Q66="AI",Q66="PI"),AE66-(AE66-AD66)*0.001,IF(AND(Q66="AO",T66="FC"),20-0.048,IF(AND(Q66="AO",OR(T66="FO",T66="FLO")),4-0.048,"")))</f>
        <v/>
      </c>
      <c r="CP66" s="60">
        <f>IF(OR(Q66="AI",Q66="PI"),AE66+(AE66-AD66)*0.001,IF(AND(Q66="AO",T66="FC"),20+0.048,IF(AND(Q66="AO",OR(T66="FO",T66="FLO")),4+0.048,"")))</f>
        <v/>
      </c>
      <c r="CQ66" s="64" t="n"/>
      <c r="CR66" s="65" t="n"/>
      <c r="CS66" s="67" t="n"/>
      <c r="CT66" s="67" t="n"/>
      <c r="CU66" s="544" t="n">
        <v>1840</v>
      </c>
      <c r="CV66" s="518">
        <f>LEFT(D66,3)</f>
        <v/>
      </c>
      <c r="CW66" s="47" t="inlineStr">
        <is>
          <t>PICA</t>
        </is>
      </c>
      <c r="CX66" s="47">
        <f>RIGHT(D66,6)</f>
        <v/>
      </c>
      <c r="CY66" s="47">
        <f>CV66&amp;CW66&amp;CX66</f>
        <v/>
      </c>
    </row>
    <row r="67" ht="19.9" customHeight="1" s="521">
      <c r="A67" s="524" t="n">
        <v>66</v>
      </c>
      <c r="B67" s="15" t="n">
        <v>2</v>
      </c>
      <c r="C67" s="15" t="n">
        <v>1840</v>
      </c>
      <c r="D67" s="45" t="inlineStr">
        <is>
          <t>18-PT-61202</t>
        </is>
      </c>
      <c r="E67" s="553" t="n"/>
      <c r="F67" s="540" t="inlineStr">
        <is>
          <t>-</t>
        </is>
      </c>
      <c r="G67" s="541" t="inlineStr">
        <is>
          <t>COOL. FROM ET-6102 PRES. INDIC., CONTR.</t>
        </is>
      </c>
      <c r="H67" s="553" t="n"/>
      <c r="I67" s="553" t="n"/>
      <c r="J67" s="553">
        <f>IF(H67&lt;&gt;"",LEFT(H67,FIND("～",H67,1)-1),"")</f>
        <v/>
      </c>
      <c r="K67" s="553">
        <f>IF(H67&lt;&gt;"",MID(H67,FIND("～",H67,1)+1,10),"")</f>
        <v/>
      </c>
      <c r="L67" s="22">
        <f>L66</f>
        <v/>
      </c>
      <c r="M67" s="21">
        <f>M66</f>
        <v/>
      </c>
      <c r="N67" s="21">
        <f>N66</f>
        <v/>
      </c>
      <c r="O67" s="21" t="n">
        <v>2</v>
      </c>
      <c r="P67" s="83">
        <f>P66</f>
        <v/>
      </c>
      <c r="Q67" s="22">
        <f>IF(MID(P67,4,3)="543","AO","AI")</f>
        <v/>
      </c>
      <c r="R67" s="22">
        <f>IF(R66&lt;&gt;"",R66,"")</f>
        <v/>
      </c>
      <c r="S67" s="542" t="inlineStr">
        <is>
          <t>4~20mA</t>
        </is>
      </c>
      <c r="T67" s="22" t="n"/>
      <c r="U67" s="22" t="n"/>
      <c r="V67" s="22" t="n"/>
      <c r="W67" s="22" t="n"/>
      <c r="X67" s="22" t="n"/>
      <c r="Y67" s="22" t="n"/>
      <c r="Z67" s="25">
        <f>"%Z"&amp;TEXT(M67,"00")&amp;TEXT(N67,"0")&amp;"1"&amp;TEXT(O67,"00")</f>
        <v/>
      </c>
      <c r="AA67" s="22">
        <f>IF(E67="","",IF(Q67="AI",CONCATENATE("%%I",E67),IF(Q67="AO",CONCATENATE("%%O",E67),E67)))</f>
        <v/>
      </c>
      <c r="AB67" s="22" t="inlineStr">
        <is>
          <t>18-PIC-61202</t>
        </is>
      </c>
      <c r="AC67" s="22">
        <f>IF(G67&lt;&gt;"",G67,"")</f>
        <v/>
      </c>
      <c r="AD67" s="21">
        <f>IF(J67&lt;&gt;"",J67,"")</f>
        <v/>
      </c>
      <c r="AE67" s="21">
        <f>IF(K67&lt;&gt;"",K67,"")</f>
        <v/>
      </c>
      <c r="AF67" s="21">
        <f>IF(I67&lt;&gt;"",I67,"")</f>
        <v/>
      </c>
      <c r="AG67" s="22" t="n">
        <v>0</v>
      </c>
      <c r="AH67" s="22" t="n">
        <v>0</v>
      </c>
      <c r="AI67" s="22" t="n">
        <v>0</v>
      </c>
      <c r="AJ67" s="22" t="n">
        <v>0</v>
      </c>
      <c r="AK67" s="23" t="inlineStr">
        <is>
          <t>DCS-AI</t>
        </is>
      </c>
      <c r="AL67" s="23" t="inlineStr">
        <is>
          <t>IS</t>
        </is>
      </c>
      <c r="AM67" s="23" t="n"/>
      <c r="AN67" s="84" t="inlineStr">
        <is>
          <t>DCS</t>
        </is>
      </c>
      <c r="AO67" s="27" t="n"/>
      <c r="AP67" s="27" t="n"/>
      <c r="AQ67" s="28" t="n"/>
      <c r="AR67" s="543" t="inlineStr">
        <is>
          <t>Y</t>
        </is>
      </c>
      <c r="AS67" s="29" t="n"/>
      <c r="AT67" s="84" t="inlineStr">
        <is>
          <t>Site</t>
        </is>
      </c>
      <c r="AU67" s="541" t="inlineStr">
        <is>
          <t>-</t>
        </is>
      </c>
      <c r="AV67" s="27" t="n"/>
      <c r="AW67" s="27" t="n"/>
      <c r="AX67" s="531" t="inlineStr">
        <is>
          <t>18-IJB-40-011</t>
        </is>
      </c>
      <c r="AY67" s="530" t="inlineStr">
        <is>
          <t>18-40-011-iSC</t>
        </is>
      </c>
      <c r="AZ67" s="27" t="n"/>
      <c r="BA67" s="27" t="n"/>
      <c r="BB67" s="27" t="n"/>
      <c r="BC67" s="27" t="n"/>
      <c r="BD67" s="27" t="n"/>
      <c r="BE67" s="33" t="n"/>
      <c r="BF67" s="33" t="n"/>
      <c r="BG67" s="33" t="n"/>
      <c r="BH67" s="33" t="n"/>
      <c r="BI67" s="33" t="n"/>
      <c r="BJ67" s="33" t="n"/>
      <c r="BK67" s="33" t="n"/>
      <c r="BL67" s="33" t="n"/>
      <c r="BM67" s="33" t="n"/>
      <c r="BN67" s="33" t="n"/>
      <c r="BO67" s="33" t="n"/>
      <c r="BP67" s="33" t="n"/>
      <c r="BQ67" s="33" t="n"/>
      <c r="BR67" s="33" t="n"/>
      <c r="BS67" s="33" t="n"/>
      <c r="BT67" s="33" t="n"/>
      <c r="BU67" s="33" t="n"/>
      <c r="BV67" s="33" t="n"/>
      <c r="BW67" s="27" t="n"/>
      <c r="BX67" s="33" t="n"/>
      <c r="BY67" s="33" t="n"/>
      <c r="BZ67" s="33" t="n"/>
      <c r="CA67" s="27" t="n"/>
      <c r="CB67" s="27" t="n"/>
      <c r="CC67" s="27" t="n"/>
      <c r="CD67" s="27" t="n"/>
      <c r="CE67" s="58" t="n"/>
      <c r="CF67" s="58" t="n"/>
      <c r="CG67" s="59">
        <f>IF(OR(Q67="AI",Q67="PI"),AD67-(AE67-AD67)*0.001,IF(AND(Q67="AO",T67="FC"),4-0.048,IF(AND(Q67="AO",OR(T67="FO",T67="FLO")),20-0.048,"")))</f>
        <v/>
      </c>
      <c r="CH67" s="60">
        <f>IF(OR(Q67="AI",Q67="PI"),AD67+(AE67-AD67)*0.001,IF(AND(Q67="AO",T67="FC"),4+0.048,IF(AND(Q67="AO",OR(T67="FO",T67="FLO")),20+0.048,"")))</f>
        <v/>
      </c>
      <c r="CI67" s="61" t="n"/>
      <c r="CJ67" s="62" t="n"/>
      <c r="CK67" s="59">
        <f>IF(OR(Q67="AI",Q67="PI"),(AE67+AD67)/2-(AE67-AD67)*0.001,IF(Q67="AO",12-0.048,""))</f>
        <v/>
      </c>
      <c r="CL67" s="60">
        <f>IF(OR(Q67="AI",Q67="PI"),(AE67+AD67)/2+(AE67-AD67)*0.001,IF(Q67="AO",12+0.048,""))</f>
        <v/>
      </c>
      <c r="CM67" s="61" t="n"/>
      <c r="CN67" s="62" t="n"/>
      <c r="CO67" s="59">
        <f>IF(OR(Q67="AI",Q67="PI"),AE67-(AE67-AD67)*0.001,IF(AND(Q67="AO",T67="FC"),20-0.048,IF(AND(Q67="AO",OR(T67="FO",T67="FLO")),4-0.048,"")))</f>
        <v/>
      </c>
      <c r="CP67" s="60">
        <f>IF(OR(Q67="AI",Q67="PI"),AE67+(AE67-AD67)*0.001,IF(AND(Q67="AO",T67="FC"),20+0.048,IF(AND(Q67="AO",OR(T67="FO",T67="FLO")),4+0.048,"")))</f>
        <v/>
      </c>
      <c r="CQ67" s="64" t="n"/>
      <c r="CR67" s="65" t="n"/>
      <c r="CS67" s="67" t="n"/>
      <c r="CT67" s="67" t="n"/>
      <c r="CU67" s="544" t="n">
        <v>1840</v>
      </c>
      <c r="CV67" s="518">
        <f>LEFT(D67,3)</f>
        <v/>
      </c>
      <c r="CW67" s="47" t="inlineStr">
        <is>
          <t>PIC</t>
        </is>
      </c>
      <c r="CX67" s="47">
        <f>RIGHT(D67,6)</f>
        <v/>
      </c>
      <c r="CY67" s="47">
        <f>CV67&amp;CW67&amp;CX67</f>
        <v/>
      </c>
    </row>
    <row r="68" ht="19.9" customHeight="1" s="521">
      <c r="A68" s="524" t="n">
        <v>67</v>
      </c>
      <c r="B68" s="15" t="n">
        <v>3</v>
      </c>
      <c r="C68" s="15" t="n">
        <v>1840</v>
      </c>
      <c r="D68" s="45" t="inlineStr">
        <is>
          <t>18-PT-61204</t>
        </is>
      </c>
      <c r="E68" s="553" t="n"/>
      <c r="F68" s="540" t="inlineStr">
        <is>
          <t>-</t>
        </is>
      </c>
      <c r="G68" s="541" t="inlineStr">
        <is>
          <t>GC ENDS TO ET-6105 PRES. INDIC., CONTR.</t>
        </is>
      </c>
      <c r="H68" s="553" t="n"/>
      <c r="I68" s="553" t="n"/>
      <c r="J68" s="553">
        <f>IF(H68&lt;&gt;"",LEFT(H68,FIND("～",H68,1)-1),"")</f>
        <v/>
      </c>
      <c r="K68" s="553">
        <f>IF(H68&lt;&gt;"",MID(H68,FIND("～",H68,1)+1,10),"")</f>
        <v/>
      </c>
      <c r="L68" s="22">
        <f>L67</f>
        <v/>
      </c>
      <c r="M68" s="21">
        <f>M67</f>
        <v/>
      </c>
      <c r="N68" s="21">
        <f>N67</f>
        <v/>
      </c>
      <c r="O68" s="21" t="n">
        <v>3</v>
      </c>
      <c r="P68" s="83">
        <f>P67</f>
        <v/>
      </c>
      <c r="Q68" s="22">
        <f>IF(MID(P68,4,3)="543","AO","AI")</f>
        <v/>
      </c>
      <c r="R68" s="22">
        <f>IF(R67&lt;&gt;"",R67,"")</f>
        <v/>
      </c>
      <c r="S68" s="542" t="inlineStr">
        <is>
          <t>4~20mA</t>
        </is>
      </c>
      <c r="T68" s="22" t="n"/>
      <c r="U68" s="22" t="n"/>
      <c r="V68" s="22" t="n"/>
      <c r="W68" s="22" t="n"/>
      <c r="X68" s="22" t="n"/>
      <c r="Y68" s="22" t="n"/>
      <c r="Z68" s="25">
        <f>"%Z"&amp;TEXT(M68,"00")&amp;TEXT(N68,"0")&amp;"1"&amp;TEXT(O68,"00")</f>
        <v/>
      </c>
      <c r="AA68" s="22">
        <f>IF(E68="","",IF(Q68="AI",CONCATENATE("%%I",E68),IF(Q68="AO",CONCATENATE("%%O",E68),E68)))</f>
        <v/>
      </c>
      <c r="AB68" s="22" t="inlineStr">
        <is>
          <t>18-PIC-61204</t>
        </is>
      </c>
      <c r="AC68" s="22">
        <f>IF(G68&lt;&gt;"",G68,"")</f>
        <v/>
      </c>
      <c r="AD68" s="21">
        <f>IF(J68&lt;&gt;"",J68,"")</f>
        <v/>
      </c>
      <c r="AE68" s="21">
        <f>IF(K68&lt;&gt;"",K68,"")</f>
        <v/>
      </c>
      <c r="AF68" s="21">
        <f>IF(I68&lt;&gt;"",I68,"")</f>
        <v/>
      </c>
      <c r="AG68" s="22" t="n">
        <v>0</v>
      </c>
      <c r="AH68" s="22" t="n">
        <v>0</v>
      </c>
      <c r="AI68" s="22" t="n">
        <v>0</v>
      </c>
      <c r="AJ68" s="22" t="n">
        <v>0</v>
      </c>
      <c r="AK68" s="23" t="inlineStr">
        <is>
          <t>DCS-AI</t>
        </is>
      </c>
      <c r="AL68" s="23" t="inlineStr">
        <is>
          <t>IS</t>
        </is>
      </c>
      <c r="AM68" s="23" t="n"/>
      <c r="AN68" s="84" t="inlineStr">
        <is>
          <t>DCS</t>
        </is>
      </c>
      <c r="AO68" s="27" t="n"/>
      <c r="AP68" s="27" t="n"/>
      <c r="AQ68" s="28" t="n"/>
      <c r="AR68" s="543" t="inlineStr">
        <is>
          <t>Y</t>
        </is>
      </c>
      <c r="AS68" s="29" t="n"/>
      <c r="AT68" s="84" t="inlineStr">
        <is>
          <t>Site</t>
        </is>
      </c>
      <c r="AU68" s="541" t="inlineStr">
        <is>
          <t>-</t>
        </is>
      </c>
      <c r="AV68" s="27" t="n"/>
      <c r="AW68" s="27" t="n"/>
      <c r="AX68" s="531" t="inlineStr">
        <is>
          <t>18-IJB-40-011</t>
        </is>
      </c>
      <c r="AY68" s="530" t="inlineStr">
        <is>
          <t>18-40-011-iSC</t>
        </is>
      </c>
      <c r="AZ68" s="27" t="n"/>
      <c r="BA68" s="27" t="n"/>
      <c r="BB68" s="27" t="n"/>
      <c r="BC68" s="27" t="n"/>
      <c r="BD68" s="27" t="n"/>
      <c r="BE68" s="33" t="n"/>
      <c r="BF68" s="33" t="n"/>
      <c r="BG68" s="33" t="n"/>
      <c r="BH68" s="33" t="n"/>
      <c r="BI68" s="33" t="n"/>
      <c r="BJ68" s="33" t="n"/>
      <c r="BK68" s="33" t="n"/>
      <c r="BL68" s="33" t="n"/>
      <c r="BM68" s="33" t="n"/>
      <c r="BN68" s="33" t="n"/>
      <c r="BO68" s="33" t="n"/>
      <c r="BP68" s="33" t="n"/>
      <c r="BQ68" s="33" t="n"/>
      <c r="BR68" s="33" t="n"/>
      <c r="BS68" s="33" t="n"/>
      <c r="BT68" s="33" t="n"/>
      <c r="BU68" s="33" t="n"/>
      <c r="BV68" s="33" t="n"/>
      <c r="BW68" s="27" t="n"/>
      <c r="BX68" s="33" t="n"/>
      <c r="BY68" s="33" t="n"/>
      <c r="BZ68" s="33" t="n"/>
      <c r="CA68" s="27" t="n"/>
      <c r="CB68" s="27" t="n"/>
      <c r="CC68" s="27" t="n"/>
      <c r="CD68" s="27" t="n"/>
      <c r="CE68" s="58" t="n"/>
      <c r="CF68" s="58" t="n"/>
      <c r="CG68" s="59">
        <f>IF(OR(Q68="AI",Q68="PI"),AD68-(AE68-AD68)*0.001,IF(AND(Q68="AO",T68="FC"),4-0.048,IF(AND(Q68="AO",OR(T68="FO",T68="FLO")),20-0.048,"")))</f>
        <v/>
      </c>
      <c r="CH68" s="60">
        <f>IF(OR(Q68="AI",Q68="PI"),AD68+(AE68-AD68)*0.001,IF(AND(Q68="AO",T68="FC"),4+0.048,IF(AND(Q68="AO",OR(T68="FO",T68="FLO")),20+0.048,"")))</f>
        <v/>
      </c>
      <c r="CI68" s="61" t="n"/>
      <c r="CJ68" s="62" t="n"/>
      <c r="CK68" s="59">
        <f>IF(OR(Q68="AI",Q68="PI"),(AE68+AD68)/2-(AE68-AD68)*0.001,IF(Q68="AO",12-0.048,""))</f>
        <v/>
      </c>
      <c r="CL68" s="60">
        <f>IF(OR(Q68="AI",Q68="PI"),(AE68+AD68)/2+(AE68-AD68)*0.001,IF(Q68="AO",12+0.048,""))</f>
        <v/>
      </c>
      <c r="CM68" s="61" t="n"/>
      <c r="CN68" s="62" t="n"/>
      <c r="CO68" s="59">
        <f>IF(OR(Q68="AI",Q68="PI"),AE68-(AE68-AD68)*0.001,IF(AND(Q68="AO",T68="FC"),20-0.048,IF(AND(Q68="AO",OR(T68="FO",T68="FLO")),4-0.048,"")))</f>
        <v/>
      </c>
      <c r="CP68" s="60">
        <f>IF(OR(Q68="AI",Q68="PI"),AE68+(AE68-AD68)*0.001,IF(AND(Q68="AO",T68="FC"),20+0.048,IF(AND(Q68="AO",OR(T68="FO",T68="FLO")),4+0.048,"")))</f>
        <v/>
      </c>
      <c r="CQ68" s="64" t="n"/>
      <c r="CR68" s="65" t="n"/>
      <c r="CS68" s="67" t="n"/>
      <c r="CT68" s="67" t="n"/>
      <c r="CU68" s="544" t="n">
        <v>1840</v>
      </c>
      <c r="CV68" s="518">
        <f>LEFT(D68,3)</f>
        <v/>
      </c>
      <c r="CW68" s="47" t="inlineStr">
        <is>
          <t>PIC</t>
        </is>
      </c>
      <c r="CX68" s="47">
        <f>RIGHT(D68,6)</f>
        <v/>
      </c>
      <c r="CY68" s="47">
        <f>CV68&amp;CW68&amp;CX68</f>
        <v/>
      </c>
    </row>
    <row r="69" ht="19.9" customHeight="1" s="521">
      <c r="A69" s="524" t="n">
        <v>68</v>
      </c>
      <c r="B69" s="15" t="n">
        <v>4</v>
      </c>
      <c r="C69" s="15" t="n">
        <v>1840</v>
      </c>
      <c r="D69" s="45" t="inlineStr">
        <is>
          <t>18-PT-62104</t>
        </is>
      </c>
      <c r="E69" s="553" t="n"/>
      <c r="F69" s="540" t="inlineStr">
        <is>
          <t>-</t>
        </is>
      </c>
      <c r="G69" s="541" t="inlineStr">
        <is>
          <t>VE-6202 TOP PRES. INDIC., CONTR., ALA.</t>
        </is>
      </c>
      <c r="H69" s="553" t="n"/>
      <c r="I69" s="553" t="n"/>
      <c r="J69" s="553">
        <f>IF(H69&lt;&gt;"",LEFT(H69,FIND("～",H69,1)-1),"")</f>
        <v/>
      </c>
      <c r="K69" s="553">
        <f>IF(H69&lt;&gt;"",MID(H69,FIND("～",H69,1)+1,10),"")</f>
        <v/>
      </c>
      <c r="L69" s="22">
        <f>L68</f>
        <v/>
      </c>
      <c r="M69" s="21">
        <f>M68</f>
        <v/>
      </c>
      <c r="N69" s="21">
        <f>N68</f>
        <v/>
      </c>
      <c r="O69" s="21" t="n">
        <v>4</v>
      </c>
      <c r="P69" s="83">
        <f>P68</f>
        <v/>
      </c>
      <c r="Q69" s="22">
        <f>IF(MID(P69,4,3)="543","AO","AI")</f>
        <v/>
      </c>
      <c r="R69" s="22">
        <f>IF(R68&lt;&gt;"",R68,"")</f>
        <v/>
      </c>
      <c r="S69" s="542" t="inlineStr">
        <is>
          <t>4~20mA</t>
        </is>
      </c>
      <c r="T69" s="22" t="n"/>
      <c r="U69" s="22" t="n"/>
      <c r="V69" s="22" t="n"/>
      <c r="W69" s="22" t="n"/>
      <c r="X69" s="22" t="n"/>
      <c r="Y69" s="22" t="n"/>
      <c r="Z69" s="25">
        <f>"%Z"&amp;TEXT(M69,"00")&amp;TEXT(N69,"0")&amp;"1"&amp;TEXT(O69,"00")</f>
        <v/>
      </c>
      <c r="AA69" s="22">
        <f>IF(E69="","",IF(Q69="AI",CONCATENATE("%%I",E69),IF(Q69="AO",CONCATENATE("%%O",E69),E69)))</f>
        <v/>
      </c>
      <c r="AB69" s="22" t="inlineStr">
        <is>
          <t>18-PICA-62104</t>
        </is>
      </c>
      <c r="AC69" s="22">
        <f>IF(G69&lt;&gt;"",G69,"")</f>
        <v/>
      </c>
      <c r="AD69" s="21">
        <f>IF(J69&lt;&gt;"",J69,"")</f>
        <v/>
      </c>
      <c r="AE69" s="21">
        <f>IF(K69&lt;&gt;"",K69,"")</f>
        <v/>
      </c>
      <c r="AF69" s="21">
        <f>IF(I69&lt;&gt;"",I69,"")</f>
        <v/>
      </c>
      <c r="AG69" s="22" t="n">
        <v>0</v>
      </c>
      <c r="AH69" s="22" t="n">
        <v>2720</v>
      </c>
      <c r="AI69" s="22" t="n">
        <v>680</v>
      </c>
      <c r="AJ69" s="22" t="n">
        <v>0</v>
      </c>
      <c r="AK69" s="23" t="inlineStr">
        <is>
          <t>DCS-AI</t>
        </is>
      </c>
      <c r="AL69" s="23" t="inlineStr">
        <is>
          <t>IS</t>
        </is>
      </c>
      <c r="AM69" s="23" t="n"/>
      <c r="AN69" s="84" t="inlineStr">
        <is>
          <t>DCS</t>
        </is>
      </c>
      <c r="AO69" s="27" t="n"/>
      <c r="AP69" s="27" t="n"/>
      <c r="AQ69" s="28" t="n"/>
      <c r="AR69" s="543" t="inlineStr">
        <is>
          <t>Y</t>
        </is>
      </c>
      <c r="AS69" s="29" t="n"/>
      <c r="AT69" s="84" t="inlineStr">
        <is>
          <t>Site</t>
        </is>
      </c>
      <c r="AU69" s="541" t="inlineStr">
        <is>
          <t>-</t>
        </is>
      </c>
      <c r="AV69" s="27" t="n"/>
      <c r="AW69" s="27" t="n"/>
      <c r="AX69" s="531" t="inlineStr">
        <is>
          <t>18-IJB-40-011</t>
        </is>
      </c>
      <c r="AY69" s="530" t="inlineStr">
        <is>
          <t>18-40-011-iSC</t>
        </is>
      </c>
      <c r="AZ69" s="27" t="n"/>
      <c r="BA69" s="27" t="n"/>
      <c r="BB69" s="27" t="n"/>
      <c r="BC69" s="27" t="n"/>
      <c r="BD69" s="27" t="n"/>
      <c r="BE69" s="33" t="n"/>
      <c r="BF69" s="33" t="n"/>
      <c r="BG69" s="33" t="n"/>
      <c r="BH69" s="33" t="n"/>
      <c r="BI69" s="33" t="n"/>
      <c r="BJ69" s="33" t="n"/>
      <c r="BK69" s="33" t="n"/>
      <c r="BL69" s="33" t="n"/>
      <c r="BM69" s="33" t="n"/>
      <c r="BN69" s="33" t="n"/>
      <c r="BO69" s="33" t="n"/>
      <c r="BP69" s="33" t="n"/>
      <c r="BQ69" s="33" t="n"/>
      <c r="BR69" s="33" t="n"/>
      <c r="BS69" s="33" t="n"/>
      <c r="BT69" s="33" t="n"/>
      <c r="BU69" s="33" t="n"/>
      <c r="BV69" s="33" t="n"/>
      <c r="BW69" s="27" t="n"/>
      <c r="BX69" s="33" t="n"/>
      <c r="BY69" s="33" t="n"/>
      <c r="BZ69" s="33" t="n"/>
      <c r="CA69" s="27" t="n"/>
      <c r="CB69" s="27" t="n"/>
      <c r="CC69" s="27" t="n"/>
      <c r="CD69" s="27" t="n"/>
      <c r="CE69" s="58" t="n"/>
      <c r="CF69" s="58" t="n"/>
      <c r="CG69" s="59">
        <f>IF(OR(Q69="AI",Q69="PI"),AD69-(AE69-AD69)*0.001,IF(AND(Q69="AO",T69="FC"),4-0.048,IF(AND(Q69="AO",OR(T69="FO",T69="FLO")),20-0.048,"")))</f>
        <v/>
      </c>
      <c r="CH69" s="60">
        <f>IF(OR(Q69="AI",Q69="PI"),AD69+(AE69-AD69)*0.001,IF(AND(Q69="AO",T69="FC"),4+0.048,IF(AND(Q69="AO",OR(T69="FO",T69="FLO")),20+0.048,"")))</f>
        <v/>
      </c>
      <c r="CI69" s="61" t="n"/>
      <c r="CJ69" s="62" t="n"/>
      <c r="CK69" s="59">
        <f>IF(OR(Q69="AI",Q69="PI"),(AE69+AD69)/2-(AE69-AD69)*0.001,IF(Q69="AO",12-0.048,""))</f>
        <v/>
      </c>
      <c r="CL69" s="60">
        <f>IF(OR(Q69="AI",Q69="PI"),(AE69+AD69)/2+(AE69-AD69)*0.001,IF(Q69="AO",12+0.048,""))</f>
        <v/>
      </c>
      <c r="CM69" s="61" t="n"/>
      <c r="CN69" s="62" t="n"/>
      <c r="CO69" s="59">
        <f>IF(OR(Q69="AI",Q69="PI"),AE69-(AE69-AD69)*0.001,IF(AND(Q69="AO",T69="FC"),20-0.048,IF(AND(Q69="AO",OR(T69="FO",T69="FLO")),4-0.048,"")))</f>
        <v/>
      </c>
      <c r="CP69" s="60">
        <f>IF(OR(Q69="AI",Q69="PI"),AE69+(AE69-AD69)*0.001,IF(AND(Q69="AO",T69="FC"),20+0.048,IF(AND(Q69="AO",OR(T69="FO",T69="FLO")),4+0.048,"")))</f>
        <v/>
      </c>
      <c r="CQ69" s="64" t="n"/>
      <c r="CR69" s="65" t="n"/>
      <c r="CS69" s="67" t="n"/>
      <c r="CT69" s="67" t="n"/>
      <c r="CU69" s="544" t="n">
        <v>1840</v>
      </c>
      <c r="CV69" s="518">
        <f>LEFT(D69,3)</f>
        <v/>
      </c>
      <c r="CW69" s="47" t="inlineStr">
        <is>
          <t>PICA</t>
        </is>
      </c>
      <c r="CX69" s="47">
        <f>RIGHT(D69,6)</f>
        <v/>
      </c>
      <c r="CY69" s="47">
        <f>CV69&amp;CW69&amp;CX69</f>
        <v/>
      </c>
    </row>
    <row r="70" ht="19.9" customHeight="1" s="521">
      <c r="A70" s="524" t="n">
        <v>69</v>
      </c>
      <c r="B70" s="15" t="n">
        <v>5</v>
      </c>
      <c r="C70" s="15" t="n">
        <v>1840</v>
      </c>
      <c r="D70" s="45" t="inlineStr">
        <is>
          <t>18-FT-61202</t>
        </is>
      </c>
      <c r="E70" s="553" t="n"/>
      <c r="F70" s="540" t="inlineStr">
        <is>
          <t>-</t>
        </is>
      </c>
      <c r="G70" s="541" t="inlineStr">
        <is>
          <t>HCS TO TA-6101 FLOW</t>
        </is>
      </c>
      <c r="H70" s="553" t="n"/>
      <c r="I70" s="553" t="n"/>
      <c r="J70" s="553">
        <f>IF(H70&lt;&gt;"",LEFT(H70,FIND("～",H70,1)-1),"")</f>
        <v/>
      </c>
      <c r="K70" s="553">
        <f>IF(H70&lt;&gt;"",MID(H70,FIND("～",H70,1)+1,10),"")</f>
        <v/>
      </c>
      <c r="L70" s="22">
        <f>L69</f>
        <v/>
      </c>
      <c r="M70" s="21">
        <f>M69</f>
        <v/>
      </c>
      <c r="N70" s="21">
        <f>N69</f>
        <v/>
      </c>
      <c r="O70" s="21" t="n">
        <v>5</v>
      </c>
      <c r="P70" s="83">
        <f>P69</f>
        <v/>
      </c>
      <c r="Q70" s="22">
        <f>IF(MID(P70,4,3)="543","AO","AI")</f>
        <v/>
      </c>
      <c r="R70" s="22">
        <f>IF(R69&lt;&gt;"",R69,"")</f>
        <v/>
      </c>
      <c r="S70" s="542" t="inlineStr">
        <is>
          <t>4~20mA</t>
        </is>
      </c>
      <c r="T70" s="22" t="n"/>
      <c r="U70" s="22" t="n"/>
      <c r="V70" s="22" t="n"/>
      <c r="W70" s="22" t="n"/>
      <c r="X70" s="22" t="n"/>
      <c r="Y70" s="22" t="n"/>
      <c r="Z70" s="25">
        <f>"%Z"&amp;TEXT(M70,"00")&amp;TEXT(N70,"0")&amp;"1"&amp;TEXT(O70,"00")</f>
        <v/>
      </c>
      <c r="AA70" s="22">
        <f>IF(E70="","",IF(Q70="AI",CONCATENATE("%%I",E70),IF(Q70="AO",CONCATENATE("%%O",E70),E70)))</f>
        <v/>
      </c>
      <c r="AB70" s="22" t="inlineStr">
        <is>
          <t>18-FIC-61202</t>
        </is>
      </c>
      <c r="AC70" s="22">
        <f>IF(G70&lt;&gt;"",G70,"")</f>
        <v/>
      </c>
      <c r="AD70" s="21">
        <f>IF(J70&lt;&gt;"",J70,"")</f>
        <v/>
      </c>
      <c r="AE70" s="21">
        <f>IF(K70&lt;&gt;"",K70,"")</f>
        <v/>
      </c>
      <c r="AF70" s="21">
        <f>IF(I70&lt;&gt;"",I70,"")</f>
        <v/>
      </c>
      <c r="AG70" s="22" t="n">
        <v>0</v>
      </c>
      <c r="AH70" s="22" t="n">
        <v>2720</v>
      </c>
      <c r="AI70" s="22" t="n">
        <v>680</v>
      </c>
      <c r="AJ70" s="22" t="n">
        <v>0</v>
      </c>
      <c r="AK70" s="23" t="inlineStr">
        <is>
          <t>DCS-AI</t>
        </is>
      </c>
      <c r="AL70" s="23" t="inlineStr">
        <is>
          <t>IS</t>
        </is>
      </c>
      <c r="AM70" s="23" t="n"/>
      <c r="AN70" s="84" t="inlineStr">
        <is>
          <t>DCS</t>
        </is>
      </c>
      <c r="AO70" s="27" t="n"/>
      <c r="AP70" s="27" t="n"/>
      <c r="AQ70" s="28" t="n"/>
      <c r="AR70" s="543" t="inlineStr">
        <is>
          <t>Y</t>
        </is>
      </c>
      <c r="AS70" s="29" t="n"/>
      <c r="AT70" s="84" t="inlineStr">
        <is>
          <t>Site</t>
        </is>
      </c>
      <c r="AU70" s="541" t="inlineStr">
        <is>
          <t>-</t>
        </is>
      </c>
      <c r="AV70" s="27" t="n"/>
      <c r="AW70" s="27" t="n"/>
      <c r="AX70" s="531" t="inlineStr">
        <is>
          <t>18-IJB-40-011</t>
        </is>
      </c>
      <c r="AY70" s="530" t="inlineStr">
        <is>
          <t>18-40-011-iSC</t>
        </is>
      </c>
      <c r="AZ70" s="27" t="n"/>
      <c r="BA70" s="27" t="n"/>
      <c r="BB70" s="27" t="n"/>
      <c r="BC70" s="27" t="n"/>
      <c r="BD70" s="27" t="n"/>
      <c r="BE70" s="33" t="n"/>
      <c r="BF70" s="33" t="n"/>
      <c r="BG70" s="33" t="n"/>
      <c r="BH70" s="33" t="n"/>
      <c r="BI70" s="33" t="n"/>
      <c r="BJ70" s="33" t="n"/>
      <c r="BK70" s="33" t="n"/>
      <c r="BL70" s="33" t="n"/>
      <c r="BM70" s="33" t="n"/>
      <c r="BN70" s="33" t="n"/>
      <c r="BO70" s="33" t="n"/>
      <c r="BP70" s="33" t="n"/>
      <c r="BQ70" s="33" t="n"/>
      <c r="BR70" s="33" t="n"/>
      <c r="BS70" s="33" t="n"/>
      <c r="BT70" s="33" t="n"/>
      <c r="BU70" s="33" t="n"/>
      <c r="BV70" s="33" t="n"/>
      <c r="BW70" s="27" t="n"/>
      <c r="BX70" s="33" t="n"/>
      <c r="BY70" s="33" t="n"/>
      <c r="BZ70" s="33" t="n"/>
      <c r="CA70" s="27" t="n"/>
      <c r="CB70" s="27" t="n"/>
      <c r="CC70" s="27" t="n"/>
      <c r="CD70" s="27" t="n"/>
      <c r="CE70" s="58" t="n"/>
      <c r="CF70" s="58" t="n"/>
      <c r="CG70" s="59">
        <f>IF(OR(Q70="AI",Q70="PI"),AD70-(AE70-AD70)*0.001,IF(AND(Q70="AO",T70="FC"),4-0.048,IF(AND(Q70="AO",OR(T70="FO",T70="FLO")),20-0.048,"")))</f>
        <v/>
      </c>
      <c r="CH70" s="60">
        <f>IF(OR(Q70="AI",Q70="PI"),AD70+(AE70-AD70)*0.001,IF(AND(Q70="AO",T70="FC"),4+0.048,IF(AND(Q70="AO",OR(T70="FO",T70="FLO")),20+0.048,"")))</f>
        <v/>
      </c>
      <c r="CI70" s="61" t="n"/>
      <c r="CJ70" s="62" t="n"/>
      <c r="CK70" s="59">
        <f>IF(OR(Q70="AI",Q70="PI"),(AE70+AD70)/2-(AE70-AD70)*0.001,IF(Q70="AO",12-0.048,""))</f>
        <v/>
      </c>
      <c r="CL70" s="60">
        <f>IF(OR(Q70="AI",Q70="PI"),(AE70+AD70)/2+(AE70-AD70)*0.001,IF(Q70="AO",12+0.048,""))</f>
        <v/>
      </c>
      <c r="CM70" s="61" t="n"/>
      <c r="CN70" s="62" t="n"/>
      <c r="CO70" s="59">
        <f>IF(OR(Q70="AI",Q70="PI"),AE70-(AE70-AD70)*0.001,IF(AND(Q70="AO",T70="FC"),20-0.048,IF(AND(Q70="AO",OR(T70="FO",T70="FLO")),4-0.048,"")))</f>
        <v/>
      </c>
      <c r="CP70" s="60">
        <f>IF(OR(Q70="AI",Q70="PI"),AE70+(AE70-AD70)*0.001,IF(AND(Q70="AO",T70="FC"),20+0.048,IF(AND(Q70="AO",OR(T70="FO",T70="FLO")),4+0.048,"")))</f>
        <v/>
      </c>
      <c r="CQ70" s="64" t="n"/>
      <c r="CR70" s="65" t="n"/>
      <c r="CS70" s="67" t="n"/>
      <c r="CT70" s="67" t="n"/>
      <c r="CU70" s="544" t="n">
        <v>1840</v>
      </c>
      <c r="CV70" s="518">
        <f>LEFT(D70,3)</f>
        <v/>
      </c>
      <c r="CW70" s="47" t="inlineStr">
        <is>
          <t>FIC</t>
        </is>
      </c>
      <c r="CX70" s="47">
        <f>RIGHT(D70,6)</f>
        <v/>
      </c>
      <c r="CY70" s="47">
        <f>CV70&amp;CW70&amp;CX70</f>
        <v/>
      </c>
    </row>
    <row r="71" ht="19.9" customHeight="1" s="521">
      <c r="A71" s="524" t="n">
        <v>70</v>
      </c>
      <c r="B71" s="15" t="n">
        <v>6</v>
      </c>
      <c r="C71" s="15" t="n">
        <v>1840</v>
      </c>
      <c r="D71" s="45" t="inlineStr">
        <is>
          <t>18-TT-61105</t>
        </is>
      </c>
      <c r="E71" s="553" t="n"/>
      <c r="F71" s="540" t="inlineStr">
        <is>
          <t>-</t>
        </is>
      </c>
      <c r="G71" s="541" t="inlineStr">
        <is>
          <t>TA-6101 TEMP. INDIC., CONTR.</t>
        </is>
      </c>
      <c r="H71" s="553" t="n"/>
      <c r="I71" s="553" t="n"/>
      <c r="J71" s="553">
        <f>IF(H71&lt;&gt;"",LEFT(H71,FIND("～",H71,1)-1),"")</f>
        <v/>
      </c>
      <c r="K71" s="553">
        <f>IF(H71&lt;&gt;"",MID(H71,FIND("～",H71,1)+1,10),"")</f>
        <v/>
      </c>
      <c r="L71" s="22">
        <f>L70</f>
        <v/>
      </c>
      <c r="M71" s="21">
        <f>M70</f>
        <v/>
      </c>
      <c r="N71" s="21">
        <f>N70</f>
        <v/>
      </c>
      <c r="O71" s="21" t="n">
        <v>6</v>
      </c>
      <c r="P71" s="83">
        <f>P70</f>
        <v/>
      </c>
      <c r="Q71" s="22">
        <f>IF(MID(P71,4,3)="543","AO","AI")</f>
        <v/>
      </c>
      <c r="R71" s="22">
        <f>IF(R70&lt;&gt;"",R70,"")</f>
        <v/>
      </c>
      <c r="S71" s="542" t="inlineStr">
        <is>
          <t>4~20mA</t>
        </is>
      </c>
      <c r="T71" s="22" t="n"/>
      <c r="U71" s="22" t="n"/>
      <c r="V71" s="22" t="n"/>
      <c r="W71" s="22" t="n"/>
      <c r="X71" s="22" t="n"/>
      <c r="Y71" s="22" t="n"/>
      <c r="Z71" s="25">
        <f>"%Z"&amp;TEXT(M71,"00")&amp;TEXT(N71,"0")&amp;"1"&amp;TEXT(O71,"00")</f>
        <v/>
      </c>
      <c r="AA71" s="22">
        <f>IF(E71="","",IF(Q71="AI",CONCATENATE("%%I",E71),IF(Q71="AO",CONCATENATE("%%O",E71),E71)))</f>
        <v/>
      </c>
      <c r="AB71" s="22" t="inlineStr">
        <is>
          <t>18-TIC-61105</t>
        </is>
      </c>
      <c r="AC71" s="22">
        <f>IF(G71&lt;&gt;"",G71,"")</f>
        <v/>
      </c>
      <c r="AD71" s="21">
        <f>IF(J71&lt;&gt;"",J71,"")</f>
        <v/>
      </c>
      <c r="AE71" s="21">
        <f>IF(K71&lt;&gt;"",K71,"")</f>
        <v/>
      </c>
      <c r="AF71" s="21">
        <f>IF(I71&lt;&gt;"",I71,"")</f>
        <v/>
      </c>
      <c r="AG71" s="22" t="n">
        <v>0</v>
      </c>
      <c r="AH71" s="22" t="n">
        <v>2400</v>
      </c>
      <c r="AI71" s="22" t="n">
        <v>600</v>
      </c>
      <c r="AJ71" s="22" t="n">
        <v>0</v>
      </c>
      <c r="AK71" s="23" t="inlineStr">
        <is>
          <t>DCS-AI</t>
        </is>
      </c>
      <c r="AL71" s="23" t="inlineStr">
        <is>
          <t>IS</t>
        </is>
      </c>
      <c r="AM71" s="23" t="n"/>
      <c r="AN71" s="84" t="inlineStr">
        <is>
          <t>DCS</t>
        </is>
      </c>
      <c r="AO71" s="27" t="n"/>
      <c r="AP71" s="27" t="n"/>
      <c r="AQ71" s="28" t="n"/>
      <c r="AR71" s="543" t="inlineStr">
        <is>
          <t>Y</t>
        </is>
      </c>
      <c r="AS71" s="29" t="n"/>
      <c r="AT71" s="84" t="inlineStr">
        <is>
          <t>Site</t>
        </is>
      </c>
      <c r="AU71" s="541" t="inlineStr">
        <is>
          <t>-</t>
        </is>
      </c>
      <c r="AV71" s="27" t="n"/>
      <c r="AW71" s="27" t="n"/>
      <c r="AX71" s="531" t="inlineStr">
        <is>
          <t>18-IJB-40-015</t>
        </is>
      </c>
      <c r="AY71" s="530" t="inlineStr">
        <is>
          <t>18-40-015-iSC</t>
        </is>
      </c>
      <c r="AZ71" s="27" t="n"/>
      <c r="BA71" s="27" t="n"/>
      <c r="BB71" s="27" t="n"/>
      <c r="BC71" s="27" t="n"/>
      <c r="BD71" s="27" t="n"/>
      <c r="BE71" s="33" t="n"/>
      <c r="BF71" s="33" t="n"/>
      <c r="BG71" s="33" t="n"/>
      <c r="BH71" s="33" t="n"/>
      <c r="BI71" s="33" t="n"/>
      <c r="BJ71" s="33" t="n"/>
      <c r="BK71" s="33" t="n"/>
      <c r="BL71" s="33" t="n"/>
      <c r="BM71" s="33" t="n"/>
      <c r="BN71" s="33" t="n"/>
      <c r="BO71" s="33" t="n"/>
      <c r="BP71" s="33" t="n"/>
      <c r="BQ71" s="33" t="n"/>
      <c r="BR71" s="33" t="n"/>
      <c r="BS71" s="33" t="n"/>
      <c r="BT71" s="33" t="n"/>
      <c r="BU71" s="33" t="n"/>
      <c r="BV71" s="33" t="n"/>
      <c r="BW71" s="27" t="n"/>
      <c r="BX71" s="33" t="n"/>
      <c r="BY71" s="33" t="n"/>
      <c r="BZ71" s="33" t="n"/>
      <c r="CA71" s="27" t="n"/>
      <c r="CB71" s="27" t="n"/>
      <c r="CC71" s="27" t="n"/>
      <c r="CD71" s="27" t="n"/>
      <c r="CE71" s="58" t="n"/>
      <c r="CF71" s="58" t="n"/>
      <c r="CG71" s="59">
        <f>IF(OR(Q71="AI",Q71="PI"),AD71-(AE71-AD71)*0.001,IF(AND(Q71="AO",T71="FC"),4-0.048,IF(AND(Q71="AO",OR(T71="FO",T71="FLO")),20-0.048,"")))</f>
        <v/>
      </c>
      <c r="CH71" s="60">
        <f>IF(OR(Q71="AI",Q71="PI"),AD71+(AE71-AD71)*0.001,IF(AND(Q71="AO",T71="FC"),4+0.048,IF(AND(Q71="AO",OR(T71="FO",T71="FLO")),20+0.048,"")))</f>
        <v/>
      </c>
      <c r="CI71" s="61" t="n"/>
      <c r="CJ71" s="62" t="n"/>
      <c r="CK71" s="59">
        <f>IF(OR(Q71="AI",Q71="PI"),(AE71+AD71)/2-(AE71-AD71)*0.001,IF(Q71="AO",12-0.048,""))</f>
        <v/>
      </c>
      <c r="CL71" s="60">
        <f>IF(OR(Q71="AI",Q71="PI"),(AE71+AD71)/2+(AE71-AD71)*0.001,IF(Q71="AO",12+0.048,""))</f>
        <v/>
      </c>
      <c r="CM71" s="61" t="n"/>
      <c r="CN71" s="62" t="n"/>
      <c r="CO71" s="59">
        <f>IF(OR(Q71="AI",Q71="PI"),AE71-(AE71-AD71)*0.001,IF(AND(Q71="AO",T71="FC"),20-0.048,IF(AND(Q71="AO",OR(T71="FO",T71="FLO")),4-0.048,"")))</f>
        <v/>
      </c>
      <c r="CP71" s="60">
        <f>IF(OR(Q71="AI",Q71="PI"),AE71+(AE71-AD71)*0.001,IF(AND(Q71="AO",T71="FC"),20+0.048,IF(AND(Q71="AO",OR(T71="FO",T71="FLO")),4+0.048,"")))</f>
        <v/>
      </c>
      <c r="CQ71" s="64" t="n"/>
      <c r="CR71" s="65" t="n"/>
      <c r="CS71" s="67" t="n"/>
      <c r="CT71" s="67" t="n"/>
      <c r="CU71" s="544" t="n">
        <v>1840</v>
      </c>
      <c r="CV71" s="518">
        <f>LEFT(D71,3)</f>
        <v/>
      </c>
      <c r="CW71" s="47" t="inlineStr">
        <is>
          <t>TIC</t>
        </is>
      </c>
      <c r="CX71" s="47">
        <f>RIGHT(D71,6)</f>
        <v/>
      </c>
      <c r="CY71" s="47">
        <f>CV71&amp;CW71&amp;CX71</f>
        <v/>
      </c>
    </row>
    <row r="72" ht="19.9" customHeight="1" s="521">
      <c r="A72" s="524" t="n">
        <v>71</v>
      </c>
      <c r="B72" s="15" t="n">
        <v>7</v>
      </c>
      <c r="C72" s="15" t="n">
        <v>1840</v>
      </c>
      <c r="D72" s="45" t="inlineStr">
        <is>
          <t>18-PT-61103</t>
        </is>
      </c>
      <c r="E72" s="45" t="n"/>
      <c r="F72" s="540" t="inlineStr">
        <is>
          <t>-</t>
        </is>
      </c>
      <c r="G72" s="541" t="inlineStr">
        <is>
          <t>GC TO TA-6101 PRES. INDIC., CONTR., ALA.</t>
        </is>
      </c>
      <c r="H72" s="553" t="n"/>
      <c r="I72" s="553" t="n"/>
      <c r="J72" s="553">
        <f>IF(H72&lt;&gt;"",LEFT(H72,FIND("～",H72,1)-1),"")</f>
        <v/>
      </c>
      <c r="K72" s="553">
        <f>IF(H72&lt;&gt;"",MID(H72,FIND("～",H72,1)+1,10),"")</f>
        <v/>
      </c>
      <c r="L72" s="22">
        <f>L71</f>
        <v/>
      </c>
      <c r="M72" s="21">
        <f>M71</f>
        <v/>
      </c>
      <c r="N72" s="21">
        <f>N71</f>
        <v/>
      </c>
      <c r="O72" s="21" t="n">
        <v>7</v>
      </c>
      <c r="P72" s="83">
        <f>P71</f>
        <v/>
      </c>
      <c r="Q72" s="22">
        <f>IF(MID(P72,4,3)="543","AO","AI")</f>
        <v/>
      </c>
      <c r="R72" s="22">
        <f>IF(R71&lt;&gt;"",R71,"")</f>
        <v/>
      </c>
      <c r="S72" s="542" t="inlineStr">
        <is>
          <t>4~20mA</t>
        </is>
      </c>
      <c r="T72" s="22" t="n"/>
      <c r="U72" s="22" t="n"/>
      <c r="V72" s="22" t="n"/>
      <c r="W72" s="22" t="n"/>
      <c r="X72" s="22" t="n"/>
      <c r="Y72" s="22" t="n"/>
      <c r="Z72" s="25">
        <f>"%Z"&amp;TEXT(M72,"00")&amp;TEXT(N72,"0")&amp;"1"&amp;TEXT(O72,"00")</f>
        <v/>
      </c>
      <c r="AA72" s="22">
        <f>IF(E72="","",IF(Q72="AI",CONCATENATE("%%I",E72),IF(Q72="AO",CONCATENATE("%%O",E72),E72)))</f>
        <v/>
      </c>
      <c r="AB72" s="22" t="inlineStr">
        <is>
          <t>18-PICA-61103</t>
        </is>
      </c>
      <c r="AC72" s="22">
        <f>IF(G72&lt;&gt;"",G72,"")</f>
        <v/>
      </c>
      <c r="AD72" s="21">
        <f>IF(J72&lt;&gt;"",J72,"")</f>
        <v/>
      </c>
      <c r="AE72" s="21">
        <f>IF(K72&lt;&gt;"",K72,"")</f>
        <v/>
      </c>
      <c r="AF72" s="21">
        <f>IF(I72&lt;&gt;"",I72,"")</f>
        <v/>
      </c>
      <c r="AG72" s="22" t="n"/>
      <c r="AH72" s="22" t="n"/>
      <c r="AI72" s="22" t="n"/>
      <c r="AJ72" s="22" t="n"/>
      <c r="AK72" s="23" t="inlineStr">
        <is>
          <t>DCS-AI</t>
        </is>
      </c>
      <c r="AL72" s="23" t="inlineStr">
        <is>
          <t>IS</t>
        </is>
      </c>
      <c r="AM72" s="23" t="n"/>
      <c r="AN72" s="84" t="inlineStr">
        <is>
          <t>DCS</t>
        </is>
      </c>
      <c r="AO72" s="27" t="n"/>
      <c r="AP72" s="27" t="n"/>
      <c r="AQ72" s="28" t="n"/>
      <c r="AR72" s="543" t="inlineStr">
        <is>
          <t>Y</t>
        </is>
      </c>
      <c r="AS72" s="29" t="n"/>
      <c r="AT72" s="84" t="inlineStr">
        <is>
          <t>Site</t>
        </is>
      </c>
      <c r="AU72" s="541" t="inlineStr">
        <is>
          <t>-</t>
        </is>
      </c>
      <c r="AV72" s="27" t="n"/>
      <c r="AW72" s="27" t="n"/>
      <c r="AX72" s="531" t="inlineStr">
        <is>
          <t>18-IJB-40-015</t>
        </is>
      </c>
      <c r="AY72" s="530" t="inlineStr">
        <is>
          <t>18-40-015-iSC</t>
        </is>
      </c>
      <c r="AZ72" s="27" t="n"/>
      <c r="BA72" s="27" t="n"/>
      <c r="BB72" s="27" t="n"/>
      <c r="BC72" s="27" t="n"/>
      <c r="BD72" s="27" t="n"/>
      <c r="BE72" s="33" t="n"/>
      <c r="BF72" s="33" t="n"/>
      <c r="BG72" s="33" t="n"/>
      <c r="BH72" s="33" t="n"/>
      <c r="BI72" s="33" t="n"/>
      <c r="BJ72" s="33" t="n"/>
      <c r="BK72" s="33" t="n"/>
      <c r="BL72" s="33" t="n"/>
      <c r="BM72" s="33" t="n"/>
      <c r="BN72" s="33" t="n"/>
      <c r="BO72" s="33" t="n"/>
      <c r="BP72" s="33" t="n"/>
      <c r="BQ72" s="33" t="n"/>
      <c r="BR72" s="33" t="n"/>
      <c r="BS72" s="33" t="n"/>
      <c r="BT72" s="33" t="n"/>
      <c r="BU72" s="33" t="n"/>
      <c r="BV72" s="33" t="n"/>
      <c r="BW72" s="27" t="n"/>
      <c r="BX72" s="33" t="n"/>
      <c r="BY72" s="33" t="n"/>
      <c r="BZ72" s="33" t="n"/>
      <c r="CA72" s="27" t="n"/>
      <c r="CB72" s="27" t="n"/>
      <c r="CC72" s="27" t="n"/>
      <c r="CD72" s="27" t="n"/>
      <c r="CE72" s="58" t="n"/>
      <c r="CF72" s="58" t="n"/>
      <c r="CG72" s="59">
        <f>IF(OR(Q72="AI",Q72="PI"),AD72-(AE72-AD72)*0.001,IF(AND(Q72="AO",T72="FC"),4-0.048,IF(AND(Q72="AO",OR(T72="FO",T72="FLO")),20-0.048,"")))</f>
        <v/>
      </c>
      <c r="CH72" s="60">
        <f>IF(OR(Q72="AI",Q72="PI"),AD72+(AE72-AD72)*0.001,IF(AND(Q72="AO",T72="FC"),4+0.048,IF(AND(Q72="AO",OR(T72="FO",T72="FLO")),20+0.048,"")))</f>
        <v/>
      </c>
      <c r="CI72" s="61" t="n"/>
      <c r="CJ72" s="62" t="n"/>
      <c r="CK72" s="59">
        <f>IF(OR(Q72="AI",Q72="PI"),(AE72+AD72)/2-(AE72-AD72)*0.001,IF(Q72="AO",12-0.048,""))</f>
        <v/>
      </c>
      <c r="CL72" s="60">
        <f>IF(OR(Q72="AI",Q72="PI"),(AE72+AD72)/2+(AE72-AD72)*0.001,IF(Q72="AO",12+0.048,""))</f>
        <v/>
      </c>
      <c r="CM72" s="61" t="n"/>
      <c r="CN72" s="62" t="n"/>
      <c r="CO72" s="59">
        <f>IF(OR(Q72="AI",Q72="PI"),AE72-(AE72-AD72)*0.001,IF(AND(Q72="AO",T72="FC"),20-0.048,IF(AND(Q72="AO",OR(T72="FO",T72="FLO")),4-0.048,"")))</f>
        <v/>
      </c>
      <c r="CP72" s="60">
        <f>IF(OR(Q72="AI",Q72="PI"),AE72+(AE72-AD72)*0.001,IF(AND(Q72="AO",T72="FC"),20+0.048,IF(AND(Q72="AO",OR(T72="FO",T72="FLO")),4+0.048,"")))</f>
        <v/>
      </c>
      <c r="CQ72" s="64" t="n"/>
      <c r="CR72" s="65" t="n"/>
      <c r="CS72" s="67" t="n"/>
      <c r="CT72" s="67" t="n"/>
      <c r="CU72" s="544" t="n">
        <v>1840</v>
      </c>
      <c r="CV72" s="518">
        <f>LEFT(D72,3)</f>
        <v/>
      </c>
      <c r="CW72" s="47" t="inlineStr">
        <is>
          <t>PICA</t>
        </is>
      </c>
      <c r="CX72" s="47">
        <f>RIGHT(D72,6)</f>
        <v/>
      </c>
      <c r="CY72" s="47">
        <f>CV72&amp;CW72&amp;CX72</f>
        <v/>
      </c>
    </row>
    <row r="73" ht="19.9" customHeight="1" s="521">
      <c r="A73" s="524" t="n">
        <v>72</v>
      </c>
      <c r="B73" s="15" t="n">
        <v>8</v>
      </c>
      <c r="C73" s="15" t="n">
        <v>1840</v>
      </c>
      <c r="D73" s="45" t="inlineStr">
        <is>
          <t>18-PT-63104</t>
        </is>
      </c>
      <c r="E73" s="45" t="n"/>
      <c r="F73" s="540" t="inlineStr">
        <is>
          <t>-</t>
        </is>
      </c>
      <c r="G73" s="541" t="inlineStr">
        <is>
          <t>VE-6303 PRES. INDIC., CONTR. ALA.</t>
        </is>
      </c>
      <c r="H73" s="553" t="n"/>
      <c r="I73" s="553" t="n"/>
      <c r="J73" s="553">
        <f>IF(H73&lt;&gt;"",LEFT(H73,FIND("～",H73,1)-1),"")</f>
        <v/>
      </c>
      <c r="K73" s="553">
        <f>IF(H73&lt;&gt;"",MID(H73,FIND("～",H73,1)+1,10),"")</f>
        <v/>
      </c>
      <c r="L73" s="22">
        <f>L72</f>
        <v/>
      </c>
      <c r="M73" s="21">
        <f>M72</f>
        <v/>
      </c>
      <c r="N73" s="21">
        <f>N72</f>
        <v/>
      </c>
      <c r="O73" s="21" t="n">
        <v>8</v>
      </c>
      <c r="P73" s="83">
        <f>P72</f>
        <v/>
      </c>
      <c r="Q73" s="22">
        <f>IF(MID(P73,4,3)="543","AO","AI")</f>
        <v/>
      </c>
      <c r="R73" s="22">
        <f>IF(R72&lt;&gt;"",R72,"")</f>
        <v/>
      </c>
      <c r="S73" s="542" t="inlineStr">
        <is>
          <t>4~20mA</t>
        </is>
      </c>
      <c r="T73" s="22" t="n"/>
      <c r="U73" s="22" t="n"/>
      <c r="V73" s="22" t="n"/>
      <c r="W73" s="22" t="n"/>
      <c r="X73" s="22" t="n"/>
      <c r="Y73" s="22" t="n"/>
      <c r="Z73" s="25">
        <f>"%Z"&amp;TEXT(M73,"00")&amp;TEXT(N73,"0")&amp;"1"&amp;TEXT(O73,"00")</f>
        <v/>
      </c>
      <c r="AA73" s="22">
        <f>IF(E73="","",IF(Q73="AI",CONCATENATE("%%I",E73),IF(Q73="AO",CONCATENATE("%%O",E73),E73)))</f>
        <v/>
      </c>
      <c r="AB73" s="22" t="inlineStr">
        <is>
          <t>18-PICA-63104</t>
        </is>
      </c>
      <c r="AC73" s="22">
        <f>IF(G73&lt;&gt;"",G73,"")</f>
        <v/>
      </c>
      <c r="AD73" s="21">
        <f>IF(J73&lt;&gt;"",J73,"")</f>
        <v/>
      </c>
      <c r="AE73" s="21">
        <f>IF(K73&lt;&gt;"",K73,"")</f>
        <v/>
      </c>
      <c r="AF73" s="21">
        <f>IF(I73&lt;&gt;"",I73,"")</f>
        <v/>
      </c>
      <c r="AG73" s="22" t="n"/>
      <c r="AH73" s="22" t="n"/>
      <c r="AI73" s="22" t="n"/>
      <c r="AJ73" s="22" t="n"/>
      <c r="AK73" s="23" t="inlineStr">
        <is>
          <t>DCS-AI</t>
        </is>
      </c>
      <c r="AL73" s="23" t="inlineStr">
        <is>
          <t>IS</t>
        </is>
      </c>
      <c r="AM73" s="23" t="n"/>
      <c r="AN73" s="84" t="inlineStr">
        <is>
          <t>DCS</t>
        </is>
      </c>
      <c r="AO73" s="27" t="n"/>
      <c r="AP73" s="27" t="n"/>
      <c r="AQ73" s="28" t="n"/>
      <c r="AR73" s="543" t="inlineStr">
        <is>
          <t>Y</t>
        </is>
      </c>
      <c r="AS73" s="29" t="n"/>
      <c r="AT73" s="84" t="inlineStr">
        <is>
          <t>Site</t>
        </is>
      </c>
      <c r="AU73" s="541" t="inlineStr">
        <is>
          <t>-</t>
        </is>
      </c>
      <c r="AV73" s="27" t="n"/>
      <c r="AW73" s="27" t="n"/>
      <c r="AX73" s="531" t="inlineStr">
        <is>
          <t>18-IJB-40-016</t>
        </is>
      </c>
      <c r="AY73" s="530" t="inlineStr">
        <is>
          <t>18-40-016-iSC</t>
        </is>
      </c>
      <c r="AZ73" s="27" t="n"/>
      <c r="BA73" s="27" t="n"/>
      <c r="BB73" s="27" t="n"/>
      <c r="BC73" s="27" t="n"/>
      <c r="BD73" s="27" t="n"/>
      <c r="BE73" s="33" t="n"/>
      <c r="BF73" s="33" t="n"/>
      <c r="BG73" s="33" t="n"/>
      <c r="BH73" s="33" t="n"/>
      <c r="BI73" s="33" t="n"/>
      <c r="BJ73" s="33" t="n"/>
      <c r="BK73" s="33" t="n"/>
      <c r="BL73" s="33" t="n"/>
      <c r="BM73" s="33" t="n"/>
      <c r="BN73" s="33" t="n"/>
      <c r="BO73" s="33" t="n"/>
      <c r="BP73" s="33" t="n"/>
      <c r="BQ73" s="33" t="n"/>
      <c r="BR73" s="33" t="n"/>
      <c r="BS73" s="33" t="n"/>
      <c r="BT73" s="33" t="n"/>
      <c r="BU73" s="33" t="n"/>
      <c r="BV73" s="33" t="n"/>
      <c r="BW73" s="27" t="n"/>
      <c r="BX73" s="33" t="n"/>
      <c r="BY73" s="33" t="n"/>
      <c r="BZ73" s="33" t="n"/>
      <c r="CA73" s="27" t="n"/>
      <c r="CB73" s="27" t="n"/>
      <c r="CC73" s="27" t="n"/>
      <c r="CD73" s="27" t="n"/>
      <c r="CE73" s="58" t="n"/>
      <c r="CF73" s="58" t="n"/>
      <c r="CG73" s="59">
        <f>IF(OR(Q73="AI",Q73="PI"),AD73-(AE73-AD73)*0.001,IF(AND(Q73="AO",T73="FC"),4-0.048,IF(AND(Q73="AO",OR(T73="FO",T73="FLO")),20-0.048,"")))</f>
        <v/>
      </c>
      <c r="CH73" s="60">
        <f>IF(OR(Q73="AI",Q73="PI"),AD73+(AE73-AD73)*0.001,IF(AND(Q73="AO",T73="FC"),4+0.048,IF(AND(Q73="AO",OR(T73="FO",T73="FLO")),20+0.048,"")))</f>
        <v/>
      </c>
      <c r="CI73" s="61" t="n"/>
      <c r="CJ73" s="62" t="n"/>
      <c r="CK73" s="59">
        <f>IF(OR(Q73="AI",Q73="PI"),(AE73+AD73)/2-(AE73-AD73)*0.001,IF(Q73="AO",12-0.048,""))</f>
        <v/>
      </c>
      <c r="CL73" s="60">
        <f>IF(OR(Q73="AI",Q73="PI"),(AE73+AD73)/2+(AE73-AD73)*0.001,IF(Q73="AO",12+0.048,""))</f>
        <v/>
      </c>
      <c r="CM73" s="61" t="n"/>
      <c r="CN73" s="62" t="n"/>
      <c r="CO73" s="59">
        <f>IF(OR(Q73="AI",Q73="PI"),AE73-(AE73-AD73)*0.001,IF(AND(Q73="AO",T73="FC"),20-0.048,IF(AND(Q73="AO",OR(T73="FO",T73="FLO")),4-0.048,"")))</f>
        <v/>
      </c>
      <c r="CP73" s="60">
        <f>IF(OR(Q73="AI",Q73="PI"),AE73+(AE73-AD73)*0.001,IF(AND(Q73="AO",T73="FC"),20+0.048,IF(AND(Q73="AO",OR(T73="FO",T73="FLO")),4+0.048,"")))</f>
        <v/>
      </c>
      <c r="CQ73" s="64" t="n"/>
      <c r="CR73" s="65" t="n"/>
      <c r="CS73" s="67" t="n"/>
      <c r="CT73" s="67" t="n"/>
      <c r="CU73" s="544" t="n">
        <v>1840</v>
      </c>
      <c r="CV73" s="518">
        <f>LEFT(D73,3)</f>
        <v/>
      </c>
      <c r="CW73" s="47" t="inlineStr">
        <is>
          <t>PICA</t>
        </is>
      </c>
      <c r="CX73" s="47">
        <f>RIGHT(D73,6)</f>
        <v/>
      </c>
      <c r="CY73" s="47">
        <f>CV73&amp;CW73&amp;CX73</f>
        <v/>
      </c>
    </row>
    <row r="74" ht="19.9" customHeight="1" s="521">
      <c r="A74" s="524" t="n">
        <v>73</v>
      </c>
      <c r="B74" s="15" t="n">
        <v>9</v>
      </c>
      <c r="C74" s="15" t="n">
        <v>1840</v>
      </c>
      <c r="D74" s="45" t="inlineStr">
        <is>
          <t>18-LT-61202</t>
        </is>
      </c>
      <c r="E74" s="45" t="n"/>
      <c r="F74" s="540" t="inlineStr">
        <is>
          <t>-</t>
        </is>
      </c>
      <c r="G74" s="541" t="inlineStr">
        <is>
          <t>ET-6102 LEVEL INDIC., CONTR., ALA.</t>
        </is>
      </c>
      <c r="H74" s="553" t="n"/>
      <c r="I74" s="553" t="n"/>
      <c r="J74" s="553">
        <f>IF(H74&lt;&gt;"",LEFT(H74,FIND("～",H74,1)-1),"")</f>
        <v/>
      </c>
      <c r="K74" s="553">
        <f>IF(H74&lt;&gt;"",MID(H74,FIND("～",H74,1)+1,10),"")</f>
        <v/>
      </c>
      <c r="L74" s="22">
        <f>L73</f>
        <v/>
      </c>
      <c r="M74" s="21">
        <f>M73</f>
        <v/>
      </c>
      <c r="N74" s="21">
        <f>N73</f>
        <v/>
      </c>
      <c r="O74" s="21" t="n">
        <v>9</v>
      </c>
      <c r="P74" s="83">
        <f>P73</f>
        <v/>
      </c>
      <c r="Q74" s="22">
        <f>IF(MID(P74,4,3)="543","AO","AI")</f>
        <v/>
      </c>
      <c r="R74" s="22">
        <f>IF(R73&lt;&gt;"",R73,"")</f>
        <v/>
      </c>
      <c r="S74" s="542" t="inlineStr">
        <is>
          <t>4~20mA</t>
        </is>
      </c>
      <c r="T74" s="22" t="n"/>
      <c r="U74" s="22" t="n"/>
      <c r="V74" s="22" t="n"/>
      <c r="W74" s="22" t="n"/>
      <c r="X74" s="22" t="n"/>
      <c r="Y74" s="22" t="n"/>
      <c r="Z74" s="25">
        <f>"%Z"&amp;TEXT(M74,"00")&amp;TEXT(N74,"0")&amp;"1"&amp;TEXT(O74,"00")</f>
        <v/>
      </c>
      <c r="AA74" s="22">
        <f>IF(E74="","",IF(Q74="AI",CONCATENATE("%%I",E74),IF(Q74="AO",CONCATENATE("%%O",E74),E74)))</f>
        <v/>
      </c>
      <c r="AB74" s="22" t="inlineStr">
        <is>
          <t>18-LICA-61202</t>
        </is>
      </c>
      <c r="AC74" s="22">
        <f>IF(G74&lt;&gt;"",G74,"")</f>
        <v/>
      </c>
      <c r="AD74" s="21">
        <f>IF(J74&lt;&gt;"",J74,"")</f>
        <v/>
      </c>
      <c r="AE74" s="21">
        <f>IF(K74&lt;&gt;"",K74,"")</f>
        <v/>
      </c>
      <c r="AF74" s="21">
        <f>IF(I74&lt;&gt;"",I74,"")</f>
        <v/>
      </c>
      <c r="AG74" s="22" t="n"/>
      <c r="AH74" s="22" t="n"/>
      <c r="AI74" s="22" t="n"/>
      <c r="AJ74" s="22" t="n"/>
      <c r="AK74" s="23" t="inlineStr">
        <is>
          <t>DCS-AI</t>
        </is>
      </c>
      <c r="AL74" s="23" t="inlineStr">
        <is>
          <t>IS</t>
        </is>
      </c>
      <c r="AM74" s="23" t="n"/>
      <c r="AN74" s="84" t="inlineStr">
        <is>
          <t>DCS</t>
        </is>
      </c>
      <c r="AO74" s="27" t="n"/>
      <c r="AP74" s="27" t="n"/>
      <c r="AQ74" s="28" t="n"/>
      <c r="AR74" s="543" t="inlineStr">
        <is>
          <t>Y</t>
        </is>
      </c>
      <c r="AS74" s="29" t="n"/>
      <c r="AT74" s="84" t="inlineStr">
        <is>
          <t>Site</t>
        </is>
      </c>
      <c r="AU74" s="541" t="inlineStr">
        <is>
          <t>-</t>
        </is>
      </c>
      <c r="AV74" s="27" t="n"/>
      <c r="AW74" s="27" t="n"/>
      <c r="AX74" s="531" t="inlineStr">
        <is>
          <t>18-IJB-40-016</t>
        </is>
      </c>
      <c r="AY74" s="530" t="inlineStr">
        <is>
          <t>18-40-016-iSC</t>
        </is>
      </c>
      <c r="AZ74" s="27" t="n"/>
      <c r="BA74" s="27" t="n"/>
      <c r="BB74" s="27" t="n"/>
      <c r="BC74" s="27" t="n"/>
      <c r="BD74" s="27" t="n"/>
      <c r="BE74" s="33" t="n"/>
      <c r="BF74" s="33" t="n"/>
      <c r="BG74" s="33" t="n"/>
      <c r="BH74" s="33" t="n"/>
      <c r="BI74" s="33" t="n"/>
      <c r="BJ74" s="33" t="n"/>
      <c r="BK74" s="33" t="n"/>
      <c r="BL74" s="33" t="n"/>
      <c r="BM74" s="33" t="n"/>
      <c r="BN74" s="33" t="n"/>
      <c r="BO74" s="33" t="n"/>
      <c r="BP74" s="33" t="n"/>
      <c r="BQ74" s="33" t="n"/>
      <c r="BR74" s="33" t="n"/>
      <c r="BS74" s="33" t="n"/>
      <c r="BT74" s="33" t="n"/>
      <c r="BU74" s="33" t="n"/>
      <c r="BV74" s="33" t="n"/>
      <c r="BW74" s="27" t="n"/>
      <c r="BX74" s="33" t="n"/>
      <c r="BY74" s="33" t="n"/>
      <c r="BZ74" s="33" t="n"/>
      <c r="CA74" s="27" t="n"/>
      <c r="CB74" s="27" t="n"/>
      <c r="CC74" s="27" t="n"/>
      <c r="CD74" s="27" t="n"/>
      <c r="CE74" s="58" t="n"/>
      <c r="CF74" s="58" t="n"/>
      <c r="CG74" s="59">
        <f>IF(OR(Q74="AI",Q74="PI"),AD74-(AE74-AD74)*0.001,IF(AND(Q74="AO",T74="FC"),4-0.048,IF(AND(Q74="AO",OR(T74="FO",T74="FLO")),20-0.048,"")))</f>
        <v/>
      </c>
      <c r="CH74" s="60">
        <f>IF(OR(Q74="AI",Q74="PI"),AD74+(AE74-AD74)*0.001,IF(AND(Q74="AO",T74="FC"),4+0.048,IF(AND(Q74="AO",OR(T74="FO",T74="FLO")),20+0.048,"")))</f>
        <v/>
      </c>
      <c r="CI74" s="61" t="n"/>
      <c r="CJ74" s="62" t="n"/>
      <c r="CK74" s="59">
        <f>IF(OR(Q74="AI",Q74="PI"),(AE74+AD74)/2-(AE74-AD74)*0.001,IF(Q74="AO",12-0.048,""))</f>
        <v/>
      </c>
      <c r="CL74" s="60">
        <f>IF(OR(Q74="AI",Q74="PI"),(AE74+AD74)/2+(AE74-AD74)*0.001,IF(Q74="AO",12+0.048,""))</f>
        <v/>
      </c>
      <c r="CM74" s="61" t="n"/>
      <c r="CN74" s="62" t="n"/>
      <c r="CO74" s="59">
        <f>IF(OR(Q74="AI",Q74="PI"),AE74-(AE74-AD74)*0.001,IF(AND(Q74="AO",T74="FC"),20-0.048,IF(AND(Q74="AO",OR(T74="FO",T74="FLO")),4-0.048,"")))</f>
        <v/>
      </c>
      <c r="CP74" s="60">
        <f>IF(OR(Q74="AI",Q74="PI"),AE74+(AE74-AD74)*0.001,IF(AND(Q74="AO",T74="FC"),20+0.048,IF(AND(Q74="AO",OR(T74="FO",T74="FLO")),4+0.048,"")))</f>
        <v/>
      </c>
      <c r="CQ74" s="64" t="n"/>
      <c r="CR74" s="65" t="n"/>
      <c r="CS74" s="67" t="n"/>
      <c r="CT74" s="67" t="n"/>
      <c r="CU74" s="544" t="n">
        <v>1840</v>
      </c>
      <c r="CV74" s="518">
        <f>LEFT(D74,3)</f>
        <v/>
      </c>
      <c r="CW74" s="47" t="inlineStr">
        <is>
          <t>LICA</t>
        </is>
      </c>
      <c r="CX74" s="47">
        <f>RIGHT(D74,6)</f>
        <v/>
      </c>
      <c r="CY74" s="47">
        <f>CV74&amp;CW74&amp;CX74</f>
        <v/>
      </c>
    </row>
    <row r="75" ht="19.9" customHeight="1" s="521">
      <c r="A75" s="524" t="n">
        <v>74</v>
      </c>
      <c r="B75" s="15" t="n">
        <v>10</v>
      </c>
      <c r="C75" s="15" t="n">
        <v>1840</v>
      </c>
      <c r="D75" s="45" t="inlineStr">
        <is>
          <t>18-PT-62301</t>
        </is>
      </c>
      <c r="E75" s="45" t="n"/>
      <c r="F75" s="540" t="inlineStr">
        <is>
          <t>-</t>
        </is>
      </c>
      <c r="G75" s="541" t="inlineStr">
        <is>
          <t>VE-6203 TO P PRES. INDIC.,CONTR. ALA.</t>
        </is>
      </c>
      <c r="H75" s="553" t="n"/>
      <c r="I75" s="553" t="n"/>
      <c r="J75" s="553">
        <f>IF(H75&lt;&gt;"",LEFT(H75,FIND("～",H75,1)-1),"")</f>
        <v/>
      </c>
      <c r="K75" s="553">
        <f>IF(H75&lt;&gt;"",MID(H75,FIND("～",H75,1)+1,10),"")</f>
        <v/>
      </c>
      <c r="L75" s="22">
        <f>L74</f>
        <v/>
      </c>
      <c r="M75" s="21">
        <f>M74</f>
        <v/>
      </c>
      <c r="N75" s="21">
        <f>N74</f>
        <v/>
      </c>
      <c r="O75" s="21" t="n">
        <v>10</v>
      </c>
      <c r="P75" s="83">
        <f>P74</f>
        <v/>
      </c>
      <c r="Q75" s="22">
        <f>IF(MID(P75,4,3)="543","AO","AI")</f>
        <v/>
      </c>
      <c r="R75" s="22">
        <f>IF(R74&lt;&gt;"",R74,"")</f>
        <v/>
      </c>
      <c r="S75" s="542" t="inlineStr">
        <is>
          <t>4~20mA</t>
        </is>
      </c>
      <c r="T75" s="22" t="n"/>
      <c r="U75" s="22" t="n"/>
      <c r="V75" s="22" t="n"/>
      <c r="W75" s="22" t="n"/>
      <c r="X75" s="22" t="n"/>
      <c r="Y75" s="22" t="n"/>
      <c r="Z75" s="25">
        <f>"%Z"&amp;TEXT(M75,"00")&amp;TEXT(N75,"0")&amp;"1"&amp;TEXT(O75,"00")</f>
        <v/>
      </c>
      <c r="AA75" s="22">
        <f>IF(E75="","",IF(Q75="AI",CONCATENATE("%%I",E75),IF(Q75="AO",CONCATENATE("%%O",E75),E75)))</f>
        <v/>
      </c>
      <c r="AB75" s="22" t="inlineStr">
        <is>
          <t>18-PICSA-62301</t>
        </is>
      </c>
      <c r="AC75" s="22">
        <f>IF(G75&lt;&gt;"",G75,"")</f>
        <v/>
      </c>
      <c r="AD75" s="21">
        <f>IF(J75&lt;&gt;"",J75,"")</f>
        <v/>
      </c>
      <c r="AE75" s="21">
        <f>IF(K75&lt;&gt;"",K75,"")</f>
        <v/>
      </c>
      <c r="AF75" s="21">
        <f>IF(I75&lt;&gt;"",I75,"")</f>
        <v/>
      </c>
      <c r="AG75" s="22" t="n"/>
      <c r="AH75" s="22" t="n"/>
      <c r="AI75" s="22" t="n"/>
      <c r="AJ75" s="22" t="n"/>
      <c r="AK75" s="23" t="inlineStr">
        <is>
          <t>DCS-AI</t>
        </is>
      </c>
      <c r="AL75" s="23" t="inlineStr">
        <is>
          <t>IS</t>
        </is>
      </c>
      <c r="AM75" s="23" t="n"/>
      <c r="AN75" s="84" t="inlineStr">
        <is>
          <t>DCS</t>
        </is>
      </c>
      <c r="AO75" s="27" t="n"/>
      <c r="AP75" s="27" t="n"/>
      <c r="AQ75" s="28" t="n"/>
      <c r="AR75" s="543" t="inlineStr">
        <is>
          <t>Y</t>
        </is>
      </c>
      <c r="AS75" s="29" t="n"/>
      <c r="AT75" s="84" t="inlineStr">
        <is>
          <t>Site</t>
        </is>
      </c>
      <c r="AU75" s="541" t="inlineStr">
        <is>
          <t>-</t>
        </is>
      </c>
      <c r="AV75" s="27" t="n"/>
      <c r="AW75" s="27" t="n"/>
      <c r="AX75" s="531" t="n"/>
      <c r="AY75" s="530" t="inlineStr">
        <is>
          <t>无电缆信息</t>
        </is>
      </c>
      <c r="AZ75" s="27" t="n"/>
      <c r="BA75" s="27" t="n"/>
      <c r="BB75" s="27" t="n"/>
      <c r="BC75" s="27" t="n"/>
      <c r="BD75" s="27" t="n"/>
      <c r="BE75" s="33" t="n"/>
      <c r="BF75" s="33" t="n"/>
      <c r="BG75" s="33" t="n"/>
      <c r="BH75" s="33" t="n"/>
      <c r="BI75" s="33" t="n"/>
      <c r="BJ75" s="33" t="n"/>
      <c r="BK75" s="33" t="n"/>
      <c r="BL75" s="33" t="n"/>
      <c r="BM75" s="33" t="n"/>
      <c r="BN75" s="33" t="n"/>
      <c r="BO75" s="33" t="n"/>
      <c r="BP75" s="33" t="n"/>
      <c r="BQ75" s="33" t="n"/>
      <c r="BR75" s="33" t="n"/>
      <c r="BS75" s="33" t="n"/>
      <c r="BT75" s="33" t="n"/>
      <c r="BU75" s="33" t="n"/>
      <c r="BV75" s="33" t="n"/>
      <c r="BW75" s="27" t="n"/>
      <c r="BX75" s="33" t="n"/>
      <c r="BY75" s="33" t="n"/>
      <c r="BZ75" s="33" t="n"/>
      <c r="CA75" s="27" t="n"/>
      <c r="CB75" s="27" t="n"/>
      <c r="CC75" s="27" t="n"/>
      <c r="CD75" s="27" t="n"/>
      <c r="CE75" s="58" t="n"/>
      <c r="CF75" s="58" t="n"/>
      <c r="CG75" s="59">
        <f>IF(OR(Q75="AI",Q75="PI"),AD75-(AE75-AD75)*0.001,IF(AND(Q75="AO",T75="FC"),4-0.048,IF(AND(Q75="AO",OR(T75="FO",T75="FLO")),20-0.048,"")))</f>
        <v/>
      </c>
      <c r="CH75" s="60">
        <f>IF(OR(Q75="AI",Q75="PI"),AD75+(AE75-AD75)*0.001,IF(AND(Q75="AO",T75="FC"),4+0.048,IF(AND(Q75="AO",OR(T75="FO",T75="FLO")),20+0.048,"")))</f>
        <v/>
      </c>
      <c r="CI75" s="61" t="n"/>
      <c r="CJ75" s="62" t="n"/>
      <c r="CK75" s="59">
        <f>IF(OR(Q75="AI",Q75="PI"),(AE75+AD75)/2-(AE75-AD75)*0.001,IF(Q75="AO",12-0.048,""))</f>
        <v/>
      </c>
      <c r="CL75" s="60">
        <f>IF(OR(Q75="AI",Q75="PI"),(AE75+AD75)/2+(AE75-AD75)*0.001,IF(Q75="AO",12+0.048,""))</f>
        <v/>
      </c>
      <c r="CM75" s="61" t="n"/>
      <c r="CN75" s="62" t="n"/>
      <c r="CO75" s="59">
        <f>IF(OR(Q75="AI",Q75="PI"),AE75-(AE75-AD75)*0.001,IF(AND(Q75="AO",T75="FC"),20-0.048,IF(AND(Q75="AO",OR(T75="FO",T75="FLO")),4-0.048,"")))</f>
        <v/>
      </c>
      <c r="CP75" s="60">
        <f>IF(OR(Q75="AI",Q75="PI"),AE75+(AE75-AD75)*0.001,IF(AND(Q75="AO",T75="FC"),20+0.048,IF(AND(Q75="AO",OR(T75="FO",T75="FLO")),4+0.048,"")))</f>
        <v/>
      </c>
      <c r="CQ75" s="64" t="n"/>
      <c r="CR75" s="65" t="n"/>
      <c r="CS75" s="67" t="n"/>
      <c r="CT75" s="67" t="n"/>
      <c r="CU75" s="544" t="n">
        <v>1840</v>
      </c>
      <c r="CV75" s="518">
        <f>LEFT(D75,3)</f>
        <v/>
      </c>
      <c r="CW75" s="47" t="inlineStr">
        <is>
          <t>PICSA</t>
        </is>
      </c>
      <c r="CX75" s="47">
        <f>RIGHT(D75,6)</f>
        <v/>
      </c>
      <c r="CY75" s="47">
        <f>CV75&amp;CW75&amp;CX75</f>
        <v/>
      </c>
    </row>
    <row r="76" ht="19.9" customHeight="1" s="521">
      <c r="A76" s="524" t="n">
        <v>75</v>
      </c>
      <c r="B76" s="15" t="n">
        <v>11</v>
      </c>
      <c r="C76" s="15" t="n">
        <v>1830</v>
      </c>
      <c r="D76" s="45" t="inlineStr">
        <is>
          <t>18-LT-66101</t>
        </is>
      </c>
      <c r="E76" s="45" t="n"/>
      <c r="F76" s="540" t="inlineStr">
        <is>
          <t>-</t>
        </is>
      </c>
      <c r="G76" s="541" t="inlineStr">
        <is>
          <t>18-VE-6601X</t>
        </is>
      </c>
      <c r="H76" s="553" t="n"/>
      <c r="I76" s="553" t="n"/>
      <c r="J76" s="553">
        <f>IF(H76&lt;&gt;"",LEFT(H76,FIND("～",H76,1)-1),"")</f>
        <v/>
      </c>
      <c r="K76" s="553">
        <f>IF(H76&lt;&gt;"",MID(H76,FIND("～",H76,1)+1,10),"")</f>
        <v/>
      </c>
      <c r="L76" s="22">
        <f>L75</f>
        <v/>
      </c>
      <c r="M76" s="21">
        <f>M75</f>
        <v/>
      </c>
      <c r="N76" s="21">
        <f>N75</f>
        <v/>
      </c>
      <c r="O76" s="21" t="n">
        <v>11</v>
      </c>
      <c r="P76" s="83">
        <f>P75</f>
        <v/>
      </c>
      <c r="Q76" s="22">
        <f>IF(MID(P76,4,3)="543","AO","AI")</f>
        <v/>
      </c>
      <c r="R76" s="22">
        <f>IF(R75&lt;&gt;"",R75,"")</f>
        <v/>
      </c>
      <c r="S76" s="542" t="inlineStr">
        <is>
          <t>4~20mA</t>
        </is>
      </c>
      <c r="T76" s="22" t="n"/>
      <c r="U76" s="22" t="n"/>
      <c r="V76" s="22" t="n"/>
      <c r="W76" s="22" t="n"/>
      <c r="X76" s="22" t="n"/>
      <c r="Y76" s="22" t="n"/>
      <c r="Z76" s="25">
        <f>"%Z"&amp;TEXT(M76,"00")&amp;TEXT(N76,"0")&amp;"1"&amp;TEXT(O76,"00")</f>
        <v/>
      </c>
      <c r="AA76" s="22">
        <f>IF(E76="","",IF(Q76="AI",CONCATENATE("%%I",E76),IF(Q76="AO",CONCATENATE("%%O",E76),E76)))</f>
        <v/>
      </c>
      <c r="AB76" s="22" t="inlineStr">
        <is>
          <t>18-LISA-66101</t>
        </is>
      </c>
      <c r="AC76" s="22">
        <f>IF(G76&lt;&gt;"",G76,"")</f>
        <v/>
      </c>
      <c r="AD76" s="21">
        <f>IF(J76&lt;&gt;"",J76,"")</f>
        <v/>
      </c>
      <c r="AE76" s="21">
        <f>IF(K76&lt;&gt;"",K76,"")</f>
        <v/>
      </c>
      <c r="AF76" s="21">
        <f>IF(I76&lt;&gt;"",I76,"")</f>
        <v/>
      </c>
      <c r="AG76" s="22" t="n"/>
      <c r="AH76" s="22" t="n"/>
      <c r="AI76" s="22" t="n"/>
      <c r="AJ76" s="22" t="n"/>
      <c r="AK76" s="23" t="inlineStr">
        <is>
          <t>DCS-AI</t>
        </is>
      </c>
      <c r="AL76" s="23" t="inlineStr">
        <is>
          <t>IS</t>
        </is>
      </c>
      <c r="AM76" s="23" t="n"/>
      <c r="AN76" s="84" t="inlineStr">
        <is>
          <t>DCS</t>
        </is>
      </c>
      <c r="AO76" s="27" t="n"/>
      <c r="AP76" s="27" t="n"/>
      <c r="AQ76" s="28" t="n"/>
      <c r="AR76" s="543" t="inlineStr">
        <is>
          <t>Y</t>
        </is>
      </c>
      <c r="AS76" s="29" t="n"/>
      <c r="AT76" s="84" t="inlineStr">
        <is>
          <t>Site</t>
        </is>
      </c>
      <c r="AU76" s="541" t="inlineStr">
        <is>
          <t>-</t>
        </is>
      </c>
      <c r="AV76" s="27" t="n"/>
      <c r="AW76" s="27" t="n"/>
      <c r="AX76" s="530" t="inlineStr">
        <is>
          <t>18-6601-DJB-0003</t>
        </is>
      </c>
      <c r="AY76" s="530" t="inlineStr">
        <is>
          <t>DCS</t>
        </is>
      </c>
      <c r="AZ76" s="27" t="n"/>
      <c r="BA76" s="27" t="n"/>
      <c r="BB76" s="27" t="n"/>
      <c r="BC76" s="27" t="n"/>
      <c r="BD76" s="27" t="n"/>
      <c r="BE76" s="33" t="n"/>
      <c r="BF76" s="33" t="n"/>
      <c r="BG76" s="33" t="n"/>
      <c r="BH76" s="33" t="n"/>
      <c r="BI76" s="33" t="n"/>
      <c r="BJ76" s="33" t="n"/>
      <c r="BK76" s="33" t="n"/>
      <c r="BL76" s="33" t="n"/>
      <c r="BM76" s="33" t="n"/>
      <c r="BN76" s="33" t="n"/>
      <c r="BO76" s="33" t="n"/>
      <c r="BP76" s="33" t="n"/>
      <c r="BQ76" s="33" t="n"/>
      <c r="BR76" s="33" t="n"/>
      <c r="BS76" s="33" t="n"/>
      <c r="BT76" s="33" t="n"/>
      <c r="BU76" s="33" t="n"/>
      <c r="BV76" s="33" t="n"/>
      <c r="BW76" s="27" t="n"/>
      <c r="BX76" s="33" t="n"/>
      <c r="BY76" s="33" t="n"/>
      <c r="BZ76" s="33" t="n"/>
      <c r="CA76" s="27" t="n"/>
      <c r="CB76" s="27" t="n"/>
      <c r="CC76" s="27" t="n"/>
      <c r="CD76" s="27" t="n"/>
      <c r="CE76" s="58" t="n"/>
      <c r="CF76" s="58" t="n"/>
      <c r="CG76" s="59">
        <f>IF(OR(Q76="AI",Q76="PI"),AD76-(AE76-AD76)*0.001,IF(AND(Q76="AO",T76="FC"),4-0.048,IF(AND(Q76="AO",OR(T76="FO",T76="FLO")),20-0.048,"")))</f>
        <v/>
      </c>
      <c r="CH76" s="60">
        <f>IF(OR(Q76="AI",Q76="PI"),AD76+(AE76-AD76)*0.001,IF(AND(Q76="AO",T76="FC"),4+0.048,IF(AND(Q76="AO",OR(T76="FO",T76="FLO")),20+0.048,"")))</f>
        <v/>
      </c>
      <c r="CI76" s="61" t="n"/>
      <c r="CJ76" s="62" t="n"/>
      <c r="CK76" s="59">
        <f>IF(OR(Q76="AI",Q76="PI"),(AE76+AD76)/2-(AE76-AD76)*0.001,IF(Q76="AO",12-0.048,""))</f>
        <v/>
      </c>
      <c r="CL76" s="60">
        <f>IF(OR(Q76="AI",Q76="PI"),(AE76+AD76)/2+(AE76-AD76)*0.001,IF(Q76="AO",12+0.048,""))</f>
        <v/>
      </c>
      <c r="CM76" s="61" t="n"/>
      <c r="CN76" s="62" t="n"/>
      <c r="CO76" s="59">
        <f>IF(OR(Q76="AI",Q76="PI"),AE76-(AE76-AD76)*0.001,IF(AND(Q76="AO",T76="FC"),20-0.048,IF(AND(Q76="AO",OR(T76="FO",T76="FLO")),4-0.048,"")))</f>
        <v/>
      </c>
      <c r="CP76" s="60">
        <f>IF(OR(Q76="AI",Q76="PI"),AE76+(AE76-AD76)*0.001,IF(AND(Q76="AO",T76="FC"),20+0.048,IF(AND(Q76="AO",OR(T76="FO",T76="FLO")),4+0.048,"")))</f>
        <v/>
      </c>
      <c r="CQ76" s="64" t="n"/>
      <c r="CR76" s="65" t="n"/>
      <c r="CS76" s="67" t="n"/>
      <c r="CT76" s="67" t="n"/>
      <c r="CU76" s="544" t="n">
        <v>1830</v>
      </c>
      <c r="CV76" s="518">
        <f>LEFT(D76,3)</f>
        <v/>
      </c>
      <c r="CW76" s="47" t="inlineStr">
        <is>
          <t>LISA</t>
        </is>
      </c>
      <c r="CX76" s="47">
        <f>RIGHT(D76,6)</f>
        <v/>
      </c>
      <c r="CY76" s="47">
        <f>CV76&amp;CW76&amp;CX76</f>
        <v/>
      </c>
    </row>
    <row r="77" ht="19.9" customHeight="1" s="521">
      <c r="A77" s="524" t="n">
        <v>76</v>
      </c>
      <c r="B77" s="15" t="n">
        <v>12</v>
      </c>
      <c r="C77" s="15" t="n">
        <v>1830</v>
      </c>
      <c r="D77" s="45" t="inlineStr">
        <is>
          <t>18-LT-23103</t>
        </is>
      </c>
      <c r="E77" s="45" t="n"/>
      <c r="F77" s="540" t="inlineStr">
        <is>
          <t>-</t>
        </is>
      </c>
      <c r="G77" s="541" t="inlineStr">
        <is>
          <t>18-PA-2301</t>
        </is>
      </c>
      <c r="H77" s="553" t="n"/>
      <c r="I77" s="553" t="n"/>
      <c r="J77" s="553">
        <f>IF(H77&lt;&gt;"",LEFT(H77,FIND("～",H77,1)-1),"")</f>
        <v/>
      </c>
      <c r="K77" s="553">
        <f>IF(H77&lt;&gt;"",MID(H77,FIND("～",H77,1)+1,10),"")</f>
        <v/>
      </c>
      <c r="L77" s="22">
        <f>L76</f>
        <v/>
      </c>
      <c r="M77" s="21">
        <f>M76</f>
        <v/>
      </c>
      <c r="N77" s="21">
        <f>N76</f>
        <v/>
      </c>
      <c r="O77" s="21" t="n">
        <v>12</v>
      </c>
      <c r="P77" s="83">
        <f>P76</f>
        <v/>
      </c>
      <c r="Q77" s="22">
        <f>IF(MID(P77,4,3)="543","AO","AI")</f>
        <v/>
      </c>
      <c r="R77" s="22">
        <f>IF(R76&lt;&gt;"",R76,"")</f>
        <v/>
      </c>
      <c r="S77" s="542" t="inlineStr">
        <is>
          <t>4~20mA</t>
        </is>
      </c>
      <c r="T77" s="22" t="n"/>
      <c r="U77" s="22" t="n"/>
      <c r="V77" s="22" t="n"/>
      <c r="W77" s="22" t="n"/>
      <c r="X77" s="22" t="n"/>
      <c r="Y77" s="22" t="n"/>
      <c r="Z77" s="25">
        <f>"%Z"&amp;TEXT(M77,"00")&amp;TEXT(N77,"0")&amp;"1"&amp;TEXT(O77,"00")</f>
        <v/>
      </c>
      <c r="AA77" s="22">
        <f>IF(E77="","",IF(Q77="AI",CONCATENATE("%%I",E77),IF(Q77="AO",CONCATENATE("%%O",E77),E77)))</f>
        <v/>
      </c>
      <c r="AB77" s="22" t="inlineStr">
        <is>
          <t>18-LISA-23103</t>
        </is>
      </c>
      <c r="AC77" s="22">
        <f>IF(G77&lt;&gt;"",G77,"")</f>
        <v/>
      </c>
      <c r="AD77" s="21">
        <f>IF(J77&lt;&gt;"",J77,"")</f>
        <v/>
      </c>
      <c r="AE77" s="21">
        <f>IF(K77&lt;&gt;"",K77,"")</f>
        <v/>
      </c>
      <c r="AF77" s="21">
        <f>IF(I77&lt;&gt;"",I77,"")</f>
        <v/>
      </c>
      <c r="AG77" s="22" t="n"/>
      <c r="AH77" s="22" t="n"/>
      <c r="AI77" s="22" t="n"/>
      <c r="AJ77" s="22" t="n"/>
      <c r="AK77" s="23" t="inlineStr">
        <is>
          <t>DCS-AI</t>
        </is>
      </c>
      <c r="AL77" s="23" t="inlineStr">
        <is>
          <t>IS</t>
        </is>
      </c>
      <c r="AM77" s="23" t="n"/>
      <c r="AN77" s="84" t="inlineStr">
        <is>
          <t>DCS</t>
        </is>
      </c>
      <c r="AO77" s="27" t="n"/>
      <c r="AP77" s="27" t="n"/>
      <c r="AQ77" s="28" t="n"/>
      <c r="AR77" s="543" t="inlineStr">
        <is>
          <t>Y</t>
        </is>
      </c>
      <c r="AS77" s="29" t="n"/>
      <c r="AT77" s="84" t="inlineStr">
        <is>
          <t>Site</t>
        </is>
      </c>
      <c r="AU77" s="541" t="inlineStr">
        <is>
          <t>-</t>
        </is>
      </c>
      <c r="AV77" s="27" t="n"/>
      <c r="AW77" s="27" t="n"/>
      <c r="AX77" s="530" t="inlineStr">
        <is>
          <t>18-PA2301-DJB-0001</t>
        </is>
      </c>
      <c r="AY77" s="530" t="inlineStr">
        <is>
          <t>DCS</t>
        </is>
      </c>
      <c r="AZ77" s="27" t="n"/>
      <c r="BA77" s="27" t="n"/>
      <c r="BB77" s="27" t="n"/>
      <c r="BC77" s="27" t="n"/>
      <c r="BD77" s="27" t="n"/>
      <c r="BE77" s="33" t="n"/>
      <c r="BF77" s="33" t="n"/>
      <c r="BG77" s="33" t="n"/>
      <c r="BH77" s="33" t="n"/>
      <c r="BI77" s="33" t="n"/>
      <c r="BJ77" s="33" t="n"/>
      <c r="BK77" s="33" t="n"/>
      <c r="BL77" s="33" t="n"/>
      <c r="BM77" s="33" t="n"/>
      <c r="BN77" s="33" t="n"/>
      <c r="BO77" s="33" t="n"/>
      <c r="BP77" s="33" t="n"/>
      <c r="BQ77" s="33" t="n"/>
      <c r="BR77" s="33" t="n"/>
      <c r="BS77" s="33" t="n"/>
      <c r="BT77" s="33" t="n"/>
      <c r="BU77" s="33" t="n"/>
      <c r="BV77" s="33" t="n"/>
      <c r="BW77" s="27" t="n"/>
      <c r="BX77" s="33" t="n"/>
      <c r="BY77" s="33" t="n"/>
      <c r="BZ77" s="33" t="n"/>
      <c r="CA77" s="27" t="n"/>
      <c r="CB77" s="27" t="n"/>
      <c r="CC77" s="27" t="n"/>
      <c r="CD77" s="27" t="n"/>
      <c r="CE77" s="58" t="n"/>
      <c r="CF77" s="58" t="n"/>
      <c r="CG77" s="59">
        <f>IF(OR(Q77="AI",Q77="PI"),AD77-(AE77-AD77)*0.001,IF(AND(Q77="AO",T77="FC"),4-0.048,IF(AND(Q77="AO",OR(T77="FO",T77="FLO")),20-0.048,"")))</f>
        <v/>
      </c>
      <c r="CH77" s="60">
        <f>IF(OR(Q77="AI",Q77="PI"),AD77+(AE77-AD77)*0.001,IF(AND(Q77="AO",T77="FC"),4+0.048,IF(AND(Q77="AO",OR(T77="FO",T77="FLO")),20+0.048,"")))</f>
        <v/>
      </c>
      <c r="CI77" s="61" t="n"/>
      <c r="CJ77" s="62" t="n"/>
      <c r="CK77" s="59">
        <f>IF(OR(Q77="AI",Q77="PI"),(AE77+AD77)/2-(AE77-AD77)*0.001,IF(Q77="AO",12-0.048,""))</f>
        <v/>
      </c>
      <c r="CL77" s="60">
        <f>IF(OR(Q77="AI",Q77="PI"),(AE77+AD77)/2+(AE77-AD77)*0.001,IF(Q77="AO",12+0.048,""))</f>
        <v/>
      </c>
      <c r="CM77" s="61" t="n"/>
      <c r="CN77" s="62" t="n"/>
      <c r="CO77" s="59">
        <f>IF(OR(Q77="AI",Q77="PI"),AE77-(AE77-AD77)*0.001,IF(AND(Q77="AO",T77="FC"),20-0.048,IF(AND(Q77="AO",OR(T77="FO",T77="FLO")),4-0.048,"")))</f>
        <v/>
      </c>
      <c r="CP77" s="60">
        <f>IF(OR(Q77="AI",Q77="PI"),AE77+(AE77-AD77)*0.001,IF(AND(Q77="AO",T77="FC"),20+0.048,IF(AND(Q77="AO",OR(T77="FO",T77="FLO")),4+0.048,"")))</f>
        <v/>
      </c>
      <c r="CQ77" s="64" t="n"/>
      <c r="CR77" s="65" t="n"/>
      <c r="CS77" s="67" t="n"/>
      <c r="CT77" s="67" t="n"/>
      <c r="CU77" s="544" t="n">
        <v>1830</v>
      </c>
      <c r="CV77" s="518">
        <f>LEFT(D77,3)</f>
        <v/>
      </c>
      <c r="CW77" s="47" t="inlineStr">
        <is>
          <t>LISA</t>
        </is>
      </c>
      <c r="CX77" s="47">
        <f>RIGHT(D77,6)</f>
        <v/>
      </c>
      <c r="CY77" s="47">
        <f>CV77&amp;CW77&amp;CX77</f>
        <v/>
      </c>
    </row>
    <row r="78" ht="19.9" customHeight="1" s="521">
      <c r="A78" s="524" t="n">
        <v>77</v>
      </c>
      <c r="B78" s="15" t="n">
        <v>13</v>
      </c>
      <c r="C78" s="15" t="n"/>
      <c r="D78" s="50">
        <f>LEFT(L78,1)&amp;RIGHT(L78,2)&amp;"N"&amp;M78&amp;"S"&amp;N78&amp;O78</f>
        <v/>
      </c>
      <c r="E78" s="45" t="n"/>
      <c r="F78" s="43" t="n"/>
      <c r="G78" s="553" t="inlineStr">
        <is>
          <t>Spare</t>
        </is>
      </c>
      <c r="H78" s="553" t="n"/>
      <c r="I78" s="553" t="n"/>
      <c r="J78" s="553">
        <f>IF(H78&lt;&gt;"",LEFT(H78,FIND("～",H78,1)-1),"")</f>
        <v/>
      </c>
      <c r="K78" s="553">
        <f>IF(H78&lt;&gt;"",MID(H78,FIND("～",H78,1)+1,10),"")</f>
        <v/>
      </c>
      <c r="L78" s="22">
        <f>L77</f>
        <v/>
      </c>
      <c r="M78" s="21">
        <f>M77</f>
        <v/>
      </c>
      <c r="N78" s="21">
        <f>N77</f>
        <v/>
      </c>
      <c r="O78" s="21" t="n">
        <v>13</v>
      </c>
      <c r="P78" s="83">
        <f>P77</f>
        <v/>
      </c>
      <c r="Q78" s="22">
        <f>IF(MID(P78,4,3)="543","AO","AI")</f>
        <v/>
      </c>
      <c r="R78" s="22">
        <f>IF(R77&lt;&gt;"",R77,"")</f>
        <v/>
      </c>
      <c r="S78" s="83" t="inlineStr">
        <is>
          <t>4-20mA</t>
        </is>
      </c>
      <c r="T78" s="22" t="n"/>
      <c r="U78" s="22" t="n"/>
      <c r="V78" s="22" t="n"/>
      <c r="W78" s="22" t="n"/>
      <c r="X78" s="22" t="n"/>
      <c r="Y78" s="22" t="n"/>
      <c r="Z78" s="25">
        <f>"%Z"&amp;TEXT(M78,"00")&amp;TEXT(N78,"0")&amp;"1"&amp;TEXT(O78,"00")</f>
        <v/>
      </c>
      <c r="AA78" s="22">
        <f>IF(E78="","",IF(Q78="AI",CONCATENATE("%%I",E78),IF(Q78="AO",CONCATENATE("%%O",E78),E78)))</f>
        <v/>
      </c>
      <c r="AB78" s="22">
        <f>IF(G78="Spare",D78,"")</f>
        <v/>
      </c>
      <c r="AC78" s="22">
        <f>IF(G78&lt;&gt;"",G78,"")</f>
        <v/>
      </c>
      <c r="AD78" s="21">
        <f>IF(J78&lt;&gt;"",J78,"")</f>
        <v/>
      </c>
      <c r="AE78" s="21">
        <f>IF(K78&lt;&gt;"",K78,"")</f>
        <v/>
      </c>
      <c r="AF78" s="21">
        <f>IF(I78&lt;&gt;"",I78,"")</f>
        <v/>
      </c>
      <c r="AG78" s="22" t="n"/>
      <c r="AH78" s="22" t="n"/>
      <c r="AI78" s="22" t="n"/>
      <c r="AJ78" s="22" t="n"/>
      <c r="AK78" s="23" t="n"/>
      <c r="AL78" s="23" t="inlineStr">
        <is>
          <t>IS</t>
        </is>
      </c>
      <c r="AM78" s="23" t="n"/>
      <c r="AN78" s="84" t="inlineStr">
        <is>
          <t>DCS</t>
        </is>
      </c>
      <c r="AO78" s="27" t="n"/>
      <c r="AP78" s="27" t="n"/>
      <c r="AQ78" s="28" t="n"/>
      <c r="AR78" s="33" t="n"/>
      <c r="AS78" s="29" t="n"/>
      <c r="AT78" s="84" t="inlineStr">
        <is>
          <t>Site</t>
        </is>
      </c>
      <c r="AU78" s="27" t="n"/>
      <c r="AV78" s="27" t="n"/>
      <c r="AW78" s="27" t="n"/>
      <c r="AX78" s="530" t="n"/>
      <c r="AY78" s="530" t="n"/>
      <c r="AZ78" s="27" t="n"/>
      <c r="BA78" s="27" t="n"/>
      <c r="BB78" s="27" t="n"/>
      <c r="BC78" s="27" t="n"/>
      <c r="BD78" s="27" t="n"/>
      <c r="BE78" s="33" t="n"/>
      <c r="BF78" s="33" t="n"/>
      <c r="BG78" s="33" t="n"/>
      <c r="BH78" s="33" t="n"/>
      <c r="BI78" s="33" t="n"/>
      <c r="BJ78" s="33" t="n"/>
      <c r="BK78" s="33" t="n"/>
      <c r="BL78" s="33" t="n"/>
      <c r="BM78" s="33" t="n"/>
      <c r="BN78" s="33" t="n"/>
      <c r="BO78" s="33" t="n"/>
      <c r="BP78" s="33" t="n"/>
      <c r="BQ78" s="33" t="n"/>
      <c r="BR78" s="33" t="n"/>
      <c r="BS78" s="33" t="n"/>
      <c r="BT78" s="33" t="n"/>
      <c r="BU78" s="33" t="n"/>
      <c r="BV78" s="33" t="n"/>
      <c r="BW78" s="27" t="n"/>
      <c r="BX78" s="33" t="n"/>
      <c r="BY78" s="33" t="n"/>
      <c r="BZ78" s="33" t="n"/>
      <c r="CA78" s="27" t="n"/>
      <c r="CB78" s="27" t="n"/>
      <c r="CC78" s="27" t="n"/>
      <c r="CD78" s="27" t="n"/>
      <c r="CE78" s="58" t="n"/>
      <c r="CF78" s="58" t="n"/>
      <c r="CG78" s="59">
        <f>IF(OR(Q78="AI",Q78="PI"),AD78-(AE78-AD78)*0.001,IF(AND(Q78="AO",T78="FC"),4-0.048,IF(AND(Q78="AO",OR(T78="FO",T78="FLO")),20-0.048,"")))</f>
        <v/>
      </c>
      <c r="CH78" s="60">
        <f>IF(OR(Q78="AI",Q78="PI"),AD78+(AE78-AD78)*0.001,IF(AND(Q78="AO",T78="FC"),4+0.048,IF(AND(Q78="AO",OR(T78="FO",T78="FLO")),20+0.048,"")))</f>
        <v/>
      </c>
      <c r="CI78" s="61" t="n"/>
      <c r="CJ78" s="62" t="n"/>
      <c r="CK78" s="59">
        <f>IF(OR(Q78="AI",Q78="PI"),(AE78+AD78)/2-(AE78-AD78)*0.001,IF(Q78="AO",12-0.048,""))</f>
        <v/>
      </c>
      <c r="CL78" s="60">
        <f>IF(OR(Q78="AI",Q78="PI"),(AE78+AD78)/2+(AE78-AD78)*0.001,IF(Q78="AO",12+0.048,""))</f>
        <v/>
      </c>
      <c r="CM78" s="61" t="n"/>
      <c r="CN78" s="62" t="n"/>
      <c r="CO78" s="59">
        <f>IF(OR(Q78="AI",Q78="PI"),AE78-(AE78-AD78)*0.001,IF(AND(Q78="AO",T78="FC"),20-0.048,IF(AND(Q78="AO",OR(T78="FO",T78="FLO")),4-0.048,"")))</f>
        <v/>
      </c>
      <c r="CP78" s="60">
        <f>IF(OR(Q78="AI",Q78="PI"),AE78+(AE78-AD78)*0.001,IF(AND(Q78="AO",T78="FC"),20+0.048,IF(AND(Q78="AO",OR(T78="FO",T78="FLO")),4+0.048,"")))</f>
        <v/>
      </c>
      <c r="CQ78" s="64" t="n"/>
      <c r="CR78" s="65" t="n"/>
      <c r="CS78" s="67" t="n"/>
      <c r="CT78" s="67" t="n"/>
      <c r="CV78" s="518" t="n"/>
      <c r="CY78" s="47">
        <f>CV78&amp;CW78&amp;CX78</f>
        <v/>
      </c>
    </row>
    <row r="79" ht="19.9" customHeight="1" s="521">
      <c r="A79" s="524" t="n">
        <v>78</v>
      </c>
      <c r="B79" s="16" t="n">
        <v>14</v>
      </c>
      <c r="C79" s="16" t="n"/>
      <c r="D79" s="50">
        <f>LEFT(L79,1)&amp;RIGHT(L79,2)&amp;"N"&amp;M79&amp;"S"&amp;N79&amp;O79</f>
        <v/>
      </c>
      <c r="E79" s="45" t="n"/>
      <c r="F79" s="43" t="n"/>
      <c r="G79" s="553" t="inlineStr">
        <is>
          <t>Spare</t>
        </is>
      </c>
      <c r="H79" s="553" t="n"/>
      <c r="I79" s="553" t="n"/>
      <c r="J79" s="553">
        <f>IF(H79&lt;&gt;"",LEFT(H79,FIND("～",H79,1)-1),"")</f>
        <v/>
      </c>
      <c r="K79" s="553">
        <f>IF(H79&lt;&gt;"",MID(H79,FIND("～",H79,1)+1,10),"")</f>
        <v/>
      </c>
      <c r="L79" s="22">
        <f>L78</f>
        <v/>
      </c>
      <c r="M79" s="21">
        <f>M78</f>
        <v/>
      </c>
      <c r="N79" s="21">
        <f>N78</f>
        <v/>
      </c>
      <c r="O79" s="21" t="n">
        <v>14</v>
      </c>
      <c r="P79" s="83">
        <f>P78</f>
        <v/>
      </c>
      <c r="Q79" s="22">
        <f>IF(MID(P79,4,3)="543","AO","AI")</f>
        <v/>
      </c>
      <c r="R79" s="22">
        <f>IF(R78&lt;&gt;"",R78,"")</f>
        <v/>
      </c>
      <c r="S79" s="83" t="inlineStr">
        <is>
          <t>4-20mA</t>
        </is>
      </c>
      <c r="T79" s="22" t="n"/>
      <c r="U79" s="22" t="n"/>
      <c r="V79" s="22" t="n"/>
      <c r="W79" s="22" t="n"/>
      <c r="X79" s="26" t="n"/>
      <c r="Y79" s="22" t="n"/>
      <c r="Z79" s="25">
        <f>"%Z"&amp;TEXT(M79,"00")&amp;TEXT(N79,"0")&amp;"1"&amp;TEXT(O79,"00")</f>
        <v/>
      </c>
      <c r="AA79" s="22">
        <f>IF(E79="","",IF(Q79="AI",CONCATENATE("%%I",E79),IF(Q79="AO",CONCATENATE("%%O",E79),E79)))</f>
        <v/>
      </c>
      <c r="AB79" s="22">
        <f>IF(G79="Spare",D79,"")</f>
        <v/>
      </c>
      <c r="AC79" s="22">
        <f>IF(H79="Spare",E79,"")</f>
        <v/>
      </c>
      <c r="AD79" s="21">
        <f>IF(J79&lt;&gt;"",J79,"")</f>
        <v/>
      </c>
      <c r="AE79" s="21">
        <f>IF(K79&lt;&gt;"",K79,"")</f>
        <v/>
      </c>
      <c r="AF79" s="21">
        <f>IF(I79&lt;&gt;"",I79,"")</f>
        <v/>
      </c>
      <c r="AG79" s="22" t="n"/>
      <c r="AH79" s="22" t="n"/>
      <c r="AI79" s="22" t="n"/>
      <c r="AJ79" s="22" t="n"/>
      <c r="AK79" s="23" t="n"/>
      <c r="AL79" s="23" t="inlineStr">
        <is>
          <t>IS</t>
        </is>
      </c>
      <c r="AM79" s="23" t="n"/>
      <c r="AN79" s="84" t="inlineStr">
        <is>
          <t>DCS</t>
        </is>
      </c>
      <c r="AO79" s="27" t="n"/>
      <c r="AP79" s="27" t="n"/>
      <c r="AQ79" s="28" t="n"/>
      <c r="AR79" s="33" t="n"/>
      <c r="AS79" s="29" t="n"/>
      <c r="AT79" s="84" t="inlineStr">
        <is>
          <t>Site</t>
        </is>
      </c>
      <c r="AU79" s="27" t="n"/>
      <c r="AV79" s="32" t="n"/>
      <c r="AW79" s="27" t="n"/>
      <c r="AX79" s="530" t="n"/>
      <c r="AY79" s="530" t="n"/>
      <c r="AZ79" s="27" t="n"/>
      <c r="BA79" s="27" t="n"/>
      <c r="BB79" s="27" t="n"/>
      <c r="BC79" s="27" t="n"/>
      <c r="BD79" s="27" t="n"/>
      <c r="BE79" s="33" t="n"/>
      <c r="BF79" s="33" t="n"/>
      <c r="BG79" s="33" t="n"/>
      <c r="BH79" s="33" t="n"/>
      <c r="BI79" s="33" t="n"/>
      <c r="BJ79" s="33" t="n"/>
      <c r="BK79" s="33" t="n"/>
      <c r="BL79" s="33" t="n"/>
      <c r="BM79" s="33" t="n"/>
      <c r="BN79" s="33" t="n"/>
      <c r="BO79" s="33" t="n"/>
      <c r="BP79" s="33" t="n"/>
      <c r="BQ79" s="33" t="n"/>
      <c r="BR79" s="33" t="n"/>
      <c r="BS79" s="33" t="n"/>
      <c r="BT79" s="33" t="n"/>
      <c r="BU79" s="33" t="n"/>
      <c r="BV79" s="33" t="n"/>
      <c r="BW79" s="27" t="n"/>
      <c r="BX79" s="33" t="n"/>
      <c r="BY79" s="33" t="n"/>
      <c r="BZ79" s="33" t="n"/>
      <c r="CA79" s="27" t="n"/>
      <c r="CB79" s="27" t="n"/>
      <c r="CC79" s="27" t="n"/>
      <c r="CD79" s="27" t="n"/>
      <c r="CE79" s="58" t="n"/>
      <c r="CF79" s="58" t="n"/>
      <c r="CG79" s="59">
        <f>IF(OR(Q79="AI",Q79="PI"),AD79-(AE79-AD79)*0.001,IF(AND(Q79="AO",T79="FC"),4-0.048,IF(AND(Q79="AO",OR(T79="FO",T79="FLO")),20-0.048,"")))</f>
        <v/>
      </c>
      <c r="CH79" s="60">
        <f>IF(OR(Q79="AI",Q79="PI"),AD79+(AE79-AD79)*0.001,IF(AND(Q79="AO",T79="FC"),4+0.048,IF(AND(Q79="AO",OR(T79="FO",T79="FLO")),20+0.048,"")))</f>
        <v/>
      </c>
      <c r="CI79" s="61" t="n"/>
      <c r="CJ79" s="62" t="n"/>
      <c r="CK79" s="59">
        <f>IF(OR(Q79="AI",Q79="PI"),(AE79+AD79)/2-(AE79-AD79)*0.001,IF(Q79="AO",12-0.048,""))</f>
        <v/>
      </c>
      <c r="CL79" s="60">
        <f>IF(OR(Q79="AI",Q79="PI"),(AE79+AD79)/2+(AE79-AD79)*0.001,IF(Q79="AO",12+0.048,""))</f>
        <v/>
      </c>
      <c r="CM79" s="61" t="n"/>
      <c r="CN79" s="62" t="n"/>
      <c r="CO79" s="59">
        <f>IF(OR(Q79="AI",Q79="PI"),AE79-(AE79-AD79)*0.001,IF(AND(Q79="AO",T79="FC"),20-0.048,IF(AND(Q79="AO",OR(T79="FO",T79="FLO")),4-0.048,"")))</f>
        <v/>
      </c>
      <c r="CP79" s="60">
        <f>IF(OR(Q79="AI",Q79="PI"),AE79+(AE79-AD79)*0.001,IF(AND(Q79="AO",T79="FC"),20+0.048,IF(AND(Q79="AO",OR(T79="FO",T79="FLO")),4+0.048,"")))</f>
        <v/>
      </c>
      <c r="CQ79" s="64" t="n"/>
      <c r="CR79" s="65" t="n"/>
      <c r="CS79" s="67" t="n"/>
      <c r="CT79" s="67" t="n"/>
      <c r="CV79" s="518" t="n"/>
      <c r="CY79" s="47">
        <f>CV79&amp;CW79&amp;CX79</f>
        <v/>
      </c>
    </row>
    <row r="80" ht="19.9" customHeight="1" s="521">
      <c r="A80" s="524" t="n">
        <v>79</v>
      </c>
      <c r="B80" s="16" t="n">
        <v>15</v>
      </c>
      <c r="C80" s="16" t="n"/>
      <c r="D80" s="50">
        <f>LEFT(L80,1)&amp;RIGHT(L80,2)&amp;"N"&amp;M80&amp;"S"&amp;N80&amp;O80</f>
        <v/>
      </c>
      <c r="E80" s="45" t="n"/>
      <c r="F80" s="43" t="n"/>
      <c r="G80" s="553" t="inlineStr">
        <is>
          <t>Spare</t>
        </is>
      </c>
      <c r="H80" s="553" t="n"/>
      <c r="I80" s="553" t="n"/>
      <c r="J80" s="553">
        <f>IF(H80&lt;&gt;"",LEFT(H80,FIND("～",H80,1)-1),"")</f>
        <v/>
      </c>
      <c r="K80" s="553">
        <f>IF(H80&lt;&gt;"",MID(H80,FIND("～",H80,1)+1,10),"")</f>
        <v/>
      </c>
      <c r="L80" s="22">
        <f>L79</f>
        <v/>
      </c>
      <c r="M80" s="21">
        <f>M79</f>
        <v/>
      </c>
      <c r="N80" s="21">
        <f>N79</f>
        <v/>
      </c>
      <c r="O80" s="21" t="n">
        <v>15</v>
      </c>
      <c r="P80" s="83">
        <f>P79</f>
        <v/>
      </c>
      <c r="Q80" s="22">
        <f>IF(MID(P80,4,3)="543","AO","AI")</f>
        <v/>
      </c>
      <c r="R80" s="22">
        <f>IF(R79&lt;&gt;"",R79,"")</f>
        <v/>
      </c>
      <c r="S80" s="83" t="inlineStr">
        <is>
          <t>4-20mA</t>
        </is>
      </c>
      <c r="T80" s="22" t="n"/>
      <c r="U80" s="22" t="n"/>
      <c r="V80" s="22" t="n"/>
      <c r="W80" s="22" t="n"/>
      <c r="X80" s="22" t="n"/>
      <c r="Y80" s="22" t="n"/>
      <c r="Z80" s="25">
        <f>"%Z"&amp;TEXT(M80,"00")&amp;TEXT(N80,"0")&amp;"1"&amp;TEXT(O80,"00")</f>
        <v/>
      </c>
      <c r="AA80" s="22">
        <f>IF(E80="","",IF(Q80="AI",CONCATENATE("%%I",E80),IF(Q80="AO",CONCATENATE("%%O",E80),E80)))</f>
        <v/>
      </c>
      <c r="AB80" s="22">
        <f>IF(G80="Spare",D80,"")</f>
        <v/>
      </c>
      <c r="AC80" s="22">
        <f>IF(G80&lt;&gt;"",G80,"")</f>
        <v/>
      </c>
      <c r="AD80" s="21">
        <f>IF(J80&lt;&gt;"",J80,"")</f>
        <v/>
      </c>
      <c r="AE80" s="21">
        <f>IF(K80&lt;&gt;"",K80,"")</f>
        <v/>
      </c>
      <c r="AF80" s="21">
        <f>IF(I80&lt;&gt;"",I80,"")</f>
        <v/>
      </c>
      <c r="AG80" s="22" t="n"/>
      <c r="AH80" s="22" t="n"/>
      <c r="AI80" s="22" t="n"/>
      <c r="AJ80" s="22" t="n"/>
      <c r="AK80" s="23" t="n"/>
      <c r="AL80" s="23" t="inlineStr">
        <is>
          <t>IS</t>
        </is>
      </c>
      <c r="AM80" s="23" t="n"/>
      <c r="AN80" s="84" t="inlineStr">
        <is>
          <t>DCS</t>
        </is>
      </c>
      <c r="AO80" s="27" t="n"/>
      <c r="AP80" s="27" t="n"/>
      <c r="AQ80" s="28" t="n"/>
      <c r="AR80" s="33" t="n"/>
      <c r="AS80" s="29" t="n"/>
      <c r="AT80" s="84" t="inlineStr">
        <is>
          <t>Site</t>
        </is>
      </c>
      <c r="AU80" s="27" t="n"/>
      <c r="AV80" s="33" t="n"/>
      <c r="AW80" s="27" t="n"/>
      <c r="AX80" s="530" t="n"/>
      <c r="AY80" s="530" t="n"/>
      <c r="AZ80" s="27" t="n"/>
      <c r="BA80" s="27" t="n"/>
      <c r="BB80" s="27" t="n"/>
      <c r="BC80" s="27" t="n"/>
      <c r="BD80" s="27" t="n"/>
      <c r="BE80" s="33" t="n"/>
      <c r="BF80" s="33" t="n"/>
      <c r="BG80" s="33" t="n"/>
      <c r="BH80" s="33" t="n"/>
      <c r="BI80" s="33" t="n"/>
      <c r="BJ80" s="33" t="n"/>
      <c r="BK80" s="33" t="n"/>
      <c r="BL80" s="33" t="n"/>
      <c r="BM80" s="33" t="n"/>
      <c r="BN80" s="33" t="n"/>
      <c r="BO80" s="33" t="n"/>
      <c r="BP80" s="33" t="n"/>
      <c r="BQ80" s="33" t="n"/>
      <c r="BR80" s="33" t="n"/>
      <c r="BS80" s="33" t="n"/>
      <c r="BT80" s="33" t="n"/>
      <c r="BU80" s="33" t="n"/>
      <c r="BV80" s="33" t="n"/>
      <c r="BW80" s="27" t="n"/>
      <c r="BX80" s="33" t="n"/>
      <c r="BY80" s="33" t="n"/>
      <c r="BZ80" s="33" t="n"/>
      <c r="CA80" s="27" t="n"/>
      <c r="CB80" s="27" t="n"/>
      <c r="CC80" s="27" t="n"/>
      <c r="CD80" s="27" t="n"/>
      <c r="CE80" s="58" t="n"/>
      <c r="CF80" s="58" t="n"/>
      <c r="CG80" s="59">
        <f>IF(OR(Q80="AI",Q80="PI"),AD80-(AE80-AD80)*0.001,IF(AND(Q80="AO",T80="FC"),4-0.048,IF(AND(Q80="AO",OR(T80="FO",T80="FLO")),20-0.048,"")))</f>
        <v/>
      </c>
      <c r="CH80" s="60">
        <f>IF(OR(Q80="AI",Q80="PI"),AD80+(AE80-AD80)*0.001,IF(AND(Q80="AO",T80="FC"),4+0.048,IF(AND(Q80="AO",OR(T80="FO",T80="FLO")),20+0.048,"")))</f>
        <v/>
      </c>
      <c r="CI80" s="61" t="n"/>
      <c r="CJ80" s="62" t="n"/>
      <c r="CK80" s="59">
        <f>IF(OR(Q80="AI",Q80="PI"),(AE80+AD80)/2-(AE80-AD80)*0.001,IF(Q80="AO",12-0.048,""))</f>
        <v/>
      </c>
      <c r="CL80" s="60">
        <f>IF(OR(Q80="AI",Q80="PI"),(AE80+AD80)/2+(AE80-AD80)*0.001,IF(Q80="AO",12+0.048,""))</f>
        <v/>
      </c>
      <c r="CM80" s="61" t="n"/>
      <c r="CN80" s="62" t="n"/>
      <c r="CO80" s="59">
        <f>IF(OR(Q80="AI",Q80="PI"),AE80-(AE80-AD80)*0.001,IF(AND(Q80="AO",T80="FC"),20-0.048,IF(AND(Q80="AO",OR(T80="FO",T80="FLO")),4-0.048,"")))</f>
        <v/>
      </c>
      <c r="CP80" s="60">
        <f>IF(OR(Q80="AI",Q80="PI"),AE80+(AE80-AD80)*0.001,IF(AND(Q80="AO",T80="FC"),20+0.048,IF(AND(Q80="AO",OR(T80="FO",T80="FLO")),4+0.048,"")))</f>
        <v/>
      </c>
      <c r="CQ80" s="64" t="n"/>
      <c r="CR80" s="65" t="n"/>
      <c r="CS80" s="67" t="n"/>
      <c r="CT80" s="67" t="n"/>
      <c r="CV80" s="518" t="n"/>
      <c r="CY80" s="47">
        <f>CV80&amp;CW80&amp;CX80</f>
        <v/>
      </c>
    </row>
    <row r="81" ht="19.9" customHeight="1" s="521">
      <c r="A81" s="524" t="n">
        <v>80</v>
      </c>
      <c r="B81" s="16" t="n">
        <v>16</v>
      </c>
      <c r="C81" s="16" t="n"/>
      <c r="D81" s="50">
        <f>LEFT(L81,1)&amp;RIGHT(L81,2)&amp;"N"&amp;M81&amp;"S"&amp;N81&amp;O81</f>
        <v/>
      </c>
      <c r="E81" s="45" t="n"/>
      <c r="F81" s="43" t="n"/>
      <c r="G81" s="553" t="inlineStr">
        <is>
          <t>Spare</t>
        </is>
      </c>
      <c r="H81" s="553" t="n"/>
      <c r="I81" s="553" t="n"/>
      <c r="J81" s="553">
        <f>IF(H81&lt;&gt;"",LEFT(H81,FIND("～",H81,1)-1),"")</f>
        <v/>
      </c>
      <c r="K81" s="553">
        <f>IF(H81&lt;&gt;"",MID(H81,FIND("～",H81,1)+1,10),"")</f>
        <v/>
      </c>
      <c r="L81" s="22">
        <f>L80</f>
        <v/>
      </c>
      <c r="M81" s="21">
        <f>M80</f>
        <v/>
      </c>
      <c r="N81" s="21">
        <f>N80</f>
        <v/>
      </c>
      <c r="O81" s="21" t="n">
        <v>16</v>
      </c>
      <c r="P81" s="83">
        <f>P80</f>
        <v/>
      </c>
      <c r="Q81" s="22">
        <f>IF(MID(P81,4,3)="543","AO","AI")</f>
        <v/>
      </c>
      <c r="R81" s="22">
        <f>IF(R80&lt;&gt;"",R80,"")</f>
        <v/>
      </c>
      <c r="S81" s="83" t="inlineStr">
        <is>
          <t>4-20mA</t>
        </is>
      </c>
      <c r="T81" s="22" t="n"/>
      <c r="U81" s="22" t="n"/>
      <c r="V81" s="22" t="n"/>
      <c r="W81" s="22" t="n"/>
      <c r="X81" s="22" t="n"/>
      <c r="Y81" s="22" t="n"/>
      <c r="Z81" s="52">
        <f>"%Z"&amp;TEXT(M81,"00")&amp;TEXT(N81,"0")&amp;"1"&amp;TEXT(O81,"00")</f>
        <v/>
      </c>
      <c r="AA81" s="22">
        <f>IF(E81="","",IF(Q81="AI",CONCATENATE("%%I",E81),IF(Q81="AO",CONCATENATE("%%O",E81),E81)))</f>
        <v/>
      </c>
      <c r="AB81" s="22">
        <f>IF(G81="Spare",D81,"")</f>
        <v/>
      </c>
      <c r="AC81" s="22">
        <f>IF(G81&lt;&gt;"",G81,"")</f>
        <v/>
      </c>
      <c r="AD81" s="21">
        <f>IF(J81&lt;&gt;"",J81,"")</f>
        <v/>
      </c>
      <c r="AE81" s="21">
        <f>IF(K81&lt;&gt;"",K81,"")</f>
        <v/>
      </c>
      <c r="AF81" s="21">
        <f>IF(I81&lt;&gt;"",I81,"")</f>
        <v/>
      </c>
      <c r="AG81" s="22" t="n"/>
      <c r="AH81" s="22" t="n"/>
      <c r="AI81" s="22" t="n"/>
      <c r="AJ81" s="22" t="n"/>
      <c r="AK81" s="23" t="n"/>
      <c r="AL81" s="23" t="inlineStr">
        <is>
          <t>IS</t>
        </is>
      </c>
      <c r="AM81" s="23" t="n"/>
      <c r="AN81" s="84" t="inlineStr">
        <is>
          <t>DCS</t>
        </is>
      </c>
      <c r="AO81" s="27" t="n"/>
      <c r="AP81" s="27" t="n"/>
      <c r="AQ81" s="28" t="n"/>
      <c r="AR81" s="33" t="n"/>
      <c r="AS81" s="29" t="n"/>
      <c r="AT81" s="84" t="inlineStr">
        <is>
          <t>Site</t>
        </is>
      </c>
      <c r="AU81" s="27" t="n"/>
      <c r="AV81" s="33" t="n"/>
      <c r="AW81" s="27" t="n"/>
      <c r="AX81" s="530" t="n"/>
      <c r="AY81" s="530" t="n"/>
      <c r="AZ81" s="27" t="n"/>
      <c r="BA81" s="27" t="n"/>
      <c r="BB81" s="27" t="n"/>
      <c r="BC81" s="27" t="n"/>
      <c r="BD81" s="27" t="n"/>
      <c r="BE81" s="33" t="n"/>
      <c r="BF81" s="33" t="n"/>
      <c r="BG81" s="33" t="n"/>
      <c r="BH81" s="33" t="n"/>
      <c r="BI81" s="33" t="n"/>
      <c r="BJ81" s="33" t="n"/>
      <c r="BK81" s="33" t="n"/>
      <c r="BL81" s="33" t="n"/>
      <c r="BM81" s="33" t="n"/>
      <c r="BN81" s="33" t="n"/>
      <c r="BO81" s="33" t="n"/>
      <c r="BP81" s="33" t="n"/>
      <c r="BQ81" s="33" t="n"/>
      <c r="BR81" s="33" t="n"/>
      <c r="BS81" s="33" t="n"/>
      <c r="BT81" s="33" t="n"/>
      <c r="BU81" s="33" t="n"/>
      <c r="BV81" s="33" t="n"/>
      <c r="BW81" s="27" t="n"/>
      <c r="BX81" s="33" t="n"/>
      <c r="BY81" s="33" t="n"/>
      <c r="BZ81" s="33" t="n"/>
      <c r="CA81" s="27" t="n"/>
      <c r="CB81" s="27" t="n"/>
      <c r="CC81" s="27" t="n"/>
      <c r="CD81" s="27" t="n"/>
      <c r="CE81" s="58" t="n"/>
      <c r="CF81" s="58" t="n"/>
      <c r="CG81" s="59">
        <f>IF(OR(Q81="AI",Q81="PI"),AD81-(AE81-AD81)*0.001,IF(AND(Q81="AO",T81="FC"),4-0.048,IF(AND(Q81="AO",OR(T81="FO",T81="FLO")),20-0.048,"")))</f>
        <v/>
      </c>
      <c r="CH81" s="60">
        <f>IF(OR(Q81="AI",Q81="PI"),AD81+(AE81-AD81)*0.001,IF(AND(Q81="AO",T81="FC"),4+0.048,IF(AND(Q81="AO",OR(T81="FO",T81="FLO")),20+0.048,"")))</f>
        <v/>
      </c>
      <c r="CI81" s="61" t="n"/>
      <c r="CJ81" s="62" t="n"/>
      <c r="CK81" s="59">
        <f>IF(OR(Q81="AI",Q81="PI"),(AE81+AD81)/2-(AE81-AD81)*0.001,IF(Q81="AO",12-0.048,""))</f>
        <v/>
      </c>
      <c r="CL81" s="60">
        <f>IF(OR(Q81="AI",Q81="PI"),(AE81+AD81)/2+(AE81-AD81)*0.001,IF(Q81="AO",12+0.048,""))</f>
        <v/>
      </c>
      <c r="CM81" s="61" t="n"/>
      <c r="CN81" s="62" t="n"/>
      <c r="CO81" s="59">
        <f>IF(OR(Q81="AI",Q81="PI"),AE81-(AE81-AD81)*0.001,IF(AND(Q81="AO",T81="FC"),20-0.048,IF(AND(Q81="AO",OR(T81="FO",T81="FLO")),4-0.048,"")))</f>
        <v/>
      </c>
      <c r="CP81" s="60">
        <f>IF(OR(Q81="AI",Q81="PI"),AE81+(AE81-AD81)*0.001,IF(AND(Q81="AO",T81="FC"),20+0.048,IF(AND(Q81="AO",OR(T81="FO",T81="FLO")),4+0.048,"")))</f>
        <v/>
      </c>
      <c r="CQ81" s="64" t="n"/>
      <c r="CR81" s="65" t="n"/>
      <c r="CS81" s="67" t="n"/>
      <c r="CT81" s="67" t="n"/>
      <c r="CV81" s="518" t="n"/>
      <c r="CY81" s="47">
        <f>CV81&amp;CW81&amp;CX81</f>
        <v/>
      </c>
    </row>
    <row r="82" ht="19.9" customHeight="1" s="521">
      <c r="A82" s="524" t="n">
        <v>81</v>
      </c>
      <c r="B82" s="15" t="n">
        <v>1</v>
      </c>
      <c r="C82" s="15" t="n">
        <v>1812</v>
      </c>
      <c r="D82" s="45" t="inlineStr">
        <is>
          <t>18-PV-17106A</t>
        </is>
      </c>
      <c r="E82" s="553" t="n"/>
      <c r="F82" s="540" t="inlineStr">
        <is>
          <t>1</t>
        </is>
      </c>
      <c r="G82" s="541" t="inlineStr">
        <is>
          <t>LP NITROGEN TO VE-1701</t>
        </is>
      </c>
      <c r="H82" s="553" t="n"/>
      <c r="I82" s="553" t="n"/>
      <c r="J82" s="553">
        <f>IF(H82&lt;&gt;"",LEFT(H82,FIND("～",H82,1)-1),"")</f>
        <v/>
      </c>
      <c r="K82" s="553">
        <f>IF(H82&lt;&gt;"",MID(H82,FIND("～",H82,1)+1,10),"")</f>
        <v/>
      </c>
      <c r="L82" s="22">
        <f>L81</f>
        <v/>
      </c>
      <c r="M82" s="21" t="n">
        <v>3</v>
      </c>
      <c r="N82" s="21" t="n">
        <v>3</v>
      </c>
      <c r="O82" s="21" t="n">
        <v>1</v>
      </c>
      <c r="P82" s="83" t="inlineStr">
        <is>
          <t>AAI543-H</t>
        </is>
      </c>
      <c r="Q82" s="22">
        <f>IF(MID(P82,4,3)="543","AO","AI")</f>
        <v/>
      </c>
      <c r="R82" s="22" t="inlineStr">
        <is>
          <t>Y</t>
        </is>
      </c>
      <c r="S82" s="542" t="inlineStr">
        <is>
          <t>4~20mA</t>
        </is>
      </c>
      <c r="T82" s="22" t="n"/>
      <c r="U82" s="22" t="n"/>
      <c r="V82" s="22" t="n"/>
      <c r="W82" s="22" t="n"/>
      <c r="X82" s="22" t="n"/>
      <c r="Y82" s="22" t="n"/>
      <c r="Z82" s="25">
        <f>"%Z"&amp;TEXT(M82,"00")&amp;TEXT(N82,"0")&amp;"1"&amp;TEXT(O82,"00")</f>
        <v/>
      </c>
      <c r="AA82" s="22">
        <f>IF(E82="","",IF(Q82="AI",CONCATENATE("%%I",E82),IF(Q82="AO",CONCATENATE("%%O",E82),E82)))</f>
        <v/>
      </c>
      <c r="AB82" s="22" t="inlineStr">
        <is>
          <t>18-PV-17106A</t>
        </is>
      </c>
      <c r="AC82" s="22">
        <f>IF(G82&lt;&gt;"",G82,"")</f>
        <v/>
      </c>
      <c r="AD82" s="21">
        <f>IF(J82&lt;&gt;"",J82,"")</f>
        <v/>
      </c>
      <c r="AE82" s="21">
        <f>IF(K82&lt;&gt;"",K82,"")</f>
        <v/>
      </c>
      <c r="AF82" s="21">
        <f>IF(I82&lt;&gt;"",I82,"")</f>
        <v/>
      </c>
      <c r="AG82" s="22" t="n">
        <v>0</v>
      </c>
      <c r="AH82" s="22" t="n">
        <v>0</v>
      </c>
      <c r="AI82" s="22" t="n">
        <v>0</v>
      </c>
      <c r="AJ82" s="22" t="n">
        <v>0</v>
      </c>
      <c r="AK82" s="23" t="inlineStr">
        <is>
          <t>DCS-AO</t>
        </is>
      </c>
      <c r="AL82" s="23" t="inlineStr">
        <is>
          <t>IS</t>
        </is>
      </c>
      <c r="AM82" s="23" t="n"/>
      <c r="AN82" s="84" t="inlineStr">
        <is>
          <t>DCS</t>
        </is>
      </c>
      <c r="AO82" s="27" t="n"/>
      <c r="AP82" s="27" t="n"/>
      <c r="AQ82" s="28" t="n"/>
      <c r="AR82" s="543" t="inlineStr">
        <is>
          <t>Y</t>
        </is>
      </c>
      <c r="AS82" s="29" t="n"/>
      <c r="AT82" s="84" t="inlineStr">
        <is>
          <t>Site</t>
        </is>
      </c>
      <c r="AU82" s="541" t="inlineStr">
        <is>
          <t>-</t>
        </is>
      </c>
      <c r="AV82" s="27" t="n"/>
      <c r="AW82" s="27" t="n"/>
      <c r="AX82" s="531" t="inlineStr">
        <is>
          <t>18-IJB-12-001</t>
        </is>
      </c>
      <c r="AY82" s="530" t="inlineStr">
        <is>
          <t>18-12-001-iSC</t>
        </is>
      </c>
      <c r="AZ82" s="27" t="n"/>
      <c r="BA82" s="27" t="n"/>
      <c r="BB82" s="27" t="n"/>
      <c r="BC82" s="27" t="n"/>
      <c r="BD82" s="27" t="n"/>
      <c r="BE82" s="33" t="n"/>
      <c r="BF82" s="33" t="n"/>
      <c r="BG82" s="33" t="n"/>
      <c r="BH82" s="33" t="n"/>
      <c r="BI82" s="33" t="n"/>
      <c r="BJ82" s="33" t="n"/>
      <c r="BK82" s="33" t="n"/>
      <c r="BL82" s="33" t="n"/>
      <c r="BM82" s="33" t="n"/>
      <c r="BN82" s="33" t="n"/>
      <c r="BO82" s="33" t="n"/>
      <c r="BP82" s="33" t="n"/>
      <c r="BQ82" s="33" t="n"/>
      <c r="BR82" s="33" t="n"/>
      <c r="BS82" s="33" t="n"/>
      <c r="BT82" s="33" t="n"/>
      <c r="BU82" s="33" t="n"/>
      <c r="BV82" s="33" t="n"/>
      <c r="BW82" s="27" t="n"/>
      <c r="BX82" s="33" t="n"/>
      <c r="BY82" s="33" t="n"/>
      <c r="BZ82" s="33" t="n"/>
      <c r="CA82" s="27" t="n"/>
      <c r="CB82" s="27" t="n"/>
      <c r="CC82" s="27" t="n"/>
      <c r="CD82" s="27" t="n"/>
      <c r="CE82" s="58" t="n"/>
      <c r="CF82" s="58" t="n"/>
      <c r="CG82" s="59">
        <f>IF(OR(Q82="AI",Q82="PI"),AD82-(AE82-AD82)*0.001,IF(AND(Q82="AO",T82="FC"),4-0.048,IF(AND(Q82="AO",OR(T82="FO",T82="FLO")),20-0.048,"")))</f>
        <v/>
      </c>
      <c r="CH82" s="60">
        <f>IF(OR(Q82="AI",Q82="PI"),AD82+(AE82-AD82)*0.001,IF(AND(Q82="AO",T82="FC"),4+0.048,IF(AND(Q82="AO",OR(T82="FO",T82="FLO")),20+0.048,"")))</f>
        <v/>
      </c>
      <c r="CI82" s="61" t="n"/>
      <c r="CJ82" s="62" t="n"/>
      <c r="CK82" s="59">
        <f>IF(OR(Q82="AI",Q82="PI"),(AE82+AD82)/2-(AE82-AD82)*0.001,IF(Q82="AO",12-0.048,""))</f>
        <v/>
      </c>
      <c r="CL82" s="60">
        <f>IF(OR(Q82="AI",Q82="PI"),(AE82+AD82)/2+(AE82-AD82)*0.001,IF(Q82="AO",12+0.048,""))</f>
        <v/>
      </c>
      <c r="CM82" s="61" t="n"/>
      <c r="CN82" s="62" t="n"/>
      <c r="CO82" s="59">
        <f>IF(OR(Q82="AI",Q82="PI"),AE82-(AE82-AD82)*0.001,IF(AND(Q82="AO",T82="FC"),20-0.048,IF(AND(Q82="AO",OR(T82="FO",T82="FLO")),4-0.048,"")))</f>
        <v/>
      </c>
      <c r="CP82" s="60">
        <f>IF(OR(Q82="AI",Q82="PI"),AE82+(AE82-AD82)*0.001,IF(AND(Q82="AO",T82="FC"),20+0.048,IF(AND(Q82="AO",OR(T82="FO",T82="FLO")),4+0.048,"")))</f>
        <v/>
      </c>
      <c r="CQ82" s="64" t="n"/>
      <c r="CR82" s="65" t="n"/>
      <c r="CS82" s="67" t="n"/>
      <c r="CT82" s="67" t="n"/>
      <c r="CU82" s="544" t="n">
        <v>1812</v>
      </c>
      <c r="CV82" s="518">
        <f>LEFT(D82,3)</f>
        <v/>
      </c>
      <c r="CW82" s="47" t="inlineStr">
        <is>
          <t>PV</t>
        </is>
      </c>
      <c r="CX82" s="47">
        <f>RIGHT(D82,7)</f>
        <v/>
      </c>
      <c r="CY82" s="47">
        <f>CV82&amp;CW82&amp;CX82</f>
        <v/>
      </c>
    </row>
    <row r="83" ht="19.9" customHeight="1" s="521">
      <c r="A83" s="524" t="n">
        <v>82</v>
      </c>
      <c r="B83" s="15" t="n">
        <v>2</v>
      </c>
      <c r="C83" s="15" t="n">
        <v>1812</v>
      </c>
      <c r="D83" s="45" t="inlineStr">
        <is>
          <t>18-PV-17106B</t>
        </is>
      </c>
      <c r="E83" s="553" t="n"/>
      <c r="F83" s="540" t="inlineStr">
        <is>
          <t>1</t>
        </is>
      </c>
      <c r="G83" s="541" t="inlineStr">
        <is>
          <t>LP NITROGEN TO VE-1702</t>
        </is>
      </c>
      <c r="H83" s="553" t="n"/>
      <c r="I83" s="553" t="n"/>
      <c r="J83" s="553">
        <f>IF(H83&lt;&gt;"",LEFT(H83,FIND("～",H83,1)-1),"")</f>
        <v/>
      </c>
      <c r="K83" s="553">
        <f>IF(H83&lt;&gt;"",MID(H83,FIND("～",H83,1)+1,10),"")</f>
        <v/>
      </c>
      <c r="L83" s="22">
        <f>L82</f>
        <v/>
      </c>
      <c r="M83" s="21">
        <f>M82</f>
        <v/>
      </c>
      <c r="N83" s="21">
        <f>N82</f>
        <v/>
      </c>
      <c r="O83" s="21" t="n">
        <v>2</v>
      </c>
      <c r="P83" s="83">
        <f>P82</f>
        <v/>
      </c>
      <c r="Q83" s="22">
        <f>IF(MID(P83,4,3)="543","AO","AI")</f>
        <v/>
      </c>
      <c r="R83" s="22">
        <f>IF(R82&lt;&gt;"",R82,"")</f>
        <v/>
      </c>
      <c r="S83" s="542" t="inlineStr">
        <is>
          <t>4~20mA</t>
        </is>
      </c>
      <c r="T83" s="22" t="n"/>
      <c r="U83" s="22" t="n"/>
      <c r="V83" s="22" t="n"/>
      <c r="W83" s="22" t="n"/>
      <c r="X83" s="22" t="n"/>
      <c r="Y83" s="22" t="n"/>
      <c r="Z83" s="25">
        <f>"%Z"&amp;TEXT(M83,"00")&amp;TEXT(N83,"0")&amp;"1"&amp;TEXT(O83,"00")</f>
        <v/>
      </c>
      <c r="AA83" s="22">
        <f>IF(E83="","",IF(Q83="AI",CONCATENATE("%%I",E83),IF(Q83="AO",CONCATENATE("%%O",E83),E83)))</f>
        <v/>
      </c>
      <c r="AB83" s="22" t="inlineStr">
        <is>
          <t>18-PV-17106B</t>
        </is>
      </c>
      <c r="AC83" s="22">
        <f>IF(G83&lt;&gt;"",G83,"")</f>
        <v/>
      </c>
      <c r="AD83" s="21">
        <f>IF(J83&lt;&gt;"",J83,"")</f>
        <v/>
      </c>
      <c r="AE83" s="21">
        <f>IF(K83&lt;&gt;"",K83,"")</f>
        <v/>
      </c>
      <c r="AF83" s="21">
        <f>IF(I83&lt;&gt;"",I83,"")</f>
        <v/>
      </c>
      <c r="AG83" s="22" t="n">
        <v>0</v>
      </c>
      <c r="AH83" s="22" t="n">
        <v>0</v>
      </c>
      <c r="AI83" s="22" t="n">
        <v>0</v>
      </c>
      <c r="AJ83" s="22" t="n">
        <v>0</v>
      </c>
      <c r="AK83" s="23" t="inlineStr">
        <is>
          <t>DCS-AO</t>
        </is>
      </c>
      <c r="AL83" s="23" t="inlineStr">
        <is>
          <t>IS</t>
        </is>
      </c>
      <c r="AM83" s="23" t="n"/>
      <c r="AN83" s="84" t="inlineStr">
        <is>
          <t>DCS</t>
        </is>
      </c>
      <c r="AO83" s="27" t="n"/>
      <c r="AP83" s="27" t="n"/>
      <c r="AQ83" s="28" t="n"/>
      <c r="AR83" s="543" t="inlineStr">
        <is>
          <t>Y</t>
        </is>
      </c>
      <c r="AS83" s="29" t="n"/>
      <c r="AT83" s="84" t="inlineStr">
        <is>
          <t>Site</t>
        </is>
      </c>
      <c r="AU83" s="541" t="inlineStr">
        <is>
          <t>-</t>
        </is>
      </c>
      <c r="AV83" s="27" t="n"/>
      <c r="AW83" s="27" t="n"/>
      <c r="AX83" s="531" t="inlineStr">
        <is>
          <t>18-IJB-12-001</t>
        </is>
      </c>
      <c r="AY83" s="530" t="inlineStr">
        <is>
          <t>18-12-001-iSC</t>
        </is>
      </c>
      <c r="AZ83" s="27" t="n"/>
      <c r="BA83" s="27" t="n"/>
      <c r="BB83" s="27" t="n"/>
      <c r="BC83" s="27" t="n"/>
      <c r="BD83" s="27" t="n"/>
      <c r="BE83" s="33" t="n"/>
      <c r="BF83" s="33" t="n"/>
      <c r="BG83" s="33" t="n"/>
      <c r="BH83" s="33" t="n"/>
      <c r="BI83" s="33" t="n"/>
      <c r="BJ83" s="33" t="n"/>
      <c r="BK83" s="33" t="n"/>
      <c r="BL83" s="33" t="n"/>
      <c r="BM83" s="33" t="n"/>
      <c r="BN83" s="33" t="n"/>
      <c r="BO83" s="33" t="n"/>
      <c r="BP83" s="33" t="n"/>
      <c r="BQ83" s="33" t="n"/>
      <c r="BR83" s="33" t="n"/>
      <c r="BS83" s="33" t="n"/>
      <c r="BT83" s="33" t="n"/>
      <c r="BU83" s="33" t="n"/>
      <c r="BV83" s="33" t="n"/>
      <c r="BW83" s="27" t="n"/>
      <c r="BX83" s="33" t="n"/>
      <c r="BY83" s="33" t="n"/>
      <c r="BZ83" s="33" t="n"/>
      <c r="CA83" s="27" t="n"/>
      <c r="CB83" s="27" t="n"/>
      <c r="CC83" s="27" t="n"/>
      <c r="CD83" s="27" t="n"/>
      <c r="CE83" s="58" t="n"/>
      <c r="CF83" s="58" t="n"/>
      <c r="CG83" s="59">
        <f>IF(OR(Q83="AI",Q83="PI"),AD83-(AE83-AD83)*0.001,IF(AND(Q83="AO",T83="FC"),4-0.048,IF(AND(Q83="AO",OR(T83="FO",T83="FLO")),20-0.048,"")))</f>
        <v/>
      </c>
      <c r="CH83" s="60">
        <f>IF(OR(Q83="AI",Q83="PI"),AD83+(AE83-AD83)*0.001,IF(AND(Q83="AO",T83="FC"),4+0.048,IF(AND(Q83="AO",OR(T83="FO",T83="FLO")),20+0.048,"")))</f>
        <v/>
      </c>
      <c r="CI83" s="61" t="n"/>
      <c r="CJ83" s="62" t="n"/>
      <c r="CK83" s="59">
        <f>IF(OR(Q83="AI",Q83="PI"),(AE83+AD83)/2-(AE83-AD83)*0.001,IF(Q83="AO",12-0.048,""))</f>
        <v/>
      </c>
      <c r="CL83" s="60">
        <f>IF(OR(Q83="AI",Q83="PI"),(AE83+AD83)/2+(AE83-AD83)*0.001,IF(Q83="AO",12+0.048,""))</f>
        <v/>
      </c>
      <c r="CM83" s="61" t="n"/>
      <c r="CN83" s="62" t="n"/>
      <c r="CO83" s="59">
        <f>IF(OR(Q83="AI",Q83="PI"),AE83-(AE83-AD83)*0.001,IF(AND(Q83="AO",T83="FC"),20-0.048,IF(AND(Q83="AO",OR(T83="FO",T83="FLO")),4-0.048,"")))</f>
        <v/>
      </c>
      <c r="CP83" s="60">
        <f>IF(OR(Q83="AI",Q83="PI"),AE83+(AE83-AD83)*0.001,IF(AND(Q83="AO",T83="FC"),20+0.048,IF(AND(Q83="AO",OR(T83="FO",T83="FLO")),4+0.048,"")))</f>
        <v/>
      </c>
      <c r="CQ83" s="64" t="n"/>
      <c r="CR83" s="65" t="n"/>
      <c r="CS83" s="67" t="n"/>
      <c r="CT83" s="67" t="n"/>
      <c r="CU83" s="544" t="n">
        <v>1812</v>
      </c>
      <c r="CV83" s="518">
        <f>LEFT(D83,3)</f>
        <v/>
      </c>
      <c r="CW83" s="47" t="inlineStr">
        <is>
          <t>PV</t>
        </is>
      </c>
      <c r="CX83" s="47">
        <f>RIGHT(D83,7)</f>
        <v/>
      </c>
      <c r="CY83" s="47">
        <f>CV83&amp;CW83&amp;CX83</f>
        <v/>
      </c>
    </row>
    <row r="84" ht="19.9" customHeight="1" s="521">
      <c r="A84" s="524" t="n">
        <v>83</v>
      </c>
      <c r="B84" s="15" t="n">
        <v>3</v>
      </c>
      <c r="C84" s="15" t="n">
        <v>1812</v>
      </c>
      <c r="D84" s="45" t="inlineStr">
        <is>
          <t>18-PV-17301</t>
        </is>
      </c>
      <c r="E84" s="553" t="n"/>
      <c r="F84" s="540" t="inlineStr">
        <is>
          <t>-</t>
        </is>
      </c>
      <c r="G84" s="541" t="inlineStr">
        <is>
          <t>White Oil return to VE-1701</t>
        </is>
      </c>
      <c r="H84" s="553" t="n"/>
      <c r="I84" s="553" t="n"/>
      <c r="J84" s="553">
        <f>IF(H84&lt;&gt;"",LEFT(H84,FIND("～",H84,1)-1),"")</f>
        <v/>
      </c>
      <c r="K84" s="553">
        <f>IF(H84&lt;&gt;"",MID(H84,FIND("～",H84,1)+1,10),"")</f>
        <v/>
      </c>
      <c r="L84" s="22">
        <f>L83</f>
        <v/>
      </c>
      <c r="M84" s="21">
        <f>M83</f>
        <v/>
      </c>
      <c r="N84" s="21">
        <f>N83</f>
        <v/>
      </c>
      <c r="O84" s="21" t="n">
        <v>3</v>
      </c>
      <c r="P84" s="83">
        <f>P83</f>
        <v/>
      </c>
      <c r="Q84" s="22">
        <f>IF(MID(P84,4,3)="543","AO","AI")</f>
        <v/>
      </c>
      <c r="R84" s="22">
        <f>IF(R83&lt;&gt;"",R83,"")</f>
        <v/>
      </c>
      <c r="S84" s="542" t="inlineStr">
        <is>
          <t>4~20mA</t>
        </is>
      </c>
      <c r="T84" s="22" t="n"/>
      <c r="U84" s="22" t="n"/>
      <c r="V84" s="22" t="n"/>
      <c r="W84" s="22" t="n"/>
      <c r="X84" s="22" t="n"/>
      <c r="Y84" s="22" t="n"/>
      <c r="Z84" s="25">
        <f>"%Z"&amp;TEXT(M84,"00")&amp;TEXT(N84,"0")&amp;"1"&amp;TEXT(O84,"00")</f>
        <v/>
      </c>
      <c r="AA84" s="22">
        <f>IF(E84="","",IF(Q84="AI",CONCATENATE("%%I",E84),IF(Q84="AO",CONCATENATE("%%O",E84),E84)))</f>
        <v/>
      </c>
      <c r="AB84" s="22" t="inlineStr">
        <is>
          <t>18-PV-17301</t>
        </is>
      </c>
      <c r="AC84" s="22">
        <f>IF(G84&lt;&gt;"",G84,"")</f>
        <v/>
      </c>
      <c r="AD84" s="21">
        <f>IF(J84&lt;&gt;"",J84,"")</f>
        <v/>
      </c>
      <c r="AE84" s="21">
        <f>IF(K84&lt;&gt;"",K84,"")</f>
        <v/>
      </c>
      <c r="AF84" s="21">
        <f>IF(I84&lt;&gt;"",I84,"")</f>
        <v/>
      </c>
      <c r="AG84" s="22" t="n">
        <v>0</v>
      </c>
      <c r="AH84" s="22" t="n">
        <v>0</v>
      </c>
      <c r="AI84" s="22" t="n">
        <v>0</v>
      </c>
      <c r="AJ84" s="22" t="n">
        <v>0</v>
      </c>
      <c r="AK84" s="23" t="inlineStr">
        <is>
          <t>DCS-AO</t>
        </is>
      </c>
      <c r="AL84" s="23" t="inlineStr">
        <is>
          <t>IS</t>
        </is>
      </c>
      <c r="AM84" s="23" t="n"/>
      <c r="AN84" s="84" t="inlineStr">
        <is>
          <t>DCS</t>
        </is>
      </c>
      <c r="AO84" s="27" t="n"/>
      <c r="AP84" s="27" t="n"/>
      <c r="AQ84" s="28" t="n"/>
      <c r="AR84" s="543" t="inlineStr">
        <is>
          <t>Y</t>
        </is>
      </c>
      <c r="AS84" s="29" t="n"/>
      <c r="AT84" s="84" t="inlineStr">
        <is>
          <t>Site</t>
        </is>
      </c>
      <c r="AU84" s="541" t="inlineStr">
        <is>
          <t>-</t>
        </is>
      </c>
      <c r="AV84" s="27" t="n"/>
      <c r="AW84" s="27" t="n"/>
      <c r="AX84" s="531" t="inlineStr">
        <is>
          <t>18-IJB-12-001</t>
        </is>
      </c>
      <c r="AY84" s="530" t="inlineStr">
        <is>
          <t>18-12-001-iSC</t>
        </is>
      </c>
      <c r="AZ84" s="27" t="n"/>
      <c r="BA84" s="27" t="n"/>
      <c r="BB84" s="27" t="n"/>
      <c r="BC84" s="27" t="n"/>
      <c r="BD84" s="27" t="n"/>
      <c r="BE84" s="33" t="n"/>
      <c r="BF84" s="33" t="n"/>
      <c r="BG84" s="33" t="n"/>
      <c r="BH84" s="33" t="n"/>
      <c r="BI84" s="33" t="n"/>
      <c r="BJ84" s="33" t="n"/>
      <c r="BK84" s="33" t="n"/>
      <c r="BL84" s="33" t="n"/>
      <c r="BM84" s="33" t="n"/>
      <c r="BN84" s="33" t="n"/>
      <c r="BO84" s="33" t="n"/>
      <c r="BP84" s="33" t="n"/>
      <c r="BQ84" s="33" t="n"/>
      <c r="BR84" s="33" t="n"/>
      <c r="BS84" s="33" t="n"/>
      <c r="BT84" s="33" t="n"/>
      <c r="BU84" s="33" t="n"/>
      <c r="BV84" s="33" t="n"/>
      <c r="BW84" s="27" t="n"/>
      <c r="BX84" s="33" t="n"/>
      <c r="BY84" s="33" t="n"/>
      <c r="BZ84" s="33" t="n"/>
      <c r="CA84" s="27" t="n"/>
      <c r="CB84" s="27" t="n"/>
      <c r="CC84" s="27" t="n"/>
      <c r="CD84" s="27" t="n"/>
      <c r="CE84" s="58" t="n"/>
      <c r="CF84" s="58" t="n"/>
      <c r="CG84" s="59">
        <f>IF(OR(Q84="AI",Q84="PI"),AD84-(AE84-AD84)*0.001,IF(AND(Q84="AO",T84="FC"),4-0.048,IF(AND(Q84="AO",OR(T84="FO",T84="FLO")),20-0.048,"")))</f>
        <v/>
      </c>
      <c r="CH84" s="60">
        <f>IF(OR(Q84="AI",Q84="PI"),AD84+(AE84-AD84)*0.001,IF(AND(Q84="AO",T84="FC"),4+0.048,IF(AND(Q84="AO",OR(T84="FO",T84="FLO")),20+0.048,"")))</f>
        <v/>
      </c>
      <c r="CI84" s="61" t="n"/>
      <c r="CJ84" s="62" t="n"/>
      <c r="CK84" s="59">
        <f>IF(OR(Q84="AI",Q84="PI"),(AE84+AD84)/2-(AE84-AD84)*0.001,IF(Q84="AO",12-0.048,""))</f>
        <v/>
      </c>
      <c r="CL84" s="60">
        <f>IF(OR(Q84="AI",Q84="PI"),(AE84+AD84)/2+(AE84-AD84)*0.001,IF(Q84="AO",12+0.048,""))</f>
        <v/>
      </c>
      <c r="CM84" s="61" t="n"/>
      <c r="CN84" s="62" t="n"/>
      <c r="CO84" s="59">
        <f>IF(OR(Q84="AI",Q84="PI"),AE84-(AE84-AD84)*0.001,IF(AND(Q84="AO",T84="FC"),20-0.048,IF(AND(Q84="AO",OR(T84="FO",T84="FLO")),4-0.048,"")))</f>
        <v/>
      </c>
      <c r="CP84" s="60">
        <f>IF(OR(Q84="AI",Q84="PI"),AE84+(AE84-AD84)*0.001,IF(AND(Q84="AO",T84="FC"),20+0.048,IF(AND(Q84="AO",OR(T84="FO",T84="FLO")),4+0.048,"")))</f>
        <v/>
      </c>
      <c r="CQ84" s="64" t="n"/>
      <c r="CR84" s="65" t="n"/>
      <c r="CS84" s="67" t="n"/>
      <c r="CT84" s="67" t="n"/>
      <c r="CU84" s="544" t="n">
        <v>1812</v>
      </c>
      <c r="CV84" s="518">
        <f>LEFT(D84,3)</f>
        <v/>
      </c>
      <c r="CW84" s="47" t="inlineStr">
        <is>
          <t>PV</t>
        </is>
      </c>
      <c r="CX84" s="47">
        <f>RIGHT(D84,6)</f>
        <v/>
      </c>
      <c r="CY84" s="47">
        <f>CV84&amp;CW84&amp;CX84</f>
        <v/>
      </c>
    </row>
    <row r="85" ht="19.9" customHeight="1" s="521">
      <c r="A85" s="524" t="n">
        <v>84</v>
      </c>
      <c r="B85" s="15" t="n">
        <v>4</v>
      </c>
      <c r="C85" s="15" t="n">
        <v>1812</v>
      </c>
      <c r="D85" s="45" t="inlineStr">
        <is>
          <t>18-PV-17302A</t>
        </is>
      </c>
      <c r="E85" s="553" t="n"/>
      <c r="F85" s="540" t="inlineStr">
        <is>
          <t>1</t>
        </is>
      </c>
      <c r="G85" s="541" t="inlineStr">
        <is>
          <t>LP NITROGEN TO VE-1703</t>
        </is>
      </c>
      <c r="H85" s="553" t="n"/>
      <c r="I85" s="553" t="n"/>
      <c r="J85" s="553">
        <f>IF(H85&lt;&gt;"",LEFT(H85,FIND("～",H85,1)-1),"")</f>
        <v/>
      </c>
      <c r="K85" s="553">
        <f>IF(H85&lt;&gt;"",MID(H85,FIND("～",H85,1)+1,10),"")</f>
        <v/>
      </c>
      <c r="L85" s="22">
        <f>L84</f>
        <v/>
      </c>
      <c r="M85" s="21">
        <f>M84</f>
        <v/>
      </c>
      <c r="N85" s="21">
        <f>N84</f>
        <v/>
      </c>
      <c r="O85" s="21" t="n">
        <v>4</v>
      </c>
      <c r="P85" s="83">
        <f>P84</f>
        <v/>
      </c>
      <c r="Q85" s="22">
        <f>IF(MID(P85,4,3)="543","AO","AI")</f>
        <v/>
      </c>
      <c r="R85" s="22">
        <f>IF(R84&lt;&gt;"",R84,"")</f>
        <v/>
      </c>
      <c r="S85" s="542" t="inlineStr">
        <is>
          <t>4~20mA</t>
        </is>
      </c>
      <c r="T85" s="22" t="n"/>
      <c r="U85" s="22" t="n"/>
      <c r="V85" s="22" t="n"/>
      <c r="W85" s="22" t="n"/>
      <c r="X85" s="22" t="n"/>
      <c r="Y85" s="22" t="n"/>
      <c r="Z85" s="25">
        <f>"%Z"&amp;TEXT(M85,"00")&amp;TEXT(N85,"0")&amp;"1"&amp;TEXT(O85,"00")</f>
        <v/>
      </c>
      <c r="AA85" s="22">
        <f>IF(E85="","",IF(Q85="AI",CONCATENATE("%%I",E85),IF(Q85="AO",CONCATENATE("%%O",E85),E85)))</f>
        <v/>
      </c>
      <c r="AB85" s="22" t="inlineStr">
        <is>
          <t>18-PV-17302A</t>
        </is>
      </c>
      <c r="AC85" s="22">
        <f>IF(G85&lt;&gt;"",G85,"")</f>
        <v/>
      </c>
      <c r="AD85" s="21">
        <f>IF(J85&lt;&gt;"",J85,"")</f>
        <v/>
      </c>
      <c r="AE85" s="21">
        <f>IF(K85&lt;&gt;"",K85,"")</f>
        <v/>
      </c>
      <c r="AF85" s="21">
        <f>IF(I85&lt;&gt;"",I85,"")</f>
        <v/>
      </c>
      <c r="AG85" s="22" t="n">
        <v>0</v>
      </c>
      <c r="AH85" s="22" t="n">
        <v>0</v>
      </c>
      <c r="AI85" s="22" t="n">
        <v>0</v>
      </c>
      <c r="AJ85" s="22" t="n">
        <v>0</v>
      </c>
      <c r="AK85" s="23" t="inlineStr">
        <is>
          <t>DCS-AO</t>
        </is>
      </c>
      <c r="AL85" s="23" t="inlineStr">
        <is>
          <t>IS</t>
        </is>
      </c>
      <c r="AM85" s="23" t="n"/>
      <c r="AN85" s="84" t="inlineStr">
        <is>
          <t>DCS</t>
        </is>
      </c>
      <c r="AO85" s="27" t="n"/>
      <c r="AP85" s="27" t="n"/>
      <c r="AQ85" s="28" t="n"/>
      <c r="AR85" s="543" t="inlineStr">
        <is>
          <t>Y</t>
        </is>
      </c>
      <c r="AS85" s="29" t="n"/>
      <c r="AT85" s="84" t="inlineStr">
        <is>
          <t>Site</t>
        </is>
      </c>
      <c r="AU85" s="541" t="inlineStr">
        <is>
          <t>-</t>
        </is>
      </c>
      <c r="AV85" s="27" t="n"/>
      <c r="AW85" s="27" t="n"/>
      <c r="AX85" s="531" t="inlineStr">
        <is>
          <t>18-IJB-12-001</t>
        </is>
      </c>
      <c r="AY85" s="530" t="inlineStr">
        <is>
          <t>18-12-001-iSC</t>
        </is>
      </c>
      <c r="AZ85" s="27" t="n"/>
      <c r="BA85" s="27" t="n"/>
      <c r="BB85" s="27" t="n"/>
      <c r="BC85" s="27" t="n"/>
      <c r="BD85" s="27" t="n"/>
      <c r="BE85" s="33" t="n"/>
      <c r="BF85" s="33" t="n"/>
      <c r="BG85" s="33" t="n"/>
      <c r="BH85" s="33" t="n"/>
      <c r="BI85" s="33" t="n"/>
      <c r="BJ85" s="33" t="n"/>
      <c r="BK85" s="33" t="n"/>
      <c r="BL85" s="33" t="n"/>
      <c r="BM85" s="33" t="n"/>
      <c r="BN85" s="33" t="n"/>
      <c r="BO85" s="33" t="n"/>
      <c r="BP85" s="33" t="n"/>
      <c r="BQ85" s="33" t="n"/>
      <c r="BR85" s="33" t="n"/>
      <c r="BS85" s="33" t="n"/>
      <c r="BT85" s="33" t="n"/>
      <c r="BU85" s="33" t="n"/>
      <c r="BV85" s="33" t="n"/>
      <c r="BW85" s="27" t="n"/>
      <c r="BX85" s="33" t="n"/>
      <c r="BY85" s="33" t="n"/>
      <c r="BZ85" s="33" t="n"/>
      <c r="CA85" s="27" t="n"/>
      <c r="CB85" s="27" t="n"/>
      <c r="CC85" s="27" t="n"/>
      <c r="CD85" s="27" t="n"/>
      <c r="CE85" s="58" t="n"/>
      <c r="CF85" s="58" t="n"/>
      <c r="CG85" s="59">
        <f>IF(OR(Q85="AI",Q85="PI"),AD85-(AE85-AD85)*0.001,IF(AND(Q85="AO",T85="FC"),4-0.048,IF(AND(Q85="AO",OR(T85="FO",T85="FLO")),20-0.048,"")))</f>
        <v/>
      </c>
      <c r="CH85" s="60">
        <f>IF(OR(Q85="AI",Q85="PI"),AD85+(AE85-AD85)*0.001,IF(AND(Q85="AO",T85="FC"),4+0.048,IF(AND(Q85="AO",OR(T85="FO",T85="FLO")),20+0.048,"")))</f>
        <v/>
      </c>
      <c r="CI85" s="61" t="n"/>
      <c r="CJ85" s="62" t="n"/>
      <c r="CK85" s="59">
        <f>IF(OR(Q85="AI",Q85="PI"),(AE85+AD85)/2-(AE85-AD85)*0.001,IF(Q85="AO",12-0.048,""))</f>
        <v/>
      </c>
      <c r="CL85" s="60">
        <f>IF(OR(Q85="AI",Q85="PI"),(AE85+AD85)/2+(AE85-AD85)*0.001,IF(Q85="AO",12+0.048,""))</f>
        <v/>
      </c>
      <c r="CM85" s="61" t="n"/>
      <c r="CN85" s="62" t="n"/>
      <c r="CO85" s="59">
        <f>IF(OR(Q85="AI",Q85="PI"),AE85-(AE85-AD85)*0.001,IF(AND(Q85="AO",T85="FC"),20-0.048,IF(AND(Q85="AO",OR(T85="FO",T85="FLO")),4-0.048,"")))</f>
        <v/>
      </c>
      <c r="CP85" s="60">
        <f>IF(OR(Q85="AI",Q85="PI"),AE85+(AE85-AD85)*0.001,IF(AND(Q85="AO",T85="FC"),20+0.048,IF(AND(Q85="AO",OR(T85="FO",T85="FLO")),4+0.048,"")))</f>
        <v/>
      </c>
      <c r="CQ85" s="64" t="n"/>
      <c r="CR85" s="65" t="n"/>
      <c r="CS85" s="67" t="n"/>
      <c r="CT85" s="67" t="n"/>
      <c r="CU85" s="544" t="n">
        <v>1812</v>
      </c>
      <c r="CV85" s="518">
        <f>LEFT(D85,3)</f>
        <v/>
      </c>
      <c r="CW85" s="47" t="inlineStr">
        <is>
          <t>PV</t>
        </is>
      </c>
      <c r="CX85" s="47">
        <f>RIGHT(D85,7)</f>
        <v/>
      </c>
      <c r="CY85" s="47">
        <f>CV85&amp;CW85&amp;CX85</f>
        <v/>
      </c>
    </row>
    <row r="86" ht="19.9" customHeight="1" s="521">
      <c r="A86" s="524" t="n">
        <v>85</v>
      </c>
      <c r="B86" s="15" t="n">
        <v>5</v>
      </c>
      <c r="C86" s="15" t="n">
        <v>1812</v>
      </c>
      <c r="D86" s="45" t="inlineStr">
        <is>
          <t>18-PV-17302B</t>
        </is>
      </c>
      <c r="E86" s="553" t="n"/>
      <c r="F86" s="540" t="inlineStr">
        <is>
          <t>1</t>
        </is>
      </c>
      <c r="G86" s="541" t="inlineStr">
        <is>
          <t>NITROGEN/White Oil TO FLARE</t>
        </is>
      </c>
      <c r="H86" s="553" t="n"/>
      <c r="I86" s="553" t="n"/>
      <c r="J86" s="553">
        <f>IF(H86&lt;&gt;"",LEFT(H86,FIND("～",H86,1)-1),"")</f>
        <v/>
      </c>
      <c r="K86" s="553">
        <f>IF(H86&lt;&gt;"",MID(H86,FIND("～",H86,1)+1,10),"")</f>
        <v/>
      </c>
      <c r="L86" s="22">
        <f>L85</f>
        <v/>
      </c>
      <c r="M86" s="21">
        <f>M85</f>
        <v/>
      </c>
      <c r="N86" s="21">
        <f>N85</f>
        <v/>
      </c>
      <c r="O86" s="21" t="n">
        <v>5</v>
      </c>
      <c r="P86" s="83">
        <f>P85</f>
        <v/>
      </c>
      <c r="Q86" s="22">
        <f>IF(MID(P86,4,3)="543","AO","AI")</f>
        <v/>
      </c>
      <c r="R86" s="22">
        <f>IF(R85&lt;&gt;"",R85,"")</f>
        <v/>
      </c>
      <c r="S86" s="542" t="inlineStr">
        <is>
          <t>4~20mA</t>
        </is>
      </c>
      <c r="T86" s="22" t="n"/>
      <c r="U86" s="22" t="n"/>
      <c r="V86" s="22" t="n"/>
      <c r="W86" s="22" t="n"/>
      <c r="X86" s="22" t="n"/>
      <c r="Y86" s="22" t="n"/>
      <c r="Z86" s="25">
        <f>"%Z"&amp;TEXT(M86,"00")&amp;TEXT(N86,"0")&amp;"1"&amp;TEXT(O86,"00")</f>
        <v/>
      </c>
      <c r="AA86" s="22">
        <f>IF(E86="","",IF(Q86="AI",CONCATENATE("%%I",E86),IF(Q86="AO",CONCATENATE("%%O",E86),E86)))</f>
        <v/>
      </c>
      <c r="AB86" s="22" t="inlineStr">
        <is>
          <t>18-PV-17302B</t>
        </is>
      </c>
      <c r="AC86" s="22">
        <f>IF(G86&lt;&gt;"",G86,"")</f>
        <v/>
      </c>
      <c r="AD86" s="21">
        <f>IF(J86&lt;&gt;"",J86,"")</f>
        <v/>
      </c>
      <c r="AE86" s="21">
        <f>IF(K86&lt;&gt;"",K86,"")</f>
        <v/>
      </c>
      <c r="AF86" s="21">
        <f>IF(I86&lt;&gt;"",I86,"")</f>
        <v/>
      </c>
      <c r="AG86" s="22" t="n">
        <v>0</v>
      </c>
      <c r="AH86" s="22" t="n">
        <v>0</v>
      </c>
      <c r="AI86" s="22" t="n">
        <v>0</v>
      </c>
      <c r="AJ86" s="22" t="n">
        <v>0</v>
      </c>
      <c r="AK86" s="23" t="inlineStr">
        <is>
          <t>DCS-AO</t>
        </is>
      </c>
      <c r="AL86" s="23" t="inlineStr">
        <is>
          <t>IS</t>
        </is>
      </c>
      <c r="AM86" s="23" t="n"/>
      <c r="AN86" s="84" t="inlineStr">
        <is>
          <t>DCS</t>
        </is>
      </c>
      <c r="AO86" s="27" t="n"/>
      <c r="AP86" s="27" t="n"/>
      <c r="AQ86" s="28" t="n"/>
      <c r="AR86" s="543" t="inlineStr">
        <is>
          <t>Y</t>
        </is>
      </c>
      <c r="AS86" s="29" t="n"/>
      <c r="AT86" s="84" t="inlineStr">
        <is>
          <t>Site</t>
        </is>
      </c>
      <c r="AU86" s="541" t="inlineStr">
        <is>
          <t>-</t>
        </is>
      </c>
      <c r="AV86" s="27" t="n"/>
      <c r="AW86" s="27" t="n"/>
      <c r="AX86" s="531" t="inlineStr">
        <is>
          <t>18-IJB-12-001</t>
        </is>
      </c>
      <c r="AY86" s="530" t="inlineStr">
        <is>
          <t>18-12-001-iSC</t>
        </is>
      </c>
      <c r="AZ86" s="27" t="n"/>
      <c r="BA86" s="27" t="n"/>
      <c r="BB86" s="27" t="n"/>
      <c r="BC86" s="27" t="n"/>
      <c r="BD86" s="27" t="n"/>
      <c r="BE86" s="33" t="n"/>
      <c r="BF86" s="33" t="n"/>
      <c r="BG86" s="33" t="n"/>
      <c r="BH86" s="33" t="n"/>
      <c r="BI86" s="33" t="n"/>
      <c r="BJ86" s="33" t="n"/>
      <c r="BK86" s="33" t="n"/>
      <c r="BL86" s="33" t="n"/>
      <c r="BM86" s="33" t="n"/>
      <c r="BN86" s="33" t="n"/>
      <c r="BO86" s="33" t="n"/>
      <c r="BP86" s="33" t="n"/>
      <c r="BQ86" s="33" t="n"/>
      <c r="BR86" s="33" t="n"/>
      <c r="BS86" s="33" t="n"/>
      <c r="BT86" s="33" t="n"/>
      <c r="BU86" s="33" t="n"/>
      <c r="BV86" s="33" t="n"/>
      <c r="BW86" s="27" t="n"/>
      <c r="BX86" s="33" t="n"/>
      <c r="BY86" s="33" t="n"/>
      <c r="BZ86" s="33" t="n"/>
      <c r="CA86" s="27" t="n"/>
      <c r="CB86" s="27" t="n"/>
      <c r="CC86" s="27" t="n"/>
      <c r="CD86" s="27" t="n"/>
      <c r="CE86" s="58" t="n"/>
      <c r="CF86" s="58" t="n"/>
      <c r="CG86" s="59">
        <f>IF(OR(Q86="AI",Q86="PI"),AD86-(AE86-AD86)*0.001,IF(AND(Q86="AO",T86="FC"),4-0.048,IF(AND(Q86="AO",OR(T86="FO",T86="FLO")),20-0.048,"")))</f>
        <v/>
      </c>
      <c r="CH86" s="60">
        <f>IF(OR(Q86="AI",Q86="PI"),AD86+(AE86-AD86)*0.001,IF(AND(Q86="AO",T86="FC"),4+0.048,IF(AND(Q86="AO",OR(T86="FO",T86="FLO")),20+0.048,"")))</f>
        <v/>
      </c>
      <c r="CI86" s="61" t="n"/>
      <c r="CJ86" s="62" t="n"/>
      <c r="CK86" s="59">
        <f>IF(OR(Q86="AI",Q86="PI"),(AE86+AD86)/2-(AE86-AD86)*0.001,IF(Q86="AO",12-0.048,""))</f>
        <v/>
      </c>
      <c r="CL86" s="60">
        <f>IF(OR(Q86="AI",Q86="PI"),(AE86+AD86)/2+(AE86-AD86)*0.001,IF(Q86="AO",12+0.048,""))</f>
        <v/>
      </c>
      <c r="CM86" s="61" t="n"/>
      <c r="CN86" s="62" t="n"/>
      <c r="CO86" s="59">
        <f>IF(OR(Q86="AI",Q86="PI"),AE86-(AE86-AD86)*0.001,IF(AND(Q86="AO",T86="FC"),20-0.048,IF(AND(Q86="AO",OR(T86="FO",T86="FLO")),4-0.048,"")))</f>
        <v/>
      </c>
      <c r="CP86" s="60">
        <f>IF(OR(Q86="AI",Q86="PI"),AE86+(AE86-AD86)*0.001,IF(AND(Q86="AO",T86="FC"),20+0.048,IF(AND(Q86="AO",OR(T86="FO",T86="FLO")),4+0.048,"")))</f>
        <v/>
      </c>
      <c r="CQ86" s="64" t="n"/>
      <c r="CR86" s="65" t="n"/>
      <c r="CS86" s="67" t="n"/>
      <c r="CT86" s="67" t="n"/>
      <c r="CU86" s="544" t="n">
        <v>1812</v>
      </c>
      <c r="CV86" s="518">
        <f>LEFT(D86,3)</f>
        <v/>
      </c>
      <c r="CW86" s="47" t="inlineStr">
        <is>
          <t>PV</t>
        </is>
      </c>
      <c r="CX86" s="47">
        <f>RIGHT(D86,7)</f>
        <v/>
      </c>
      <c r="CY86" s="47">
        <f>CV86&amp;CW86&amp;CX86</f>
        <v/>
      </c>
    </row>
    <row r="87" ht="19.9" customHeight="1" s="521">
      <c r="A87" s="524" t="n">
        <v>86</v>
      </c>
      <c r="B87" s="15" t="n">
        <v>6</v>
      </c>
      <c r="C87" s="15" t="n">
        <v>1812</v>
      </c>
      <c r="D87" s="45" t="inlineStr">
        <is>
          <t>18-FI-17105B</t>
        </is>
      </c>
      <c r="E87" s="553" t="n"/>
      <c r="F87" s="540" t="inlineStr">
        <is>
          <t>1</t>
        </is>
      </c>
      <c r="G87" s="541" t="inlineStr">
        <is>
          <t>ISOPROPANOL TO VE-1705</t>
        </is>
      </c>
      <c r="H87" s="553" t="n"/>
      <c r="I87" s="553" t="n"/>
      <c r="J87" s="553">
        <f>IF(H87&lt;&gt;"",LEFT(H87,FIND("～",H87,1)-1),"")</f>
        <v/>
      </c>
      <c r="K87" s="553">
        <f>IF(H87&lt;&gt;"",MID(H87,FIND("～",H87,1)+1,10),"")</f>
        <v/>
      </c>
      <c r="L87" s="22">
        <f>L86</f>
        <v/>
      </c>
      <c r="M87" s="21">
        <f>M86</f>
        <v/>
      </c>
      <c r="N87" s="21">
        <f>N86</f>
        <v/>
      </c>
      <c r="O87" s="21" t="n">
        <v>6</v>
      </c>
      <c r="P87" s="83">
        <f>P86</f>
        <v/>
      </c>
      <c r="Q87" s="22">
        <f>IF(MID(P87,4,3)="543","AO","AI")</f>
        <v/>
      </c>
      <c r="R87" s="22">
        <f>IF(R86&lt;&gt;"",R86,"")</f>
        <v/>
      </c>
      <c r="S87" s="542" t="inlineStr">
        <is>
          <t>4~20mA</t>
        </is>
      </c>
      <c r="T87" s="22" t="n"/>
      <c r="U87" s="22" t="n"/>
      <c r="V87" s="22" t="n"/>
      <c r="W87" s="22" t="n"/>
      <c r="X87" s="22" t="n"/>
      <c r="Y87" s="22" t="n"/>
      <c r="Z87" s="25">
        <f>"%Z"&amp;TEXT(M87,"00")&amp;TEXT(N87,"0")&amp;"1"&amp;TEXT(O87,"00")</f>
        <v/>
      </c>
      <c r="AA87" s="22">
        <f>IF(E87="","",IF(Q87="AI",CONCATENATE("%%I",E87),IF(Q87="AO",CONCATENATE("%%O",E87),E87)))</f>
        <v/>
      </c>
      <c r="AB87" s="22" t="inlineStr">
        <is>
          <t>18-FI-17105B</t>
        </is>
      </c>
      <c r="AC87" s="22">
        <f>IF(G87&lt;&gt;"",G87,"")</f>
        <v/>
      </c>
      <c r="AD87" s="21">
        <f>IF(J87&lt;&gt;"",J87,"")</f>
        <v/>
      </c>
      <c r="AE87" s="21">
        <f>IF(K87&lt;&gt;"",K87,"")</f>
        <v/>
      </c>
      <c r="AF87" s="21">
        <f>IF(I87&lt;&gt;"",I87,"")</f>
        <v/>
      </c>
      <c r="AG87" s="22" t="n">
        <v>0</v>
      </c>
      <c r="AH87" s="22" t="n">
        <v>0</v>
      </c>
      <c r="AI87" s="22" t="n">
        <v>0</v>
      </c>
      <c r="AJ87" s="22" t="n">
        <v>0</v>
      </c>
      <c r="AK87" s="23" t="inlineStr">
        <is>
          <t>DCS-AO</t>
        </is>
      </c>
      <c r="AL87" s="23" t="inlineStr">
        <is>
          <t>IS</t>
        </is>
      </c>
      <c r="AM87" s="23" t="n"/>
      <c r="AN87" s="84" t="inlineStr">
        <is>
          <t>DCS</t>
        </is>
      </c>
      <c r="AO87" s="27" t="n"/>
      <c r="AP87" s="27" t="n"/>
      <c r="AQ87" s="28" t="n"/>
      <c r="AR87" s="543" t="inlineStr">
        <is>
          <t>Y</t>
        </is>
      </c>
      <c r="AS87" s="29" t="n"/>
      <c r="AT87" s="84" t="inlineStr">
        <is>
          <t>Site</t>
        </is>
      </c>
      <c r="AU87" s="541" t="inlineStr">
        <is>
          <t>-</t>
        </is>
      </c>
      <c r="AV87" s="27" t="n"/>
      <c r="AW87" s="27" t="n"/>
      <c r="AX87" s="531" t="inlineStr">
        <is>
          <t>18-IJB-12-007</t>
        </is>
      </c>
      <c r="AY87" s="530" t="inlineStr">
        <is>
          <t>18-12-007-iSC</t>
        </is>
      </c>
      <c r="AZ87" s="27" t="n"/>
      <c r="BA87" s="27" t="n"/>
      <c r="BB87" s="27" t="n"/>
      <c r="BC87" s="27" t="n"/>
      <c r="BD87" s="27" t="n"/>
      <c r="BE87" s="33" t="n"/>
      <c r="BF87" s="33" t="n"/>
      <c r="BG87" s="33" t="n"/>
      <c r="BH87" s="33" t="n"/>
      <c r="BI87" s="33" t="n"/>
      <c r="BJ87" s="33" t="n"/>
      <c r="BK87" s="33" t="n"/>
      <c r="BL87" s="33" t="n"/>
      <c r="BM87" s="33" t="n"/>
      <c r="BN87" s="33" t="n"/>
      <c r="BO87" s="33" t="n"/>
      <c r="BP87" s="33" t="n"/>
      <c r="BQ87" s="33" t="n"/>
      <c r="BR87" s="33" t="n"/>
      <c r="BS87" s="33" t="n"/>
      <c r="BT87" s="33" t="n"/>
      <c r="BU87" s="33" t="n"/>
      <c r="BV87" s="33" t="n"/>
      <c r="BW87" s="27" t="n"/>
      <c r="BX87" s="33" t="n"/>
      <c r="BY87" s="33" t="n"/>
      <c r="BZ87" s="33" t="n"/>
      <c r="CA87" s="27" t="n"/>
      <c r="CB87" s="27" t="n"/>
      <c r="CC87" s="27" t="n"/>
      <c r="CD87" s="27" t="n"/>
      <c r="CE87" s="58" t="n"/>
      <c r="CF87" s="58" t="n"/>
      <c r="CG87" s="59">
        <f>IF(OR(Q87="AI",Q87="PI"),AD87-(AE87-AD87)*0.001,IF(AND(Q87="AO",T87="FC"),4-0.048,IF(AND(Q87="AO",OR(T87="FO",T87="FLO")),20-0.048,"")))</f>
        <v/>
      </c>
      <c r="CH87" s="60">
        <f>IF(OR(Q87="AI",Q87="PI"),AD87+(AE87-AD87)*0.001,IF(AND(Q87="AO",T87="FC"),4+0.048,IF(AND(Q87="AO",OR(T87="FO",T87="FLO")),20+0.048,"")))</f>
        <v/>
      </c>
      <c r="CI87" s="61" t="n"/>
      <c r="CJ87" s="62" t="n"/>
      <c r="CK87" s="59">
        <f>IF(OR(Q87="AI",Q87="PI"),(AE87+AD87)/2-(AE87-AD87)*0.001,IF(Q87="AO",12-0.048,""))</f>
        <v/>
      </c>
      <c r="CL87" s="60">
        <f>IF(OR(Q87="AI",Q87="PI"),(AE87+AD87)/2+(AE87-AD87)*0.001,IF(Q87="AO",12+0.048,""))</f>
        <v/>
      </c>
      <c r="CM87" s="61" t="n"/>
      <c r="CN87" s="62" t="n"/>
      <c r="CO87" s="59">
        <f>IF(OR(Q87="AI",Q87="PI"),AE87-(AE87-AD87)*0.001,IF(AND(Q87="AO",T87="FC"),20-0.048,IF(AND(Q87="AO",OR(T87="FO",T87="FLO")),4-0.048,"")))</f>
        <v/>
      </c>
      <c r="CP87" s="60">
        <f>IF(OR(Q87="AI",Q87="PI"),AE87+(AE87-AD87)*0.001,IF(AND(Q87="AO",T87="FC"),20+0.048,IF(AND(Q87="AO",OR(T87="FO",T87="FLO")),4+0.048,"")))</f>
        <v/>
      </c>
      <c r="CQ87" s="64" t="n"/>
      <c r="CR87" s="65" t="n"/>
      <c r="CS87" s="67" t="n"/>
      <c r="CT87" s="67" t="n"/>
      <c r="CU87" s="544" t="n">
        <v>1812</v>
      </c>
      <c r="CV87" s="518">
        <f>LEFT(D87,3)</f>
        <v/>
      </c>
      <c r="CW87" s="47" t="inlineStr">
        <is>
          <t>FI</t>
        </is>
      </c>
      <c r="CX87" s="47">
        <f>RIGHT(D87,7)</f>
        <v/>
      </c>
      <c r="CY87" s="47">
        <f>CV87&amp;CW87&amp;CX87</f>
        <v/>
      </c>
    </row>
    <row r="88" ht="19.9" customHeight="1" s="521">
      <c r="A88" s="524" t="n">
        <v>87</v>
      </c>
      <c r="B88" s="15" t="n">
        <v>7</v>
      </c>
      <c r="C88" s="15" t="n">
        <v>1812</v>
      </c>
      <c r="D88" s="45" t="inlineStr">
        <is>
          <t>18-LI-17102</t>
        </is>
      </c>
      <c r="E88" s="553" t="n"/>
      <c r="F88" s="540" t="inlineStr">
        <is>
          <t>-</t>
        </is>
      </c>
      <c r="G88" s="541" t="inlineStr">
        <is>
          <t>VE-1701</t>
        </is>
      </c>
      <c r="H88" s="553" t="n"/>
      <c r="I88" s="553" t="n"/>
      <c r="J88" s="553">
        <f>IF(H88&lt;&gt;"",LEFT(H88,FIND("～",H88,1)-1),"")</f>
        <v/>
      </c>
      <c r="K88" s="553">
        <f>IF(H88&lt;&gt;"",MID(H88,FIND("～",H88,1)+1,10),"")</f>
        <v/>
      </c>
      <c r="L88" s="22">
        <f>L87</f>
        <v/>
      </c>
      <c r="M88" s="21">
        <f>M87</f>
        <v/>
      </c>
      <c r="N88" s="21">
        <f>N87</f>
        <v/>
      </c>
      <c r="O88" s="21" t="n">
        <v>7</v>
      </c>
      <c r="P88" s="83">
        <f>P87</f>
        <v/>
      </c>
      <c r="Q88" s="22">
        <f>IF(MID(P88,4,3)="543","AO","AI")</f>
        <v/>
      </c>
      <c r="R88" s="22">
        <f>IF(R87&lt;&gt;"",R87,"")</f>
        <v/>
      </c>
      <c r="S88" s="542" t="inlineStr">
        <is>
          <t>4~20mA</t>
        </is>
      </c>
      <c r="T88" s="22" t="n"/>
      <c r="U88" s="22" t="n"/>
      <c r="V88" s="22" t="n"/>
      <c r="W88" s="22" t="n"/>
      <c r="X88" s="22" t="n"/>
      <c r="Y88" s="22" t="n"/>
      <c r="Z88" s="25">
        <f>"%Z"&amp;TEXT(M88,"00")&amp;TEXT(N88,"0")&amp;"1"&amp;TEXT(O88,"00")</f>
        <v/>
      </c>
      <c r="AA88" s="22">
        <f>IF(E88="","",IF(Q88="AI",CONCATENATE("%%I",E88),IF(Q88="AO",CONCATENATE("%%O",E88),E88)))</f>
        <v/>
      </c>
      <c r="AB88" s="22" t="inlineStr">
        <is>
          <t>18-LI-17102</t>
        </is>
      </c>
      <c r="AC88" s="22">
        <f>IF(G88&lt;&gt;"",G88,"")</f>
        <v/>
      </c>
      <c r="AD88" s="21">
        <f>IF(J88&lt;&gt;"",J88,"")</f>
        <v/>
      </c>
      <c r="AE88" s="21">
        <f>IF(K88&lt;&gt;"",K88,"")</f>
        <v/>
      </c>
      <c r="AF88" s="21">
        <f>IF(I88&lt;&gt;"",I88,"")</f>
        <v/>
      </c>
      <c r="AG88" s="22" t="n">
        <v>0</v>
      </c>
      <c r="AH88" s="22" t="n">
        <v>0</v>
      </c>
      <c r="AI88" s="22" t="n">
        <v>0</v>
      </c>
      <c r="AJ88" s="22" t="n">
        <v>0</v>
      </c>
      <c r="AK88" s="23" t="inlineStr">
        <is>
          <t>DCS-AO</t>
        </is>
      </c>
      <c r="AL88" s="23" t="inlineStr">
        <is>
          <t>IS</t>
        </is>
      </c>
      <c r="AM88" s="23" t="n"/>
      <c r="AN88" s="84" t="inlineStr">
        <is>
          <t>DCS</t>
        </is>
      </c>
      <c r="AO88" s="27" t="n"/>
      <c r="AP88" s="27" t="n"/>
      <c r="AQ88" s="28" t="n"/>
      <c r="AR88" s="543" t="inlineStr">
        <is>
          <t>Y</t>
        </is>
      </c>
      <c r="AS88" s="29" t="n"/>
      <c r="AT88" s="84" t="inlineStr">
        <is>
          <t>Site</t>
        </is>
      </c>
      <c r="AU88" s="541" t="inlineStr">
        <is>
          <t>-</t>
        </is>
      </c>
      <c r="AV88" s="27" t="n"/>
      <c r="AW88" s="27" t="n"/>
      <c r="AX88" s="531" t="inlineStr">
        <is>
          <t>18-IJB-12-007</t>
        </is>
      </c>
      <c r="AY88" s="530" t="inlineStr">
        <is>
          <t>18-12-007-iSC</t>
        </is>
      </c>
      <c r="AZ88" s="27" t="n"/>
      <c r="BA88" s="27" t="n"/>
      <c r="BB88" s="27" t="n"/>
      <c r="BC88" s="27" t="n"/>
      <c r="BD88" s="27" t="n"/>
      <c r="BE88" s="33" t="n"/>
      <c r="BF88" s="33" t="n"/>
      <c r="BG88" s="33" t="n"/>
      <c r="BH88" s="33" t="n"/>
      <c r="BI88" s="33" t="n"/>
      <c r="BJ88" s="33" t="n"/>
      <c r="BK88" s="33" t="n"/>
      <c r="BL88" s="33" t="n"/>
      <c r="BM88" s="33" t="n"/>
      <c r="BN88" s="33" t="n"/>
      <c r="BO88" s="33" t="n"/>
      <c r="BP88" s="33" t="n"/>
      <c r="BQ88" s="33" t="n"/>
      <c r="BR88" s="33" t="n"/>
      <c r="BS88" s="33" t="n"/>
      <c r="BT88" s="33" t="n"/>
      <c r="BU88" s="33" t="n"/>
      <c r="BV88" s="33" t="n"/>
      <c r="BW88" s="27" t="n"/>
      <c r="BX88" s="33" t="n"/>
      <c r="BY88" s="33" t="n"/>
      <c r="BZ88" s="33" t="n"/>
      <c r="CA88" s="27" t="n"/>
      <c r="CB88" s="27" t="n"/>
      <c r="CC88" s="27" t="n"/>
      <c r="CD88" s="27" t="n"/>
      <c r="CE88" s="58" t="n"/>
      <c r="CF88" s="58" t="n"/>
      <c r="CG88" s="59">
        <f>IF(OR(Q88="AI",Q88="PI"),AD88-(AE88-AD88)*0.001,IF(AND(Q88="AO",T88="FC"),4-0.048,IF(AND(Q88="AO",OR(T88="FO",T88="FLO")),20-0.048,"")))</f>
        <v/>
      </c>
      <c r="CH88" s="60">
        <f>IF(OR(Q88="AI",Q88="PI"),AD88+(AE88-AD88)*0.001,IF(AND(Q88="AO",T88="FC"),4+0.048,IF(AND(Q88="AO",OR(T88="FO",T88="FLO")),20+0.048,"")))</f>
        <v/>
      </c>
      <c r="CI88" s="61" t="n"/>
      <c r="CJ88" s="62" t="n"/>
      <c r="CK88" s="59">
        <f>IF(OR(Q88="AI",Q88="PI"),(AE88+AD88)/2-(AE88-AD88)*0.001,IF(Q88="AO",12-0.048,""))</f>
        <v/>
      </c>
      <c r="CL88" s="60">
        <f>IF(OR(Q88="AI",Q88="PI"),(AE88+AD88)/2+(AE88-AD88)*0.001,IF(Q88="AO",12+0.048,""))</f>
        <v/>
      </c>
      <c r="CM88" s="61" t="n"/>
      <c r="CN88" s="62" t="n"/>
      <c r="CO88" s="59">
        <f>IF(OR(Q88="AI",Q88="PI"),AE88-(AE88-AD88)*0.001,IF(AND(Q88="AO",T88="FC"),20-0.048,IF(AND(Q88="AO",OR(T88="FO",T88="FLO")),4-0.048,"")))</f>
        <v/>
      </c>
      <c r="CP88" s="60">
        <f>IF(OR(Q88="AI",Q88="PI"),AE88+(AE88-AD88)*0.001,IF(AND(Q88="AO",T88="FC"),20+0.048,IF(AND(Q88="AO",OR(T88="FO",T88="FLO")),4+0.048,"")))</f>
        <v/>
      </c>
      <c r="CQ88" s="64" t="n"/>
      <c r="CR88" s="65" t="n"/>
      <c r="CS88" s="67" t="n"/>
      <c r="CT88" s="67" t="n"/>
      <c r="CU88" s="544" t="n">
        <v>1812</v>
      </c>
      <c r="CV88" s="518">
        <f>LEFT(D88,3)</f>
        <v/>
      </c>
      <c r="CW88" s="47" t="inlineStr">
        <is>
          <t>LI</t>
        </is>
      </c>
      <c r="CX88" s="47">
        <f>RIGHT(D88,6)</f>
        <v/>
      </c>
      <c r="CY88" s="47">
        <f>CV88&amp;CW88&amp;CX88</f>
        <v/>
      </c>
    </row>
    <row r="89" ht="19.9" customHeight="1" s="521">
      <c r="A89" s="524" t="n">
        <v>88</v>
      </c>
      <c r="B89" s="15" t="n">
        <v>8</v>
      </c>
      <c r="C89" s="15" t="n">
        <v>1812</v>
      </c>
      <c r="D89" s="45" t="inlineStr">
        <is>
          <t>18-LI-17103</t>
        </is>
      </c>
      <c r="E89" s="553" t="n"/>
      <c r="F89" s="540" t="inlineStr">
        <is>
          <t>-</t>
        </is>
      </c>
      <c r="G89" s="541" t="inlineStr">
        <is>
          <t>VE-1702</t>
        </is>
      </c>
      <c r="H89" s="553" t="n"/>
      <c r="I89" s="553" t="n"/>
      <c r="J89" s="553">
        <f>IF(H89&lt;&gt;"",LEFT(H89,FIND("～",H89,1)-1),"")</f>
        <v/>
      </c>
      <c r="K89" s="553">
        <f>IF(H89&lt;&gt;"",MID(H89,FIND("～",H89,1)+1,10),"")</f>
        <v/>
      </c>
      <c r="L89" s="22">
        <f>L88</f>
        <v/>
      </c>
      <c r="M89" s="21">
        <f>M88</f>
        <v/>
      </c>
      <c r="N89" s="21">
        <f>N88</f>
        <v/>
      </c>
      <c r="O89" s="21" t="n">
        <v>8</v>
      </c>
      <c r="P89" s="83">
        <f>P88</f>
        <v/>
      </c>
      <c r="Q89" s="22">
        <f>IF(MID(P89,4,3)="543","AO","AI")</f>
        <v/>
      </c>
      <c r="R89" s="22">
        <f>IF(R88&lt;&gt;"",R88,"")</f>
        <v/>
      </c>
      <c r="S89" s="542" t="inlineStr">
        <is>
          <t>4~20mA</t>
        </is>
      </c>
      <c r="T89" s="22" t="n"/>
      <c r="U89" s="22" t="n"/>
      <c r="V89" s="22" t="n"/>
      <c r="W89" s="22" t="n"/>
      <c r="X89" s="22" t="n"/>
      <c r="Y89" s="22" t="n"/>
      <c r="Z89" s="25">
        <f>"%Z"&amp;TEXT(M89,"00")&amp;TEXT(N89,"0")&amp;"1"&amp;TEXT(O89,"00")</f>
        <v/>
      </c>
      <c r="AA89" s="22">
        <f>IF(E89="","",IF(Q89="AI",CONCATENATE("%%I",E89),IF(Q89="AO",CONCATENATE("%%O",E89),E89)))</f>
        <v/>
      </c>
      <c r="AB89" s="22" t="inlineStr">
        <is>
          <t>18-LI-17103</t>
        </is>
      </c>
      <c r="AC89" s="22">
        <f>IF(G89&lt;&gt;"",G89,"")</f>
        <v/>
      </c>
      <c r="AD89" s="21">
        <f>IF(J89&lt;&gt;"",J89,"")</f>
        <v/>
      </c>
      <c r="AE89" s="21">
        <f>IF(K89&lt;&gt;"",K89,"")</f>
        <v/>
      </c>
      <c r="AF89" s="21">
        <f>IF(I89&lt;&gt;"",I89,"")</f>
        <v/>
      </c>
      <c r="AG89" s="22" t="n">
        <v>0</v>
      </c>
      <c r="AH89" s="22" t="n">
        <v>0</v>
      </c>
      <c r="AI89" s="22" t="n">
        <v>0</v>
      </c>
      <c r="AJ89" s="22" t="n">
        <v>0</v>
      </c>
      <c r="AK89" s="23" t="inlineStr">
        <is>
          <t>DCS-AO</t>
        </is>
      </c>
      <c r="AL89" s="23" t="inlineStr">
        <is>
          <t>IS</t>
        </is>
      </c>
      <c r="AM89" s="23" t="n"/>
      <c r="AN89" s="84" t="inlineStr">
        <is>
          <t>DCS</t>
        </is>
      </c>
      <c r="AO89" s="27" t="n"/>
      <c r="AP89" s="27" t="n"/>
      <c r="AQ89" s="28" t="n"/>
      <c r="AR89" s="543" t="inlineStr">
        <is>
          <t>Y</t>
        </is>
      </c>
      <c r="AS89" s="29" t="n"/>
      <c r="AT89" s="84" t="inlineStr">
        <is>
          <t>Site</t>
        </is>
      </c>
      <c r="AU89" s="541" t="inlineStr">
        <is>
          <t>-</t>
        </is>
      </c>
      <c r="AV89" s="27" t="n"/>
      <c r="AW89" s="27" t="n"/>
      <c r="AX89" s="531" t="inlineStr">
        <is>
          <t>18-IJB-12-007</t>
        </is>
      </c>
      <c r="AY89" s="530" t="inlineStr">
        <is>
          <t>18-12-007-iSC</t>
        </is>
      </c>
      <c r="AZ89" s="27" t="n"/>
      <c r="BA89" s="27" t="n"/>
      <c r="BB89" s="27" t="n"/>
      <c r="BC89" s="27" t="n"/>
      <c r="BD89" s="27" t="n"/>
      <c r="BE89" s="33" t="n"/>
      <c r="BF89" s="33" t="n"/>
      <c r="BG89" s="33" t="n"/>
      <c r="BH89" s="33" t="n"/>
      <c r="BI89" s="33" t="n"/>
      <c r="BJ89" s="33" t="n"/>
      <c r="BK89" s="33" t="n"/>
      <c r="BL89" s="33" t="n"/>
      <c r="BM89" s="33" t="n"/>
      <c r="BN89" s="33" t="n"/>
      <c r="BO89" s="33" t="n"/>
      <c r="BP89" s="33" t="n"/>
      <c r="BQ89" s="33" t="n"/>
      <c r="BR89" s="33" t="n"/>
      <c r="BS89" s="33" t="n"/>
      <c r="BT89" s="33" t="n"/>
      <c r="BU89" s="33" t="n"/>
      <c r="BV89" s="33" t="n"/>
      <c r="BW89" s="27" t="n"/>
      <c r="BX89" s="33" t="n"/>
      <c r="BY89" s="33" t="n"/>
      <c r="BZ89" s="33" t="n"/>
      <c r="CA89" s="27" t="n"/>
      <c r="CB89" s="27" t="n"/>
      <c r="CC89" s="27" t="n"/>
      <c r="CD89" s="27" t="n"/>
      <c r="CE89" s="58" t="n"/>
      <c r="CF89" s="58" t="n"/>
      <c r="CG89" s="59">
        <f>IF(OR(Q89="AI",Q89="PI"),AD89-(AE89-AD89)*0.001,IF(AND(Q89="AO",T89="FC"),4-0.048,IF(AND(Q89="AO",OR(T89="FO",T89="FLO")),20-0.048,"")))</f>
        <v/>
      </c>
      <c r="CH89" s="60">
        <f>IF(OR(Q89="AI",Q89="PI"),AD89+(AE89-AD89)*0.001,IF(AND(Q89="AO",T89="FC"),4+0.048,IF(AND(Q89="AO",OR(T89="FO",T89="FLO")),20+0.048,"")))</f>
        <v/>
      </c>
      <c r="CI89" s="61" t="n"/>
      <c r="CJ89" s="62" t="n"/>
      <c r="CK89" s="59">
        <f>IF(OR(Q89="AI",Q89="PI"),(AE89+AD89)/2-(AE89-AD89)*0.001,IF(Q89="AO",12-0.048,""))</f>
        <v/>
      </c>
      <c r="CL89" s="60">
        <f>IF(OR(Q89="AI",Q89="PI"),(AE89+AD89)/2+(AE89-AD89)*0.001,IF(Q89="AO",12+0.048,""))</f>
        <v/>
      </c>
      <c r="CM89" s="61" t="n"/>
      <c r="CN89" s="62" t="n"/>
      <c r="CO89" s="59">
        <f>IF(OR(Q89="AI",Q89="PI"),AE89-(AE89-AD89)*0.001,IF(AND(Q89="AO",T89="FC"),20-0.048,IF(AND(Q89="AO",OR(T89="FO",T89="FLO")),4-0.048,"")))</f>
        <v/>
      </c>
      <c r="CP89" s="60">
        <f>IF(OR(Q89="AI",Q89="PI"),AE89+(AE89-AD89)*0.001,IF(AND(Q89="AO",T89="FC"),20+0.048,IF(AND(Q89="AO",OR(T89="FO",T89="FLO")),4+0.048,"")))</f>
        <v/>
      </c>
      <c r="CQ89" s="64" t="n"/>
      <c r="CR89" s="65" t="n"/>
      <c r="CS89" s="67" t="n"/>
      <c r="CT89" s="67" t="n"/>
      <c r="CU89" s="544" t="n">
        <v>1812</v>
      </c>
      <c r="CV89" s="518">
        <f>LEFT(D89,3)</f>
        <v/>
      </c>
      <c r="CW89" s="47" t="inlineStr">
        <is>
          <t>LI</t>
        </is>
      </c>
      <c r="CX89" s="47">
        <f>RIGHT(D89,6)</f>
        <v/>
      </c>
      <c r="CY89" s="47">
        <f>CV89&amp;CW89&amp;CX89</f>
        <v/>
      </c>
    </row>
    <row r="90" ht="19.9" customHeight="1" s="521">
      <c r="A90" s="524" t="n">
        <v>89</v>
      </c>
      <c r="B90" s="15" t="n">
        <v>9</v>
      </c>
      <c r="C90" s="15" t="n">
        <v>1812</v>
      </c>
      <c r="D90" s="45" t="inlineStr">
        <is>
          <t>18-LI-17104B</t>
        </is>
      </c>
      <c r="E90" s="45" t="n"/>
      <c r="F90" s="540" t="inlineStr">
        <is>
          <t>1</t>
        </is>
      </c>
      <c r="G90" s="541" t="inlineStr">
        <is>
          <t>VE-1702</t>
        </is>
      </c>
      <c r="H90" s="553" t="n"/>
      <c r="I90" s="553" t="n"/>
      <c r="J90" s="553">
        <f>IF(H90&lt;&gt;"",LEFT(H90,FIND("～",H90,1)-1),"")</f>
        <v/>
      </c>
      <c r="K90" s="553">
        <f>IF(H90&lt;&gt;"",MID(H90,FIND("～",H90,1)+1,10),"")</f>
        <v/>
      </c>
      <c r="L90" s="22">
        <f>L89</f>
        <v/>
      </c>
      <c r="M90" s="21">
        <f>M89</f>
        <v/>
      </c>
      <c r="N90" s="21">
        <f>N89</f>
        <v/>
      </c>
      <c r="O90" s="21" t="n">
        <v>9</v>
      </c>
      <c r="P90" s="83">
        <f>P89</f>
        <v/>
      </c>
      <c r="Q90" s="22">
        <f>IF(MID(P90,4,3)="543","AO","AI")</f>
        <v/>
      </c>
      <c r="R90" s="22">
        <f>IF(R89&lt;&gt;"",R89,"")</f>
        <v/>
      </c>
      <c r="S90" s="542" t="inlineStr">
        <is>
          <t>4~20mA</t>
        </is>
      </c>
      <c r="T90" s="22" t="n"/>
      <c r="U90" s="22" t="n"/>
      <c r="V90" s="22" t="n"/>
      <c r="W90" s="22" t="n"/>
      <c r="X90" s="22" t="n"/>
      <c r="Y90" s="22" t="n"/>
      <c r="Z90" s="25">
        <f>"%Z"&amp;TEXT(M90,"00")&amp;TEXT(N90,"0")&amp;"1"&amp;TEXT(O90,"00")</f>
        <v/>
      </c>
      <c r="AA90" s="22">
        <f>IF(E90="","",IF(Q90="AI",CONCATENATE("%%I",E90),IF(Q90="AO",CONCATENATE("%%O",E90),E90)))</f>
        <v/>
      </c>
      <c r="AB90" s="22" t="inlineStr">
        <is>
          <t>18-LI-17104B</t>
        </is>
      </c>
      <c r="AC90" s="22">
        <f>IF(G90&lt;&gt;"",G90,"")</f>
        <v/>
      </c>
      <c r="AD90" s="21">
        <f>IF(J90&lt;&gt;"",J90,"")</f>
        <v/>
      </c>
      <c r="AE90" s="21">
        <f>IF(K90&lt;&gt;"",K90,"")</f>
        <v/>
      </c>
      <c r="AF90" s="21">
        <f>IF(I90&lt;&gt;"",I90,"")</f>
        <v/>
      </c>
      <c r="AG90" s="22" t="n"/>
      <c r="AH90" s="22" t="n"/>
      <c r="AI90" s="22" t="n"/>
      <c r="AJ90" s="22" t="n"/>
      <c r="AK90" s="23" t="inlineStr">
        <is>
          <t>DCS-AO</t>
        </is>
      </c>
      <c r="AL90" s="23" t="inlineStr">
        <is>
          <t>IS</t>
        </is>
      </c>
      <c r="AM90" s="23" t="n"/>
      <c r="AN90" s="84" t="inlineStr">
        <is>
          <t>DCS</t>
        </is>
      </c>
      <c r="AO90" s="27" t="n"/>
      <c r="AP90" s="27" t="n"/>
      <c r="AQ90" s="28" t="n"/>
      <c r="AR90" s="543" t="inlineStr">
        <is>
          <t>Y</t>
        </is>
      </c>
      <c r="AS90" s="29" t="n"/>
      <c r="AT90" s="84" t="inlineStr">
        <is>
          <t>Site</t>
        </is>
      </c>
      <c r="AU90" s="541" t="inlineStr">
        <is>
          <t>-</t>
        </is>
      </c>
      <c r="AV90" s="27" t="n"/>
      <c r="AW90" s="27" t="n"/>
      <c r="AX90" s="530" t="inlineStr">
        <is>
          <t>18-IJB-12-007</t>
        </is>
      </c>
      <c r="AY90" s="530" t="inlineStr">
        <is>
          <t>18-12-007-iSC</t>
        </is>
      </c>
      <c r="AZ90" s="27" t="n"/>
      <c r="BA90" s="27" t="n"/>
      <c r="BB90" s="27" t="n"/>
      <c r="BC90" s="27" t="n"/>
      <c r="BD90" s="27" t="n"/>
      <c r="BE90" s="33" t="n"/>
      <c r="BF90" s="33" t="n"/>
      <c r="BG90" s="33" t="n"/>
      <c r="BH90" s="33" t="n"/>
      <c r="BI90" s="33" t="n"/>
      <c r="BJ90" s="33" t="n"/>
      <c r="BK90" s="33" t="n"/>
      <c r="BL90" s="33" t="n"/>
      <c r="BM90" s="33" t="n"/>
      <c r="BN90" s="33" t="n"/>
      <c r="BO90" s="33" t="n"/>
      <c r="BP90" s="33" t="n"/>
      <c r="BQ90" s="33" t="n"/>
      <c r="BR90" s="33" t="n"/>
      <c r="BS90" s="33" t="n"/>
      <c r="BT90" s="33" t="n"/>
      <c r="BU90" s="33" t="n"/>
      <c r="BV90" s="33" t="n"/>
      <c r="BW90" s="27" t="n"/>
      <c r="BX90" s="33" t="n"/>
      <c r="BY90" s="33" t="n"/>
      <c r="BZ90" s="33" t="n"/>
      <c r="CA90" s="27" t="n"/>
      <c r="CB90" s="27" t="n"/>
      <c r="CC90" s="27" t="n"/>
      <c r="CD90" s="27" t="n"/>
      <c r="CE90" s="58" t="n"/>
      <c r="CF90" s="58" t="n"/>
      <c r="CG90" s="59">
        <f>IF(OR(Q90="AI",Q90="PI"),AD90-(AE90-AD90)*0.001,IF(AND(Q90="AO",T90="FC"),4-0.048,IF(AND(Q90="AO",OR(T90="FO",T90="FLO")),20-0.048,"")))</f>
        <v/>
      </c>
      <c r="CH90" s="60">
        <f>IF(OR(Q90="AI",Q90="PI"),AD90+(AE90-AD90)*0.001,IF(AND(Q90="AO",T90="FC"),4+0.048,IF(AND(Q90="AO",OR(T90="FO",T90="FLO")),20+0.048,"")))</f>
        <v/>
      </c>
      <c r="CI90" s="61" t="n"/>
      <c r="CJ90" s="62" t="n"/>
      <c r="CK90" s="59">
        <f>IF(OR(Q90="AI",Q90="PI"),(AE90+AD90)/2-(AE90-AD90)*0.001,IF(Q90="AO",12-0.048,""))</f>
        <v/>
      </c>
      <c r="CL90" s="60">
        <f>IF(OR(Q90="AI",Q90="PI"),(AE90+AD90)/2+(AE90-AD90)*0.001,IF(Q90="AO",12+0.048,""))</f>
        <v/>
      </c>
      <c r="CM90" s="61" t="n"/>
      <c r="CN90" s="62" t="n"/>
      <c r="CO90" s="59">
        <f>IF(OR(Q90="AI",Q90="PI"),AE90-(AE90-AD90)*0.001,IF(AND(Q90="AO",T90="FC"),20-0.048,IF(AND(Q90="AO",OR(T90="FO",T90="FLO")),4-0.048,"")))</f>
        <v/>
      </c>
      <c r="CP90" s="60">
        <f>IF(OR(Q90="AI",Q90="PI"),AE90+(AE90-AD90)*0.001,IF(AND(Q90="AO",T90="FC"),20+0.048,IF(AND(Q90="AO",OR(T90="FO",T90="FLO")),4+0.048,"")))</f>
        <v/>
      </c>
      <c r="CQ90" s="64" t="n"/>
      <c r="CR90" s="65" t="n"/>
      <c r="CS90" s="67" t="n"/>
      <c r="CT90" s="67" t="n"/>
      <c r="CU90" s="544" t="n">
        <v>1812</v>
      </c>
      <c r="CV90" s="518">
        <f>LEFT(D90,3)</f>
        <v/>
      </c>
      <c r="CW90" s="47" t="inlineStr">
        <is>
          <t>LI</t>
        </is>
      </c>
      <c r="CX90" s="47">
        <f>RIGHT(D90,7)</f>
        <v/>
      </c>
      <c r="CY90" s="47">
        <f>CV90&amp;CW90&amp;CX90</f>
        <v/>
      </c>
    </row>
    <row r="91" ht="19.9" customHeight="1" s="521">
      <c r="A91" s="524" t="n">
        <v>90</v>
      </c>
      <c r="B91" s="15" t="n">
        <v>10</v>
      </c>
      <c r="C91" s="15" t="n">
        <v>1830</v>
      </c>
      <c r="D91" s="45" t="inlineStr">
        <is>
          <t>18-TI-21101</t>
        </is>
      </c>
      <c r="E91" s="45" t="n"/>
      <c r="F91" s="540" t="inlineStr">
        <is>
          <t>-</t>
        </is>
      </c>
      <c r="G91" s="541" t="inlineStr">
        <is>
          <t>PEROXIDE DOSING ROOM</t>
        </is>
      </c>
      <c r="H91" s="553" t="n"/>
      <c r="I91" s="553" t="n"/>
      <c r="J91" s="553">
        <f>IF(H91&lt;&gt;"",LEFT(H91,FIND("～",H91,1)-1),"")</f>
        <v/>
      </c>
      <c r="K91" s="553">
        <f>IF(H91&lt;&gt;"",MID(H91,FIND("～",H91,1)+1,10),"")</f>
        <v/>
      </c>
      <c r="L91" s="22">
        <f>L90</f>
        <v/>
      </c>
      <c r="M91" s="21">
        <f>M90</f>
        <v/>
      </c>
      <c r="N91" s="21">
        <f>N90</f>
        <v/>
      </c>
      <c r="O91" s="21" t="n">
        <v>10</v>
      </c>
      <c r="P91" s="83">
        <f>P90</f>
        <v/>
      </c>
      <c r="Q91" s="22">
        <f>IF(MID(P91,4,3)="543","AO","AI")</f>
        <v/>
      </c>
      <c r="R91" s="22">
        <f>IF(R90&lt;&gt;"",R90,"")</f>
        <v/>
      </c>
      <c r="S91" s="542" t="inlineStr">
        <is>
          <t>4~20mA</t>
        </is>
      </c>
      <c r="T91" s="22" t="n"/>
      <c r="U91" s="22" t="n"/>
      <c r="V91" s="22" t="n"/>
      <c r="W91" s="22" t="n"/>
      <c r="X91" s="22" t="n"/>
      <c r="Y91" s="22" t="n"/>
      <c r="Z91" s="25">
        <f>"%Z"&amp;TEXT(M91,"00")&amp;TEXT(N91,"0")&amp;"1"&amp;TEXT(O91,"00")</f>
        <v/>
      </c>
      <c r="AA91" s="22">
        <f>IF(E91="","",IF(Q91="AI",CONCATENATE("%%I",E91),IF(Q91="AO",CONCATENATE("%%O",E91),E91)))</f>
        <v/>
      </c>
      <c r="AB91" s="22" t="inlineStr">
        <is>
          <t>18-TI-21101</t>
        </is>
      </c>
      <c r="AC91" s="22">
        <f>IF(G91&lt;&gt;"",G91,"")</f>
        <v/>
      </c>
      <c r="AD91" s="21">
        <f>IF(J91&lt;&gt;"",J91,"")</f>
        <v/>
      </c>
      <c r="AE91" s="21">
        <f>IF(K91&lt;&gt;"",K91,"")</f>
        <v/>
      </c>
      <c r="AF91" s="21">
        <f>IF(I91&lt;&gt;"",I91,"")</f>
        <v/>
      </c>
      <c r="AG91" s="22" t="n"/>
      <c r="AH91" s="22" t="n"/>
      <c r="AI91" s="22" t="n"/>
      <c r="AJ91" s="22" t="n"/>
      <c r="AK91" s="23" t="inlineStr">
        <is>
          <t>DCS-AO</t>
        </is>
      </c>
      <c r="AL91" s="23" t="inlineStr">
        <is>
          <t>IS</t>
        </is>
      </c>
      <c r="AM91" s="23" t="n"/>
      <c r="AN91" s="84" t="inlineStr">
        <is>
          <t>DCS</t>
        </is>
      </c>
      <c r="AO91" s="27" t="n"/>
      <c r="AP91" s="27" t="n"/>
      <c r="AQ91" s="28" t="n"/>
      <c r="AR91" s="543" t="inlineStr">
        <is>
          <t>Y</t>
        </is>
      </c>
      <c r="AS91" s="29" t="n"/>
      <c r="AT91" s="84" t="inlineStr">
        <is>
          <t>Site</t>
        </is>
      </c>
      <c r="AU91" s="541" t="inlineStr">
        <is>
          <t>-</t>
        </is>
      </c>
      <c r="AV91" s="27" t="n"/>
      <c r="AW91" s="27" t="n"/>
      <c r="AX91" s="530" t="inlineStr">
        <is>
          <t>18-IJB-30-021</t>
        </is>
      </c>
      <c r="AY91" s="530" t="inlineStr">
        <is>
          <t>18-30-021-iSC</t>
        </is>
      </c>
      <c r="AZ91" s="27" t="n"/>
      <c r="BA91" s="27" t="n"/>
      <c r="BB91" s="27" t="n"/>
      <c r="BC91" s="27" t="n"/>
      <c r="BD91" s="27" t="n"/>
      <c r="BE91" s="33" t="n"/>
      <c r="BF91" s="33" t="n"/>
      <c r="BG91" s="33" t="n"/>
      <c r="BH91" s="33" t="n"/>
      <c r="BI91" s="33" t="n"/>
      <c r="BJ91" s="33" t="n"/>
      <c r="BK91" s="33" t="n"/>
      <c r="BL91" s="33" t="n"/>
      <c r="BM91" s="33" t="n"/>
      <c r="BN91" s="33" t="n"/>
      <c r="BO91" s="33" t="n"/>
      <c r="BP91" s="33" t="n"/>
      <c r="BQ91" s="33" t="n"/>
      <c r="BR91" s="33" t="n"/>
      <c r="BS91" s="33" t="n"/>
      <c r="BT91" s="33" t="n"/>
      <c r="BU91" s="33" t="n"/>
      <c r="BV91" s="33" t="n"/>
      <c r="BW91" s="27" t="n"/>
      <c r="BX91" s="33" t="n"/>
      <c r="BY91" s="33" t="n"/>
      <c r="BZ91" s="33" t="n"/>
      <c r="CA91" s="27" t="n"/>
      <c r="CB91" s="27" t="n"/>
      <c r="CC91" s="27" t="n"/>
      <c r="CD91" s="27" t="n"/>
      <c r="CE91" s="58" t="n"/>
      <c r="CF91" s="58" t="n"/>
      <c r="CG91" s="59">
        <f>IF(OR(Q91="AI",Q91="PI"),AD91-(AE91-AD91)*0.001,IF(AND(Q91="AO",T91="FC"),4-0.048,IF(AND(Q91="AO",OR(T91="FO",T91="FLO")),20-0.048,"")))</f>
        <v/>
      </c>
      <c r="CH91" s="60">
        <f>IF(OR(Q91="AI",Q91="PI"),AD91+(AE91-AD91)*0.001,IF(AND(Q91="AO",T91="FC"),4+0.048,IF(AND(Q91="AO",OR(T91="FO",T91="FLO")),20+0.048,"")))</f>
        <v/>
      </c>
      <c r="CI91" s="61" t="n"/>
      <c r="CJ91" s="62" t="n"/>
      <c r="CK91" s="59">
        <f>IF(OR(Q91="AI",Q91="PI"),(AE91+AD91)/2-(AE91-AD91)*0.001,IF(Q91="AO",12-0.048,""))</f>
        <v/>
      </c>
      <c r="CL91" s="60">
        <f>IF(OR(Q91="AI",Q91="PI"),(AE91+AD91)/2+(AE91-AD91)*0.001,IF(Q91="AO",12+0.048,""))</f>
        <v/>
      </c>
      <c r="CM91" s="61" t="n"/>
      <c r="CN91" s="62" t="n"/>
      <c r="CO91" s="59">
        <f>IF(OR(Q91="AI",Q91="PI"),AE91-(AE91-AD91)*0.001,IF(AND(Q91="AO",T91="FC"),20-0.048,IF(AND(Q91="AO",OR(T91="FO",T91="FLO")),4-0.048,"")))</f>
        <v/>
      </c>
      <c r="CP91" s="60">
        <f>IF(OR(Q91="AI",Q91="PI"),AE91+(AE91-AD91)*0.001,IF(AND(Q91="AO",T91="FC"),20+0.048,IF(AND(Q91="AO",OR(T91="FO",T91="FLO")),4+0.048,"")))</f>
        <v/>
      </c>
      <c r="CQ91" s="64" t="n"/>
      <c r="CR91" s="65" t="n"/>
      <c r="CS91" s="67" t="n"/>
      <c r="CT91" s="67" t="n"/>
      <c r="CU91" s="544" t="n">
        <v>1830</v>
      </c>
      <c r="CV91" s="518">
        <f>LEFT(D91,3)</f>
        <v/>
      </c>
      <c r="CW91" s="47" t="inlineStr">
        <is>
          <t>TI</t>
        </is>
      </c>
      <c r="CX91" s="47">
        <f>RIGHT(D91,6)</f>
        <v/>
      </c>
      <c r="CY91" s="47">
        <f>CV91&amp;CW91&amp;CX91</f>
        <v/>
      </c>
    </row>
    <row r="92" ht="19.9" customHeight="1" s="521">
      <c r="A92" s="524" t="n">
        <v>91</v>
      </c>
      <c r="B92" s="15" t="n">
        <v>11</v>
      </c>
      <c r="C92" s="15" t="n">
        <v>1830</v>
      </c>
      <c r="D92" s="45" t="inlineStr">
        <is>
          <t>18-LI-21101</t>
        </is>
      </c>
      <c r="E92" s="45" t="n"/>
      <c r="F92" s="540" t="inlineStr">
        <is>
          <t>-</t>
        </is>
      </c>
      <c r="G92" s="541" t="inlineStr">
        <is>
          <t>18-VE-2101</t>
        </is>
      </c>
      <c r="H92" s="553" t="n"/>
      <c r="I92" s="553" t="n"/>
      <c r="J92" s="553">
        <f>IF(H92&lt;&gt;"",LEFT(H92,FIND("～",H92,1)-1),"")</f>
        <v/>
      </c>
      <c r="K92" s="553">
        <f>IF(H92&lt;&gt;"",MID(H92,FIND("～",H92,1)+1,10),"")</f>
        <v/>
      </c>
      <c r="L92" s="22">
        <f>L91</f>
        <v/>
      </c>
      <c r="M92" s="21">
        <f>M91</f>
        <v/>
      </c>
      <c r="N92" s="21">
        <f>N91</f>
        <v/>
      </c>
      <c r="O92" s="21" t="n">
        <v>11</v>
      </c>
      <c r="P92" s="83">
        <f>P91</f>
        <v/>
      </c>
      <c r="Q92" s="22">
        <f>IF(MID(P92,4,3)="543","AO","AI")</f>
        <v/>
      </c>
      <c r="R92" s="22">
        <f>IF(R91&lt;&gt;"",R91,"")</f>
        <v/>
      </c>
      <c r="S92" s="542" t="inlineStr">
        <is>
          <t>4~20mA</t>
        </is>
      </c>
      <c r="T92" s="22" t="n"/>
      <c r="U92" s="22" t="n"/>
      <c r="V92" s="22" t="n"/>
      <c r="W92" s="22" t="n"/>
      <c r="X92" s="22" t="n"/>
      <c r="Y92" s="22" t="n"/>
      <c r="Z92" s="25">
        <f>"%Z"&amp;TEXT(M92,"00")&amp;TEXT(N92,"0")&amp;"1"&amp;TEXT(O92,"00")</f>
        <v/>
      </c>
      <c r="AA92" s="22">
        <f>IF(E92="","",IF(Q92="AI",CONCATENATE("%%I",E92),IF(Q92="AO",CONCATENATE("%%O",E92),E92)))</f>
        <v/>
      </c>
      <c r="AB92" s="22" t="inlineStr">
        <is>
          <t>18-LI-21101</t>
        </is>
      </c>
      <c r="AC92" s="22">
        <f>IF(G92&lt;&gt;"",G92,"")</f>
        <v/>
      </c>
      <c r="AD92" s="21">
        <f>IF(J92&lt;&gt;"",J92,"")</f>
        <v/>
      </c>
      <c r="AE92" s="21">
        <f>IF(K92&lt;&gt;"",K92,"")</f>
        <v/>
      </c>
      <c r="AF92" s="21">
        <f>IF(I92&lt;&gt;"",I92,"")</f>
        <v/>
      </c>
      <c r="AG92" s="22" t="n"/>
      <c r="AH92" s="22" t="n"/>
      <c r="AI92" s="22" t="n"/>
      <c r="AJ92" s="22" t="n"/>
      <c r="AK92" s="23" t="inlineStr">
        <is>
          <t>DCS-AO</t>
        </is>
      </c>
      <c r="AL92" s="23" t="inlineStr">
        <is>
          <t>IS</t>
        </is>
      </c>
      <c r="AM92" s="23" t="n"/>
      <c r="AN92" s="84" t="inlineStr">
        <is>
          <t>DCS</t>
        </is>
      </c>
      <c r="AO92" s="27" t="n"/>
      <c r="AP92" s="27" t="n"/>
      <c r="AQ92" s="28" t="n"/>
      <c r="AR92" s="543" t="inlineStr">
        <is>
          <t>Y</t>
        </is>
      </c>
      <c r="AS92" s="29" t="n"/>
      <c r="AT92" s="84" t="inlineStr">
        <is>
          <t>Site</t>
        </is>
      </c>
      <c r="AU92" s="541" t="inlineStr">
        <is>
          <t>-</t>
        </is>
      </c>
      <c r="AV92" s="27" t="n"/>
      <c r="AW92" s="27" t="n"/>
      <c r="AX92" s="530" t="inlineStr">
        <is>
          <t>18-IJB-30-021</t>
        </is>
      </c>
      <c r="AY92" s="530" t="inlineStr">
        <is>
          <t>18-30-021-iSC</t>
        </is>
      </c>
      <c r="AZ92" s="27" t="n"/>
      <c r="BA92" s="27" t="n"/>
      <c r="BB92" s="27" t="n"/>
      <c r="BC92" s="27" t="n"/>
      <c r="BD92" s="27" t="n"/>
      <c r="BE92" s="33" t="n"/>
      <c r="BF92" s="33" t="n"/>
      <c r="BG92" s="33" t="n"/>
      <c r="BH92" s="33" t="n"/>
      <c r="BI92" s="33" t="n"/>
      <c r="BJ92" s="33" t="n"/>
      <c r="BK92" s="33" t="n"/>
      <c r="BL92" s="33" t="n"/>
      <c r="BM92" s="33" t="n"/>
      <c r="BN92" s="33" t="n"/>
      <c r="BO92" s="33" t="n"/>
      <c r="BP92" s="33" t="n"/>
      <c r="BQ92" s="33" t="n"/>
      <c r="BR92" s="33" t="n"/>
      <c r="BS92" s="33" t="n"/>
      <c r="BT92" s="33" t="n"/>
      <c r="BU92" s="33" t="n"/>
      <c r="BV92" s="33" t="n"/>
      <c r="BW92" s="27" t="n"/>
      <c r="BX92" s="33" t="n"/>
      <c r="BY92" s="33" t="n"/>
      <c r="BZ92" s="33" t="n"/>
      <c r="CA92" s="27" t="n"/>
      <c r="CB92" s="27" t="n"/>
      <c r="CC92" s="27" t="n"/>
      <c r="CD92" s="27" t="n"/>
      <c r="CE92" s="58" t="n"/>
      <c r="CF92" s="58" t="n"/>
      <c r="CG92" s="59">
        <f>IF(OR(Q92="AI",Q92="PI"),AD92-(AE92-AD92)*0.001,IF(AND(Q92="AO",T92="FC"),4-0.048,IF(AND(Q92="AO",OR(T92="FO",T92="FLO")),20-0.048,"")))</f>
        <v/>
      </c>
      <c r="CH92" s="60">
        <f>IF(OR(Q92="AI",Q92="PI"),AD92+(AE92-AD92)*0.001,IF(AND(Q92="AO",T92="FC"),4+0.048,IF(AND(Q92="AO",OR(T92="FO",T92="FLO")),20+0.048,"")))</f>
        <v/>
      </c>
      <c r="CI92" s="61" t="n"/>
      <c r="CJ92" s="62" t="n"/>
      <c r="CK92" s="59">
        <f>IF(OR(Q92="AI",Q92="PI"),(AE92+AD92)/2-(AE92-AD92)*0.001,IF(Q92="AO",12-0.048,""))</f>
        <v/>
      </c>
      <c r="CL92" s="60">
        <f>IF(OR(Q92="AI",Q92="PI"),(AE92+AD92)/2+(AE92-AD92)*0.001,IF(Q92="AO",12+0.048,""))</f>
        <v/>
      </c>
      <c r="CM92" s="61" t="n"/>
      <c r="CN92" s="62" t="n"/>
      <c r="CO92" s="59">
        <f>IF(OR(Q92="AI",Q92="PI"),AE92-(AE92-AD92)*0.001,IF(AND(Q92="AO",T92="FC"),20-0.048,IF(AND(Q92="AO",OR(T92="FO",T92="FLO")),4-0.048,"")))</f>
        <v/>
      </c>
      <c r="CP92" s="60">
        <f>IF(OR(Q92="AI",Q92="PI"),AE92+(AE92-AD92)*0.001,IF(AND(Q92="AO",T92="FC"),20+0.048,IF(AND(Q92="AO",OR(T92="FO",T92="FLO")),4+0.048,"")))</f>
        <v/>
      </c>
      <c r="CQ92" s="64" t="n"/>
      <c r="CR92" s="65" t="n"/>
      <c r="CS92" s="67" t="n"/>
      <c r="CT92" s="67" t="n"/>
      <c r="CU92" s="544" t="n">
        <v>1830</v>
      </c>
      <c r="CV92" s="518">
        <f>LEFT(D92,3)</f>
        <v/>
      </c>
      <c r="CW92" s="47" t="inlineStr">
        <is>
          <t>LI</t>
        </is>
      </c>
      <c r="CX92" s="47">
        <f>RIGHT(D92,6)</f>
        <v/>
      </c>
      <c r="CY92" s="47">
        <f>CV92&amp;CW92&amp;CX92</f>
        <v/>
      </c>
    </row>
    <row r="93" ht="19.9" customHeight="1" s="521">
      <c r="A93" s="524" t="n">
        <v>92</v>
      </c>
      <c r="B93" s="15" t="n">
        <v>12</v>
      </c>
      <c r="C93" s="15" t="n"/>
      <c r="D93" s="50">
        <f>LEFT(L93,1)&amp;RIGHT(L93,2)&amp;"N"&amp;M93&amp;"S"&amp;N93&amp;O93</f>
        <v/>
      </c>
      <c r="E93" s="45" t="n"/>
      <c r="F93" s="43" t="n"/>
      <c r="G93" s="553" t="inlineStr">
        <is>
          <t>Spare</t>
        </is>
      </c>
      <c r="H93" s="553" t="n"/>
      <c r="I93" s="553" t="n"/>
      <c r="J93" s="553">
        <f>IF(H93&lt;&gt;"",LEFT(H93,FIND("～",H93,1)-1),"")</f>
        <v/>
      </c>
      <c r="K93" s="553">
        <f>IF(H93&lt;&gt;"",MID(H93,FIND("～",H93,1)+1,10),"")</f>
        <v/>
      </c>
      <c r="L93" s="22">
        <f>L92</f>
        <v/>
      </c>
      <c r="M93" s="21">
        <f>M92</f>
        <v/>
      </c>
      <c r="N93" s="21">
        <f>N92</f>
        <v/>
      </c>
      <c r="O93" s="21" t="n">
        <v>12</v>
      </c>
      <c r="P93" s="83">
        <f>P92</f>
        <v/>
      </c>
      <c r="Q93" s="22">
        <f>IF(MID(P93,4,3)="543","AO","AI")</f>
        <v/>
      </c>
      <c r="R93" s="22">
        <f>IF(R92&lt;&gt;"",R92,"")</f>
        <v/>
      </c>
      <c r="S93" s="83" t="inlineStr">
        <is>
          <t>4-20mA</t>
        </is>
      </c>
      <c r="T93" s="22" t="n"/>
      <c r="U93" s="22" t="n"/>
      <c r="V93" s="22" t="n"/>
      <c r="W93" s="22" t="n"/>
      <c r="X93" s="22" t="n"/>
      <c r="Y93" s="22" t="n"/>
      <c r="Z93" s="25">
        <f>"%Z"&amp;TEXT(M93,"00")&amp;TEXT(N93,"0")&amp;"1"&amp;TEXT(O93,"00")</f>
        <v/>
      </c>
      <c r="AA93" s="22">
        <f>IF(E93="","",IF(Q93="AI",CONCATENATE("%%I",E93),IF(Q93="AO",CONCATENATE("%%O",E93),E93)))</f>
        <v/>
      </c>
      <c r="AB93" s="22">
        <f>IF(G93="Spare",D93,"")</f>
        <v/>
      </c>
      <c r="AC93" s="22">
        <f>IF(G93&lt;&gt;"",G93,"")</f>
        <v/>
      </c>
      <c r="AD93" s="21">
        <f>IF(J93&lt;&gt;"",J93,"")</f>
        <v/>
      </c>
      <c r="AE93" s="21">
        <f>IF(K93&lt;&gt;"",K93,"")</f>
        <v/>
      </c>
      <c r="AF93" s="21">
        <f>IF(I93&lt;&gt;"",I93,"")</f>
        <v/>
      </c>
      <c r="AG93" s="22" t="n"/>
      <c r="AH93" s="22" t="n"/>
      <c r="AI93" s="22" t="n"/>
      <c r="AJ93" s="22" t="n"/>
      <c r="AK93" s="23" t="n"/>
      <c r="AL93" s="23" t="inlineStr">
        <is>
          <t>IS</t>
        </is>
      </c>
      <c r="AM93" s="23" t="n"/>
      <c r="AN93" s="84" t="inlineStr">
        <is>
          <t>DCS</t>
        </is>
      </c>
      <c r="AO93" s="27" t="n"/>
      <c r="AP93" s="27" t="n"/>
      <c r="AQ93" s="28" t="n"/>
      <c r="AR93" s="33" t="n"/>
      <c r="AS93" s="29" t="n"/>
      <c r="AT93" s="84" t="inlineStr">
        <is>
          <t>Site</t>
        </is>
      </c>
      <c r="AU93" s="27" t="n"/>
      <c r="AV93" s="27" t="n"/>
      <c r="AW93" s="27" t="n"/>
      <c r="AX93" s="530" t="n"/>
      <c r="AY93" s="530" t="n"/>
      <c r="AZ93" s="27" t="n"/>
      <c r="BA93" s="27" t="n"/>
      <c r="BB93" s="27" t="n"/>
      <c r="BC93" s="27" t="n"/>
      <c r="BD93" s="27" t="n"/>
      <c r="BE93" s="33" t="n"/>
      <c r="BF93" s="33" t="n"/>
      <c r="BG93" s="33" t="n"/>
      <c r="BH93" s="33" t="n"/>
      <c r="BI93" s="33" t="n"/>
      <c r="BJ93" s="33" t="n"/>
      <c r="BK93" s="33" t="n"/>
      <c r="BL93" s="33" t="n"/>
      <c r="BM93" s="33" t="n"/>
      <c r="BN93" s="33" t="n"/>
      <c r="BO93" s="33" t="n"/>
      <c r="BP93" s="33" t="n"/>
      <c r="BQ93" s="33" t="n"/>
      <c r="BR93" s="33" t="n"/>
      <c r="BS93" s="33" t="n"/>
      <c r="BT93" s="33" t="n"/>
      <c r="BU93" s="33" t="n"/>
      <c r="BV93" s="33" t="n"/>
      <c r="BW93" s="27" t="n"/>
      <c r="BX93" s="33" t="n"/>
      <c r="BY93" s="33" t="n"/>
      <c r="BZ93" s="33" t="n"/>
      <c r="CA93" s="27" t="n"/>
      <c r="CB93" s="27" t="n"/>
      <c r="CC93" s="27" t="n"/>
      <c r="CD93" s="27" t="n"/>
      <c r="CE93" s="58" t="n"/>
      <c r="CF93" s="58" t="n"/>
      <c r="CG93" s="59">
        <f>IF(OR(Q93="AI",Q93="PI"),AD93-(AE93-AD93)*0.001,IF(AND(Q93="AO",T93="FC"),4-0.048,IF(AND(Q93="AO",OR(T93="FO",T93="FLO")),20-0.048,"")))</f>
        <v/>
      </c>
      <c r="CH93" s="60">
        <f>IF(OR(Q93="AI",Q93="PI"),AD93+(AE93-AD93)*0.001,IF(AND(Q93="AO",T93="FC"),4+0.048,IF(AND(Q93="AO",OR(T93="FO",T93="FLO")),20+0.048,"")))</f>
        <v/>
      </c>
      <c r="CI93" s="61" t="n"/>
      <c r="CJ93" s="62" t="n"/>
      <c r="CK93" s="59">
        <f>IF(OR(Q93="AI",Q93="PI"),(AE93+AD93)/2-(AE93-AD93)*0.001,IF(Q93="AO",12-0.048,""))</f>
        <v/>
      </c>
      <c r="CL93" s="60">
        <f>IF(OR(Q93="AI",Q93="PI"),(AE93+AD93)/2+(AE93-AD93)*0.001,IF(Q93="AO",12+0.048,""))</f>
        <v/>
      </c>
      <c r="CM93" s="61" t="n"/>
      <c r="CN93" s="62" t="n"/>
      <c r="CO93" s="59">
        <f>IF(OR(Q93="AI",Q93="PI"),AE93-(AE93-AD93)*0.001,IF(AND(Q93="AO",T93="FC"),20-0.048,IF(AND(Q93="AO",OR(T93="FO",T93="FLO")),4-0.048,"")))</f>
        <v/>
      </c>
      <c r="CP93" s="60">
        <f>IF(OR(Q93="AI",Q93="PI"),AE93+(AE93-AD93)*0.001,IF(AND(Q93="AO",T93="FC"),20+0.048,IF(AND(Q93="AO",OR(T93="FO",T93="FLO")),4+0.048,"")))</f>
        <v/>
      </c>
      <c r="CQ93" s="64" t="n"/>
      <c r="CR93" s="65" t="n"/>
      <c r="CS93" s="67" t="n"/>
      <c r="CT93" s="67" t="n"/>
      <c r="CV93" s="518" t="n"/>
      <c r="CY93" s="47">
        <f>CV93&amp;CW93&amp;CX93</f>
        <v/>
      </c>
    </row>
    <row r="94" ht="19.9" customHeight="1" s="521">
      <c r="A94" s="524" t="n">
        <v>93</v>
      </c>
      <c r="B94" s="15" t="n">
        <v>13</v>
      </c>
      <c r="C94" s="15" t="n"/>
      <c r="D94" s="50">
        <f>LEFT(L94,1)&amp;RIGHT(L94,2)&amp;"N"&amp;M94&amp;"S"&amp;N94&amp;O94</f>
        <v/>
      </c>
      <c r="E94" s="45" t="n"/>
      <c r="F94" s="43" t="n"/>
      <c r="G94" s="553" t="inlineStr">
        <is>
          <t>Spare</t>
        </is>
      </c>
      <c r="H94" s="553" t="n"/>
      <c r="I94" s="553" t="n"/>
      <c r="J94" s="553">
        <f>IF(H94&lt;&gt;"",LEFT(H94,FIND("～",H94,1)-1),"")</f>
        <v/>
      </c>
      <c r="K94" s="553">
        <f>IF(H94&lt;&gt;"",MID(H94,FIND("～",H94,1)+1,10),"")</f>
        <v/>
      </c>
      <c r="L94" s="22">
        <f>L93</f>
        <v/>
      </c>
      <c r="M94" s="21">
        <f>M93</f>
        <v/>
      </c>
      <c r="N94" s="21">
        <f>N93</f>
        <v/>
      </c>
      <c r="O94" s="21" t="n">
        <v>13</v>
      </c>
      <c r="P94" s="83">
        <f>P93</f>
        <v/>
      </c>
      <c r="Q94" s="22">
        <f>IF(MID(P94,4,3)="543","AO","AI")</f>
        <v/>
      </c>
      <c r="R94" s="22">
        <f>IF(R93&lt;&gt;"",R93,"")</f>
        <v/>
      </c>
      <c r="S94" s="83" t="inlineStr">
        <is>
          <t>4-20mA</t>
        </is>
      </c>
      <c r="T94" s="22" t="n"/>
      <c r="U94" s="22" t="n"/>
      <c r="V94" s="22" t="n"/>
      <c r="W94" s="22" t="n"/>
      <c r="X94" s="22" t="n"/>
      <c r="Y94" s="22" t="n"/>
      <c r="Z94" s="25">
        <f>"%Z"&amp;TEXT(M94,"00")&amp;TEXT(N94,"0")&amp;"1"&amp;TEXT(O94,"00")</f>
        <v/>
      </c>
      <c r="AA94" s="22">
        <f>IF(E94="","",IF(Q94="AI",CONCATENATE("%%I",E94),IF(Q94="AO",CONCATENATE("%%O",E94),E94)))</f>
        <v/>
      </c>
      <c r="AB94" s="22">
        <f>IF(G94="Spare",D94,"")</f>
        <v/>
      </c>
      <c r="AC94" s="22">
        <f>IF(G94&lt;&gt;"",G94,"")</f>
        <v/>
      </c>
      <c r="AD94" s="21">
        <f>IF(J94&lt;&gt;"",J94,"")</f>
        <v/>
      </c>
      <c r="AE94" s="21">
        <f>IF(K94&lt;&gt;"",K94,"")</f>
        <v/>
      </c>
      <c r="AF94" s="21">
        <f>IF(I94&lt;&gt;"",I94,"")</f>
        <v/>
      </c>
      <c r="AG94" s="22" t="n"/>
      <c r="AH94" s="22" t="n"/>
      <c r="AI94" s="22" t="n"/>
      <c r="AJ94" s="22" t="n"/>
      <c r="AK94" s="23" t="n"/>
      <c r="AL94" s="23" t="inlineStr">
        <is>
          <t>IS</t>
        </is>
      </c>
      <c r="AM94" s="23" t="n"/>
      <c r="AN94" s="84" t="inlineStr">
        <is>
          <t>DCS</t>
        </is>
      </c>
      <c r="AO94" s="27" t="n"/>
      <c r="AP94" s="27" t="n"/>
      <c r="AQ94" s="28" t="n"/>
      <c r="AR94" s="33" t="n"/>
      <c r="AS94" s="29" t="n"/>
      <c r="AT94" s="84" t="inlineStr">
        <is>
          <t>Site</t>
        </is>
      </c>
      <c r="AU94" s="27" t="n"/>
      <c r="AV94" s="27" t="n"/>
      <c r="AW94" s="27" t="n"/>
      <c r="AX94" s="530" t="n"/>
      <c r="AY94" s="530" t="n"/>
      <c r="AZ94" s="27" t="n"/>
      <c r="BA94" s="27" t="n"/>
      <c r="BB94" s="27" t="n"/>
      <c r="BC94" s="27" t="n"/>
      <c r="BD94" s="27" t="n"/>
      <c r="BE94" s="33" t="n"/>
      <c r="BF94" s="33" t="n"/>
      <c r="BG94" s="33" t="n"/>
      <c r="BH94" s="33" t="n"/>
      <c r="BI94" s="33" t="n"/>
      <c r="BJ94" s="33" t="n"/>
      <c r="BK94" s="33" t="n"/>
      <c r="BL94" s="33" t="n"/>
      <c r="BM94" s="33" t="n"/>
      <c r="BN94" s="33" t="n"/>
      <c r="BO94" s="33" t="n"/>
      <c r="BP94" s="33" t="n"/>
      <c r="BQ94" s="33" t="n"/>
      <c r="BR94" s="33" t="n"/>
      <c r="BS94" s="33" t="n"/>
      <c r="BT94" s="33" t="n"/>
      <c r="BU94" s="33" t="n"/>
      <c r="BV94" s="33" t="n"/>
      <c r="BW94" s="27" t="n"/>
      <c r="BX94" s="33" t="n"/>
      <c r="BY94" s="33" t="n"/>
      <c r="BZ94" s="33" t="n"/>
      <c r="CA94" s="27" t="n"/>
      <c r="CB94" s="27" t="n"/>
      <c r="CC94" s="27" t="n"/>
      <c r="CD94" s="27" t="n"/>
      <c r="CE94" s="58" t="n"/>
      <c r="CF94" s="58" t="n"/>
      <c r="CG94" s="59">
        <f>IF(OR(Q94="AI",Q94="PI"),AD94-(AE94-AD94)*0.001,IF(AND(Q94="AO",T94="FC"),4-0.048,IF(AND(Q94="AO",OR(T94="FO",T94="FLO")),20-0.048,"")))</f>
        <v/>
      </c>
      <c r="CH94" s="60">
        <f>IF(OR(Q94="AI",Q94="PI"),AD94+(AE94-AD94)*0.001,IF(AND(Q94="AO",T94="FC"),4+0.048,IF(AND(Q94="AO",OR(T94="FO",T94="FLO")),20+0.048,"")))</f>
        <v/>
      </c>
      <c r="CI94" s="61" t="n"/>
      <c r="CJ94" s="62" t="n"/>
      <c r="CK94" s="59">
        <f>IF(OR(Q94="AI",Q94="PI"),(AE94+AD94)/2-(AE94-AD94)*0.001,IF(Q94="AO",12-0.048,""))</f>
        <v/>
      </c>
      <c r="CL94" s="60">
        <f>IF(OR(Q94="AI",Q94="PI"),(AE94+AD94)/2+(AE94-AD94)*0.001,IF(Q94="AO",12+0.048,""))</f>
        <v/>
      </c>
      <c r="CM94" s="61" t="n"/>
      <c r="CN94" s="62" t="n"/>
      <c r="CO94" s="59">
        <f>IF(OR(Q94="AI",Q94="PI"),AE94-(AE94-AD94)*0.001,IF(AND(Q94="AO",T94="FC"),20-0.048,IF(AND(Q94="AO",OR(T94="FO",T94="FLO")),4-0.048,"")))</f>
        <v/>
      </c>
      <c r="CP94" s="60">
        <f>IF(OR(Q94="AI",Q94="PI"),AE94+(AE94-AD94)*0.001,IF(AND(Q94="AO",T94="FC"),20+0.048,IF(AND(Q94="AO",OR(T94="FO",T94="FLO")),4+0.048,"")))</f>
        <v/>
      </c>
      <c r="CQ94" s="64" t="n"/>
      <c r="CR94" s="65" t="n"/>
      <c r="CS94" s="67" t="n"/>
      <c r="CT94" s="67" t="n"/>
      <c r="CV94" s="518" t="n"/>
      <c r="CY94" s="47">
        <f>CV94&amp;CW94&amp;CX94</f>
        <v/>
      </c>
    </row>
    <row r="95" ht="19.9" customHeight="1" s="521">
      <c r="A95" s="524" t="n">
        <v>94</v>
      </c>
      <c r="B95" s="16" t="n">
        <v>14</v>
      </c>
      <c r="C95" s="16" t="n"/>
      <c r="D95" s="50">
        <f>LEFT(L95,1)&amp;RIGHT(L95,2)&amp;"N"&amp;M95&amp;"S"&amp;N95&amp;O95</f>
        <v/>
      </c>
      <c r="E95" s="45" t="n"/>
      <c r="F95" s="43" t="n"/>
      <c r="G95" s="553" t="inlineStr">
        <is>
          <t>Spare</t>
        </is>
      </c>
      <c r="H95" s="553" t="n"/>
      <c r="I95" s="553" t="n"/>
      <c r="J95" s="553">
        <f>IF(H95&lt;&gt;"",LEFT(H95,FIND("～",H95,1)-1),"")</f>
        <v/>
      </c>
      <c r="K95" s="553">
        <f>IF(H95&lt;&gt;"",MID(H95,FIND("～",H95,1)+1,10),"")</f>
        <v/>
      </c>
      <c r="L95" s="22">
        <f>L94</f>
        <v/>
      </c>
      <c r="M95" s="21">
        <f>M94</f>
        <v/>
      </c>
      <c r="N95" s="21">
        <f>N94</f>
        <v/>
      </c>
      <c r="O95" s="21" t="n">
        <v>14</v>
      </c>
      <c r="P95" s="83">
        <f>P94</f>
        <v/>
      </c>
      <c r="Q95" s="22">
        <f>IF(MID(P95,4,3)="543","AO","AI")</f>
        <v/>
      </c>
      <c r="R95" s="22">
        <f>IF(R94&lt;&gt;"",R94,"")</f>
        <v/>
      </c>
      <c r="S95" s="83" t="inlineStr">
        <is>
          <t>4-20mA</t>
        </is>
      </c>
      <c r="T95" s="22" t="n"/>
      <c r="U95" s="22" t="n"/>
      <c r="V95" s="22" t="n"/>
      <c r="W95" s="22" t="n"/>
      <c r="X95" s="26" t="n"/>
      <c r="Y95" s="22" t="n"/>
      <c r="Z95" s="25">
        <f>"%Z"&amp;TEXT(M95,"00")&amp;TEXT(N95,"0")&amp;"1"&amp;TEXT(O95,"00")</f>
        <v/>
      </c>
      <c r="AA95" s="22">
        <f>IF(E95="","",IF(Q95="AI",CONCATENATE("%%I",E95),IF(Q95="AO",CONCATENATE("%%O",E95),E95)))</f>
        <v/>
      </c>
      <c r="AB95" s="22">
        <f>IF(G95="Spare",D95,"")</f>
        <v/>
      </c>
      <c r="AC95" s="22">
        <f>IF(G95&lt;&gt;"",G95,"")</f>
        <v/>
      </c>
      <c r="AD95" s="21">
        <f>IF(J95&lt;&gt;"",J95,"")</f>
        <v/>
      </c>
      <c r="AE95" s="21">
        <f>IF(K95&lt;&gt;"",K95,"")</f>
        <v/>
      </c>
      <c r="AF95" s="21">
        <f>IF(I95&lt;&gt;"",I95,"")</f>
        <v/>
      </c>
      <c r="AG95" s="22" t="n"/>
      <c r="AH95" s="22" t="n"/>
      <c r="AI95" s="22" t="n"/>
      <c r="AJ95" s="22" t="n"/>
      <c r="AK95" s="23" t="n"/>
      <c r="AL95" s="23" t="inlineStr">
        <is>
          <t>IS</t>
        </is>
      </c>
      <c r="AM95" s="23" t="n"/>
      <c r="AN95" s="84" t="inlineStr">
        <is>
          <t>DCS</t>
        </is>
      </c>
      <c r="AO95" s="27" t="n"/>
      <c r="AP95" s="27" t="n"/>
      <c r="AQ95" s="28" t="n"/>
      <c r="AR95" s="33" t="n"/>
      <c r="AS95" s="29" t="n"/>
      <c r="AT95" s="84" t="inlineStr">
        <is>
          <t>Site</t>
        </is>
      </c>
      <c r="AU95" s="27" t="n"/>
      <c r="AV95" s="32" t="n"/>
      <c r="AW95" s="27" t="n"/>
      <c r="AX95" s="530" t="n"/>
      <c r="AY95" s="530" t="n"/>
      <c r="AZ95" s="27" t="n"/>
      <c r="BA95" s="27" t="n"/>
      <c r="BB95" s="27" t="n"/>
      <c r="BC95" s="27" t="n"/>
      <c r="BD95" s="27" t="n"/>
      <c r="BE95" s="33" t="n"/>
      <c r="BF95" s="33" t="n"/>
      <c r="BG95" s="33" t="n"/>
      <c r="BH95" s="33" t="n"/>
      <c r="BI95" s="33" t="n"/>
      <c r="BJ95" s="33" t="n"/>
      <c r="BK95" s="33" t="n"/>
      <c r="BL95" s="33" t="n"/>
      <c r="BM95" s="33" t="n"/>
      <c r="BN95" s="33" t="n"/>
      <c r="BO95" s="33" t="n"/>
      <c r="BP95" s="33" t="n"/>
      <c r="BQ95" s="33" t="n"/>
      <c r="BR95" s="33" t="n"/>
      <c r="BS95" s="33" t="n"/>
      <c r="BT95" s="33" t="n"/>
      <c r="BU95" s="33" t="n"/>
      <c r="BV95" s="33" t="n"/>
      <c r="BW95" s="27" t="n"/>
      <c r="BX95" s="33" t="n"/>
      <c r="BY95" s="33" t="n"/>
      <c r="BZ95" s="33" t="n"/>
      <c r="CA95" s="27" t="n"/>
      <c r="CB95" s="27" t="n"/>
      <c r="CC95" s="27" t="n"/>
      <c r="CD95" s="27" t="n"/>
      <c r="CE95" s="58" t="n"/>
      <c r="CF95" s="58" t="n"/>
      <c r="CG95" s="59">
        <f>IF(OR(Q95="AI",Q95="PI"),AD95-(AE95-AD95)*0.001,IF(AND(Q95="AO",T95="FC"),4-0.048,IF(AND(Q95="AO",OR(T95="FO",T95="FLO")),20-0.048,"")))</f>
        <v/>
      </c>
      <c r="CH95" s="60">
        <f>IF(OR(Q95="AI",Q95="PI"),AD95+(AE95-AD95)*0.001,IF(AND(Q95="AO",T95="FC"),4+0.048,IF(AND(Q95="AO",OR(T95="FO",T95="FLO")),20+0.048,"")))</f>
        <v/>
      </c>
      <c r="CI95" s="61" t="n"/>
      <c r="CJ95" s="62" t="n"/>
      <c r="CK95" s="59">
        <f>IF(OR(Q95="AI",Q95="PI"),(AE95+AD95)/2-(AE95-AD95)*0.001,IF(Q95="AO",12-0.048,""))</f>
        <v/>
      </c>
      <c r="CL95" s="60">
        <f>IF(OR(Q95="AI",Q95="PI"),(AE95+AD95)/2+(AE95-AD95)*0.001,IF(Q95="AO",12+0.048,""))</f>
        <v/>
      </c>
      <c r="CM95" s="61" t="n"/>
      <c r="CN95" s="62" t="n"/>
      <c r="CO95" s="59">
        <f>IF(OR(Q95="AI",Q95="PI"),AE95-(AE95-AD95)*0.001,IF(AND(Q95="AO",T95="FC"),20-0.048,IF(AND(Q95="AO",OR(T95="FO",T95="FLO")),4-0.048,"")))</f>
        <v/>
      </c>
      <c r="CP95" s="60">
        <f>IF(OR(Q95="AI",Q95="PI"),AE95+(AE95-AD95)*0.001,IF(AND(Q95="AO",T95="FC"),20+0.048,IF(AND(Q95="AO",OR(T95="FO",T95="FLO")),4+0.048,"")))</f>
        <v/>
      </c>
      <c r="CQ95" s="64" t="n"/>
      <c r="CR95" s="65" t="n"/>
      <c r="CS95" s="67" t="n"/>
      <c r="CT95" s="67" t="n"/>
      <c r="CV95" s="518" t="n"/>
      <c r="CY95" s="47">
        <f>CV95&amp;CW95&amp;CX95</f>
        <v/>
      </c>
    </row>
    <row r="96" ht="19.9" customHeight="1" s="521">
      <c r="A96" s="524" t="n">
        <v>95</v>
      </c>
      <c r="B96" s="16" t="n">
        <v>15</v>
      </c>
      <c r="C96" s="16" t="n"/>
      <c r="D96" s="50">
        <f>LEFT(L96,1)&amp;RIGHT(L96,2)&amp;"N"&amp;M96&amp;"S"&amp;N96&amp;O96</f>
        <v/>
      </c>
      <c r="E96" s="45" t="n"/>
      <c r="F96" s="43" t="n"/>
      <c r="G96" s="553" t="inlineStr">
        <is>
          <t>Spare</t>
        </is>
      </c>
      <c r="H96" s="553" t="n"/>
      <c r="I96" s="553" t="n"/>
      <c r="J96" s="553">
        <f>IF(H96&lt;&gt;"",LEFT(H96,FIND("～",H96,1)-1),"")</f>
        <v/>
      </c>
      <c r="K96" s="553">
        <f>IF(H96&lt;&gt;"",MID(H96,FIND("～",H96,1)+1,10),"")</f>
        <v/>
      </c>
      <c r="L96" s="22">
        <f>L95</f>
        <v/>
      </c>
      <c r="M96" s="21">
        <f>M95</f>
        <v/>
      </c>
      <c r="N96" s="21">
        <f>N95</f>
        <v/>
      </c>
      <c r="O96" s="21" t="n">
        <v>15</v>
      </c>
      <c r="P96" s="83">
        <f>P95</f>
        <v/>
      </c>
      <c r="Q96" s="22">
        <f>IF(MID(P96,4,3)="543","AO","AI")</f>
        <v/>
      </c>
      <c r="R96" s="22">
        <f>IF(R95&lt;&gt;"",R95,"")</f>
        <v/>
      </c>
      <c r="S96" s="83" t="inlineStr">
        <is>
          <t>4-20mA</t>
        </is>
      </c>
      <c r="T96" s="22" t="n"/>
      <c r="U96" s="22" t="n"/>
      <c r="V96" s="22" t="n"/>
      <c r="W96" s="22" t="n"/>
      <c r="X96" s="22" t="n"/>
      <c r="Y96" s="22" t="n"/>
      <c r="Z96" s="25">
        <f>"%Z"&amp;TEXT(M96,"00")&amp;TEXT(N96,"0")&amp;"1"&amp;TEXT(O96,"00")</f>
        <v/>
      </c>
      <c r="AA96" s="22">
        <f>IF(E96="","",IF(Q96="AI",CONCATENATE("%%I",E96),IF(Q96="AO",CONCATENATE("%%O",E96),E96)))</f>
        <v/>
      </c>
      <c r="AB96" s="22">
        <f>IF(G96="Spare",D96,"")</f>
        <v/>
      </c>
      <c r="AC96" s="22">
        <f>IF(G96&lt;&gt;"",G96,"")</f>
        <v/>
      </c>
      <c r="AD96" s="21">
        <f>IF(J96&lt;&gt;"",J96,"")</f>
        <v/>
      </c>
      <c r="AE96" s="21">
        <f>IF(K96&lt;&gt;"",K96,"")</f>
        <v/>
      </c>
      <c r="AF96" s="21">
        <f>IF(I96&lt;&gt;"",I96,"")</f>
        <v/>
      </c>
      <c r="AG96" s="22" t="n"/>
      <c r="AH96" s="22" t="n"/>
      <c r="AI96" s="22" t="n"/>
      <c r="AJ96" s="22" t="n"/>
      <c r="AK96" s="23" t="n"/>
      <c r="AL96" s="23" t="inlineStr">
        <is>
          <t>IS</t>
        </is>
      </c>
      <c r="AM96" s="23" t="n"/>
      <c r="AN96" s="84" t="inlineStr">
        <is>
          <t>DCS</t>
        </is>
      </c>
      <c r="AO96" s="27" t="n"/>
      <c r="AP96" s="27" t="n"/>
      <c r="AQ96" s="28" t="n"/>
      <c r="AR96" s="33" t="n"/>
      <c r="AS96" s="29" t="n"/>
      <c r="AT96" s="84" t="inlineStr">
        <is>
          <t>Site</t>
        </is>
      </c>
      <c r="AU96" s="27" t="n"/>
      <c r="AV96" s="33" t="n"/>
      <c r="AW96" s="27" t="n"/>
      <c r="AX96" s="530" t="n"/>
      <c r="AY96" s="530" t="n"/>
      <c r="AZ96" s="27" t="n"/>
      <c r="BA96" s="27" t="n"/>
      <c r="BB96" s="27" t="n"/>
      <c r="BC96" s="27" t="n"/>
      <c r="BD96" s="27" t="n"/>
      <c r="BE96" s="33" t="n"/>
      <c r="BF96" s="33" t="n"/>
      <c r="BG96" s="33" t="n"/>
      <c r="BH96" s="33" t="n"/>
      <c r="BI96" s="33" t="n"/>
      <c r="BJ96" s="33" t="n"/>
      <c r="BK96" s="33" t="n"/>
      <c r="BL96" s="33" t="n"/>
      <c r="BM96" s="33" t="n"/>
      <c r="BN96" s="33" t="n"/>
      <c r="BO96" s="33" t="n"/>
      <c r="BP96" s="33" t="n"/>
      <c r="BQ96" s="33" t="n"/>
      <c r="BR96" s="33" t="n"/>
      <c r="BS96" s="33" t="n"/>
      <c r="BT96" s="33" t="n"/>
      <c r="BU96" s="33" t="n"/>
      <c r="BV96" s="33" t="n"/>
      <c r="BW96" s="27" t="n"/>
      <c r="BX96" s="33" t="n"/>
      <c r="BY96" s="33" t="n"/>
      <c r="BZ96" s="33" t="n"/>
      <c r="CA96" s="27" t="n"/>
      <c r="CB96" s="27" t="n"/>
      <c r="CC96" s="27" t="n"/>
      <c r="CD96" s="27" t="n"/>
      <c r="CE96" s="58" t="n"/>
      <c r="CF96" s="58" t="n"/>
      <c r="CG96" s="59">
        <f>IF(OR(Q96="AI",Q96="PI"),AD96-(AE96-AD96)*0.001,IF(AND(Q96="AO",T96="FC"),4-0.048,IF(AND(Q96="AO",OR(T96="FO",T96="FLO")),20-0.048,"")))</f>
        <v/>
      </c>
      <c r="CH96" s="60">
        <f>IF(OR(Q96="AI",Q96="PI"),AD96+(AE96-AD96)*0.001,IF(AND(Q96="AO",T96="FC"),4+0.048,IF(AND(Q96="AO",OR(T96="FO",T96="FLO")),20+0.048,"")))</f>
        <v/>
      </c>
      <c r="CI96" s="61" t="n"/>
      <c r="CJ96" s="62" t="n"/>
      <c r="CK96" s="59">
        <f>IF(OR(Q96="AI",Q96="PI"),(AE96+AD96)/2-(AE96-AD96)*0.001,IF(Q96="AO",12-0.048,""))</f>
        <v/>
      </c>
      <c r="CL96" s="60">
        <f>IF(OR(Q96="AI",Q96="PI"),(AE96+AD96)/2+(AE96-AD96)*0.001,IF(Q96="AO",12+0.048,""))</f>
        <v/>
      </c>
      <c r="CM96" s="61" t="n"/>
      <c r="CN96" s="62" t="n"/>
      <c r="CO96" s="59">
        <f>IF(OR(Q96="AI",Q96="PI"),AE96-(AE96-AD96)*0.001,IF(AND(Q96="AO",T96="FC"),20-0.048,IF(AND(Q96="AO",OR(T96="FO",T96="FLO")),4-0.048,"")))</f>
        <v/>
      </c>
      <c r="CP96" s="60">
        <f>IF(OR(Q96="AI",Q96="PI"),AE96+(AE96-AD96)*0.001,IF(AND(Q96="AO",T96="FC"),20+0.048,IF(AND(Q96="AO",OR(T96="FO",T96="FLO")),4+0.048,"")))</f>
        <v/>
      </c>
      <c r="CQ96" s="64" t="n"/>
      <c r="CR96" s="65" t="n"/>
      <c r="CS96" s="67" t="n"/>
      <c r="CT96" s="67" t="n"/>
      <c r="CV96" s="518" t="n"/>
      <c r="CY96" s="47">
        <f>CV96&amp;CW96&amp;CX96</f>
        <v/>
      </c>
    </row>
    <row r="97" ht="19.9" customHeight="1" s="521">
      <c r="A97" s="524" t="n">
        <v>96</v>
      </c>
      <c r="B97" s="16" t="n">
        <v>16</v>
      </c>
      <c r="C97" s="16" t="n"/>
      <c r="D97" s="50">
        <f>LEFT(L97,1)&amp;RIGHT(L97,2)&amp;"N"&amp;M97&amp;"S"&amp;N97&amp;O97</f>
        <v/>
      </c>
      <c r="E97" s="45" t="n"/>
      <c r="F97" s="43" t="n"/>
      <c r="G97" s="553" t="inlineStr">
        <is>
          <t>Spare</t>
        </is>
      </c>
      <c r="H97" s="553" t="n"/>
      <c r="I97" s="553" t="n"/>
      <c r="J97" s="553">
        <f>IF(H97&lt;&gt;"",LEFT(H97,FIND("～",H97,1)-1),"")</f>
        <v/>
      </c>
      <c r="K97" s="553">
        <f>IF(H97&lt;&gt;"",MID(H97,FIND("～",H97,1)+1,10),"")</f>
        <v/>
      </c>
      <c r="L97" s="22">
        <f>L96</f>
        <v/>
      </c>
      <c r="M97" s="21">
        <f>M96</f>
        <v/>
      </c>
      <c r="N97" s="21">
        <f>N96</f>
        <v/>
      </c>
      <c r="O97" s="21" t="n">
        <v>16</v>
      </c>
      <c r="P97" s="83">
        <f>P96</f>
        <v/>
      </c>
      <c r="Q97" s="22">
        <f>IF(MID(P97,4,3)="543","AO","AI")</f>
        <v/>
      </c>
      <c r="R97" s="22">
        <f>IF(R96&lt;&gt;"",R96,"")</f>
        <v/>
      </c>
      <c r="S97" s="83" t="inlineStr">
        <is>
          <t>4-20mA</t>
        </is>
      </c>
      <c r="T97" s="22" t="n"/>
      <c r="U97" s="22" t="n"/>
      <c r="V97" s="22" t="n"/>
      <c r="W97" s="22" t="n"/>
      <c r="X97" s="22" t="n"/>
      <c r="Y97" s="22" t="n"/>
      <c r="Z97" s="52">
        <f>"%Z"&amp;TEXT(M97,"00")&amp;TEXT(N97,"0")&amp;"1"&amp;TEXT(O97,"00")</f>
        <v/>
      </c>
      <c r="AA97" s="22">
        <f>IF(E97="","",IF(Q97="AI",CONCATENATE("%%I",E97),IF(Q97="AO",CONCATENATE("%%O",E97),E97)))</f>
        <v/>
      </c>
      <c r="AB97" s="22">
        <f>IF(G97="Spare",D97,"")</f>
        <v/>
      </c>
      <c r="AC97" s="22">
        <f>IF(G97&lt;&gt;"",G97,"")</f>
        <v/>
      </c>
      <c r="AD97" s="21">
        <f>IF(J97&lt;&gt;"",J97,"")</f>
        <v/>
      </c>
      <c r="AE97" s="21">
        <f>IF(K97&lt;&gt;"",K97,"")</f>
        <v/>
      </c>
      <c r="AF97" s="21">
        <f>IF(I97&lt;&gt;"",I97,"")</f>
        <v/>
      </c>
      <c r="AG97" s="22" t="n"/>
      <c r="AH97" s="22" t="n"/>
      <c r="AI97" s="22" t="n"/>
      <c r="AJ97" s="22" t="n"/>
      <c r="AK97" s="23" t="n"/>
      <c r="AL97" s="23" t="inlineStr">
        <is>
          <t>IS</t>
        </is>
      </c>
      <c r="AM97" s="23" t="n"/>
      <c r="AN97" s="84" t="inlineStr">
        <is>
          <t>DCS</t>
        </is>
      </c>
      <c r="AO97" s="27" t="n"/>
      <c r="AP97" s="27" t="n"/>
      <c r="AQ97" s="28" t="n"/>
      <c r="AR97" s="33" t="n"/>
      <c r="AS97" s="29" t="n"/>
      <c r="AT97" s="84" t="inlineStr">
        <is>
          <t>Site</t>
        </is>
      </c>
      <c r="AU97" s="27" t="n"/>
      <c r="AV97" s="33" t="n"/>
      <c r="AW97" s="27" t="n"/>
      <c r="AX97" s="530" t="n"/>
      <c r="AY97" s="530" t="n"/>
      <c r="AZ97" s="27" t="n"/>
      <c r="BA97" s="27" t="n"/>
      <c r="BB97" s="27" t="n"/>
      <c r="BC97" s="27" t="n"/>
      <c r="BD97" s="27" t="n"/>
      <c r="BE97" s="33" t="n"/>
      <c r="BF97" s="33" t="n"/>
      <c r="BG97" s="33" t="n"/>
      <c r="BH97" s="33" t="n"/>
      <c r="BI97" s="33" t="n"/>
      <c r="BJ97" s="33" t="n"/>
      <c r="BK97" s="33" t="n"/>
      <c r="BL97" s="33" t="n"/>
      <c r="BM97" s="33" t="n"/>
      <c r="BN97" s="33" t="n"/>
      <c r="BO97" s="33" t="n"/>
      <c r="BP97" s="33" t="n"/>
      <c r="BQ97" s="33" t="n"/>
      <c r="BR97" s="33" t="n"/>
      <c r="BS97" s="33" t="n"/>
      <c r="BT97" s="33" t="n"/>
      <c r="BU97" s="33" t="n"/>
      <c r="BV97" s="33" t="n"/>
      <c r="BW97" s="27" t="n"/>
      <c r="BX97" s="33" t="n"/>
      <c r="BY97" s="33" t="n"/>
      <c r="BZ97" s="33" t="n"/>
      <c r="CA97" s="27" t="n"/>
      <c r="CB97" s="27" t="n"/>
      <c r="CC97" s="27" t="n"/>
      <c r="CD97" s="27" t="n"/>
      <c r="CE97" s="58" t="n"/>
      <c r="CF97" s="58" t="n"/>
      <c r="CG97" s="59">
        <f>IF(OR(Q97="AI",Q97="PI"),AD97-(AE97-AD97)*0.001,IF(AND(Q97="AO",T97="FC"),4-0.048,IF(AND(Q97="AO",OR(T97="FO",T97="FLO")),20-0.048,"")))</f>
        <v/>
      </c>
      <c r="CH97" s="60">
        <f>IF(OR(Q97="AI",Q97="PI"),AD97+(AE97-AD97)*0.001,IF(AND(Q97="AO",T97="FC"),4+0.048,IF(AND(Q97="AO",OR(T97="FO",T97="FLO")),20+0.048,"")))</f>
        <v/>
      </c>
      <c r="CI97" s="61" t="n"/>
      <c r="CJ97" s="62" t="n"/>
      <c r="CK97" s="59">
        <f>IF(OR(Q97="AI",Q97="PI"),(AE97+AD97)/2-(AE97-AD97)*0.001,IF(Q97="AO",12-0.048,""))</f>
        <v/>
      </c>
      <c r="CL97" s="60">
        <f>IF(OR(Q97="AI",Q97="PI"),(AE97+AD97)/2+(AE97-AD97)*0.001,IF(Q97="AO",12+0.048,""))</f>
        <v/>
      </c>
      <c r="CM97" s="61" t="n"/>
      <c r="CN97" s="62" t="n"/>
      <c r="CO97" s="59">
        <f>IF(OR(Q97="AI",Q97="PI"),AE97-(AE97-AD97)*0.001,IF(AND(Q97="AO",T97="FC"),20-0.048,IF(AND(Q97="AO",OR(T97="FO",T97="FLO")),4-0.048,"")))</f>
        <v/>
      </c>
      <c r="CP97" s="60">
        <f>IF(OR(Q97="AI",Q97="PI"),AE97+(AE97-AD97)*0.001,IF(AND(Q97="AO",T97="FC"),20+0.048,IF(AND(Q97="AO",OR(T97="FO",T97="FLO")),4+0.048,"")))</f>
        <v/>
      </c>
      <c r="CQ97" s="64" t="n"/>
      <c r="CR97" s="65" t="n"/>
      <c r="CS97" s="67" t="n"/>
      <c r="CT97" s="67" t="n"/>
      <c r="CV97" s="518" t="n"/>
      <c r="CY97" s="47">
        <f>CV97&amp;CW97&amp;CX97</f>
        <v/>
      </c>
    </row>
    <row r="98" ht="19.9" customHeight="1" s="521">
      <c r="A98" s="524" t="n">
        <v>97</v>
      </c>
      <c r="B98" s="15" t="n">
        <v>1</v>
      </c>
      <c r="C98" s="15" t="n">
        <v>1812</v>
      </c>
      <c r="D98" s="45" t="inlineStr">
        <is>
          <t>18-TT-17104</t>
        </is>
      </c>
      <c r="E98" s="553" t="n"/>
      <c r="F98" s="540" t="inlineStr">
        <is>
          <t>-</t>
        </is>
      </c>
      <c r="G98" s="541" t="inlineStr">
        <is>
          <t>VE-1705</t>
        </is>
      </c>
      <c r="H98" s="68" t="n"/>
      <c r="I98" s="553" t="n"/>
      <c r="J98" s="553">
        <f>IF(H98&lt;&gt;"",LEFT(H98,FIND("～",H98,1)-1),"")</f>
        <v/>
      </c>
      <c r="K98" s="553">
        <f>IF(H98&lt;&gt;"",MID(H98,FIND("～",H98,1)+1,10),"")</f>
        <v/>
      </c>
      <c r="L98" s="22">
        <f>L97</f>
        <v/>
      </c>
      <c r="M98" s="21" t="n">
        <v>4</v>
      </c>
      <c r="N98" s="21" t="n">
        <v>1</v>
      </c>
      <c r="O98" s="21" t="n">
        <v>1</v>
      </c>
      <c r="P98" s="83" t="inlineStr">
        <is>
          <t>AAI143-H</t>
        </is>
      </c>
      <c r="Q98" s="22">
        <f>IF(MID(P98,4,3)="543","AO","AI")</f>
        <v/>
      </c>
      <c r="R98" s="22" t="inlineStr">
        <is>
          <t>Y</t>
        </is>
      </c>
      <c r="S98" s="542" t="inlineStr">
        <is>
          <t>4~20mA</t>
        </is>
      </c>
      <c r="T98" s="22" t="n"/>
      <c r="U98" s="22" t="n"/>
      <c r="V98" s="22" t="n"/>
      <c r="W98" s="22" t="n"/>
      <c r="X98" s="22" t="n"/>
      <c r="Y98" s="22" t="n"/>
      <c r="Z98" s="25">
        <f>"%Z"&amp;TEXT(M98,"00")&amp;TEXT(N98,"0")&amp;"1"&amp;TEXT(O98,"00")</f>
        <v/>
      </c>
      <c r="AA98" s="22">
        <f>IF(E98="","",IF(Q98="AI",CONCATENATE("%%I",E98),IF(Q98="AO",CONCATENATE("%%O",E98),E98)))</f>
        <v/>
      </c>
      <c r="AB98" s="22" t="inlineStr">
        <is>
          <t>18-TISA-17104</t>
        </is>
      </c>
      <c r="AC98" s="22">
        <f>IF(G98&lt;&gt;"",G98,"")</f>
        <v/>
      </c>
      <c r="AD98" s="21">
        <f>IF(J98&lt;&gt;"",J98,"")</f>
        <v/>
      </c>
      <c r="AE98" s="21">
        <f>IF(K98&lt;&gt;"",K98,"")</f>
        <v/>
      </c>
      <c r="AF98" s="21">
        <f>IF(I98&lt;&gt;"",I98,"")</f>
        <v/>
      </c>
      <c r="AG98" s="22" t="n">
        <v>105</v>
      </c>
      <c r="AH98" s="22" t="n">
        <v>100</v>
      </c>
      <c r="AI98" s="22" t="n">
        <v>80</v>
      </c>
      <c r="AJ98" s="22" t="n">
        <v>0</v>
      </c>
      <c r="AK98" s="23" t="inlineStr">
        <is>
          <t>DCS-AI</t>
        </is>
      </c>
      <c r="AL98" s="23" t="inlineStr">
        <is>
          <t>IS</t>
        </is>
      </c>
      <c r="AM98" s="23" t="n"/>
      <c r="AN98" s="84" t="inlineStr">
        <is>
          <t>DCS</t>
        </is>
      </c>
      <c r="AO98" s="27" t="n"/>
      <c r="AP98" s="27" t="n"/>
      <c r="AQ98" s="28" t="n"/>
      <c r="AR98" s="543" t="inlineStr">
        <is>
          <t>Y</t>
        </is>
      </c>
      <c r="AS98" s="29" t="n"/>
      <c r="AT98" s="84" t="inlineStr">
        <is>
          <t>Site</t>
        </is>
      </c>
      <c r="AU98" s="541" t="inlineStr">
        <is>
          <t>-</t>
        </is>
      </c>
      <c r="AV98" s="27" t="n"/>
      <c r="AW98" s="27" t="n"/>
      <c r="AX98" s="530" t="inlineStr">
        <is>
          <t>18-IJB-12-002</t>
        </is>
      </c>
      <c r="AY98" s="530" t="inlineStr">
        <is>
          <t>18-12-002-iSC</t>
        </is>
      </c>
      <c r="AZ98" s="27" t="n"/>
      <c r="BA98" s="27" t="n"/>
      <c r="BB98" s="27" t="n"/>
      <c r="BC98" s="27" t="n"/>
      <c r="BD98" s="27" t="n"/>
      <c r="BE98" s="33" t="n"/>
      <c r="BF98" s="33" t="n"/>
      <c r="BG98" s="33" t="n"/>
      <c r="BH98" s="33" t="n"/>
      <c r="BI98" s="33" t="n"/>
      <c r="BJ98" s="33" t="n"/>
      <c r="BK98" s="33" t="n"/>
      <c r="BL98" s="33" t="n"/>
      <c r="BM98" s="33" t="n"/>
      <c r="BN98" s="33" t="n"/>
      <c r="BO98" s="33" t="n"/>
      <c r="BP98" s="33" t="n"/>
      <c r="BQ98" s="33" t="n"/>
      <c r="BR98" s="33" t="n"/>
      <c r="BS98" s="33" t="n"/>
      <c r="BT98" s="33" t="n"/>
      <c r="BU98" s="33" t="n"/>
      <c r="BV98" s="33" t="n"/>
      <c r="BW98" s="27" t="n"/>
      <c r="BX98" s="33" t="n"/>
      <c r="BY98" s="33" t="n"/>
      <c r="BZ98" s="33" t="n"/>
      <c r="CA98" s="27" t="n"/>
      <c r="CB98" s="27" t="n"/>
      <c r="CC98" s="27" t="n"/>
      <c r="CD98" s="27" t="n"/>
      <c r="CE98" s="58" t="n"/>
      <c r="CF98" s="58" t="n"/>
      <c r="CG98" s="59">
        <f>IF(OR(Q98="AI",Q98="PI"),AD98-(AE98-AD98)*0.001,IF(AND(Q98="AO",T98="FC"),4-0.048,IF(AND(Q98="AO",OR(T98="FO",T98="FLO")),20-0.048,"")))</f>
        <v/>
      </c>
      <c r="CH98" s="60">
        <f>IF(OR(Q98="AI",Q98="PI"),AD98+(AE98-AD98)*0.001,IF(AND(Q98="AO",T98="FC"),4+0.048,IF(AND(Q98="AO",OR(T98="FO",T98="FLO")),20+0.048,"")))</f>
        <v/>
      </c>
      <c r="CI98" s="61" t="n"/>
      <c r="CJ98" s="62" t="n"/>
      <c r="CK98" s="59">
        <f>IF(OR(Q98="AI",Q98="PI"),(AE98+AD98)/2-(AE98-AD98)*0.001,IF(Q98="AO",12-0.048,""))</f>
        <v/>
      </c>
      <c r="CL98" s="60">
        <f>IF(OR(Q98="AI",Q98="PI"),(AE98+AD98)/2+(AE98-AD98)*0.001,IF(Q98="AO",12+0.048,""))</f>
        <v/>
      </c>
      <c r="CM98" s="61" t="n"/>
      <c r="CN98" s="62" t="n"/>
      <c r="CO98" s="59">
        <f>IF(OR(Q98="AI",Q98="PI"),AE98-(AE98-AD98)*0.001,IF(AND(Q98="AO",T98="FC"),20-0.048,IF(AND(Q98="AO",OR(T98="FO",T98="FLO")),4-0.048,"")))</f>
        <v/>
      </c>
      <c r="CP98" s="60">
        <f>IF(OR(Q98="AI",Q98="PI"),AE98+(AE98-AD98)*0.001,IF(AND(Q98="AO",T98="FC"),20+0.048,IF(AND(Q98="AO",OR(T98="FO",T98="FLO")),4+0.048,"")))</f>
        <v/>
      </c>
      <c r="CQ98" s="64" t="n"/>
      <c r="CR98" s="65" t="n"/>
      <c r="CS98" s="67" t="n"/>
      <c r="CT98" s="67" t="n"/>
      <c r="CU98" s="544" t="n">
        <v>1812</v>
      </c>
      <c r="CV98" s="518">
        <f>LEFT(D98,3)</f>
        <v/>
      </c>
      <c r="CW98" s="47" t="inlineStr">
        <is>
          <t>TISA</t>
        </is>
      </c>
      <c r="CX98" s="47">
        <f>RIGHT(D98,6)</f>
        <v/>
      </c>
      <c r="CY98" s="47">
        <f>CV98&amp;CW98&amp;CX98</f>
        <v/>
      </c>
    </row>
    <row r="99" ht="19.9" customHeight="1" s="521">
      <c r="A99" s="524" t="n">
        <v>98</v>
      </c>
      <c r="B99" s="15" t="n">
        <v>2</v>
      </c>
      <c r="C99" s="15" t="n">
        <v>1812</v>
      </c>
      <c r="D99" s="45" t="inlineStr">
        <is>
          <t>18-LT-17104</t>
        </is>
      </c>
      <c r="E99" s="553" t="n"/>
      <c r="F99" s="540" t="inlineStr">
        <is>
          <t>-</t>
        </is>
      </c>
      <c r="G99" s="541" t="inlineStr">
        <is>
          <t>VE-1705</t>
        </is>
      </c>
      <c r="H99" s="68" t="n"/>
      <c r="I99" s="553" t="n"/>
      <c r="J99" s="553">
        <f>IF(H99&lt;&gt;"",LEFT(H99,FIND("～",H99,1)-1),"")</f>
        <v/>
      </c>
      <c r="K99" s="553">
        <f>IF(H99&lt;&gt;"",MID(H99,FIND("～",H99,1)+1,10),"")</f>
        <v/>
      </c>
      <c r="L99" s="22">
        <f>L98</f>
        <v/>
      </c>
      <c r="M99" s="21">
        <f>M98</f>
        <v/>
      </c>
      <c r="N99" s="21">
        <f>N98</f>
        <v/>
      </c>
      <c r="O99" s="21" t="n">
        <v>2</v>
      </c>
      <c r="P99" s="83">
        <f>P98</f>
        <v/>
      </c>
      <c r="Q99" s="22">
        <f>IF(MID(P99,4,3)="543","AO","AI")</f>
        <v/>
      </c>
      <c r="R99" s="22">
        <f>IF(R98&lt;&gt;"",R98,"")</f>
        <v/>
      </c>
      <c r="S99" s="542" t="inlineStr">
        <is>
          <t>4~20mA</t>
        </is>
      </c>
      <c r="T99" s="22" t="n"/>
      <c r="U99" s="22" t="n"/>
      <c r="V99" s="22" t="n"/>
      <c r="W99" s="22" t="n"/>
      <c r="X99" s="22" t="n"/>
      <c r="Y99" s="22" t="n"/>
      <c r="Z99" s="25">
        <f>"%Z"&amp;TEXT(M99,"00")&amp;TEXT(N99,"0")&amp;"1"&amp;TEXT(O99,"00")</f>
        <v/>
      </c>
      <c r="AA99" s="22">
        <f>IF(E99="","",IF(Q99="AI",CONCATENATE("%%I",E99),IF(Q99="AO",CONCATENATE("%%O",E99),E99)))</f>
        <v/>
      </c>
      <c r="AB99" s="22" t="inlineStr">
        <is>
          <t>18-LISA-17104</t>
        </is>
      </c>
      <c r="AC99" s="22">
        <f>IF(G99&lt;&gt;"",G99,"")</f>
        <v/>
      </c>
      <c r="AD99" s="21">
        <f>IF(J99&lt;&gt;"",J99,"")</f>
        <v/>
      </c>
      <c r="AE99" s="21">
        <f>IF(K99&lt;&gt;"",K99,"")</f>
        <v/>
      </c>
      <c r="AF99" s="21">
        <f>IF(I99&lt;&gt;"",I99,"")</f>
        <v/>
      </c>
      <c r="AG99" s="22" t="n">
        <v>95</v>
      </c>
      <c r="AH99" s="22" t="n">
        <v>85</v>
      </c>
      <c r="AI99" s="22" t="n">
        <v>60</v>
      </c>
      <c r="AJ99" s="22" t="n">
        <v>0</v>
      </c>
      <c r="AK99" s="23" t="inlineStr">
        <is>
          <t>DCS-AI</t>
        </is>
      </c>
      <c r="AL99" s="23" t="inlineStr">
        <is>
          <t>IS</t>
        </is>
      </c>
      <c r="AM99" s="23" t="n"/>
      <c r="AN99" s="84" t="inlineStr">
        <is>
          <t>DCS</t>
        </is>
      </c>
      <c r="AO99" s="27" t="n"/>
      <c r="AP99" s="27" t="n"/>
      <c r="AQ99" s="28" t="n"/>
      <c r="AR99" s="543" t="inlineStr">
        <is>
          <t>Y</t>
        </is>
      </c>
      <c r="AS99" s="29" t="n"/>
      <c r="AT99" s="84" t="inlineStr">
        <is>
          <t>Site</t>
        </is>
      </c>
      <c r="AU99" s="541" t="inlineStr">
        <is>
          <t>-</t>
        </is>
      </c>
      <c r="AV99" s="27" t="n"/>
      <c r="AW99" s="27" t="n"/>
      <c r="AX99" s="530" t="inlineStr">
        <is>
          <t>18-IJB-12-002</t>
        </is>
      </c>
      <c r="AY99" s="530" t="inlineStr">
        <is>
          <t>18-12-002-iSC</t>
        </is>
      </c>
      <c r="AZ99" s="27" t="n"/>
      <c r="BA99" s="27" t="n"/>
      <c r="BB99" s="27" t="n"/>
      <c r="BC99" s="27" t="n"/>
      <c r="BD99" s="27" t="n"/>
      <c r="BE99" s="33" t="n"/>
      <c r="BF99" s="33" t="n"/>
      <c r="BG99" s="33" t="n"/>
      <c r="BH99" s="33" t="n"/>
      <c r="BI99" s="33" t="n"/>
      <c r="BJ99" s="33" t="n"/>
      <c r="BK99" s="33" t="n"/>
      <c r="BL99" s="33" t="n"/>
      <c r="BM99" s="33" t="n"/>
      <c r="BN99" s="33" t="n"/>
      <c r="BO99" s="33" t="n"/>
      <c r="BP99" s="33" t="n"/>
      <c r="BQ99" s="33" t="n"/>
      <c r="BR99" s="33" t="n"/>
      <c r="BS99" s="33" t="n"/>
      <c r="BT99" s="33" t="n"/>
      <c r="BU99" s="33" t="n"/>
      <c r="BV99" s="33" t="n"/>
      <c r="BW99" s="27" t="n"/>
      <c r="BX99" s="33" t="n"/>
      <c r="BY99" s="33" t="n"/>
      <c r="BZ99" s="33" t="n"/>
      <c r="CA99" s="27" t="n"/>
      <c r="CB99" s="27" t="n"/>
      <c r="CC99" s="27" t="n"/>
      <c r="CD99" s="27" t="n"/>
      <c r="CE99" s="58" t="n"/>
      <c r="CF99" s="58" t="n"/>
      <c r="CG99" s="59">
        <f>IF(OR(Q99="AI",Q99="PI"),AD99-(AE99-AD99)*0.001,IF(AND(Q99="AO",T99="FC"),4-0.048,IF(AND(Q99="AO",OR(T99="FO",T99="FLO")),20-0.048,"")))</f>
        <v/>
      </c>
      <c r="CH99" s="60">
        <f>IF(OR(Q99="AI",Q99="PI"),AD99+(AE99-AD99)*0.001,IF(AND(Q99="AO",T99="FC"),4+0.048,IF(AND(Q99="AO",OR(T99="FO",T99="FLO")),20+0.048,"")))</f>
        <v/>
      </c>
      <c r="CI99" s="61" t="n"/>
      <c r="CJ99" s="62" t="n"/>
      <c r="CK99" s="59">
        <f>IF(OR(Q99="AI",Q99="PI"),(AE99+AD99)/2-(AE99-AD99)*0.001,IF(Q99="AO",12-0.048,""))</f>
        <v/>
      </c>
      <c r="CL99" s="60">
        <f>IF(OR(Q99="AI",Q99="PI"),(AE99+AD99)/2+(AE99-AD99)*0.001,IF(Q99="AO",12+0.048,""))</f>
        <v/>
      </c>
      <c r="CM99" s="61" t="n"/>
      <c r="CN99" s="62" t="n"/>
      <c r="CO99" s="59">
        <f>IF(OR(Q99="AI",Q99="PI"),AE99-(AE99-AD99)*0.001,IF(AND(Q99="AO",T99="FC"),20-0.048,IF(AND(Q99="AO",OR(T99="FO",T99="FLO")),4-0.048,"")))</f>
        <v/>
      </c>
      <c r="CP99" s="60">
        <f>IF(OR(Q99="AI",Q99="PI"),AE99+(AE99-AD99)*0.001,IF(AND(Q99="AO",T99="FC"),20+0.048,IF(AND(Q99="AO",OR(T99="FO",T99="FLO")),4+0.048,"")))</f>
        <v/>
      </c>
      <c r="CQ99" s="64" t="n"/>
      <c r="CR99" s="65" t="n"/>
      <c r="CS99" s="67" t="n"/>
      <c r="CT99" s="67" t="n"/>
      <c r="CU99" s="544" t="n">
        <v>1812</v>
      </c>
      <c r="CV99" s="518">
        <f>LEFT(D99,3)</f>
        <v/>
      </c>
      <c r="CW99" s="47" t="inlineStr">
        <is>
          <t>LISA</t>
        </is>
      </c>
      <c r="CX99" s="47">
        <f>RIGHT(D99,6)</f>
        <v/>
      </c>
      <c r="CY99" s="47">
        <f>CV99&amp;CW99&amp;CX99</f>
        <v/>
      </c>
    </row>
    <row r="100" ht="19.9" customHeight="1" s="521">
      <c r="A100" s="524" t="n">
        <v>99</v>
      </c>
      <c r="B100" s="15" t="n">
        <v>3</v>
      </c>
      <c r="C100" s="15" t="n">
        <v>1812</v>
      </c>
      <c r="D100" s="45" t="inlineStr">
        <is>
          <t>18-LT-17109</t>
        </is>
      </c>
      <c r="E100" s="553" t="n"/>
      <c r="F100" s="540" t="inlineStr">
        <is>
          <t>-</t>
        </is>
      </c>
      <c r="G100" s="541" t="inlineStr">
        <is>
          <t>PA-1705</t>
        </is>
      </c>
      <c r="H100" s="68" t="n"/>
      <c r="I100" s="553" t="n"/>
      <c r="J100" s="553">
        <f>IF(H100&lt;&gt;"",LEFT(H100,FIND("～",H100,1)-1),"")</f>
        <v/>
      </c>
      <c r="K100" s="553">
        <f>IF(H100&lt;&gt;"",MID(H100,FIND("～",H100,1)+1,10),"")</f>
        <v/>
      </c>
      <c r="L100" s="22">
        <f>L99</f>
        <v/>
      </c>
      <c r="M100" s="21">
        <f>M99</f>
        <v/>
      </c>
      <c r="N100" s="21">
        <f>N99</f>
        <v/>
      </c>
      <c r="O100" s="21" t="n">
        <v>3</v>
      </c>
      <c r="P100" s="83">
        <f>P99</f>
        <v/>
      </c>
      <c r="Q100" s="22">
        <f>IF(MID(P100,4,3)="543","AO","AI")</f>
        <v/>
      </c>
      <c r="R100" s="22">
        <f>IF(R99&lt;&gt;"",R99,"")</f>
        <v/>
      </c>
      <c r="S100" s="542" t="inlineStr">
        <is>
          <t>4~20mA</t>
        </is>
      </c>
      <c r="T100" s="22" t="n"/>
      <c r="U100" s="22" t="n"/>
      <c r="V100" s="22" t="n"/>
      <c r="W100" s="22" t="n"/>
      <c r="X100" s="22" t="n"/>
      <c r="Y100" s="22" t="n"/>
      <c r="Z100" s="25">
        <f>"%Z"&amp;TEXT(M100,"00")&amp;TEXT(N100,"0")&amp;"1"&amp;TEXT(O100,"00")</f>
        <v/>
      </c>
      <c r="AA100" s="22">
        <f>IF(E100="","",IF(Q100="AI",CONCATENATE("%%I",E100),IF(Q100="AO",CONCATENATE("%%O",E100),E100)))</f>
        <v/>
      </c>
      <c r="AB100" s="22" t="inlineStr">
        <is>
          <t>18-LISA-17109</t>
        </is>
      </c>
      <c r="AC100" s="22">
        <f>IF(G100&lt;&gt;"",G100,"")</f>
        <v/>
      </c>
      <c r="AD100" s="21">
        <f>IF(J100&lt;&gt;"",J100,"")</f>
        <v/>
      </c>
      <c r="AE100" s="21">
        <f>IF(K100&lt;&gt;"",K100,"")</f>
        <v/>
      </c>
      <c r="AF100" s="21">
        <f>IF(I100&lt;&gt;"",I100,"")</f>
        <v/>
      </c>
      <c r="AG100" s="22" t="n">
        <v>0</v>
      </c>
      <c r="AH100" s="22" t="n">
        <v>65</v>
      </c>
      <c r="AI100" s="22" t="n">
        <v>50</v>
      </c>
      <c r="AJ100" s="22" t="n">
        <v>0</v>
      </c>
      <c r="AK100" s="23" t="inlineStr">
        <is>
          <t>DCS-AI</t>
        </is>
      </c>
      <c r="AL100" s="23" t="inlineStr">
        <is>
          <t>IS</t>
        </is>
      </c>
      <c r="AM100" s="23" t="n"/>
      <c r="AN100" s="84" t="inlineStr">
        <is>
          <t>DCS</t>
        </is>
      </c>
      <c r="AO100" s="27" t="n"/>
      <c r="AP100" s="27" t="n"/>
      <c r="AQ100" s="28" t="n"/>
      <c r="AR100" s="543" t="inlineStr">
        <is>
          <t>Y</t>
        </is>
      </c>
      <c r="AS100" s="29" t="n"/>
      <c r="AT100" s="84" t="inlineStr">
        <is>
          <t>Site</t>
        </is>
      </c>
      <c r="AU100" s="541" t="inlineStr">
        <is>
          <t>-</t>
        </is>
      </c>
      <c r="AV100" s="27" t="n"/>
      <c r="AW100" s="27" t="n"/>
      <c r="AX100" s="530" t="inlineStr">
        <is>
          <t>18-IJB-12-002</t>
        </is>
      </c>
      <c r="AY100" s="530" t="inlineStr">
        <is>
          <t>18-12-002-iSC</t>
        </is>
      </c>
      <c r="AZ100" s="27" t="n"/>
      <c r="BA100" s="27" t="n"/>
      <c r="BB100" s="27" t="n"/>
      <c r="BC100" s="27" t="n"/>
      <c r="BD100" s="27" t="n"/>
      <c r="BE100" s="33" t="n"/>
      <c r="BF100" s="33" t="n"/>
      <c r="BG100" s="33" t="n"/>
      <c r="BH100" s="33" t="n"/>
      <c r="BI100" s="33" t="n"/>
      <c r="BJ100" s="33" t="n"/>
      <c r="BK100" s="33" t="n"/>
      <c r="BL100" s="33" t="n"/>
      <c r="BM100" s="33" t="n"/>
      <c r="BN100" s="33" t="n"/>
      <c r="BO100" s="33" t="n"/>
      <c r="BP100" s="33" t="n"/>
      <c r="BQ100" s="33" t="n"/>
      <c r="BR100" s="33" t="n"/>
      <c r="BS100" s="33" t="n"/>
      <c r="BT100" s="33" t="n"/>
      <c r="BU100" s="33" t="n"/>
      <c r="BV100" s="33" t="n"/>
      <c r="BW100" s="27" t="n"/>
      <c r="BX100" s="33" t="n"/>
      <c r="BY100" s="33" t="n"/>
      <c r="BZ100" s="33" t="n"/>
      <c r="CA100" s="27" t="n"/>
      <c r="CB100" s="27" t="n"/>
      <c r="CC100" s="27" t="n"/>
      <c r="CD100" s="27" t="n"/>
      <c r="CE100" s="58" t="n"/>
      <c r="CF100" s="58" t="n"/>
      <c r="CG100" s="59">
        <f>IF(OR(Q100="AI",Q100="PI"),AD100-(AE100-AD100)*0.001,IF(AND(Q100="AO",T100="FC"),4-0.048,IF(AND(Q100="AO",OR(T100="FO",T100="FLO")),20-0.048,"")))</f>
        <v/>
      </c>
      <c r="CH100" s="60">
        <f>IF(OR(Q100="AI",Q100="PI"),AD100+(AE100-AD100)*0.001,IF(AND(Q100="AO",T100="FC"),4+0.048,IF(AND(Q100="AO",OR(T100="FO",T100="FLO")),20+0.048,"")))</f>
        <v/>
      </c>
      <c r="CI100" s="61" t="n"/>
      <c r="CJ100" s="62" t="n"/>
      <c r="CK100" s="59">
        <f>IF(OR(Q100="AI",Q100="PI"),(AE100+AD100)/2-(AE100-AD100)*0.001,IF(Q100="AO",12-0.048,""))</f>
        <v/>
      </c>
      <c r="CL100" s="60">
        <f>IF(OR(Q100="AI",Q100="PI"),(AE100+AD100)/2+(AE100-AD100)*0.001,IF(Q100="AO",12+0.048,""))</f>
        <v/>
      </c>
      <c r="CM100" s="61" t="n"/>
      <c r="CN100" s="62" t="n"/>
      <c r="CO100" s="59">
        <f>IF(OR(Q100="AI",Q100="PI"),AE100-(AE100-AD100)*0.001,IF(AND(Q100="AO",T100="FC"),20-0.048,IF(AND(Q100="AO",OR(T100="FO",T100="FLO")),4-0.048,"")))</f>
        <v/>
      </c>
      <c r="CP100" s="60">
        <f>IF(OR(Q100="AI",Q100="PI"),AE100+(AE100-AD100)*0.001,IF(AND(Q100="AO",T100="FC"),20+0.048,IF(AND(Q100="AO",OR(T100="FO",T100="FLO")),4+0.048,"")))</f>
        <v/>
      </c>
      <c r="CQ100" s="64" t="n"/>
      <c r="CR100" s="65" t="n"/>
      <c r="CS100" s="67" t="n"/>
      <c r="CT100" s="67" t="n"/>
      <c r="CU100" s="544" t="n">
        <v>1812</v>
      </c>
      <c r="CV100" s="518">
        <f>LEFT(D100,3)</f>
        <v/>
      </c>
      <c r="CW100" s="47" t="inlineStr">
        <is>
          <t>LISA</t>
        </is>
      </c>
      <c r="CX100" s="47">
        <f>RIGHT(D100,6)</f>
        <v/>
      </c>
      <c r="CY100" s="47">
        <f>CV100&amp;CW100&amp;CX100</f>
        <v/>
      </c>
    </row>
    <row r="101" ht="19.9" customHeight="1" s="521">
      <c r="A101" s="524" t="n">
        <v>100</v>
      </c>
      <c r="B101" s="15" t="n">
        <v>4</v>
      </c>
      <c r="C101" s="15" t="n">
        <v>1812</v>
      </c>
      <c r="D101" s="45" t="inlineStr">
        <is>
          <t>18-LT-17301</t>
        </is>
      </c>
      <c r="E101" s="553" t="n"/>
      <c r="F101" s="540" t="inlineStr">
        <is>
          <t>-</t>
        </is>
      </c>
      <c r="G101" s="541" t="inlineStr">
        <is>
          <t>VE-1703</t>
        </is>
      </c>
      <c r="H101" s="68" t="n"/>
      <c r="I101" s="553" t="n"/>
      <c r="J101" s="553">
        <f>IF(H101&lt;&gt;"",LEFT(H101,FIND("～",H101,1)-1),"")</f>
        <v/>
      </c>
      <c r="K101" s="553">
        <f>IF(H101&lt;&gt;"",MID(H101,FIND("～",H101,1)+1,10),"")</f>
        <v/>
      </c>
      <c r="L101" s="22">
        <f>L100</f>
        <v/>
      </c>
      <c r="M101" s="21">
        <f>M100</f>
        <v/>
      </c>
      <c r="N101" s="21">
        <f>N100</f>
        <v/>
      </c>
      <c r="O101" s="21" t="n">
        <v>4</v>
      </c>
      <c r="P101" s="83">
        <f>P100</f>
        <v/>
      </c>
      <c r="Q101" s="22">
        <f>IF(MID(P101,4,3)="543","AO","AI")</f>
        <v/>
      </c>
      <c r="R101" s="22">
        <f>IF(R100&lt;&gt;"",R100,"")</f>
        <v/>
      </c>
      <c r="S101" s="542" t="inlineStr">
        <is>
          <t>4~20mA</t>
        </is>
      </c>
      <c r="T101" s="22" t="n"/>
      <c r="U101" s="22" t="n"/>
      <c r="V101" s="22" t="n"/>
      <c r="W101" s="22" t="n"/>
      <c r="X101" s="22" t="n"/>
      <c r="Y101" s="22" t="n"/>
      <c r="Z101" s="25">
        <f>"%Z"&amp;TEXT(M101,"00")&amp;TEXT(N101,"0")&amp;"1"&amp;TEXT(O101,"00")</f>
        <v/>
      </c>
      <c r="AA101" s="22">
        <f>IF(E101="","",IF(Q101="AI",CONCATENATE("%%I",E101),IF(Q101="AO",CONCATENATE("%%O",E101),E101)))</f>
        <v/>
      </c>
      <c r="AB101" s="22" t="inlineStr">
        <is>
          <t>18-LISA-17301</t>
        </is>
      </c>
      <c r="AC101" s="22">
        <f>IF(G101&lt;&gt;"",G101,"")</f>
        <v/>
      </c>
      <c r="AD101" s="21">
        <f>IF(J101&lt;&gt;"",J101,"")</f>
        <v/>
      </c>
      <c r="AE101" s="21">
        <f>IF(K101&lt;&gt;"",K101,"")</f>
        <v/>
      </c>
      <c r="AF101" s="21">
        <f>IF(I101&lt;&gt;"",I101,"")</f>
        <v/>
      </c>
      <c r="AG101" s="22" t="n">
        <v>110</v>
      </c>
      <c r="AH101" s="22" t="n">
        <v>105</v>
      </c>
      <c r="AI101" s="22" t="n">
        <v>85</v>
      </c>
      <c r="AJ101" s="22" t="n">
        <v>0</v>
      </c>
      <c r="AK101" s="23" t="inlineStr">
        <is>
          <t>DCS-AI</t>
        </is>
      </c>
      <c r="AL101" s="23" t="inlineStr">
        <is>
          <t>IS</t>
        </is>
      </c>
      <c r="AM101" s="23" t="n"/>
      <c r="AN101" s="84" t="inlineStr">
        <is>
          <t>DCS</t>
        </is>
      </c>
      <c r="AO101" s="27" t="n"/>
      <c r="AP101" s="27" t="n"/>
      <c r="AQ101" s="28" t="n"/>
      <c r="AR101" s="543" t="inlineStr">
        <is>
          <t>Y</t>
        </is>
      </c>
      <c r="AS101" s="29" t="n"/>
      <c r="AT101" s="84" t="inlineStr">
        <is>
          <t>Site</t>
        </is>
      </c>
      <c r="AU101" s="541" t="inlineStr">
        <is>
          <t>-</t>
        </is>
      </c>
      <c r="AV101" s="27" t="n"/>
      <c r="AW101" s="27" t="n"/>
      <c r="AX101" s="530" t="inlineStr">
        <is>
          <t>18-IJB-12-002</t>
        </is>
      </c>
      <c r="AY101" s="530" t="inlineStr">
        <is>
          <t>18-12-002-iSC</t>
        </is>
      </c>
      <c r="AZ101" s="27" t="n"/>
      <c r="BA101" s="27" t="n"/>
      <c r="BB101" s="27" t="n"/>
      <c r="BC101" s="27" t="n"/>
      <c r="BD101" s="27" t="n"/>
      <c r="BE101" s="33" t="n"/>
      <c r="BF101" s="33" t="n"/>
      <c r="BG101" s="33" t="n"/>
      <c r="BH101" s="33" t="n"/>
      <c r="BI101" s="33" t="n"/>
      <c r="BJ101" s="33" t="n"/>
      <c r="BK101" s="33" t="n"/>
      <c r="BL101" s="33" t="n"/>
      <c r="BM101" s="33" t="n"/>
      <c r="BN101" s="33" t="n"/>
      <c r="BO101" s="33" t="n"/>
      <c r="BP101" s="33" t="n"/>
      <c r="BQ101" s="33" t="n"/>
      <c r="BR101" s="33" t="n"/>
      <c r="BS101" s="33" t="n"/>
      <c r="BT101" s="33" t="n"/>
      <c r="BU101" s="33" t="n"/>
      <c r="BV101" s="33" t="n"/>
      <c r="BW101" s="27" t="n"/>
      <c r="BX101" s="33" t="n"/>
      <c r="BY101" s="33" t="n"/>
      <c r="BZ101" s="33" t="n"/>
      <c r="CA101" s="27" t="n"/>
      <c r="CB101" s="27" t="n"/>
      <c r="CC101" s="27" t="n"/>
      <c r="CD101" s="27" t="n"/>
      <c r="CE101" s="58" t="n"/>
      <c r="CF101" s="58" t="n"/>
      <c r="CG101" s="59">
        <f>IF(OR(Q101="AI",Q101="PI"),AD101-(AE101-AD101)*0.001,IF(AND(Q101="AO",T101="FC"),4-0.048,IF(AND(Q101="AO",OR(T101="FO",T101="FLO")),20-0.048,"")))</f>
        <v/>
      </c>
      <c r="CH101" s="60">
        <f>IF(OR(Q101="AI",Q101="PI"),AD101+(AE101-AD101)*0.001,IF(AND(Q101="AO",T101="FC"),4+0.048,IF(AND(Q101="AO",OR(T101="FO",T101="FLO")),20+0.048,"")))</f>
        <v/>
      </c>
      <c r="CI101" s="61" t="n"/>
      <c r="CJ101" s="62" t="n"/>
      <c r="CK101" s="59">
        <f>IF(OR(Q101="AI",Q101="PI"),(AE101+AD101)/2-(AE101-AD101)*0.001,IF(Q101="AO",12-0.048,""))</f>
        <v/>
      </c>
      <c r="CL101" s="60">
        <f>IF(OR(Q101="AI",Q101="PI"),(AE101+AD101)/2+(AE101-AD101)*0.001,IF(Q101="AO",12+0.048,""))</f>
        <v/>
      </c>
      <c r="CM101" s="61" t="n"/>
      <c r="CN101" s="62" t="n"/>
      <c r="CO101" s="59">
        <f>IF(OR(Q101="AI",Q101="PI"),AE101-(AE101-AD101)*0.001,IF(AND(Q101="AO",T101="FC"),20-0.048,IF(AND(Q101="AO",OR(T101="FO",T101="FLO")),4-0.048,"")))</f>
        <v/>
      </c>
      <c r="CP101" s="60">
        <f>IF(OR(Q101="AI",Q101="PI"),AE101+(AE101-AD101)*0.001,IF(AND(Q101="AO",T101="FC"),20+0.048,IF(AND(Q101="AO",OR(T101="FO",T101="FLO")),4+0.048,"")))</f>
        <v/>
      </c>
      <c r="CQ101" s="64" t="n"/>
      <c r="CR101" s="65" t="n"/>
      <c r="CS101" s="67" t="n"/>
      <c r="CT101" s="67" t="n"/>
      <c r="CU101" s="544" t="n">
        <v>1812</v>
      </c>
      <c r="CV101" s="518">
        <f>LEFT(D101,3)</f>
        <v/>
      </c>
      <c r="CW101" s="47" t="inlineStr">
        <is>
          <t>LISA</t>
        </is>
      </c>
      <c r="CX101" s="47">
        <f>RIGHT(D101,6)</f>
        <v/>
      </c>
      <c r="CY101" s="47">
        <f>CV101&amp;CW101&amp;CX101</f>
        <v/>
      </c>
    </row>
    <row r="102" ht="19.9" customHeight="1" s="521">
      <c r="A102" s="524" t="n">
        <v>101</v>
      </c>
      <c r="B102" s="15" t="n">
        <v>5</v>
      </c>
      <c r="C102" s="15" t="n">
        <v>1812</v>
      </c>
      <c r="D102" s="45" t="inlineStr">
        <is>
          <t>18-PT-17106</t>
        </is>
      </c>
      <c r="E102" s="553" t="n"/>
      <c r="F102" s="540" t="inlineStr">
        <is>
          <t>-</t>
        </is>
      </c>
      <c r="G102" s="541" t="inlineStr">
        <is>
          <t>LP NITROGEN TO VE-1701 / VE-1702</t>
        </is>
      </c>
      <c r="H102" s="68" t="n"/>
      <c r="I102" s="553" t="n"/>
      <c r="J102" s="553">
        <f>IF(H102&lt;&gt;"",LEFT(H102,FIND("～",H102,1)-1),"")</f>
        <v/>
      </c>
      <c r="K102" s="553">
        <f>IF(H102&lt;&gt;"",MID(H102,FIND("～",H102,1)+1,10),"")</f>
        <v/>
      </c>
      <c r="L102" s="22">
        <f>L101</f>
        <v/>
      </c>
      <c r="M102" s="21">
        <f>M101</f>
        <v/>
      </c>
      <c r="N102" s="21">
        <f>N101</f>
        <v/>
      </c>
      <c r="O102" s="21" t="n">
        <v>5</v>
      </c>
      <c r="P102" s="83">
        <f>P101</f>
        <v/>
      </c>
      <c r="Q102" s="22">
        <f>IF(MID(P102,4,3)="543","AO","AI")</f>
        <v/>
      </c>
      <c r="R102" s="22">
        <f>IF(R101&lt;&gt;"",R101,"")</f>
        <v/>
      </c>
      <c r="S102" s="542" t="inlineStr">
        <is>
          <t>4~20mA</t>
        </is>
      </c>
      <c r="T102" s="22" t="n"/>
      <c r="U102" s="22" t="n"/>
      <c r="V102" s="22" t="n"/>
      <c r="W102" s="22" t="n"/>
      <c r="X102" s="22" t="n"/>
      <c r="Y102" s="22" t="n"/>
      <c r="Z102" s="25">
        <f>"%Z"&amp;TEXT(M102,"00")&amp;TEXT(N102,"0")&amp;"1"&amp;TEXT(O102,"00")</f>
        <v/>
      </c>
      <c r="AA102" s="22">
        <f>IF(E102="","",IF(Q102="AI",CONCATENATE("%%I",E102),IF(Q102="AO",CONCATENATE("%%O",E102),E102)))</f>
        <v/>
      </c>
      <c r="AB102" s="22" t="inlineStr">
        <is>
          <t>18-PICSA-17106</t>
        </is>
      </c>
      <c r="AC102" s="22">
        <f>IF(G102&lt;&gt;"",G102,"")</f>
        <v/>
      </c>
      <c r="AD102" s="21">
        <f>IF(J102&lt;&gt;"",J102,"")</f>
        <v/>
      </c>
      <c r="AE102" s="21">
        <f>IF(K102&lt;&gt;"",K102,"")</f>
        <v/>
      </c>
      <c r="AF102" s="21">
        <f>IF(I102&lt;&gt;"",I102,"")</f>
        <v/>
      </c>
      <c r="AG102" s="22" t="n">
        <v>105</v>
      </c>
      <c r="AH102" s="22" t="n">
        <v>100</v>
      </c>
      <c r="AI102" s="22" t="n">
        <v>80</v>
      </c>
      <c r="AJ102" s="22" t="n">
        <v>0</v>
      </c>
      <c r="AK102" s="23" t="inlineStr">
        <is>
          <t>DCS-AI</t>
        </is>
      </c>
      <c r="AL102" s="23" t="inlineStr">
        <is>
          <t>IS</t>
        </is>
      </c>
      <c r="AM102" s="23" t="n"/>
      <c r="AN102" s="84" t="inlineStr">
        <is>
          <t>DCS</t>
        </is>
      </c>
      <c r="AO102" s="27" t="n"/>
      <c r="AP102" s="27" t="n"/>
      <c r="AQ102" s="28" t="n"/>
      <c r="AR102" s="543" t="inlineStr">
        <is>
          <t>Y</t>
        </is>
      </c>
      <c r="AS102" s="29" t="n"/>
      <c r="AT102" s="84" t="inlineStr">
        <is>
          <t>Site</t>
        </is>
      </c>
      <c r="AU102" s="541" t="inlineStr">
        <is>
          <t>-</t>
        </is>
      </c>
      <c r="AV102" s="27" t="n"/>
      <c r="AW102" s="27" t="n"/>
      <c r="AX102" s="530" t="inlineStr">
        <is>
          <t>18-IJB-12-003</t>
        </is>
      </c>
      <c r="AY102" s="530" t="inlineStr">
        <is>
          <t>18-12-003-iSC</t>
        </is>
      </c>
      <c r="AZ102" s="27" t="n"/>
      <c r="BA102" s="27" t="n"/>
      <c r="BB102" s="27" t="n"/>
      <c r="BC102" s="27" t="n"/>
      <c r="BD102" s="27" t="n"/>
      <c r="BE102" s="33" t="n"/>
      <c r="BF102" s="33" t="n"/>
      <c r="BG102" s="33" t="n"/>
      <c r="BH102" s="33" t="n"/>
      <c r="BI102" s="33" t="n"/>
      <c r="BJ102" s="33" t="n"/>
      <c r="BK102" s="33" t="n"/>
      <c r="BL102" s="33" t="n"/>
      <c r="BM102" s="33" t="n"/>
      <c r="BN102" s="33" t="n"/>
      <c r="BO102" s="33" t="n"/>
      <c r="BP102" s="33" t="n"/>
      <c r="BQ102" s="33" t="n"/>
      <c r="BR102" s="33" t="n"/>
      <c r="BS102" s="33" t="n"/>
      <c r="BT102" s="33" t="n"/>
      <c r="BU102" s="33" t="n"/>
      <c r="BV102" s="33" t="n"/>
      <c r="BW102" s="27" t="n"/>
      <c r="BX102" s="33" t="n"/>
      <c r="BY102" s="33" t="n"/>
      <c r="BZ102" s="33" t="n"/>
      <c r="CA102" s="27" t="n"/>
      <c r="CB102" s="27" t="n"/>
      <c r="CC102" s="27" t="n"/>
      <c r="CD102" s="27" t="n"/>
      <c r="CE102" s="58" t="n"/>
      <c r="CF102" s="58" t="n"/>
      <c r="CG102" s="59">
        <f>IF(OR(Q102="AI",Q102="PI"),AD102-(AE102-AD102)*0.001,IF(AND(Q102="AO",T102="FC"),4-0.048,IF(AND(Q102="AO",OR(T102="FO",T102="FLO")),20-0.048,"")))</f>
        <v/>
      </c>
      <c r="CH102" s="60">
        <f>IF(OR(Q102="AI",Q102="PI"),AD102+(AE102-AD102)*0.001,IF(AND(Q102="AO",T102="FC"),4+0.048,IF(AND(Q102="AO",OR(T102="FO",T102="FLO")),20+0.048,"")))</f>
        <v/>
      </c>
      <c r="CI102" s="61" t="n"/>
      <c r="CJ102" s="62" t="n"/>
      <c r="CK102" s="59">
        <f>IF(OR(Q102="AI",Q102="PI"),(AE102+AD102)/2-(AE102-AD102)*0.001,IF(Q102="AO",12-0.048,""))</f>
        <v/>
      </c>
      <c r="CL102" s="60">
        <f>IF(OR(Q102="AI",Q102="PI"),(AE102+AD102)/2+(AE102-AD102)*0.001,IF(Q102="AO",12+0.048,""))</f>
        <v/>
      </c>
      <c r="CM102" s="61" t="n"/>
      <c r="CN102" s="62" t="n"/>
      <c r="CO102" s="59">
        <f>IF(OR(Q102="AI",Q102="PI"),AE102-(AE102-AD102)*0.001,IF(AND(Q102="AO",T102="FC"),20-0.048,IF(AND(Q102="AO",OR(T102="FO",T102="FLO")),4-0.048,"")))</f>
        <v/>
      </c>
      <c r="CP102" s="60">
        <f>IF(OR(Q102="AI",Q102="PI"),AE102+(AE102-AD102)*0.001,IF(AND(Q102="AO",T102="FC"),20+0.048,IF(AND(Q102="AO",OR(T102="FO",T102="FLO")),4+0.048,"")))</f>
        <v/>
      </c>
      <c r="CQ102" s="64" t="n"/>
      <c r="CR102" s="65" t="n"/>
      <c r="CS102" s="67" t="n"/>
      <c r="CT102" s="67" t="n"/>
      <c r="CU102" s="544" t="n">
        <v>1812</v>
      </c>
      <c r="CV102" s="518">
        <f>LEFT(D102,3)</f>
        <v/>
      </c>
      <c r="CW102" s="47" t="inlineStr">
        <is>
          <t>PICSA</t>
        </is>
      </c>
      <c r="CX102" s="47">
        <f>RIGHT(D102,6)</f>
        <v/>
      </c>
      <c r="CY102" s="47">
        <f>CV102&amp;CW102&amp;CX102</f>
        <v/>
      </c>
    </row>
    <row r="103" ht="19.9" customHeight="1" s="521">
      <c r="A103" s="524" t="n">
        <v>102</v>
      </c>
      <c r="B103" s="15" t="n">
        <v>6</v>
      </c>
      <c r="C103" s="15" t="n">
        <v>1812</v>
      </c>
      <c r="D103" s="45" t="inlineStr">
        <is>
          <t>18-PT-17301</t>
        </is>
      </c>
      <c r="E103" s="553" t="n"/>
      <c r="F103" s="540" t="inlineStr">
        <is>
          <t>-</t>
        </is>
      </c>
      <c r="G103" s="541" t="inlineStr">
        <is>
          <t>PP-1704 DISCHARGE</t>
        </is>
      </c>
      <c r="H103" s="68" t="n"/>
      <c r="I103" s="553" t="n"/>
      <c r="J103" s="553">
        <f>IF(H103&lt;&gt;"",LEFT(H103,FIND("～",H103,1)-1),"")</f>
        <v/>
      </c>
      <c r="K103" s="553">
        <f>IF(H103&lt;&gt;"",MID(H103,FIND("～",H103,1)+1,10),"")</f>
        <v/>
      </c>
      <c r="L103" s="22">
        <f>L102</f>
        <v/>
      </c>
      <c r="M103" s="21">
        <f>M102</f>
        <v/>
      </c>
      <c r="N103" s="21">
        <f>N102</f>
        <v/>
      </c>
      <c r="O103" s="21" t="n">
        <v>6</v>
      </c>
      <c r="P103" s="83">
        <f>P102</f>
        <v/>
      </c>
      <c r="Q103" s="22">
        <f>IF(MID(P103,4,3)="543","AO","AI")</f>
        <v/>
      </c>
      <c r="R103" s="22">
        <f>IF(R102&lt;&gt;"",R102,"")</f>
        <v/>
      </c>
      <c r="S103" s="542" t="inlineStr">
        <is>
          <t>4~20mA</t>
        </is>
      </c>
      <c r="T103" s="22" t="n"/>
      <c r="U103" s="22" t="n"/>
      <c r="V103" s="22" t="n"/>
      <c r="W103" s="22" t="n"/>
      <c r="X103" s="22" t="n"/>
      <c r="Y103" s="22" t="n"/>
      <c r="Z103" s="25">
        <f>"%Z"&amp;TEXT(M103,"00")&amp;TEXT(N103,"0")&amp;"1"&amp;TEXT(O103,"00")</f>
        <v/>
      </c>
      <c r="AA103" s="22">
        <f>IF(E103="","",IF(Q103="AI",CONCATENATE("%%I",E103),IF(Q103="AO",CONCATENATE("%%O",E103),E103)))</f>
        <v/>
      </c>
      <c r="AB103" s="22" t="inlineStr">
        <is>
          <t>18-PIC-17301</t>
        </is>
      </c>
      <c r="AC103" s="22">
        <f>IF(G103&lt;&gt;"",G103,"")</f>
        <v/>
      </c>
      <c r="AD103" s="21">
        <f>IF(J103&lt;&gt;"",J103,"")</f>
        <v/>
      </c>
      <c r="AE103" s="21">
        <f>IF(K103&lt;&gt;"",K103,"")</f>
        <v/>
      </c>
      <c r="AF103" s="21">
        <f>IF(I103&lt;&gt;"",I103,"")</f>
        <v/>
      </c>
      <c r="AG103" s="22" t="n">
        <v>95</v>
      </c>
      <c r="AH103" s="22" t="n">
        <v>85</v>
      </c>
      <c r="AI103" s="22" t="n">
        <v>60</v>
      </c>
      <c r="AJ103" s="22" t="n">
        <v>0</v>
      </c>
      <c r="AK103" s="23" t="inlineStr">
        <is>
          <t>DCS-AI</t>
        </is>
      </c>
      <c r="AL103" s="23" t="inlineStr">
        <is>
          <t>IS</t>
        </is>
      </c>
      <c r="AM103" s="23" t="n"/>
      <c r="AN103" s="84" t="inlineStr">
        <is>
          <t>DCS</t>
        </is>
      </c>
      <c r="AO103" s="27" t="n"/>
      <c r="AP103" s="27" t="n"/>
      <c r="AQ103" s="28" t="n"/>
      <c r="AR103" s="543" t="inlineStr">
        <is>
          <t>Y</t>
        </is>
      </c>
      <c r="AS103" s="29" t="n"/>
      <c r="AT103" s="84" t="inlineStr">
        <is>
          <t>Site</t>
        </is>
      </c>
      <c r="AU103" s="541" t="inlineStr">
        <is>
          <t>-</t>
        </is>
      </c>
      <c r="AV103" s="27" t="n"/>
      <c r="AW103" s="27" t="n"/>
      <c r="AX103" s="530" t="inlineStr">
        <is>
          <t>18-IJB-12-003</t>
        </is>
      </c>
      <c r="AY103" s="530" t="inlineStr">
        <is>
          <t>18-12-003-iSC</t>
        </is>
      </c>
      <c r="AZ103" s="27" t="n"/>
      <c r="BA103" s="27" t="n"/>
      <c r="BB103" s="27" t="n"/>
      <c r="BC103" s="27" t="n"/>
      <c r="BD103" s="27" t="n"/>
      <c r="BE103" s="33" t="n"/>
      <c r="BF103" s="33" t="n"/>
      <c r="BG103" s="33" t="n"/>
      <c r="BH103" s="33" t="n"/>
      <c r="BI103" s="33" t="n"/>
      <c r="BJ103" s="33" t="n"/>
      <c r="BK103" s="33" t="n"/>
      <c r="BL103" s="33" t="n"/>
      <c r="BM103" s="33" t="n"/>
      <c r="BN103" s="33" t="n"/>
      <c r="BO103" s="33" t="n"/>
      <c r="BP103" s="33" t="n"/>
      <c r="BQ103" s="33" t="n"/>
      <c r="BR103" s="33" t="n"/>
      <c r="BS103" s="33" t="n"/>
      <c r="BT103" s="33" t="n"/>
      <c r="BU103" s="33" t="n"/>
      <c r="BV103" s="33" t="n"/>
      <c r="BW103" s="27" t="n"/>
      <c r="BX103" s="33" t="n"/>
      <c r="BY103" s="33" t="n"/>
      <c r="BZ103" s="33" t="n"/>
      <c r="CA103" s="27" t="n"/>
      <c r="CB103" s="27" t="n"/>
      <c r="CC103" s="27" t="n"/>
      <c r="CD103" s="27" t="n"/>
      <c r="CE103" s="58" t="n"/>
      <c r="CF103" s="58" t="n"/>
      <c r="CG103" s="59">
        <f>IF(OR(Q103="AI",Q103="PI"),AD103-(AE103-AD103)*0.001,IF(AND(Q103="AO",T103="FC"),4-0.048,IF(AND(Q103="AO",OR(T103="FO",T103="FLO")),20-0.048,"")))</f>
        <v/>
      </c>
      <c r="CH103" s="60">
        <f>IF(OR(Q103="AI",Q103="PI"),AD103+(AE103-AD103)*0.001,IF(AND(Q103="AO",T103="FC"),4+0.048,IF(AND(Q103="AO",OR(T103="FO",T103="FLO")),20+0.048,"")))</f>
        <v/>
      </c>
      <c r="CI103" s="61" t="n"/>
      <c r="CJ103" s="62" t="n"/>
      <c r="CK103" s="59">
        <f>IF(OR(Q103="AI",Q103="PI"),(AE103+AD103)/2-(AE103-AD103)*0.001,IF(Q103="AO",12-0.048,""))</f>
        <v/>
      </c>
      <c r="CL103" s="60">
        <f>IF(OR(Q103="AI",Q103="PI"),(AE103+AD103)/2+(AE103-AD103)*0.001,IF(Q103="AO",12+0.048,""))</f>
        <v/>
      </c>
      <c r="CM103" s="61" t="n"/>
      <c r="CN103" s="62" t="n"/>
      <c r="CO103" s="59">
        <f>IF(OR(Q103="AI",Q103="PI"),AE103-(AE103-AD103)*0.001,IF(AND(Q103="AO",T103="FC"),20-0.048,IF(AND(Q103="AO",OR(T103="FO",T103="FLO")),4-0.048,"")))</f>
        <v/>
      </c>
      <c r="CP103" s="60">
        <f>IF(OR(Q103="AI",Q103="PI"),AE103+(AE103-AD103)*0.001,IF(AND(Q103="AO",T103="FC"),20+0.048,IF(AND(Q103="AO",OR(T103="FO",T103="FLO")),4+0.048,"")))</f>
        <v/>
      </c>
      <c r="CQ103" s="64" t="n"/>
      <c r="CR103" s="65" t="n"/>
      <c r="CS103" s="67" t="n"/>
      <c r="CT103" s="67" t="n"/>
      <c r="CU103" s="544" t="n">
        <v>1812</v>
      </c>
      <c r="CV103" s="518">
        <f>LEFT(D103,3)</f>
        <v/>
      </c>
      <c r="CW103" s="47" t="inlineStr">
        <is>
          <t>PIC</t>
        </is>
      </c>
      <c r="CX103" s="47">
        <f>RIGHT(D103,6)</f>
        <v/>
      </c>
      <c r="CY103" s="47">
        <f>CV103&amp;CW103&amp;CX103</f>
        <v/>
      </c>
    </row>
    <row r="104" ht="19.9" customHeight="1" s="521">
      <c r="A104" s="524" t="n">
        <v>103</v>
      </c>
      <c r="B104" s="15" t="n">
        <v>7</v>
      </c>
      <c r="C104" s="15" t="n">
        <v>1812</v>
      </c>
      <c r="D104" s="45" t="inlineStr">
        <is>
          <t>18-PT-17302</t>
        </is>
      </c>
      <c r="E104" s="553" t="n"/>
      <c r="F104" s="540" t="inlineStr">
        <is>
          <t>-</t>
        </is>
      </c>
      <c r="G104" s="541" t="inlineStr">
        <is>
          <t>LP NITROGEN/WHITE OIL TO FLARE</t>
        </is>
      </c>
      <c r="H104" s="68" t="n"/>
      <c r="I104" s="553" t="n"/>
      <c r="J104" s="553">
        <f>IF(H104&lt;&gt;"",LEFT(H104,FIND("～",H104,1)-1),"")</f>
        <v/>
      </c>
      <c r="K104" s="553">
        <f>IF(H104&lt;&gt;"",MID(H104,FIND("～",H104,1)+1,10),"")</f>
        <v/>
      </c>
      <c r="L104" s="22">
        <f>L103</f>
        <v/>
      </c>
      <c r="M104" s="21">
        <f>M103</f>
        <v/>
      </c>
      <c r="N104" s="21">
        <f>N103</f>
        <v/>
      </c>
      <c r="O104" s="21" t="n">
        <v>7</v>
      </c>
      <c r="P104" s="83">
        <f>P103</f>
        <v/>
      </c>
      <c r="Q104" s="22">
        <f>IF(MID(P104,4,3)="543","AO","AI")</f>
        <v/>
      </c>
      <c r="R104" s="22">
        <f>IF(R103&lt;&gt;"",R103,"")</f>
        <v/>
      </c>
      <c r="S104" s="542" t="inlineStr">
        <is>
          <t>4~20mA</t>
        </is>
      </c>
      <c r="T104" s="22" t="n"/>
      <c r="U104" s="22" t="n"/>
      <c r="V104" s="22" t="n"/>
      <c r="W104" s="22" t="n"/>
      <c r="X104" s="22" t="n"/>
      <c r="Y104" s="22" t="n"/>
      <c r="Z104" s="25">
        <f>"%Z"&amp;TEXT(M104,"00")&amp;TEXT(N104,"0")&amp;"1"&amp;TEXT(O104,"00")</f>
        <v/>
      </c>
      <c r="AA104" s="22">
        <f>IF(E104="","",IF(Q104="AI",CONCATENATE("%%I",E104),IF(Q104="AO",CONCATENATE("%%O",E104),E104)))</f>
        <v/>
      </c>
      <c r="AB104" s="22" t="inlineStr">
        <is>
          <t>18-PICA-17302</t>
        </is>
      </c>
      <c r="AC104" s="22">
        <f>IF(G104&lt;&gt;"",G104,"")</f>
        <v/>
      </c>
      <c r="AD104" s="21">
        <f>IF(J104&lt;&gt;"",J104,"")</f>
        <v/>
      </c>
      <c r="AE104" s="21">
        <f>IF(K104&lt;&gt;"",K104,"")</f>
        <v/>
      </c>
      <c r="AF104" s="21">
        <f>IF(I104&lt;&gt;"",I104,"")</f>
        <v/>
      </c>
      <c r="AG104" s="22" t="n">
        <v>0</v>
      </c>
      <c r="AH104" s="22" t="n">
        <v>65</v>
      </c>
      <c r="AI104" s="22" t="n">
        <v>50</v>
      </c>
      <c r="AJ104" s="22" t="n">
        <v>0</v>
      </c>
      <c r="AK104" s="23" t="inlineStr">
        <is>
          <t>DCS-AI</t>
        </is>
      </c>
      <c r="AL104" s="23" t="inlineStr">
        <is>
          <t>IS</t>
        </is>
      </c>
      <c r="AM104" s="23" t="n"/>
      <c r="AN104" s="84" t="inlineStr">
        <is>
          <t>DCS</t>
        </is>
      </c>
      <c r="AO104" s="27" t="n"/>
      <c r="AP104" s="27" t="n"/>
      <c r="AQ104" s="28" t="n"/>
      <c r="AR104" s="543" t="inlineStr">
        <is>
          <t>Y</t>
        </is>
      </c>
      <c r="AS104" s="29" t="n"/>
      <c r="AT104" s="84" t="inlineStr">
        <is>
          <t>Site</t>
        </is>
      </c>
      <c r="AU104" s="541" t="inlineStr">
        <is>
          <t>-</t>
        </is>
      </c>
      <c r="AV104" s="27" t="n"/>
      <c r="AW104" s="27" t="n"/>
      <c r="AX104" s="530" t="inlineStr">
        <is>
          <t>18-IJB-12-003</t>
        </is>
      </c>
      <c r="AY104" s="530" t="inlineStr">
        <is>
          <t>18-12-003-iSC</t>
        </is>
      </c>
      <c r="AZ104" s="27" t="n"/>
      <c r="BA104" s="27" t="n"/>
      <c r="BB104" s="27" t="n"/>
      <c r="BC104" s="27" t="n"/>
      <c r="BD104" s="27" t="n"/>
      <c r="BE104" s="33" t="n"/>
      <c r="BF104" s="33" t="n"/>
      <c r="BG104" s="33" t="n"/>
      <c r="BH104" s="33" t="n"/>
      <c r="BI104" s="33" t="n"/>
      <c r="BJ104" s="33" t="n"/>
      <c r="BK104" s="33" t="n"/>
      <c r="BL104" s="33" t="n"/>
      <c r="BM104" s="33" t="n"/>
      <c r="BN104" s="33" t="n"/>
      <c r="BO104" s="33" t="n"/>
      <c r="BP104" s="33" t="n"/>
      <c r="BQ104" s="33" t="n"/>
      <c r="BR104" s="33" t="n"/>
      <c r="BS104" s="33" t="n"/>
      <c r="BT104" s="33" t="n"/>
      <c r="BU104" s="33" t="n"/>
      <c r="BV104" s="33" t="n"/>
      <c r="BW104" s="27" t="n"/>
      <c r="BX104" s="33" t="n"/>
      <c r="BY104" s="33" t="n"/>
      <c r="BZ104" s="33" t="n"/>
      <c r="CA104" s="27" t="n"/>
      <c r="CB104" s="27" t="n"/>
      <c r="CC104" s="27" t="n"/>
      <c r="CD104" s="27" t="n"/>
      <c r="CE104" s="58" t="n"/>
      <c r="CF104" s="58" t="n"/>
      <c r="CG104" s="59">
        <f>IF(OR(Q104="AI",Q104="PI"),AD104-(AE104-AD104)*0.001,IF(AND(Q104="AO",T104="FC"),4-0.048,IF(AND(Q104="AO",OR(T104="FO",T104="FLO")),20-0.048,"")))</f>
        <v/>
      </c>
      <c r="CH104" s="60">
        <f>IF(OR(Q104="AI",Q104="PI"),AD104+(AE104-AD104)*0.001,IF(AND(Q104="AO",T104="FC"),4+0.048,IF(AND(Q104="AO",OR(T104="FO",T104="FLO")),20+0.048,"")))</f>
        <v/>
      </c>
      <c r="CI104" s="61" t="n"/>
      <c r="CJ104" s="62" t="n"/>
      <c r="CK104" s="59">
        <f>IF(OR(Q104="AI",Q104="PI"),(AE104+AD104)/2-(AE104-AD104)*0.001,IF(Q104="AO",12-0.048,""))</f>
        <v/>
      </c>
      <c r="CL104" s="60">
        <f>IF(OR(Q104="AI",Q104="PI"),(AE104+AD104)/2+(AE104-AD104)*0.001,IF(Q104="AO",12+0.048,""))</f>
        <v/>
      </c>
      <c r="CM104" s="61" t="n"/>
      <c r="CN104" s="62" t="n"/>
      <c r="CO104" s="59">
        <f>IF(OR(Q104="AI",Q104="PI"),AE104-(AE104-AD104)*0.001,IF(AND(Q104="AO",T104="FC"),20-0.048,IF(AND(Q104="AO",OR(T104="FO",T104="FLO")),4-0.048,"")))</f>
        <v/>
      </c>
      <c r="CP104" s="60">
        <f>IF(OR(Q104="AI",Q104="PI"),AE104+(AE104-AD104)*0.001,IF(AND(Q104="AO",T104="FC"),20+0.048,IF(AND(Q104="AO",OR(T104="FO",T104="FLO")),4+0.048,"")))</f>
        <v/>
      </c>
      <c r="CQ104" s="64" t="n"/>
      <c r="CR104" s="65" t="n"/>
      <c r="CS104" s="67" t="n"/>
      <c r="CT104" s="67" t="n"/>
      <c r="CU104" s="544" t="n">
        <v>1812</v>
      </c>
      <c r="CV104" s="518">
        <f>LEFT(D104,3)</f>
        <v/>
      </c>
      <c r="CW104" s="47" t="inlineStr">
        <is>
          <t>PICA</t>
        </is>
      </c>
      <c r="CX104" s="47">
        <f>RIGHT(D104,6)</f>
        <v/>
      </c>
      <c r="CY104" s="47">
        <f>CV104&amp;CW104&amp;CX104</f>
        <v/>
      </c>
    </row>
    <row r="105" ht="19.9" customHeight="1" s="521">
      <c r="A105" s="524" t="n">
        <v>104</v>
      </c>
      <c r="B105" s="15" t="n">
        <v>8</v>
      </c>
      <c r="C105" s="15" t="n">
        <v>1812</v>
      </c>
      <c r="D105" s="45" t="inlineStr">
        <is>
          <t>18-FT-17108</t>
        </is>
      </c>
      <c r="E105" s="553" t="n"/>
      <c r="F105" s="540" t="inlineStr">
        <is>
          <t>-</t>
        </is>
      </c>
      <c r="G105" s="541" t="inlineStr">
        <is>
          <t>NITROGEN TO TEA CONTAINER</t>
        </is>
      </c>
      <c r="H105" s="68" t="n"/>
      <c r="I105" s="553" t="n"/>
      <c r="J105" s="553">
        <f>IF(H105&lt;&gt;"",LEFT(H105,FIND("～",H105,1)-1),"")</f>
        <v/>
      </c>
      <c r="K105" s="553">
        <f>IF(H105&lt;&gt;"",MID(H105,FIND("～",H105,1)+1,10),"")</f>
        <v/>
      </c>
      <c r="L105" s="22">
        <f>L104</f>
        <v/>
      </c>
      <c r="M105" s="21">
        <f>M104</f>
        <v/>
      </c>
      <c r="N105" s="21">
        <f>N104</f>
        <v/>
      </c>
      <c r="O105" s="21" t="n">
        <v>8</v>
      </c>
      <c r="P105" s="83">
        <f>P104</f>
        <v/>
      </c>
      <c r="Q105" s="22">
        <f>IF(MID(P105,4,3)="543","AO","AI")</f>
        <v/>
      </c>
      <c r="R105" s="22">
        <f>IF(R104&lt;&gt;"",R104,"")</f>
        <v/>
      </c>
      <c r="S105" s="542" t="inlineStr">
        <is>
          <t>4~20mA</t>
        </is>
      </c>
      <c r="T105" s="22" t="n"/>
      <c r="U105" s="22" t="n"/>
      <c r="V105" s="22" t="n"/>
      <c r="W105" s="22" t="n"/>
      <c r="X105" s="22" t="n"/>
      <c r="Y105" s="22" t="n"/>
      <c r="Z105" s="25">
        <f>"%Z"&amp;TEXT(M105,"00")&amp;TEXT(N105,"0")&amp;"1"&amp;TEXT(O105,"00")</f>
        <v/>
      </c>
      <c r="AA105" s="22">
        <f>IF(E105="","",IF(Q105="AI",CONCATENATE("%%I",E105),IF(Q105="AO",CONCATENATE("%%O",E105),E105)))</f>
        <v/>
      </c>
      <c r="AB105" s="22" t="inlineStr">
        <is>
          <t>18-FQISA-17108</t>
        </is>
      </c>
      <c r="AC105" s="22">
        <f>IF(G105&lt;&gt;"",G105,"")</f>
        <v/>
      </c>
      <c r="AD105" s="21">
        <f>IF(J105&lt;&gt;"",J105,"")</f>
        <v/>
      </c>
      <c r="AE105" s="21">
        <f>IF(K105&lt;&gt;"",K105,"")</f>
        <v/>
      </c>
      <c r="AF105" s="21">
        <f>IF(I105&lt;&gt;"",I105,"")</f>
        <v/>
      </c>
      <c r="AG105" s="22" t="n">
        <v>110</v>
      </c>
      <c r="AH105" s="22" t="n">
        <v>105</v>
      </c>
      <c r="AI105" s="22" t="n">
        <v>85</v>
      </c>
      <c r="AJ105" s="22" t="n">
        <v>0</v>
      </c>
      <c r="AK105" s="23" t="inlineStr">
        <is>
          <t>DCS-AI</t>
        </is>
      </c>
      <c r="AL105" s="23" t="inlineStr">
        <is>
          <t>IS</t>
        </is>
      </c>
      <c r="AM105" s="23" t="n"/>
      <c r="AN105" s="84" t="inlineStr">
        <is>
          <t>DCS</t>
        </is>
      </c>
      <c r="AO105" s="27" t="n"/>
      <c r="AP105" s="27" t="n"/>
      <c r="AQ105" s="28" t="n"/>
      <c r="AR105" s="543" t="inlineStr">
        <is>
          <t>Y</t>
        </is>
      </c>
      <c r="AS105" s="29" t="n"/>
      <c r="AT105" s="84" t="inlineStr">
        <is>
          <t>Site</t>
        </is>
      </c>
      <c r="AU105" s="541" t="inlineStr">
        <is>
          <t>-</t>
        </is>
      </c>
      <c r="AV105" s="27" t="n"/>
      <c r="AW105" s="27" t="n"/>
      <c r="AX105" s="530" t="inlineStr">
        <is>
          <t>18-IJB-12-003</t>
        </is>
      </c>
      <c r="AY105" s="530" t="inlineStr">
        <is>
          <t>18-12-003-iSC</t>
        </is>
      </c>
      <c r="AZ105" s="27" t="n"/>
      <c r="BA105" s="27" t="n"/>
      <c r="BB105" s="27" t="n"/>
      <c r="BC105" s="27" t="n"/>
      <c r="BD105" s="27" t="n"/>
      <c r="BE105" s="33" t="n"/>
      <c r="BF105" s="33" t="n"/>
      <c r="BG105" s="33" t="n"/>
      <c r="BH105" s="33" t="n"/>
      <c r="BI105" s="33" t="n"/>
      <c r="BJ105" s="33" t="n"/>
      <c r="BK105" s="33" t="n"/>
      <c r="BL105" s="33" t="n"/>
      <c r="BM105" s="33" t="n"/>
      <c r="BN105" s="33" t="n"/>
      <c r="BO105" s="33" t="n"/>
      <c r="BP105" s="33" t="n"/>
      <c r="BQ105" s="33" t="n"/>
      <c r="BR105" s="33" t="n"/>
      <c r="BS105" s="33" t="n"/>
      <c r="BT105" s="33" t="n"/>
      <c r="BU105" s="33" t="n"/>
      <c r="BV105" s="33" t="n"/>
      <c r="BW105" s="27" t="n"/>
      <c r="BX105" s="33" t="n"/>
      <c r="BY105" s="33" t="n"/>
      <c r="BZ105" s="33" t="n"/>
      <c r="CA105" s="27" t="n"/>
      <c r="CB105" s="27" t="n"/>
      <c r="CC105" s="27" t="n"/>
      <c r="CD105" s="27" t="n"/>
      <c r="CE105" s="58" t="n"/>
      <c r="CF105" s="58" t="n"/>
      <c r="CG105" s="59">
        <f>IF(OR(Q105="AI",Q105="PI"),AD105-(AE105-AD105)*0.001,IF(AND(Q105="AO",T105="FC"),4-0.048,IF(AND(Q105="AO",OR(T105="FO",T105="FLO")),20-0.048,"")))</f>
        <v/>
      </c>
      <c r="CH105" s="60">
        <f>IF(OR(Q105="AI",Q105="PI"),AD105+(AE105-AD105)*0.001,IF(AND(Q105="AO",T105="FC"),4+0.048,IF(AND(Q105="AO",OR(T105="FO",T105="FLO")),20+0.048,"")))</f>
        <v/>
      </c>
      <c r="CI105" s="61" t="n"/>
      <c r="CJ105" s="62" t="n"/>
      <c r="CK105" s="59">
        <f>IF(OR(Q105="AI",Q105="PI"),(AE105+AD105)/2-(AE105-AD105)*0.001,IF(Q105="AO",12-0.048,""))</f>
        <v/>
      </c>
      <c r="CL105" s="60">
        <f>IF(OR(Q105="AI",Q105="PI"),(AE105+AD105)/2+(AE105-AD105)*0.001,IF(Q105="AO",12+0.048,""))</f>
        <v/>
      </c>
      <c r="CM105" s="61" t="n"/>
      <c r="CN105" s="62" t="n"/>
      <c r="CO105" s="59">
        <f>IF(OR(Q105="AI",Q105="PI"),AE105-(AE105-AD105)*0.001,IF(AND(Q105="AO",T105="FC"),20-0.048,IF(AND(Q105="AO",OR(T105="FO",T105="FLO")),4-0.048,"")))</f>
        <v/>
      </c>
      <c r="CP105" s="60">
        <f>IF(OR(Q105="AI",Q105="PI"),AE105+(AE105-AD105)*0.001,IF(AND(Q105="AO",T105="FC"),20+0.048,IF(AND(Q105="AO",OR(T105="FO",T105="FLO")),4+0.048,"")))</f>
        <v/>
      </c>
      <c r="CQ105" s="64" t="n"/>
      <c r="CR105" s="65" t="n"/>
      <c r="CS105" s="67" t="n"/>
      <c r="CT105" s="67" t="n"/>
      <c r="CU105" s="544" t="n">
        <v>1812</v>
      </c>
      <c r="CV105" s="518">
        <f>LEFT(D105,3)</f>
        <v/>
      </c>
      <c r="CW105" s="47" t="inlineStr">
        <is>
          <t>FQISA</t>
        </is>
      </c>
      <c r="CX105" s="47">
        <f>RIGHT(D105,6)</f>
        <v/>
      </c>
      <c r="CY105" s="47">
        <f>CV105&amp;CW105&amp;CX105</f>
        <v/>
      </c>
    </row>
    <row r="106" ht="19.9" customHeight="1" s="521">
      <c r="A106" s="524" t="n">
        <v>105</v>
      </c>
      <c r="B106" s="15" t="n">
        <v>9</v>
      </c>
      <c r="C106" s="15" t="n">
        <v>1812</v>
      </c>
      <c r="D106" s="45" t="inlineStr">
        <is>
          <t>18-LT-17101</t>
        </is>
      </c>
      <c r="E106" s="45" t="n"/>
      <c r="F106" s="540" t="inlineStr">
        <is>
          <t>-</t>
        </is>
      </c>
      <c r="G106" s="541" t="inlineStr">
        <is>
          <t>VE-1701</t>
        </is>
      </c>
      <c r="H106" s="553" t="n"/>
      <c r="I106" s="553" t="n"/>
      <c r="J106" s="553">
        <f>IF(H106&lt;&gt;"",LEFT(H106,FIND("～",H106,1)-1),"")</f>
        <v/>
      </c>
      <c r="K106" s="553">
        <f>IF(H106&lt;&gt;"",MID(H106,FIND("～",H106,1)+1,10),"")</f>
        <v/>
      </c>
      <c r="L106" s="22">
        <f>L105</f>
        <v/>
      </c>
      <c r="M106" s="21">
        <f>M105</f>
        <v/>
      </c>
      <c r="N106" s="21">
        <f>N105</f>
        <v/>
      </c>
      <c r="O106" s="21" t="n">
        <v>9</v>
      </c>
      <c r="P106" s="83">
        <f>P105</f>
        <v/>
      </c>
      <c r="Q106" s="22">
        <f>IF(MID(P106,4,3)="543","AO","AI")</f>
        <v/>
      </c>
      <c r="R106" s="22">
        <f>IF(R105&lt;&gt;"",R105,"")</f>
        <v/>
      </c>
      <c r="S106" s="542" t="inlineStr">
        <is>
          <t>4~20mA</t>
        </is>
      </c>
      <c r="T106" s="22" t="n"/>
      <c r="U106" s="22" t="n"/>
      <c r="V106" s="22" t="n"/>
      <c r="W106" s="22" t="n"/>
      <c r="X106" s="22" t="n"/>
      <c r="Y106" s="22" t="n"/>
      <c r="Z106" s="25">
        <f>"%Z"&amp;TEXT(M106,"00")&amp;TEXT(N106,"0")&amp;"1"&amp;TEXT(O106,"00")</f>
        <v/>
      </c>
      <c r="AA106" s="22">
        <f>IF(E106="","",IF(Q106="AI",CONCATENATE("%%I",E106),IF(Q106="AO",CONCATENATE("%%O",E106),E106)))</f>
        <v/>
      </c>
      <c r="AB106" s="22" t="inlineStr">
        <is>
          <t>18-LISA-17101</t>
        </is>
      </c>
      <c r="AC106" s="22">
        <f>IF(G106&lt;&gt;"",G106,"")</f>
        <v/>
      </c>
      <c r="AD106" s="21">
        <f>IF(J106&lt;&gt;"",J106,"")</f>
        <v/>
      </c>
      <c r="AE106" s="21">
        <f>IF(K106&lt;&gt;"",K106,"")</f>
        <v/>
      </c>
      <c r="AF106" s="21">
        <f>IF(I106&lt;&gt;"",I106,"")</f>
        <v/>
      </c>
      <c r="AG106" s="22" t="n"/>
      <c r="AH106" s="22" t="n"/>
      <c r="AI106" s="22" t="n"/>
      <c r="AJ106" s="22" t="n"/>
      <c r="AK106" s="23" t="inlineStr">
        <is>
          <t>DCS-AI</t>
        </is>
      </c>
      <c r="AL106" s="23" t="inlineStr">
        <is>
          <t>IS</t>
        </is>
      </c>
      <c r="AM106" s="23" t="n"/>
      <c r="AN106" s="84" t="inlineStr">
        <is>
          <t>DCS</t>
        </is>
      </c>
      <c r="AO106" s="27" t="n"/>
      <c r="AP106" s="27" t="n"/>
      <c r="AQ106" s="28" t="n"/>
      <c r="AR106" s="543" t="inlineStr">
        <is>
          <t>Y</t>
        </is>
      </c>
      <c r="AS106" s="29" t="n"/>
      <c r="AT106" s="84" t="inlineStr">
        <is>
          <t>Site</t>
        </is>
      </c>
      <c r="AU106" s="541" t="inlineStr">
        <is>
          <t>-</t>
        </is>
      </c>
      <c r="AV106" s="27" t="n"/>
      <c r="AW106" s="27" t="n"/>
      <c r="AX106" s="530" t="inlineStr">
        <is>
          <t>18-IJB-12-003</t>
        </is>
      </c>
      <c r="AY106" s="530" t="inlineStr">
        <is>
          <t>18-12-003-iSC</t>
        </is>
      </c>
      <c r="AZ106" s="27" t="n"/>
      <c r="BA106" s="27" t="n"/>
      <c r="BB106" s="27" t="n"/>
      <c r="BC106" s="27" t="n"/>
      <c r="BD106" s="27" t="n"/>
      <c r="BE106" s="33" t="n"/>
      <c r="BF106" s="33" t="n"/>
      <c r="BG106" s="33" t="n"/>
      <c r="BH106" s="33" t="n"/>
      <c r="BI106" s="33" t="n"/>
      <c r="BJ106" s="33" t="n"/>
      <c r="BK106" s="33" t="n"/>
      <c r="BL106" s="33" t="n"/>
      <c r="BM106" s="33" t="n"/>
      <c r="BN106" s="33" t="n"/>
      <c r="BO106" s="33" t="n"/>
      <c r="BP106" s="33" t="n"/>
      <c r="BQ106" s="33" t="n"/>
      <c r="BR106" s="33" t="n"/>
      <c r="BS106" s="33" t="n"/>
      <c r="BT106" s="33" t="n"/>
      <c r="BU106" s="33" t="n"/>
      <c r="BV106" s="33" t="n"/>
      <c r="BW106" s="27" t="n"/>
      <c r="BX106" s="33" t="n"/>
      <c r="BY106" s="33" t="n"/>
      <c r="BZ106" s="33" t="n"/>
      <c r="CA106" s="27" t="n"/>
      <c r="CB106" s="27" t="n"/>
      <c r="CC106" s="27" t="n"/>
      <c r="CD106" s="27" t="n"/>
      <c r="CE106" s="58" t="n"/>
      <c r="CF106" s="58" t="n"/>
      <c r="CG106" s="59">
        <f>IF(OR(Q106="AI",Q106="PI"),AD106-(AE106-AD106)*0.001,IF(AND(Q106="AO",T106="FC"),4-0.048,IF(AND(Q106="AO",OR(T106="FO",T106="FLO")),20-0.048,"")))</f>
        <v/>
      </c>
      <c r="CH106" s="60">
        <f>IF(OR(Q106="AI",Q106="PI"),AD106+(AE106-AD106)*0.001,IF(AND(Q106="AO",T106="FC"),4+0.048,IF(AND(Q106="AO",OR(T106="FO",T106="FLO")),20+0.048,"")))</f>
        <v/>
      </c>
      <c r="CI106" s="61" t="n"/>
      <c r="CJ106" s="62" t="n"/>
      <c r="CK106" s="59">
        <f>IF(OR(Q106="AI",Q106="PI"),(AE106+AD106)/2-(AE106-AD106)*0.001,IF(Q106="AO",12-0.048,""))</f>
        <v/>
      </c>
      <c r="CL106" s="60">
        <f>IF(OR(Q106="AI",Q106="PI"),(AE106+AD106)/2+(AE106-AD106)*0.001,IF(Q106="AO",12+0.048,""))</f>
        <v/>
      </c>
      <c r="CM106" s="61" t="n"/>
      <c r="CN106" s="62" t="n"/>
      <c r="CO106" s="59">
        <f>IF(OR(Q106="AI",Q106="PI"),AE106-(AE106-AD106)*0.001,IF(AND(Q106="AO",T106="FC"),20-0.048,IF(AND(Q106="AO",OR(T106="FO",T106="FLO")),4-0.048,"")))</f>
        <v/>
      </c>
      <c r="CP106" s="60">
        <f>IF(OR(Q106="AI",Q106="PI"),AE106+(AE106-AD106)*0.001,IF(AND(Q106="AO",T106="FC"),20+0.048,IF(AND(Q106="AO",OR(T106="FO",T106="FLO")),4+0.048,"")))</f>
        <v/>
      </c>
      <c r="CQ106" s="64" t="n"/>
      <c r="CR106" s="65" t="n"/>
      <c r="CS106" s="67" t="n"/>
      <c r="CT106" s="67" t="n"/>
      <c r="CU106" s="544" t="n">
        <v>1812</v>
      </c>
      <c r="CV106" s="518">
        <f>LEFT(D106,3)</f>
        <v/>
      </c>
      <c r="CW106" s="47" t="inlineStr">
        <is>
          <t>LISA</t>
        </is>
      </c>
      <c r="CX106" s="47">
        <f>RIGHT(D106,6)</f>
        <v/>
      </c>
      <c r="CY106" s="47">
        <f>CV106&amp;CW106&amp;CX106</f>
        <v/>
      </c>
    </row>
    <row r="107" ht="19.9" customHeight="1" s="521">
      <c r="A107" s="524" t="n">
        <v>106</v>
      </c>
      <c r="B107" s="15" t="n">
        <v>10</v>
      </c>
      <c r="C107" s="15" t="n">
        <v>1812</v>
      </c>
      <c r="D107" s="45" t="inlineStr">
        <is>
          <t>18-LT-17102</t>
        </is>
      </c>
      <c r="E107" s="45" t="n"/>
      <c r="F107" s="540" t="inlineStr">
        <is>
          <t>-</t>
        </is>
      </c>
      <c r="G107" s="541" t="inlineStr">
        <is>
          <t>VE-1701</t>
        </is>
      </c>
      <c r="H107" s="553" t="n"/>
      <c r="I107" s="553" t="n"/>
      <c r="J107" s="553">
        <f>IF(H107&lt;&gt;"",LEFT(H107,FIND("～",H107,1)-1),"")</f>
        <v/>
      </c>
      <c r="K107" s="553">
        <f>IF(H107&lt;&gt;"",MID(H107,FIND("～",H107,1)+1,10),"")</f>
        <v/>
      </c>
      <c r="L107" s="22">
        <f>L106</f>
        <v/>
      </c>
      <c r="M107" s="21">
        <f>M106</f>
        <v/>
      </c>
      <c r="N107" s="21">
        <f>N106</f>
        <v/>
      </c>
      <c r="O107" s="21" t="n">
        <v>10</v>
      </c>
      <c r="P107" s="83">
        <f>P106</f>
        <v/>
      </c>
      <c r="Q107" s="22">
        <f>IF(MID(P107,4,3)="543","AO","AI")</f>
        <v/>
      </c>
      <c r="R107" s="22">
        <f>IF(R106&lt;&gt;"",R106,"")</f>
        <v/>
      </c>
      <c r="S107" s="542" t="inlineStr">
        <is>
          <t>4~20mA</t>
        </is>
      </c>
      <c r="T107" s="22" t="n"/>
      <c r="U107" s="22" t="n"/>
      <c r="V107" s="22" t="n"/>
      <c r="W107" s="22" t="n"/>
      <c r="X107" s="22" t="n"/>
      <c r="Y107" s="22" t="n"/>
      <c r="Z107" s="25">
        <f>"%Z"&amp;TEXT(M107,"00")&amp;TEXT(N107,"0")&amp;"1"&amp;TEXT(O107,"00")</f>
        <v/>
      </c>
      <c r="AA107" s="22">
        <f>IF(E107="","",IF(Q107="AI",CONCATENATE("%%I",E107),IF(Q107="AO",CONCATENATE("%%O",E107),E107)))</f>
        <v/>
      </c>
      <c r="AB107" s="22" t="inlineStr">
        <is>
          <t>18-LISA-17102</t>
        </is>
      </c>
      <c r="AC107" s="22">
        <f>IF(G107&lt;&gt;"",G107,"")</f>
        <v/>
      </c>
      <c r="AD107" s="21">
        <f>IF(J107&lt;&gt;"",J107,"")</f>
        <v/>
      </c>
      <c r="AE107" s="21">
        <f>IF(K107&lt;&gt;"",K107,"")</f>
        <v/>
      </c>
      <c r="AF107" s="21">
        <f>IF(I107&lt;&gt;"",I107,"")</f>
        <v/>
      </c>
      <c r="AG107" s="22" t="n"/>
      <c r="AH107" s="22" t="n"/>
      <c r="AI107" s="22" t="n"/>
      <c r="AJ107" s="22" t="n"/>
      <c r="AK107" s="23" t="inlineStr">
        <is>
          <t>DCS-AI</t>
        </is>
      </c>
      <c r="AL107" s="23" t="inlineStr">
        <is>
          <t>IS</t>
        </is>
      </c>
      <c r="AM107" s="23" t="n"/>
      <c r="AN107" s="84" t="inlineStr">
        <is>
          <t>DCS</t>
        </is>
      </c>
      <c r="AO107" s="27" t="n"/>
      <c r="AP107" s="27" t="n"/>
      <c r="AQ107" s="28" t="n"/>
      <c r="AR107" s="543" t="inlineStr">
        <is>
          <t>Y</t>
        </is>
      </c>
      <c r="AS107" s="29" t="n"/>
      <c r="AT107" s="84" t="inlineStr">
        <is>
          <t>Site</t>
        </is>
      </c>
      <c r="AU107" s="541" t="inlineStr">
        <is>
          <t>-</t>
        </is>
      </c>
      <c r="AV107" s="27" t="n"/>
      <c r="AW107" s="27" t="n"/>
      <c r="AX107" s="530" t="inlineStr">
        <is>
          <t>18-IJB-12-003</t>
        </is>
      </c>
      <c r="AY107" s="530" t="inlineStr">
        <is>
          <t>18-12-003-iSC</t>
        </is>
      </c>
      <c r="AZ107" s="27" t="n"/>
      <c r="BA107" s="27" t="n"/>
      <c r="BB107" s="27" t="n"/>
      <c r="BC107" s="27" t="n"/>
      <c r="BD107" s="27" t="n"/>
      <c r="BE107" s="33" t="n"/>
      <c r="BF107" s="33" t="n"/>
      <c r="BG107" s="33" t="n"/>
      <c r="BH107" s="33" t="n"/>
      <c r="BI107" s="33" t="n"/>
      <c r="BJ107" s="33" t="n"/>
      <c r="BK107" s="33" t="n"/>
      <c r="BL107" s="33" t="n"/>
      <c r="BM107" s="33" t="n"/>
      <c r="BN107" s="33" t="n"/>
      <c r="BO107" s="33" t="n"/>
      <c r="BP107" s="33" t="n"/>
      <c r="BQ107" s="33" t="n"/>
      <c r="BR107" s="33" t="n"/>
      <c r="BS107" s="33" t="n"/>
      <c r="BT107" s="33" t="n"/>
      <c r="BU107" s="33" t="n"/>
      <c r="BV107" s="33" t="n"/>
      <c r="BW107" s="27" t="n"/>
      <c r="BX107" s="33" t="n"/>
      <c r="BY107" s="33" t="n"/>
      <c r="BZ107" s="33" t="n"/>
      <c r="CA107" s="27" t="n"/>
      <c r="CB107" s="27" t="n"/>
      <c r="CC107" s="27" t="n"/>
      <c r="CD107" s="27" t="n"/>
      <c r="CE107" s="58" t="n"/>
      <c r="CF107" s="58" t="n"/>
      <c r="CG107" s="59">
        <f>IF(OR(Q107="AI",Q107="PI"),AD107-(AE107-AD107)*0.001,IF(AND(Q107="AO",T107="FC"),4-0.048,IF(AND(Q107="AO",OR(T107="FO",T107="FLO")),20-0.048,"")))</f>
        <v/>
      </c>
      <c r="CH107" s="60">
        <f>IF(OR(Q107="AI",Q107="PI"),AD107+(AE107-AD107)*0.001,IF(AND(Q107="AO",T107="FC"),4+0.048,IF(AND(Q107="AO",OR(T107="FO",T107="FLO")),20+0.048,"")))</f>
        <v/>
      </c>
      <c r="CI107" s="61" t="n"/>
      <c r="CJ107" s="62" t="n"/>
      <c r="CK107" s="59">
        <f>IF(OR(Q107="AI",Q107="PI"),(AE107+AD107)/2-(AE107-AD107)*0.001,IF(Q107="AO",12-0.048,""))</f>
        <v/>
      </c>
      <c r="CL107" s="60">
        <f>IF(OR(Q107="AI",Q107="PI"),(AE107+AD107)/2+(AE107-AD107)*0.001,IF(Q107="AO",12+0.048,""))</f>
        <v/>
      </c>
      <c r="CM107" s="61" t="n"/>
      <c r="CN107" s="62" t="n"/>
      <c r="CO107" s="59">
        <f>IF(OR(Q107="AI",Q107="PI"),AE107-(AE107-AD107)*0.001,IF(AND(Q107="AO",T107="FC"),20-0.048,IF(AND(Q107="AO",OR(T107="FO",T107="FLO")),4-0.048,"")))</f>
        <v/>
      </c>
      <c r="CP107" s="60">
        <f>IF(OR(Q107="AI",Q107="PI"),AE107+(AE107-AD107)*0.001,IF(AND(Q107="AO",T107="FC"),20+0.048,IF(AND(Q107="AO",OR(T107="FO",T107="FLO")),4+0.048,"")))</f>
        <v/>
      </c>
      <c r="CQ107" s="64" t="n"/>
      <c r="CR107" s="65" t="n"/>
      <c r="CS107" s="67" t="n"/>
      <c r="CT107" s="67" t="n"/>
      <c r="CU107" s="544" t="n">
        <v>1812</v>
      </c>
      <c r="CV107" s="518">
        <f>LEFT(D107,3)</f>
        <v/>
      </c>
      <c r="CW107" s="47" t="inlineStr">
        <is>
          <t>LISA</t>
        </is>
      </c>
      <c r="CX107" s="47">
        <f>RIGHT(D107,6)</f>
        <v/>
      </c>
      <c r="CY107" s="47">
        <f>CV107&amp;CW107&amp;CX107</f>
        <v/>
      </c>
    </row>
    <row r="108" ht="19.9" customHeight="1" s="521">
      <c r="A108" s="524" t="n">
        <v>107</v>
      </c>
      <c r="B108" s="15" t="n">
        <v>11</v>
      </c>
      <c r="C108" s="15" t="n">
        <v>1812</v>
      </c>
      <c r="D108" s="45" t="inlineStr">
        <is>
          <t>18-LT-17103</t>
        </is>
      </c>
      <c r="E108" s="45" t="n"/>
      <c r="F108" s="540" t="inlineStr">
        <is>
          <t>-</t>
        </is>
      </c>
      <c r="G108" s="541" t="inlineStr">
        <is>
          <t>VE-1702</t>
        </is>
      </c>
      <c r="H108" s="553" t="n"/>
      <c r="I108" s="553" t="n"/>
      <c r="J108" s="553">
        <f>IF(H108&lt;&gt;"",LEFT(H108,FIND("～",H108,1)-1),"")</f>
        <v/>
      </c>
      <c r="K108" s="553">
        <f>IF(H108&lt;&gt;"",MID(H108,FIND("～",H108,1)+1,10),"")</f>
        <v/>
      </c>
      <c r="L108" s="22">
        <f>L107</f>
        <v/>
      </c>
      <c r="M108" s="21">
        <f>M107</f>
        <v/>
      </c>
      <c r="N108" s="21">
        <f>N107</f>
        <v/>
      </c>
      <c r="O108" s="21" t="n">
        <v>11</v>
      </c>
      <c r="P108" s="83">
        <f>P107</f>
        <v/>
      </c>
      <c r="Q108" s="22">
        <f>IF(MID(P108,4,3)="543","AO","AI")</f>
        <v/>
      </c>
      <c r="R108" s="22">
        <f>IF(R107&lt;&gt;"",R107,"")</f>
        <v/>
      </c>
      <c r="S108" s="542" t="inlineStr">
        <is>
          <t>4~20mA</t>
        </is>
      </c>
      <c r="T108" s="22" t="n"/>
      <c r="U108" s="22" t="n"/>
      <c r="V108" s="22" t="n"/>
      <c r="W108" s="22" t="n"/>
      <c r="X108" s="22" t="n"/>
      <c r="Y108" s="22" t="n"/>
      <c r="Z108" s="25">
        <f>"%Z"&amp;TEXT(M108,"00")&amp;TEXT(N108,"0")&amp;"1"&amp;TEXT(O108,"00")</f>
        <v/>
      </c>
      <c r="AA108" s="22">
        <f>IF(E108="","",IF(Q108="AI",CONCATENATE("%%I",E108),IF(Q108="AO",CONCATENATE("%%O",E108),E108)))</f>
        <v/>
      </c>
      <c r="AB108" s="22" t="inlineStr">
        <is>
          <t>18-LISA-17103</t>
        </is>
      </c>
      <c r="AC108" s="22">
        <f>IF(G108&lt;&gt;"",G108,"")</f>
        <v/>
      </c>
      <c r="AD108" s="21">
        <f>IF(J108&lt;&gt;"",J108,"")</f>
        <v/>
      </c>
      <c r="AE108" s="21">
        <f>IF(K108&lt;&gt;"",K108,"")</f>
        <v/>
      </c>
      <c r="AF108" s="21">
        <f>IF(I108&lt;&gt;"",I108,"")</f>
        <v/>
      </c>
      <c r="AG108" s="22" t="n"/>
      <c r="AH108" s="22" t="n"/>
      <c r="AI108" s="22" t="n"/>
      <c r="AJ108" s="22" t="n"/>
      <c r="AK108" s="23" t="inlineStr">
        <is>
          <t>DCS-AI</t>
        </is>
      </c>
      <c r="AL108" s="23" t="inlineStr">
        <is>
          <t>IS</t>
        </is>
      </c>
      <c r="AM108" s="23" t="n"/>
      <c r="AN108" s="84" t="inlineStr">
        <is>
          <t>DCS</t>
        </is>
      </c>
      <c r="AO108" s="27" t="n"/>
      <c r="AP108" s="27" t="n"/>
      <c r="AQ108" s="28" t="n"/>
      <c r="AR108" s="543" t="inlineStr">
        <is>
          <t>Y</t>
        </is>
      </c>
      <c r="AS108" s="29" t="n"/>
      <c r="AT108" s="84" t="inlineStr">
        <is>
          <t>Site</t>
        </is>
      </c>
      <c r="AU108" s="541" t="inlineStr">
        <is>
          <t>-</t>
        </is>
      </c>
      <c r="AV108" s="27" t="n"/>
      <c r="AW108" s="27" t="n"/>
      <c r="AX108" s="530" t="inlineStr">
        <is>
          <t>18-IJB-12-003</t>
        </is>
      </c>
      <c r="AY108" s="530" t="inlineStr">
        <is>
          <t>18-12-003-iSC</t>
        </is>
      </c>
      <c r="AZ108" s="27" t="n"/>
      <c r="BA108" s="27" t="n"/>
      <c r="BB108" s="27" t="n"/>
      <c r="BC108" s="27" t="n"/>
      <c r="BD108" s="27" t="n"/>
      <c r="BE108" s="33" t="n"/>
      <c r="BF108" s="33" t="n"/>
      <c r="BG108" s="33" t="n"/>
      <c r="BH108" s="33" t="n"/>
      <c r="BI108" s="33" t="n"/>
      <c r="BJ108" s="33" t="n"/>
      <c r="BK108" s="33" t="n"/>
      <c r="BL108" s="33" t="n"/>
      <c r="BM108" s="33" t="n"/>
      <c r="BN108" s="33" t="n"/>
      <c r="BO108" s="33" t="n"/>
      <c r="BP108" s="33" t="n"/>
      <c r="BQ108" s="33" t="n"/>
      <c r="BR108" s="33" t="n"/>
      <c r="BS108" s="33" t="n"/>
      <c r="BT108" s="33" t="n"/>
      <c r="BU108" s="33" t="n"/>
      <c r="BV108" s="33" t="n"/>
      <c r="BW108" s="27" t="n"/>
      <c r="BX108" s="33" t="n"/>
      <c r="BY108" s="33" t="n"/>
      <c r="BZ108" s="33" t="n"/>
      <c r="CA108" s="27" t="n"/>
      <c r="CB108" s="27" t="n"/>
      <c r="CC108" s="27" t="n"/>
      <c r="CD108" s="27" t="n"/>
      <c r="CE108" s="58" t="n"/>
      <c r="CF108" s="58" t="n"/>
      <c r="CG108" s="59">
        <f>IF(OR(Q108="AI",Q108="PI"),AD108-(AE108-AD108)*0.001,IF(AND(Q108="AO",T108="FC"),4-0.048,IF(AND(Q108="AO",OR(T108="FO",T108="FLO")),20-0.048,"")))</f>
        <v/>
      </c>
      <c r="CH108" s="60">
        <f>IF(OR(Q108="AI",Q108="PI"),AD108+(AE108-AD108)*0.001,IF(AND(Q108="AO",T108="FC"),4+0.048,IF(AND(Q108="AO",OR(T108="FO",T108="FLO")),20+0.048,"")))</f>
        <v/>
      </c>
      <c r="CI108" s="61" t="n"/>
      <c r="CJ108" s="62" t="n"/>
      <c r="CK108" s="59">
        <f>IF(OR(Q108="AI",Q108="PI"),(AE108+AD108)/2-(AE108-AD108)*0.001,IF(Q108="AO",12-0.048,""))</f>
        <v/>
      </c>
      <c r="CL108" s="60">
        <f>IF(OR(Q108="AI",Q108="PI"),(AE108+AD108)/2+(AE108-AD108)*0.001,IF(Q108="AO",12+0.048,""))</f>
        <v/>
      </c>
      <c r="CM108" s="61" t="n"/>
      <c r="CN108" s="62" t="n"/>
      <c r="CO108" s="59">
        <f>IF(OR(Q108="AI",Q108="PI"),AE108-(AE108-AD108)*0.001,IF(AND(Q108="AO",T108="FC"),20-0.048,IF(AND(Q108="AO",OR(T108="FO",T108="FLO")),4-0.048,"")))</f>
        <v/>
      </c>
      <c r="CP108" s="60">
        <f>IF(OR(Q108="AI",Q108="PI"),AE108+(AE108-AD108)*0.001,IF(AND(Q108="AO",T108="FC"),20+0.048,IF(AND(Q108="AO",OR(T108="FO",T108="FLO")),4+0.048,"")))</f>
        <v/>
      </c>
      <c r="CQ108" s="64" t="n"/>
      <c r="CR108" s="65" t="n"/>
      <c r="CS108" s="67" t="n"/>
      <c r="CT108" s="67" t="n"/>
      <c r="CU108" s="544" t="n">
        <v>1812</v>
      </c>
      <c r="CV108" s="518">
        <f>LEFT(D108,3)</f>
        <v/>
      </c>
      <c r="CW108" s="47" t="inlineStr">
        <is>
          <t>LISA</t>
        </is>
      </c>
      <c r="CX108" s="47">
        <f>RIGHT(D108,6)</f>
        <v/>
      </c>
      <c r="CY108" s="47">
        <f>CV108&amp;CW108&amp;CX108</f>
        <v/>
      </c>
    </row>
    <row r="109" ht="19.9" customHeight="1" s="521">
      <c r="A109" s="524" t="n">
        <v>108</v>
      </c>
      <c r="B109" s="15" t="n">
        <v>12</v>
      </c>
      <c r="C109" s="15" t="n">
        <v>1830</v>
      </c>
      <c r="D109" s="45" t="inlineStr">
        <is>
          <t>18-PI-35204</t>
        </is>
      </c>
      <c r="E109" s="45" t="n"/>
      <c r="F109" s="540" t="inlineStr">
        <is>
          <t>-</t>
        </is>
      </c>
      <c r="G109" s="541" t="inlineStr">
        <is>
          <t>输送氮气出口冷却器EM-3502X出口压力显示</t>
        </is>
      </c>
      <c r="H109" s="553" t="n"/>
      <c r="I109" s="553" t="n"/>
      <c r="J109" s="553">
        <f>IF(H109&lt;&gt;"",LEFT(H109,FIND("～",H109,1)-1),"")</f>
        <v/>
      </c>
      <c r="K109" s="553">
        <f>IF(H109&lt;&gt;"",MID(H109,FIND("～",H109,1)+1,10),"")</f>
        <v/>
      </c>
      <c r="L109" s="22">
        <f>L108</f>
        <v/>
      </c>
      <c r="M109" s="21">
        <f>M108</f>
        <v/>
      </c>
      <c r="N109" s="21">
        <f>N108</f>
        <v/>
      </c>
      <c r="O109" s="21" t="n">
        <v>12</v>
      </c>
      <c r="P109" s="83">
        <f>P108</f>
        <v/>
      </c>
      <c r="Q109" s="22">
        <f>IF(MID(P109,4,3)="543","AO","AI")</f>
        <v/>
      </c>
      <c r="R109" s="22">
        <f>IF(R108&lt;&gt;"",R108,"")</f>
        <v/>
      </c>
      <c r="S109" s="542" t="inlineStr">
        <is>
          <t>4~20mA</t>
        </is>
      </c>
      <c r="T109" s="22" t="n"/>
      <c r="U109" s="22" t="n"/>
      <c r="V109" s="22" t="n"/>
      <c r="W109" s="22" t="n"/>
      <c r="X109" s="22" t="n"/>
      <c r="Y109" s="22" t="n"/>
      <c r="Z109" s="25">
        <f>"%Z"&amp;TEXT(M109,"00")&amp;TEXT(N109,"0")&amp;"1"&amp;TEXT(O109,"00")</f>
        <v/>
      </c>
      <c r="AA109" s="22">
        <f>IF(E109="","",IF(Q109="AI",CONCATENATE("%%I",E109),IF(Q109="AO",CONCATENATE("%%O",E109),E109)))</f>
        <v/>
      </c>
      <c r="AB109" s="22" t="inlineStr">
        <is>
          <t>18-PI-35204</t>
        </is>
      </c>
      <c r="AC109" s="22">
        <f>IF(G109&lt;&gt;"",G109,"")</f>
        <v/>
      </c>
      <c r="AD109" s="21">
        <f>IF(J109&lt;&gt;"",J109,"")</f>
        <v/>
      </c>
      <c r="AE109" s="21">
        <f>IF(K109&lt;&gt;"",K109,"")</f>
        <v/>
      </c>
      <c r="AF109" s="21">
        <f>IF(I109&lt;&gt;"",I109,"")</f>
        <v/>
      </c>
      <c r="AG109" s="22" t="n"/>
      <c r="AH109" s="22" t="n"/>
      <c r="AI109" s="22" t="n"/>
      <c r="AJ109" s="22" t="n"/>
      <c r="AK109" s="23" t="inlineStr">
        <is>
          <t>DCS-AI</t>
        </is>
      </c>
      <c r="AL109" s="23" t="inlineStr">
        <is>
          <t>IS</t>
        </is>
      </c>
      <c r="AM109" s="23" t="n"/>
      <c r="AN109" s="84" t="inlineStr">
        <is>
          <t>DCS</t>
        </is>
      </c>
      <c r="AO109" s="27" t="n"/>
      <c r="AP109" s="27" t="n"/>
      <c r="AQ109" s="28" t="n"/>
      <c r="AR109" s="543" t="inlineStr">
        <is>
          <t>Y</t>
        </is>
      </c>
      <c r="AS109" s="29" t="n"/>
      <c r="AT109" s="84" t="inlineStr">
        <is>
          <t>Site</t>
        </is>
      </c>
      <c r="AU109" s="541" t="inlineStr">
        <is>
          <t>-</t>
        </is>
      </c>
      <c r="AV109" s="27" t="n"/>
      <c r="AW109" s="27" t="n"/>
      <c r="AX109" s="530" t="n"/>
      <c r="AY109" s="530" t="inlineStr">
        <is>
          <t>无电缆信息</t>
        </is>
      </c>
      <c r="AZ109" s="27" t="n"/>
      <c r="BA109" s="27" t="n"/>
      <c r="BB109" s="27" t="n"/>
      <c r="BC109" s="27" t="n"/>
      <c r="BD109" s="27" t="n"/>
      <c r="BE109" s="33" t="n"/>
      <c r="BF109" s="33" t="n"/>
      <c r="BG109" s="33" t="n"/>
      <c r="BH109" s="33" t="n"/>
      <c r="BI109" s="33" t="n"/>
      <c r="BJ109" s="33" t="n"/>
      <c r="BK109" s="33" t="n"/>
      <c r="BL109" s="33" t="n"/>
      <c r="BM109" s="33" t="n"/>
      <c r="BN109" s="33" t="n"/>
      <c r="BO109" s="33" t="n"/>
      <c r="BP109" s="33" t="n"/>
      <c r="BQ109" s="33" t="n"/>
      <c r="BR109" s="33" t="n"/>
      <c r="BS109" s="33" t="n"/>
      <c r="BT109" s="33" t="n"/>
      <c r="BU109" s="33" t="n"/>
      <c r="BV109" s="33" t="n"/>
      <c r="BW109" s="27" t="n"/>
      <c r="BX109" s="33" t="n"/>
      <c r="BY109" s="33" t="n"/>
      <c r="BZ109" s="33" t="n"/>
      <c r="CA109" s="27" t="n"/>
      <c r="CB109" s="27" t="n"/>
      <c r="CC109" s="27" t="n"/>
      <c r="CD109" s="27" t="n"/>
      <c r="CE109" s="58" t="n"/>
      <c r="CF109" s="58" t="n"/>
      <c r="CG109" s="59">
        <f>IF(OR(Q109="AI",Q109="PI"),AD109-(AE109-AD109)*0.001,IF(AND(Q109="AO",T109="FC"),4-0.048,IF(AND(Q109="AO",OR(T109="FO",T109="FLO")),20-0.048,"")))</f>
        <v/>
      </c>
      <c r="CH109" s="60">
        <f>IF(OR(Q109="AI",Q109="PI"),AD109+(AE109-AD109)*0.001,IF(AND(Q109="AO",T109="FC"),4+0.048,IF(AND(Q109="AO",OR(T109="FO",T109="FLO")),20+0.048,"")))</f>
        <v/>
      </c>
      <c r="CI109" s="61" t="n"/>
      <c r="CJ109" s="62" t="n"/>
      <c r="CK109" s="59">
        <f>IF(OR(Q109="AI",Q109="PI"),(AE109+AD109)/2-(AE109-AD109)*0.001,IF(Q109="AO",12-0.048,""))</f>
        <v/>
      </c>
      <c r="CL109" s="60">
        <f>IF(OR(Q109="AI",Q109="PI"),(AE109+AD109)/2+(AE109-AD109)*0.001,IF(Q109="AO",12+0.048,""))</f>
        <v/>
      </c>
      <c r="CM109" s="61" t="n"/>
      <c r="CN109" s="62" t="n"/>
      <c r="CO109" s="59">
        <f>IF(OR(Q109="AI",Q109="PI"),AE109-(AE109-AD109)*0.001,IF(AND(Q109="AO",T109="FC"),20-0.048,IF(AND(Q109="AO",OR(T109="FO",T109="FLO")),4-0.048,"")))</f>
        <v/>
      </c>
      <c r="CP109" s="60">
        <f>IF(OR(Q109="AI",Q109="PI"),AE109+(AE109-AD109)*0.001,IF(AND(Q109="AO",T109="FC"),20+0.048,IF(AND(Q109="AO",OR(T109="FO",T109="FLO")),4+0.048,"")))</f>
        <v/>
      </c>
      <c r="CQ109" s="64" t="n"/>
      <c r="CR109" s="65" t="n"/>
      <c r="CS109" s="67" t="n"/>
      <c r="CT109" s="67" t="n"/>
      <c r="CU109" s="544" t="n">
        <v>1830</v>
      </c>
      <c r="CV109" s="518">
        <f>LEFT(D109,3)</f>
        <v/>
      </c>
      <c r="CW109" s="47" t="inlineStr">
        <is>
          <t>PI</t>
        </is>
      </c>
      <c r="CX109" s="47">
        <f>RIGHT(D109,6)</f>
        <v/>
      </c>
      <c r="CY109" s="47">
        <f>CV109&amp;CW109&amp;CX109</f>
        <v/>
      </c>
    </row>
    <row r="110" ht="19.9" customHeight="1" s="521">
      <c r="A110" s="524" t="n">
        <v>109</v>
      </c>
      <c r="B110" s="15" t="n">
        <v>13</v>
      </c>
      <c r="C110" s="15" t="n">
        <v>1830</v>
      </c>
      <c r="D110" s="45" t="inlineStr">
        <is>
          <t>18-PI-35205</t>
        </is>
      </c>
      <c r="E110" s="45" t="n"/>
      <c r="F110" s="540" t="inlineStr">
        <is>
          <t>-</t>
        </is>
      </c>
      <c r="G110" s="541" t="inlineStr">
        <is>
          <t>输送氮气风机入口压力显示</t>
        </is>
      </c>
      <c r="H110" s="553" t="n"/>
      <c r="I110" s="553" t="n"/>
      <c r="J110" s="553">
        <f>IF(H110&lt;&gt;"",LEFT(H110,FIND("～",H110,1)-1),"")</f>
        <v/>
      </c>
      <c r="K110" s="553">
        <f>IF(H110&lt;&gt;"",MID(H110,FIND("～",H110,1)+1,10),"")</f>
        <v/>
      </c>
      <c r="L110" s="22">
        <f>L109</f>
        <v/>
      </c>
      <c r="M110" s="21">
        <f>M109</f>
        <v/>
      </c>
      <c r="N110" s="21">
        <f>N109</f>
        <v/>
      </c>
      <c r="O110" s="21" t="n">
        <v>13</v>
      </c>
      <c r="P110" s="83">
        <f>P109</f>
        <v/>
      </c>
      <c r="Q110" s="22">
        <f>IF(MID(P110,4,3)="543","AO","AI")</f>
        <v/>
      </c>
      <c r="R110" s="22">
        <f>IF(R109&lt;&gt;"",R109,"")</f>
        <v/>
      </c>
      <c r="S110" s="542" t="inlineStr">
        <is>
          <t>4~20mA</t>
        </is>
      </c>
      <c r="T110" s="22" t="n"/>
      <c r="U110" s="22" t="n"/>
      <c r="V110" s="22" t="n"/>
      <c r="W110" s="22" t="n"/>
      <c r="X110" s="22" t="n"/>
      <c r="Y110" s="22" t="n"/>
      <c r="Z110" s="25">
        <f>"%Z"&amp;TEXT(M110,"00")&amp;TEXT(N110,"0")&amp;"1"&amp;TEXT(O110,"00")</f>
        <v/>
      </c>
      <c r="AA110" s="22">
        <f>IF(E110="","",IF(Q110="AI",CONCATENATE("%%I",E110),IF(Q110="AO",CONCATENATE("%%O",E110),E110)))</f>
        <v/>
      </c>
      <c r="AB110" s="22" t="inlineStr">
        <is>
          <t>18-PI-35205</t>
        </is>
      </c>
      <c r="AC110" s="22">
        <f>IF(G110&lt;&gt;"",G110,"")</f>
        <v/>
      </c>
      <c r="AD110" s="21">
        <f>IF(J110&lt;&gt;"",J110,"")</f>
        <v/>
      </c>
      <c r="AE110" s="21">
        <f>IF(K110&lt;&gt;"",K110,"")</f>
        <v/>
      </c>
      <c r="AF110" s="21">
        <f>IF(I110&lt;&gt;"",I110,"")</f>
        <v/>
      </c>
      <c r="AG110" s="22" t="n"/>
      <c r="AH110" s="22" t="n"/>
      <c r="AI110" s="22" t="n"/>
      <c r="AJ110" s="22" t="n"/>
      <c r="AK110" s="23" t="inlineStr">
        <is>
          <t>DCS-AI</t>
        </is>
      </c>
      <c r="AL110" s="23" t="inlineStr">
        <is>
          <t>IS</t>
        </is>
      </c>
      <c r="AM110" s="23" t="n"/>
      <c r="AN110" s="84" t="inlineStr">
        <is>
          <t>DCS</t>
        </is>
      </c>
      <c r="AO110" s="27" t="n"/>
      <c r="AP110" s="27" t="n"/>
      <c r="AQ110" s="28" t="n"/>
      <c r="AR110" s="543" t="inlineStr">
        <is>
          <t>Y</t>
        </is>
      </c>
      <c r="AS110" s="29" t="n"/>
      <c r="AT110" s="84" t="inlineStr">
        <is>
          <t>Site</t>
        </is>
      </c>
      <c r="AU110" s="541" t="inlineStr">
        <is>
          <t>-</t>
        </is>
      </c>
      <c r="AV110" s="27" t="n"/>
      <c r="AW110" s="27" t="n"/>
      <c r="AX110" s="530" t="n"/>
      <c r="AY110" s="530" t="inlineStr">
        <is>
          <t>无电缆信息</t>
        </is>
      </c>
      <c r="AZ110" s="27" t="n"/>
      <c r="BA110" s="27" t="n"/>
      <c r="BB110" s="27" t="n"/>
      <c r="BC110" s="27" t="n"/>
      <c r="BD110" s="27" t="n"/>
      <c r="BE110" s="33" t="n"/>
      <c r="BF110" s="33" t="n"/>
      <c r="BG110" s="33" t="n"/>
      <c r="BH110" s="33" t="n"/>
      <c r="BI110" s="33" t="n"/>
      <c r="BJ110" s="33" t="n"/>
      <c r="BK110" s="33" t="n"/>
      <c r="BL110" s="33" t="n"/>
      <c r="BM110" s="33" t="n"/>
      <c r="BN110" s="33" t="n"/>
      <c r="BO110" s="33" t="n"/>
      <c r="BP110" s="33" t="n"/>
      <c r="BQ110" s="33" t="n"/>
      <c r="BR110" s="33" t="n"/>
      <c r="BS110" s="33" t="n"/>
      <c r="BT110" s="33" t="n"/>
      <c r="BU110" s="33" t="n"/>
      <c r="BV110" s="33" t="n"/>
      <c r="BW110" s="27" t="n"/>
      <c r="BX110" s="33" t="n"/>
      <c r="BY110" s="33" t="n"/>
      <c r="BZ110" s="33" t="n"/>
      <c r="CA110" s="27" t="n"/>
      <c r="CB110" s="27" t="n"/>
      <c r="CC110" s="27" t="n"/>
      <c r="CD110" s="27" t="n"/>
      <c r="CE110" s="58" t="n"/>
      <c r="CF110" s="58" t="n"/>
      <c r="CG110" s="59">
        <f>IF(OR(Q110="AI",Q110="PI"),AD110-(AE110-AD110)*0.001,IF(AND(Q110="AO",T110="FC"),4-0.048,IF(AND(Q110="AO",OR(T110="FO",T110="FLO")),20-0.048,"")))</f>
        <v/>
      </c>
      <c r="CH110" s="60">
        <f>IF(OR(Q110="AI",Q110="PI"),AD110+(AE110-AD110)*0.001,IF(AND(Q110="AO",T110="FC"),4+0.048,IF(AND(Q110="AO",OR(T110="FO",T110="FLO")),20+0.048,"")))</f>
        <v/>
      </c>
      <c r="CI110" s="61" t="n"/>
      <c r="CJ110" s="62" t="n"/>
      <c r="CK110" s="59">
        <f>IF(OR(Q110="AI",Q110="PI"),(AE110+AD110)/2-(AE110-AD110)*0.001,IF(Q110="AO",12-0.048,""))</f>
        <v/>
      </c>
      <c r="CL110" s="60">
        <f>IF(OR(Q110="AI",Q110="PI"),(AE110+AD110)/2+(AE110-AD110)*0.001,IF(Q110="AO",12+0.048,""))</f>
        <v/>
      </c>
      <c r="CM110" s="61" t="n"/>
      <c r="CN110" s="62" t="n"/>
      <c r="CO110" s="59">
        <f>IF(OR(Q110="AI",Q110="PI"),AE110-(AE110-AD110)*0.001,IF(AND(Q110="AO",T110="FC"),20-0.048,IF(AND(Q110="AO",OR(T110="FO",T110="FLO")),4-0.048,"")))</f>
        <v/>
      </c>
      <c r="CP110" s="60">
        <f>IF(OR(Q110="AI",Q110="PI"),AE110+(AE110-AD110)*0.001,IF(AND(Q110="AO",T110="FC"),20+0.048,IF(AND(Q110="AO",OR(T110="FO",T110="FLO")),4+0.048,"")))</f>
        <v/>
      </c>
      <c r="CQ110" s="64" t="n"/>
      <c r="CR110" s="65" t="n"/>
      <c r="CS110" s="67" t="n"/>
      <c r="CT110" s="67" t="n"/>
      <c r="CU110" s="544" t="n">
        <v>1830</v>
      </c>
      <c r="CV110" s="518">
        <f>LEFT(D110,3)</f>
        <v/>
      </c>
      <c r="CW110" s="47" t="inlineStr">
        <is>
          <t>PI</t>
        </is>
      </c>
      <c r="CX110" s="47">
        <f>RIGHT(D110,6)</f>
        <v/>
      </c>
      <c r="CY110" s="47">
        <f>CV110&amp;CW110&amp;CX110</f>
        <v/>
      </c>
    </row>
    <row r="111" ht="19.9" customHeight="1" s="521">
      <c r="A111" s="524" t="n">
        <v>110</v>
      </c>
      <c r="B111" s="16" t="n">
        <v>14</v>
      </c>
      <c r="C111" s="16" t="n"/>
      <c r="D111" s="50">
        <f>LEFT(L111,1)&amp;RIGHT(L111,2)&amp;"N"&amp;M111&amp;"S"&amp;N111&amp;O111</f>
        <v/>
      </c>
      <c r="E111" s="45" t="n"/>
      <c r="F111" s="43" t="n"/>
      <c r="G111" s="553" t="inlineStr">
        <is>
          <t>Spare</t>
        </is>
      </c>
      <c r="H111" s="553" t="n"/>
      <c r="I111" s="553" t="n"/>
      <c r="J111" s="553">
        <f>IF(H111&lt;&gt;"",LEFT(H111,FIND("～",H111,1)-1),"")</f>
        <v/>
      </c>
      <c r="K111" s="553">
        <f>IF(H111&lt;&gt;"",MID(H111,FIND("～",H111,1)+1,10),"")</f>
        <v/>
      </c>
      <c r="L111" s="22">
        <f>L110</f>
        <v/>
      </c>
      <c r="M111" s="21">
        <f>M110</f>
        <v/>
      </c>
      <c r="N111" s="21">
        <f>N110</f>
        <v/>
      </c>
      <c r="O111" s="21" t="n">
        <v>14</v>
      </c>
      <c r="P111" s="83">
        <f>P110</f>
        <v/>
      </c>
      <c r="Q111" s="22">
        <f>IF(MID(P111,4,3)="543","AO","AI")</f>
        <v/>
      </c>
      <c r="R111" s="22">
        <f>IF(R110&lt;&gt;"",R110,"")</f>
        <v/>
      </c>
      <c r="S111" s="83" t="inlineStr">
        <is>
          <t>4-20mA</t>
        </is>
      </c>
      <c r="T111" s="22" t="n"/>
      <c r="U111" s="22" t="n"/>
      <c r="V111" s="22" t="n"/>
      <c r="W111" s="22" t="n"/>
      <c r="X111" s="26" t="n"/>
      <c r="Y111" s="22" t="n"/>
      <c r="Z111" s="25">
        <f>"%Z"&amp;TEXT(M111,"00")&amp;TEXT(N111,"0")&amp;"1"&amp;TEXT(O111,"00")</f>
        <v/>
      </c>
      <c r="AA111" s="22">
        <f>IF(E111="","",IF(Q111="AI",CONCATENATE("%%I",E111),IF(Q111="AO",CONCATENATE("%%O",E111),E111)))</f>
        <v/>
      </c>
      <c r="AB111" s="22">
        <f>IF(G111="Spare",D111,"")</f>
        <v/>
      </c>
      <c r="AC111" s="22">
        <f>IF(G111&lt;&gt;"",G111,"")</f>
        <v/>
      </c>
      <c r="AD111" s="21">
        <f>IF(J111&lt;&gt;"",J111,"")</f>
        <v/>
      </c>
      <c r="AE111" s="21">
        <f>IF(K111&lt;&gt;"",K111,"")</f>
        <v/>
      </c>
      <c r="AF111" s="21">
        <f>IF(I111&lt;&gt;"",I111,"")</f>
        <v/>
      </c>
      <c r="AG111" s="22" t="n"/>
      <c r="AH111" s="22" t="n"/>
      <c r="AI111" s="22" t="n"/>
      <c r="AJ111" s="22" t="n"/>
      <c r="AK111" s="23" t="n"/>
      <c r="AL111" s="23" t="inlineStr">
        <is>
          <t>IS</t>
        </is>
      </c>
      <c r="AM111" s="23" t="n"/>
      <c r="AN111" s="84" t="inlineStr">
        <is>
          <t>DCS</t>
        </is>
      </c>
      <c r="AO111" s="27" t="n"/>
      <c r="AP111" s="27" t="n"/>
      <c r="AQ111" s="28" t="n"/>
      <c r="AR111" s="33" t="n"/>
      <c r="AS111" s="29" t="n"/>
      <c r="AT111" s="84" t="inlineStr">
        <is>
          <t>Site</t>
        </is>
      </c>
      <c r="AU111" s="27" t="n"/>
      <c r="AV111" s="32" t="n"/>
      <c r="AW111" s="27" t="n"/>
      <c r="AX111" s="530" t="n"/>
      <c r="AY111" s="530" t="n"/>
      <c r="AZ111" s="27" t="n"/>
      <c r="BA111" s="27" t="n"/>
      <c r="BB111" s="27" t="n"/>
      <c r="BC111" s="27" t="n"/>
      <c r="BD111" s="27" t="n"/>
      <c r="BE111" s="33" t="n"/>
      <c r="BF111" s="33" t="n"/>
      <c r="BG111" s="33" t="n"/>
      <c r="BH111" s="33" t="n"/>
      <c r="BI111" s="33" t="n"/>
      <c r="BJ111" s="33" t="n"/>
      <c r="BK111" s="33" t="n"/>
      <c r="BL111" s="33" t="n"/>
      <c r="BM111" s="33" t="n"/>
      <c r="BN111" s="33" t="n"/>
      <c r="BO111" s="33" t="n"/>
      <c r="BP111" s="33" t="n"/>
      <c r="BQ111" s="33" t="n"/>
      <c r="BR111" s="33" t="n"/>
      <c r="BS111" s="33" t="n"/>
      <c r="BT111" s="33" t="n"/>
      <c r="BU111" s="33" t="n"/>
      <c r="BV111" s="33" t="n"/>
      <c r="BW111" s="27" t="n"/>
      <c r="BX111" s="33" t="n"/>
      <c r="BY111" s="33" t="n"/>
      <c r="BZ111" s="33" t="n"/>
      <c r="CA111" s="27" t="n"/>
      <c r="CB111" s="27" t="n"/>
      <c r="CC111" s="27" t="n"/>
      <c r="CD111" s="27" t="n"/>
      <c r="CE111" s="58" t="n"/>
      <c r="CF111" s="58" t="n"/>
      <c r="CG111" s="59">
        <f>IF(OR(Q111="AI",Q111="PI"),AD111-(AE111-AD111)*0.001,IF(AND(Q111="AO",T111="FC"),4-0.048,IF(AND(Q111="AO",OR(T111="FO",T111="FLO")),20-0.048,"")))</f>
        <v/>
      </c>
      <c r="CH111" s="60">
        <f>IF(OR(Q111="AI",Q111="PI"),AD111+(AE111-AD111)*0.001,IF(AND(Q111="AO",T111="FC"),4+0.048,IF(AND(Q111="AO",OR(T111="FO",T111="FLO")),20+0.048,"")))</f>
        <v/>
      </c>
      <c r="CI111" s="61" t="n"/>
      <c r="CJ111" s="62" t="n"/>
      <c r="CK111" s="59">
        <f>IF(OR(Q111="AI",Q111="PI"),(AE111+AD111)/2-(AE111-AD111)*0.001,IF(Q111="AO",12-0.048,""))</f>
        <v/>
      </c>
      <c r="CL111" s="60">
        <f>IF(OR(Q111="AI",Q111="PI"),(AE111+AD111)/2+(AE111-AD111)*0.001,IF(Q111="AO",12+0.048,""))</f>
        <v/>
      </c>
      <c r="CM111" s="61" t="n"/>
      <c r="CN111" s="62" t="n"/>
      <c r="CO111" s="59">
        <f>IF(OR(Q111="AI",Q111="PI"),AE111-(AE111-AD111)*0.001,IF(AND(Q111="AO",T111="FC"),20-0.048,IF(AND(Q111="AO",OR(T111="FO",T111="FLO")),4-0.048,"")))</f>
        <v/>
      </c>
      <c r="CP111" s="60">
        <f>IF(OR(Q111="AI",Q111="PI"),AE111+(AE111-AD111)*0.001,IF(AND(Q111="AO",T111="FC"),20+0.048,IF(AND(Q111="AO",OR(T111="FO",T111="FLO")),4+0.048,"")))</f>
        <v/>
      </c>
      <c r="CQ111" s="64" t="n"/>
      <c r="CR111" s="65" t="n"/>
      <c r="CS111" s="67" t="n"/>
      <c r="CT111" s="67" t="n"/>
      <c r="CV111" s="518" t="n"/>
      <c r="CY111" s="47">
        <f>CV111&amp;CW111&amp;CX111</f>
        <v/>
      </c>
    </row>
    <row r="112" ht="19.9" customHeight="1" s="521">
      <c r="A112" s="524" t="n">
        <v>111</v>
      </c>
      <c r="B112" s="16" t="n">
        <v>15</v>
      </c>
      <c r="C112" s="16" t="n"/>
      <c r="D112" s="50">
        <f>LEFT(L112,1)&amp;RIGHT(L112,2)&amp;"N"&amp;M112&amp;"S"&amp;N112&amp;O112</f>
        <v/>
      </c>
      <c r="E112" s="45" t="n"/>
      <c r="F112" s="43" t="n"/>
      <c r="G112" s="553" t="inlineStr">
        <is>
          <t>Spare</t>
        </is>
      </c>
      <c r="H112" s="553" t="n"/>
      <c r="I112" s="553" t="n"/>
      <c r="J112" s="553">
        <f>IF(H112&lt;&gt;"",LEFT(H112,FIND("～",H112,1)-1),"")</f>
        <v/>
      </c>
      <c r="K112" s="553">
        <f>IF(H112&lt;&gt;"",MID(H112,FIND("～",H112,1)+1,10),"")</f>
        <v/>
      </c>
      <c r="L112" s="22">
        <f>L111</f>
        <v/>
      </c>
      <c r="M112" s="21">
        <f>M111</f>
        <v/>
      </c>
      <c r="N112" s="21">
        <f>N111</f>
        <v/>
      </c>
      <c r="O112" s="21" t="n">
        <v>15</v>
      </c>
      <c r="P112" s="83">
        <f>P111</f>
        <v/>
      </c>
      <c r="Q112" s="22">
        <f>IF(MID(P112,4,3)="543","AO","AI")</f>
        <v/>
      </c>
      <c r="R112" s="22">
        <f>IF(R111&lt;&gt;"",R111,"")</f>
        <v/>
      </c>
      <c r="S112" s="83" t="inlineStr">
        <is>
          <t>4-20mA</t>
        </is>
      </c>
      <c r="T112" s="22" t="n"/>
      <c r="U112" s="22" t="n"/>
      <c r="V112" s="22" t="n"/>
      <c r="W112" s="22" t="n"/>
      <c r="X112" s="22" t="n"/>
      <c r="Y112" s="22" t="n"/>
      <c r="Z112" s="25">
        <f>"%Z"&amp;TEXT(M112,"00")&amp;TEXT(N112,"0")&amp;"1"&amp;TEXT(O112,"00")</f>
        <v/>
      </c>
      <c r="AA112" s="22">
        <f>IF(E112="","",IF(Q112="AI",CONCATENATE("%%I",E112),IF(Q112="AO",CONCATENATE("%%O",E112),E112)))</f>
        <v/>
      </c>
      <c r="AB112" s="22">
        <f>IF(G112="Spare",D112,"")</f>
        <v/>
      </c>
      <c r="AC112" s="22">
        <f>IF(G112&lt;&gt;"",G112,"")</f>
        <v/>
      </c>
      <c r="AD112" s="21">
        <f>IF(J112&lt;&gt;"",J112,"")</f>
        <v/>
      </c>
      <c r="AE112" s="21">
        <f>IF(K112&lt;&gt;"",K112,"")</f>
        <v/>
      </c>
      <c r="AF112" s="21">
        <f>IF(I112&lt;&gt;"",I112,"")</f>
        <v/>
      </c>
      <c r="AG112" s="22" t="n"/>
      <c r="AH112" s="22" t="n"/>
      <c r="AI112" s="22" t="n"/>
      <c r="AJ112" s="22" t="n"/>
      <c r="AK112" s="23" t="n"/>
      <c r="AL112" s="23" t="inlineStr">
        <is>
          <t>IS</t>
        </is>
      </c>
      <c r="AM112" s="23" t="n"/>
      <c r="AN112" s="84" t="inlineStr">
        <is>
          <t>DCS</t>
        </is>
      </c>
      <c r="AO112" s="27" t="n"/>
      <c r="AP112" s="27" t="n"/>
      <c r="AQ112" s="28" t="n"/>
      <c r="AR112" s="33" t="n"/>
      <c r="AS112" s="29" t="n"/>
      <c r="AT112" s="84" t="inlineStr">
        <is>
          <t>Site</t>
        </is>
      </c>
      <c r="AU112" s="27" t="n"/>
      <c r="AV112" s="33" t="n"/>
      <c r="AW112" s="27" t="n"/>
      <c r="AX112" s="530" t="n"/>
      <c r="AY112" s="530" t="n"/>
      <c r="AZ112" s="27" t="n"/>
      <c r="BA112" s="27" t="n"/>
      <c r="BB112" s="27" t="n"/>
      <c r="BC112" s="27" t="n"/>
      <c r="BD112" s="27" t="n"/>
      <c r="BE112" s="33" t="n"/>
      <c r="BF112" s="33" t="n"/>
      <c r="BG112" s="33" t="n"/>
      <c r="BH112" s="33" t="n"/>
      <c r="BI112" s="33" t="n"/>
      <c r="BJ112" s="33" t="n"/>
      <c r="BK112" s="33" t="n"/>
      <c r="BL112" s="33" t="n"/>
      <c r="BM112" s="33" t="n"/>
      <c r="BN112" s="33" t="n"/>
      <c r="BO112" s="33" t="n"/>
      <c r="BP112" s="33" t="n"/>
      <c r="BQ112" s="33" t="n"/>
      <c r="BR112" s="33" t="n"/>
      <c r="BS112" s="33" t="n"/>
      <c r="BT112" s="33" t="n"/>
      <c r="BU112" s="33" t="n"/>
      <c r="BV112" s="33" t="n"/>
      <c r="BW112" s="27" t="n"/>
      <c r="BX112" s="33" t="n"/>
      <c r="BY112" s="33" t="n"/>
      <c r="BZ112" s="33" t="n"/>
      <c r="CA112" s="27" t="n"/>
      <c r="CB112" s="27" t="n"/>
      <c r="CC112" s="27" t="n"/>
      <c r="CD112" s="27" t="n"/>
      <c r="CE112" s="58" t="n"/>
      <c r="CF112" s="58" t="n"/>
      <c r="CG112" s="59">
        <f>IF(OR(Q112="AI",Q112="PI"),AD112-(AE112-AD112)*0.001,IF(AND(Q112="AO",T112="FC"),4-0.048,IF(AND(Q112="AO",OR(T112="FO",T112="FLO")),20-0.048,"")))</f>
        <v/>
      </c>
      <c r="CH112" s="60">
        <f>IF(OR(Q112="AI",Q112="PI"),AD112+(AE112-AD112)*0.001,IF(AND(Q112="AO",T112="FC"),4+0.048,IF(AND(Q112="AO",OR(T112="FO",T112="FLO")),20+0.048,"")))</f>
        <v/>
      </c>
      <c r="CI112" s="61" t="n"/>
      <c r="CJ112" s="62" t="n"/>
      <c r="CK112" s="59">
        <f>IF(OR(Q112="AI",Q112="PI"),(AE112+AD112)/2-(AE112-AD112)*0.001,IF(Q112="AO",12-0.048,""))</f>
        <v/>
      </c>
      <c r="CL112" s="60">
        <f>IF(OR(Q112="AI",Q112="PI"),(AE112+AD112)/2+(AE112-AD112)*0.001,IF(Q112="AO",12+0.048,""))</f>
        <v/>
      </c>
      <c r="CM112" s="61" t="n"/>
      <c r="CN112" s="62" t="n"/>
      <c r="CO112" s="59">
        <f>IF(OR(Q112="AI",Q112="PI"),AE112-(AE112-AD112)*0.001,IF(AND(Q112="AO",T112="FC"),20-0.048,IF(AND(Q112="AO",OR(T112="FO",T112="FLO")),4-0.048,"")))</f>
        <v/>
      </c>
      <c r="CP112" s="60">
        <f>IF(OR(Q112="AI",Q112="PI"),AE112+(AE112-AD112)*0.001,IF(AND(Q112="AO",T112="FC"),20+0.048,IF(AND(Q112="AO",OR(T112="FO",T112="FLO")),4+0.048,"")))</f>
        <v/>
      </c>
      <c r="CQ112" s="64" t="n"/>
      <c r="CR112" s="65" t="n"/>
      <c r="CS112" s="67" t="n"/>
      <c r="CT112" s="67" t="n"/>
      <c r="CV112" s="518" t="n"/>
      <c r="CY112" s="47">
        <f>CV112&amp;CW112&amp;CX112</f>
        <v/>
      </c>
    </row>
    <row r="113" ht="19.9" customHeight="1" s="521">
      <c r="A113" s="524" t="n">
        <v>112</v>
      </c>
      <c r="B113" s="16" t="n">
        <v>16</v>
      </c>
      <c r="C113" s="16" t="n"/>
      <c r="D113" s="50">
        <f>LEFT(L113,1)&amp;RIGHT(L113,2)&amp;"N"&amp;M113&amp;"S"&amp;N113&amp;O113</f>
        <v/>
      </c>
      <c r="E113" s="45" t="n"/>
      <c r="F113" s="43" t="n"/>
      <c r="G113" s="553" t="inlineStr">
        <is>
          <t>Spare</t>
        </is>
      </c>
      <c r="H113" s="553" t="n"/>
      <c r="I113" s="553" t="n"/>
      <c r="J113" s="553">
        <f>IF(H113&lt;&gt;"",LEFT(H113,FIND("～",H113,1)-1),"")</f>
        <v/>
      </c>
      <c r="K113" s="553">
        <f>IF(H113&lt;&gt;"",MID(H113,FIND("～",H113,1)+1,10),"")</f>
        <v/>
      </c>
      <c r="L113" s="22">
        <f>L112</f>
        <v/>
      </c>
      <c r="M113" s="21">
        <f>M112</f>
        <v/>
      </c>
      <c r="N113" s="21">
        <f>N112</f>
        <v/>
      </c>
      <c r="O113" s="21" t="n">
        <v>16</v>
      </c>
      <c r="P113" s="83">
        <f>P112</f>
        <v/>
      </c>
      <c r="Q113" s="22">
        <f>IF(MID(P113,4,3)="543","AO","AI")</f>
        <v/>
      </c>
      <c r="R113" s="22">
        <f>IF(R112&lt;&gt;"",R112,"")</f>
        <v/>
      </c>
      <c r="S113" s="83" t="inlineStr">
        <is>
          <t>4-20mA</t>
        </is>
      </c>
      <c r="T113" s="22" t="n"/>
      <c r="U113" s="22" t="n"/>
      <c r="V113" s="22" t="n"/>
      <c r="W113" s="22" t="n"/>
      <c r="X113" s="22" t="n"/>
      <c r="Y113" s="22" t="n"/>
      <c r="Z113" s="52">
        <f>"%Z"&amp;TEXT(M113,"00")&amp;TEXT(N113,"0")&amp;"1"&amp;TEXT(O113,"00")</f>
        <v/>
      </c>
      <c r="AA113" s="22">
        <f>IF(E113="","",IF(Q113="AI",CONCATENATE("%%I",E113),IF(Q113="AO",CONCATENATE("%%O",E113),E113)))</f>
        <v/>
      </c>
      <c r="AB113" s="22">
        <f>IF(G113="Spare",D113,"")</f>
        <v/>
      </c>
      <c r="AC113" s="22">
        <f>IF(G113&lt;&gt;"",G113,"")</f>
        <v/>
      </c>
      <c r="AD113" s="21">
        <f>IF(J113&lt;&gt;"",J113,"")</f>
        <v/>
      </c>
      <c r="AE113" s="21">
        <f>IF(K113&lt;&gt;"",K113,"")</f>
        <v/>
      </c>
      <c r="AF113" s="21">
        <f>IF(I113&lt;&gt;"",I113,"")</f>
        <v/>
      </c>
      <c r="AG113" s="22" t="n"/>
      <c r="AH113" s="22" t="n"/>
      <c r="AI113" s="22" t="n"/>
      <c r="AJ113" s="22" t="n"/>
      <c r="AK113" s="23" t="n"/>
      <c r="AL113" s="23" t="inlineStr">
        <is>
          <t>IS</t>
        </is>
      </c>
      <c r="AM113" s="23" t="n"/>
      <c r="AN113" s="84" t="inlineStr">
        <is>
          <t>DCS</t>
        </is>
      </c>
      <c r="AO113" s="27" t="n"/>
      <c r="AP113" s="27" t="n"/>
      <c r="AQ113" s="28" t="n"/>
      <c r="AR113" s="33" t="n"/>
      <c r="AS113" s="29" t="n"/>
      <c r="AT113" s="84" t="inlineStr">
        <is>
          <t>Site</t>
        </is>
      </c>
      <c r="AU113" s="27" t="n"/>
      <c r="AV113" s="33" t="n"/>
      <c r="AW113" s="27" t="n"/>
      <c r="AX113" s="530" t="n"/>
      <c r="AY113" s="530" t="n"/>
      <c r="AZ113" s="27" t="n"/>
      <c r="BA113" s="27" t="n"/>
      <c r="BB113" s="27" t="n"/>
      <c r="BC113" s="27" t="n"/>
      <c r="BD113" s="27" t="n"/>
      <c r="BE113" s="33" t="n"/>
      <c r="BF113" s="33" t="n"/>
      <c r="BG113" s="33" t="n"/>
      <c r="BH113" s="33" t="n"/>
      <c r="BI113" s="33" t="n"/>
      <c r="BJ113" s="33" t="n"/>
      <c r="BK113" s="33" t="n"/>
      <c r="BL113" s="33" t="n"/>
      <c r="BM113" s="33" t="n"/>
      <c r="BN113" s="33" t="n"/>
      <c r="BO113" s="33" t="n"/>
      <c r="BP113" s="33" t="n"/>
      <c r="BQ113" s="33" t="n"/>
      <c r="BR113" s="33" t="n"/>
      <c r="BS113" s="33" t="n"/>
      <c r="BT113" s="33" t="n"/>
      <c r="BU113" s="33" t="n"/>
      <c r="BV113" s="33" t="n"/>
      <c r="BW113" s="27" t="n"/>
      <c r="BX113" s="33" t="n"/>
      <c r="BY113" s="33" t="n"/>
      <c r="BZ113" s="33" t="n"/>
      <c r="CA113" s="27" t="n"/>
      <c r="CB113" s="27" t="n"/>
      <c r="CC113" s="27" t="n"/>
      <c r="CD113" s="27" t="n"/>
      <c r="CE113" s="58" t="n"/>
      <c r="CF113" s="58" t="n"/>
      <c r="CG113" s="59">
        <f>IF(OR(Q113="AI",Q113="PI"),AD113-(AE113-AD113)*0.001,IF(AND(Q113="AO",T113="FC"),4-0.048,IF(AND(Q113="AO",OR(T113="FO",T113="FLO")),20-0.048,"")))</f>
        <v/>
      </c>
      <c r="CH113" s="60">
        <f>IF(OR(Q113="AI",Q113="PI"),AD113+(AE113-AD113)*0.001,IF(AND(Q113="AO",T113="FC"),4+0.048,IF(AND(Q113="AO",OR(T113="FO",T113="FLO")),20+0.048,"")))</f>
        <v/>
      </c>
      <c r="CI113" s="61" t="n"/>
      <c r="CJ113" s="62" t="n"/>
      <c r="CK113" s="59">
        <f>IF(OR(Q113="AI",Q113="PI"),(AE113+AD113)/2-(AE113-AD113)*0.001,IF(Q113="AO",12-0.048,""))</f>
        <v/>
      </c>
      <c r="CL113" s="60">
        <f>IF(OR(Q113="AI",Q113="PI"),(AE113+AD113)/2+(AE113-AD113)*0.001,IF(Q113="AO",12+0.048,""))</f>
        <v/>
      </c>
      <c r="CM113" s="61" t="n"/>
      <c r="CN113" s="62" t="n"/>
      <c r="CO113" s="59">
        <f>IF(OR(Q113="AI",Q113="PI"),AE113-(AE113-AD113)*0.001,IF(AND(Q113="AO",T113="FC"),20-0.048,IF(AND(Q113="AO",OR(T113="FO",T113="FLO")),4-0.048,"")))</f>
        <v/>
      </c>
      <c r="CP113" s="60">
        <f>IF(OR(Q113="AI",Q113="PI"),AE113+(AE113-AD113)*0.001,IF(AND(Q113="AO",T113="FC"),20+0.048,IF(AND(Q113="AO",OR(T113="FO",T113="FLO")),4+0.048,"")))</f>
        <v/>
      </c>
      <c r="CQ113" s="64" t="n"/>
      <c r="CR113" s="65" t="n"/>
      <c r="CS113" s="67" t="n"/>
      <c r="CT113" s="67" t="n"/>
      <c r="CV113" s="518" t="n"/>
      <c r="CY113" s="47">
        <f>CV113&amp;CW113&amp;CX113</f>
        <v/>
      </c>
    </row>
    <row r="114" ht="19.9" customHeight="1" s="521">
      <c r="A114" s="524" t="n">
        <v>113</v>
      </c>
      <c r="B114" s="15" t="n">
        <v>1</v>
      </c>
      <c r="C114" s="15" t="n">
        <v>1830</v>
      </c>
      <c r="D114" s="45" t="inlineStr">
        <is>
          <t>18-PV-24101A</t>
        </is>
      </c>
      <c r="E114" s="553" t="n"/>
      <c r="F114" s="540" t="inlineStr">
        <is>
          <t>2</t>
        </is>
      </c>
      <c r="G114" s="541" t="inlineStr">
        <is>
          <t>LP NITROGEN TO VE-2401</t>
        </is>
      </c>
      <c r="H114" s="553" t="n"/>
      <c r="I114" s="553" t="n"/>
      <c r="J114" s="553">
        <f>IF(H114&lt;&gt;"",LEFT(H114,FIND("～",H114,1)-1),"")</f>
        <v/>
      </c>
      <c r="K114" s="553">
        <f>IF(H114&lt;&gt;"",MID(H114,FIND("～",H114,1)+1,10),"")</f>
        <v/>
      </c>
      <c r="L114" s="22">
        <f>L113</f>
        <v/>
      </c>
      <c r="M114" s="21" t="n">
        <v>4</v>
      </c>
      <c r="N114" s="21" t="n">
        <v>3</v>
      </c>
      <c r="O114" s="21" t="n">
        <v>1</v>
      </c>
      <c r="P114" s="83" t="inlineStr">
        <is>
          <t>AAI543-H</t>
        </is>
      </c>
      <c r="Q114" s="22">
        <f>IF(MID(P114,4,3)="543","AO","AI")</f>
        <v/>
      </c>
      <c r="R114" s="22" t="inlineStr">
        <is>
          <t>Y</t>
        </is>
      </c>
      <c r="S114" s="542" t="inlineStr">
        <is>
          <t>4~20mA</t>
        </is>
      </c>
      <c r="T114" s="22" t="n"/>
      <c r="U114" s="22" t="n"/>
      <c r="V114" s="22" t="n"/>
      <c r="W114" s="22" t="n"/>
      <c r="X114" s="22" t="n"/>
      <c r="Y114" s="22" t="n"/>
      <c r="Z114" s="25">
        <f>"%Z"&amp;TEXT(M114,"00")&amp;TEXT(N114,"0")&amp;"1"&amp;TEXT(O114,"00")</f>
        <v/>
      </c>
      <c r="AA114" s="22">
        <f>IF(E114="","",IF(Q114="AI",CONCATENATE("%%I",E114),IF(Q114="AO",CONCATENATE("%%O",E114),E114)))</f>
        <v/>
      </c>
      <c r="AB114" s="22" t="inlineStr">
        <is>
          <t>18-PV-24101A</t>
        </is>
      </c>
      <c r="AC114" s="22">
        <f>IF(G114&lt;&gt;"",G114,"")</f>
        <v/>
      </c>
      <c r="AD114" s="21">
        <f>IF(J114&lt;&gt;"",J114,"")</f>
        <v/>
      </c>
      <c r="AE114" s="21">
        <f>IF(K114&lt;&gt;"",K114,"")</f>
        <v/>
      </c>
      <c r="AF114" s="21">
        <f>IF(I114&lt;&gt;"",I114,"")</f>
        <v/>
      </c>
      <c r="AG114" s="22" t="n">
        <v>0</v>
      </c>
      <c r="AH114" s="22" t="n">
        <v>0</v>
      </c>
      <c r="AI114" s="22" t="n">
        <v>0</v>
      </c>
      <c r="AJ114" s="22" t="n">
        <v>0</v>
      </c>
      <c r="AK114" s="23" t="inlineStr">
        <is>
          <t>DCS-AO</t>
        </is>
      </c>
      <c r="AL114" s="23" t="inlineStr">
        <is>
          <t>IS</t>
        </is>
      </c>
      <c r="AM114" s="23" t="n"/>
      <c r="AN114" s="84" t="inlineStr">
        <is>
          <t>DCS</t>
        </is>
      </c>
      <c r="AO114" s="27" t="n"/>
      <c r="AP114" s="27" t="n"/>
      <c r="AQ114" s="28" t="n"/>
      <c r="AR114" s="543" t="inlineStr">
        <is>
          <t>Y</t>
        </is>
      </c>
      <c r="AS114" s="29" t="n"/>
      <c r="AT114" s="84" t="inlineStr">
        <is>
          <t>Site</t>
        </is>
      </c>
      <c r="AU114" s="541" t="inlineStr">
        <is>
          <t>-</t>
        </is>
      </c>
      <c r="AV114" s="27" t="n"/>
      <c r="AW114" s="27" t="n"/>
      <c r="AX114" s="531" t="inlineStr">
        <is>
          <t>18-IJB-30-001</t>
        </is>
      </c>
      <c r="AY114" s="530" t="inlineStr">
        <is>
          <t>18-30-001-iSC</t>
        </is>
      </c>
      <c r="AZ114" s="27" t="n"/>
      <c r="BA114" s="27" t="n"/>
      <c r="BB114" s="27" t="n"/>
      <c r="BC114" s="27" t="n"/>
      <c r="BD114" s="27" t="n"/>
      <c r="BE114" s="33" t="n"/>
      <c r="BF114" s="33" t="n"/>
      <c r="BG114" s="33" t="n"/>
      <c r="BH114" s="33" t="n"/>
      <c r="BI114" s="33" t="n"/>
      <c r="BJ114" s="33" t="n"/>
      <c r="BK114" s="33" t="n"/>
      <c r="BL114" s="33" t="n"/>
      <c r="BM114" s="33" t="n"/>
      <c r="BN114" s="33" t="n"/>
      <c r="BO114" s="33" t="n"/>
      <c r="BP114" s="33" t="n"/>
      <c r="BQ114" s="33" t="n"/>
      <c r="BR114" s="33" t="n"/>
      <c r="BS114" s="33" t="n"/>
      <c r="BT114" s="33" t="n"/>
      <c r="BU114" s="33" t="n"/>
      <c r="BV114" s="33" t="n"/>
      <c r="BW114" s="27" t="n"/>
      <c r="BX114" s="33" t="n"/>
      <c r="BY114" s="33" t="n"/>
      <c r="BZ114" s="33" t="n"/>
      <c r="CA114" s="27" t="n"/>
      <c r="CB114" s="27" t="n"/>
      <c r="CC114" s="27" t="n"/>
      <c r="CD114" s="27" t="n"/>
      <c r="CE114" s="58" t="n"/>
      <c r="CF114" s="58" t="n"/>
      <c r="CG114" s="59">
        <f>IF(OR(Q114="AI",Q114="PI"),AD114-(AE114-AD114)*0.001,IF(AND(Q114="AO",T114="FC"),4-0.048,IF(AND(Q114="AO",OR(T114="FO",T114="FLO")),20-0.048,"")))</f>
        <v/>
      </c>
      <c r="CH114" s="60">
        <f>IF(OR(Q114="AI",Q114="PI"),AD114+(AE114-AD114)*0.001,IF(AND(Q114="AO",T114="FC"),4+0.048,IF(AND(Q114="AO",OR(T114="FO",T114="FLO")),20+0.048,"")))</f>
        <v/>
      </c>
      <c r="CI114" s="61" t="n"/>
      <c r="CJ114" s="62" t="n"/>
      <c r="CK114" s="59">
        <f>IF(OR(Q114="AI",Q114="PI"),(AE114+AD114)/2-(AE114-AD114)*0.001,IF(Q114="AO",12-0.048,""))</f>
        <v/>
      </c>
      <c r="CL114" s="60">
        <f>IF(OR(Q114="AI",Q114="PI"),(AE114+AD114)/2+(AE114-AD114)*0.001,IF(Q114="AO",12+0.048,""))</f>
        <v/>
      </c>
      <c r="CM114" s="61" t="n"/>
      <c r="CN114" s="62" t="n"/>
      <c r="CO114" s="59">
        <f>IF(OR(Q114="AI",Q114="PI"),AE114-(AE114-AD114)*0.001,IF(AND(Q114="AO",T114="FC"),20-0.048,IF(AND(Q114="AO",OR(T114="FO",T114="FLO")),4-0.048,"")))</f>
        <v/>
      </c>
      <c r="CP114" s="60">
        <f>IF(OR(Q114="AI",Q114="PI"),AE114+(AE114-AD114)*0.001,IF(AND(Q114="AO",T114="FC"),20+0.048,IF(AND(Q114="AO",OR(T114="FO",T114="FLO")),4+0.048,"")))</f>
        <v/>
      </c>
      <c r="CQ114" s="64" t="n"/>
      <c r="CR114" s="65" t="n"/>
      <c r="CS114" s="67" t="n"/>
      <c r="CT114" s="67" t="n"/>
      <c r="CU114" s="544" t="n">
        <v>1830</v>
      </c>
      <c r="CV114" s="518">
        <f>LEFT(D114,3)</f>
        <v/>
      </c>
      <c r="CW114" s="47" t="inlineStr">
        <is>
          <t>PV</t>
        </is>
      </c>
      <c r="CX114" s="47">
        <f>RIGHT(D114,7)</f>
        <v/>
      </c>
      <c r="CY114" s="47">
        <f>CV114&amp;CW114&amp;CX114</f>
        <v/>
      </c>
    </row>
    <row r="115" ht="19.9" customHeight="1" s="521">
      <c r="A115" s="524" t="n">
        <v>114</v>
      </c>
      <c r="B115" s="15" t="n">
        <v>2</v>
      </c>
      <c r="C115" s="15" t="n">
        <v>1830</v>
      </c>
      <c r="D115" s="45" t="inlineStr">
        <is>
          <t>18-PV-24101B</t>
        </is>
      </c>
      <c r="E115" s="553" t="n"/>
      <c r="F115" s="540" t="inlineStr">
        <is>
          <t>2</t>
        </is>
      </c>
      <c r="G115" s="541" t="inlineStr">
        <is>
          <t>LP NITROGEN LIQUID ADDITIVE DRUM</t>
        </is>
      </c>
      <c r="H115" s="553" t="n"/>
      <c r="I115" s="553" t="n"/>
      <c r="J115" s="553">
        <f>IF(H115&lt;&gt;"",LEFT(H115,FIND("～",H115,1)-1),"")</f>
        <v/>
      </c>
      <c r="K115" s="553">
        <f>IF(H115&lt;&gt;"",MID(H115,FIND("～",H115,1)+1,10),"")</f>
        <v/>
      </c>
      <c r="L115" s="22">
        <f>L114</f>
        <v/>
      </c>
      <c r="M115" s="21">
        <f>M114</f>
        <v/>
      </c>
      <c r="N115" s="21">
        <f>N114</f>
        <v/>
      </c>
      <c r="O115" s="21" t="n">
        <v>2</v>
      </c>
      <c r="P115" s="83">
        <f>P114</f>
        <v/>
      </c>
      <c r="Q115" s="22">
        <f>IF(MID(P115,4,3)="543","AO","AI")</f>
        <v/>
      </c>
      <c r="R115" s="22">
        <f>IF(R114&lt;&gt;"",R114,"")</f>
        <v/>
      </c>
      <c r="S115" s="542" t="inlineStr">
        <is>
          <t>4~20mA</t>
        </is>
      </c>
      <c r="T115" s="22" t="n"/>
      <c r="U115" s="22" t="n"/>
      <c r="V115" s="22" t="n"/>
      <c r="W115" s="22" t="n"/>
      <c r="X115" s="22" t="n"/>
      <c r="Y115" s="22" t="n"/>
      <c r="Z115" s="25">
        <f>"%Z"&amp;TEXT(M115,"00")&amp;TEXT(N115,"0")&amp;"1"&amp;TEXT(O115,"00")</f>
        <v/>
      </c>
      <c r="AA115" s="22">
        <f>IF(E115="","",IF(Q115="AI",CONCATENATE("%%I",E115),IF(Q115="AO",CONCATENATE("%%O",E115),E115)))</f>
        <v/>
      </c>
      <c r="AB115" s="22" t="inlineStr">
        <is>
          <t>18-PV-24101B</t>
        </is>
      </c>
      <c r="AC115" s="22">
        <f>IF(G115&lt;&gt;"",G115,"")</f>
        <v/>
      </c>
      <c r="AD115" s="21">
        <f>IF(J115&lt;&gt;"",J115,"")</f>
        <v/>
      </c>
      <c r="AE115" s="21">
        <f>IF(K115&lt;&gt;"",K115,"")</f>
        <v/>
      </c>
      <c r="AF115" s="21">
        <f>IF(I115&lt;&gt;"",I115,"")</f>
        <v/>
      </c>
      <c r="AG115" s="22" t="n">
        <v>0</v>
      </c>
      <c r="AH115" s="22" t="n">
        <v>0</v>
      </c>
      <c r="AI115" s="22" t="n">
        <v>0</v>
      </c>
      <c r="AJ115" s="22" t="n">
        <v>0</v>
      </c>
      <c r="AK115" s="23" t="inlineStr">
        <is>
          <t>DCS-AO</t>
        </is>
      </c>
      <c r="AL115" s="23" t="inlineStr">
        <is>
          <t>IS</t>
        </is>
      </c>
      <c r="AM115" s="23" t="n"/>
      <c r="AN115" s="84" t="inlineStr">
        <is>
          <t>DCS</t>
        </is>
      </c>
      <c r="AO115" s="27" t="n"/>
      <c r="AP115" s="27" t="n"/>
      <c r="AQ115" s="28" t="n"/>
      <c r="AR115" s="543" t="inlineStr">
        <is>
          <t>Y</t>
        </is>
      </c>
      <c r="AS115" s="29" t="n"/>
      <c r="AT115" s="84" t="inlineStr">
        <is>
          <t>Site</t>
        </is>
      </c>
      <c r="AU115" s="541" t="inlineStr">
        <is>
          <t>-</t>
        </is>
      </c>
      <c r="AV115" s="27" t="n"/>
      <c r="AW115" s="27" t="n"/>
      <c r="AX115" s="531" t="inlineStr">
        <is>
          <t>18-IJB-30-001</t>
        </is>
      </c>
      <c r="AY115" s="530" t="inlineStr">
        <is>
          <t>18-30-001-iSC</t>
        </is>
      </c>
      <c r="AZ115" s="27" t="n"/>
      <c r="BA115" s="27" t="n"/>
      <c r="BB115" s="27" t="n"/>
      <c r="BC115" s="27" t="n"/>
      <c r="BD115" s="27" t="n"/>
      <c r="BE115" s="33" t="n"/>
      <c r="BF115" s="33" t="n"/>
      <c r="BG115" s="33" t="n"/>
      <c r="BH115" s="33" t="n"/>
      <c r="BI115" s="33" t="n"/>
      <c r="BJ115" s="33" t="n"/>
      <c r="BK115" s="33" t="n"/>
      <c r="BL115" s="33" t="n"/>
      <c r="BM115" s="33" t="n"/>
      <c r="BN115" s="33" t="n"/>
      <c r="BO115" s="33" t="n"/>
      <c r="BP115" s="33" t="n"/>
      <c r="BQ115" s="33" t="n"/>
      <c r="BR115" s="33" t="n"/>
      <c r="BS115" s="33" t="n"/>
      <c r="BT115" s="33" t="n"/>
      <c r="BU115" s="33" t="n"/>
      <c r="BV115" s="33" t="n"/>
      <c r="BW115" s="27" t="n"/>
      <c r="BX115" s="33" t="n"/>
      <c r="BY115" s="33" t="n"/>
      <c r="BZ115" s="33" t="n"/>
      <c r="CA115" s="27" t="n"/>
      <c r="CB115" s="27" t="n"/>
      <c r="CC115" s="27" t="n"/>
      <c r="CD115" s="27" t="n"/>
      <c r="CE115" s="58" t="n"/>
      <c r="CF115" s="58" t="n"/>
      <c r="CG115" s="59">
        <f>IF(OR(Q115="AI",Q115="PI"),AD115-(AE115-AD115)*0.001,IF(AND(Q115="AO",T115="FC"),4-0.048,IF(AND(Q115="AO",OR(T115="FO",T115="FLO")),20-0.048,"")))</f>
        <v/>
      </c>
      <c r="CH115" s="60">
        <f>IF(OR(Q115="AI",Q115="PI"),AD115+(AE115-AD115)*0.001,IF(AND(Q115="AO",T115="FC"),4+0.048,IF(AND(Q115="AO",OR(T115="FO",T115="FLO")),20+0.048,"")))</f>
        <v/>
      </c>
      <c r="CI115" s="61" t="n"/>
      <c r="CJ115" s="62" t="n"/>
      <c r="CK115" s="59">
        <f>IF(OR(Q115="AI",Q115="PI"),(AE115+AD115)/2-(AE115-AD115)*0.001,IF(Q115="AO",12-0.048,""))</f>
        <v/>
      </c>
      <c r="CL115" s="60">
        <f>IF(OR(Q115="AI",Q115="PI"),(AE115+AD115)/2+(AE115-AD115)*0.001,IF(Q115="AO",12+0.048,""))</f>
        <v/>
      </c>
      <c r="CM115" s="61" t="n"/>
      <c r="CN115" s="62" t="n"/>
      <c r="CO115" s="59">
        <f>IF(OR(Q115="AI",Q115="PI"),AE115-(AE115-AD115)*0.001,IF(AND(Q115="AO",T115="FC"),20-0.048,IF(AND(Q115="AO",OR(T115="FO",T115="FLO")),4-0.048,"")))</f>
        <v/>
      </c>
      <c r="CP115" s="60">
        <f>IF(OR(Q115="AI",Q115="PI"),AE115+(AE115-AD115)*0.001,IF(AND(Q115="AO",T115="FC"),20+0.048,IF(AND(Q115="AO",OR(T115="FO",T115="FLO")),4+0.048,"")))</f>
        <v/>
      </c>
      <c r="CQ115" s="64" t="n"/>
      <c r="CR115" s="65" t="n"/>
      <c r="CS115" s="67" t="n"/>
      <c r="CT115" s="67" t="n"/>
      <c r="CU115" s="544" t="n">
        <v>1830</v>
      </c>
      <c r="CV115" s="518">
        <f>LEFT(D115,3)</f>
        <v/>
      </c>
      <c r="CW115" s="47" t="inlineStr">
        <is>
          <t>PV</t>
        </is>
      </c>
      <c r="CX115" s="47">
        <f>RIGHT(D115,7)</f>
        <v/>
      </c>
      <c r="CY115" s="47">
        <f>CV115&amp;CW115&amp;CX115</f>
        <v/>
      </c>
    </row>
    <row r="116" ht="19.9" customHeight="1" s="521">
      <c r="A116" s="524" t="n">
        <v>115</v>
      </c>
      <c r="B116" s="15" t="n">
        <v>3</v>
      </c>
      <c r="C116" s="15" t="n">
        <v>1830</v>
      </c>
      <c r="D116" s="45" t="inlineStr">
        <is>
          <t>18-FV-36103</t>
        </is>
      </c>
      <c r="E116" s="553" t="n"/>
      <c r="F116" s="540" t="inlineStr">
        <is>
          <t>-</t>
        </is>
      </c>
      <c r="G116" s="541" t="inlineStr">
        <is>
          <t>DEMINERALIZED WATER FROM HEADER TO UP-3601</t>
        </is>
      </c>
      <c r="H116" s="553" t="n"/>
      <c r="I116" s="553" t="n"/>
      <c r="J116" s="553">
        <f>IF(H116&lt;&gt;"",LEFT(H116,FIND("～",H116,1)-1),"")</f>
        <v/>
      </c>
      <c r="K116" s="553">
        <f>IF(H116&lt;&gt;"",MID(H116,FIND("～",H116,1)+1,10),"")</f>
        <v/>
      </c>
      <c r="L116" s="22">
        <f>L115</f>
        <v/>
      </c>
      <c r="M116" s="21">
        <f>M115</f>
        <v/>
      </c>
      <c r="N116" s="21">
        <f>N115</f>
        <v/>
      </c>
      <c r="O116" s="21" t="n">
        <v>3</v>
      </c>
      <c r="P116" s="83">
        <f>P115</f>
        <v/>
      </c>
      <c r="Q116" s="22">
        <f>IF(MID(P116,4,3)="543","AO","AI")</f>
        <v/>
      </c>
      <c r="R116" s="22">
        <f>IF(R115&lt;&gt;"",R115,"")</f>
        <v/>
      </c>
      <c r="S116" s="542" t="inlineStr">
        <is>
          <t>4~20mA</t>
        </is>
      </c>
      <c r="T116" s="22" t="n"/>
      <c r="U116" s="22" t="n"/>
      <c r="V116" s="22" t="n"/>
      <c r="W116" s="22" t="n"/>
      <c r="X116" s="22" t="n"/>
      <c r="Y116" s="22" t="n"/>
      <c r="Z116" s="25">
        <f>"%Z"&amp;TEXT(M116,"00")&amp;TEXT(N116,"0")&amp;"1"&amp;TEXT(O116,"00")</f>
        <v/>
      </c>
      <c r="AA116" s="22">
        <f>IF(E116="","",IF(Q116="AI",CONCATENATE("%%I",E116),IF(Q116="AO",CONCATENATE("%%O",E116),E116)))</f>
        <v/>
      </c>
      <c r="AB116" s="22" t="inlineStr">
        <is>
          <t>18-FV-36103</t>
        </is>
      </c>
      <c r="AC116" s="22">
        <f>IF(G116&lt;&gt;"",G116,"")</f>
        <v/>
      </c>
      <c r="AD116" s="21">
        <f>IF(J116&lt;&gt;"",J116,"")</f>
        <v/>
      </c>
      <c r="AE116" s="21">
        <f>IF(K116&lt;&gt;"",K116,"")</f>
        <v/>
      </c>
      <c r="AF116" s="21">
        <f>IF(I116&lt;&gt;"",I116,"")</f>
        <v/>
      </c>
      <c r="AG116" s="22" t="n">
        <v>0</v>
      </c>
      <c r="AH116" s="22" t="n">
        <v>0</v>
      </c>
      <c r="AI116" s="22" t="n">
        <v>0</v>
      </c>
      <c r="AJ116" s="22" t="n">
        <v>0</v>
      </c>
      <c r="AK116" s="23" t="inlineStr">
        <is>
          <t>DCS-AO</t>
        </is>
      </c>
      <c r="AL116" s="23" t="inlineStr">
        <is>
          <t>IS</t>
        </is>
      </c>
      <c r="AM116" s="23" t="n"/>
      <c r="AN116" s="84" t="inlineStr">
        <is>
          <t>DCS</t>
        </is>
      </c>
      <c r="AO116" s="27" t="n"/>
      <c r="AP116" s="27" t="n"/>
      <c r="AQ116" s="28" t="n"/>
      <c r="AR116" s="543" t="inlineStr">
        <is>
          <t>Y</t>
        </is>
      </c>
      <c r="AS116" s="29" t="n"/>
      <c r="AT116" s="84" t="inlineStr">
        <is>
          <t>Site</t>
        </is>
      </c>
      <c r="AU116" s="541" t="inlineStr">
        <is>
          <t>-</t>
        </is>
      </c>
      <c r="AV116" s="27" t="n"/>
      <c r="AW116" s="27" t="n"/>
      <c r="AX116" s="531" t="inlineStr">
        <is>
          <t>18-IJB-30-001</t>
        </is>
      </c>
      <c r="AY116" s="530" t="inlineStr">
        <is>
          <t>18-30-001-iSC</t>
        </is>
      </c>
      <c r="AZ116" s="27" t="n"/>
      <c r="BA116" s="27" t="n"/>
      <c r="BB116" s="27" t="n"/>
      <c r="BC116" s="27" t="n"/>
      <c r="BD116" s="27" t="n"/>
      <c r="BE116" s="33" t="n"/>
      <c r="BF116" s="33" t="n"/>
      <c r="BG116" s="33" t="n"/>
      <c r="BH116" s="33" t="n"/>
      <c r="BI116" s="33" t="n"/>
      <c r="BJ116" s="33" t="n"/>
      <c r="BK116" s="33" t="n"/>
      <c r="BL116" s="33" t="n"/>
      <c r="BM116" s="33" t="n"/>
      <c r="BN116" s="33" t="n"/>
      <c r="BO116" s="33" t="n"/>
      <c r="BP116" s="33" t="n"/>
      <c r="BQ116" s="33" t="n"/>
      <c r="BR116" s="33" t="n"/>
      <c r="BS116" s="33" t="n"/>
      <c r="BT116" s="33" t="n"/>
      <c r="BU116" s="33" t="n"/>
      <c r="BV116" s="33" t="n"/>
      <c r="BW116" s="27" t="n"/>
      <c r="BX116" s="33" t="n"/>
      <c r="BY116" s="33" t="n"/>
      <c r="BZ116" s="33" t="n"/>
      <c r="CA116" s="27" t="n"/>
      <c r="CB116" s="27" t="n"/>
      <c r="CC116" s="27" t="n"/>
      <c r="CD116" s="27" t="n"/>
      <c r="CE116" s="58" t="n"/>
      <c r="CF116" s="58" t="n"/>
      <c r="CG116" s="59">
        <f>IF(OR(Q116="AI",Q116="PI"),AD116-(AE116-AD116)*0.001,IF(AND(Q116="AO",T116="FC"),4-0.048,IF(AND(Q116="AO",OR(T116="FO",T116="FLO")),20-0.048,"")))</f>
        <v/>
      </c>
      <c r="CH116" s="60">
        <f>IF(OR(Q116="AI",Q116="PI"),AD116+(AE116-AD116)*0.001,IF(AND(Q116="AO",T116="FC"),4+0.048,IF(AND(Q116="AO",OR(T116="FO",T116="FLO")),20+0.048,"")))</f>
        <v/>
      </c>
      <c r="CI116" s="61" t="n"/>
      <c r="CJ116" s="62" t="n"/>
      <c r="CK116" s="59">
        <f>IF(OR(Q116="AI",Q116="PI"),(AE116+AD116)/2-(AE116-AD116)*0.001,IF(Q116="AO",12-0.048,""))</f>
        <v/>
      </c>
      <c r="CL116" s="60">
        <f>IF(OR(Q116="AI",Q116="PI"),(AE116+AD116)/2+(AE116-AD116)*0.001,IF(Q116="AO",12+0.048,""))</f>
        <v/>
      </c>
      <c r="CM116" s="61" t="n"/>
      <c r="CN116" s="62" t="n"/>
      <c r="CO116" s="59">
        <f>IF(OR(Q116="AI",Q116="PI"),AE116-(AE116-AD116)*0.001,IF(AND(Q116="AO",T116="FC"),20-0.048,IF(AND(Q116="AO",OR(T116="FO",T116="FLO")),4-0.048,"")))</f>
        <v/>
      </c>
      <c r="CP116" s="60">
        <f>IF(OR(Q116="AI",Q116="PI"),AE116+(AE116-AD116)*0.001,IF(AND(Q116="AO",T116="FC"),20+0.048,IF(AND(Q116="AO",OR(T116="FO",T116="FLO")),4+0.048,"")))</f>
        <v/>
      </c>
      <c r="CQ116" s="64" t="n"/>
      <c r="CR116" s="65" t="n"/>
      <c r="CS116" s="67" t="n"/>
      <c r="CT116" s="67" t="n"/>
      <c r="CU116" s="544" t="n">
        <v>1830</v>
      </c>
      <c r="CV116" s="518">
        <f>LEFT(D116,3)</f>
        <v/>
      </c>
      <c r="CW116" s="47" t="inlineStr">
        <is>
          <t>FV</t>
        </is>
      </c>
      <c r="CX116" s="47">
        <f>RIGHT(D116,6)</f>
        <v/>
      </c>
      <c r="CY116" s="47">
        <f>CV116&amp;CW116&amp;CX116</f>
        <v/>
      </c>
    </row>
    <row r="117" ht="19.9" customHeight="1" s="521">
      <c r="A117" s="524" t="n">
        <v>116</v>
      </c>
      <c r="B117" s="15" t="n">
        <v>4</v>
      </c>
      <c r="C117" s="15" t="n">
        <v>1830</v>
      </c>
      <c r="D117" s="45" t="inlineStr">
        <is>
          <t>18-LV-66202</t>
        </is>
      </c>
      <c r="E117" s="553" t="n"/>
      <c r="F117" s="540" t="inlineStr">
        <is>
          <t>-</t>
        </is>
      </c>
      <c r="G117" s="541" t="inlineStr">
        <is>
          <t>WASTE WATER TO VP-9201</t>
        </is>
      </c>
      <c r="H117" s="553" t="n"/>
      <c r="I117" s="553" t="n"/>
      <c r="J117" s="553">
        <f>IF(H117&lt;&gt;"",LEFT(H117,FIND("～",H117,1)-1),"")</f>
        <v/>
      </c>
      <c r="K117" s="553">
        <f>IF(H117&lt;&gt;"",MID(H117,FIND("～",H117,1)+1,10),"")</f>
        <v/>
      </c>
      <c r="L117" s="22">
        <f>L116</f>
        <v/>
      </c>
      <c r="M117" s="21">
        <f>M116</f>
        <v/>
      </c>
      <c r="N117" s="21">
        <f>N116</f>
        <v/>
      </c>
      <c r="O117" s="21" t="n">
        <v>4</v>
      </c>
      <c r="P117" s="83">
        <f>P116</f>
        <v/>
      </c>
      <c r="Q117" s="22">
        <f>IF(MID(P117,4,3)="543","AO","AI")</f>
        <v/>
      </c>
      <c r="R117" s="22">
        <f>IF(R116&lt;&gt;"",R116,"")</f>
        <v/>
      </c>
      <c r="S117" s="542" t="inlineStr">
        <is>
          <t>4~20mA</t>
        </is>
      </c>
      <c r="T117" s="22" t="n"/>
      <c r="U117" s="22" t="n"/>
      <c r="V117" s="22" t="n"/>
      <c r="W117" s="22" t="n"/>
      <c r="X117" s="22" t="n"/>
      <c r="Y117" s="22" t="n"/>
      <c r="Z117" s="25">
        <f>"%Z"&amp;TEXT(M117,"00")&amp;TEXT(N117,"0")&amp;"1"&amp;TEXT(O117,"00")</f>
        <v/>
      </c>
      <c r="AA117" s="22">
        <f>IF(E117="","",IF(Q117="AI",CONCATENATE("%%I",E117),IF(Q117="AO",CONCATENATE("%%O",E117),E117)))</f>
        <v/>
      </c>
      <c r="AB117" s="22" t="inlineStr">
        <is>
          <t>18-LV-66202</t>
        </is>
      </c>
      <c r="AC117" s="22">
        <f>IF(G117&lt;&gt;"",G117,"")</f>
        <v/>
      </c>
      <c r="AD117" s="21">
        <f>IF(J117&lt;&gt;"",J117,"")</f>
        <v/>
      </c>
      <c r="AE117" s="21">
        <f>IF(K117&lt;&gt;"",K117,"")</f>
        <v/>
      </c>
      <c r="AF117" s="21">
        <f>IF(I117&lt;&gt;"",I117,"")</f>
        <v/>
      </c>
      <c r="AG117" s="22" t="n">
        <v>0</v>
      </c>
      <c r="AH117" s="22" t="n">
        <v>0</v>
      </c>
      <c r="AI117" s="22" t="n">
        <v>0</v>
      </c>
      <c r="AJ117" s="22" t="n">
        <v>0</v>
      </c>
      <c r="AK117" s="23" t="inlineStr">
        <is>
          <t>DCS-AO</t>
        </is>
      </c>
      <c r="AL117" s="23" t="inlineStr">
        <is>
          <t>IS</t>
        </is>
      </c>
      <c r="AM117" s="23" t="n"/>
      <c r="AN117" s="84" t="inlineStr">
        <is>
          <t>DCS</t>
        </is>
      </c>
      <c r="AO117" s="27" t="n"/>
      <c r="AP117" s="27" t="n"/>
      <c r="AQ117" s="28" t="n"/>
      <c r="AR117" s="543" t="inlineStr">
        <is>
          <t>Y</t>
        </is>
      </c>
      <c r="AS117" s="29" t="n"/>
      <c r="AT117" s="84" t="inlineStr">
        <is>
          <t>Site</t>
        </is>
      </c>
      <c r="AU117" s="541" t="inlineStr">
        <is>
          <t>-</t>
        </is>
      </c>
      <c r="AV117" s="27" t="n"/>
      <c r="AW117" s="27" t="n"/>
      <c r="AX117" s="531" t="inlineStr">
        <is>
          <t>18-IJB-30-001</t>
        </is>
      </c>
      <c r="AY117" s="530" t="inlineStr">
        <is>
          <t>18-30-001-iSC</t>
        </is>
      </c>
      <c r="AZ117" s="27" t="n"/>
      <c r="BA117" s="27" t="n"/>
      <c r="BB117" s="27" t="n"/>
      <c r="BC117" s="27" t="n"/>
      <c r="BD117" s="27" t="n"/>
      <c r="BE117" s="33" t="n"/>
      <c r="BF117" s="33" t="n"/>
      <c r="BG117" s="33" t="n"/>
      <c r="BH117" s="33" t="n"/>
      <c r="BI117" s="33" t="n"/>
      <c r="BJ117" s="33" t="n"/>
      <c r="BK117" s="33" t="n"/>
      <c r="BL117" s="33" t="n"/>
      <c r="BM117" s="33" t="n"/>
      <c r="BN117" s="33" t="n"/>
      <c r="BO117" s="33" t="n"/>
      <c r="BP117" s="33" t="n"/>
      <c r="BQ117" s="33" t="n"/>
      <c r="BR117" s="33" t="n"/>
      <c r="BS117" s="33" t="n"/>
      <c r="BT117" s="33" t="n"/>
      <c r="BU117" s="33" t="n"/>
      <c r="BV117" s="33" t="n"/>
      <c r="BW117" s="27" t="n"/>
      <c r="BX117" s="33" t="n"/>
      <c r="BY117" s="33" t="n"/>
      <c r="BZ117" s="33" t="n"/>
      <c r="CA117" s="27" t="n"/>
      <c r="CB117" s="27" t="n"/>
      <c r="CC117" s="27" t="n"/>
      <c r="CD117" s="27" t="n"/>
      <c r="CE117" s="58" t="n"/>
      <c r="CF117" s="58" t="n"/>
      <c r="CG117" s="59">
        <f>IF(OR(Q117="AI",Q117="PI"),AD117-(AE117-AD117)*0.001,IF(AND(Q117="AO",T117="FC"),4-0.048,IF(AND(Q117="AO",OR(T117="FO",T117="FLO")),20-0.048,"")))</f>
        <v/>
      </c>
      <c r="CH117" s="60">
        <f>IF(OR(Q117="AI",Q117="PI"),AD117+(AE117-AD117)*0.001,IF(AND(Q117="AO",T117="FC"),4+0.048,IF(AND(Q117="AO",OR(T117="FO",T117="FLO")),20+0.048,"")))</f>
        <v/>
      </c>
      <c r="CI117" s="61" t="n"/>
      <c r="CJ117" s="62" t="n"/>
      <c r="CK117" s="59">
        <f>IF(OR(Q117="AI",Q117="PI"),(AE117+AD117)/2-(AE117-AD117)*0.001,IF(Q117="AO",12-0.048,""))</f>
        <v/>
      </c>
      <c r="CL117" s="60">
        <f>IF(OR(Q117="AI",Q117="PI"),(AE117+AD117)/2+(AE117-AD117)*0.001,IF(Q117="AO",12+0.048,""))</f>
        <v/>
      </c>
      <c r="CM117" s="61" t="n"/>
      <c r="CN117" s="62" t="n"/>
      <c r="CO117" s="59">
        <f>IF(OR(Q117="AI",Q117="PI"),AE117-(AE117-AD117)*0.001,IF(AND(Q117="AO",T117="FC"),20-0.048,IF(AND(Q117="AO",OR(T117="FO",T117="FLO")),4-0.048,"")))</f>
        <v/>
      </c>
      <c r="CP117" s="60">
        <f>IF(OR(Q117="AI",Q117="PI"),AE117+(AE117-AD117)*0.001,IF(AND(Q117="AO",T117="FC"),20+0.048,IF(AND(Q117="AO",OR(T117="FO",T117="FLO")),4+0.048,"")))</f>
        <v/>
      </c>
      <c r="CQ117" s="64" t="n"/>
      <c r="CR117" s="65" t="n"/>
      <c r="CS117" s="67" t="n"/>
      <c r="CT117" s="67" t="n"/>
      <c r="CU117" s="544" t="n">
        <v>1830</v>
      </c>
      <c r="CV117" s="518">
        <f>LEFT(D117,3)</f>
        <v/>
      </c>
      <c r="CW117" s="47" t="inlineStr">
        <is>
          <t>LV</t>
        </is>
      </c>
      <c r="CX117" s="47">
        <f>RIGHT(D117,6)</f>
        <v/>
      </c>
      <c r="CY117" s="47">
        <f>CV117&amp;CW117&amp;CX117</f>
        <v/>
      </c>
    </row>
    <row r="118" ht="19.9" customHeight="1" s="521">
      <c r="A118" s="524" t="n">
        <v>117</v>
      </c>
      <c r="B118" s="15" t="n">
        <v>5</v>
      </c>
      <c r="C118" s="15" t="n">
        <v>1830</v>
      </c>
      <c r="D118" s="45" t="inlineStr">
        <is>
          <t>18-HV-36105</t>
        </is>
      </c>
      <c r="E118" s="553" t="n"/>
      <c r="F118" s="540" t="inlineStr">
        <is>
          <t>-</t>
        </is>
      </c>
      <c r="G118" s="541" t="inlineStr">
        <is>
          <t>PEROXIDE FROM PP-2101 TO UP-3601</t>
        </is>
      </c>
      <c r="H118" s="553" t="n"/>
      <c r="I118" s="553" t="n"/>
      <c r="J118" s="553">
        <f>IF(H118&lt;&gt;"",LEFT(H118,FIND("～",H118,1)-1),"")</f>
        <v/>
      </c>
      <c r="K118" s="553">
        <f>IF(H118&lt;&gt;"",MID(H118,FIND("～",H118,1)+1,10),"")</f>
        <v/>
      </c>
      <c r="L118" s="22">
        <f>L117</f>
        <v/>
      </c>
      <c r="M118" s="21">
        <f>M117</f>
        <v/>
      </c>
      <c r="N118" s="21">
        <f>N117</f>
        <v/>
      </c>
      <c r="O118" s="21" t="n">
        <v>5</v>
      </c>
      <c r="P118" s="83">
        <f>P117</f>
        <v/>
      </c>
      <c r="Q118" s="22">
        <f>IF(MID(P118,4,3)="543","AO","AI")</f>
        <v/>
      </c>
      <c r="R118" s="22">
        <f>IF(R117&lt;&gt;"",R117,"")</f>
        <v/>
      </c>
      <c r="S118" s="542" t="inlineStr">
        <is>
          <t>4~20mA</t>
        </is>
      </c>
      <c r="T118" s="22" t="n"/>
      <c r="U118" s="22" t="n"/>
      <c r="V118" s="22" t="n"/>
      <c r="W118" s="22" t="n"/>
      <c r="X118" s="22" t="n"/>
      <c r="Y118" s="22" t="n"/>
      <c r="Z118" s="25">
        <f>"%Z"&amp;TEXT(M118,"00")&amp;TEXT(N118,"0")&amp;"1"&amp;TEXT(O118,"00")</f>
        <v/>
      </c>
      <c r="AA118" s="22">
        <f>IF(E118="","",IF(Q118="AI",CONCATENATE("%%I",E118),IF(Q118="AO",CONCATENATE("%%O",E118),E118)))</f>
        <v/>
      </c>
      <c r="AB118" s="22" t="inlineStr">
        <is>
          <t>18-HIC-36105</t>
        </is>
      </c>
      <c r="AC118" s="22">
        <f>IF(G118&lt;&gt;"",G118,"")</f>
        <v/>
      </c>
      <c r="AD118" s="21">
        <f>IF(J118&lt;&gt;"",J118,"")</f>
        <v/>
      </c>
      <c r="AE118" s="21">
        <f>IF(K118&lt;&gt;"",K118,"")</f>
        <v/>
      </c>
      <c r="AF118" s="21">
        <f>IF(I118&lt;&gt;"",I118,"")</f>
        <v/>
      </c>
      <c r="AG118" s="22" t="n">
        <v>0</v>
      </c>
      <c r="AH118" s="22" t="n">
        <v>0</v>
      </c>
      <c r="AI118" s="22" t="n">
        <v>0</v>
      </c>
      <c r="AJ118" s="22" t="n">
        <v>0</v>
      </c>
      <c r="AK118" s="23" t="inlineStr">
        <is>
          <t>DCS-AO</t>
        </is>
      </c>
      <c r="AL118" s="23" t="inlineStr">
        <is>
          <t>IS</t>
        </is>
      </c>
      <c r="AM118" s="23" t="n"/>
      <c r="AN118" s="84" t="inlineStr">
        <is>
          <t>DCS</t>
        </is>
      </c>
      <c r="AO118" s="27" t="n"/>
      <c r="AP118" s="27" t="n"/>
      <c r="AQ118" s="28" t="n"/>
      <c r="AR118" s="543" t="inlineStr">
        <is>
          <t>Y</t>
        </is>
      </c>
      <c r="AS118" s="29" t="n"/>
      <c r="AT118" s="84" t="inlineStr">
        <is>
          <t>Site</t>
        </is>
      </c>
      <c r="AU118" s="541" t="inlineStr">
        <is>
          <t>-</t>
        </is>
      </c>
      <c r="AV118" s="27" t="n"/>
      <c r="AW118" s="27" t="n"/>
      <c r="AX118" s="531" t="inlineStr">
        <is>
          <t>18-IJB-30-001</t>
        </is>
      </c>
      <c r="AY118" s="530" t="inlineStr">
        <is>
          <t>18-30-001-iSC</t>
        </is>
      </c>
      <c r="AZ118" s="27" t="n"/>
      <c r="BA118" s="27" t="n"/>
      <c r="BB118" s="27" t="n"/>
      <c r="BC118" s="27" t="n"/>
      <c r="BD118" s="27" t="n"/>
      <c r="BE118" s="33" t="n"/>
      <c r="BF118" s="33" t="n"/>
      <c r="BG118" s="33" t="n"/>
      <c r="BH118" s="33" t="n"/>
      <c r="BI118" s="33" t="n"/>
      <c r="BJ118" s="33" t="n"/>
      <c r="BK118" s="33" t="n"/>
      <c r="BL118" s="33" t="n"/>
      <c r="BM118" s="33" t="n"/>
      <c r="BN118" s="33" t="n"/>
      <c r="BO118" s="33" t="n"/>
      <c r="BP118" s="33" t="n"/>
      <c r="BQ118" s="33" t="n"/>
      <c r="BR118" s="33" t="n"/>
      <c r="BS118" s="33" t="n"/>
      <c r="BT118" s="33" t="n"/>
      <c r="BU118" s="33" t="n"/>
      <c r="BV118" s="33" t="n"/>
      <c r="BW118" s="27" t="n"/>
      <c r="BX118" s="33" t="n"/>
      <c r="BY118" s="33" t="n"/>
      <c r="BZ118" s="33" t="n"/>
      <c r="CA118" s="27" t="n"/>
      <c r="CB118" s="27" t="n"/>
      <c r="CC118" s="27" t="n"/>
      <c r="CD118" s="27" t="n"/>
      <c r="CE118" s="58" t="n"/>
      <c r="CF118" s="58" t="n"/>
      <c r="CG118" s="59">
        <f>IF(OR(Q118="AI",Q118="PI"),AD118-(AE118-AD118)*0.001,IF(AND(Q118="AO",T118="FC"),4-0.048,IF(AND(Q118="AO",OR(T118="FO",T118="FLO")),20-0.048,"")))</f>
        <v/>
      </c>
      <c r="CH118" s="60">
        <f>IF(OR(Q118="AI",Q118="PI"),AD118+(AE118-AD118)*0.001,IF(AND(Q118="AO",T118="FC"),4+0.048,IF(AND(Q118="AO",OR(T118="FO",T118="FLO")),20+0.048,"")))</f>
        <v/>
      </c>
      <c r="CI118" s="61" t="n"/>
      <c r="CJ118" s="62" t="n"/>
      <c r="CK118" s="59">
        <f>IF(OR(Q118="AI",Q118="PI"),(AE118+AD118)/2-(AE118-AD118)*0.001,IF(Q118="AO",12-0.048,""))</f>
        <v/>
      </c>
      <c r="CL118" s="60">
        <f>IF(OR(Q118="AI",Q118="PI"),(AE118+AD118)/2+(AE118-AD118)*0.001,IF(Q118="AO",12+0.048,""))</f>
        <v/>
      </c>
      <c r="CM118" s="61" t="n"/>
      <c r="CN118" s="62" t="n"/>
      <c r="CO118" s="59">
        <f>IF(OR(Q118="AI",Q118="PI"),AE118-(AE118-AD118)*0.001,IF(AND(Q118="AO",T118="FC"),20-0.048,IF(AND(Q118="AO",OR(T118="FO",T118="FLO")),4-0.048,"")))</f>
        <v/>
      </c>
      <c r="CP118" s="60">
        <f>IF(OR(Q118="AI",Q118="PI"),AE118+(AE118-AD118)*0.001,IF(AND(Q118="AO",T118="FC"),20+0.048,IF(AND(Q118="AO",OR(T118="FO",T118="FLO")),4+0.048,"")))</f>
        <v/>
      </c>
      <c r="CQ118" s="64" t="n"/>
      <c r="CR118" s="65" t="n"/>
      <c r="CS118" s="67" t="n"/>
      <c r="CT118" s="67" t="n"/>
      <c r="CU118" s="544" t="n">
        <v>1830</v>
      </c>
      <c r="CV118" s="518">
        <f>LEFT(D118,3)</f>
        <v/>
      </c>
      <c r="CW118" s="47" t="inlineStr">
        <is>
          <t>HIC</t>
        </is>
      </c>
      <c r="CX118" s="47">
        <f>RIGHT(D118,6)</f>
        <v/>
      </c>
      <c r="CY118" s="47">
        <f>CV118&amp;CW118&amp;CX118</f>
        <v/>
      </c>
    </row>
    <row r="119" ht="19.9" customHeight="1" s="521">
      <c r="A119" s="524" t="n">
        <v>118</v>
      </c>
      <c r="B119" s="15" t="n">
        <v>6</v>
      </c>
      <c r="C119" s="15" t="n">
        <v>1830</v>
      </c>
      <c r="D119" s="45" t="inlineStr">
        <is>
          <t>18-PV-21110</t>
        </is>
      </c>
      <c r="E119" s="553" t="n"/>
      <c r="F119" s="540" t="inlineStr">
        <is>
          <t>-</t>
        </is>
      </c>
      <c r="G119" s="541" t="inlineStr">
        <is>
          <t>PEROXIDE TO VE-2101</t>
        </is>
      </c>
      <c r="H119" s="553" t="n"/>
      <c r="I119" s="553" t="n"/>
      <c r="J119" s="553">
        <f>IF(H119&lt;&gt;"",LEFT(H119,FIND("～",H119,1)-1),"")</f>
        <v/>
      </c>
      <c r="K119" s="553">
        <f>IF(H119&lt;&gt;"",MID(H119,FIND("～",H119,1)+1,10),"")</f>
        <v/>
      </c>
      <c r="L119" s="22">
        <f>L118</f>
        <v/>
      </c>
      <c r="M119" s="21">
        <f>M118</f>
        <v/>
      </c>
      <c r="N119" s="21">
        <f>N118</f>
        <v/>
      </c>
      <c r="O119" s="21" t="n">
        <v>6</v>
      </c>
      <c r="P119" s="83">
        <f>P118</f>
        <v/>
      </c>
      <c r="Q119" s="22">
        <f>IF(MID(P119,4,3)="543","AO","AI")</f>
        <v/>
      </c>
      <c r="R119" s="22">
        <f>IF(R118&lt;&gt;"",R118,"")</f>
        <v/>
      </c>
      <c r="S119" s="542" t="inlineStr">
        <is>
          <t>4~20mA</t>
        </is>
      </c>
      <c r="T119" s="22" t="n"/>
      <c r="U119" s="22" t="n"/>
      <c r="V119" s="22" t="n"/>
      <c r="W119" s="22" t="n"/>
      <c r="X119" s="22" t="n"/>
      <c r="Y119" s="22" t="n"/>
      <c r="Z119" s="25">
        <f>"%Z"&amp;TEXT(M119,"00")&amp;TEXT(N119,"0")&amp;"1"&amp;TEXT(O119,"00")</f>
        <v/>
      </c>
      <c r="AA119" s="22">
        <f>IF(E119="","",IF(Q119="AI",CONCATENATE("%%I",E119),IF(Q119="AO",CONCATENATE("%%O",E119),E119)))</f>
        <v/>
      </c>
      <c r="AB119" s="22" t="inlineStr">
        <is>
          <t>18-PV-21110</t>
        </is>
      </c>
      <c r="AC119" s="22">
        <f>IF(G119&lt;&gt;"",G119,"")</f>
        <v/>
      </c>
      <c r="AD119" s="21">
        <f>IF(J119&lt;&gt;"",J119,"")</f>
        <v/>
      </c>
      <c r="AE119" s="21">
        <f>IF(K119&lt;&gt;"",K119,"")</f>
        <v/>
      </c>
      <c r="AF119" s="21">
        <f>IF(I119&lt;&gt;"",I119,"")</f>
        <v/>
      </c>
      <c r="AG119" s="22" t="n">
        <v>0</v>
      </c>
      <c r="AH119" s="22" t="n">
        <v>0</v>
      </c>
      <c r="AI119" s="22" t="n">
        <v>0</v>
      </c>
      <c r="AJ119" s="22" t="n">
        <v>0</v>
      </c>
      <c r="AK119" s="23" t="inlineStr">
        <is>
          <t>DCS-AO</t>
        </is>
      </c>
      <c r="AL119" s="23" t="inlineStr">
        <is>
          <t>IS</t>
        </is>
      </c>
      <c r="AM119" s="23" t="n"/>
      <c r="AN119" s="84" t="inlineStr">
        <is>
          <t>DCS</t>
        </is>
      </c>
      <c r="AO119" s="27" t="n"/>
      <c r="AP119" s="27" t="n"/>
      <c r="AQ119" s="28" t="n"/>
      <c r="AR119" s="543" t="inlineStr">
        <is>
          <t>Y</t>
        </is>
      </c>
      <c r="AS119" s="29" t="n"/>
      <c r="AT119" s="84" t="inlineStr">
        <is>
          <t>Site</t>
        </is>
      </c>
      <c r="AU119" s="541" t="inlineStr">
        <is>
          <t>-</t>
        </is>
      </c>
      <c r="AV119" s="27" t="n"/>
      <c r="AW119" s="27" t="n"/>
      <c r="AX119" s="531" t="inlineStr">
        <is>
          <t>18-IJB-30-012</t>
        </is>
      </c>
      <c r="AY119" s="530" t="inlineStr">
        <is>
          <t>18-30-012-iSC</t>
        </is>
      </c>
      <c r="AZ119" s="27" t="n"/>
      <c r="BA119" s="27" t="n"/>
      <c r="BB119" s="27" t="n"/>
      <c r="BC119" s="27" t="n"/>
      <c r="BD119" s="27" t="n"/>
      <c r="BE119" s="33" t="n"/>
      <c r="BF119" s="33" t="n"/>
      <c r="BG119" s="33" t="n"/>
      <c r="BH119" s="33" t="n"/>
      <c r="BI119" s="33" t="n"/>
      <c r="BJ119" s="33" t="n"/>
      <c r="BK119" s="33" t="n"/>
      <c r="BL119" s="33" t="n"/>
      <c r="BM119" s="33" t="n"/>
      <c r="BN119" s="33" t="n"/>
      <c r="BO119" s="33" t="n"/>
      <c r="BP119" s="33" t="n"/>
      <c r="BQ119" s="33" t="n"/>
      <c r="BR119" s="33" t="n"/>
      <c r="BS119" s="33" t="n"/>
      <c r="BT119" s="33" t="n"/>
      <c r="BU119" s="33" t="n"/>
      <c r="BV119" s="33" t="n"/>
      <c r="BW119" s="27" t="n"/>
      <c r="BX119" s="33" t="n"/>
      <c r="BY119" s="33" t="n"/>
      <c r="BZ119" s="33" t="n"/>
      <c r="CA119" s="27" t="n"/>
      <c r="CB119" s="27" t="n"/>
      <c r="CC119" s="27" t="n"/>
      <c r="CD119" s="27" t="n"/>
      <c r="CE119" s="58" t="n"/>
      <c r="CF119" s="58" t="n"/>
      <c r="CG119" s="59">
        <f>IF(OR(Q119="AI",Q119="PI"),AD119-(AE119-AD119)*0.001,IF(AND(Q119="AO",T119="FC"),4-0.048,IF(AND(Q119="AO",OR(T119="FO",T119="FLO")),20-0.048,"")))</f>
        <v/>
      </c>
      <c r="CH119" s="60">
        <f>IF(OR(Q119="AI",Q119="PI"),AD119+(AE119-AD119)*0.001,IF(AND(Q119="AO",T119="FC"),4+0.048,IF(AND(Q119="AO",OR(T119="FO",T119="FLO")),20+0.048,"")))</f>
        <v/>
      </c>
      <c r="CI119" s="61" t="n"/>
      <c r="CJ119" s="62" t="n"/>
      <c r="CK119" s="59">
        <f>IF(OR(Q119="AI",Q119="PI"),(AE119+AD119)/2-(AE119-AD119)*0.001,IF(Q119="AO",12-0.048,""))</f>
        <v/>
      </c>
      <c r="CL119" s="60">
        <f>IF(OR(Q119="AI",Q119="PI"),(AE119+AD119)/2+(AE119-AD119)*0.001,IF(Q119="AO",12+0.048,""))</f>
        <v/>
      </c>
      <c r="CM119" s="61" t="n"/>
      <c r="CN119" s="62" t="n"/>
      <c r="CO119" s="59">
        <f>IF(OR(Q119="AI",Q119="PI"),AE119-(AE119-AD119)*0.001,IF(AND(Q119="AO",T119="FC"),20-0.048,IF(AND(Q119="AO",OR(T119="FO",T119="FLO")),4-0.048,"")))</f>
        <v/>
      </c>
      <c r="CP119" s="60">
        <f>IF(OR(Q119="AI",Q119="PI"),AE119+(AE119-AD119)*0.001,IF(AND(Q119="AO",T119="FC"),20+0.048,IF(AND(Q119="AO",OR(T119="FO",T119="FLO")),4+0.048,"")))</f>
        <v/>
      </c>
      <c r="CQ119" s="64" t="n"/>
      <c r="CR119" s="65" t="n"/>
      <c r="CS119" s="67" t="n"/>
      <c r="CT119" s="67" t="n"/>
      <c r="CU119" s="544" t="n">
        <v>1830</v>
      </c>
      <c r="CV119" s="518">
        <f>LEFT(D119,3)</f>
        <v/>
      </c>
      <c r="CW119" s="47" t="inlineStr">
        <is>
          <t>PV</t>
        </is>
      </c>
      <c r="CX119" s="47">
        <f>RIGHT(D119,6)</f>
        <v/>
      </c>
      <c r="CY119" s="47">
        <f>CV119&amp;CW119&amp;CX119</f>
        <v/>
      </c>
    </row>
    <row r="120" ht="19.9" customHeight="1" s="521">
      <c r="A120" s="524" t="n">
        <v>119</v>
      </c>
      <c r="B120" s="15" t="n">
        <v>7</v>
      </c>
      <c r="C120" s="15" t="n">
        <v>1830</v>
      </c>
      <c r="D120" s="45" t="inlineStr">
        <is>
          <t>18-FV-21103A</t>
        </is>
      </c>
      <c r="E120" s="553" t="n"/>
      <c r="F120" s="540" t="inlineStr">
        <is>
          <t>2</t>
        </is>
      </c>
      <c r="G120" s="541" t="inlineStr">
        <is>
          <t>PEROXIDE TO UP-3601</t>
        </is>
      </c>
      <c r="H120" s="553" t="n"/>
      <c r="I120" s="553" t="n"/>
      <c r="J120" s="553">
        <f>IF(H120&lt;&gt;"",LEFT(H120,FIND("～",H120,1)-1),"")</f>
        <v/>
      </c>
      <c r="K120" s="553">
        <f>IF(H120&lt;&gt;"",MID(H120,FIND("～",H120,1)+1,10),"")</f>
        <v/>
      </c>
      <c r="L120" s="22">
        <f>L119</f>
        <v/>
      </c>
      <c r="M120" s="21">
        <f>M119</f>
        <v/>
      </c>
      <c r="N120" s="21">
        <f>N119</f>
        <v/>
      </c>
      <c r="O120" s="21" t="n">
        <v>7</v>
      </c>
      <c r="P120" s="83">
        <f>P119</f>
        <v/>
      </c>
      <c r="Q120" s="22">
        <f>IF(MID(P120,4,3)="543","AO","AI")</f>
        <v/>
      </c>
      <c r="R120" s="22">
        <f>IF(R119&lt;&gt;"",R119,"")</f>
        <v/>
      </c>
      <c r="S120" s="542" t="inlineStr">
        <is>
          <t>4~20mA</t>
        </is>
      </c>
      <c r="T120" s="22" t="n"/>
      <c r="U120" s="22" t="n"/>
      <c r="V120" s="22" t="n"/>
      <c r="W120" s="22" t="n"/>
      <c r="X120" s="22" t="n"/>
      <c r="Y120" s="22" t="n"/>
      <c r="Z120" s="25">
        <f>"%Z"&amp;TEXT(M120,"00")&amp;TEXT(N120,"0")&amp;"1"&amp;TEXT(O120,"00")</f>
        <v/>
      </c>
      <c r="AA120" s="22">
        <f>IF(E120="","",IF(Q120="AI",CONCATENATE("%%I",E120),IF(Q120="AO",CONCATENATE("%%O",E120),E120)))</f>
        <v/>
      </c>
      <c r="AB120" s="22" t="inlineStr">
        <is>
          <t>18-FV-21103A</t>
        </is>
      </c>
      <c r="AC120" s="22">
        <f>IF(G120&lt;&gt;"",G120,"")</f>
        <v/>
      </c>
      <c r="AD120" s="21">
        <f>IF(J120&lt;&gt;"",J120,"")</f>
        <v/>
      </c>
      <c r="AE120" s="21">
        <f>IF(K120&lt;&gt;"",K120,"")</f>
        <v/>
      </c>
      <c r="AF120" s="21">
        <f>IF(I120&lt;&gt;"",I120,"")</f>
        <v/>
      </c>
      <c r="AG120" s="22" t="n">
        <v>0</v>
      </c>
      <c r="AH120" s="22" t="n">
        <v>0</v>
      </c>
      <c r="AI120" s="22" t="n">
        <v>0</v>
      </c>
      <c r="AJ120" s="22" t="n">
        <v>0</v>
      </c>
      <c r="AK120" s="23" t="inlineStr">
        <is>
          <t>DCS-AO</t>
        </is>
      </c>
      <c r="AL120" s="23" t="inlineStr">
        <is>
          <t>IS</t>
        </is>
      </c>
      <c r="AM120" s="23" t="n"/>
      <c r="AN120" s="84" t="inlineStr">
        <is>
          <t>DCS</t>
        </is>
      </c>
      <c r="AO120" s="27" t="n"/>
      <c r="AP120" s="27" t="n"/>
      <c r="AQ120" s="28" t="n"/>
      <c r="AR120" s="543" t="inlineStr">
        <is>
          <t>Y</t>
        </is>
      </c>
      <c r="AS120" s="29" t="n"/>
      <c r="AT120" s="84" t="inlineStr">
        <is>
          <t>Site</t>
        </is>
      </c>
      <c r="AU120" s="541" t="inlineStr">
        <is>
          <t>-</t>
        </is>
      </c>
      <c r="AV120" s="27" t="n"/>
      <c r="AW120" s="27" t="n"/>
      <c r="AX120" s="531" t="inlineStr">
        <is>
          <t>18-IJB-30-012</t>
        </is>
      </c>
      <c r="AY120" s="530" t="inlineStr">
        <is>
          <t>18-30-012-iSC</t>
        </is>
      </c>
      <c r="AZ120" s="27" t="n"/>
      <c r="BA120" s="27" t="n"/>
      <c r="BB120" s="27" t="n"/>
      <c r="BC120" s="27" t="n"/>
      <c r="BD120" s="27" t="n"/>
      <c r="BE120" s="33" t="n"/>
      <c r="BF120" s="33" t="n"/>
      <c r="BG120" s="33" t="n"/>
      <c r="BH120" s="33" t="n"/>
      <c r="BI120" s="33" t="n"/>
      <c r="BJ120" s="33" t="n"/>
      <c r="BK120" s="33" t="n"/>
      <c r="BL120" s="33" t="n"/>
      <c r="BM120" s="33" t="n"/>
      <c r="BN120" s="33" t="n"/>
      <c r="BO120" s="33" t="n"/>
      <c r="BP120" s="33" t="n"/>
      <c r="BQ120" s="33" t="n"/>
      <c r="BR120" s="33" t="n"/>
      <c r="BS120" s="33" t="n"/>
      <c r="BT120" s="33" t="n"/>
      <c r="BU120" s="33" t="n"/>
      <c r="BV120" s="33" t="n"/>
      <c r="BW120" s="27" t="n"/>
      <c r="BX120" s="33" t="n"/>
      <c r="BY120" s="33" t="n"/>
      <c r="BZ120" s="33" t="n"/>
      <c r="CA120" s="27" t="n"/>
      <c r="CB120" s="27" t="n"/>
      <c r="CC120" s="27" t="n"/>
      <c r="CD120" s="27" t="n"/>
      <c r="CE120" s="58" t="n"/>
      <c r="CF120" s="58" t="n"/>
      <c r="CG120" s="59">
        <f>IF(OR(Q120="AI",Q120="PI"),AD120-(AE120-AD120)*0.001,IF(AND(Q120="AO",T120="FC"),4-0.048,IF(AND(Q120="AO",OR(T120="FO",T120="FLO")),20-0.048,"")))</f>
        <v/>
      </c>
      <c r="CH120" s="60">
        <f>IF(OR(Q120="AI",Q120="PI"),AD120+(AE120-AD120)*0.001,IF(AND(Q120="AO",T120="FC"),4+0.048,IF(AND(Q120="AO",OR(T120="FO",T120="FLO")),20+0.048,"")))</f>
        <v/>
      </c>
      <c r="CI120" s="61" t="n"/>
      <c r="CJ120" s="62" t="n"/>
      <c r="CK120" s="59">
        <f>IF(OR(Q120="AI",Q120="PI"),(AE120+AD120)/2-(AE120-AD120)*0.001,IF(Q120="AO",12-0.048,""))</f>
        <v/>
      </c>
      <c r="CL120" s="60">
        <f>IF(OR(Q120="AI",Q120="PI"),(AE120+AD120)/2+(AE120-AD120)*0.001,IF(Q120="AO",12+0.048,""))</f>
        <v/>
      </c>
      <c r="CM120" s="61" t="n"/>
      <c r="CN120" s="62" t="n"/>
      <c r="CO120" s="59">
        <f>IF(OR(Q120="AI",Q120="PI"),AE120-(AE120-AD120)*0.001,IF(AND(Q120="AO",T120="FC"),20-0.048,IF(AND(Q120="AO",OR(T120="FO",T120="FLO")),4-0.048,"")))</f>
        <v/>
      </c>
      <c r="CP120" s="60">
        <f>IF(OR(Q120="AI",Q120="PI"),AE120+(AE120-AD120)*0.001,IF(AND(Q120="AO",T120="FC"),20+0.048,IF(AND(Q120="AO",OR(T120="FO",T120="FLO")),4+0.048,"")))</f>
        <v/>
      </c>
      <c r="CQ120" s="64" t="n"/>
      <c r="CR120" s="65" t="n"/>
      <c r="CS120" s="67" t="n"/>
      <c r="CT120" s="67" t="n"/>
      <c r="CU120" s="544" t="n">
        <v>1830</v>
      </c>
      <c r="CV120" s="518">
        <f>LEFT(D120,3)</f>
        <v/>
      </c>
      <c r="CW120" s="47" t="inlineStr">
        <is>
          <t>FV</t>
        </is>
      </c>
      <c r="CX120" s="47">
        <f>RIGHT(D120,7)</f>
        <v/>
      </c>
      <c r="CY120" s="47">
        <f>CV120&amp;CW120&amp;CX120</f>
        <v/>
      </c>
    </row>
    <row r="121" ht="19.9" customHeight="1" s="521">
      <c r="A121" s="524" t="n">
        <v>120</v>
      </c>
      <c r="B121" s="15" t="n">
        <v>8</v>
      </c>
      <c r="C121" s="15" t="n">
        <v>1830</v>
      </c>
      <c r="D121" s="45" t="inlineStr">
        <is>
          <t>18-FV-21103B</t>
        </is>
      </c>
      <c r="E121" s="553" t="n"/>
      <c r="F121" s="540" t="inlineStr">
        <is>
          <t>2</t>
        </is>
      </c>
      <c r="G121" s="541" t="inlineStr">
        <is>
          <t>PEROXIDE TO UP-3601</t>
        </is>
      </c>
      <c r="H121" s="553" t="n"/>
      <c r="I121" s="553" t="n"/>
      <c r="J121" s="553">
        <f>IF(H121&lt;&gt;"",LEFT(H121,FIND("～",H121,1)-1),"")</f>
        <v/>
      </c>
      <c r="K121" s="553">
        <f>IF(H121&lt;&gt;"",MID(H121,FIND("～",H121,1)+1,10),"")</f>
        <v/>
      </c>
      <c r="L121" s="22">
        <f>L120</f>
        <v/>
      </c>
      <c r="M121" s="21">
        <f>M120</f>
        <v/>
      </c>
      <c r="N121" s="21">
        <f>N120</f>
        <v/>
      </c>
      <c r="O121" s="21" t="n">
        <v>8</v>
      </c>
      <c r="P121" s="83">
        <f>P120</f>
        <v/>
      </c>
      <c r="Q121" s="22">
        <f>IF(MID(P121,4,3)="543","AO","AI")</f>
        <v/>
      </c>
      <c r="R121" s="22">
        <f>IF(R120&lt;&gt;"",R120,"")</f>
        <v/>
      </c>
      <c r="S121" s="542" t="inlineStr">
        <is>
          <t>4~20mA</t>
        </is>
      </c>
      <c r="T121" s="22" t="n"/>
      <c r="U121" s="22" t="n"/>
      <c r="V121" s="22" t="n"/>
      <c r="W121" s="22" t="n"/>
      <c r="X121" s="22" t="n"/>
      <c r="Y121" s="22" t="n"/>
      <c r="Z121" s="25">
        <f>"%Z"&amp;TEXT(M121,"00")&amp;TEXT(N121,"0")&amp;"1"&amp;TEXT(O121,"00")</f>
        <v/>
      </c>
      <c r="AA121" s="22">
        <f>IF(E121="","",IF(Q121="AI",CONCATENATE("%%I",E121),IF(Q121="AO",CONCATENATE("%%O",E121),E121)))</f>
        <v/>
      </c>
      <c r="AB121" s="22" t="inlineStr">
        <is>
          <t>18-FV-21103B</t>
        </is>
      </c>
      <c r="AC121" s="22">
        <f>IF(G121&lt;&gt;"",G121,"")</f>
        <v/>
      </c>
      <c r="AD121" s="21">
        <f>IF(J121&lt;&gt;"",J121,"")</f>
        <v/>
      </c>
      <c r="AE121" s="21">
        <f>IF(K121&lt;&gt;"",K121,"")</f>
        <v/>
      </c>
      <c r="AF121" s="21">
        <f>IF(I121&lt;&gt;"",I121,"")</f>
        <v/>
      </c>
      <c r="AG121" s="22" t="n">
        <v>0</v>
      </c>
      <c r="AH121" s="22" t="n">
        <v>0</v>
      </c>
      <c r="AI121" s="22" t="n">
        <v>0</v>
      </c>
      <c r="AJ121" s="22" t="n">
        <v>0</v>
      </c>
      <c r="AK121" s="23" t="inlineStr">
        <is>
          <t>DCS-AO</t>
        </is>
      </c>
      <c r="AL121" s="23" t="inlineStr">
        <is>
          <t>IS</t>
        </is>
      </c>
      <c r="AM121" s="23" t="n"/>
      <c r="AN121" s="84" t="inlineStr">
        <is>
          <t>DCS</t>
        </is>
      </c>
      <c r="AO121" s="27" t="n"/>
      <c r="AP121" s="27" t="n"/>
      <c r="AQ121" s="28" t="n"/>
      <c r="AR121" s="543" t="inlineStr">
        <is>
          <t>Y</t>
        </is>
      </c>
      <c r="AS121" s="29" t="n"/>
      <c r="AT121" s="84" t="inlineStr">
        <is>
          <t>Site</t>
        </is>
      </c>
      <c r="AU121" s="541" t="inlineStr">
        <is>
          <t>-</t>
        </is>
      </c>
      <c r="AV121" s="27" t="n"/>
      <c r="AW121" s="27" t="n"/>
      <c r="AX121" s="531" t="inlineStr">
        <is>
          <t>18-IJB-30-012</t>
        </is>
      </c>
      <c r="AY121" s="530" t="inlineStr">
        <is>
          <t>18-30-012-iSC</t>
        </is>
      </c>
      <c r="AZ121" s="27" t="n"/>
      <c r="BA121" s="27" t="n"/>
      <c r="BB121" s="27" t="n"/>
      <c r="BC121" s="27" t="n"/>
      <c r="BD121" s="27" t="n"/>
      <c r="BE121" s="33" t="n"/>
      <c r="BF121" s="33" t="n"/>
      <c r="BG121" s="33" t="n"/>
      <c r="BH121" s="33" t="n"/>
      <c r="BI121" s="33" t="n"/>
      <c r="BJ121" s="33" t="n"/>
      <c r="BK121" s="33" t="n"/>
      <c r="BL121" s="33" t="n"/>
      <c r="BM121" s="33" t="n"/>
      <c r="BN121" s="33" t="n"/>
      <c r="BO121" s="33" t="n"/>
      <c r="BP121" s="33" t="n"/>
      <c r="BQ121" s="33" t="n"/>
      <c r="BR121" s="33" t="n"/>
      <c r="BS121" s="33" t="n"/>
      <c r="BT121" s="33" t="n"/>
      <c r="BU121" s="33" t="n"/>
      <c r="BV121" s="33" t="n"/>
      <c r="BW121" s="27" t="n"/>
      <c r="BX121" s="33" t="n"/>
      <c r="BY121" s="33" t="n"/>
      <c r="BZ121" s="33" t="n"/>
      <c r="CA121" s="27" t="n"/>
      <c r="CB121" s="27" t="n"/>
      <c r="CC121" s="27" t="n"/>
      <c r="CD121" s="27" t="n"/>
      <c r="CE121" s="58" t="n"/>
      <c r="CF121" s="58" t="n"/>
      <c r="CG121" s="59">
        <f>IF(OR(Q121="AI",Q121="PI"),AD121-(AE121-AD121)*0.001,IF(AND(Q121="AO",T121="FC"),4-0.048,IF(AND(Q121="AO",OR(T121="FO",T121="FLO")),20-0.048,"")))</f>
        <v/>
      </c>
      <c r="CH121" s="60">
        <f>IF(OR(Q121="AI",Q121="PI"),AD121+(AE121-AD121)*0.001,IF(AND(Q121="AO",T121="FC"),4+0.048,IF(AND(Q121="AO",OR(T121="FO",T121="FLO")),20+0.048,"")))</f>
        <v/>
      </c>
      <c r="CI121" s="61" t="n"/>
      <c r="CJ121" s="62" t="n"/>
      <c r="CK121" s="59">
        <f>IF(OR(Q121="AI",Q121="PI"),(AE121+AD121)/2-(AE121-AD121)*0.001,IF(Q121="AO",12-0.048,""))</f>
        <v/>
      </c>
      <c r="CL121" s="60">
        <f>IF(OR(Q121="AI",Q121="PI"),(AE121+AD121)/2+(AE121-AD121)*0.001,IF(Q121="AO",12+0.048,""))</f>
        <v/>
      </c>
      <c r="CM121" s="61" t="n"/>
      <c r="CN121" s="62" t="n"/>
      <c r="CO121" s="59">
        <f>IF(OR(Q121="AI",Q121="PI"),AE121-(AE121-AD121)*0.001,IF(AND(Q121="AO",T121="FC"),20-0.048,IF(AND(Q121="AO",OR(T121="FO",T121="FLO")),4-0.048,"")))</f>
        <v/>
      </c>
      <c r="CP121" s="60">
        <f>IF(OR(Q121="AI",Q121="PI"),AE121+(AE121-AD121)*0.001,IF(AND(Q121="AO",T121="FC"),20+0.048,IF(AND(Q121="AO",OR(T121="FO",T121="FLO")),4+0.048,"")))</f>
        <v/>
      </c>
      <c r="CQ121" s="64" t="n"/>
      <c r="CR121" s="65" t="n"/>
      <c r="CS121" s="67" t="n"/>
      <c r="CT121" s="67" t="n"/>
      <c r="CU121" s="544" t="n">
        <v>1830</v>
      </c>
      <c r="CV121" s="518">
        <f>LEFT(D121,3)</f>
        <v/>
      </c>
      <c r="CW121" s="47" t="inlineStr">
        <is>
          <t>FV</t>
        </is>
      </c>
      <c r="CX121" s="47">
        <f>RIGHT(D121,7)</f>
        <v/>
      </c>
      <c r="CY121" s="47">
        <f>CV121&amp;CW121&amp;CX121</f>
        <v/>
      </c>
    </row>
    <row r="122" ht="19.9" customHeight="1" s="521">
      <c r="A122" s="524" t="n">
        <v>121</v>
      </c>
      <c r="B122" s="15" t="n">
        <v>9</v>
      </c>
      <c r="C122" s="15" t="n">
        <v>1830</v>
      </c>
      <c r="D122" s="45" t="inlineStr">
        <is>
          <t>18-PV-23101A</t>
        </is>
      </c>
      <c r="E122" s="553" t="n"/>
      <c r="F122" s="540" t="inlineStr">
        <is>
          <t>2</t>
        </is>
      </c>
      <c r="G122" s="541" t="inlineStr">
        <is>
          <t>LP NITROGEN TO VE-2301</t>
        </is>
      </c>
      <c r="H122" s="553" t="n"/>
      <c r="I122" s="553" t="n"/>
      <c r="J122" s="553">
        <f>IF(H122&lt;&gt;"",LEFT(H122,FIND("～",H122,1)-1),"")</f>
        <v/>
      </c>
      <c r="K122" s="553">
        <f>IF(H122&lt;&gt;"",MID(H122,FIND("～",H122,1)+1,10),"")</f>
        <v/>
      </c>
      <c r="L122" s="22">
        <f>L121</f>
        <v/>
      </c>
      <c r="M122" s="21">
        <f>M121</f>
        <v/>
      </c>
      <c r="N122" s="21">
        <f>N121</f>
        <v/>
      </c>
      <c r="O122" s="21" t="n">
        <v>9</v>
      </c>
      <c r="P122" s="83">
        <f>P121</f>
        <v/>
      </c>
      <c r="Q122" s="22">
        <f>IF(MID(P122,4,3)="543","AO","AI")</f>
        <v/>
      </c>
      <c r="R122" s="22">
        <f>IF(R121&lt;&gt;"",R121,"")</f>
        <v/>
      </c>
      <c r="S122" s="542" t="inlineStr">
        <is>
          <t>4~20mA</t>
        </is>
      </c>
      <c r="T122" s="22" t="n"/>
      <c r="U122" s="22" t="n"/>
      <c r="V122" s="22" t="n"/>
      <c r="W122" s="22" t="n"/>
      <c r="X122" s="22" t="n"/>
      <c r="Y122" s="22" t="n"/>
      <c r="Z122" s="25">
        <f>"%Z"&amp;TEXT(M122,"00")&amp;TEXT(N122,"0")&amp;"1"&amp;TEXT(O122,"00")</f>
        <v/>
      </c>
      <c r="AA122" s="22">
        <f>IF(E122="","",IF(Q122="AI",CONCATENATE("%%I",E122),IF(Q122="AO",CONCATENATE("%%O",E122),E122)))</f>
        <v/>
      </c>
      <c r="AB122" s="22" t="inlineStr">
        <is>
          <t>18-PV-23101A</t>
        </is>
      </c>
      <c r="AC122" s="22">
        <f>IF(G122&lt;&gt;"",G122,"")</f>
        <v/>
      </c>
      <c r="AD122" s="21">
        <f>IF(J122&lt;&gt;"",J122,"")</f>
        <v/>
      </c>
      <c r="AE122" s="21">
        <f>IF(K122&lt;&gt;"",K122,"")</f>
        <v/>
      </c>
      <c r="AF122" s="21">
        <f>IF(I122&lt;&gt;"",I122,"")</f>
        <v/>
      </c>
      <c r="AG122" s="22" t="n">
        <v>0</v>
      </c>
      <c r="AH122" s="22" t="n">
        <v>0</v>
      </c>
      <c r="AI122" s="22" t="n">
        <v>0</v>
      </c>
      <c r="AJ122" s="22" t="n">
        <v>0</v>
      </c>
      <c r="AK122" s="23" t="inlineStr">
        <is>
          <t>DCS-AO</t>
        </is>
      </c>
      <c r="AL122" s="23" t="inlineStr">
        <is>
          <t>IS</t>
        </is>
      </c>
      <c r="AM122" s="23" t="n"/>
      <c r="AN122" s="84" t="inlineStr">
        <is>
          <t>DCS</t>
        </is>
      </c>
      <c r="AO122" s="27" t="n"/>
      <c r="AP122" s="27" t="n"/>
      <c r="AQ122" s="28" t="n"/>
      <c r="AR122" s="543" t="inlineStr">
        <is>
          <t>Y</t>
        </is>
      </c>
      <c r="AS122" s="29" t="n"/>
      <c r="AT122" s="84" t="inlineStr">
        <is>
          <t>Site</t>
        </is>
      </c>
      <c r="AU122" s="541" t="inlineStr">
        <is>
          <t>-</t>
        </is>
      </c>
      <c r="AV122" s="27" t="n"/>
      <c r="AW122" s="27" t="n"/>
      <c r="AX122" s="531" t="inlineStr">
        <is>
          <t>18-IJB-30-014</t>
        </is>
      </c>
      <c r="AY122" s="530" t="inlineStr">
        <is>
          <t>18-30-014-iSC</t>
        </is>
      </c>
      <c r="AZ122" s="27" t="n"/>
      <c r="BA122" s="27" t="n"/>
      <c r="BB122" s="27" t="n"/>
      <c r="BC122" s="27" t="n"/>
      <c r="BD122" s="27" t="n"/>
      <c r="BE122" s="33" t="n"/>
      <c r="BF122" s="33" t="n"/>
      <c r="BG122" s="33" t="n"/>
      <c r="BH122" s="33" t="n"/>
      <c r="BI122" s="33" t="n"/>
      <c r="BJ122" s="33" t="n"/>
      <c r="BK122" s="33" t="n"/>
      <c r="BL122" s="33" t="n"/>
      <c r="BM122" s="33" t="n"/>
      <c r="BN122" s="33" t="n"/>
      <c r="BO122" s="33" t="n"/>
      <c r="BP122" s="33" t="n"/>
      <c r="BQ122" s="33" t="n"/>
      <c r="BR122" s="33" t="n"/>
      <c r="BS122" s="33" t="n"/>
      <c r="BT122" s="33" t="n"/>
      <c r="BU122" s="33" t="n"/>
      <c r="BV122" s="33" t="n"/>
      <c r="BW122" s="27" t="n"/>
      <c r="BX122" s="33" t="n"/>
      <c r="BY122" s="33" t="n"/>
      <c r="BZ122" s="33" t="n"/>
      <c r="CA122" s="27" t="n"/>
      <c r="CB122" s="27" t="n"/>
      <c r="CC122" s="27" t="n"/>
      <c r="CD122" s="27" t="n"/>
      <c r="CE122" s="58" t="n"/>
      <c r="CF122" s="58" t="n"/>
      <c r="CG122" s="59">
        <f>IF(OR(Q122="AI",Q122="PI"),AD122-(AE122-AD122)*0.001,IF(AND(Q122="AO",T122="FC"),4-0.048,IF(AND(Q122="AO",OR(T122="FO",T122="FLO")),20-0.048,"")))</f>
        <v/>
      </c>
      <c r="CH122" s="60">
        <f>IF(OR(Q122="AI",Q122="PI"),AD122+(AE122-AD122)*0.001,IF(AND(Q122="AO",T122="FC"),4+0.048,IF(AND(Q122="AO",OR(T122="FO",T122="FLO")),20+0.048,"")))</f>
        <v/>
      </c>
      <c r="CI122" s="61" t="n"/>
      <c r="CJ122" s="62" t="n"/>
      <c r="CK122" s="59">
        <f>IF(OR(Q122="AI",Q122="PI"),(AE122+AD122)/2-(AE122-AD122)*0.001,IF(Q122="AO",12-0.048,""))</f>
        <v/>
      </c>
      <c r="CL122" s="60">
        <f>IF(OR(Q122="AI",Q122="PI"),(AE122+AD122)/2+(AE122-AD122)*0.001,IF(Q122="AO",12+0.048,""))</f>
        <v/>
      </c>
      <c r="CM122" s="61" t="n"/>
      <c r="CN122" s="62" t="n"/>
      <c r="CO122" s="59">
        <f>IF(OR(Q122="AI",Q122="PI"),AE122-(AE122-AD122)*0.001,IF(AND(Q122="AO",T122="FC"),20-0.048,IF(AND(Q122="AO",OR(T122="FO",T122="FLO")),4-0.048,"")))</f>
        <v/>
      </c>
      <c r="CP122" s="60">
        <f>IF(OR(Q122="AI",Q122="PI"),AE122+(AE122-AD122)*0.001,IF(AND(Q122="AO",T122="FC"),20+0.048,IF(AND(Q122="AO",OR(T122="FO",T122="FLO")),4+0.048,"")))</f>
        <v/>
      </c>
      <c r="CQ122" s="64" t="n"/>
      <c r="CR122" s="65" t="n"/>
      <c r="CS122" s="67" t="n"/>
      <c r="CT122" s="67" t="n"/>
      <c r="CU122" s="544" t="n">
        <v>1830</v>
      </c>
      <c r="CV122" s="518">
        <f>LEFT(D122,3)</f>
        <v/>
      </c>
      <c r="CW122" s="47" t="inlineStr">
        <is>
          <t>PV</t>
        </is>
      </c>
      <c r="CX122" s="47">
        <f>RIGHT(D122,7)</f>
        <v/>
      </c>
      <c r="CY122" s="47">
        <f>CV122&amp;CW122&amp;CX122</f>
        <v/>
      </c>
    </row>
    <row r="123" ht="19.9" customHeight="1" s="521">
      <c r="A123" s="524" t="n">
        <v>122</v>
      </c>
      <c r="B123" s="15" t="n">
        <v>10</v>
      </c>
      <c r="C123" s="15" t="n">
        <v>1830</v>
      </c>
      <c r="D123" s="45" t="inlineStr">
        <is>
          <t>18-PV-23101B</t>
        </is>
      </c>
      <c r="E123" s="553" t="n"/>
      <c r="F123" s="540" t="inlineStr">
        <is>
          <t>2</t>
        </is>
      </c>
      <c r="G123" s="541" t="inlineStr">
        <is>
          <t>NITROGEN TO ATM.</t>
        </is>
      </c>
      <c r="H123" s="553" t="n"/>
      <c r="I123" s="553" t="n"/>
      <c r="J123" s="553">
        <f>IF(H123&lt;&gt;"",LEFT(H123,FIND("～",H123,1)-1),"")</f>
        <v/>
      </c>
      <c r="K123" s="553">
        <f>IF(H123&lt;&gt;"",MID(H123,FIND("～",H123,1)+1,10),"")</f>
        <v/>
      </c>
      <c r="L123" s="22">
        <f>L122</f>
        <v/>
      </c>
      <c r="M123" s="21">
        <f>M122</f>
        <v/>
      </c>
      <c r="N123" s="21">
        <f>N122</f>
        <v/>
      </c>
      <c r="O123" s="21" t="n">
        <v>10</v>
      </c>
      <c r="P123" s="83">
        <f>P122</f>
        <v/>
      </c>
      <c r="Q123" s="22">
        <f>IF(MID(P123,4,3)="543","AO","AI")</f>
        <v/>
      </c>
      <c r="R123" s="22">
        <f>IF(R122&lt;&gt;"",R122,"")</f>
        <v/>
      </c>
      <c r="S123" s="542" t="inlineStr">
        <is>
          <t>4~20mA</t>
        </is>
      </c>
      <c r="T123" s="22" t="n"/>
      <c r="U123" s="22" t="n"/>
      <c r="V123" s="22" t="n"/>
      <c r="W123" s="22" t="n"/>
      <c r="X123" s="22" t="n"/>
      <c r="Y123" s="22" t="n"/>
      <c r="Z123" s="25">
        <f>"%Z"&amp;TEXT(M123,"00")&amp;TEXT(N123,"0")&amp;"1"&amp;TEXT(O123,"00")</f>
        <v/>
      </c>
      <c r="AA123" s="22">
        <f>IF(E123="","",IF(Q123="AI",CONCATENATE("%%I",E123),IF(Q123="AO",CONCATENATE("%%O",E123),E123)))</f>
        <v/>
      </c>
      <c r="AB123" s="22" t="inlineStr">
        <is>
          <t>18-PV-23101B</t>
        </is>
      </c>
      <c r="AC123" s="22">
        <f>IF(G123&lt;&gt;"",G123,"")</f>
        <v/>
      </c>
      <c r="AD123" s="21">
        <f>IF(J123&lt;&gt;"",J123,"")</f>
        <v/>
      </c>
      <c r="AE123" s="21">
        <f>IF(K123&lt;&gt;"",K123,"")</f>
        <v/>
      </c>
      <c r="AF123" s="21">
        <f>IF(I123&lt;&gt;"",I123,"")</f>
        <v/>
      </c>
      <c r="AG123" s="22" t="n">
        <v>0</v>
      </c>
      <c r="AH123" s="22" t="n">
        <v>0</v>
      </c>
      <c r="AI123" s="22" t="n">
        <v>0</v>
      </c>
      <c r="AJ123" s="22" t="n">
        <v>0</v>
      </c>
      <c r="AK123" s="23" t="inlineStr">
        <is>
          <t>DCS-AO</t>
        </is>
      </c>
      <c r="AL123" s="23" t="inlineStr">
        <is>
          <t>IS</t>
        </is>
      </c>
      <c r="AM123" s="23" t="n"/>
      <c r="AN123" s="84" t="inlineStr">
        <is>
          <t>DCS</t>
        </is>
      </c>
      <c r="AO123" s="27" t="n"/>
      <c r="AP123" s="27" t="n"/>
      <c r="AQ123" s="28" t="n"/>
      <c r="AR123" s="543" t="inlineStr">
        <is>
          <t>Y</t>
        </is>
      </c>
      <c r="AS123" s="29" t="n"/>
      <c r="AT123" s="84" t="inlineStr">
        <is>
          <t>Site</t>
        </is>
      </c>
      <c r="AU123" s="541" t="inlineStr">
        <is>
          <t>-</t>
        </is>
      </c>
      <c r="AV123" s="27" t="n"/>
      <c r="AW123" s="27" t="n"/>
      <c r="AX123" s="531" t="inlineStr">
        <is>
          <t>18-IJB-30-014</t>
        </is>
      </c>
      <c r="AY123" s="530" t="inlineStr">
        <is>
          <t>18-30-014-iSC</t>
        </is>
      </c>
      <c r="AZ123" s="27" t="n"/>
      <c r="BA123" s="27" t="n"/>
      <c r="BB123" s="27" t="n"/>
      <c r="BC123" s="27" t="n"/>
      <c r="BD123" s="27" t="n"/>
      <c r="BE123" s="33" t="n"/>
      <c r="BF123" s="33" t="n"/>
      <c r="BG123" s="33" t="n"/>
      <c r="BH123" s="33" t="n"/>
      <c r="BI123" s="33" t="n"/>
      <c r="BJ123" s="33" t="n"/>
      <c r="BK123" s="33" t="n"/>
      <c r="BL123" s="33" t="n"/>
      <c r="BM123" s="33" t="n"/>
      <c r="BN123" s="33" t="n"/>
      <c r="BO123" s="33" t="n"/>
      <c r="BP123" s="33" t="n"/>
      <c r="BQ123" s="33" t="n"/>
      <c r="BR123" s="33" t="n"/>
      <c r="BS123" s="33" t="n"/>
      <c r="BT123" s="33" t="n"/>
      <c r="BU123" s="33" t="n"/>
      <c r="BV123" s="33" t="n"/>
      <c r="BW123" s="27" t="n"/>
      <c r="BX123" s="33" t="n"/>
      <c r="BY123" s="33" t="n"/>
      <c r="BZ123" s="33" t="n"/>
      <c r="CA123" s="27" t="n"/>
      <c r="CB123" s="27" t="n"/>
      <c r="CC123" s="27" t="n"/>
      <c r="CD123" s="27" t="n"/>
      <c r="CE123" s="58" t="n"/>
      <c r="CF123" s="58" t="n"/>
      <c r="CG123" s="59">
        <f>IF(OR(Q123="AI",Q123="PI"),AD123-(AE123-AD123)*0.001,IF(AND(Q123="AO",T123="FC"),4-0.048,IF(AND(Q123="AO",OR(T123="FO",T123="FLO")),20-0.048,"")))</f>
        <v/>
      </c>
      <c r="CH123" s="60">
        <f>IF(OR(Q123="AI",Q123="PI"),AD123+(AE123-AD123)*0.001,IF(AND(Q123="AO",T123="FC"),4+0.048,IF(AND(Q123="AO",OR(T123="FO",T123="FLO")),20+0.048,"")))</f>
        <v/>
      </c>
      <c r="CI123" s="61" t="n"/>
      <c r="CJ123" s="62" t="n"/>
      <c r="CK123" s="59">
        <f>IF(OR(Q123="AI",Q123="PI"),(AE123+AD123)/2-(AE123-AD123)*0.001,IF(Q123="AO",12-0.048,""))</f>
        <v/>
      </c>
      <c r="CL123" s="60">
        <f>IF(OR(Q123="AI",Q123="PI"),(AE123+AD123)/2+(AE123-AD123)*0.001,IF(Q123="AO",12+0.048,""))</f>
        <v/>
      </c>
      <c r="CM123" s="61" t="n"/>
      <c r="CN123" s="62" t="n"/>
      <c r="CO123" s="59">
        <f>IF(OR(Q123="AI",Q123="PI"),AE123-(AE123-AD123)*0.001,IF(AND(Q123="AO",T123="FC"),20-0.048,IF(AND(Q123="AO",OR(T123="FO",T123="FLO")),4-0.048,"")))</f>
        <v/>
      </c>
      <c r="CP123" s="60">
        <f>IF(OR(Q123="AI",Q123="PI"),AE123+(AE123-AD123)*0.001,IF(AND(Q123="AO",T123="FC"),20+0.048,IF(AND(Q123="AO",OR(T123="FO",T123="FLO")),4+0.048,"")))</f>
        <v/>
      </c>
      <c r="CQ123" s="64" t="n"/>
      <c r="CR123" s="65" t="n"/>
      <c r="CS123" s="67" t="n"/>
      <c r="CT123" s="67" t="n"/>
      <c r="CU123" s="544" t="n">
        <v>1830</v>
      </c>
      <c r="CV123" s="518">
        <f>LEFT(D123,3)</f>
        <v/>
      </c>
      <c r="CW123" s="47" t="inlineStr">
        <is>
          <t>PV</t>
        </is>
      </c>
      <c r="CX123" s="47">
        <f>RIGHT(D123,7)</f>
        <v/>
      </c>
      <c r="CY123" s="47">
        <f>CV123&amp;CW123&amp;CX123</f>
        <v/>
      </c>
    </row>
    <row r="124" ht="19.9" customHeight="1" s="521">
      <c r="A124" s="524" t="n">
        <v>123</v>
      </c>
      <c r="B124" s="15" t="n">
        <v>11</v>
      </c>
      <c r="C124" s="15" t="n">
        <v>1830</v>
      </c>
      <c r="D124" s="45" t="inlineStr">
        <is>
          <t>18-PV-66102</t>
        </is>
      </c>
      <c r="E124" s="45" t="n"/>
      <c r="F124" s="540" t="inlineStr">
        <is>
          <t>-</t>
        </is>
      </c>
      <c r="G124" s="541" t="inlineStr">
        <is>
          <t>VACUMM OFFGAS TO OSBL</t>
        </is>
      </c>
      <c r="H124" s="553" t="n"/>
      <c r="I124" s="553" t="n"/>
      <c r="J124" s="553">
        <f>IF(H124&lt;&gt;"",LEFT(H124,FIND("～",H124,1)-1),"")</f>
        <v/>
      </c>
      <c r="K124" s="553">
        <f>IF(H124&lt;&gt;"",MID(H124,FIND("～",H124,1)+1,10),"")</f>
        <v/>
      </c>
      <c r="L124" s="22">
        <f>L123</f>
        <v/>
      </c>
      <c r="M124" s="21">
        <f>M123</f>
        <v/>
      </c>
      <c r="N124" s="21">
        <f>N123</f>
        <v/>
      </c>
      <c r="O124" s="21" t="n">
        <v>11</v>
      </c>
      <c r="P124" s="83">
        <f>P123</f>
        <v/>
      </c>
      <c r="Q124" s="22">
        <f>IF(MID(P124,4,3)="543","AO","AI")</f>
        <v/>
      </c>
      <c r="R124" s="22">
        <f>IF(R123&lt;&gt;"",R123,"")</f>
        <v/>
      </c>
      <c r="S124" s="542" t="inlineStr">
        <is>
          <t>4~20mA</t>
        </is>
      </c>
      <c r="T124" s="22" t="n"/>
      <c r="U124" s="22" t="n"/>
      <c r="V124" s="22" t="n"/>
      <c r="W124" s="22" t="n"/>
      <c r="X124" s="22" t="n"/>
      <c r="Y124" s="22" t="n"/>
      <c r="Z124" s="25">
        <f>"%Z"&amp;TEXT(M124,"00")&amp;TEXT(N124,"0")&amp;"1"&amp;TEXT(O124,"00")</f>
        <v/>
      </c>
      <c r="AA124" s="22">
        <f>IF(E124="","",IF(Q124="AI",CONCATENATE("%%I",E124),IF(Q124="AO",CONCATENATE("%%O",E124),E124)))</f>
        <v/>
      </c>
      <c r="AB124" s="22" t="inlineStr">
        <is>
          <t>18-PV-66102</t>
        </is>
      </c>
      <c r="AC124" s="22">
        <f>IF(G124&lt;&gt;"",G124,"")</f>
        <v/>
      </c>
      <c r="AD124" s="21">
        <f>IF(J124&lt;&gt;"",J124,"")</f>
        <v/>
      </c>
      <c r="AE124" s="21">
        <f>IF(K124&lt;&gt;"",K124,"")</f>
        <v/>
      </c>
      <c r="AF124" s="21">
        <f>IF(I124&lt;&gt;"",I124,"")</f>
        <v/>
      </c>
      <c r="AG124" s="22" t="n"/>
      <c r="AH124" s="22" t="n"/>
      <c r="AI124" s="22" t="n"/>
      <c r="AJ124" s="22" t="n"/>
      <c r="AK124" s="23" t="inlineStr">
        <is>
          <t>DCS-AO</t>
        </is>
      </c>
      <c r="AL124" s="23" t="inlineStr">
        <is>
          <t>IS</t>
        </is>
      </c>
      <c r="AM124" s="23" t="n"/>
      <c r="AN124" s="84" t="inlineStr">
        <is>
          <t>DCS</t>
        </is>
      </c>
      <c r="AO124" s="27" t="n"/>
      <c r="AP124" s="27" t="n"/>
      <c r="AQ124" s="28" t="n"/>
      <c r="AR124" s="543" t="inlineStr">
        <is>
          <t>Y</t>
        </is>
      </c>
      <c r="AS124" s="29" t="n"/>
      <c r="AT124" s="84" t="inlineStr">
        <is>
          <t>Site</t>
        </is>
      </c>
      <c r="AU124" s="541" t="inlineStr">
        <is>
          <t>-</t>
        </is>
      </c>
      <c r="AV124" s="27" t="n"/>
      <c r="AW124" s="27" t="n"/>
      <c r="AX124" s="530" t="inlineStr">
        <is>
          <t>18-IJB-30-014</t>
        </is>
      </c>
      <c r="AY124" s="530" t="inlineStr">
        <is>
          <t>18-30-014-iSC</t>
        </is>
      </c>
      <c r="AZ124" s="27" t="n"/>
      <c r="BA124" s="27" t="n"/>
      <c r="BB124" s="27" t="n"/>
      <c r="BC124" s="27" t="n"/>
      <c r="BD124" s="27" t="n"/>
      <c r="BE124" s="33" t="n"/>
      <c r="BF124" s="33" t="n"/>
      <c r="BG124" s="33" t="n"/>
      <c r="BH124" s="33" t="n"/>
      <c r="BI124" s="33" t="n"/>
      <c r="BJ124" s="33" t="n"/>
      <c r="BK124" s="33" t="n"/>
      <c r="BL124" s="33" t="n"/>
      <c r="BM124" s="33" t="n"/>
      <c r="BN124" s="33" t="n"/>
      <c r="BO124" s="33" t="n"/>
      <c r="BP124" s="33" t="n"/>
      <c r="BQ124" s="33" t="n"/>
      <c r="BR124" s="33" t="n"/>
      <c r="BS124" s="33" t="n"/>
      <c r="BT124" s="33" t="n"/>
      <c r="BU124" s="33" t="n"/>
      <c r="BV124" s="33" t="n"/>
      <c r="BW124" s="27" t="n"/>
      <c r="BX124" s="33" t="n"/>
      <c r="BY124" s="33" t="n"/>
      <c r="BZ124" s="33" t="n"/>
      <c r="CA124" s="27" t="n"/>
      <c r="CB124" s="27" t="n"/>
      <c r="CC124" s="27" t="n"/>
      <c r="CD124" s="27" t="n"/>
      <c r="CE124" s="58" t="n"/>
      <c r="CF124" s="58" t="n"/>
      <c r="CG124" s="59">
        <f>IF(OR(Q124="AI",Q124="PI"),AD124-(AE124-AD124)*0.001,IF(AND(Q124="AO",T124="FC"),4-0.048,IF(AND(Q124="AO",OR(T124="FO",T124="FLO")),20-0.048,"")))</f>
        <v/>
      </c>
      <c r="CH124" s="60">
        <f>IF(OR(Q124="AI",Q124="PI"),AD124+(AE124-AD124)*0.001,IF(AND(Q124="AO",T124="FC"),4+0.048,IF(AND(Q124="AO",OR(T124="FO",T124="FLO")),20+0.048,"")))</f>
        <v/>
      </c>
      <c r="CI124" s="61" t="n"/>
      <c r="CJ124" s="62" t="n"/>
      <c r="CK124" s="59">
        <f>IF(OR(Q124="AI",Q124="PI"),(AE124+AD124)/2-(AE124-AD124)*0.001,IF(Q124="AO",12-0.048,""))</f>
        <v/>
      </c>
      <c r="CL124" s="60">
        <f>IF(OR(Q124="AI",Q124="PI"),(AE124+AD124)/2+(AE124-AD124)*0.001,IF(Q124="AO",12+0.048,""))</f>
        <v/>
      </c>
      <c r="CM124" s="61" t="n"/>
      <c r="CN124" s="62" t="n"/>
      <c r="CO124" s="59">
        <f>IF(OR(Q124="AI",Q124="PI"),AE124-(AE124-AD124)*0.001,IF(AND(Q124="AO",T124="FC"),20-0.048,IF(AND(Q124="AO",OR(T124="FO",T124="FLO")),4-0.048,"")))</f>
        <v/>
      </c>
      <c r="CP124" s="60">
        <f>IF(OR(Q124="AI",Q124="PI"),AE124+(AE124-AD124)*0.001,IF(AND(Q124="AO",T124="FC"),20+0.048,IF(AND(Q124="AO",OR(T124="FO",T124="FLO")),4+0.048,"")))</f>
        <v/>
      </c>
      <c r="CQ124" s="64" t="n"/>
      <c r="CR124" s="65" t="n"/>
      <c r="CS124" s="67" t="n"/>
      <c r="CT124" s="67" t="n"/>
      <c r="CU124" s="544" t="n">
        <v>1830</v>
      </c>
      <c r="CV124" s="518">
        <f>LEFT(D124,3)</f>
        <v/>
      </c>
      <c r="CW124" s="47" t="inlineStr">
        <is>
          <t>PV</t>
        </is>
      </c>
      <c r="CX124" s="47">
        <f>RIGHT(D124,6)</f>
        <v/>
      </c>
      <c r="CY124" s="47">
        <f>CV124&amp;CW124&amp;CX124</f>
        <v/>
      </c>
    </row>
    <row r="125" ht="19.9" customHeight="1" s="521">
      <c r="A125" s="524" t="n">
        <v>124</v>
      </c>
      <c r="B125" s="15" t="n">
        <v>12</v>
      </c>
      <c r="C125" s="15" t="n">
        <v>1830</v>
      </c>
      <c r="D125" s="45" t="inlineStr">
        <is>
          <t>18-HV-66102</t>
        </is>
      </c>
      <c r="E125" s="45" t="n"/>
      <c r="F125" s="540" t="inlineStr">
        <is>
          <t>-</t>
        </is>
      </c>
      <c r="G125" s="541" t="inlineStr">
        <is>
          <t>OFFGAS TO ATM AT SAFE LOCATION</t>
        </is>
      </c>
      <c r="H125" s="553" t="n"/>
      <c r="I125" s="553" t="n"/>
      <c r="J125" s="553">
        <f>IF(H125&lt;&gt;"",LEFT(H125,FIND("～",H125,1)-1),"")</f>
        <v/>
      </c>
      <c r="K125" s="553">
        <f>IF(H125&lt;&gt;"",MID(H125,FIND("～",H125,1)+1,10),"")</f>
        <v/>
      </c>
      <c r="L125" s="22">
        <f>L124</f>
        <v/>
      </c>
      <c r="M125" s="21">
        <f>M124</f>
        <v/>
      </c>
      <c r="N125" s="21">
        <f>N124</f>
        <v/>
      </c>
      <c r="O125" s="21" t="n">
        <v>12</v>
      </c>
      <c r="P125" s="83">
        <f>P124</f>
        <v/>
      </c>
      <c r="Q125" s="22">
        <f>IF(MID(P125,4,3)="543","AO","AI")</f>
        <v/>
      </c>
      <c r="R125" s="22">
        <f>IF(R124&lt;&gt;"",R124,"")</f>
        <v/>
      </c>
      <c r="S125" s="542" t="inlineStr">
        <is>
          <t>4~20mA</t>
        </is>
      </c>
      <c r="T125" s="22" t="n"/>
      <c r="U125" s="22" t="n"/>
      <c r="V125" s="22" t="n"/>
      <c r="W125" s="22" t="n"/>
      <c r="X125" s="22" t="n"/>
      <c r="Y125" s="22" t="n"/>
      <c r="Z125" s="25">
        <f>"%Z"&amp;TEXT(M125,"00")&amp;TEXT(N125,"0")&amp;"1"&amp;TEXT(O125,"00")</f>
        <v/>
      </c>
      <c r="AA125" s="22">
        <f>IF(E125="","",IF(Q125="AI",CONCATENATE("%%I",E125),IF(Q125="AO",CONCATENATE("%%O",E125),E125)))</f>
        <v/>
      </c>
      <c r="AB125" s="22" t="inlineStr">
        <is>
          <t>18-HIC-66102</t>
        </is>
      </c>
      <c r="AC125" s="22">
        <f>IF(G125&lt;&gt;"",G125,"")</f>
        <v/>
      </c>
      <c r="AD125" s="21">
        <f>IF(J125&lt;&gt;"",J125,"")</f>
        <v/>
      </c>
      <c r="AE125" s="21">
        <f>IF(K125&lt;&gt;"",K125,"")</f>
        <v/>
      </c>
      <c r="AF125" s="21">
        <f>IF(I125&lt;&gt;"",I125,"")</f>
        <v/>
      </c>
      <c r="AG125" s="22" t="n"/>
      <c r="AH125" s="22" t="n"/>
      <c r="AI125" s="22" t="n"/>
      <c r="AJ125" s="22" t="n"/>
      <c r="AK125" s="23" t="inlineStr">
        <is>
          <t>DCS-AO</t>
        </is>
      </c>
      <c r="AL125" s="23" t="inlineStr">
        <is>
          <t>IS</t>
        </is>
      </c>
      <c r="AM125" s="23" t="n"/>
      <c r="AN125" s="84" t="inlineStr">
        <is>
          <t>DCS</t>
        </is>
      </c>
      <c r="AO125" s="27" t="n"/>
      <c r="AP125" s="27" t="n"/>
      <c r="AQ125" s="28" t="n"/>
      <c r="AR125" s="543" t="inlineStr">
        <is>
          <t>Y</t>
        </is>
      </c>
      <c r="AS125" s="29" t="n"/>
      <c r="AT125" s="84" t="inlineStr">
        <is>
          <t>Site</t>
        </is>
      </c>
      <c r="AU125" s="541" t="inlineStr">
        <is>
          <t>-</t>
        </is>
      </c>
      <c r="AV125" s="27" t="n"/>
      <c r="AW125" s="27" t="n"/>
      <c r="AX125" s="530" t="inlineStr">
        <is>
          <t>18-IJB-30-014</t>
        </is>
      </c>
      <c r="AY125" s="530" t="inlineStr">
        <is>
          <t>18-30-014-iSC</t>
        </is>
      </c>
      <c r="AZ125" s="27" t="n"/>
      <c r="BA125" s="27" t="n"/>
      <c r="BB125" s="27" t="n"/>
      <c r="BC125" s="27" t="n"/>
      <c r="BD125" s="27" t="n"/>
      <c r="BE125" s="33" t="n"/>
      <c r="BF125" s="33" t="n"/>
      <c r="BG125" s="33" t="n"/>
      <c r="BH125" s="33" t="n"/>
      <c r="BI125" s="33" t="n"/>
      <c r="BJ125" s="33" t="n"/>
      <c r="BK125" s="33" t="n"/>
      <c r="BL125" s="33" t="n"/>
      <c r="BM125" s="33" t="n"/>
      <c r="BN125" s="33" t="n"/>
      <c r="BO125" s="33" t="n"/>
      <c r="BP125" s="33" t="n"/>
      <c r="BQ125" s="33" t="n"/>
      <c r="BR125" s="33" t="n"/>
      <c r="BS125" s="33" t="n"/>
      <c r="BT125" s="33" t="n"/>
      <c r="BU125" s="33" t="n"/>
      <c r="BV125" s="33" t="n"/>
      <c r="BW125" s="27" t="n"/>
      <c r="BX125" s="33" t="n"/>
      <c r="BY125" s="33" t="n"/>
      <c r="BZ125" s="33" t="n"/>
      <c r="CA125" s="27" t="n"/>
      <c r="CB125" s="27" t="n"/>
      <c r="CC125" s="27" t="n"/>
      <c r="CD125" s="27" t="n"/>
      <c r="CE125" s="58" t="n"/>
      <c r="CF125" s="58" t="n"/>
      <c r="CG125" s="59">
        <f>IF(OR(Q125="AI",Q125="PI"),AD125-(AE125-AD125)*0.001,IF(AND(Q125="AO",T125="FC"),4-0.048,IF(AND(Q125="AO",OR(T125="FO",T125="FLO")),20-0.048,"")))</f>
        <v/>
      </c>
      <c r="CH125" s="60">
        <f>IF(OR(Q125="AI",Q125="PI"),AD125+(AE125-AD125)*0.001,IF(AND(Q125="AO",T125="FC"),4+0.048,IF(AND(Q125="AO",OR(T125="FO",T125="FLO")),20+0.048,"")))</f>
        <v/>
      </c>
      <c r="CI125" s="61" t="n"/>
      <c r="CJ125" s="62" t="n"/>
      <c r="CK125" s="59">
        <f>IF(OR(Q125="AI",Q125="PI"),(AE125+AD125)/2-(AE125-AD125)*0.001,IF(Q125="AO",12-0.048,""))</f>
        <v/>
      </c>
      <c r="CL125" s="60">
        <f>IF(OR(Q125="AI",Q125="PI"),(AE125+AD125)/2+(AE125-AD125)*0.001,IF(Q125="AO",12+0.048,""))</f>
        <v/>
      </c>
      <c r="CM125" s="61" t="n"/>
      <c r="CN125" s="62" t="n"/>
      <c r="CO125" s="59">
        <f>IF(OR(Q125="AI",Q125="PI"),AE125-(AE125-AD125)*0.001,IF(AND(Q125="AO",T125="FC"),20-0.048,IF(AND(Q125="AO",OR(T125="FO",T125="FLO")),4-0.048,"")))</f>
        <v/>
      </c>
      <c r="CP125" s="60">
        <f>IF(OR(Q125="AI",Q125="PI"),AE125+(AE125-AD125)*0.001,IF(AND(Q125="AO",T125="FC"),20+0.048,IF(AND(Q125="AO",OR(T125="FO",T125="FLO")),4+0.048,"")))</f>
        <v/>
      </c>
      <c r="CQ125" s="64" t="n"/>
      <c r="CR125" s="65" t="n"/>
      <c r="CS125" s="67" t="n"/>
      <c r="CT125" s="67" t="n"/>
      <c r="CU125" s="544" t="n">
        <v>1830</v>
      </c>
      <c r="CV125" s="518">
        <f>LEFT(D125,3)</f>
        <v/>
      </c>
      <c r="CW125" s="47" t="inlineStr">
        <is>
          <t>HIC</t>
        </is>
      </c>
      <c r="CX125" s="47">
        <f>RIGHT(D125,6)</f>
        <v/>
      </c>
      <c r="CY125" s="47">
        <f>CV125&amp;CW125&amp;CX125</f>
        <v/>
      </c>
    </row>
    <row r="126" ht="19.9" customHeight="1" s="521">
      <c r="A126" s="524" t="n">
        <v>125</v>
      </c>
      <c r="B126" s="15" t="n">
        <v>13</v>
      </c>
      <c r="C126" s="15" t="n"/>
      <c r="D126" s="50">
        <f>LEFT(L126,1)&amp;RIGHT(L126,2)&amp;"N"&amp;M126&amp;"S"&amp;N126&amp;O126</f>
        <v/>
      </c>
      <c r="E126" s="45" t="n"/>
      <c r="F126" s="43" t="n"/>
      <c r="G126" s="553" t="inlineStr">
        <is>
          <t>Spare</t>
        </is>
      </c>
      <c r="H126" s="553" t="n"/>
      <c r="I126" s="553" t="n"/>
      <c r="J126" s="553">
        <f>IF(H126&lt;&gt;"",LEFT(H126,FIND("～",H126,1)-1),"")</f>
        <v/>
      </c>
      <c r="K126" s="553">
        <f>IF(H126&lt;&gt;"",MID(H126,FIND("～",H126,1)+1,10),"")</f>
        <v/>
      </c>
      <c r="L126" s="22">
        <f>L125</f>
        <v/>
      </c>
      <c r="M126" s="21">
        <f>M125</f>
        <v/>
      </c>
      <c r="N126" s="21">
        <f>N125</f>
        <v/>
      </c>
      <c r="O126" s="21" t="n">
        <v>13</v>
      </c>
      <c r="P126" s="83">
        <f>P125</f>
        <v/>
      </c>
      <c r="Q126" s="22">
        <f>IF(MID(P126,4,3)="543","AO","AI")</f>
        <v/>
      </c>
      <c r="R126" s="22">
        <f>IF(R125&lt;&gt;"",R125,"")</f>
        <v/>
      </c>
      <c r="S126" s="83" t="inlineStr">
        <is>
          <t>4-20mA</t>
        </is>
      </c>
      <c r="T126" s="22" t="n"/>
      <c r="U126" s="22" t="n"/>
      <c r="V126" s="22" t="n"/>
      <c r="W126" s="22" t="n"/>
      <c r="X126" s="22" t="n"/>
      <c r="Y126" s="22" t="n"/>
      <c r="Z126" s="25">
        <f>"%Z"&amp;TEXT(M126,"00")&amp;TEXT(N126,"0")&amp;"1"&amp;TEXT(O126,"00")</f>
        <v/>
      </c>
      <c r="AA126" s="22">
        <f>IF(E126="","",IF(Q126="AI",CONCATENATE("%%I",E126),IF(Q126="AO",CONCATENATE("%%O",E126),E126)))</f>
        <v/>
      </c>
      <c r="AB126" s="22">
        <f>IF(G126="Spare",D126,"")</f>
        <v/>
      </c>
      <c r="AC126" s="22">
        <f>IF(G126&lt;&gt;"",G126,"")</f>
        <v/>
      </c>
      <c r="AD126" s="21">
        <f>IF(J126&lt;&gt;"",J126,"")</f>
        <v/>
      </c>
      <c r="AE126" s="21">
        <f>IF(K126&lt;&gt;"",K126,"")</f>
        <v/>
      </c>
      <c r="AF126" s="21">
        <f>IF(I126&lt;&gt;"",I126,"")</f>
        <v/>
      </c>
      <c r="AG126" s="22" t="n"/>
      <c r="AH126" s="22" t="n"/>
      <c r="AI126" s="22" t="n"/>
      <c r="AJ126" s="22" t="n"/>
      <c r="AK126" s="23" t="n"/>
      <c r="AL126" s="23" t="inlineStr">
        <is>
          <t>IS</t>
        </is>
      </c>
      <c r="AM126" s="23" t="n"/>
      <c r="AN126" s="84" t="inlineStr">
        <is>
          <t>DCS</t>
        </is>
      </c>
      <c r="AO126" s="27" t="n"/>
      <c r="AP126" s="27" t="n"/>
      <c r="AQ126" s="28" t="n"/>
      <c r="AR126" s="33" t="n"/>
      <c r="AS126" s="29" t="n"/>
      <c r="AT126" s="84" t="inlineStr">
        <is>
          <t>Site</t>
        </is>
      </c>
      <c r="AU126" s="27" t="n"/>
      <c r="AV126" s="27" t="n"/>
      <c r="AW126" s="27" t="n"/>
      <c r="AX126" s="530" t="n"/>
      <c r="AY126" s="530" t="n"/>
      <c r="AZ126" s="27" t="n"/>
      <c r="BA126" s="27" t="n"/>
      <c r="BB126" s="27" t="n"/>
      <c r="BC126" s="27" t="n"/>
      <c r="BD126" s="27" t="n"/>
      <c r="BE126" s="33" t="n"/>
      <c r="BF126" s="33" t="n"/>
      <c r="BG126" s="33" t="n"/>
      <c r="BH126" s="33" t="n"/>
      <c r="BI126" s="33" t="n"/>
      <c r="BJ126" s="33" t="n"/>
      <c r="BK126" s="33" t="n"/>
      <c r="BL126" s="33" t="n"/>
      <c r="BM126" s="33" t="n"/>
      <c r="BN126" s="33" t="n"/>
      <c r="BO126" s="33" t="n"/>
      <c r="BP126" s="33" t="n"/>
      <c r="BQ126" s="33" t="n"/>
      <c r="BR126" s="33" t="n"/>
      <c r="BS126" s="33" t="n"/>
      <c r="BT126" s="33" t="n"/>
      <c r="BU126" s="33" t="n"/>
      <c r="BV126" s="33" t="n"/>
      <c r="BW126" s="27" t="n"/>
      <c r="BX126" s="33" t="n"/>
      <c r="BY126" s="33" t="n"/>
      <c r="BZ126" s="33" t="n"/>
      <c r="CA126" s="27" t="n"/>
      <c r="CB126" s="27" t="n"/>
      <c r="CC126" s="27" t="n"/>
      <c r="CD126" s="27" t="n"/>
      <c r="CE126" s="58" t="n"/>
      <c r="CF126" s="58" t="n"/>
      <c r="CG126" s="59">
        <f>IF(OR(Q126="AI",Q126="PI"),AD126-(AE126-AD126)*0.001,IF(AND(Q126="AO",T126="FC"),4-0.048,IF(AND(Q126="AO",OR(T126="FO",T126="FLO")),20-0.048,"")))</f>
        <v/>
      </c>
      <c r="CH126" s="60">
        <f>IF(OR(Q126="AI",Q126="PI"),AD126+(AE126-AD126)*0.001,IF(AND(Q126="AO",T126="FC"),4+0.048,IF(AND(Q126="AO",OR(T126="FO",T126="FLO")),20+0.048,"")))</f>
        <v/>
      </c>
      <c r="CI126" s="61" t="n"/>
      <c r="CJ126" s="62" t="n"/>
      <c r="CK126" s="59">
        <f>IF(OR(Q126="AI",Q126="PI"),(AE126+AD126)/2-(AE126-AD126)*0.001,IF(Q126="AO",12-0.048,""))</f>
        <v/>
      </c>
      <c r="CL126" s="60">
        <f>IF(OR(Q126="AI",Q126="PI"),(AE126+AD126)/2+(AE126-AD126)*0.001,IF(Q126="AO",12+0.048,""))</f>
        <v/>
      </c>
      <c r="CM126" s="61" t="n"/>
      <c r="CN126" s="62" t="n"/>
      <c r="CO126" s="59">
        <f>IF(OR(Q126="AI",Q126="PI"),AE126-(AE126-AD126)*0.001,IF(AND(Q126="AO",T126="FC"),20-0.048,IF(AND(Q126="AO",OR(T126="FO",T126="FLO")),4-0.048,"")))</f>
        <v/>
      </c>
      <c r="CP126" s="60">
        <f>IF(OR(Q126="AI",Q126="PI"),AE126+(AE126-AD126)*0.001,IF(AND(Q126="AO",T126="FC"),20+0.048,IF(AND(Q126="AO",OR(T126="FO",T126="FLO")),4+0.048,"")))</f>
        <v/>
      </c>
      <c r="CQ126" s="64" t="n"/>
      <c r="CR126" s="65" t="n"/>
      <c r="CS126" s="67" t="n"/>
      <c r="CT126" s="67" t="n"/>
      <c r="CV126" s="518" t="n"/>
      <c r="CY126" s="47">
        <f>CV126&amp;CW126&amp;CX126</f>
        <v/>
      </c>
    </row>
    <row r="127" ht="19.9" customHeight="1" s="521">
      <c r="A127" s="524" t="n">
        <v>126</v>
      </c>
      <c r="B127" s="16" t="n">
        <v>14</v>
      </c>
      <c r="C127" s="16" t="n"/>
      <c r="D127" s="50">
        <f>LEFT(L127,1)&amp;RIGHT(L127,2)&amp;"N"&amp;M127&amp;"S"&amp;N127&amp;O127</f>
        <v/>
      </c>
      <c r="E127" s="45" t="n"/>
      <c r="F127" s="43" t="n"/>
      <c r="G127" s="553" t="inlineStr">
        <is>
          <t>Spare</t>
        </is>
      </c>
      <c r="H127" s="553" t="n"/>
      <c r="I127" s="553" t="n"/>
      <c r="J127" s="553">
        <f>IF(H127&lt;&gt;"",LEFT(H127,FIND("～",H127,1)-1),"")</f>
        <v/>
      </c>
      <c r="K127" s="553">
        <f>IF(H127&lt;&gt;"",MID(H127,FIND("～",H127,1)+1,10),"")</f>
        <v/>
      </c>
      <c r="L127" s="22">
        <f>L126</f>
        <v/>
      </c>
      <c r="M127" s="21">
        <f>M126</f>
        <v/>
      </c>
      <c r="N127" s="21">
        <f>N126</f>
        <v/>
      </c>
      <c r="O127" s="21" t="n">
        <v>14</v>
      </c>
      <c r="P127" s="83">
        <f>P126</f>
        <v/>
      </c>
      <c r="Q127" s="22">
        <f>IF(MID(P127,4,3)="543","AO","AI")</f>
        <v/>
      </c>
      <c r="R127" s="22">
        <f>IF(R126&lt;&gt;"",R126,"")</f>
        <v/>
      </c>
      <c r="S127" s="83" t="inlineStr">
        <is>
          <t>4-20mA</t>
        </is>
      </c>
      <c r="T127" s="22" t="n"/>
      <c r="U127" s="22" t="n"/>
      <c r="V127" s="22" t="n"/>
      <c r="W127" s="22" t="n"/>
      <c r="X127" s="26" t="n"/>
      <c r="Y127" s="22" t="n"/>
      <c r="Z127" s="25">
        <f>"%Z"&amp;TEXT(M127,"00")&amp;TEXT(N127,"0")&amp;"1"&amp;TEXT(O127,"00")</f>
        <v/>
      </c>
      <c r="AA127" s="22">
        <f>IF(E127="","",IF(Q127="AI",CONCATENATE("%%I",E127),IF(Q127="AO",CONCATENATE("%%O",E127),E127)))</f>
        <v/>
      </c>
      <c r="AB127" s="22">
        <f>IF(G127="Spare",D127,"")</f>
        <v/>
      </c>
      <c r="AC127" s="22">
        <f>IF(G127&lt;&gt;"",G127,"")</f>
        <v/>
      </c>
      <c r="AD127" s="21">
        <f>IF(J127&lt;&gt;"",J127,"")</f>
        <v/>
      </c>
      <c r="AE127" s="21">
        <f>IF(K127&lt;&gt;"",K127,"")</f>
        <v/>
      </c>
      <c r="AF127" s="21">
        <f>IF(I127&lt;&gt;"",I127,"")</f>
        <v/>
      </c>
      <c r="AG127" s="22" t="n"/>
      <c r="AH127" s="22" t="n"/>
      <c r="AI127" s="22" t="n"/>
      <c r="AJ127" s="22" t="n"/>
      <c r="AK127" s="23" t="n"/>
      <c r="AL127" s="23" t="inlineStr">
        <is>
          <t>IS</t>
        </is>
      </c>
      <c r="AM127" s="23" t="n"/>
      <c r="AN127" s="84" t="inlineStr">
        <is>
          <t>DCS</t>
        </is>
      </c>
      <c r="AO127" s="27" t="n"/>
      <c r="AP127" s="27" t="n"/>
      <c r="AQ127" s="28" t="n"/>
      <c r="AR127" s="33" t="n"/>
      <c r="AS127" s="29" t="n"/>
      <c r="AT127" s="84" t="inlineStr">
        <is>
          <t>Site</t>
        </is>
      </c>
      <c r="AU127" s="27" t="n"/>
      <c r="AV127" s="32" t="n"/>
      <c r="AW127" s="27" t="n"/>
      <c r="AX127" s="530" t="n"/>
      <c r="AY127" s="530" t="n"/>
      <c r="AZ127" s="27" t="n"/>
      <c r="BA127" s="27" t="n"/>
      <c r="BB127" s="27" t="n"/>
      <c r="BC127" s="27" t="n"/>
      <c r="BD127" s="27" t="n"/>
      <c r="BE127" s="33" t="n"/>
      <c r="BF127" s="33" t="n"/>
      <c r="BG127" s="33" t="n"/>
      <c r="BH127" s="33" t="n"/>
      <c r="BI127" s="33" t="n"/>
      <c r="BJ127" s="33" t="n"/>
      <c r="BK127" s="33" t="n"/>
      <c r="BL127" s="33" t="n"/>
      <c r="BM127" s="33" t="n"/>
      <c r="BN127" s="33" t="n"/>
      <c r="BO127" s="33" t="n"/>
      <c r="BP127" s="33" t="n"/>
      <c r="BQ127" s="33" t="n"/>
      <c r="BR127" s="33" t="n"/>
      <c r="BS127" s="33" t="n"/>
      <c r="BT127" s="33" t="n"/>
      <c r="BU127" s="33" t="n"/>
      <c r="BV127" s="33" t="n"/>
      <c r="BW127" s="27" t="n"/>
      <c r="BX127" s="33" t="n"/>
      <c r="BY127" s="33" t="n"/>
      <c r="BZ127" s="33" t="n"/>
      <c r="CA127" s="27" t="n"/>
      <c r="CB127" s="27" t="n"/>
      <c r="CC127" s="27" t="n"/>
      <c r="CD127" s="27" t="n"/>
      <c r="CE127" s="58" t="n"/>
      <c r="CF127" s="58" t="n"/>
      <c r="CG127" s="59">
        <f>IF(OR(Q127="AI",Q127="PI"),AD127-(AE127-AD127)*0.001,IF(AND(Q127="AO",T127="FC"),4-0.048,IF(AND(Q127="AO",OR(T127="FO",T127="FLO")),20-0.048,"")))</f>
        <v/>
      </c>
      <c r="CH127" s="60">
        <f>IF(OR(Q127="AI",Q127="PI"),AD127+(AE127-AD127)*0.001,IF(AND(Q127="AO",T127="FC"),4+0.048,IF(AND(Q127="AO",OR(T127="FO",T127="FLO")),20+0.048,"")))</f>
        <v/>
      </c>
      <c r="CI127" s="61" t="n"/>
      <c r="CJ127" s="62" t="n"/>
      <c r="CK127" s="59">
        <f>IF(OR(Q127="AI",Q127="PI"),(AE127+AD127)/2-(AE127-AD127)*0.001,IF(Q127="AO",12-0.048,""))</f>
        <v/>
      </c>
      <c r="CL127" s="60">
        <f>IF(OR(Q127="AI",Q127="PI"),(AE127+AD127)/2+(AE127-AD127)*0.001,IF(Q127="AO",12+0.048,""))</f>
        <v/>
      </c>
      <c r="CM127" s="61" t="n"/>
      <c r="CN127" s="62" t="n"/>
      <c r="CO127" s="59">
        <f>IF(OR(Q127="AI",Q127="PI"),AE127-(AE127-AD127)*0.001,IF(AND(Q127="AO",T127="FC"),20-0.048,IF(AND(Q127="AO",OR(T127="FO",T127="FLO")),4-0.048,"")))</f>
        <v/>
      </c>
      <c r="CP127" s="60">
        <f>IF(OR(Q127="AI",Q127="PI"),AE127+(AE127-AD127)*0.001,IF(AND(Q127="AO",T127="FC"),20+0.048,IF(AND(Q127="AO",OR(T127="FO",T127="FLO")),4+0.048,"")))</f>
        <v/>
      </c>
      <c r="CQ127" s="64" t="n"/>
      <c r="CR127" s="65" t="n"/>
      <c r="CS127" s="67" t="n"/>
      <c r="CT127" s="67" t="n"/>
      <c r="CV127" s="518" t="n"/>
      <c r="CY127" s="47">
        <f>CV127&amp;CW127&amp;CX127</f>
        <v/>
      </c>
    </row>
    <row r="128" ht="19.9" customHeight="1" s="521">
      <c r="A128" s="524" t="n">
        <v>127</v>
      </c>
      <c r="B128" s="16" t="n">
        <v>15</v>
      </c>
      <c r="C128" s="16" t="n"/>
      <c r="D128" s="50">
        <f>LEFT(L128,1)&amp;RIGHT(L128,2)&amp;"N"&amp;M128&amp;"S"&amp;N128&amp;O128</f>
        <v/>
      </c>
      <c r="E128" s="45" t="n"/>
      <c r="F128" s="43" t="n"/>
      <c r="G128" s="553" t="inlineStr">
        <is>
          <t>Spare</t>
        </is>
      </c>
      <c r="H128" s="553" t="n"/>
      <c r="I128" s="553" t="n"/>
      <c r="J128" s="553">
        <f>IF(H128&lt;&gt;"",LEFT(H128,FIND("～",H128,1)-1),"")</f>
        <v/>
      </c>
      <c r="K128" s="553">
        <f>IF(H128&lt;&gt;"",MID(H128,FIND("～",H128,1)+1,10),"")</f>
        <v/>
      </c>
      <c r="L128" s="22">
        <f>L127</f>
        <v/>
      </c>
      <c r="M128" s="21">
        <f>M127</f>
        <v/>
      </c>
      <c r="N128" s="21">
        <f>N127</f>
        <v/>
      </c>
      <c r="O128" s="21" t="n">
        <v>15</v>
      </c>
      <c r="P128" s="83">
        <f>P127</f>
        <v/>
      </c>
      <c r="Q128" s="22">
        <f>IF(MID(P128,4,3)="543","AO","AI")</f>
        <v/>
      </c>
      <c r="R128" s="22">
        <f>IF(R127&lt;&gt;"",R127,"")</f>
        <v/>
      </c>
      <c r="S128" s="83" t="inlineStr">
        <is>
          <t>4-20mA</t>
        </is>
      </c>
      <c r="T128" s="22" t="n"/>
      <c r="U128" s="22" t="n"/>
      <c r="V128" s="22" t="n"/>
      <c r="W128" s="22" t="n"/>
      <c r="X128" s="22" t="n"/>
      <c r="Y128" s="22" t="n"/>
      <c r="Z128" s="25">
        <f>"%Z"&amp;TEXT(M128,"00")&amp;TEXT(N128,"0")&amp;"1"&amp;TEXT(O128,"00")</f>
        <v/>
      </c>
      <c r="AA128" s="22">
        <f>IF(E128="","",IF(Q128="AI",CONCATENATE("%%I",E128),IF(Q128="AO",CONCATENATE("%%O",E128),E128)))</f>
        <v/>
      </c>
      <c r="AB128" s="22">
        <f>IF(G128="Spare",D128,"")</f>
        <v/>
      </c>
      <c r="AC128" s="22">
        <f>IF(G128&lt;&gt;"",G128,"")</f>
        <v/>
      </c>
      <c r="AD128" s="21">
        <f>IF(J128&lt;&gt;"",J128,"")</f>
        <v/>
      </c>
      <c r="AE128" s="21">
        <f>IF(K128&lt;&gt;"",K128,"")</f>
        <v/>
      </c>
      <c r="AF128" s="21">
        <f>IF(I128&lt;&gt;"",I128,"")</f>
        <v/>
      </c>
      <c r="AG128" s="22" t="n"/>
      <c r="AH128" s="22" t="n"/>
      <c r="AI128" s="22" t="n"/>
      <c r="AJ128" s="22" t="n"/>
      <c r="AK128" s="23" t="n"/>
      <c r="AL128" s="23" t="inlineStr">
        <is>
          <t>IS</t>
        </is>
      </c>
      <c r="AM128" s="23" t="n"/>
      <c r="AN128" s="84" t="inlineStr">
        <is>
          <t>DCS</t>
        </is>
      </c>
      <c r="AO128" s="27" t="n"/>
      <c r="AP128" s="27" t="n"/>
      <c r="AQ128" s="28" t="n"/>
      <c r="AR128" s="33" t="n"/>
      <c r="AS128" s="29" t="n"/>
      <c r="AT128" s="84" t="inlineStr">
        <is>
          <t>Site</t>
        </is>
      </c>
      <c r="AU128" s="27" t="n"/>
      <c r="AV128" s="33" t="n"/>
      <c r="AW128" s="27" t="n"/>
      <c r="AX128" s="530" t="n"/>
      <c r="AY128" s="530" t="n"/>
      <c r="AZ128" s="27" t="n"/>
      <c r="BA128" s="27" t="n"/>
      <c r="BB128" s="27" t="n"/>
      <c r="BC128" s="27" t="n"/>
      <c r="BD128" s="27" t="n"/>
      <c r="BE128" s="33" t="n"/>
      <c r="BF128" s="33" t="n"/>
      <c r="BG128" s="33" t="n"/>
      <c r="BH128" s="33" t="n"/>
      <c r="BI128" s="33" t="n"/>
      <c r="BJ128" s="33" t="n"/>
      <c r="BK128" s="33" t="n"/>
      <c r="BL128" s="33" t="n"/>
      <c r="BM128" s="33" t="n"/>
      <c r="BN128" s="33" t="n"/>
      <c r="BO128" s="33" t="n"/>
      <c r="BP128" s="33" t="n"/>
      <c r="BQ128" s="33" t="n"/>
      <c r="BR128" s="33" t="n"/>
      <c r="BS128" s="33" t="n"/>
      <c r="BT128" s="33" t="n"/>
      <c r="BU128" s="33" t="n"/>
      <c r="BV128" s="33" t="n"/>
      <c r="BW128" s="27" t="n"/>
      <c r="BX128" s="33" t="n"/>
      <c r="BY128" s="33" t="n"/>
      <c r="BZ128" s="33" t="n"/>
      <c r="CA128" s="27" t="n"/>
      <c r="CB128" s="27" t="n"/>
      <c r="CC128" s="27" t="n"/>
      <c r="CD128" s="27" t="n"/>
      <c r="CE128" s="58" t="n"/>
      <c r="CF128" s="58" t="n"/>
      <c r="CG128" s="59">
        <f>IF(OR(Q128="AI",Q128="PI"),AD128-(AE128-AD128)*0.001,IF(AND(Q128="AO",T128="FC"),4-0.048,IF(AND(Q128="AO",OR(T128="FO",T128="FLO")),20-0.048,"")))</f>
        <v/>
      </c>
      <c r="CH128" s="60">
        <f>IF(OR(Q128="AI",Q128="PI"),AD128+(AE128-AD128)*0.001,IF(AND(Q128="AO",T128="FC"),4+0.048,IF(AND(Q128="AO",OR(T128="FO",T128="FLO")),20+0.048,"")))</f>
        <v/>
      </c>
      <c r="CI128" s="61" t="n"/>
      <c r="CJ128" s="62" t="n"/>
      <c r="CK128" s="59">
        <f>IF(OR(Q128="AI",Q128="PI"),(AE128+AD128)/2-(AE128-AD128)*0.001,IF(Q128="AO",12-0.048,""))</f>
        <v/>
      </c>
      <c r="CL128" s="60">
        <f>IF(OR(Q128="AI",Q128="PI"),(AE128+AD128)/2+(AE128-AD128)*0.001,IF(Q128="AO",12+0.048,""))</f>
        <v/>
      </c>
      <c r="CM128" s="61" t="n"/>
      <c r="CN128" s="62" t="n"/>
      <c r="CO128" s="59">
        <f>IF(OR(Q128="AI",Q128="PI"),AE128-(AE128-AD128)*0.001,IF(AND(Q128="AO",T128="FC"),20-0.048,IF(AND(Q128="AO",OR(T128="FO",T128="FLO")),4-0.048,"")))</f>
        <v/>
      </c>
      <c r="CP128" s="60">
        <f>IF(OR(Q128="AI",Q128="PI"),AE128+(AE128-AD128)*0.001,IF(AND(Q128="AO",T128="FC"),20+0.048,IF(AND(Q128="AO",OR(T128="FO",T128="FLO")),4+0.048,"")))</f>
        <v/>
      </c>
      <c r="CQ128" s="64" t="n"/>
      <c r="CR128" s="65" t="n"/>
      <c r="CS128" s="67" t="n"/>
      <c r="CT128" s="67" t="n"/>
      <c r="CV128" s="518" t="n"/>
      <c r="CY128" s="47">
        <f>CV128&amp;CW128&amp;CX128</f>
        <v/>
      </c>
    </row>
    <row r="129" ht="19.9" customHeight="1" s="521">
      <c r="A129" s="524" t="n">
        <v>128</v>
      </c>
      <c r="B129" s="16" t="n">
        <v>16</v>
      </c>
      <c r="C129" s="16" t="n"/>
      <c r="D129" s="50">
        <f>LEFT(L129,1)&amp;RIGHT(L129,2)&amp;"N"&amp;M129&amp;"S"&amp;N129&amp;O129</f>
        <v/>
      </c>
      <c r="E129" s="45" t="n"/>
      <c r="F129" s="43" t="n"/>
      <c r="G129" s="553" t="inlineStr">
        <is>
          <t>Spare</t>
        </is>
      </c>
      <c r="H129" s="553" t="n"/>
      <c r="I129" s="553" t="n"/>
      <c r="J129" s="553">
        <f>IF(H129&lt;&gt;"",LEFT(H129,FIND("～",H129,1)-1),"")</f>
        <v/>
      </c>
      <c r="K129" s="553">
        <f>IF(H129&lt;&gt;"",MID(H129,FIND("～",H129,1)+1,10),"")</f>
        <v/>
      </c>
      <c r="L129" s="22">
        <f>L128</f>
        <v/>
      </c>
      <c r="M129" s="21">
        <f>M128</f>
        <v/>
      </c>
      <c r="N129" s="21">
        <f>N128</f>
        <v/>
      </c>
      <c r="O129" s="21" t="n">
        <v>16</v>
      </c>
      <c r="P129" s="83">
        <f>P128</f>
        <v/>
      </c>
      <c r="Q129" s="22">
        <f>IF(MID(P129,4,3)="543","AO","AI")</f>
        <v/>
      </c>
      <c r="R129" s="22">
        <f>IF(R128&lt;&gt;"",R128,"")</f>
        <v/>
      </c>
      <c r="S129" s="83" t="inlineStr">
        <is>
          <t>4-20mA</t>
        </is>
      </c>
      <c r="T129" s="22" t="n"/>
      <c r="U129" s="22" t="n"/>
      <c r="V129" s="22" t="n"/>
      <c r="W129" s="22" t="n"/>
      <c r="X129" s="22" t="n"/>
      <c r="Y129" s="22" t="n"/>
      <c r="Z129" s="52">
        <f>"%Z"&amp;TEXT(M129,"00")&amp;TEXT(N129,"0")&amp;"1"&amp;TEXT(O129,"00")</f>
        <v/>
      </c>
      <c r="AA129" s="22">
        <f>IF(E129="","",IF(Q129="AI",CONCATENATE("%%I",E129),IF(Q129="AO",CONCATENATE("%%O",E129),E129)))</f>
        <v/>
      </c>
      <c r="AB129" s="22">
        <f>IF(G129="Spare",D129,"")</f>
        <v/>
      </c>
      <c r="AC129" s="22">
        <f>IF(H129="Spare",E129,"")</f>
        <v/>
      </c>
      <c r="AD129" s="21">
        <f>IF(J129&lt;&gt;"",J129,"")</f>
        <v/>
      </c>
      <c r="AE129" s="21">
        <f>IF(K129&lt;&gt;"",K129,"")</f>
        <v/>
      </c>
      <c r="AF129" s="21">
        <f>IF(I129&lt;&gt;"",I129,"")</f>
        <v/>
      </c>
      <c r="AG129" s="22" t="n"/>
      <c r="AH129" s="22" t="n"/>
      <c r="AI129" s="22" t="n"/>
      <c r="AJ129" s="22" t="n"/>
      <c r="AK129" s="23" t="n"/>
      <c r="AL129" s="23" t="inlineStr">
        <is>
          <t>IS</t>
        </is>
      </c>
      <c r="AM129" s="23" t="n"/>
      <c r="AN129" s="84" t="inlineStr">
        <is>
          <t>DCS</t>
        </is>
      </c>
      <c r="AO129" s="27" t="n"/>
      <c r="AP129" s="27" t="n"/>
      <c r="AQ129" s="28" t="n"/>
      <c r="AR129" s="33" t="n"/>
      <c r="AS129" s="29" t="n"/>
      <c r="AT129" s="84" t="inlineStr">
        <is>
          <t>Site</t>
        </is>
      </c>
      <c r="AU129" s="27" t="n"/>
      <c r="AV129" s="33" t="n"/>
      <c r="AW129" s="27" t="n"/>
      <c r="AX129" s="530" t="n"/>
      <c r="AY129" s="530" t="n"/>
      <c r="AZ129" s="27" t="n"/>
      <c r="BA129" s="27" t="n"/>
      <c r="BB129" s="27" t="n"/>
      <c r="BC129" s="27" t="n"/>
      <c r="BD129" s="27" t="n"/>
      <c r="BE129" s="33" t="n"/>
      <c r="BF129" s="33" t="n"/>
      <c r="BG129" s="33" t="n"/>
      <c r="BH129" s="33" t="n"/>
      <c r="BI129" s="33" t="n"/>
      <c r="BJ129" s="33" t="n"/>
      <c r="BK129" s="33" t="n"/>
      <c r="BL129" s="33" t="n"/>
      <c r="BM129" s="33" t="n"/>
      <c r="BN129" s="33" t="n"/>
      <c r="BO129" s="33" t="n"/>
      <c r="BP129" s="33" t="n"/>
      <c r="BQ129" s="33" t="n"/>
      <c r="BR129" s="33" t="n"/>
      <c r="BS129" s="33" t="n"/>
      <c r="BT129" s="33" t="n"/>
      <c r="BU129" s="33" t="n"/>
      <c r="BV129" s="33" t="n"/>
      <c r="BW129" s="27" t="n"/>
      <c r="BX129" s="33" t="n"/>
      <c r="BY129" s="33" t="n"/>
      <c r="BZ129" s="33" t="n"/>
      <c r="CA129" s="27" t="n"/>
      <c r="CB129" s="27" t="n"/>
      <c r="CC129" s="27" t="n"/>
      <c r="CD129" s="27" t="n"/>
      <c r="CE129" s="58" t="n"/>
      <c r="CF129" s="58" t="n"/>
      <c r="CG129" s="59">
        <f>IF(OR(Q129="AI",Q129="PI"),AD129-(AE129-AD129)*0.001,IF(AND(Q129="AO",T129="FC"),4-0.048,IF(AND(Q129="AO",OR(T129="FO",T129="FLO")),20-0.048,"")))</f>
        <v/>
      </c>
      <c r="CH129" s="60">
        <f>IF(OR(Q129="AI",Q129="PI"),AD129+(AE129-AD129)*0.001,IF(AND(Q129="AO",T129="FC"),4+0.048,IF(AND(Q129="AO",OR(T129="FO",T129="FLO")),20+0.048,"")))</f>
        <v/>
      </c>
      <c r="CI129" s="61" t="n"/>
      <c r="CJ129" s="62" t="n"/>
      <c r="CK129" s="59">
        <f>IF(OR(Q129="AI",Q129="PI"),(AE129+AD129)/2-(AE129-AD129)*0.001,IF(Q129="AO",12-0.048,""))</f>
        <v/>
      </c>
      <c r="CL129" s="60">
        <f>IF(OR(Q129="AI",Q129="PI"),(AE129+AD129)/2+(AE129-AD129)*0.001,IF(Q129="AO",12+0.048,""))</f>
        <v/>
      </c>
      <c r="CM129" s="61" t="n"/>
      <c r="CN129" s="62" t="n"/>
      <c r="CO129" s="59">
        <f>IF(OR(Q129="AI",Q129="PI"),AE129-(AE129-AD129)*0.001,IF(AND(Q129="AO",T129="FC"),20-0.048,IF(AND(Q129="AO",OR(T129="FO",T129="FLO")),4-0.048,"")))</f>
        <v/>
      </c>
      <c r="CP129" s="60">
        <f>IF(OR(Q129="AI",Q129="PI"),AE129+(AE129-AD129)*0.001,IF(AND(Q129="AO",T129="FC"),20+0.048,IF(AND(Q129="AO",OR(T129="FO",T129="FLO")),4+0.048,"")))</f>
        <v/>
      </c>
      <c r="CQ129" s="64" t="n"/>
      <c r="CR129" s="65" t="n"/>
      <c r="CS129" s="67" t="n"/>
      <c r="CT129" s="67" t="n"/>
      <c r="CV129" s="518" t="n"/>
      <c r="CY129" s="47">
        <f>CV129&amp;CW129&amp;CX129</f>
        <v/>
      </c>
    </row>
    <row r="130" ht="19.9" customHeight="1" s="521">
      <c r="A130" s="524" t="n">
        <v>129</v>
      </c>
      <c r="B130" s="15" t="n">
        <v>1</v>
      </c>
      <c r="C130" s="15" t="n">
        <v>1830</v>
      </c>
      <c r="D130" s="49" t="inlineStr">
        <is>
          <t>18-TT-21102</t>
        </is>
      </c>
      <c r="E130" s="69" t="n"/>
      <c r="F130" s="540" t="inlineStr">
        <is>
          <t>-</t>
        </is>
      </c>
      <c r="G130" s="541" t="inlineStr">
        <is>
          <t>PEROXIDE FROM PP-2101</t>
        </is>
      </c>
      <c r="H130" s="553" t="n"/>
      <c r="I130" s="553" t="n"/>
      <c r="J130" s="553">
        <f>IF(H130&lt;&gt;"",LEFT(H130,FIND("～",H130,1)-1),"")</f>
        <v/>
      </c>
      <c r="K130" s="553">
        <f>IF(H130&lt;&gt;"",MID(H130,FIND("～",H130,1)+1,10),"")</f>
        <v/>
      </c>
      <c r="L130" s="22">
        <f>L129</f>
        <v/>
      </c>
      <c r="M130" s="21" t="n">
        <v>5</v>
      </c>
      <c r="N130" s="21" t="n">
        <v>1</v>
      </c>
      <c r="O130" s="21" t="n">
        <v>1</v>
      </c>
      <c r="P130" s="83" t="inlineStr">
        <is>
          <t>AAI143-H</t>
        </is>
      </c>
      <c r="Q130" s="22">
        <f>IF(MID(P130,4,3)="543","AO","AI")</f>
        <v/>
      </c>
      <c r="R130" s="22" t="inlineStr">
        <is>
          <t>Y</t>
        </is>
      </c>
      <c r="S130" s="542" t="inlineStr">
        <is>
          <t>4~20mA</t>
        </is>
      </c>
      <c r="T130" s="22" t="n"/>
      <c r="U130" s="22" t="n"/>
      <c r="V130" s="22" t="n"/>
      <c r="W130" s="22" t="n"/>
      <c r="X130" s="22" t="n"/>
      <c r="Y130" s="22" t="n"/>
      <c r="Z130" s="25">
        <f>"%Z"&amp;TEXT(M130,"00")&amp;TEXT(N130,"0")&amp;"1"&amp;TEXT(O130,"00")</f>
        <v/>
      </c>
      <c r="AA130" s="22">
        <f>IF(E130="","",IF(Q130="AI",CONCATENATE("%%I",E130),IF(Q130="AO",CONCATENATE("%%O",E130),E130)))</f>
        <v/>
      </c>
      <c r="AB130" s="22" t="inlineStr">
        <is>
          <t>18-TISA-21102</t>
        </is>
      </c>
      <c r="AC130" s="22">
        <f>IF(G130&lt;&gt;"",G130,"")</f>
        <v/>
      </c>
      <c r="AD130" s="21">
        <f>IF(J130&lt;&gt;"",J130,"")</f>
        <v/>
      </c>
      <c r="AE130" s="21">
        <f>IF(K130&lt;&gt;"",K130,"")</f>
        <v/>
      </c>
      <c r="AF130" s="21">
        <f>IF(I130&lt;&gt;"",I130,"")</f>
        <v/>
      </c>
      <c r="AG130" s="22" t="n">
        <v>0</v>
      </c>
      <c r="AH130" s="22" t="n">
        <v>0</v>
      </c>
      <c r="AI130" s="22" t="n">
        <v>0</v>
      </c>
      <c r="AJ130" s="22" t="n">
        <v>0</v>
      </c>
      <c r="AK130" s="23" t="inlineStr">
        <is>
          <t>DCS-AI</t>
        </is>
      </c>
      <c r="AL130" s="23" t="inlineStr">
        <is>
          <t>IS</t>
        </is>
      </c>
      <c r="AM130" s="23" t="n"/>
      <c r="AN130" s="84" t="inlineStr">
        <is>
          <t>DCS</t>
        </is>
      </c>
      <c r="AO130" s="27" t="n"/>
      <c r="AP130" s="27" t="n"/>
      <c r="AQ130" s="28" t="n"/>
      <c r="AR130" s="543" t="inlineStr">
        <is>
          <t>Y</t>
        </is>
      </c>
      <c r="AS130" s="29" t="n"/>
      <c r="AT130" s="84" t="inlineStr">
        <is>
          <t>Site</t>
        </is>
      </c>
      <c r="AU130" s="541" t="inlineStr">
        <is>
          <t>-</t>
        </is>
      </c>
      <c r="AV130" s="27" t="n"/>
      <c r="AW130" s="27" t="n"/>
      <c r="AX130" s="530" t="inlineStr">
        <is>
          <t>18-IJB-30-005</t>
        </is>
      </c>
      <c r="AY130" s="530" t="inlineStr">
        <is>
          <t>18-30-005-iSC</t>
        </is>
      </c>
      <c r="AZ130" s="27" t="n"/>
      <c r="BA130" s="27" t="n"/>
      <c r="BB130" s="27" t="n"/>
      <c r="BC130" s="27" t="n"/>
      <c r="BD130" s="27" t="n"/>
      <c r="BE130" s="33" t="n"/>
      <c r="BF130" s="33" t="n"/>
      <c r="BG130" s="33" t="n"/>
      <c r="BH130" s="33" t="n"/>
      <c r="BI130" s="33" t="n"/>
      <c r="BJ130" s="33" t="n"/>
      <c r="BK130" s="33" t="n"/>
      <c r="BL130" s="33" t="n"/>
      <c r="BM130" s="33" t="n"/>
      <c r="BN130" s="33" t="n"/>
      <c r="BO130" s="33" t="n"/>
      <c r="BP130" s="33" t="n"/>
      <c r="BQ130" s="33" t="n"/>
      <c r="BR130" s="33" t="n"/>
      <c r="BS130" s="33" t="n"/>
      <c r="BT130" s="33" t="n"/>
      <c r="BU130" s="33" t="n"/>
      <c r="BV130" s="33" t="n"/>
      <c r="BW130" s="27" t="n"/>
      <c r="BX130" s="33" t="n"/>
      <c r="BY130" s="33" t="n"/>
      <c r="BZ130" s="33" t="n"/>
      <c r="CA130" s="27" t="n"/>
      <c r="CB130" s="27" t="n"/>
      <c r="CC130" s="27" t="n"/>
      <c r="CD130" s="27" t="n"/>
      <c r="CE130" s="58" t="n"/>
      <c r="CF130" s="58" t="n"/>
      <c r="CG130" s="59">
        <f>IF(OR(Q130="AI",Q130="PI"),AD130-(AE130-AD130)*0.001,IF(AND(Q130="AO",T130="FC"),4-0.048,IF(AND(Q130="AO",OR(T130="FO",T130="FLO")),20-0.048,"")))</f>
        <v/>
      </c>
      <c r="CH130" s="60">
        <f>IF(OR(Q130="AI",Q130="PI"),AD130+(AE130-AD130)*0.001,IF(AND(Q130="AO",T130="FC"),4+0.048,IF(AND(Q130="AO",OR(T130="FO",T130="FLO")),20+0.048,"")))</f>
        <v/>
      </c>
      <c r="CI130" s="61" t="n"/>
      <c r="CJ130" s="62" t="n"/>
      <c r="CK130" s="59">
        <f>IF(OR(Q130="AI",Q130="PI"),(AE130+AD130)/2-(AE130-AD130)*0.001,IF(Q130="AO",12-0.048,""))</f>
        <v/>
      </c>
      <c r="CL130" s="60">
        <f>IF(OR(Q130="AI",Q130="PI"),(AE130+AD130)/2+(AE130-AD130)*0.001,IF(Q130="AO",12+0.048,""))</f>
        <v/>
      </c>
      <c r="CM130" s="61" t="n"/>
      <c r="CN130" s="62" t="n"/>
      <c r="CO130" s="59">
        <f>IF(OR(Q130="AI",Q130="PI"),AE130-(AE130-AD130)*0.001,IF(AND(Q130="AO",T130="FC"),20-0.048,IF(AND(Q130="AO",OR(T130="FO",T130="FLO")),4-0.048,"")))</f>
        <v/>
      </c>
      <c r="CP130" s="60">
        <f>IF(OR(Q130="AI",Q130="PI"),AE130+(AE130-AD130)*0.001,IF(AND(Q130="AO",T130="FC"),20+0.048,IF(AND(Q130="AO",OR(T130="FO",T130="FLO")),4+0.048,"")))</f>
        <v/>
      </c>
      <c r="CQ130" s="64" t="n"/>
      <c r="CR130" s="65" t="n"/>
      <c r="CS130" s="67" t="n"/>
      <c r="CT130" s="67" t="n"/>
      <c r="CU130" s="544" t="n">
        <v>1830</v>
      </c>
      <c r="CV130" s="518">
        <f>LEFT(D130,3)</f>
        <v/>
      </c>
      <c r="CW130" s="47" t="inlineStr">
        <is>
          <t>TISA</t>
        </is>
      </c>
      <c r="CX130" s="47">
        <f>RIGHT(D130,6)</f>
        <v/>
      </c>
      <c r="CY130" s="47">
        <f>CV130&amp;CW130&amp;CX130</f>
        <v/>
      </c>
    </row>
    <row r="131" ht="19.9" customHeight="1" s="521">
      <c r="A131" s="524" t="n">
        <v>130</v>
      </c>
      <c r="B131" s="15" t="n">
        <v>2</v>
      </c>
      <c r="C131" s="15" t="n">
        <v>1830</v>
      </c>
      <c r="D131" s="49" t="inlineStr">
        <is>
          <t>18-TT-21104</t>
        </is>
      </c>
      <c r="E131" s="69" t="n"/>
      <c r="F131" s="540" t="inlineStr">
        <is>
          <t>-</t>
        </is>
      </c>
      <c r="G131" s="541" t="inlineStr">
        <is>
          <t>VE-2101</t>
        </is>
      </c>
      <c r="H131" s="553" t="n"/>
      <c r="I131" s="553" t="n"/>
      <c r="J131" s="553">
        <f>IF(H131&lt;&gt;"",LEFT(H131,FIND("～",H131,1)-1),"")</f>
        <v/>
      </c>
      <c r="K131" s="553">
        <f>IF(H131&lt;&gt;"",MID(H131,FIND("～",H131,1)+1,10),"")</f>
        <v/>
      </c>
      <c r="L131" s="22">
        <f>L130</f>
        <v/>
      </c>
      <c r="M131" s="21">
        <f>M130</f>
        <v/>
      </c>
      <c r="N131" s="21">
        <f>N130</f>
        <v/>
      </c>
      <c r="O131" s="21" t="n">
        <v>2</v>
      </c>
      <c r="P131" s="83">
        <f>P130</f>
        <v/>
      </c>
      <c r="Q131" s="22">
        <f>IF(MID(P131,4,3)="543","AO","AI")</f>
        <v/>
      </c>
      <c r="R131" s="22">
        <f>IF(R130&lt;&gt;"",R130,"")</f>
        <v/>
      </c>
      <c r="S131" s="542" t="inlineStr">
        <is>
          <t>4~20mA</t>
        </is>
      </c>
      <c r="T131" s="22" t="n"/>
      <c r="U131" s="22" t="n"/>
      <c r="V131" s="22" t="n"/>
      <c r="W131" s="22" t="n"/>
      <c r="X131" s="22" t="n"/>
      <c r="Y131" s="22" t="n"/>
      <c r="Z131" s="25">
        <f>"%Z"&amp;TEXT(M131,"00")&amp;TEXT(N131,"0")&amp;"1"&amp;TEXT(O131,"00")</f>
        <v/>
      </c>
      <c r="AA131" s="22">
        <f>IF(E131="","",IF(Q131="AI",CONCATENATE("%%I",E131),IF(Q131="AO",CONCATENATE("%%O",E131),E131)))</f>
        <v/>
      </c>
      <c r="AB131" s="22" t="inlineStr">
        <is>
          <t>18-TISA-21104</t>
        </is>
      </c>
      <c r="AC131" s="22">
        <f>IF(G131&lt;&gt;"",G131,"")</f>
        <v/>
      </c>
      <c r="AD131" s="21">
        <f>IF(J131&lt;&gt;"",J131,"")</f>
        <v/>
      </c>
      <c r="AE131" s="21">
        <f>IF(K131&lt;&gt;"",K131,"")</f>
        <v/>
      </c>
      <c r="AF131" s="21">
        <f>IF(I131&lt;&gt;"",I131,"")</f>
        <v/>
      </c>
      <c r="AG131" s="22" t="n"/>
      <c r="AH131" s="22" t="n"/>
      <c r="AI131" s="22" t="n"/>
      <c r="AJ131" s="22" t="n"/>
      <c r="AK131" s="23" t="inlineStr">
        <is>
          <t>DCS-AI</t>
        </is>
      </c>
      <c r="AL131" s="23" t="inlineStr">
        <is>
          <t>IS</t>
        </is>
      </c>
      <c r="AM131" s="23" t="n"/>
      <c r="AN131" s="84" t="inlineStr">
        <is>
          <t>DCS</t>
        </is>
      </c>
      <c r="AO131" s="27" t="n"/>
      <c r="AP131" s="27" t="n"/>
      <c r="AQ131" s="28" t="n"/>
      <c r="AR131" s="543" t="inlineStr">
        <is>
          <t>Y</t>
        </is>
      </c>
      <c r="AS131" s="29" t="n"/>
      <c r="AT131" s="84" t="inlineStr">
        <is>
          <t>Site</t>
        </is>
      </c>
      <c r="AU131" s="541" t="inlineStr">
        <is>
          <t>-</t>
        </is>
      </c>
      <c r="AV131" s="27" t="n"/>
      <c r="AW131" s="27" t="n"/>
      <c r="AX131" s="530" t="inlineStr">
        <is>
          <t>18-IJB-30-005</t>
        </is>
      </c>
      <c r="AY131" s="530" t="inlineStr">
        <is>
          <t>18-30-005-iSC</t>
        </is>
      </c>
      <c r="AZ131" s="27" t="n"/>
      <c r="BA131" s="27" t="n"/>
      <c r="BB131" s="27" t="n"/>
      <c r="BC131" s="27" t="n"/>
      <c r="BD131" s="27" t="n"/>
      <c r="BE131" s="33" t="n"/>
      <c r="BF131" s="33" t="n"/>
      <c r="BG131" s="33" t="n"/>
      <c r="BH131" s="33" t="n"/>
      <c r="BI131" s="33" t="n"/>
      <c r="BJ131" s="33" t="n"/>
      <c r="BK131" s="33" t="n"/>
      <c r="BL131" s="33" t="n"/>
      <c r="BM131" s="33" t="n"/>
      <c r="BN131" s="33" t="n"/>
      <c r="BO131" s="33" t="n"/>
      <c r="BP131" s="33" t="n"/>
      <c r="BQ131" s="33" t="n"/>
      <c r="BR131" s="33" t="n"/>
      <c r="BS131" s="33" t="n"/>
      <c r="BT131" s="33" t="n"/>
      <c r="BU131" s="33" t="n"/>
      <c r="BV131" s="33" t="n"/>
      <c r="BW131" s="27" t="n"/>
      <c r="BX131" s="33" t="n"/>
      <c r="BY131" s="33" t="n"/>
      <c r="BZ131" s="33" t="n"/>
      <c r="CA131" s="27" t="n"/>
      <c r="CB131" s="27" t="n"/>
      <c r="CC131" s="27" t="n"/>
      <c r="CD131" s="27" t="n"/>
      <c r="CE131" s="58" t="n"/>
      <c r="CF131" s="58" t="n"/>
      <c r="CG131" s="59">
        <f>IF(OR(Q131="AI",Q131="PI"),AD131-(AE131-AD131)*0.001,IF(AND(Q131="AO",T131="FC"),4-0.048,IF(AND(Q131="AO",OR(T131="FO",T131="FLO")),20-0.048,"")))</f>
        <v/>
      </c>
      <c r="CH131" s="60">
        <f>IF(OR(Q131="AI",Q131="PI"),AD131+(AE131-AD131)*0.001,IF(AND(Q131="AO",T131="FC"),4+0.048,IF(AND(Q131="AO",OR(T131="FO",T131="FLO")),20+0.048,"")))</f>
        <v/>
      </c>
      <c r="CI131" s="61" t="n"/>
      <c r="CJ131" s="62" t="n"/>
      <c r="CK131" s="59">
        <f>IF(OR(Q131="AI",Q131="PI"),(AE131+AD131)/2-(AE131-AD131)*0.001,IF(Q131="AO",12-0.048,""))</f>
        <v/>
      </c>
      <c r="CL131" s="60">
        <f>IF(OR(Q131="AI",Q131="PI"),(AE131+AD131)/2+(AE131-AD131)*0.001,IF(Q131="AO",12+0.048,""))</f>
        <v/>
      </c>
      <c r="CM131" s="61" t="n"/>
      <c r="CN131" s="62" t="n"/>
      <c r="CO131" s="59">
        <f>IF(OR(Q131="AI",Q131="PI"),AE131-(AE131-AD131)*0.001,IF(AND(Q131="AO",T131="FC"),20-0.048,IF(AND(Q131="AO",OR(T131="FO",T131="FLO")),4-0.048,"")))</f>
        <v/>
      </c>
      <c r="CP131" s="60">
        <f>IF(OR(Q131="AI",Q131="PI"),AE131+(AE131-AD131)*0.001,IF(AND(Q131="AO",T131="FC"),20+0.048,IF(AND(Q131="AO",OR(T131="FO",T131="FLO")),4+0.048,"")))</f>
        <v/>
      </c>
      <c r="CQ131" s="64" t="n"/>
      <c r="CR131" s="65" t="n"/>
      <c r="CS131" s="67" t="n"/>
      <c r="CT131" s="67" t="n"/>
      <c r="CU131" s="544" t="n">
        <v>1830</v>
      </c>
      <c r="CV131" s="518">
        <f>LEFT(D131,3)</f>
        <v/>
      </c>
      <c r="CW131" s="47" t="inlineStr">
        <is>
          <t>TISA</t>
        </is>
      </c>
      <c r="CX131" s="47">
        <f>RIGHT(D131,6)</f>
        <v/>
      </c>
      <c r="CY131" s="47">
        <f>CV131&amp;CW131&amp;CX131</f>
        <v/>
      </c>
    </row>
    <row r="132" ht="19.9" customHeight="1" s="521">
      <c r="A132" s="524" t="n">
        <v>131</v>
      </c>
      <c r="B132" s="15" t="n">
        <v>3</v>
      </c>
      <c r="C132" s="15" t="n">
        <v>1830</v>
      </c>
      <c r="D132" s="49" t="inlineStr">
        <is>
          <t>18-PT-21103</t>
        </is>
      </c>
      <c r="E132" s="69" t="n"/>
      <c r="F132" s="540" t="inlineStr">
        <is>
          <t>-</t>
        </is>
      </c>
      <c r="G132" s="541" t="inlineStr">
        <is>
          <t>PEROXIDE FROM PP-2102</t>
        </is>
      </c>
      <c r="H132" s="553" t="n"/>
      <c r="I132" s="553" t="n"/>
      <c r="J132" s="553">
        <f>IF(H132&lt;&gt;"",LEFT(H132,FIND("～",H132,1)-1),"")</f>
        <v/>
      </c>
      <c r="K132" s="553">
        <f>IF(H132&lt;&gt;"",MID(H132,FIND("～",H132,1)+1,10),"")</f>
        <v/>
      </c>
      <c r="L132" s="22">
        <f>L131</f>
        <v/>
      </c>
      <c r="M132" s="21">
        <f>M131</f>
        <v/>
      </c>
      <c r="N132" s="21">
        <f>N131</f>
        <v/>
      </c>
      <c r="O132" s="21" t="n">
        <v>3</v>
      </c>
      <c r="P132" s="83">
        <f>P131</f>
        <v/>
      </c>
      <c r="Q132" s="22">
        <f>IF(MID(P132,4,3)="543","AO","AI")</f>
        <v/>
      </c>
      <c r="R132" s="22">
        <f>IF(R131&lt;&gt;"",R131,"")</f>
        <v/>
      </c>
      <c r="S132" s="542" t="inlineStr">
        <is>
          <t>4~20mA</t>
        </is>
      </c>
      <c r="T132" s="22" t="n"/>
      <c r="U132" s="22" t="n"/>
      <c r="V132" s="22" t="n"/>
      <c r="W132" s="22" t="n"/>
      <c r="X132" s="22" t="n"/>
      <c r="Y132" s="22" t="n"/>
      <c r="Z132" s="25">
        <f>"%Z"&amp;TEXT(M132,"00")&amp;TEXT(N132,"0")&amp;"1"&amp;TEXT(O132,"00")</f>
        <v/>
      </c>
      <c r="AA132" s="22">
        <f>IF(E132="","",IF(Q132="AI",CONCATENATE("%%I",E132),IF(Q132="AO",CONCATENATE("%%O",E132),E132)))</f>
        <v/>
      </c>
      <c r="AB132" s="22" t="inlineStr">
        <is>
          <t>18-PISA-21103</t>
        </is>
      </c>
      <c r="AC132" s="22">
        <f>IF(G132&lt;&gt;"",G132,"")</f>
        <v/>
      </c>
      <c r="AD132" s="21">
        <f>IF(J132&lt;&gt;"",J132,"")</f>
        <v/>
      </c>
      <c r="AE132" s="21">
        <f>IF(K132&lt;&gt;"",K132,"")</f>
        <v/>
      </c>
      <c r="AF132" s="21">
        <f>IF(I132&lt;&gt;"",I132,"")</f>
        <v/>
      </c>
      <c r="AG132" s="22" t="n"/>
      <c r="AH132" s="22" t="n"/>
      <c r="AI132" s="22" t="n"/>
      <c r="AJ132" s="22" t="n"/>
      <c r="AK132" s="23" t="inlineStr">
        <is>
          <t>DCS-AI</t>
        </is>
      </c>
      <c r="AL132" s="23" t="inlineStr">
        <is>
          <t>IS</t>
        </is>
      </c>
      <c r="AM132" s="23" t="n"/>
      <c r="AN132" s="84" t="inlineStr">
        <is>
          <t>DCS</t>
        </is>
      </c>
      <c r="AO132" s="27" t="n"/>
      <c r="AP132" s="27" t="n"/>
      <c r="AQ132" s="28" t="n"/>
      <c r="AR132" s="543" t="inlineStr">
        <is>
          <t>Y</t>
        </is>
      </c>
      <c r="AS132" s="29" t="n"/>
      <c r="AT132" s="84" t="inlineStr">
        <is>
          <t>Site</t>
        </is>
      </c>
      <c r="AU132" s="541" t="inlineStr">
        <is>
          <t>-</t>
        </is>
      </c>
      <c r="AV132" s="27" t="n"/>
      <c r="AW132" s="27" t="n"/>
      <c r="AX132" s="530" t="inlineStr">
        <is>
          <t>18-IJB-30-005</t>
        </is>
      </c>
      <c r="AY132" s="530" t="inlineStr">
        <is>
          <t>18-30-005-iSC</t>
        </is>
      </c>
      <c r="AZ132" s="27" t="n"/>
      <c r="BA132" s="27" t="n"/>
      <c r="BB132" s="27" t="n"/>
      <c r="BC132" s="27" t="n"/>
      <c r="BD132" s="27" t="n"/>
      <c r="BE132" s="33" t="n"/>
      <c r="BF132" s="33" t="n"/>
      <c r="BG132" s="33" t="n"/>
      <c r="BH132" s="33" t="n"/>
      <c r="BI132" s="33" t="n"/>
      <c r="BJ132" s="33" t="n"/>
      <c r="BK132" s="33" t="n"/>
      <c r="BL132" s="33" t="n"/>
      <c r="BM132" s="33" t="n"/>
      <c r="BN132" s="33" t="n"/>
      <c r="BO132" s="33" t="n"/>
      <c r="BP132" s="33" t="n"/>
      <c r="BQ132" s="33" t="n"/>
      <c r="BR132" s="33" t="n"/>
      <c r="BS132" s="33" t="n"/>
      <c r="BT132" s="33" t="n"/>
      <c r="BU132" s="33" t="n"/>
      <c r="BV132" s="33" t="n"/>
      <c r="BW132" s="27" t="n"/>
      <c r="BX132" s="33" t="n"/>
      <c r="BY132" s="33" t="n"/>
      <c r="BZ132" s="33" t="n"/>
      <c r="CA132" s="27" t="n"/>
      <c r="CB132" s="27" t="n"/>
      <c r="CC132" s="27" t="n"/>
      <c r="CD132" s="27" t="n"/>
      <c r="CE132" s="58" t="n"/>
      <c r="CF132" s="58" t="n"/>
      <c r="CG132" s="59">
        <f>IF(OR(Q132="AI",Q132="PI"),AD132-(AE132-AD132)*0.001,IF(AND(Q132="AO",T132="FC"),4-0.048,IF(AND(Q132="AO",OR(T132="FO",T132="FLO")),20-0.048,"")))</f>
        <v/>
      </c>
      <c r="CH132" s="60">
        <f>IF(OR(Q132="AI",Q132="PI"),AD132+(AE132-AD132)*0.001,IF(AND(Q132="AO",T132="FC"),4+0.048,IF(AND(Q132="AO",OR(T132="FO",T132="FLO")),20+0.048,"")))</f>
        <v/>
      </c>
      <c r="CI132" s="61" t="n"/>
      <c r="CJ132" s="62" t="n"/>
      <c r="CK132" s="59">
        <f>IF(OR(Q132="AI",Q132="PI"),(AE132+AD132)/2-(AE132-AD132)*0.001,IF(Q132="AO",12-0.048,""))</f>
        <v/>
      </c>
      <c r="CL132" s="60">
        <f>IF(OR(Q132="AI",Q132="PI"),(AE132+AD132)/2+(AE132-AD132)*0.001,IF(Q132="AO",12+0.048,""))</f>
        <v/>
      </c>
      <c r="CM132" s="61" t="n"/>
      <c r="CN132" s="62" t="n"/>
      <c r="CO132" s="59">
        <f>IF(OR(Q132="AI",Q132="PI"),AE132-(AE132-AD132)*0.001,IF(AND(Q132="AO",T132="FC"),20-0.048,IF(AND(Q132="AO",OR(T132="FO",T132="FLO")),4-0.048,"")))</f>
        <v/>
      </c>
      <c r="CP132" s="60">
        <f>IF(OR(Q132="AI",Q132="PI"),AE132+(AE132-AD132)*0.001,IF(AND(Q132="AO",T132="FC"),20+0.048,IF(AND(Q132="AO",OR(T132="FO",T132="FLO")),4+0.048,"")))</f>
        <v/>
      </c>
      <c r="CQ132" s="64" t="n"/>
      <c r="CR132" s="65" t="n"/>
      <c r="CS132" s="67" t="n"/>
      <c r="CT132" s="67" t="n"/>
      <c r="CU132" s="544" t="n">
        <v>1830</v>
      </c>
      <c r="CV132" s="518">
        <f>LEFT(D132,3)</f>
        <v/>
      </c>
      <c r="CW132" s="47" t="inlineStr">
        <is>
          <t>PISA</t>
        </is>
      </c>
      <c r="CX132" s="47">
        <f>RIGHT(D132,6)</f>
        <v/>
      </c>
      <c r="CY132" s="47">
        <f>CV132&amp;CW132&amp;CX132</f>
        <v/>
      </c>
    </row>
    <row r="133" ht="19.9" customHeight="1" s="521">
      <c r="A133" s="524" t="n">
        <v>132</v>
      </c>
      <c r="B133" s="15" t="n">
        <v>4</v>
      </c>
      <c r="C133" s="15" t="n">
        <v>1830</v>
      </c>
      <c r="D133" s="49" t="inlineStr">
        <is>
          <t>18-PT-21105</t>
        </is>
      </c>
      <c r="E133" s="69" t="n"/>
      <c r="F133" s="540" t="inlineStr">
        <is>
          <t>-</t>
        </is>
      </c>
      <c r="G133" s="541" t="inlineStr">
        <is>
          <t>PEROXIDE FROM PP-2101</t>
        </is>
      </c>
      <c r="H133" s="553" t="n"/>
      <c r="I133" s="553" t="n"/>
      <c r="J133" s="553">
        <f>IF(H133&lt;&gt;"",LEFT(H133,FIND("～",H133,1)-1),"")</f>
        <v/>
      </c>
      <c r="K133" s="553">
        <f>IF(H133&lt;&gt;"",MID(H133,FIND("～",H133,1)+1,10),"")</f>
        <v/>
      </c>
      <c r="L133" s="22">
        <f>L132</f>
        <v/>
      </c>
      <c r="M133" s="21">
        <f>M132</f>
        <v/>
      </c>
      <c r="N133" s="21">
        <f>N132</f>
        <v/>
      </c>
      <c r="O133" s="21" t="n">
        <v>4</v>
      </c>
      <c r="P133" s="83">
        <f>P132</f>
        <v/>
      </c>
      <c r="Q133" s="22">
        <f>IF(MID(P133,4,3)="543","AO","AI")</f>
        <v/>
      </c>
      <c r="R133" s="22">
        <f>IF(R132&lt;&gt;"",R132,"")</f>
        <v/>
      </c>
      <c r="S133" s="542" t="inlineStr">
        <is>
          <t>4~20mA</t>
        </is>
      </c>
      <c r="T133" s="22" t="n"/>
      <c r="U133" s="22" t="n"/>
      <c r="V133" s="22" t="n"/>
      <c r="W133" s="22" t="n"/>
      <c r="X133" s="22" t="n"/>
      <c r="Y133" s="22" t="n"/>
      <c r="Z133" s="25">
        <f>"%Z"&amp;TEXT(M133,"00")&amp;TEXT(N133,"0")&amp;"1"&amp;TEXT(O133,"00")</f>
        <v/>
      </c>
      <c r="AA133" s="22">
        <f>IF(E133="","",IF(Q133="AI",CONCATENATE("%%I",E133),IF(Q133="AO",CONCATENATE("%%O",E133),E133)))</f>
        <v/>
      </c>
      <c r="AB133" s="22" t="inlineStr">
        <is>
          <t>18-PISA-21105</t>
        </is>
      </c>
      <c r="AC133" s="22">
        <f>IF(G133&lt;&gt;"",G133,"")</f>
        <v/>
      </c>
      <c r="AD133" s="21">
        <f>IF(J133&lt;&gt;"",J133,"")</f>
        <v/>
      </c>
      <c r="AE133" s="21">
        <f>IF(K133&lt;&gt;"",K133,"")</f>
        <v/>
      </c>
      <c r="AF133" s="21">
        <f>IF(I133&lt;&gt;"",I133,"")</f>
        <v/>
      </c>
      <c r="AG133" s="22" t="n"/>
      <c r="AH133" s="22" t="n"/>
      <c r="AI133" s="22" t="n"/>
      <c r="AJ133" s="22" t="n"/>
      <c r="AK133" s="23" t="inlineStr">
        <is>
          <t>DCS-AI</t>
        </is>
      </c>
      <c r="AL133" s="23" t="inlineStr">
        <is>
          <t>IS</t>
        </is>
      </c>
      <c r="AM133" s="23" t="n"/>
      <c r="AN133" s="84" t="inlineStr">
        <is>
          <t>DCS</t>
        </is>
      </c>
      <c r="AO133" s="27" t="n"/>
      <c r="AP133" s="27" t="n"/>
      <c r="AQ133" s="28" t="n"/>
      <c r="AR133" s="543" t="inlineStr">
        <is>
          <t>Y</t>
        </is>
      </c>
      <c r="AS133" s="29" t="n"/>
      <c r="AT133" s="84" t="inlineStr">
        <is>
          <t>Site</t>
        </is>
      </c>
      <c r="AU133" s="541" t="inlineStr">
        <is>
          <t>-</t>
        </is>
      </c>
      <c r="AV133" s="27" t="n"/>
      <c r="AW133" s="27" t="n"/>
      <c r="AX133" s="530" t="inlineStr">
        <is>
          <t>18-IJB-30-005</t>
        </is>
      </c>
      <c r="AY133" s="530" t="inlineStr">
        <is>
          <t>18-30-005-iSC</t>
        </is>
      </c>
      <c r="AZ133" s="27" t="n"/>
      <c r="BA133" s="27" t="n"/>
      <c r="BB133" s="27" t="n"/>
      <c r="BC133" s="27" t="n"/>
      <c r="BD133" s="27" t="n"/>
      <c r="BE133" s="33" t="n"/>
      <c r="BF133" s="33" t="n"/>
      <c r="BG133" s="33" t="n"/>
      <c r="BH133" s="33" t="n"/>
      <c r="BI133" s="33" t="n"/>
      <c r="BJ133" s="33" t="n"/>
      <c r="BK133" s="33" t="n"/>
      <c r="BL133" s="33" t="n"/>
      <c r="BM133" s="33" t="n"/>
      <c r="BN133" s="33" t="n"/>
      <c r="BO133" s="33" t="n"/>
      <c r="BP133" s="33" t="n"/>
      <c r="BQ133" s="33" t="n"/>
      <c r="BR133" s="33" t="n"/>
      <c r="BS133" s="33" t="n"/>
      <c r="BT133" s="33" t="n"/>
      <c r="BU133" s="33" t="n"/>
      <c r="BV133" s="33" t="n"/>
      <c r="BW133" s="27" t="n"/>
      <c r="BX133" s="33" t="n"/>
      <c r="BY133" s="33" t="n"/>
      <c r="BZ133" s="33" t="n"/>
      <c r="CA133" s="27" t="n"/>
      <c r="CB133" s="27" t="n"/>
      <c r="CC133" s="27" t="n"/>
      <c r="CD133" s="27" t="n"/>
      <c r="CE133" s="58" t="n"/>
      <c r="CF133" s="58" t="n"/>
      <c r="CG133" s="59">
        <f>IF(OR(Q133="AI",Q133="PI"),AD133-(AE133-AD133)*0.001,IF(AND(Q133="AO",T133="FC"),4-0.048,IF(AND(Q133="AO",OR(T133="FO",T133="FLO")),20-0.048,"")))</f>
        <v/>
      </c>
      <c r="CH133" s="60">
        <f>IF(OR(Q133="AI",Q133="PI"),AD133+(AE133-AD133)*0.001,IF(AND(Q133="AO",T133="FC"),4+0.048,IF(AND(Q133="AO",OR(T133="FO",T133="FLO")),20+0.048,"")))</f>
        <v/>
      </c>
      <c r="CI133" s="61" t="n"/>
      <c r="CJ133" s="62" t="n"/>
      <c r="CK133" s="59">
        <f>IF(OR(Q133="AI",Q133="PI"),(AE133+AD133)/2-(AE133-AD133)*0.001,IF(Q133="AO",12-0.048,""))</f>
        <v/>
      </c>
      <c r="CL133" s="60">
        <f>IF(OR(Q133="AI",Q133="PI"),(AE133+AD133)/2+(AE133-AD133)*0.001,IF(Q133="AO",12+0.048,""))</f>
        <v/>
      </c>
      <c r="CM133" s="61" t="n"/>
      <c r="CN133" s="62" t="n"/>
      <c r="CO133" s="59">
        <f>IF(OR(Q133="AI",Q133="PI"),AE133-(AE133-AD133)*0.001,IF(AND(Q133="AO",T133="FC"),20-0.048,IF(AND(Q133="AO",OR(T133="FO",T133="FLO")),4-0.048,"")))</f>
        <v/>
      </c>
      <c r="CP133" s="60">
        <f>IF(OR(Q133="AI",Q133="PI"),AE133+(AE133-AD133)*0.001,IF(AND(Q133="AO",T133="FC"),20+0.048,IF(AND(Q133="AO",OR(T133="FO",T133="FLO")),4+0.048,"")))</f>
        <v/>
      </c>
      <c r="CQ133" s="64" t="n"/>
      <c r="CR133" s="65" t="n"/>
      <c r="CS133" s="67" t="n"/>
      <c r="CT133" s="67" t="n"/>
      <c r="CU133" s="544" t="n">
        <v>1830</v>
      </c>
      <c r="CV133" s="518">
        <f>LEFT(D133,3)</f>
        <v/>
      </c>
      <c r="CW133" s="47" t="inlineStr">
        <is>
          <t>PISA</t>
        </is>
      </c>
      <c r="CX133" s="47">
        <f>RIGHT(D133,6)</f>
        <v/>
      </c>
      <c r="CY133" s="47">
        <f>CV133&amp;CW133&amp;CX133</f>
        <v/>
      </c>
    </row>
    <row r="134" ht="19.9" customHeight="1" s="521">
      <c r="A134" s="524" t="n">
        <v>133</v>
      </c>
      <c r="B134" s="15" t="n">
        <v>5</v>
      </c>
      <c r="C134" s="15" t="n">
        <v>1830</v>
      </c>
      <c r="D134" s="49" t="inlineStr">
        <is>
          <t>18-PT-21108</t>
        </is>
      </c>
      <c r="E134" s="69" t="n"/>
      <c r="F134" s="540" t="inlineStr">
        <is>
          <t>-</t>
        </is>
      </c>
      <c r="G134" s="541" t="inlineStr">
        <is>
          <t>PEROXIDE FROM PP-2101</t>
        </is>
      </c>
      <c r="H134" s="68" t="n"/>
      <c r="I134" s="553" t="n"/>
      <c r="J134" s="553">
        <f>IF(H134&lt;&gt;"",LEFT(H134,FIND("～",H134,1)-1),"")</f>
        <v/>
      </c>
      <c r="K134" s="553">
        <f>IF(H134&lt;&gt;"",MID(H134,FIND("～",H134,1)+1,10),"")</f>
        <v/>
      </c>
      <c r="L134" s="22">
        <f>L133</f>
        <v/>
      </c>
      <c r="M134" s="21">
        <f>M133</f>
        <v/>
      </c>
      <c r="N134" s="21">
        <f>N133</f>
        <v/>
      </c>
      <c r="O134" s="21" t="n">
        <v>5</v>
      </c>
      <c r="P134" s="83">
        <f>P133</f>
        <v/>
      </c>
      <c r="Q134" s="22">
        <f>IF(MID(P134,4,3)="543","AO","AI")</f>
        <v/>
      </c>
      <c r="R134" s="22">
        <f>IF(R133&lt;&gt;"",R133,"")</f>
        <v/>
      </c>
      <c r="S134" s="542" t="inlineStr">
        <is>
          <t>4~20mA</t>
        </is>
      </c>
      <c r="T134" s="22" t="n"/>
      <c r="U134" s="22" t="n"/>
      <c r="V134" s="22" t="n"/>
      <c r="W134" s="22" t="n"/>
      <c r="X134" s="22" t="n"/>
      <c r="Y134" s="22" t="n"/>
      <c r="Z134" s="25">
        <f>"%Z"&amp;TEXT(M134,"00")&amp;TEXT(N134,"0")&amp;"1"&amp;TEXT(O134,"00")</f>
        <v/>
      </c>
      <c r="AA134" s="22">
        <f>IF(E134="","",IF(Q134="AI",CONCATENATE("%%I",E134),IF(Q134="AO",CONCATENATE("%%O",E134),E134)))</f>
        <v/>
      </c>
      <c r="AB134" s="22" t="inlineStr">
        <is>
          <t>18-PISA-21108</t>
        </is>
      </c>
      <c r="AC134" s="22">
        <f>IF(G134&lt;&gt;"",G134,"")</f>
        <v/>
      </c>
      <c r="AD134" s="21">
        <f>IF(J134&lt;&gt;"",J134,"")</f>
        <v/>
      </c>
      <c r="AE134" s="21">
        <f>IF(K134&lt;&gt;"",K134,"")</f>
        <v/>
      </c>
      <c r="AF134" s="21">
        <f>IF(I134&lt;&gt;"",I134,"")</f>
        <v/>
      </c>
      <c r="AG134" s="22" t="n">
        <v>0</v>
      </c>
      <c r="AH134" s="22" t="n">
        <v>0.8</v>
      </c>
      <c r="AI134" s="22" t="n">
        <v>0.05</v>
      </c>
      <c r="AJ134" s="22" t="n">
        <v>0</v>
      </c>
      <c r="AK134" s="23" t="inlineStr">
        <is>
          <t>DCS-AI</t>
        </is>
      </c>
      <c r="AL134" s="23" t="inlineStr">
        <is>
          <t>IS</t>
        </is>
      </c>
      <c r="AM134" s="23" t="n"/>
      <c r="AN134" s="84" t="inlineStr">
        <is>
          <t>DCS</t>
        </is>
      </c>
      <c r="AO134" s="27" t="n"/>
      <c r="AP134" s="27" t="n"/>
      <c r="AQ134" s="28" t="n"/>
      <c r="AR134" s="543" t="inlineStr">
        <is>
          <t>Y</t>
        </is>
      </c>
      <c r="AS134" s="29" t="n"/>
      <c r="AT134" s="84" t="inlineStr">
        <is>
          <t>Site</t>
        </is>
      </c>
      <c r="AU134" s="541" t="inlineStr">
        <is>
          <t>-</t>
        </is>
      </c>
      <c r="AV134" s="27" t="n"/>
      <c r="AW134" s="27" t="n"/>
      <c r="AX134" s="530" t="inlineStr">
        <is>
          <t>18-IJB-30-005</t>
        </is>
      </c>
      <c r="AY134" s="530" t="inlineStr">
        <is>
          <t>18-30-005-iSC</t>
        </is>
      </c>
      <c r="AZ134" s="27" t="n"/>
      <c r="BA134" s="27" t="n"/>
      <c r="BB134" s="27" t="n"/>
      <c r="BC134" s="27" t="n"/>
      <c r="BD134" s="27" t="n"/>
      <c r="BE134" s="33" t="n"/>
      <c r="BF134" s="33" t="n"/>
      <c r="BG134" s="33" t="n"/>
      <c r="BH134" s="33" t="n"/>
      <c r="BI134" s="33" t="n"/>
      <c r="BJ134" s="33" t="n"/>
      <c r="BK134" s="33" t="n"/>
      <c r="BL134" s="33" t="n"/>
      <c r="BM134" s="33" t="n"/>
      <c r="BN134" s="33" t="n"/>
      <c r="BO134" s="33" t="n"/>
      <c r="BP134" s="33" t="n"/>
      <c r="BQ134" s="33" t="n"/>
      <c r="BR134" s="33" t="n"/>
      <c r="BS134" s="33" t="n"/>
      <c r="BT134" s="33" t="n"/>
      <c r="BU134" s="33" t="n"/>
      <c r="BV134" s="33" t="n"/>
      <c r="BW134" s="27" t="n"/>
      <c r="BX134" s="33" t="n"/>
      <c r="BY134" s="33" t="n"/>
      <c r="BZ134" s="33" t="n"/>
      <c r="CA134" s="27" t="n"/>
      <c r="CB134" s="27" t="n"/>
      <c r="CC134" s="27" t="n"/>
      <c r="CD134" s="27" t="n"/>
      <c r="CE134" s="58" t="n"/>
      <c r="CF134" s="58" t="n"/>
      <c r="CG134" s="59">
        <f>IF(OR(Q134="AI",Q134="PI"),AD134-(AE134-AD134)*0.001,IF(AND(Q134="AO",T134="FC"),4-0.048,IF(AND(Q134="AO",OR(T134="FO",T134="FLO")),20-0.048,"")))</f>
        <v/>
      </c>
      <c r="CH134" s="60">
        <f>IF(OR(Q134="AI",Q134="PI"),AD134+(AE134-AD134)*0.001,IF(AND(Q134="AO",T134="FC"),4+0.048,IF(AND(Q134="AO",OR(T134="FO",T134="FLO")),20+0.048,"")))</f>
        <v/>
      </c>
      <c r="CI134" s="61" t="n"/>
      <c r="CJ134" s="62" t="n"/>
      <c r="CK134" s="59">
        <f>IF(OR(Q134="AI",Q134="PI"),(AE134+AD134)/2-(AE134-AD134)*0.001,IF(Q134="AO",12-0.048,""))</f>
        <v/>
      </c>
      <c r="CL134" s="60">
        <f>IF(OR(Q134="AI",Q134="PI"),(AE134+AD134)/2+(AE134-AD134)*0.001,IF(Q134="AO",12+0.048,""))</f>
        <v/>
      </c>
      <c r="CM134" s="61" t="n"/>
      <c r="CN134" s="62" t="n"/>
      <c r="CO134" s="59">
        <f>IF(OR(Q134="AI",Q134="PI"),AE134-(AE134-AD134)*0.001,IF(AND(Q134="AO",T134="FC"),20-0.048,IF(AND(Q134="AO",OR(T134="FO",T134="FLO")),4-0.048,"")))</f>
        <v/>
      </c>
      <c r="CP134" s="60">
        <f>IF(OR(Q134="AI",Q134="PI"),AE134+(AE134-AD134)*0.001,IF(AND(Q134="AO",T134="FC"),20+0.048,IF(AND(Q134="AO",OR(T134="FO",T134="FLO")),4+0.048,"")))</f>
        <v/>
      </c>
      <c r="CQ134" s="64" t="n"/>
      <c r="CR134" s="65" t="n"/>
      <c r="CS134" s="67" t="n"/>
      <c r="CT134" s="67" t="n"/>
      <c r="CU134" s="544" t="n">
        <v>1830</v>
      </c>
      <c r="CV134" s="518">
        <f>LEFT(D134,3)</f>
        <v/>
      </c>
      <c r="CW134" s="47" t="inlineStr">
        <is>
          <t>PISA</t>
        </is>
      </c>
      <c r="CX134" s="47">
        <f>RIGHT(D134,6)</f>
        <v/>
      </c>
      <c r="CY134" s="47">
        <f>CV134&amp;CW134&amp;CX134</f>
        <v/>
      </c>
    </row>
    <row r="135" ht="19.9" customHeight="1" s="521">
      <c r="A135" s="524" t="n">
        <v>134</v>
      </c>
      <c r="B135" s="15" t="n">
        <v>6</v>
      </c>
      <c r="C135" s="15" t="n">
        <v>1830</v>
      </c>
      <c r="D135" s="49" t="inlineStr">
        <is>
          <t>18-PT-21110</t>
        </is>
      </c>
      <c r="E135" s="69" t="n"/>
      <c r="F135" s="540" t="inlineStr">
        <is>
          <t>-</t>
        </is>
      </c>
      <c r="G135" s="541" t="inlineStr">
        <is>
          <t>PEROXIDE FROM PP-2101</t>
        </is>
      </c>
      <c r="H135" s="68" t="n"/>
      <c r="I135" s="553" t="n"/>
      <c r="J135" s="553">
        <f>IF(H135&lt;&gt;"",LEFT(H135,FIND("～",H135,1)-1),"")</f>
        <v/>
      </c>
      <c r="K135" s="553">
        <f>IF(H135&lt;&gt;"",MID(H135,FIND("～",H135,1)+1,10),"")</f>
        <v/>
      </c>
      <c r="L135" s="22">
        <f>L134</f>
        <v/>
      </c>
      <c r="M135" s="21">
        <f>M134</f>
        <v/>
      </c>
      <c r="N135" s="21">
        <f>N134</f>
        <v/>
      </c>
      <c r="O135" s="21" t="n">
        <v>6</v>
      </c>
      <c r="P135" s="83">
        <f>P134</f>
        <v/>
      </c>
      <c r="Q135" s="22">
        <f>IF(MID(P135,4,3)="543","AO","AI")</f>
        <v/>
      </c>
      <c r="R135" s="22">
        <f>IF(R134&lt;&gt;"",R134,"")</f>
        <v/>
      </c>
      <c r="S135" s="542" t="inlineStr">
        <is>
          <t>4~20mA</t>
        </is>
      </c>
      <c r="T135" s="22" t="n"/>
      <c r="U135" s="22" t="n"/>
      <c r="V135" s="22" t="n"/>
      <c r="W135" s="22" t="n"/>
      <c r="X135" s="22" t="n"/>
      <c r="Y135" s="22" t="n"/>
      <c r="Z135" s="25">
        <f>"%Z"&amp;TEXT(M135,"00")&amp;TEXT(N135,"0")&amp;"1"&amp;TEXT(O135,"00")</f>
        <v/>
      </c>
      <c r="AA135" s="22">
        <f>IF(E135="","",IF(Q135="AI",CONCATENATE("%%I",E135),IF(Q135="AO",CONCATENATE("%%O",E135),E135)))</f>
        <v/>
      </c>
      <c r="AB135" s="22" t="inlineStr">
        <is>
          <t>18-PICSA-21110</t>
        </is>
      </c>
      <c r="AC135" s="22">
        <f>IF(G135&lt;&gt;"",G135,"")</f>
        <v/>
      </c>
      <c r="AD135" s="21">
        <f>IF(J135&lt;&gt;"",J135,"")</f>
        <v/>
      </c>
      <c r="AE135" s="21">
        <f>IF(K135&lt;&gt;"",K135,"")</f>
        <v/>
      </c>
      <c r="AF135" s="21">
        <f>IF(I135&lt;&gt;"",I135,"")</f>
        <v/>
      </c>
      <c r="AG135" s="22" t="n">
        <v>0</v>
      </c>
      <c r="AH135" s="22" t="n">
        <v>0.8</v>
      </c>
      <c r="AI135" s="22" t="n">
        <v>0.05</v>
      </c>
      <c r="AJ135" s="22" t="n">
        <v>0</v>
      </c>
      <c r="AK135" s="23" t="inlineStr">
        <is>
          <t>DCS-AI</t>
        </is>
      </c>
      <c r="AL135" s="23" t="inlineStr">
        <is>
          <t>IS</t>
        </is>
      </c>
      <c r="AM135" s="23" t="n"/>
      <c r="AN135" s="84" t="inlineStr">
        <is>
          <t>DCS</t>
        </is>
      </c>
      <c r="AO135" s="27" t="n"/>
      <c r="AP135" s="27" t="n"/>
      <c r="AQ135" s="28" t="n"/>
      <c r="AR135" s="543" t="inlineStr">
        <is>
          <t>Y</t>
        </is>
      </c>
      <c r="AS135" s="29" t="n"/>
      <c r="AT135" s="84" t="inlineStr">
        <is>
          <t>Site</t>
        </is>
      </c>
      <c r="AU135" s="541" t="inlineStr">
        <is>
          <t>-</t>
        </is>
      </c>
      <c r="AV135" s="27" t="n"/>
      <c r="AW135" s="27" t="n"/>
      <c r="AX135" s="530" t="inlineStr">
        <is>
          <t>18-IJB-30-005</t>
        </is>
      </c>
      <c r="AY135" s="530" t="inlineStr">
        <is>
          <t>18-30-005-iSC</t>
        </is>
      </c>
      <c r="AZ135" s="27" t="n"/>
      <c r="BA135" s="27" t="n"/>
      <c r="BB135" s="27" t="n"/>
      <c r="BC135" s="27" t="n"/>
      <c r="BD135" s="27" t="n"/>
      <c r="BE135" s="33" t="n"/>
      <c r="BF135" s="33" t="n"/>
      <c r="BG135" s="33" t="n"/>
      <c r="BH135" s="33" t="n"/>
      <c r="BI135" s="33" t="n"/>
      <c r="BJ135" s="33" t="n"/>
      <c r="BK135" s="33" t="n"/>
      <c r="BL135" s="33" t="n"/>
      <c r="BM135" s="33" t="n"/>
      <c r="BN135" s="33" t="n"/>
      <c r="BO135" s="33" t="n"/>
      <c r="BP135" s="33" t="n"/>
      <c r="BQ135" s="33" t="n"/>
      <c r="BR135" s="33" t="n"/>
      <c r="BS135" s="33" t="n"/>
      <c r="BT135" s="33" t="n"/>
      <c r="BU135" s="33" t="n"/>
      <c r="BV135" s="33" t="n"/>
      <c r="BW135" s="27" t="n"/>
      <c r="BX135" s="33" t="n"/>
      <c r="BY135" s="33" t="n"/>
      <c r="BZ135" s="33" t="n"/>
      <c r="CA135" s="27" t="n"/>
      <c r="CB135" s="27" t="n"/>
      <c r="CC135" s="27" t="n"/>
      <c r="CD135" s="27" t="n"/>
      <c r="CE135" s="58" t="n"/>
      <c r="CF135" s="58" t="n"/>
      <c r="CG135" s="59">
        <f>IF(OR(Q135="AI",Q135="PI"),AD135-(AE135-AD135)*0.001,IF(AND(Q135="AO",T135="FC"),4-0.048,IF(AND(Q135="AO",OR(T135="FO",T135="FLO")),20-0.048,"")))</f>
        <v/>
      </c>
      <c r="CH135" s="60">
        <f>IF(OR(Q135="AI",Q135="PI"),AD135+(AE135-AD135)*0.001,IF(AND(Q135="AO",T135="FC"),4+0.048,IF(AND(Q135="AO",OR(T135="FO",T135="FLO")),20+0.048,"")))</f>
        <v/>
      </c>
      <c r="CI135" s="61" t="n"/>
      <c r="CJ135" s="62" t="n"/>
      <c r="CK135" s="59">
        <f>IF(OR(Q135="AI",Q135="PI"),(AE135+AD135)/2-(AE135-AD135)*0.001,IF(Q135="AO",12-0.048,""))</f>
        <v/>
      </c>
      <c r="CL135" s="60">
        <f>IF(OR(Q135="AI",Q135="PI"),(AE135+AD135)/2+(AE135-AD135)*0.001,IF(Q135="AO",12+0.048,""))</f>
        <v/>
      </c>
      <c r="CM135" s="61" t="n"/>
      <c r="CN135" s="62" t="n"/>
      <c r="CO135" s="59">
        <f>IF(OR(Q135="AI",Q135="PI"),AE135-(AE135-AD135)*0.001,IF(AND(Q135="AO",T135="FC"),20-0.048,IF(AND(Q135="AO",OR(T135="FO",T135="FLO")),4-0.048,"")))</f>
        <v/>
      </c>
      <c r="CP135" s="60">
        <f>IF(OR(Q135="AI",Q135="PI"),AE135+(AE135-AD135)*0.001,IF(AND(Q135="AO",T135="FC"),20+0.048,IF(AND(Q135="AO",OR(T135="FO",T135="FLO")),4+0.048,"")))</f>
        <v/>
      </c>
      <c r="CQ135" s="64" t="n"/>
      <c r="CR135" s="65" t="n"/>
      <c r="CS135" s="67" t="n"/>
      <c r="CT135" s="67" t="n"/>
      <c r="CU135" s="544" t="n">
        <v>1830</v>
      </c>
      <c r="CV135" s="518">
        <f>LEFT(D135,3)</f>
        <v/>
      </c>
      <c r="CW135" s="47" t="inlineStr">
        <is>
          <t>PICSA</t>
        </is>
      </c>
      <c r="CX135" s="47">
        <f>RIGHT(D135,6)</f>
        <v/>
      </c>
      <c r="CY135" s="47">
        <f>CV135&amp;CW135&amp;CX135</f>
        <v/>
      </c>
    </row>
    <row r="136" ht="19.9" customHeight="1" s="521">
      <c r="A136" s="524" t="n">
        <v>135</v>
      </c>
      <c r="B136" s="15" t="n">
        <v>7</v>
      </c>
      <c r="C136" s="15" t="n">
        <v>1830</v>
      </c>
      <c r="D136" s="49" t="inlineStr">
        <is>
          <t>18-LT-66202</t>
        </is>
      </c>
      <c r="E136" s="69" t="n"/>
      <c r="F136" s="540" t="inlineStr">
        <is>
          <t>-</t>
        </is>
      </c>
      <c r="G136" s="541" t="inlineStr">
        <is>
          <t>18-VE-6602</t>
        </is>
      </c>
      <c r="H136" s="68" t="n"/>
      <c r="I136" s="553" t="n"/>
      <c r="J136" s="553">
        <f>IF(H136&lt;&gt;"",LEFT(H136,FIND("～",H136,1)-1),"")</f>
        <v/>
      </c>
      <c r="K136" s="553">
        <f>IF(H136&lt;&gt;"",MID(H136,FIND("～",H136,1)+1,10),"")</f>
        <v/>
      </c>
      <c r="L136" s="22">
        <f>L135</f>
        <v/>
      </c>
      <c r="M136" s="21">
        <f>M135</f>
        <v/>
      </c>
      <c r="N136" s="21">
        <f>N135</f>
        <v/>
      </c>
      <c r="O136" s="21" t="n">
        <v>7</v>
      </c>
      <c r="P136" s="83">
        <f>P135</f>
        <v/>
      </c>
      <c r="Q136" s="22">
        <f>IF(MID(P136,4,3)="543","AO","AI")</f>
        <v/>
      </c>
      <c r="R136" s="22">
        <f>IF(R135&lt;&gt;"",R135,"")</f>
        <v/>
      </c>
      <c r="S136" s="542" t="inlineStr">
        <is>
          <t>4~20mA</t>
        </is>
      </c>
      <c r="T136" s="22" t="n"/>
      <c r="U136" s="22" t="n"/>
      <c r="V136" s="22" t="n"/>
      <c r="W136" s="22" t="n"/>
      <c r="X136" s="22" t="n"/>
      <c r="Y136" s="22" t="n"/>
      <c r="Z136" s="25">
        <f>"%Z"&amp;TEXT(M136,"00")&amp;TEXT(N136,"0")&amp;"1"&amp;TEXT(O136,"00")</f>
        <v/>
      </c>
      <c r="AA136" s="22">
        <f>IF(E136="","",IF(Q136="AI",CONCATENATE("%%I",E136),IF(Q136="AO",CONCATENATE("%%O",E136),E136)))</f>
        <v/>
      </c>
      <c r="AB136" s="22" t="inlineStr">
        <is>
          <t>18-LICA-66202</t>
        </is>
      </c>
      <c r="AC136" s="22">
        <f>IF(G136&lt;&gt;"",G136,"")</f>
        <v/>
      </c>
      <c r="AD136" s="21">
        <f>IF(J136&lt;&gt;"",J136,"")</f>
        <v/>
      </c>
      <c r="AE136" s="21">
        <f>IF(K136&lt;&gt;"",K136,"")</f>
        <v/>
      </c>
      <c r="AF136" s="21">
        <f>IF(I136&lt;&gt;"",I136,"")</f>
        <v/>
      </c>
      <c r="AG136" s="22" t="n">
        <v>0</v>
      </c>
      <c r="AH136" s="22" t="n">
        <v>0.8</v>
      </c>
      <c r="AI136" s="22" t="n">
        <v>0.05</v>
      </c>
      <c r="AJ136" s="22" t="n">
        <v>0</v>
      </c>
      <c r="AK136" s="23" t="inlineStr">
        <is>
          <t>DCS-AI</t>
        </is>
      </c>
      <c r="AL136" s="23" t="inlineStr">
        <is>
          <t>IS</t>
        </is>
      </c>
      <c r="AM136" s="23" t="n"/>
      <c r="AN136" s="84" t="inlineStr">
        <is>
          <t>DCS</t>
        </is>
      </c>
      <c r="AO136" s="27" t="n"/>
      <c r="AP136" s="27" t="n"/>
      <c r="AQ136" s="28" t="n"/>
      <c r="AR136" s="543" t="inlineStr">
        <is>
          <t>Y</t>
        </is>
      </c>
      <c r="AS136" s="29" t="n"/>
      <c r="AT136" s="84" t="inlineStr">
        <is>
          <t>Site</t>
        </is>
      </c>
      <c r="AU136" s="541" t="inlineStr">
        <is>
          <t>-</t>
        </is>
      </c>
      <c r="AV136" s="27" t="n"/>
      <c r="AW136" s="27" t="n"/>
      <c r="AX136" s="530" t="inlineStr">
        <is>
          <t>18-IJB-30-006</t>
        </is>
      </c>
      <c r="AY136" s="530" t="inlineStr">
        <is>
          <t>18-30-006-iSC</t>
        </is>
      </c>
      <c r="AZ136" s="27" t="n"/>
      <c r="BA136" s="27" t="n"/>
      <c r="BB136" s="27" t="n"/>
      <c r="BC136" s="27" t="n"/>
      <c r="BD136" s="27" t="n"/>
      <c r="BE136" s="33" t="n"/>
      <c r="BF136" s="33" t="n"/>
      <c r="BG136" s="33" t="n"/>
      <c r="BH136" s="33" t="n"/>
      <c r="BI136" s="33" t="n"/>
      <c r="BJ136" s="33" t="n"/>
      <c r="BK136" s="33" t="n"/>
      <c r="BL136" s="33" t="n"/>
      <c r="BM136" s="33" t="n"/>
      <c r="BN136" s="33" t="n"/>
      <c r="BO136" s="33" t="n"/>
      <c r="BP136" s="33" t="n"/>
      <c r="BQ136" s="33" t="n"/>
      <c r="BR136" s="33" t="n"/>
      <c r="BS136" s="33" t="n"/>
      <c r="BT136" s="33" t="n"/>
      <c r="BU136" s="33" t="n"/>
      <c r="BV136" s="33" t="n"/>
      <c r="BW136" s="27" t="n"/>
      <c r="BX136" s="33" t="n"/>
      <c r="BY136" s="33" t="n"/>
      <c r="BZ136" s="33" t="n"/>
      <c r="CA136" s="27" t="n"/>
      <c r="CB136" s="27" t="n"/>
      <c r="CC136" s="27" t="n"/>
      <c r="CD136" s="27" t="n"/>
      <c r="CE136" s="58" t="n"/>
      <c r="CF136" s="58" t="n"/>
      <c r="CG136" s="59">
        <f>IF(OR(Q136="AI",Q136="PI"),AD136-(AE136-AD136)*0.001,IF(AND(Q136="AO",T136="FC"),4-0.048,IF(AND(Q136="AO",OR(T136="FO",T136="FLO")),20-0.048,"")))</f>
        <v/>
      </c>
      <c r="CH136" s="60">
        <f>IF(OR(Q136="AI",Q136="PI"),AD136+(AE136-AD136)*0.001,IF(AND(Q136="AO",T136="FC"),4+0.048,IF(AND(Q136="AO",OR(T136="FO",T136="FLO")),20+0.048,"")))</f>
        <v/>
      </c>
      <c r="CI136" s="61" t="n"/>
      <c r="CJ136" s="62" t="n"/>
      <c r="CK136" s="59">
        <f>IF(OR(Q136="AI",Q136="PI"),(AE136+AD136)/2-(AE136-AD136)*0.001,IF(Q136="AO",12-0.048,""))</f>
        <v/>
      </c>
      <c r="CL136" s="60">
        <f>IF(OR(Q136="AI",Q136="PI"),(AE136+AD136)/2+(AE136-AD136)*0.001,IF(Q136="AO",12+0.048,""))</f>
        <v/>
      </c>
      <c r="CM136" s="61" t="n"/>
      <c r="CN136" s="62" t="n"/>
      <c r="CO136" s="59">
        <f>IF(OR(Q136="AI",Q136="PI"),AE136-(AE136-AD136)*0.001,IF(AND(Q136="AO",T136="FC"),20-0.048,IF(AND(Q136="AO",OR(T136="FO",T136="FLO")),4-0.048,"")))</f>
        <v/>
      </c>
      <c r="CP136" s="60">
        <f>IF(OR(Q136="AI",Q136="PI"),AE136+(AE136-AD136)*0.001,IF(AND(Q136="AO",T136="FC"),20+0.048,IF(AND(Q136="AO",OR(T136="FO",T136="FLO")),4+0.048,"")))</f>
        <v/>
      </c>
      <c r="CQ136" s="64" t="n"/>
      <c r="CR136" s="65" t="n"/>
      <c r="CS136" s="67" t="n"/>
      <c r="CT136" s="67" t="n"/>
      <c r="CU136" s="544" t="n">
        <v>1830</v>
      </c>
      <c r="CV136" s="518">
        <f>LEFT(D136,3)</f>
        <v/>
      </c>
      <c r="CW136" s="47" t="inlineStr">
        <is>
          <t>LICA</t>
        </is>
      </c>
      <c r="CX136" s="47">
        <f>RIGHT(D136,6)</f>
        <v/>
      </c>
      <c r="CY136" s="47">
        <f>CV136&amp;CW136&amp;CX136</f>
        <v/>
      </c>
    </row>
    <row r="137" ht="19.9" customHeight="1" s="521">
      <c r="A137" s="524" t="n">
        <v>136</v>
      </c>
      <c r="B137" s="15" t="n">
        <v>8</v>
      </c>
      <c r="C137" s="15" t="n">
        <v>1830</v>
      </c>
      <c r="D137" s="49" t="inlineStr">
        <is>
          <t>18-FT-21102</t>
        </is>
      </c>
      <c r="E137" s="69" t="n"/>
      <c r="F137" s="540" t="inlineStr">
        <is>
          <t>-</t>
        </is>
      </c>
      <c r="G137" s="541" t="inlineStr">
        <is>
          <t>LP NITROGEN TO VE-2101</t>
        </is>
      </c>
      <c r="H137" s="68" t="n"/>
      <c r="I137" s="553" t="n"/>
      <c r="J137" s="553">
        <f>IF(H137&lt;&gt;"",LEFT(H137,FIND("～",H137,1)-1),"")</f>
        <v/>
      </c>
      <c r="K137" s="553">
        <f>IF(H137&lt;&gt;"",MID(H137,FIND("～",H137,1)+1,10),"")</f>
        <v/>
      </c>
      <c r="L137" s="22">
        <f>L136</f>
        <v/>
      </c>
      <c r="M137" s="21">
        <f>M136</f>
        <v/>
      </c>
      <c r="N137" s="21">
        <f>N136</f>
        <v/>
      </c>
      <c r="O137" s="21" t="n">
        <v>8</v>
      </c>
      <c r="P137" s="83">
        <f>P136</f>
        <v/>
      </c>
      <c r="Q137" s="22">
        <f>IF(MID(P137,4,3)="543","AO","AI")</f>
        <v/>
      </c>
      <c r="R137" s="22">
        <f>IF(R136&lt;&gt;"",R136,"")</f>
        <v/>
      </c>
      <c r="S137" s="542" t="inlineStr">
        <is>
          <t>4~20mA</t>
        </is>
      </c>
      <c r="T137" s="22" t="n"/>
      <c r="U137" s="22" t="n"/>
      <c r="V137" s="22" t="n"/>
      <c r="W137" s="22" t="n"/>
      <c r="X137" s="22" t="n"/>
      <c r="Y137" s="22" t="n"/>
      <c r="Z137" s="25">
        <f>"%Z"&amp;TEXT(M137,"00")&amp;TEXT(N137,"0")&amp;"1"&amp;TEXT(O137,"00")</f>
        <v/>
      </c>
      <c r="AA137" s="22">
        <f>IF(E137="","",IF(Q137="AI",CONCATENATE("%%I",E137),IF(Q137="AO",CONCATENATE("%%O",E137),E137)))</f>
        <v/>
      </c>
      <c r="AB137" s="22" t="inlineStr">
        <is>
          <t>18-FISA-21102</t>
        </is>
      </c>
      <c r="AC137" s="22">
        <f>IF(G137&lt;&gt;"",G137,"")</f>
        <v/>
      </c>
      <c r="AD137" s="21">
        <f>IF(J137&lt;&gt;"",J137,"")</f>
        <v/>
      </c>
      <c r="AE137" s="21">
        <f>IF(K137&lt;&gt;"",K137,"")</f>
        <v/>
      </c>
      <c r="AF137" s="21">
        <f>IF(I137&lt;&gt;"",I137,"")</f>
        <v/>
      </c>
      <c r="AG137" s="22" t="n">
        <v>0</v>
      </c>
      <c r="AH137" s="22" t="n">
        <v>0.8</v>
      </c>
      <c r="AI137" s="22" t="n">
        <v>0.05</v>
      </c>
      <c r="AJ137" s="22" t="n">
        <v>0</v>
      </c>
      <c r="AK137" s="23" t="inlineStr">
        <is>
          <t>DCS-AI</t>
        </is>
      </c>
      <c r="AL137" s="23" t="inlineStr">
        <is>
          <t>IS</t>
        </is>
      </c>
      <c r="AM137" s="23" t="n"/>
      <c r="AN137" s="84" t="inlineStr">
        <is>
          <t>DCS</t>
        </is>
      </c>
      <c r="AO137" s="27" t="n"/>
      <c r="AP137" s="27" t="n"/>
      <c r="AQ137" s="28" t="n"/>
      <c r="AR137" s="543" t="inlineStr">
        <is>
          <t>Y</t>
        </is>
      </c>
      <c r="AS137" s="29" t="n"/>
      <c r="AT137" s="84" t="inlineStr">
        <is>
          <t>Site</t>
        </is>
      </c>
      <c r="AU137" s="541" t="inlineStr">
        <is>
          <t>-</t>
        </is>
      </c>
      <c r="AV137" s="27" t="n"/>
      <c r="AW137" s="27" t="n"/>
      <c r="AX137" s="530" t="inlineStr">
        <is>
          <t>18-IJB-30-007</t>
        </is>
      </c>
      <c r="AY137" s="530" t="inlineStr">
        <is>
          <t>18-30-007-iSC</t>
        </is>
      </c>
      <c r="AZ137" s="27" t="n"/>
      <c r="BA137" s="27" t="n"/>
      <c r="BB137" s="27" t="n"/>
      <c r="BC137" s="27" t="n"/>
      <c r="BD137" s="27" t="n"/>
      <c r="BE137" s="33" t="n"/>
      <c r="BF137" s="33" t="n"/>
      <c r="BG137" s="33" t="n"/>
      <c r="BH137" s="33" t="n"/>
      <c r="BI137" s="33" t="n"/>
      <c r="BJ137" s="33" t="n"/>
      <c r="BK137" s="33" t="n"/>
      <c r="BL137" s="33" t="n"/>
      <c r="BM137" s="33" t="n"/>
      <c r="BN137" s="33" t="n"/>
      <c r="BO137" s="33" t="n"/>
      <c r="BP137" s="33" t="n"/>
      <c r="BQ137" s="33" t="n"/>
      <c r="BR137" s="33" t="n"/>
      <c r="BS137" s="33" t="n"/>
      <c r="BT137" s="33" t="n"/>
      <c r="BU137" s="33" t="n"/>
      <c r="BV137" s="33" t="n"/>
      <c r="BW137" s="27" t="n"/>
      <c r="BX137" s="33" t="n"/>
      <c r="BY137" s="33" t="n"/>
      <c r="BZ137" s="33" t="n"/>
      <c r="CA137" s="27" t="n"/>
      <c r="CB137" s="27" t="n"/>
      <c r="CC137" s="27" t="n"/>
      <c r="CD137" s="27" t="n"/>
      <c r="CE137" s="58" t="n"/>
      <c r="CF137" s="58" t="n"/>
      <c r="CG137" s="59">
        <f>IF(OR(Q137="AI",Q137="PI"),AD137-(AE137-AD137)*0.001,IF(AND(Q137="AO",T137="FC"),4-0.048,IF(AND(Q137="AO",OR(T137="FO",T137="FLO")),20-0.048,"")))</f>
        <v/>
      </c>
      <c r="CH137" s="60">
        <f>IF(OR(Q137="AI",Q137="PI"),AD137+(AE137-AD137)*0.001,IF(AND(Q137="AO",T137="FC"),4+0.048,IF(AND(Q137="AO",OR(T137="FO",T137="FLO")),20+0.048,"")))</f>
        <v/>
      </c>
      <c r="CI137" s="61" t="n"/>
      <c r="CJ137" s="62" t="n"/>
      <c r="CK137" s="59">
        <f>IF(OR(Q137="AI",Q137="PI"),(AE137+AD137)/2-(AE137-AD137)*0.001,IF(Q137="AO",12-0.048,""))</f>
        <v/>
      </c>
      <c r="CL137" s="60">
        <f>IF(OR(Q137="AI",Q137="PI"),(AE137+AD137)/2+(AE137-AD137)*0.001,IF(Q137="AO",12+0.048,""))</f>
        <v/>
      </c>
      <c r="CM137" s="61" t="n"/>
      <c r="CN137" s="62" t="n"/>
      <c r="CO137" s="59">
        <f>IF(OR(Q137="AI",Q137="PI"),AE137-(AE137-AD137)*0.001,IF(AND(Q137="AO",T137="FC"),20-0.048,IF(AND(Q137="AO",OR(T137="FO",T137="FLO")),4-0.048,"")))</f>
        <v/>
      </c>
      <c r="CP137" s="60">
        <f>IF(OR(Q137="AI",Q137="PI"),AE137+(AE137-AD137)*0.001,IF(AND(Q137="AO",T137="FC"),20+0.048,IF(AND(Q137="AO",OR(T137="FO",T137="FLO")),4+0.048,"")))</f>
        <v/>
      </c>
      <c r="CQ137" s="64" t="n"/>
      <c r="CR137" s="65" t="n"/>
      <c r="CS137" s="67" t="n"/>
      <c r="CT137" s="67" t="n"/>
      <c r="CU137" s="544" t="n">
        <v>1830</v>
      </c>
      <c r="CV137" s="518">
        <f>LEFT(D137,3)</f>
        <v/>
      </c>
      <c r="CW137" s="47" t="inlineStr">
        <is>
          <t>FISA</t>
        </is>
      </c>
      <c r="CX137" s="47">
        <f>RIGHT(D137,6)</f>
        <v/>
      </c>
      <c r="CY137" s="47">
        <f>CV137&amp;CW137&amp;CX137</f>
        <v/>
      </c>
    </row>
    <row r="138" ht="19.9" customHeight="1" s="521">
      <c r="A138" s="524" t="n">
        <v>137</v>
      </c>
      <c r="B138" s="15" t="n">
        <v>9</v>
      </c>
      <c r="C138" s="15" t="n">
        <v>1830</v>
      </c>
      <c r="D138" s="49" t="inlineStr">
        <is>
          <t>18-FT-21109</t>
        </is>
      </c>
      <c r="E138" s="69" t="n"/>
      <c r="F138" s="540" t="inlineStr">
        <is>
          <t>-</t>
        </is>
      </c>
      <c r="G138" s="541" t="inlineStr">
        <is>
          <t>LP NITROGEN TO PEROXIDE DRUM</t>
        </is>
      </c>
      <c r="H138" s="68" t="n"/>
      <c r="I138" s="553" t="n"/>
      <c r="J138" s="553">
        <f>IF(H138&lt;&gt;"",LEFT(H138,FIND("～",H138,1)-1),"")</f>
        <v/>
      </c>
      <c r="K138" s="553">
        <f>IF(H138&lt;&gt;"",MID(H138,FIND("～",H138,1)+1,10),"")</f>
        <v/>
      </c>
      <c r="L138" s="22">
        <f>L137</f>
        <v/>
      </c>
      <c r="M138" s="21">
        <f>M137</f>
        <v/>
      </c>
      <c r="N138" s="21">
        <f>N137</f>
        <v/>
      </c>
      <c r="O138" s="21" t="n">
        <v>9</v>
      </c>
      <c r="P138" s="83">
        <f>P137</f>
        <v/>
      </c>
      <c r="Q138" s="22">
        <f>IF(MID(P138,4,3)="543","AO","AI")</f>
        <v/>
      </c>
      <c r="R138" s="22">
        <f>IF(R137&lt;&gt;"",R137,"")</f>
        <v/>
      </c>
      <c r="S138" s="542" t="inlineStr">
        <is>
          <t>4~20mA</t>
        </is>
      </c>
      <c r="T138" s="22" t="n"/>
      <c r="U138" s="22" t="n"/>
      <c r="V138" s="22" t="n"/>
      <c r="W138" s="22" t="n"/>
      <c r="X138" s="22" t="n"/>
      <c r="Y138" s="22" t="n"/>
      <c r="Z138" s="25">
        <f>"%Z"&amp;TEXT(M138,"00")&amp;TEXT(N138,"0")&amp;"1"&amp;TEXT(O138,"00")</f>
        <v/>
      </c>
      <c r="AA138" s="22">
        <f>IF(E138="","",IF(Q138="AI",CONCATENATE("%%I",E138),IF(Q138="AO",CONCATENATE("%%O",E138),E138)))</f>
        <v/>
      </c>
      <c r="AB138" s="22" t="inlineStr">
        <is>
          <t>18-FISA-21109</t>
        </is>
      </c>
      <c r="AC138" s="22">
        <f>IF(G138&lt;&gt;"",G138,"")</f>
        <v/>
      </c>
      <c r="AD138" s="21">
        <f>IF(J138&lt;&gt;"",J138,"")</f>
        <v/>
      </c>
      <c r="AE138" s="21">
        <f>IF(K138&lt;&gt;"",K138,"")</f>
        <v/>
      </c>
      <c r="AF138" s="21">
        <f>IF(I138&lt;&gt;"",I138,"")</f>
        <v/>
      </c>
      <c r="AG138" s="22" t="n">
        <v>0</v>
      </c>
      <c r="AH138" s="22" t="n">
        <v>0</v>
      </c>
      <c r="AI138" s="22" t="n">
        <v>0</v>
      </c>
      <c r="AJ138" s="22" t="n">
        <v>0</v>
      </c>
      <c r="AK138" s="23" t="inlineStr">
        <is>
          <t>DCS-AI</t>
        </is>
      </c>
      <c r="AL138" s="23" t="inlineStr">
        <is>
          <t>IS</t>
        </is>
      </c>
      <c r="AM138" s="23" t="n"/>
      <c r="AN138" s="84" t="inlineStr">
        <is>
          <t>DCS</t>
        </is>
      </c>
      <c r="AO138" s="27" t="n"/>
      <c r="AP138" s="27" t="n"/>
      <c r="AQ138" s="28" t="n"/>
      <c r="AR138" s="543" t="inlineStr">
        <is>
          <t>Y</t>
        </is>
      </c>
      <c r="AS138" s="29" t="n"/>
      <c r="AT138" s="84" t="inlineStr">
        <is>
          <t>Site</t>
        </is>
      </c>
      <c r="AU138" s="541" t="inlineStr">
        <is>
          <t>-</t>
        </is>
      </c>
      <c r="AV138" s="27" t="n"/>
      <c r="AW138" s="27" t="n"/>
      <c r="AX138" s="530" t="inlineStr">
        <is>
          <t>18-IJB-30-007</t>
        </is>
      </c>
      <c r="AY138" s="530" t="inlineStr">
        <is>
          <t>18-30-007-iSC</t>
        </is>
      </c>
      <c r="AZ138" s="27" t="n"/>
      <c r="BA138" s="27" t="n"/>
      <c r="BB138" s="27" t="n"/>
      <c r="BC138" s="27" t="n"/>
      <c r="BD138" s="27" t="n"/>
      <c r="BE138" s="33" t="n"/>
      <c r="BF138" s="33" t="n"/>
      <c r="BG138" s="33" t="n"/>
      <c r="BH138" s="33" t="n"/>
      <c r="BI138" s="33" t="n"/>
      <c r="BJ138" s="33" t="n"/>
      <c r="BK138" s="33" t="n"/>
      <c r="BL138" s="33" t="n"/>
      <c r="BM138" s="33" t="n"/>
      <c r="BN138" s="33" t="n"/>
      <c r="BO138" s="33" t="n"/>
      <c r="BP138" s="33" t="n"/>
      <c r="BQ138" s="33" t="n"/>
      <c r="BR138" s="33" t="n"/>
      <c r="BS138" s="33" t="n"/>
      <c r="BT138" s="33" t="n"/>
      <c r="BU138" s="33" t="n"/>
      <c r="BV138" s="33" t="n"/>
      <c r="BW138" s="27" t="n"/>
      <c r="BX138" s="33" t="n"/>
      <c r="BY138" s="33" t="n"/>
      <c r="BZ138" s="33" t="n"/>
      <c r="CA138" s="27" t="n"/>
      <c r="CB138" s="27" t="n"/>
      <c r="CC138" s="27" t="n"/>
      <c r="CD138" s="27" t="n"/>
      <c r="CE138" s="58" t="n"/>
      <c r="CF138" s="58" t="n"/>
      <c r="CG138" s="59">
        <f>IF(OR(Q138="AI",Q138="PI"),AD138-(AE138-AD138)*0.001,IF(AND(Q138="AO",T138="FC"),4-0.048,IF(AND(Q138="AO",OR(T138="FO",T138="FLO")),20-0.048,"")))</f>
        <v/>
      </c>
      <c r="CH138" s="60">
        <f>IF(OR(Q138="AI",Q138="PI"),AD138+(AE138-AD138)*0.001,IF(AND(Q138="AO",T138="FC"),4+0.048,IF(AND(Q138="AO",OR(T138="FO",T138="FLO")),20+0.048,"")))</f>
        <v/>
      </c>
      <c r="CI138" s="61" t="n"/>
      <c r="CJ138" s="62" t="n"/>
      <c r="CK138" s="59">
        <f>IF(OR(Q138="AI",Q138="PI"),(AE138+AD138)/2-(AE138-AD138)*0.001,IF(Q138="AO",12-0.048,""))</f>
        <v/>
      </c>
      <c r="CL138" s="60">
        <f>IF(OR(Q138="AI",Q138="PI"),(AE138+AD138)/2+(AE138-AD138)*0.001,IF(Q138="AO",12+0.048,""))</f>
        <v/>
      </c>
      <c r="CM138" s="61" t="n"/>
      <c r="CN138" s="62" t="n"/>
      <c r="CO138" s="59">
        <f>IF(OR(Q138="AI",Q138="PI"),AE138-(AE138-AD138)*0.001,IF(AND(Q138="AO",T138="FC"),20-0.048,IF(AND(Q138="AO",OR(T138="FO",T138="FLO")),4-0.048,"")))</f>
        <v/>
      </c>
      <c r="CP138" s="60">
        <f>IF(OR(Q138="AI",Q138="PI"),AE138+(AE138-AD138)*0.001,IF(AND(Q138="AO",T138="FC"),20+0.048,IF(AND(Q138="AO",OR(T138="FO",T138="FLO")),4+0.048,"")))</f>
        <v/>
      </c>
      <c r="CQ138" s="64" t="n"/>
      <c r="CR138" s="65" t="n"/>
      <c r="CS138" s="67" t="n"/>
      <c r="CT138" s="67" t="n"/>
      <c r="CU138" s="544" t="n">
        <v>1830</v>
      </c>
      <c r="CV138" s="518">
        <f>LEFT(D138,3)</f>
        <v/>
      </c>
      <c r="CW138" s="47" t="inlineStr">
        <is>
          <t>FISA</t>
        </is>
      </c>
      <c r="CX138" s="47">
        <f>RIGHT(D138,6)</f>
        <v/>
      </c>
      <c r="CY138" s="47">
        <f>CV138&amp;CW138&amp;CX138</f>
        <v/>
      </c>
    </row>
    <row r="139" ht="19.9" customHeight="1" s="521">
      <c r="A139" s="524" t="n">
        <v>138</v>
      </c>
      <c r="B139" s="15" t="n">
        <v>10</v>
      </c>
      <c r="C139" s="15" t="n">
        <v>1830</v>
      </c>
      <c r="D139" s="49" t="inlineStr">
        <is>
          <t>18-LT-21101</t>
        </is>
      </c>
      <c r="E139" s="69" t="n"/>
      <c r="F139" s="540" t="inlineStr">
        <is>
          <t>-</t>
        </is>
      </c>
      <c r="G139" s="541" t="inlineStr">
        <is>
          <t>18-VE-2101</t>
        </is>
      </c>
      <c r="H139" s="68" t="n"/>
      <c r="I139" s="553" t="n"/>
      <c r="J139" s="553">
        <f>IF(H139&lt;&gt;"",LEFT(H139,FIND("～",H139,1)-1),"")</f>
        <v/>
      </c>
      <c r="K139" s="553">
        <f>IF(H139&lt;&gt;"",MID(H139,FIND("～",H139,1)+1,10),"")</f>
        <v/>
      </c>
      <c r="L139" s="22">
        <f>L138</f>
        <v/>
      </c>
      <c r="M139" s="21">
        <f>M138</f>
        <v/>
      </c>
      <c r="N139" s="21">
        <f>N138</f>
        <v/>
      </c>
      <c r="O139" s="21" t="n">
        <v>10</v>
      </c>
      <c r="P139" s="83">
        <f>P138</f>
        <v/>
      </c>
      <c r="Q139" s="22">
        <f>IF(MID(P139,4,3)="543","AO","AI")</f>
        <v/>
      </c>
      <c r="R139" s="22">
        <f>IF(R138&lt;&gt;"",R138,"")</f>
        <v/>
      </c>
      <c r="S139" s="542" t="inlineStr">
        <is>
          <t>4~20mA</t>
        </is>
      </c>
      <c r="T139" s="22" t="n"/>
      <c r="U139" s="22" t="n"/>
      <c r="V139" s="22" t="n"/>
      <c r="W139" s="22" t="n"/>
      <c r="X139" s="22" t="n"/>
      <c r="Y139" s="22" t="n"/>
      <c r="Z139" s="25">
        <f>"%Z"&amp;TEXT(M139,"00")&amp;TEXT(N139,"0")&amp;"1"&amp;TEXT(O139,"00")</f>
        <v/>
      </c>
      <c r="AA139" s="22">
        <f>IF(E139="","",IF(Q139="AI",CONCATENATE("%%I",E139),IF(Q139="AO",CONCATENATE("%%O",E139),E139)))</f>
        <v/>
      </c>
      <c r="AB139" s="22" t="inlineStr">
        <is>
          <t>18-LISA-21101</t>
        </is>
      </c>
      <c r="AC139" s="22">
        <f>IF(G139&lt;&gt;"",G139,"")</f>
        <v/>
      </c>
      <c r="AD139" s="21">
        <f>IF(J139&lt;&gt;"",J139,"")</f>
        <v/>
      </c>
      <c r="AE139" s="21">
        <f>IF(K139&lt;&gt;"",K139,"")</f>
        <v/>
      </c>
      <c r="AF139" s="21">
        <f>IF(I139&lt;&gt;"",I139,"")</f>
        <v/>
      </c>
      <c r="AG139" s="22" t="n">
        <v>0</v>
      </c>
      <c r="AH139" s="22" t="n">
        <v>0</v>
      </c>
      <c r="AI139" s="22" t="n">
        <v>0</v>
      </c>
      <c r="AJ139" s="22" t="n">
        <v>0</v>
      </c>
      <c r="AK139" s="23" t="inlineStr">
        <is>
          <t>DCS-AI</t>
        </is>
      </c>
      <c r="AL139" s="23" t="inlineStr">
        <is>
          <t>IS</t>
        </is>
      </c>
      <c r="AM139" s="23" t="n"/>
      <c r="AN139" s="84" t="inlineStr">
        <is>
          <t>DCS</t>
        </is>
      </c>
      <c r="AO139" s="27" t="n"/>
      <c r="AP139" s="27" t="n"/>
      <c r="AQ139" s="28" t="n"/>
      <c r="AR139" s="543" t="inlineStr">
        <is>
          <t>Y</t>
        </is>
      </c>
      <c r="AS139" s="29" t="n"/>
      <c r="AT139" s="84" t="inlineStr">
        <is>
          <t>Site</t>
        </is>
      </c>
      <c r="AU139" s="541" t="inlineStr">
        <is>
          <t>-</t>
        </is>
      </c>
      <c r="AV139" s="27" t="n"/>
      <c r="AW139" s="27" t="n"/>
      <c r="AX139" s="530" t="inlineStr">
        <is>
          <t>18-IJB-30-007</t>
        </is>
      </c>
      <c r="AY139" s="530" t="inlineStr">
        <is>
          <t>18-30-007-iSC</t>
        </is>
      </c>
      <c r="AZ139" s="27" t="n"/>
      <c r="BA139" s="27" t="n"/>
      <c r="BB139" s="27" t="n"/>
      <c r="BC139" s="27" t="n"/>
      <c r="BD139" s="27" t="n"/>
      <c r="BE139" s="33" t="n"/>
      <c r="BF139" s="33" t="n"/>
      <c r="BG139" s="33" t="n"/>
      <c r="BH139" s="33" t="n"/>
      <c r="BI139" s="33" t="n"/>
      <c r="BJ139" s="33" t="n"/>
      <c r="BK139" s="33" t="n"/>
      <c r="BL139" s="33" t="n"/>
      <c r="BM139" s="33" t="n"/>
      <c r="BN139" s="33" t="n"/>
      <c r="BO139" s="33" t="n"/>
      <c r="BP139" s="33" t="n"/>
      <c r="BQ139" s="33" t="n"/>
      <c r="BR139" s="33" t="n"/>
      <c r="BS139" s="33" t="n"/>
      <c r="BT139" s="33" t="n"/>
      <c r="BU139" s="33" t="n"/>
      <c r="BV139" s="33" t="n"/>
      <c r="BW139" s="27" t="n"/>
      <c r="BX139" s="33" t="n"/>
      <c r="BY139" s="33" t="n"/>
      <c r="BZ139" s="33" t="n"/>
      <c r="CA139" s="27" t="n"/>
      <c r="CB139" s="27" t="n"/>
      <c r="CC139" s="27" t="n"/>
      <c r="CD139" s="27" t="n"/>
      <c r="CE139" s="58" t="n"/>
      <c r="CF139" s="58" t="n"/>
      <c r="CG139" s="59">
        <f>IF(OR(Q139="AI",Q139="PI"),AD139-(AE139-AD139)*0.001,IF(AND(Q139="AO",T139="FC"),4-0.048,IF(AND(Q139="AO",OR(T139="FO",T139="FLO")),20-0.048,"")))</f>
        <v/>
      </c>
      <c r="CH139" s="60">
        <f>IF(OR(Q139="AI",Q139="PI"),AD139+(AE139-AD139)*0.001,IF(AND(Q139="AO",T139="FC"),4+0.048,IF(AND(Q139="AO",OR(T139="FO",T139="FLO")),20+0.048,"")))</f>
        <v/>
      </c>
      <c r="CI139" s="61" t="n"/>
      <c r="CJ139" s="62" t="n"/>
      <c r="CK139" s="59">
        <f>IF(OR(Q139="AI",Q139="PI"),(AE139+AD139)/2-(AE139-AD139)*0.001,IF(Q139="AO",12-0.048,""))</f>
        <v/>
      </c>
      <c r="CL139" s="60">
        <f>IF(OR(Q139="AI",Q139="PI"),(AE139+AD139)/2+(AE139-AD139)*0.001,IF(Q139="AO",12+0.048,""))</f>
        <v/>
      </c>
      <c r="CM139" s="61" t="n"/>
      <c r="CN139" s="62" t="n"/>
      <c r="CO139" s="59">
        <f>IF(OR(Q139="AI",Q139="PI"),AE139-(AE139-AD139)*0.001,IF(AND(Q139="AO",T139="FC"),20-0.048,IF(AND(Q139="AO",OR(T139="FO",T139="FLO")),4-0.048,"")))</f>
        <v/>
      </c>
      <c r="CP139" s="60">
        <f>IF(OR(Q139="AI",Q139="PI"),AE139+(AE139-AD139)*0.001,IF(AND(Q139="AO",T139="FC"),20+0.048,IF(AND(Q139="AO",OR(T139="FO",T139="FLO")),4+0.048,"")))</f>
        <v/>
      </c>
      <c r="CQ139" s="64" t="n"/>
      <c r="CR139" s="65" t="n"/>
      <c r="CS139" s="67" t="n"/>
      <c r="CT139" s="67" t="n"/>
      <c r="CU139" s="544" t="n">
        <v>1830</v>
      </c>
      <c r="CV139" s="518">
        <f>LEFT(D139,3)</f>
        <v/>
      </c>
      <c r="CW139" s="47" t="inlineStr">
        <is>
          <t>LISA</t>
        </is>
      </c>
      <c r="CX139" s="47">
        <f>RIGHT(D139,6)</f>
        <v/>
      </c>
      <c r="CY139" s="47">
        <f>CV139&amp;CW139&amp;CX139</f>
        <v/>
      </c>
    </row>
    <row r="140" ht="19.9" customHeight="1" s="521">
      <c r="A140" s="524" t="n">
        <v>139</v>
      </c>
      <c r="B140" s="15" t="n">
        <v>11</v>
      </c>
      <c r="C140" s="15" t="n">
        <v>1830</v>
      </c>
      <c r="D140" s="49" t="inlineStr">
        <is>
          <t>18-LT-92101</t>
        </is>
      </c>
      <c r="E140" s="69" t="n"/>
      <c r="F140" s="540" t="inlineStr">
        <is>
          <t>-</t>
        </is>
      </c>
      <c r="G140" s="541" t="inlineStr">
        <is>
          <t>VP-9201 SURFACE WATER COLLECTION</t>
        </is>
      </c>
      <c r="H140" s="68" t="n"/>
      <c r="I140" s="553" t="n"/>
      <c r="J140" s="553">
        <f>IF(H140&lt;&gt;"",LEFT(H140,FIND("～",H140,1)-1),"")</f>
        <v/>
      </c>
      <c r="K140" s="553">
        <f>IF(H140&lt;&gt;"",MID(H140,FIND("～",H140,1)+1,10),"")</f>
        <v/>
      </c>
      <c r="L140" s="22">
        <f>L139</f>
        <v/>
      </c>
      <c r="M140" s="21">
        <f>M139</f>
        <v/>
      </c>
      <c r="N140" s="21">
        <f>N139</f>
        <v/>
      </c>
      <c r="O140" s="21" t="n">
        <v>11</v>
      </c>
      <c r="P140" s="83">
        <f>P139</f>
        <v/>
      </c>
      <c r="Q140" s="22">
        <f>IF(MID(P140,4,3)="543","AO","AI")</f>
        <v/>
      </c>
      <c r="R140" s="22">
        <f>IF(R139&lt;&gt;"",R139,"")</f>
        <v/>
      </c>
      <c r="S140" s="542" t="inlineStr">
        <is>
          <t>4~20mA</t>
        </is>
      </c>
      <c r="T140" s="22" t="n"/>
      <c r="U140" s="22" t="n"/>
      <c r="V140" s="22" t="n"/>
      <c r="W140" s="22" t="n"/>
      <c r="X140" s="22" t="n"/>
      <c r="Y140" s="22" t="n"/>
      <c r="Z140" s="25">
        <f>"%Z"&amp;TEXT(M140,"00")&amp;TEXT(N140,"0")&amp;"1"&amp;TEXT(O140,"00")</f>
        <v/>
      </c>
      <c r="AA140" s="22">
        <f>IF(E140="","",IF(Q140="AI",CONCATENATE("%%I",E140),IF(Q140="AO",CONCATENATE("%%O",E140),E140)))</f>
        <v/>
      </c>
      <c r="AB140" s="22" t="inlineStr">
        <is>
          <t>18-LISA-92101</t>
        </is>
      </c>
      <c r="AC140" s="22">
        <f>IF(G140&lt;&gt;"",G140,"")</f>
        <v/>
      </c>
      <c r="AD140" s="21">
        <f>IF(J140&lt;&gt;"",J140,"")</f>
        <v/>
      </c>
      <c r="AE140" s="21">
        <f>IF(K140&lt;&gt;"",K140,"")</f>
        <v/>
      </c>
      <c r="AF140" s="21">
        <f>IF(I140&lt;&gt;"",I140,"")</f>
        <v/>
      </c>
      <c r="AG140" s="22" t="n">
        <v>0</v>
      </c>
      <c r="AH140" s="22" t="inlineStr">
        <is>
          <t>0.4</t>
        </is>
      </c>
      <c r="AI140" s="22" t="n">
        <v>0</v>
      </c>
      <c r="AJ140" s="22" t="n">
        <v>0</v>
      </c>
      <c r="AK140" s="23" t="inlineStr">
        <is>
          <t>DCS-AI</t>
        </is>
      </c>
      <c r="AL140" s="23" t="inlineStr">
        <is>
          <t>IS</t>
        </is>
      </c>
      <c r="AM140" s="23" t="n"/>
      <c r="AN140" s="84" t="inlineStr">
        <is>
          <t>DCS</t>
        </is>
      </c>
      <c r="AO140" s="27" t="n"/>
      <c r="AP140" s="27" t="n"/>
      <c r="AQ140" s="28" t="n"/>
      <c r="AR140" s="543" t="inlineStr">
        <is>
          <t>Y</t>
        </is>
      </c>
      <c r="AS140" s="29" t="n"/>
      <c r="AT140" s="84" t="inlineStr">
        <is>
          <t>Site</t>
        </is>
      </c>
      <c r="AU140" s="541" t="inlineStr">
        <is>
          <t>-</t>
        </is>
      </c>
      <c r="AV140" s="27" t="n"/>
      <c r="AW140" s="27" t="n"/>
      <c r="AX140" s="530" t="inlineStr">
        <is>
          <t>18-IJB-30-007</t>
        </is>
      </c>
      <c r="AY140" s="530" t="inlineStr">
        <is>
          <t>18-30-007-iSC</t>
        </is>
      </c>
      <c r="AZ140" s="27" t="n"/>
      <c r="BA140" s="27" t="n"/>
      <c r="BB140" s="27" t="n"/>
      <c r="BC140" s="27" t="n"/>
      <c r="BD140" s="27" t="n"/>
      <c r="BE140" s="33" t="n"/>
      <c r="BF140" s="33" t="n"/>
      <c r="BG140" s="33" t="n"/>
      <c r="BH140" s="33" t="n"/>
      <c r="BI140" s="33" t="n"/>
      <c r="BJ140" s="33" t="n"/>
      <c r="BK140" s="33" t="n"/>
      <c r="BL140" s="33" t="n"/>
      <c r="BM140" s="33" t="n"/>
      <c r="BN140" s="33" t="n"/>
      <c r="BO140" s="33" t="n"/>
      <c r="BP140" s="33" t="n"/>
      <c r="BQ140" s="33" t="n"/>
      <c r="BR140" s="33" t="n"/>
      <c r="BS140" s="33" t="n"/>
      <c r="BT140" s="33" t="n"/>
      <c r="BU140" s="33" t="n"/>
      <c r="BV140" s="33" t="n"/>
      <c r="BW140" s="27" t="n"/>
      <c r="BX140" s="33" t="n"/>
      <c r="BY140" s="33" t="n"/>
      <c r="BZ140" s="33" t="n"/>
      <c r="CA140" s="27" t="n"/>
      <c r="CB140" s="27" t="n"/>
      <c r="CC140" s="27" t="n"/>
      <c r="CD140" s="27" t="n"/>
      <c r="CE140" s="58" t="n"/>
      <c r="CF140" s="58" t="n"/>
      <c r="CG140" s="59">
        <f>IF(OR(Q140="AI",Q140="PI"),AD140-(AE140-AD140)*0.001,IF(AND(Q140="AO",T140="FC"),4-0.048,IF(AND(Q140="AO",OR(T140="FO",T140="FLO")),20-0.048,"")))</f>
        <v/>
      </c>
      <c r="CH140" s="60">
        <f>IF(OR(Q140="AI",Q140="PI"),AD140+(AE140-AD140)*0.001,IF(AND(Q140="AO",T140="FC"),4+0.048,IF(AND(Q140="AO",OR(T140="FO",T140="FLO")),20+0.048,"")))</f>
        <v/>
      </c>
      <c r="CI140" s="61" t="n"/>
      <c r="CJ140" s="62" t="n"/>
      <c r="CK140" s="59">
        <f>IF(OR(Q140="AI",Q140="PI"),(AE140+AD140)/2-(AE140-AD140)*0.001,IF(Q140="AO",12-0.048,""))</f>
        <v/>
      </c>
      <c r="CL140" s="60">
        <f>IF(OR(Q140="AI",Q140="PI"),(AE140+AD140)/2+(AE140-AD140)*0.001,IF(Q140="AO",12+0.048,""))</f>
        <v/>
      </c>
      <c r="CM140" s="61" t="n"/>
      <c r="CN140" s="62" t="n"/>
      <c r="CO140" s="59">
        <f>IF(OR(Q140="AI",Q140="PI"),AE140-(AE140-AD140)*0.001,IF(AND(Q140="AO",T140="FC"),20-0.048,IF(AND(Q140="AO",OR(T140="FO",T140="FLO")),4-0.048,"")))</f>
        <v/>
      </c>
      <c r="CP140" s="60">
        <f>IF(OR(Q140="AI",Q140="PI"),AE140+(AE140-AD140)*0.001,IF(AND(Q140="AO",T140="FC"),20+0.048,IF(AND(Q140="AO",OR(T140="FO",T140="FLO")),4+0.048,"")))</f>
        <v/>
      </c>
      <c r="CQ140" s="64" t="n"/>
      <c r="CR140" s="65" t="n"/>
      <c r="CS140" s="67" t="n"/>
      <c r="CT140" s="67" t="n"/>
      <c r="CU140" s="544" t="n">
        <v>1830</v>
      </c>
      <c r="CV140" s="518">
        <f>LEFT(D140,3)</f>
        <v/>
      </c>
      <c r="CW140" s="47" t="inlineStr">
        <is>
          <t>LISA</t>
        </is>
      </c>
      <c r="CX140" s="47">
        <f>RIGHT(D140,6)</f>
        <v/>
      </c>
      <c r="CY140" s="47">
        <f>CV140&amp;CW140&amp;CX140</f>
        <v/>
      </c>
    </row>
    <row r="141" ht="19.9" customHeight="1" s="521">
      <c r="A141" s="524" t="n">
        <v>140</v>
      </c>
      <c r="B141" s="15" t="n">
        <v>12</v>
      </c>
      <c r="C141" s="15" t="n">
        <v>1830</v>
      </c>
      <c r="D141" s="49" t="inlineStr">
        <is>
          <t>18-PIA-35108</t>
        </is>
      </c>
      <c r="E141" s="69" t="n"/>
      <c r="F141" s="540" t="inlineStr">
        <is>
          <t>-</t>
        </is>
      </c>
      <c r="G141" s="541" t="inlineStr">
        <is>
          <t>UP-3501系统循环线输送压力显示</t>
        </is>
      </c>
      <c r="H141" s="68" t="n"/>
      <c r="I141" s="553" t="n"/>
      <c r="J141" s="553">
        <f>IF(H141&lt;&gt;"",LEFT(H141,FIND("～",H141,1)-1),"")</f>
        <v/>
      </c>
      <c r="K141" s="553">
        <f>IF(H141&lt;&gt;"",MID(H141,FIND("～",H141,1)+1,10),"")</f>
        <v/>
      </c>
      <c r="L141" s="22">
        <f>L140</f>
        <v/>
      </c>
      <c r="M141" s="21">
        <f>M140</f>
        <v/>
      </c>
      <c r="N141" s="21">
        <f>N140</f>
        <v/>
      </c>
      <c r="O141" s="21" t="n">
        <v>12</v>
      </c>
      <c r="P141" s="83">
        <f>P140</f>
        <v/>
      </c>
      <c r="Q141" s="22">
        <f>IF(MID(P141,4,3)="543","AO","AI")</f>
        <v/>
      </c>
      <c r="R141" s="22">
        <f>IF(R140&lt;&gt;"",R140,"")</f>
        <v/>
      </c>
      <c r="S141" s="542" t="inlineStr">
        <is>
          <t>4~20mA</t>
        </is>
      </c>
      <c r="T141" s="22" t="n"/>
      <c r="U141" s="22" t="n"/>
      <c r="V141" s="22" t="n"/>
      <c r="W141" s="22" t="n"/>
      <c r="X141" s="22" t="n"/>
      <c r="Y141" s="22" t="n"/>
      <c r="Z141" s="25">
        <f>"%Z"&amp;TEXT(M141,"00")&amp;TEXT(N141,"0")&amp;"1"&amp;TEXT(O141,"00")</f>
        <v/>
      </c>
      <c r="AA141" s="22">
        <f>IF(E141="","",IF(Q141="AI",CONCATENATE("%%I",E141),IF(Q141="AO",CONCATENATE("%%O",E141),E141)))</f>
        <v/>
      </c>
      <c r="AB141" s="22" t="inlineStr">
        <is>
          <t>18-PI-35108</t>
        </is>
      </c>
      <c r="AC141" s="22">
        <f>IF(G141&lt;&gt;"",G141,"")</f>
        <v/>
      </c>
      <c r="AD141" s="21">
        <f>IF(J141&lt;&gt;"",J141,"")</f>
        <v/>
      </c>
      <c r="AE141" s="21">
        <f>IF(K141&lt;&gt;"",K141,"")</f>
        <v/>
      </c>
      <c r="AF141" s="21">
        <f>IF(I141&lt;&gt;"",I141,"")</f>
        <v/>
      </c>
      <c r="AG141" s="22" t="n">
        <v>0</v>
      </c>
      <c r="AH141" s="22" t="n">
        <v>0</v>
      </c>
      <c r="AI141" s="22" t="n">
        <v>0</v>
      </c>
      <c r="AJ141" s="22" t="n">
        <v>0</v>
      </c>
      <c r="AK141" s="23" t="inlineStr">
        <is>
          <t>DCS-AI</t>
        </is>
      </c>
      <c r="AL141" s="23" t="inlineStr">
        <is>
          <t>IS</t>
        </is>
      </c>
      <c r="AM141" s="23" t="n"/>
      <c r="AN141" s="84" t="inlineStr">
        <is>
          <t>DCS</t>
        </is>
      </c>
      <c r="AO141" s="27" t="n"/>
      <c r="AP141" s="27" t="n"/>
      <c r="AQ141" s="28" t="n"/>
      <c r="AR141" s="543" t="inlineStr">
        <is>
          <t>Y</t>
        </is>
      </c>
      <c r="AS141" s="29" t="n"/>
      <c r="AT141" s="84" t="inlineStr">
        <is>
          <t>Site</t>
        </is>
      </c>
      <c r="AU141" s="541" t="inlineStr">
        <is>
          <t>-</t>
        </is>
      </c>
      <c r="AV141" s="27" t="n"/>
      <c r="AW141" s="27" t="n"/>
      <c r="AX141" s="530" t="inlineStr">
        <is>
          <t>18-3501-DJB-0017</t>
        </is>
      </c>
      <c r="AY141" s="530" t="inlineStr">
        <is>
          <t>DCS</t>
        </is>
      </c>
      <c r="AZ141" s="27" t="n"/>
      <c r="BA141" s="27" t="n"/>
      <c r="BB141" s="27" t="n"/>
      <c r="BC141" s="27" t="n"/>
      <c r="BD141" s="27" t="n"/>
      <c r="BE141" s="33" t="n"/>
      <c r="BF141" s="33" t="n"/>
      <c r="BG141" s="33" t="n"/>
      <c r="BH141" s="33" t="n"/>
      <c r="BI141" s="33" t="n"/>
      <c r="BJ141" s="33" t="n"/>
      <c r="BK141" s="33" t="n"/>
      <c r="BL141" s="33" t="n"/>
      <c r="BM141" s="33" t="n"/>
      <c r="BN141" s="33" t="n"/>
      <c r="BO141" s="33" t="n"/>
      <c r="BP141" s="33" t="n"/>
      <c r="BQ141" s="33" t="n"/>
      <c r="BR141" s="33" t="n"/>
      <c r="BS141" s="33" t="n"/>
      <c r="BT141" s="33" t="n"/>
      <c r="BU141" s="33" t="n"/>
      <c r="BV141" s="33" t="n"/>
      <c r="BW141" s="27" t="n"/>
      <c r="BX141" s="33" t="n"/>
      <c r="BY141" s="33" t="n"/>
      <c r="BZ141" s="33" t="n"/>
      <c r="CA141" s="27" t="n"/>
      <c r="CB141" s="27" t="n"/>
      <c r="CC141" s="27" t="n"/>
      <c r="CD141" s="27" t="n"/>
      <c r="CE141" s="58" t="n"/>
      <c r="CF141" s="58" t="n"/>
      <c r="CG141" s="59">
        <f>IF(OR(Q141="AI",Q141="PI"),AD141-(AE141-AD141)*0.001,IF(AND(Q141="AO",T141="FC"),4-0.048,IF(AND(Q141="AO",OR(T141="FO",T141="FLO")),20-0.048,"")))</f>
        <v/>
      </c>
      <c r="CH141" s="60">
        <f>IF(OR(Q141="AI",Q141="PI"),AD141+(AE141-AD141)*0.001,IF(AND(Q141="AO",T141="FC"),4+0.048,IF(AND(Q141="AO",OR(T141="FO",T141="FLO")),20+0.048,"")))</f>
        <v/>
      </c>
      <c r="CI141" s="61" t="n"/>
      <c r="CJ141" s="62" t="n"/>
      <c r="CK141" s="59">
        <f>IF(OR(Q141="AI",Q141="PI"),(AE141+AD141)/2-(AE141-AD141)*0.001,IF(Q141="AO",12-0.048,""))</f>
        <v/>
      </c>
      <c r="CL141" s="60">
        <f>IF(OR(Q141="AI",Q141="PI"),(AE141+AD141)/2+(AE141-AD141)*0.001,IF(Q141="AO",12+0.048,""))</f>
        <v/>
      </c>
      <c r="CM141" s="61" t="n"/>
      <c r="CN141" s="62" t="n"/>
      <c r="CO141" s="59">
        <f>IF(OR(Q141="AI",Q141="PI"),AE141-(AE141-AD141)*0.001,IF(AND(Q141="AO",T141="FC"),20-0.048,IF(AND(Q141="AO",OR(T141="FO",T141="FLO")),4-0.048,"")))</f>
        <v/>
      </c>
      <c r="CP141" s="60">
        <f>IF(OR(Q141="AI",Q141="PI"),AE141+(AE141-AD141)*0.001,IF(AND(Q141="AO",T141="FC"),20+0.048,IF(AND(Q141="AO",OR(T141="FO",T141="FLO")),4+0.048,"")))</f>
        <v/>
      </c>
      <c r="CQ141" s="64" t="n"/>
      <c r="CR141" s="65" t="n"/>
      <c r="CS141" s="67" t="n"/>
      <c r="CT141" s="67" t="n"/>
      <c r="CU141" s="544" t="n">
        <v>1830</v>
      </c>
      <c r="CV141" s="518">
        <f>LEFT(D141,3)</f>
        <v/>
      </c>
      <c r="CW141" s="47" t="inlineStr">
        <is>
          <t>PI</t>
        </is>
      </c>
      <c r="CX141" s="47">
        <f>RIGHT(D141,6)</f>
        <v/>
      </c>
      <c r="CY141" s="47">
        <f>CV141&amp;CW141&amp;CX141</f>
        <v/>
      </c>
    </row>
    <row r="142" ht="19.9" customHeight="1" s="521">
      <c r="A142" s="524" t="n">
        <v>141</v>
      </c>
      <c r="B142" s="15" t="n">
        <v>13</v>
      </c>
      <c r="C142" s="15" t="n"/>
      <c r="D142" s="50">
        <f>LEFT(L142,1)&amp;RIGHT(L142,2)&amp;"N"&amp;M142&amp;"S"&amp;N142&amp;O142</f>
        <v/>
      </c>
      <c r="E142" s="553" t="n"/>
      <c r="F142" s="43" t="n"/>
      <c r="G142" s="553" t="inlineStr">
        <is>
          <t>Spare</t>
        </is>
      </c>
      <c r="H142" s="68" t="n"/>
      <c r="I142" s="553" t="n"/>
      <c r="J142" s="553">
        <f>IF(H142&lt;&gt;"",LEFT(H142,FIND("～",H142,1)-1),"")</f>
        <v/>
      </c>
      <c r="K142" s="553">
        <f>IF(H142&lt;&gt;"",MID(H142,FIND("～",H142,1)+1,10),"")</f>
        <v/>
      </c>
      <c r="L142" s="22">
        <f>L141</f>
        <v/>
      </c>
      <c r="M142" s="21">
        <f>M141</f>
        <v/>
      </c>
      <c r="N142" s="21">
        <f>N141</f>
        <v/>
      </c>
      <c r="O142" s="21" t="n">
        <v>13</v>
      </c>
      <c r="P142" s="83">
        <f>P141</f>
        <v/>
      </c>
      <c r="Q142" s="22">
        <f>IF(MID(P142,4,3)="543","AO","AI")</f>
        <v/>
      </c>
      <c r="R142" s="22">
        <f>IF(R141&lt;&gt;"",R141,"")</f>
        <v/>
      </c>
      <c r="S142" s="83" t="inlineStr">
        <is>
          <t>4-20mA</t>
        </is>
      </c>
      <c r="T142" s="22" t="n"/>
      <c r="U142" s="22" t="n"/>
      <c r="V142" s="22" t="n"/>
      <c r="W142" s="22" t="n"/>
      <c r="X142" s="22" t="n"/>
      <c r="Y142" s="22" t="n"/>
      <c r="Z142" s="25">
        <f>"%Z"&amp;TEXT(M142,"00")&amp;TEXT(N142,"0")&amp;"1"&amp;TEXT(O142,"00")</f>
        <v/>
      </c>
      <c r="AA142" s="22">
        <f>IF(E142="","",IF(Q142="AI",CONCATENATE("%%I",E142),IF(Q142="AO",CONCATENATE("%%O",E142),E142)))</f>
        <v/>
      </c>
      <c r="AB142" s="22">
        <f>IF(G142="Spare",D142,"")</f>
        <v/>
      </c>
      <c r="AC142" s="22">
        <f>IF(G142&lt;&gt;"",G142,"")</f>
        <v/>
      </c>
      <c r="AD142" s="21">
        <f>IF(J142&lt;&gt;"",J142,"")</f>
        <v/>
      </c>
      <c r="AE142" s="21">
        <f>IF(K142&lt;&gt;"",K142,"")</f>
        <v/>
      </c>
      <c r="AF142" s="21">
        <f>IF(I142&lt;&gt;"",I142,"")</f>
        <v/>
      </c>
      <c r="AG142" s="22" t="n">
        <v>0</v>
      </c>
      <c r="AH142" s="22" t="n">
        <v>0</v>
      </c>
      <c r="AI142" s="22" t="n">
        <v>0</v>
      </c>
      <c r="AJ142" s="22" t="n">
        <v>0</v>
      </c>
      <c r="AK142" s="23" t="n"/>
      <c r="AL142" s="23" t="inlineStr">
        <is>
          <t>IS</t>
        </is>
      </c>
      <c r="AM142" s="23" t="n"/>
      <c r="AN142" s="84" t="inlineStr">
        <is>
          <t>DCS</t>
        </is>
      </c>
      <c r="AO142" s="27" t="n"/>
      <c r="AP142" s="27" t="n"/>
      <c r="AQ142" s="28" t="n"/>
      <c r="AR142" s="33" t="n"/>
      <c r="AS142" s="29" t="n"/>
      <c r="AT142" s="84" t="inlineStr">
        <is>
          <t>Site</t>
        </is>
      </c>
      <c r="AU142" s="27" t="n"/>
      <c r="AV142" s="27" t="n"/>
      <c r="AW142" s="27" t="n"/>
      <c r="AX142" s="530" t="n"/>
      <c r="AY142" s="530" t="n"/>
      <c r="AZ142" s="27" t="n"/>
      <c r="BA142" s="27" t="n"/>
      <c r="BB142" s="27" t="n"/>
      <c r="BC142" s="27" t="n"/>
      <c r="BD142" s="27" t="n"/>
      <c r="BE142" s="33" t="n"/>
      <c r="BF142" s="33" t="n"/>
      <c r="BG142" s="33" t="n"/>
      <c r="BH142" s="33" t="n"/>
      <c r="BI142" s="33" t="n"/>
      <c r="BJ142" s="33" t="n"/>
      <c r="BK142" s="33" t="n"/>
      <c r="BL142" s="33" t="n"/>
      <c r="BM142" s="33" t="n"/>
      <c r="BN142" s="33" t="n"/>
      <c r="BO142" s="33" t="n"/>
      <c r="BP142" s="33" t="n"/>
      <c r="BQ142" s="33" t="n"/>
      <c r="BR142" s="33" t="n"/>
      <c r="BS142" s="33" t="n"/>
      <c r="BT142" s="33" t="n"/>
      <c r="BU142" s="33" t="n"/>
      <c r="BV142" s="33" t="n"/>
      <c r="BW142" s="27" t="n"/>
      <c r="BX142" s="33" t="n"/>
      <c r="BY142" s="33" t="n"/>
      <c r="BZ142" s="33" t="n"/>
      <c r="CA142" s="27" t="n"/>
      <c r="CB142" s="27" t="n"/>
      <c r="CC142" s="27" t="n"/>
      <c r="CD142" s="27" t="n"/>
      <c r="CE142" s="58" t="n"/>
      <c r="CF142" s="58" t="n"/>
      <c r="CG142" s="59">
        <f>IF(OR(Q142="AI",Q142="PI"),AD142-(AE142-AD142)*0.001,IF(AND(Q142="AO",T142="FC"),4-0.048,IF(AND(Q142="AO",OR(T142="FO",T142="FLO")),20-0.048,"")))</f>
        <v/>
      </c>
      <c r="CH142" s="60">
        <f>IF(OR(Q142="AI",Q142="PI"),AD142+(AE142-AD142)*0.001,IF(AND(Q142="AO",T142="FC"),4+0.048,IF(AND(Q142="AO",OR(T142="FO",T142="FLO")),20+0.048,"")))</f>
        <v/>
      </c>
      <c r="CI142" s="61" t="n"/>
      <c r="CJ142" s="62" t="n"/>
      <c r="CK142" s="59">
        <f>IF(OR(Q142="AI",Q142="PI"),(AE142+AD142)/2-(AE142-AD142)*0.001,IF(Q142="AO",12-0.048,""))</f>
        <v/>
      </c>
      <c r="CL142" s="60">
        <f>IF(OR(Q142="AI",Q142="PI"),(AE142+AD142)/2+(AE142-AD142)*0.001,IF(Q142="AO",12+0.048,""))</f>
        <v/>
      </c>
      <c r="CM142" s="61" t="n"/>
      <c r="CN142" s="62" t="n"/>
      <c r="CO142" s="59">
        <f>IF(OR(Q142="AI",Q142="PI"),AE142-(AE142-AD142)*0.001,IF(AND(Q142="AO",T142="FC"),20-0.048,IF(AND(Q142="AO",OR(T142="FO",T142="FLO")),4-0.048,"")))</f>
        <v/>
      </c>
      <c r="CP142" s="60">
        <f>IF(OR(Q142="AI",Q142="PI"),AE142+(AE142-AD142)*0.001,IF(AND(Q142="AO",T142="FC"),20+0.048,IF(AND(Q142="AO",OR(T142="FO",T142="FLO")),4+0.048,"")))</f>
        <v/>
      </c>
      <c r="CQ142" s="64" t="n"/>
      <c r="CR142" s="65" t="n"/>
      <c r="CS142" s="67" t="n"/>
      <c r="CT142" s="67" t="n"/>
      <c r="CV142" s="518" t="n"/>
      <c r="CY142" s="47">
        <f>CV142&amp;CW142&amp;CX142</f>
        <v/>
      </c>
    </row>
    <row r="143" ht="19.9" customHeight="1" s="521">
      <c r="A143" s="524" t="n">
        <v>142</v>
      </c>
      <c r="B143" s="16" t="n">
        <v>14</v>
      </c>
      <c r="C143" s="16" t="n"/>
      <c r="D143" s="50">
        <f>LEFT(L143,1)&amp;RIGHT(L143,2)&amp;"N"&amp;M143&amp;"S"&amp;N143&amp;O143</f>
        <v/>
      </c>
      <c r="E143" s="45" t="n"/>
      <c r="F143" s="43" t="n"/>
      <c r="G143" s="553" t="inlineStr">
        <is>
          <t>Spare</t>
        </is>
      </c>
      <c r="H143" s="553" t="n"/>
      <c r="I143" s="553" t="n"/>
      <c r="J143" s="553">
        <f>IF(H143&lt;&gt;"",LEFT(H143,FIND("～",H143,1)-1),"")</f>
        <v/>
      </c>
      <c r="K143" s="553">
        <f>IF(H143&lt;&gt;"",MID(H143,FIND("～",H143,1)+1,10),"")</f>
        <v/>
      </c>
      <c r="L143" s="22">
        <f>L142</f>
        <v/>
      </c>
      <c r="M143" s="21">
        <f>M142</f>
        <v/>
      </c>
      <c r="N143" s="21">
        <f>N142</f>
        <v/>
      </c>
      <c r="O143" s="21" t="n">
        <v>14</v>
      </c>
      <c r="P143" s="83">
        <f>P142</f>
        <v/>
      </c>
      <c r="Q143" s="22">
        <f>IF(MID(P143,4,3)="543","AO","AI")</f>
        <v/>
      </c>
      <c r="R143" s="22">
        <f>IF(R142&lt;&gt;"",R142,"")</f>
        <v/>
      </c>
      <c r="S143" s="83" t="inlineStr">
        <is>
          <t>4-20mA</t>
        </is>
      </c>
      <c r="T143" s="22" t="n"/>
      <c r="U143" s="22" t="n"/>
      <c r="V143" s="22" t="n"/>
      <c r="W143" s="22" t="n"/>
      <c r="X143" s="26" t="n"/>
      <c r="Y143" s="22" t="n"/>
      <c r="Z143" s="25">
        <f>"%Z"&amp;TEXT(M143,"00")&amp;TEXT(N143,"0")&amp;"1"&amp;TEXT(O143,"00")</f>
        <v/>
      </c>
      <c r="AA143" s="22">
        <f>IF(E143="","",IF(Q143="AI",CONCATENATE("%%I",E143),IF(Q143="AO",CONCATENATE("%%O",E143),E143)))</f>
        <v/>
      </c>
      <c r="AB143" s="22">
        <f>IF(G143="Spare",D143,"")</f>
        <v/>
      </c>
      <c r="AC143" s="22">
        <f>IF(G143&lt;&gt;"",G143,"")</f>
        <v/>
      </c>
      <c r="AD143" s="21">
        <f>IF(J143&lt;&gt;"",J143,"")</f>
        <v/>
      </c>
      <c r="AE143" s="21">
        <f>IF(K143&lt;&gt;"",K143,"")</f>
        <v/>
      </c>
      <c r="AF143" s="21">
        <f>IF(I143&lt;&gt;"",I143,"")</f>
        <v/>
      </c>
      <c r="AG143" s="22" t="n"/>
      <c r="AH143" s="22" t="n"/>
      <c r="AI143" s="22" t="n"/>
      <c r="AJ143" s="22" t="n"/>
      <c r="AK143" s="23" t="n"/>
      <c r="AL143" s="23" t="inlineStr">
        <is>
          <t>IS</t>
        </is>
      </c>
      <c r="AM143" s="23" t="n"/>
      <c r="AN143" s="84" t="inlineStr">
        <is>
          <t>DCS</t>
        </is>
      </c>
      <c r="AO143" s="27" t="n"/>
      <c r="AP143" s="27" t="n"/>
      <c r="AQ143" s="28" t="n"/>
      <c r="AR143" s="33" t="n"/>
      <c r="AS143" s="29" t="n"/>
      <c r="AT143" s="84" t="inlineStr">
        <is>
          <t>Site</t>
        </is>
      </c>
      <c r="AU143" s="27" t="n"/>
      <c r="AV143" s="32" t="n"/>
      <c r="AW143" s="27" t="n"/>
      <c r="AX143" s="530" t="n"/>
      <c r="AY143" s="530" t="n"/>
      <c r="AZ143" s="27" t="n"/>
      <c r="BA143" s="27" t="n"/>
      <c r="BB143" s="27" t="n"/>
      <c r="BC143" s="27" t="n"/>
      <c r="BD143" s="27" t="n"/>
      <c r="BE143" s="33" t="n"/>
      <c r="BF143" s="33" t="n"/>
      <c r="BG143" s="33" t="n"/>
      <c r="BH143" s="33" t="n"/>
      <c r="BI143" s="33" t="n"/>
      <c r="BJ143" s="33" t="n"/>
      <c r="BK143" s="33" t="n"/>
      <c r="BL143" s="33" t="n"/>
      <c r="BM143" s="33" t="n"/>
      <c r="BN143" s="33" t="n"/>
      <c r="BO143" s="33" t="n"/>
      <c r="BP143" s="33" t="n"/>
      <c r="BQ143" s="33" t="n"/>
      <c r="BR143" s="33" t="n"/>
      <c r="BS143" s="33" t="n"/>
      <c r="BT143" s="33" t="n"/>
      <c r="BU143" s="33" t="n"/>
      <c r="BV143" s="33" t="n"/>
      <c r="BW143" s="27" t="n"/>
      <c r="BX143" s="33" t="n"/>
      <c r="BY143" s="33" t="n"/>
      <c r="BZ143" s="33" t="n"/>
      <c r="CA143" s="27" t="n"/>
      <c r="CB143" s="27" t="n"/>
      <c r="CC143" s="27" t="n"/>
      <c r="CD143" s="27" t="n"/>
      <c r="CE143" s="58" t="n"/>
      <c r="CF143" s="58" t="n"/>
      <c r="CG143" s="59">
        <f>IF(OR(Q143="AI",Q143="PI"),AD143-(AE143-AD143)*0.001,IF(AND(Q143="AO",T143="FC"),4-0.048,IF(AND(Q143="AO",OR(T143="FO",T143="FLO")),20-0.048,"")))</f>
        <v/>
      </c>
      <c r="CH143" s="60">
        <f>IF(OR(Q143="AI",Q143="PI"),AD143+(AE143-AD143)*0.001,IF(AND(Q143="AO",T143="FC"),4+0.048,IF(AND(Q143="AO",OR(T143="FO",T143="FLO")),20+0.048,"")))</f>
        <v/>
      </c>
      <c r="CI143" s="61" t="n"/>
      <c r="CJ143" s="62" t="n"/>
      <c r="CK143" s="59">
        <f>IF(OR(Q143="AI",Q143="PI"),(AE143+AD143)/2-(AE143-AD143)*0.001,IF(Q143="AO",12-0.048,""))</f>
        <v/>
      </c>
      <c r="CL143" s="60">
        <f>IF(OR(Q143="AI",Q143="PI"),(AE143+AD143)/2+(AE143-AD143)*0.001,IF(Q143="AO",12+0.048,""))</f>
        <v/>
      </c>
      <c r="CM143" s="61" t="n"/>
      <c r="CN143" s="62" t="n"/>
      <c r="CO143" s="59">
        <f>IF(OR(Q143="AI",Q143="PI"),AE143-(AE143-AD143)*0.001,IF(AND(Q143="AO",T143="FC"),20-0.048,IF(AND(Q143="AO",OR(T143="FO",T143="FLO")),4-0.048,"")))</f>
        <v/>
      </c>
      <c r="CP143" s="60">
        <f>IF(OR(Q143="AI",Q143="PI"),AE143+(AE143-AD143)*0.001,IF(AND(Q143="AO",T143="FC"),20+0.048,IF(AND(Q143="AO",OR(T143="FO",T143="FLO")),4+0.048,"")))</f>
        <v/>
      </c>
      <c r="CQ143" s="64" t="n"/>
      <c r="CR143" s="65" t="n"/>
      <c r="CS143" s="67" t="n"/>
      <c r="CT143" s="67" t="n"/>
      <c r="CV143" s="518" t="n"/>
      <c r="CY143" s="47">
        <f>CV143&amp;CW143&amp;CX143</f>
        <v/>
      </c>
    </row>
    <row r="144" ht="19.9" customHeight="1" s="521">
      <c r="A144" s="524" t="n">
        <v>143</v>
      </c>
      <c r="B144" s="16" t="n">
        <v>15</v>
      </c>
      <c r="C144" s="16" t="n"/>
      <c r="D144" s="50">
        <f>LEFT(L144,1)&amp;RIGHT(L144,2)&amp;"N"&amp;M144&amp;"S"&amp;N144&amp;O144</f>
        <v/>
      </c>
      <c r="E144" s="45" t="n"/>
      <c r="F144" s="43" t="n"/>
      <c r="G144" s="553" t="inlineStr">
        <is>
          <t>Spare</t>
        </is>
      </c>
      <c r="H144" s="553" t="n"/>
      <c r="I144" s="553" t="n"/>
      <c r="J144" s="553">
        <f>IF(H144&lt;&gt;"",LEFT(H144,FIND("～",H144,1)-1),"")</f>
        <v/>
      </c>
      <c r="K144" s="553">
        <f>IF(H144&lt;&gt;"",MID(H144,FIND("～",H144,1)+1,10),"")</f>
        <v/>
      </c>
      <c r="L144" s="22">
        <f>L143</f>
        <v/>
      </c>
      <c r="M144" s="21">
        <f>M143</f>
        <v/>
      </c>
      <c r="N144" s="21">
        <f>N143</f>
        <v/>
      </c>
      <c r="O144" s="21" t="n">
        <v>15</v>
      </c>
      <c r="P144" s="83">
        <f>P143</f>
        <v/>
      </c>
      <c r="Q144" s="22">
        <f>IF(MID(P144,4,3)="543","AO","AI")</f>
        <v/>
      </c>
      <c r="R144" s="22">
        <f>IF(R143&lt;&gt;"",R143,"")</f>
        <v/>
      </c>
      <c r="S144" s="83" t="inlineStr">
        <is>
          <t>4-20mA</t>
        </is>
      </c>
      <c r="T144" s="22" t="n"/>
      <c r="U144" s="22" t="n"/>
      <c r="V144" s="22" t="n"/>
      <c r="W144" s="22" t="n"/>
      <c r="X144" s="22" t="n"/>
      <c r="Y144" s="22" t="n"/>
      <c r="Z144" s="25">
        <f>"%Z"&amp;TEXT(M144,"00")&amp;TEXT(N144,"0")&amp;"1"&amp;TEXT(O144,"00")</f>
        <v/>
      </c>
      <c r="AA144" s="22">
        <f>IF(E144="","",IF(Q144="AI",CONCATENATE("%%I",E144),IF(Q144="AO",CONCATENATE("%%O",E144),E144)))</f>
        <v/>
      </c>
      <c r="AB144" s="22">
        <f>IF(G144="Spare",D144,"")</f>
        <v/>
      </c>
      <c r="AC144" s="22">
        <f>IF(G144&lt;&gt;"",G144,"")</f>
        <v/>
      </c>
      <c r="AD144" s="21">
        <f>IF(J144&lt;&gt;"",J144,"")</f>
        <v/>
      </c>
      <c r="AE144" s="21">
        <f>IF(K144&lt;&gt;"",K144,"")</f>
        <v/>
      </c>
      <c r="AF144" s="21">
        <f>IF(I144&lt;&gt;"",I144,"")</f>
        <v/>
      </c>
      <c r="AG144" s="22" t="n"/>
      <c r="AH144" s="22" t="n"/>
      <c r="AI144" s="22" t="n"/>
      <c r="AJ144" s="22" t="n"/>
      <c r="AK144" s="23" t="n"/>
      <c r="AL144" s="23" t="inlineStr">
        <is>
          <t>IS</t>
        </is>
      </c>
      <c r="AM144" s="23" t="n"/>
      <c r="AN144" s="84" t="inlineStr">
        <is>
          <t>DCS</t>
        </is>
      </c>
      <c r="AO144" s="27" t="n"/>
      <c r="AP144" s="27" t="n"/>
      <c r="AQ144" s="28" t="n"/>
      <c r="AR144" s="33" t="n"/>
      <c r="AS144" s="29" t="n"/>
      <c r="AT144" s="84" t="inlineStr">
        <is>
          <t>Site</t>
        </is>
      </c>
      <c r="AU144" s="27" t="n"/>
      <c r="AV144" s="33" t="n"/>
      <c r="AW144" s="27" t="n"/>
      <c r="AX144" s="530" t="n"/>
      <c r="AY144" s="530" t="n"/>
      <c r="AZ144" s="27" t="n"/>
      <c r="BA144" s="27" t="n"/>
      <c r="BB144" s="27" t="n"/>
      <c r="BC144" s="27" t="n"/>
      <c r="BD144" s="27" t="n"/>
      <c r="BE144" s="33" t="n"/>
      <c r="BF144" s="33" t="n"/>
      <c r="BG144" s="33" t="n"/>
      <c r="BH144" s="33" t="n"/>
      <c r="BI144" s="33" t="n"/>
      <c r="BJ144" s="33" t="n"/>
      <c r="BK144" s="33" t="n"/>
      <c r="BL144" s="33" t="n"/>
      <c r="BM144" s="33" t="n"/>
      <c r="BN144" s="33" t="n"/>
      <c r="BO144" s="33" t="n"/>
      <c r="BP144" s="33" t="n"/>
      <c r="BQ144" s="33" t="n"/>
      <c r="BR144" s="33" t="n"/>
      <c r="BS144" s="33" t="n"/>
      <c r="BT144" s="33" t="n"/>
      <c r="BU144" s="33" t="n"/>
      <c r="BV144" s="33" t="n"/>
      <c r="BW144" s="27" t="n"/>
      <c r="BX144" s="33" t="n"/>
      <c r="BY144" s="33" t="n"/>
      <c r="BZ144" s="33" t="n"/>
      <c r="CA144" s="27" t="n"/>
      <c r="CB144" s="27" t="n"/>
      <c r="CC144" s="27" t="n"/>
      <c r="CD144" s="27" t="n"/>
      <c r="CE144" s="58" t="n"/>
      <c r="CF144" s="58" t="n"/>
      <c r="CG144" s="59">
        <f>IF(OR(Q144="AI",Q144="PI"),AD144-(AE144-AD144)*0.001,IF(AND(Q144="AO",T144="FC"),4-0.048,IF(AND(Q144="AO",OR(T144="FO",T144="FLO")),20-0.048,"")))</f>
        <v/>
      </c>
      <c r="CH144" s="60">
        <f>IF(OR(Q144="AI",Q144="PI"),AD144+(AE144-AD144)*0.001,IF(AND(Q144="AO",T144="FC"),4+0.048,IF(AND(Q144="AO",OR(T144="FO",T144="FLO")),20+0.048,"")))</f>
        <v/>
      </c>
      <c r="CI144" s="61" t="n"/>
      <c r="CJ144" s="62" t="n"/>
      <c r="CK144" s="59">
        <f>IF(OR(Q144="AI",Q144="PI"),(AE144+AD144)/2-(AE144-AD144)*0.001,IF(Q144="AO",12-0.048,""))</f>
        <v/>
      </c>
      <c r="CL144" s="60">
        <f>IF(OR(Q144="AI",Q144="PI"),(AE144+AD144)/2+(AE144-AD144)*0.001,IF(Q144="AO",12+0.048,""))</f>
        <v/>
      </c>
      <c r="CM144" s="61" t="n"/>
      <c r="CN144" s="62" t="n"/>
      <c r="CO144" s="59">
        <f>IF(OR(Q144="AI",Q144="PI"),AE144-(AE144-AD144)*0.001,IF(AND(Q144="AO",T144="FC"),20-0.048,IF(AND(Q144="AO",OR(T144="FO",T144="FLO")),4-0.048,"")))</f>
        <v/>
      </c>
      <c r="CP144" s="60">
        <f>IF(OR(Q144="AI",Q144="PI"),AE144+(AE144-AD144)*0.001,IF(AND(Q144="AO",T144="FC"),20+0.048,IF(AND(Q144="AO",OR(T144="FO",T144="FLO")),4+0.048,"")))</f>
        <v/>
      </c>
      <c r="CQ144" s="64" t="n"/>
      <c r="CR144" s="65" t="n"/>
      <c r="CS144" s="67" t="n"/>
      <c r="CT144" s="67" t="n"/>
      <c r="CV144" s="518" t="n"/>
      <c r="CY144" s="47">
        <f>CV144&amp;CW144&amp;CX144</f>
        <v/>
      </c>
    </row>
    <row r="145" ht="19.9" customHeight="1" s="521">
      <c r="A145" s="524" t="n">
        <v>144</v>
      </c>
      <c r="B145" s="16" t="n">
        <v>16</v>
      </c>
      <c r="C145" s="16" t="n"/>
      <c r="D145" s="50">
        <f>LEFT(L145,1)&amp;RIGHT(L145,2)&amp;"N"&amp;M145&amp;"S"&amp;N145&amp;O145</f>
        <v/>
      </c>
      <c r="E145" s="45" t="n"/>
      <c r="F145" s="43" t="n"/>
      <c r="G145" s="553" t="inlineStr">
        <is>
          <t>Spare</t>
        </is>
      </c>
      <c r="H145" s="553" t="n"/>
      <c r="I145" s="553" t="n"/>
      <c r="J145" s="553">
        <f>IF(H145&lt;&gt;"",LEFT(H145,FIND("～",H145,1)-1),"")</f>
        <v/>
      </c>
      <c r="K145" s="553">
        <f>IF(H145&lt;&gt;"",MID(H145,FIND("～",H145,1)+1,10),"")</f>
        <v/>
      </c>
      <c r="L145" s="22">
        <f>L144</f>
        <v/>
      </c>
      <c r="M145" s="21">
        <f>M144</f>
        <v/>
      </c>
      <c r="N145" s="21">
        <f>N144</f>
        <v/>
      </c>
      <c r="O145" s="21" t="n">
        <v>16</v>
      </c>
      <c r="P145" s="83">
        <f>P144</f>
        <v/>
      </c>
      <c r="Q145" s="22">
        <f>IF(MID(P145,4,3)="543","AO","AI")</f>
        <v/>
      </c>
      <c r="R145" s="22">
        <f>IF(R144&lt;&gt;"",R144,"")</f>
        <v/>
      </c>
      <c r="S145" s="83" t="inlineStr">
        <is>
          <t>4-20mA</t>
        </is>
      </c>
      <c r="T145" s="22" t="n"/>
      <c r="U145" s="22" t="n"/>
      <c r="V145" s="22" t="n"/>
      <c r="W145" s="22" t="n"/>
      <c r="X145" s="22" t="n"/>
      <c r="Y145" s="22" t="n"/>
      <c r="Z145" s="52">
        <f>"%Z"&amp;TEXT(M145,"00")&amp;TEXT(N145,"0")&amp;"1"&amp;TEXT(O145,"00")</f>
        <v/>
      </c>
      <c r="AA145" s="22">
        <f>IF(E145="","",IF(Q145="AI",CONCATENATE("%%I",E145),IF(Q145="AO",CONCATENATE("%%O",E145),E145)))</f>
        <v/>
      </c>
      <c r="AB145" s="22">
        <f>IF(G145="Spare",D145,"")</f>
        <v/>
      </c>
      <c r="AC145" s="22">
        <f>IF(G145&lt;&gt;"",G145,"")</f>
        <v/>
      </c>
      <c r="AD145" s="21">
        <f>IF(J145&lt;&gt;"",J145,"")</f>
        <v/>
      </c>
      <c r="AE145" s="21">
        <f>IF(K145&lt;&gt;"",K145,"")</f>
        <v/>
      </c>
      <c r="AF145" s="21">
        <f>IF(I145&lt;&gt;"",I145,"")</f>
        <v/>
      </c>
      <c r="AG145" s="22" t="n"/>
      <c r="AH145" s="22" t="n"/>
      <c r="AI145" s="22" t="n"/>
      <c r="AJ145" s="22" t="n"/>
      <c r="AK145" s="23" t="n"/>
      <c r="AL145" s="23" t="inlineStr">
        <is>
          <t>IS</t>
        </is>
      </c>
      <c r="AM145" s="23" t="n"/>
      <c r="AN145" s="84" t="inlineStr">
        <is>
          <t>DCS</t>
        </is>
      </c>
      <c r="AO145" s="27" t="n"/>
      <c r="AP145" s="27" t="n"/>
      <c r="AQ145" s="28" t="n"/>
      <c r="AR145" s="33" t="n"/>
      <c r="AS145" s="29" t="n"/>
      <c r="AT145" s="84" t="inlineStr">
        <is>
          <t>Site</t>
        </is>
      </c>
      <c r="AU145" s="27" t="n"/>
      <c r="AV145" s="33" t="n"/>
      <c r="AW145" s="27" t="n"/>
      <c r="AX145" s="530" t="n"/>
      <c r="AY145" s="530" t="n"/>
      <c r="AZ145" s="27" t="n"/>
      <c r="BA145" s="27" t="n"/>
      <c r="BB145" s="27" t="n"/>
      <c r="BC145" s="27" t="n"/>
      <c r="BD145" s="27" t="n"/>
      <c r="BE145" s="33" t="n"/>
      <c r="BF145" s="33" t="n"/>
      <c r="BG145" s="33" t="n"/>
      <c r="BH145" s="33" t="n"/>
      <c r="BI145" s="33" t="n"/>
      <c r="BJ145" s="33" t="n"/>
      <c r="BK145" s="33" t="n"/>
      <c r="BL145" s="33" t="n"/>
      <c r="BM145" s="33" t="n"/>
      <c r="BN145" s="33" t="n"/>
      <c r="BO145" s="33" t="n"/>
      <c r="BP145" s="33" t="n"/>
      <c r="BQ145" s="33" t="n"/>
      <c r="BR145" s="33" t="n"/>
      <c r="BS145" s="33" t="n"/>
      <c r="BT145" s="33" t="n"/>
      <c r="BU145" s="33" t="n"/>
      <c r="BV145" s="33" t="n"/>
      <c r="BW145" s="27" t="n"/>
      <c r="BX145" s="33" t="n"/>
      <c r="BY145" s="33" t="n"/>
      <c r="BZ145" s="33" t="n"/>
      <c r="CA145" s="27" t="n"/>
      <c r="CB145" s="27" t="n"/>
      <c r="CC145" s="27" t="n"/>
      <c r="CD145" s="27" t="n"/>
      <c r="CE145" s="58" t="n"/>
      <c r="CF145" s="58" t="n"/>
      <c r="CG145" s="59">
        <f>IF(OR(Q145="AI",Q145="PI"),AD145-(AE145-AD145)*0.001,IF(AND(Q145="AO",T145="FC"),4-0.048,IF(AND(Q145="AO",OR(T145="FO",T145="FLO")),20-0.048,"")))</f>
        <v/>
      </c>
      <c r="CH145" s="60">
        <f>IF(OR(Q145="AI",Q145="PI"),AD145+(AE145-AD145)*0.001,IF(AND(Q145="AO",T145="FC"),4+0.048,IF(AND(Q145="AO",OR(T145="FO",T145="FLO")),20+0.048,"")))</f>
        <v/>
      </c>
      <c r="CI145" s="61" t="n"/>
      <c r="CJ145" s="62" t="n"/>
      <c r="CK145" s="59">
        <f>IF(OR(Q145="AI",Q145="PI"),(AE145+AD145)/2-(AE145-AD145)*0.001,IF(Q145="AO",12-0.048,""))</f>
        <v/>
      </c>
      <c r="CL145" s="60">
        <f>IF(OR(Q145="AI",Q145="PI"),(AE145+AD145)/2+(AE145-AD145)*0.001,IF(Q145="AO",12+0.048,""))</f>
        <v/>
      </c>
      <c r="CM145" s="61" t="n"/>
      <c r="CN145" s="62" t="n"/>
      <c r="CO145" s="59">
        <f>IF(OR(Q145="AI",Q145="PI"),AE145-(AE145-AD145)*0.001,IF(AND(Q145="AO",T145="FC"),20-0.048,IF(AND(Q145="AO",OR(T145="FO",T145="FLO")),4-0.048,"")))</f>
        <v/>
      </c>
      <c r="CP145" s="60">
        <f>IF(OR(Q145="AI",Q145="PI"),AE145+(AE145-AD145)*0.001,IF(AND(Q145="AO",T145="FC"),20+0.048,IF(AND(Q145="AO",OR(T145="FO",T145="FLO")),4+0.048,"")))</f>
        <v/>
      </c>
      <c r="CQ145" s="64" t="n"/>
      <c r="CR145" s="65" t="n"/>
      <c r="CS145" s="67" t="n"/>
      <c r="CT145" s="67" t="n"/>
      <c r="CV145" s="518" t="n"/>
      <c r="CY145" s="47">
        <f>CV145&amp;CW145&amp;CX145</f>
        <v/>
      </c>
    </row>
    <row r="146" ht="19.9" customHeight="1" s="521">
      <c r="A146" s="524" t="n">
        <v>145</v>
      </c>
      <c r="B146" s="15" t="n">
        <v>1</v>
      </c>
      <c r="C146" s="15" t="n">
        <v>1830</v>
      </c>
      <c r="D146" s="49" t="inlineStr">
        <is>
          <t>18-PY-35201</t>
        </is>
      </c>
      <c r="E146" s="69" t="n"/>
      <c r="F146" s="540" t="inlineStr">
        <is>
          <t>-</t>
        </is>
      </c>
      <c r="G146" s="541" t="inlineStr">
        <is>
          <t>输送氮气风机入口排气调节阀定位器</t>
        </is>
      </c>
      <c r="H146" s="553" t="n"/>
      <c r="I146" s="553" t="n"/>
      <c r="J146" s="553">
        <f>IF(H146&lt;&gt;"",LEFT(H146,FIND("～",H146,1)-1),"")</f>
        <v/>
      </c>
      <c r="K146" s="553">
        <f>IF(H146&lt;&gt;"",MID(H146,FIND("～",H146,1)+1,10),"")</f>
        <v/>
      </c>
      <c r="L146" s="22">
        <f>L145</f>
        <v/>
      </c>
      <c r="M146" s="21" t="n">
        <v>5</v>
      </c>
      <c r="N146" s="21" t="n">
        <v>3</v>
      </c>
      <c r="O146" s="21" t="n">
        <v>1</v>
      </c>
      <c r="P146" s="83" t="inlineStr">
        <is>
          <t>AAI543-H</t>
        </is>
      </c>
      <c r="Q146" s="22">
        <f>IF(MID(P146,4,3)="543","AO","AI")</f>
        <v/>
      </c>
      <c r="R146" s="22" t="inlineStr">
        <is>
          <t>Y</t>
        </is>
      </c>
      <c r="S146" s="542" t="inlineStr">
        <is>
          <t>4~20mA</t>
        </is>
      </c>
      <c r="T146" s="22" t="n"/>
      <c r="U146" s="22" t="n"/>
      <c r="V146" s="22" t="n"/>
      <c r="W146" s="22" t="n"/>
      <c r="X146" s="22" t="n"/>
      <c r="Y146" s="22" t="n"/>
      <c r="Z146" s="25">
        <f>"%Z"&amp;TEXT(M146,"00")&amp;TEXT(N146,"0")&amp;"1"&amp;TEXT(O146,"00")</f>
        <v/>
      </c>
      <c r="AA146" s="22">
        <f>IF(E146="","",IF(Q146="AI",CONCATENATE("%%I",E146),IF(Q146="AO",CONCATENATE("%%O",E146),E146)))</f>
        <v/>
      </c>
      <c r="AB146" s="22" t="inlineStr">
        <is>
          <t>18-PY-35201</t>
        </is>
      </c>
      <c r="AC146" s="22">
        <f>IF(G146&lt;&gt;"",G146,"")</f>
        <v/>
      </c>
      <c r="AD146" s="21">
        <f>IF(J146&lt;&gt;"",J146,"")</f>
        <v/>
      </c>
      <c r="AE146" s="21">
        <f>IF(K146&lt;&gt;"",K146,"")</f>
        <v/>
      </c>
      <c r="AF146" s="21">
        <f>IF(I146&lt;&gt;"",I146,"")</f>
        <v/>
      </c>
      <c r="AG146" s="22" t="n">
        <v>0</v>
      </c>
      <c r="AH146" s="22" t="n">
        <v>0</v>
      </c>
      <c r="AI146" s="22" t="n">
        <v>0</v>
      </c>
      <c r="AJ146" s="22" t="n">
        <v>0</v>
      </c>
      <c r="AK146" s="23" t="inlineStr">
        <is>
          <t>DCS-AO</t>
        </is>
      </c>
      <c r="AL146" s="23" t="inlineStr">
        <is>
          <t>IS</t>
        </is>
      </c>
      <c r="AM146" s="23" t="n"/>
      <c r="AN146" s="84" t="inlineStr">
        <is>
          <t>DCS</t>
        </is>
      </c>
      <c r="AO146" s="27" t="n"/>
      <c r="AP146" s="27" t="n"/>
      <c r="AQ146" s="28" t="n"/>
      <c r="AR146" s="543" t="inlineStr">
        <is>
          <t>Y</t>
        </is>
      </c>
      <c r="AS146" s="29" t="n"/>
      <c r="AT146" s="84" t="inlineStr">
        <is>
          <t>Site</t>
        </is>
      </c>
      <c r="AU146" s="541" t="inlineStr">
        <is>
          <t>-</t>
        </is>
      </c>
      <c r="AV146" s="27" t="n"/>
      <c r="AW146" s="27" t="n"/>
      <c r="AX146" s="530" t="inlineStr">
        <is>
          <t>18-3501-DJB-0010</t>
        </is>
      </c>
      <c r="AY146" s="530" t="inlineStr">
        <is>
          <t>DCS</t>
        </is>
      </c>
      <c r="AZ146" s="27" t="n"/>
      <c r="BA146" s="27" t="n"/>
      <c r="BB146" s="27" t="n"/>
      <c r="BC146" s="27" t="n"/>
      <c r="BD146" s="27" t="n"/>
      <c r="BE146" s="33" t="n"/>
      <c r="BF146" s="33" t="n"/>
      <c r="BG146" s="33" t="n"/>
      <c r="BH146" s="33" t="n"/>
      <c r="BI146" s="33" t="n"/>
      <c r="BJ146" s="33" t="n"/>
      <c r="BK146" s="33" t="n"/>
      <c r="BL146" s="33" t="n"/>
      <c r="BM146" s="33" t="n"/>
      <c r="BN146" s="33" t="n"/>
      <c r="BO146" s="33" t="n"/>
      <c r="BP146" s="33" t="n"/>
      <c r="BQ146" s="33" t="n"/>
      <c r="BR146" s="33" t="n"/>
      <c r="BS146" s="33" t="n"/>
      <c r="BT146" s="33" t="n"/>
      <c r="BU146" s="33" t="n"/>
      <c r="BV146" s="33" t="n"/>
      <c r="BW146" s="27" t="n"/>
      <c r="BX146" s="33" t="n"/>
      <c r="BY146" s="33" t="n"/>
      <c r="BZ146" s="33" t="n"/>
      <c r="CA146" s="27" t="n"/>
      <c r="CB146" s="27" t="n"/>
      <c r="CC146" s="27" t="n"/>
      <c r="CD146" s="27" t="n"/>
      <c r="CE146" s="58" t="n"/>
      <c r="CF146" s="58" t="n"/>
      <c r="CG146" s="59">
        <f>IF(OR(Q146="AI",Q146="PI"),AD146-(AE146-AD146)*0.001,IF(AND(Q146="AO",T146="FC"),4-0.048,IF(AND(Q146="AO",OR(T146="FO",T146="FLO")),20-0.048,"")))</f>
        <v/>
      </c>
      <c r="CH146" s="60">
        <f>IF(OR(Q146="AI",Q146="PI"),AD146+(AE146-AD146)*0.001,IF(AND(Q146="AO",T146="FC"),4+0.048,IF(AND(Q146="AO",OR(T146="FO",T146="FLO")),20+0.048,"")))</f>
        <v/>
      </c>
      <c r="CI146" s="61" t="n"/>
      <c r="CJ146" s="62" t="n"/>
      <c r="CK146" s="59">
        <f>IF(OR(Q146="AI",Q146="PI"),(AE146+AD146)/2-(AE146-AD146)*0.001,IF(Q146="AO",12-0.048,""))</f>
        <v/>
      </c>
      <c r="CL146" s="60">
        <f>IF(OR(Q146="AI",Q146="PI"),(AE146+AD146)/2+(AE146-AD146)*0.001,IF(Q146="AO",12+0.048,""))</f>
        <v/>
      </c>
      <c r="CM146" s="61" t="n"/>
      <c r="CN146" s="62" t="n"/>
      <c r="CO146" s="59">
        <f>IF(OR(Q146="AI",Q146="PI"),AE146-(AE146-AD146)*0.001,IF(AND(Q146="AO",T146="FC"),20-0.048,IF(AND(Q146="AO",OR(T146="FO",T146="FLO")),4-0.048,"")))</f>
        <v/>
      </c>
      <c r="CP146" s="60">
        <f>IF(OR(Q146="AI",Q146="PI"),AE146+(AE146-AD146)*0.001,IF(AND(Q146="AO",T146="FC"),20+0.048,IF(AND(Q146="AO",OR(T146="FO",T146="FLO")),4+0.048,"")))</f>
        <v/>
      </c>
      <c r="CQ146" s="64" t="n"/>
      <c r="CR146" s="65" t="n"/>
      <c r="CS146" s="67" t="n"/>
      <c r="CT146" s="67" t="n"/>
      <c r="CU146" s="544" t="n">
        <v>1830</v>
      </c>
      <c r="CV146" s="518">
        <f>LEFT(D146,3)</f>
        <v/>
      </c>
      <c r="CW146" s="47" t="inlineStr">
        <is>
          <t>PY</t>
        </is>
      </c>
      <c r="CX146" s="47">
        <f>RIGHT(D146,6)</f>
        <v/>
      </c>
      <c r="CY146" s="47">
        <f>CV146&amp;CW146&amp;CX146</f>
        <v/>
      </c>
    </row>
    <row r="147" ht="19.9" customHeight="1" s="521">
      <c r="A147" s="524" t="n">
        <v>146</v>
      </c>
      <c r="B147" s="15" t="n">
        <v>2</v>
      </c>
      <c r="C147" s="15" t="n">
        <v>1830</v>
      </c>
      <c r="D147" s="49" t="inlineStr">
        <is>
          <t>18-PY-35205</t>
        </is>
      </c>
      <c r="E147" s="69" t="n"/>
      <c r="F147" s="540" t="inlineStr">
        <is>
          <t>-</t>
        </is>
      </c>
      <c r="G147" s="541" t="inlineStr">
        <is>
          <t>输送氮气风机入口补气调节阀定位器</t>
        </is>
      </c>
      <c r="H147" s="553" t="n"/>
      <c r="I147" s="553" t="n"/>
      <c r="J147" s="553">
        <f>IF(H147&lt;&gt;"",LEFT(H147,FIND("～",H147,1)-1),"")</f>
        <v/>
      </c>
      <c r="K147" s="553">
        <f>IF(H147&lt;&gt;"",MID(H147,FIND("～",H147,1)+1,10),"")</f>
        <v/>
      </c>
      <c r="L147" s="22">
        <f>L146</f>
        <v/>
      </c>
      <c r="M147" s="21">
        <f>M146</f>
        <v/>
      </c>
      <c r="N147" s="21">
        <f>N146</f>
        <v/>
      </c>
      <c r="O147" s="21" t="n">
        <v>2</v>
      </c>
      <c r="P147" s="83">
        <f>P146</f>
        <v/>
      </c>
      <c r="Q147" s="22">
        <f>IF(MID(P147,4,3)="543","AO","AI")</f>
        <v/>
      </c>
      <c r="R147" s="22">
        <f>IF(R146&lt;&gt;"",R146,"")</f>
        <v/>
      </c>
      <c r="S147" s="542" t="inlineStr">
        <is>
          <t>4~20mA</t>
        </is>
      </c>
      <c r="T147" s="22" t="n"/>
      <c r="U147" s="22" t="n"/>
      <c r="V147" s="22" t="n"/>
      <c r="W147" s="22" t="n"/>
      <c r="X147" s="22" t="n"/>
      <c r="Y147" s="22" t="n"/>
      <c r="Z147" s="25">
        <f>"%Z"&amp;TEXT(M147,"00")&amp;TEXT(N147,"0")&amp;"1"&amp;TEXT(O147,"00")</f>
        <v/>
      </c>
      <c r="AA147" s="22">
        <f>IF(E147="","",IF(Q147="AI",CONCATENATE("%%I",E147),IF(Q147="AO",CONCATENATE("%%O",E147),E147)))</f>
        <v/>
      </c>
      <c r="AB147" s="22" t="inlineStr">
        <is>
          <t>18-PY-35205</t>
        </is>
      </c>
      <c r="AC147" s="22">
        <f>IF(G147&lt;&gt;"",G147,"")</f>
        <v/>
      </c>
      <c r="AD147" s="21">
        <f>IF(J147&lt;&gt;"",J147,"")</f>
        <v/>
      </c>
      <c r="AE147" s="21">
        <f>IF(K147&lt;&gt;"",K147,"")</f>
        <v/>
      </c>
      <c r="AF147" s="21">
        <f>IF(I147&lt;&gt;"",I147,"")</f>
        <v/>
      </c>
      <c r="AG147" s="22" t="n">
        <v>0</v>
      </c>
      <c r="AH147" s="22" t="n">
        <v>0</v>
      </c>
      <c r="AI147" s="22" t="n">
        <v>0</v>
      </c>
      <c r="AJ147" s="22" t="n">
        <v>0</v>
      </c>
      <c r="AK147" s="23" t="inlineStr">
        <is>
          <t>DCS-AO</t>
        </is>
      </c>
      <c r="AL147" s="23" t="inlineStr">
        <is>
          <t>IS</t>
        </is>
      </c>
      <c r="AM147" s="23" t="n"/>
      <c r="AN147" s="84" t="inlineStr">
        <is>
          <t>DCS</t>
        </is>
      </c>
      <c r="AO147" s="27" t="n"/>
      <c r="AP147" s="27" t="n"/>
      <c r="AQ147" s="28" t="n"/>
      <c r="AR147" s="543" t="inlineStr">
        <is>
          <t>Y</t>
        </is>
      </c>
      <c r="AS147" s="29" t="n"/>
      <c r="AT147" s="84" t="inlineStr">
        <is>
          <t>Site</t>
        </is>
      </c>
      <c r="AU147" s="541" t="inlineStr">
        <is>
          <t>-</t>
        </is>
      </c>
      <c r="AV147" s="27" t="n"/>
      <c r="AW147" s="27" t="n"/>
      <c r="AX147" s="530" t="inlineStr">
        <is>
          <t>18-3501-DJB-0010</t>
        </is>
      </c>
      <c r="AY147" s="530" t="inlineStr">
        <is>
          <t>DCS</t>
        </is>
      </c>
      <c r="AZ147" s="27" t="n"/>
      <c r="BA147" s="27" t="n"/>
      <c r="BB147" s="27" t="n"/>
      <c r="BC147" s="27" t="n"/>
      <c r="BD147" s="27" t="n"/>
      <c r="BE147" s="33" t="n"/>
      <c r="BF147" s="33" t="n"/>
      <c r="BG147" s="33" t="n"/>
      <c r="BH147" s="33" t="n"/>
      <c r="BI147" s="33" t="n"/>
      <c r="BJ147" s="33" t="n"/>
      <c r="BK147" s="33" t="n"/>
      <c r="BL147" s="33" t="n"/>
      <c r="BM147" s="33" t="n"/>
      <c r="BN147" s="33" t="n"/>
      <c r="BO147" s="33" t="n"/>
      <c r="BP147" s="33" t="n"/>
      <c r="BQ147" s="33" t="n"/>
      <c r="BR147" s="33" t="n"/>
      <c r="BS147" s="33" t="n"/>
      <c r="BT147" s="33" t="n"/>
      <c r="BU147" s="33" t="n"/>
      <c r="BV147" s="33" t="n"/>
      <c r="BW147" s="27" t="n"/>
      <c r="BX147" s="33" t="n"/>
      <c r="BY147" s="33" t="n"/>
      <c r="BZ147" s="33" t="n"/>
      <c r="CA147" s="27" t="n"/>
      <c r="CB147" s="27" t="n"/>
      <c r="CC147" s="27" t="n"/>
      <c r="CD147" s="27" t="n"/>
      <c r="CE147" s="58" t="n"/>
      <c r="CF147" s="58" t="n"/>
      <c r="CG147" s="59">
        <f>IF(OR(Q147="AI",Q147="PI"),AD147-(AE147-AD147)*0.001,IF(AND(Q147="AO",T147="FC"),4-0.048,IF(AND(Q147="AO",OR(T147="FO",T147="FLO")),20-0.048,"")))</f>
        <v/>
      </c>
      <c r="CH147" s="60">
        <f>IF(OR(Q147="AI",Q147="PI"),AD147+(AE147-AD147)*0.001,IF(AND(Q147="AO",T147="FC"),4+0.048,IF(AND(Q147="AO",OR(T147="FO",T147="FLO")),20+0.048,"")))</f>
        <v/>
      </c>
      <c r="CI147" s="61" t="n"/>
      <c r="CJ147" s="62" t="n"/>
      <c r="CK147" s="59">
        <f>IF(OR(Q147="AI",Q147="PI"),(AE147+AD147)/2-(AE147-AD147)*0.001,IF(Q147="AO",12-0.048,""))</f>
        <v/>
      </c>
      <c r="CL147" s="60">
        <f>IF(OR(Q147="AI",Q147="PI"),(AE147+AD147)/2+(AE147-AD147)*0.001,IF(Q147="AO",12+0.048,""))</f>
        <v/>
      </c>
      <c r="CM147" s="61" t="n"/>
      <c r="CN147" s="62" t="n"/>
      <c r="CO147" s="59">
        <f>IF(OR(Q147="AI",Q147="PI"),AE147-(AE147-AD147)*0.001,IF(AND(Q147="AO",T147="FC"),20-0.048,IF(AND(Q147="AO",OR(T147="FO",T147="FLO")),4-0.048,"")))</f>
        <v/>
      </c>
      <c r="CP147" s="60">
        <f>IF(OR(Q147="AI",Q147="PI"),AE147+(AE147-AD147)*0.001,IF(AND(Q147="AO",T147="FC"),20+0.048,IF(AND(Q147="AO",OR(T147="FO",T147="FLO")),4+0.048,"")))</f>
        <v/>
      </c>
      <c r="CQ147" s="64" t="n"/>
      <c r="CR147" s="65" t="n"/>
      <c r="CS147" s="67" t="n"/>
      <c r="CT147" s="67" t="n"/>
      <c r="CU147" s="544" t="n">
        <v>1830</v>
      </c>
      <c r="CV147" s="518">
        <f>LEFT(D147,3)</f>
        <v/>
      </c>
      <c r="CW147" s="47" t="inlineStr">
        <is>
          <t>PY</t>
        </is>
      </c>
      <c r="CX147" s="47">
        <f>RIGHT(D147,6)</f>
        <v/>
      </c>
      <c r="CY147" s="47">
        <f>CV147&amp;CW147&amp;CX147</f>
        <v/>
      </c>
    </row>
    <row r="148" ht="19.9" customHeight="1" s="521">
      <c r="A148" s="524" t="n">
        <v>147</v>
      </c>
      <c r="B148" s="15" t="n">
        <v>3</v>
      </c>
      <c r="C148" s="15" t="n">
        <v>1830</v>
      </c>
      <c r="D148" s="49" t="inlineStr">
        <is>
          <t>18-FI-35201</t>
        </is>
      </c>
      <c r="E148" s="69" t="n"/>
      <c r="F148" s="540" t="inlineStr">
        <is>
          <t>-</t>
        </is>
      </c>
      <c r="G148" s="541" t="inlineStr">
        <is>
          <t>输送氮气风机入口补气流量显示</t>
        </is>
      </c>
      <c r="H148" s="553" t="n"/>
      <c r="I148" s="553" t="n"/>
      <c r="J148" s="553">
        <f>IF(H148&lt;&gt;"",LEFT(H148,FIND("～",H148,1)-1),"")</f>
        <v/>
      </c>
      <c r="K148" s="553">
        <f>IF(H148&lt;&gt;"",MID(H148,FIND("～",H148,1)+1,10),"")</f>
        <v/>
      </c>
      <c r="L148" s="22">
        <f>L147</f>
        <v/>
      </c>
      <c r="M148" s="21">
        <f>M147</f>
        <v/>
      </c>
      <c r="N148" s="21">
        <f>N147</f>
        <v/>
      </c>
      <c r="O148" s="21" t="n">
        <v>3</v>
      </c>
      <c r="P148" s="83">
        <f>P147</f>
        <v/>
      </c>
      <c r="Q148" s="22">
        <f>IF(MID(P148,4,3)="543","AO","AI")</f>
        <v/>
      </c>
      <c r="R148" s="22">
        <f>IF(R147&lt;&gt;"",R147,"")</f>
        <v/>
      </c>
      <c r="S148" s="542" t="inlineStr">
        <is>
          <t>4~20mA</t>
        </is>
      </c>
      <c r="T148" s="22" t="n"/>
      <c r="U148" s="22" t="n"/>
      <c r="V148" s="22" t="n"/>
      <c r="W148" s="22" t="n"/>
      <c r="X148" s="22" t="n"/>
      <c r="Y148" s="22" t="n"/>
      <c r="Z148" s="25">
        <f>"%Z"&amp;TEXT(M148,"00")&amp;TEXT(N148,"0")&amp;"1"&amp;TEXT(O148,"00")</f>
        <v/>
      </c>
      <c r="AA148" s="22">
        <f>IF(E148="","",IF(Q148="AI",CONCATENATE("%%I",E148),IF(Q148="AO",CONCATENATE("%%O",E148),E148)))</f>
        <v/>
      </c>
      <c r="AB148" s="22" t="inlineStr">
        <is>
          <t>18-FI-35201</t>
        </is>
      </c>
      <c r="AC148" s="22">
        <f>IF(G148&lt;&gt;"",G148,"")</f>
        <v/>
      </c>
      <c r="AD148" s="21">
        <f>IF(J148&lt;&gt;"",J148,"")</f>
        <v/>
      </c>
      <c r="AE148" s="21">
        <f>IF(K148&lt;&gt;"",K148,"")</f>
        <v/>
      </c>
      <c r="AF148" s="21">
        <f>IF(I148&lt;&gt;"",I148,"")</f>
        <v/>
      </c>
      <c r="AG148" s="22" t="n">
        <v>0</v>
      </c>
      <c r="AH148" s="22" t="n">
        <v>0</v>
      </c>
      <c r="AI148" s="22" t="n">
        <v>0</v>
      </c>
      <c r="AJ148" s="22" t="n">
        <v>0</v>
      </c>
      <c r="AK148" s="23" t="inlineStr">
        <is>
          <t>DCS-AO</t>
        </is>
      </c>
      <c r="AL148" s="23" t="inlineStr">
        <is>
          <t>IS</t>
        </is>
      </c>
      <c r="AM148" s="23" t="n"/>
      <c r="AN148" s="84" t="inlineStr">
        <is>
          <t>DCS</t>
        </is>
      </c>
      <c r="AO148" s="27" t="n"/>
      <c r="AP148" s="27" t="n"/>
      <c r="AQ148" s="28" t="n"/>
      <c r="AR148" s="543" t="inlineStr">
        <is>
          <t>Y</t>
        </is>
      </c>
      <c r="AS148" s="29" t="n"/>
      <c r="AT148" s="84" t="inlineStr">
        <is>
          <t>Site</t>
        </is>
      </c>
      <c r="AU148" s="541" t="inlineStr">
        <is>
          <t>-</t>
        </is>
      </c>
      <c r="AV148" s="27" t="n"/>
      <c r="AW148" s="27" t="n"/>
      <c r="AX148" s="530" t="inlineStr">
        <is>
          <t>18-3501-DJB-0009</t>
        </is>
      </c>
      <c r="AY148" s="530" t="inlineStr">
        <is>
          <t>DCS</t>
        </is>
      </c>
      <c r="AZ148" s="27" t="n"/>
      <c r="BA148" s="27" t="n"/>
      <c r="BB148" s="27" t="n"/>
      <c r="BC148" s="27" t="n"/>
      <c r="BD148" s="27" t="n"/>
      <c r="BE148" s="33" t="n"/>
      <c r="BF148" s="33" t="n"/>
      <c r="BG148" s="33" t="n"/>
      <c r="BH148" s="33" t="n"/>
      <c r="BI148" s="33" t="n"/>
      <c r="BJ148" s="33" t="n"/>
      <c r="BK148" s="33" t="n"/>
      <c r="BL148" s="33" t="n"/>
      <c r="BM148" s="33" t="n"/>
      <c r="BN148" s="33" t="n"/>
      <c r="BO148" s="33" t="n"/>
      <c r="BP148" s="33" t="n"/>
      <c r="BQ148" s="33" t="n"/>
      <c r="BR148" s="33" t="n"/>
      <c r="BS148" s="33" t="n"/>
      <c r="BT148" s="33" t="n"/>
      <c r="BU148" s="33" t="n"/>
      <c r="BV148" s="33" t="n"/>
      <c r="BW148" s="27" t="n"/>
      <c r="BX148" s="33" t="n"/>
      <c r="BY148" s="33" t="n"/>
      <c r="BZ148" s="33" t="n"/>
      <c r="CA148" s="27" t="n"/>
      <c r="CB148" s="27" t="n"/>
      <c r="CC148" s="27" t="n"/>
      <c r="CD148" s="27" t="n"/>
      <c r="CE148" s="58" t="n"/>
      <c r="CF148" s="58" t="n"/>
      <c r="CG148" s="59">
        <f>IF(OR(Q148="AI",Q148="PI"),AD148-(AE148-AD148)*0.001,IF(AND(Q148="AO",T148="FC"),4-0.048,IF(AND(Q148="AO",OR(T148="FO",T148="FLO")),20-0.048,"")))</f>
        <v/>
      </c>
      <c r="CH148" s="60">
        <f>IF(OR(Q148="AI",Q148="PI"),AD148+(AE148-AD148)*0.001,IF(AND(Q148="AO",T148="FC"),4+0.048,IF(AND(Q148="AO",OR(T148="FO",T148="FLO")),20+0.048,"")))</f>
        <v/>
      </c>
      <c r="CI148" s="61" t="n"/>
      <c r="CJ148" s="62" t="n"/>
      <c r="CK148" s="59">
        <f>IF(OR(Q148="AI",Q148="PI"),(AE148+AD148)/2-(AE148-AD148)*0.001,IF(Q148="AO",12-0.048,""))</f>
        <v/>
      </c>
      <c r="CL148" s="60">
        <f>IF(OR(Q148="AI",Q148="PI"),(AE148+AD148)/2+(AE148-AD148)*0.001,IF(Q148="AO",12+0.048,""))</f>
        <v/>
      </c>
      <c r="CM148" s="61" t="n"/>
      <c r="CN148" s="62" t="n"/>
      <c r="CO148" s="59">
        <f>IF(OR(Q148="AI",Q148="PI"),AE148-(AE148-AD148)*0.001,IF(AND(Q148="AO",T148="FC"),20-0.048,IF(AND(Q148="AO",OR(T148="FO",T148="FLO")),4-0.048,"")))</f>
        <v/>
      </c>
      <c r="CP148" s="60">
        <f>IF(OR(Q148="AI",Q148="PI"),AE148+(AE148-AD148)*0.001,IF(AND(Q148="AO",T148="FC"),20+0.048,IF(AND(Q148="AO",OR(T148="FO",T148="FLO")),4+0.048,"")))</f>
        <v/>
      </c>
      <c r="CQ148" s="64" t="n"/>
      <c r="CR148" s="65" t="n"/>
      <c r="CS148" s="67" t="n"/>
      <c r="CT148" s="67" t="n"/>
      <c r="CU148" s="544" t="n">
        <v>1830</v>
      </c>
      <c r="CV148" s="518">
        <f>LEFT(D148,3)</f>
        <v/>
      </c>
      <c r="CW148" s="47" t="inlineStr">
        <is>
          <t>FI</t>
        </is>
      </c>
      <c r="CX148" s="47">
        <f>RIGHT(D148,6)</f>
        <v/>
      </c>
      <c r="CY148" s="47">
        <f>CV148&amp;CW148&amp;CX148</f>
        <v/>
      </c>
    </row>
    <row r="149" ht="19.9" customHeight="1" s="521">
      <c r="A149" s="524" t="n">
        <v>148</v>
      </c>
      <c r="B149" s="15" t="n">
        <v>4</v>
      </c>
      <c r="C149" s="15" t="n">
        <v>1830</v>
      </c>
      <c r="D149" s="49" t="inlineStr">
        <is>
          <t>18-PV-66101</t>
        </is>
      </c>
      <c r="E149" s="69" t="n"/>
      <c r="F149" s="540" t="inlineStr">
        <is>
          <t>-</t>
        </is>
      </c>
      <c r="G149" s="541" t="inlineStr">
        <is>
          <t>By-pass pressure control valve</t>
        </is>
      </c>
      <c r="H149" s="553" t="n"/>
      <c r="I149" s="553" t="n"/>
      <c r="J149" s="553">
        <f>IF(H149&lt;&gt;"",LEFT(H149,FIND("～",H149,1)-1),"")</f>
        <v/>
      </c>
      <c r="K149" s="553">
        <f>IF(H149&lt;&gt;"",MID(H149,FIND("～",H149,1)+1,10),"")</f>
        <v/>
      </c>
      <c r="L149" s="22">
        <f>L148</f>
        <v/>
      </c>
      <c r="M149" s="21">
        <f>M148</f>
        <v/>
      </c>
      <c r="N149" s="21">
        <f>N148</f>
        <v/>
      </c>
      <c r="O149" s="21" t="n">
        <v>4</v>
      </c>
      <c r="P149" s="83">
        <f>P148</f>
        <v/>
      </c>
      <c r="Q149" s="22">
        <f>IF(MID(P149,4,3)="543","AO","AI")</f>
        <v/>
      </c>
      <c r="R149" s="22">
        <f>IF(R148&lt;&gt;"",R148,"")</f>
        <v/>
      </c>
      <c r="S149" s="542" t="inlineStr">
        <is>
          <t>4~20mA</t>
        </is>
      </c>
      <c r="T149" s="22" t="n"/>
      <c r="U149" s="22" t="n"/>
      <c r="V149" s="22" t="n"/>
      <c r="W149" s="22" t="n"/>
      <c r="X149" s="22" t="n"/>
      <c r="Y149" s="22" t="n"/>
      <c r="Z149" s="25">
        <f>"%Z"&amp;TEXT(M149,"00")&amp;TEXT(N149,"0")&amp;"1"&amp;TEXT(O149,"00")</f>
        <v/>
      </c>
      <c r="AA149" s="22">
        <f>IF(E149="","",IF(Q149="AI",CONCATENATE("%%I",E149),IF(Q149="AO",CONCATENATE("%%O",E149),E149)))</f>
        <v/>
      </c>
      <c r="AB149" s="22" t="inlineStr">
        <is>
          <t>18-PV-66101</t>
        </is>
      </c>
      <c r="AC149" s="22">
        <f>IF(G149&lt;&gt;"",G149,"")</f>
        <v/>
      </c>
      <c r="AD149" s="21">
        <f>IF(J149&lt;&gt;"",J149,"")</f>
        <v/>
      </c>
      <c r="AE149" s="21">
        <f>IF(K149&lt;&gt;"",K149,"")</f>
        <v/>
      </c>
      <c r="AF149" s="21">
        <f>IF(I149&lt;&gt;"",I149,"")</f>
        <v/>
      </c>
      <c r="AG149" s="22" t="n">
        <v>0</v>
      </c>
      <c r="AH149" s="22" t="n">
        <v>0</v>
      </c>
      <c r="AI149" s="22" t="n">
        <v>0</v>
      </c>
      <c r="AJ149" s="22" t="n">
        <v>0</v>
      </c>
      <c r="AK149" s="23" t="inlineStr">
        <is>
          <t>DCS-AO</t>
        </is>
      </c>
      <c r="AL149" s="23" t="inlineStr">
        <is>
          <t>IS</t>
        </is>
      </c>
      <c r="AM149" s="23" t="n"/>
      <c r="AN149" s="84" t="inlineStr">
        <is>
          <t>DCS</t>
        </is>
      </c>
      <c r="AO149" s="27" t="n"/>
      <c r="AP149" s="27" t="n"/>
      <c r="AQ149" s="28" t="n"/>
      <c r="AR149" s="543" t="inlineStr">
        <is>
          <t>Y</t>
        </is>
      </c>
      <c r="AS149" s="29" t="n"/>
      <c r="AT149" s="84" t="inlineStr">
        <is>
          <t>Site</t>
        </is>
      </c>
      <c r="AU149" s="541" t="inlineStr">
        <is>
          <t>-</t>
        </is>
      </c>
      <c r="AV149" s="27" t="n"/>
      <c r="AW149" s="27" t="n"/>
      <c r="AX149" s="530" t="inlineStr">
        <is>
          <t>18-6601-DJB-0003</t>
        </is>
      </c>
      <c r="AY149" s="530" t="inlineStr">
        <is>
          <t>DCS</t>
        </is>
      </c>
      <c r="AZ149" s="27" t="n"/>
      <c r="BA149" s="27" t="n"/>
      <c r="BB149" s="27" t="n"/>
      <c r="BC149" s="27" t="n"/>
      <c r="BD149" s="27" t="n"/>
      <c r="BE149" s="33" t="n"/>
      <c r="BF149" s="33" t="n"/>
      <c r="BG149" s="33" t="n"/>
      <c r="BH149" s="33" t="n"/>
      <c r="BI149" s="33" t="n"/>
      <c r="BJ149" s="33" t="n"/>
      <c r="BK149" s="33" t="n"/>
      <c r="BL149" s="33" t="n"/>
      <c r="BM149" s="33" t="n"/>
      <c r="BN149" s="33" t="n"/>
      <c r="BO149" s="33" t="n"/>
      <c r="BP149" s="33" t="n"/>
      <c r="BQ149" s="33" t="n"/>
      <c r="BR149" s="33" t="n"/>
      <c r="BS149" s="33" t="n"/>
      <c r="BT149" s="33" t="n"/>
      <c r="BU149" s="33" t="n"/>
      <c r="BV149" s="33" t="n"/>
      <c r="BW149" s="27" t="n"/>
      <c r="BX149" s="33" t="n"/>
      <c r="BY149" s="33" t="n"/>
      <c r="BZ149" s="33" t="n"/>
      <c r="CA149" s="27" t="n"/>
      <c r="CB149" s="27" t="n"/>
      <c r="CC149" s="27" t="n"/>
      <c r="CD149" s="27" t="n"/>
      <c r="CE149" s="58" t="n"/>
      <c r="CF149" s="58" t="n"/>
      <c r="CG149" s="59">
        <f>IF(OR(Q149="AI",Q149="PI"),AD149-(AE149-AD149)*0.001,IF(AND(Q149="AO",T149="FC"),4-0.048,IF(AND(Q149="AO",OR(T149="FO",T149="FLO")),20-0.048,"")))</f>
        <v/>
      </c>
      <c r="CH149" s="60">
        <f>IF(OR(Q149="AI",Q149="PI"),AD149+(AE149-AD149)*0.001,IF(AND(Q149="AO",T149="FC"),4+0.048,IF(AND(Q149="AO",OR(T149="FO",T149="FLO")),20+0.048,"")))</f>
        <v/>
      </c>
      <c r="CI149" s="61" t="n"/>
      <c r="CJ149" s="62" t="n"/>
      <c r="CK149" s="59">
        <f>IF(OR(Q149="AI",Q149="PI"),(AE149+AD149)/2-(AE149-AD149)*0.001,IF(Q149="AO",12-0.048,""))</f>
        <v/>
      </c>
      <c r="CL149" s="60">
        <f>IF(OR(Q149="AI",Q149="PI"),(AE149+AD149)/2+(AE149-AD149)*0.001,IF(Q149="AO",12+0.048,""))</f>
        <v/>
      </c>
      <c r="CM149" s="61" t="n"/>
      <c r="CN149" s="62" t="n"/>
      <c r="CO149" s="59">
        <f>IF(OR(Q149="AI",Q149="PI"),AE149-(AE149-AD149)*0.001,IF(AND(Q149="AO",T149="FC"),20-0.048,IF(AND(Q149="AO",OR(T149="FO",T149="FLO")),4-0.048,"")))</f>
        <v/>
      </c>
      <c r="CP149" s="60">
        <f>IF(OR(Q149="AI",Q149="PI"),AE149+(AE149-AD149)*0.001,IF(AND(Q149="AO",T149="FC"),20+0.048,IF(AND(Q149="AO",OR(T149="FO",T149="FLO")),4+0.048,"")))</f>
        <v/>
      </c>
      <c r="CQ149" s="64" t="n"/>
      <c r="CR149" s="65" t="n"/>
      <c r="CS149" s="67" t="n"/>
      <c r="CT149" s="67" t="n"/>
      <c r="CU149" s="544" t="n">
        <v>1830</v>
      </c>
      <c r="CV149" s="518">
        <f>LEFT(D149,3)</f>
        <v/>
      </c>
      <c r="CW149" s="47" t="inlineStr">
        <is>
          <t>PV</t>
        </is>
      </c>
      <c r="CX149" s="47">
        <f>RIGHT(D149,6)</f>
        <v/>
      </c>
      <c r="CY149" s="47">
        <f>CV149&amp;CW149&amp;CX149</f>
        <v/>
      </c>
    </row>
    <row r="150" ht="19.9" customHeight="1" s="521">
      <c r="A150" s="524" t="n">
        <v>149</v>
      </c>
      <c r="B150" s="15" t="n">
        <v>5</v>
      </c>
      <c r="C150" s="15" t="n">
        <v>1830</v>
      </c>
      <c r="D150" s="49" t="inlineStr">
        <is>
          <t>18-LI-23101</t>
        </is>
      </c>
      <c r="E150" s="69" t="n"/>
      <c r="F150" s="540" t="inlineStr">
        <is>
          <t>-</t>
        </is>
      </c>
      <c r="G150" s="541" t="inlineStr">
        <is>
          <t>18-VE-2301</t>
        </is>
      </c>
      <c r="H150" s="553" t="n"/>
      <c r="I150" s="553" t="n"/>
      <c r="J150" s="553">
        <f>IF(H150&lt;&gt;"",LEFT(H150,FIND("～",H150,1)-1),"")</f>
        <v/>
      </c>
      <c r="K150" s="553">
        <f>IF(H150&lt;&gt;"",MID(H150,FIND("～",H150,1)+1,10),"")</f>
        <v/>
      </c>
      <c r="L150" s="22">
        <f>L149</f>
        <v/>
      </c>
      <c r="M150" s="21">
        <f>M149</f>
        <v/>
      </c>
      <c r="N150" s="21">
        <f>N149</f>
        <v/>
      </c>
      <c r="O150" s="21" t="n">
        <v>5</v>
      </c>
      <c r="P150" s="83">
        <f>P149</f>
        <v/>
      </c>
      <c r="Q150" s="22">
        <f>IF(MID(P150,4,3)="543","AO","AI")</f>
        <v/>
      </c>
      <c r="R150" s="22">
        <f>IF(R149&lt;&gt;"",R149,"")</f>
        <v/>
      </c>
      <c r="S150" s="542" t="inlineStr">
        <is>
          <t>4~20mA</t>
        </is>
      </c>
      <c r="T150" s="22" t="n"/>
      <c r="U150" s="22" t="n"/>
      <c r="V150" s="22" t="n"/>
      <c r="W150" s="22" t="n"/>
      <c r="X150" s="22" t="n"/>
      <c r="Y150" s="22" t="n"/>
      <c r="Z150" s="25">
        <f>"%Z"&amp;TEXT(M150,"00")&amp;TEXT(N150,"0")&amp;"1"&amp;TEXT(O150,"00")</f>
        <v/>
      </c>
      <c r="AA150" s="22">
        <f>IF(E150="","",IF(Q150="AI",CONCATENATE("%%I",E150),IF(Q150="AO",CONCATENATE("%%O",E150),E150)))</f>
        <v/>
      </c>
      <c r="AB150" s="22" t="inlineStr">
        <is>
          <t>18-LI-23101</t>
        </is>
      </c>
      <c r="AC150" s="22">
        <f>IF(G150&lt;&gt;"",G150,"")</f>
        <v/>
      </c>
      <c r="AD150" s="21">
        <f>IF(J150&lt;&gt;"",J150,"")</f>
        <v/>
      </c>
      <c r="AE150" s="21">
        <f>IF(K150&lt;&gt;"",K150,"")</f>
        <v/>
      </c>
      <c r="AF150" s="21">
        <f>IF(I150&lt;&gt;"",I150,"")</f>
        <v/>
      </c>
      <c r="AG150" s="22" t="n">
        <v>0</v>
      </c>
      <c r="AH150" s="22" t="n">
        <v>0</v>
      </c>
      <c r="AI150" s="22" t="n">
        <v>0</v>
      </c>
      <c r="AJ150" s="22" t="n">
        <v>0</v>
      </c>
      <c r="AK150" s="23" t="inlineStr">
        <is>
          <t>DCS-AO</t>
        </is>
      </c>
      <c r="AL150" s="23" t="inlineStr">
        <is>
          <t>IS</t>
        </is>
      </c>
      <c r="AM150" s="23" t="n"/>
      <c r="AN150" s="84" t="inlineStr">
        <is>
          <t>DCS</t>
        </is>
      </c>
      <c r="AO150" s="27" t="n"/>
      <c r="AP150" s="27" t="n"/>
      <c r="AQ150" s="28" t="n"/>
      <c r="AR150" s="543" t="inlineStr">
        <is>
          <t>Y</t>
        </is>
      </c>
      <c r="AS150" s="29" t="n"/>
      <c r="AT150" s="84" t="inlineStr">
        <is>
          <t>Site</t>
        </is>
      </c>
      <c r="AU150" s="541" t="inlineStr">
        <is>
          <t>-</t>
        </is>
      </c>
      <c r="AV150" s="27" t="n"/>
      <c r="AW150" s="27" t="n"/>
      <c r="AX150" s="530" t="inlineStr">
        <is>
          <t>单拉</t>
        </is>
      </c>
      <c r="AY150" s="530" t="inlineStr">
        <is>
          <t>18-30-024-SC</t>
        </is>
      </c>
      <c r="AZ150" s="27" t="n"/>
      <c r="BA150" s="27" t="n"/>
      <c r="BB150" s="27" t="n"/>
      <c r="BC150" s="27" t="n"/>
      <c r="BD150" s="27" t="n"/>
      <c r="BE150" s="33" t="n"/>
      <c r="BF150" s="33" t="n"/>
      <c r="BG150" s="33" t="n"/>
      <c r="BH150" s="33" t="n"/>
      <c r="BI150" s="33" t="n"/>
      <c r="BJ150" s="33" t="n"/>
      <c r="BK150" s="33" t="n"/>
      <c r="BL150" s="33" t="n"/>
      <c r="BM150" s="33" t="n"/>
      <c r="BN150" s="33" t="n"/>
      <c r="BO150" s="33" t="n"/>
      <c r="BP150" s="33" t="n"/>
      <c r="BQ150" s="33" t="n"/>
      <c r="BR150" s="33" t="n"/>
      <c r="BS150" s="33" t="n"/>
      <c r="BT150" s="33" t="n"/>
      <c r="BU150" s="33" t="n"/>
      <c r="BV150" s="33" t="n"/>
      <c r="BW150" s="27" t="n"/>
      <c r="BX150" s="33" t="n"/>
      <c r="BY150" s="33" t="n"/>
      <c r="BZ150" s="33" t="n"/>
      <c r="CA150" s="27" t="n"/>
      <c r="CB150" s="27" t="n"/>
      <c r="CC150" s="27" t="n"/>
      <c r="CD150" s="27" t="n"/>
      <c r="CE150" s="58" t="n"/>
      <c r="CF150" s="58" t="n"/>
      <c r="CG150" s="59">
        <f>IF(OR(Q150="AI",Q150="PI"),AD150-(AE150-AD150)*0.001,IF(AND(Q150="AO",T150="FC"),4-0.048,IF(AND(Q150="AO",OR(T150="FO",T150="FLO")),20-0.048,"")))</f>
        <v/>
      </c>
      <c r="CH150" s="60">
        <f>IF(OR(Q150="AI",Q150="PI"),AD150+(AE150-AD150)*0.001,IF(AND(Q150="AO",T150="FC"),4+0.048,IF(AND(Q150="AO",OR(T150="FO",T150="FLO")),20+0.048,"")))</f>
        <v/>
      </c>
      <c r="CI150" s="61" t="n"/>
      <c r="CJ150" s="62" t="n"/>
      <c r="CK150" s="59">
        <f>IF(OR(Q150="AI",Q150="PI"),(AE150+AD150)/2-(AE150-AD150)*0.001,IF(Q150="AO",12-0.048,""))</f>
        <v/>
      </c>
      <c r="CL150" s="60">
        <f>IF(OR(Q150="AI",Q150="PI"),(AE150+AD150)/2+(AE150-AD150)*0.001,IF(Q150="AO",12+0.048,""))</f>
        <v/>
      </c>
      <c r="CM150" s="61" t="n"/>
      <c r="CN150" s="62" t="n"/>
      <c r="CO150" s="59">
        <f>IF(OR(Q150="AI",Q150="PI"),AE150-(AE150-AD150)*0.001,IF(AND(Q150="AO",T150="FC"),20-0.048,IF(AND(Q150="AO",OR(T150="FO",T150="FLO")),4-0.048,"")))</f>
        <v/>
      </c>
      <c r="CP150" s="60">
        <f>IF(OR(Q150="AI",Q150="PI"),AE150+(AE150-AD150)*0.001,IF(AND(Q150="AO",T150="FC"),20+0.048,IF(AND(Q150="AO",OR(T150="FO",T150="FLO")),4+0.048,"")))</f>
        <v/>
      </c>
      <c r="CQ150" s="64" t="n"/>
      <c r="CR150" s="65" t="n"/>
      <c r="CS150" s="67" t="n"/>
      <c r="CT150" s="67" t="n"/>
      <c r="CU150" s="544" t="n">
        <v>1830</v>
      </c>
      <c r="CV150" s="518">
        <f>LEFT(D150,3)</f>
        <v/>
      </c>
      <c r="CW150" s="47" t="inlineStr">
        <is>
          <t>LI</t>
        </is>
      </c>
      <c r="CX150" s="47">
        <f>RIGHT(D150,6)</f>
        <v/>
      </c>
      <c r="CY150" s="47">
        <f>CV150&amp;CW150&amp;CX150</f>
        <v/>
      </c>
    </row>
    <row r="151" ht="19.9" customHeight="1" s="521">
      <c r="A151" s="524" t="n">
        <v>150</v>
      </c>
      <c r="B151" s="15" t="n">
        <v>6</v>
      </c>
      <c r="C151" s="15" t="n">
        <v>1830</v>
      </c>
      <c r="D151" s="49" t="inlineStr">
        <is>
          <t>18-LI-24101</t>
        </is>
      </c>
      <c r="E151" s="69" t="n"/>
      <c r="F151" s="540" t="inlineStr">
        <is>
          <t>-</t>
        </is>
      </c>
      <c r="G151" s="541" t="inlineStr">
        <is>
          <t>18-VE-2401</t>
        </is>
      </c>
      <c r="H151" s="553" t="n"/>
      <c r="I151" s="553" t="n"/>
      <c r="J151" s="553">
        <f>IF(H151&lt;&gt;"",LEFT(H151,FIND("～",H151,1)-1),"")</f>
        <v/>
      </c>
      <c r="K151" s="553">
        <f>IF(H151&lt;&gt;"",MID(H151,FIND("～",H151,1)+1,10),"")</f>
        <v/>
      </c>
      <c r="L151" s="22">
        <f>L150</f>
        <v/>
      </c>
      <c r="M151" s="21">
        <f>M150</f>
        <v/>
      </c>
      <c r="N151" s="21">
        <f>N150</f>
        <v/>
      </c>
      <c r="O151" s="21" t="n">
        <v>6</v>
      </c>
      <c r="P151" s="83">
        <f>P150</f>
        <v/>
      </c>
      <c r="Q151" s="22">
        <f>IF(MID(P151,4,3)="543","AO","AI")</f>
        <v/>
      </c>
      <c r="R151" s="22">
        <f>IF(R150&lt;&gt;"",R150,"")</f>
        <v/>
      </c>
      <c r="S151" s="542" t="inlineStr">
        <is>
          <t>4~20mA</t>
        </is>
      </c>
      <c r="T151" s="22" t="n"/>
      <c r="U151" s="22" t="n"/>
      <c r="V151" s="22" t="n"/>
      <c r="W151" s="22" t="n"/>
      <c r="X151" s="22" t="n"/>
      <c r="Y151" s="22" t="n"/>
      <c r="Z151" s="25">
        <f>"%Z"&amp;TEXT(M151,"00")&amp;TEXT(N151,"0")&amp;"1"&amp;TEXT(O151,"00")</f>
        <v/>
      </c>
      <c r="AA151" s="22">
        <f>IF(E151="","",IF(Q151="AI",CONCATENATE("%%I",E151),IF(Q151="AO",CONCATENATE("%%O",E151),E151)))</f>
        <v/>
      </c>
      <c r="AB151" s="22" t="inlineStr">
        <is>
          <t>18-LI-24101</t>
        </is>
      </c>
      <c r="AC151" s="22">
        <f>IF(G151&lt;&gt;"",G151,"")</f>
        <v/>
      </c>
      <c r="AD151" s="21">
        <f>IF(J151&lt;&gt;"",J151,"")</f>
        <v/>
      </c>
      <c r="AE151" s="21">
        <f>IF(K151&lt;&gt;"",K151,"")</f>
        <v/>
      </c>
      <c r="AF151" s="21">
        <f>IF(I151&lt;&gt;"",I151,"")</f>
        <v/>
      </c>
      <c r="AG151" s="22" t="n">
        <v>0</v>
      </c>
      <c r="AH151" s="22" t="n">
        <v>0</v>
      </c>
      <c r="AI151" s="22" t="n">
        <v>0</v>
      </c>
      <c r="AJ151" s="22" t="n">
        <v>0</v>
      </c>
      <c r="AK151" s="23" t="inlineStr">
        <is>
          <t>DCS-AO</t>
        </is>
      </c>
      <c r="AL151" s="23" t="inlineStr">
        <is>
          <t>IS</t>
        </is>
      </c>
      <c r="AM151" s="23" t="n"/>
      <c r="AN151" s="84" t="inlineStr">
        <is>
          <t>DCS</t>
        </is>
      </c>
      <c r="AO151" s="27" t="n"/>
      <c r="AP151" s="27" t="n"/>
      <c r="AQ151" s="28" t="n"/>
      <c r="AR151" s="543" t="inlineStr">
        <is>
          <t>Y</t>
        </is>
      </c>
      <c r="AS151" s="29" t="n"/>
      <c r="AT151" s="84" t="inlineStr">
        <is>
          <t>Site</t>
        </is>
      </c>
      <c r="AU151" s="541" t="inlineStr">
        <is>
          <t>-</t>
        </is>
      </c>
      <c r="AV151" s="27" t="n"/>
      <c r="AW151" s="27" t="n"/>
      <c r="AX151" s="530" t="inlineStr">
        <is>
          <t>单拉</t>
        </is>
      </c>
      <c r="AY151" s="530" t="inlineStr">
        <is>
          <t>18-30-024-SC</t>
        </is>
      </c>
      <c r="AZ151" s="27" t="n"/>
      <c r="BA151" s="27" t="n"/>
      <c r="BB151" s="27" t="n"/>
      <c r="BC151" s="27" t="n"/>
      <c r="BD151" s="27" t="n"/>
      <c r="BE151" s="33" t="n"/>
      <c r="BF151" s="33" t="n"/>
      <c r="BG151" s="33" t="n"/>
      <c r="BH151" s="33" t="n"/>
      <c r="BI151" s="33" t="n"/>
      <c r="BJ151" s="33" t="n"/>
      <c r="BK151" s="33" t="n"/>
      <c r="BL151" s="33" t="n"/>
      <c r="BM151" s="33" t="n"/>
      <c r="BN151" s="33" t="n"/>
      <c r="BO151" s="33" t="n"/>
      <c r="BP151" s="33" t="n"/>
      <c r="BQ151" s="33" t="n"/>
      <c r="BR151" s="33" t="n"/>
      <c r="BS151" s="33" t="n"/>
      <c r="BT151" s="33" t="n"/>
      <c r="BU151" s="33" t="n"/>
      <c r="BV151" s="33" t="n"/>
      <c r="BW151" s="27" t="n"/>
      <c r="BX151" s="33" t="n"/>
      <c r="BY151" s="33" t="n"/>
      <c r="BZ151" s="33" t="n"/>
      <c r="CA151" s="27" t="n"/>
      <c r="CB151" s="27" t="n"/>
      <c r="CC151" s="27" t="n"/>
      <c r="CD151" s="27" t="n"/>
      <c r="CE151" s="58" t="n"/>
      <c r="CF151" s="58" t="n"/>
      <c r="CG151" s="59">
        <f>IF(OR(Q151="AI",Q151="PI"),AD151-(AE151-AD151)*0.001,IF(AND(Q151="AO",T151="FC"),4-0.048,IF(AND(Q151="AO",OR(T151="FO",T151="FLO")),20-0.048,"")))</f>
        <v/>
      </c>
      <c r="CH151" s="60">
        <f>IF(OR(Q151="AI",Q151="PI"),AD151+(AE151-AD151)*0.001,IF(AND(Q151="AO",T151="FC"),4+0.048,IF(AND(Q151="AO",OR(T151="FO",T151="FLO")),20+0.048,"")))</f>
        <v/>
      </c>
      <c r="CI151" s="61" t="n"/>
      <c r="CJ151" s="62" t="n"/>
      <c r="CK151" s="59">
        <f>IF(OR(Q151="AI",Q151="PI"),(AE151+AD151)/2-(AE151-AD151)*0.001,IF(Q151="AO",12-0.048,""))</f>
        <v/>
      </c>
      <c r="CL151" s="60">
        <f>IF(OR(Q151="AI",Q151="PI"),(AE151+AD151)/2+(AE151-AD151)*0.001,IF(Q151="AO",12+0.048,""))</f>
        <v/>
      </c>
      <c r="CM151" s="61" t="n"/>
      <c r="CN151" s="62" t="n"/>
      <c r="CO151" s="59">
        <f>IF(OR(Q151="AI",Q151="PI"),AE151-(AE151-AD151)*0.001,IF(AND(Q151="AO",T151="FC"),20-0.048,IF(AND(Q151="AO",OR(T151="FO",T151="FLO")),4-0.048,"")))</f>
        <v/>
      </c>
      <c r="CP151" s="60">
        <f>IF(OR(Q151="AI",Q151="PI"),AE151+(AE151-AD151)*0.001,IF(AND(Q151="AO",T151="FC"),20+0.048,IF(AND(Q151="AO",OR(T151="FO",T151="FLO")),4+0.048,"")))</f>
        <v/>
      </c>
      <c r="CQ151" s="64" t="n"/>
      <c r="CR151" s="65" t="n"/>
      <c r="CS151" s="67" t="n"/>
      <c r="CT151" s="67" t="n"/>
      <c r="CU151" s="544" t="n">
        <v>1830</v>
      </c>
      <c r="CV151" s="518">
        <f>LEFT(D151,3)</f>
        <v/>
      </c>
      <c r="CW151" s="47" t="inlineStr">
        <is>
          <t>LI</t>
        </is>
      </c>
      <c r="CX151" s="47">
        <f>RIGHT(D151,6)</f>
        <v/>
      </c>
      <c r="CY151" s="47">
        <f>CV151&amp;CW151&amp;CX151</f>
        <v/>
      </c>
    </row>
    <row r="152" ht="19.9" customHeight="1" s="521">
      <c r="A152" s="524" t="n">
        <v>151</v>
      </c>
      <c r="B152" s="15" t="n">
        <v>7</v>
      </c>
      <c r="C152" s="15" t="n"/>
      <c r="D152" s="50">
        <f>LEFT(L152,1)&amp;RIGHT(L152,2)&amp;"N"&amp;M152&amp;"S"&amp;N152&amp;O152</f>
        <v/>
      </c>
      <c r="E152" s="69" t="n"/>
      <c r="F152" s="43" t="n"/>
      <c r="G152" s="553" t="inlineStr">
        <is>
          <t>Spare</t>
        </is>
      </c>
      <c r="H152" s="553" t="n"/>
      <c r="I152" s="553" t="n"/>
      <c r="J152" s="553">
        <f>IF(H152&lt;&gt;"",LEFT(H152,FIND("～",H152,1)-1),"")</f>
        <v/>
      </c>
      <c r="K152" s="553">
        <f>IF(H152&lt;&gt;"",MID(H152,FIND("～",H152,1)+1,10),"")</f>
        <v/>
      </c>
      <c r="L152" s="22">
        <f>L151</f>
        <v/>
      </c>
      <c r="M152" s="21">
        <f>M151</f>
        <v/>
      </c>
      <c r="N152" s="21">
        <f>N151</f>
        <v/>
      </c>
      <c r="O152" s="21" t="n">
        <v>7</v>
      </c>
      <c r="P152" s="83">
        <f>P151</f>
        <v/>
      </c>
      <c r="Q152" s="22">
        <f>IF(MID(P152,4,3)="543","AO","AI")</f>
        <v/>
      </c>
      <c r="R152" s="22">
        <f>IF(R151&lt;&gt;"",R151,"")</f>
        <v/>
      </c>
      <c r="S152" s="83" t="inlineStr">
        <is>
          <t>4-20mA</t>
        </is>
      </c>
      <c r="T152" s="22" t="n"/>
      <c r="U152" s="22" t="n"/>
      <c r="V152" s="22" t="n"/>
      <c r="W152" s="22" t="n"/>
      <c r="X152" s="22" t="n"/>
      <c r="Y152" s="22" t="n"/>
      <c r="Z152" s="25">
        <f>"%Z"&amp;TEXT(M152,"00")&amp;TEXT(N152,"0")&amp;"1"&amp;TEXT(O152,"00")</f>
        <v/>
      </c>
      <c r="AA152" s="22">
        <f>IF(E152="","",IF(Q152="AI",CONCATENATE("%%I",E152),IF(Q152="AO",CONCATENATE("%%O",E152),E152)))</f>
        <v/>
      </c>
      <c r="AB152" s="22">
        <f>IF(G152="Spare",D152,"")</f>
        <v/>
      </c>
      <c r="AC152" s="22">
        <f>IF(G152&lt;&gt;"",G152,"")</f>
        <v/>
      </c>
      <c r="AD152" s="21">
        <f>IF(J152&lt;&gt;"",J152,"")</f>
        <v/>
      </c>
      <c r="AE152" s="21">
        <f>IF(K152&lt;&gt;"",K152,"")</f>
        <v/>
      </c>
      <c r="AF152" s="21">
        <f>IF(I152&lt;&gt;"",I152,"")</f>
        <v/>
      </c>
      <c r="AG152" s="22" t="n">
        <v>0</v>
      </c>
      <c r="AH152" s="22" t="n">
        <v>0</v>
      </c>
      <c r="AI152" s="22" t="n">
        <v>0</v>
      </c>
      <c r="AJ152" s="22" t="n">
        <v>0</v>
      </c>
      <c r="AK152" s="23" t="n"/>
      <c r="AL152" s="23" t="inlineStr">
        <is>
          <t>IS</t>
        </is>
      </c>
      <c r="AM152" s="23" t="n"/>
      <c r="AN152" s="84" t="inlineStr">
        <is>
          <t>DCS</t>
        </is>
      </c>
      <c r="AO152" s="27" t="n"/>
      <c r="AP152" s="27" t="n"/>
      <c r="AQ152" s="28" t="n"/>
      <c r="AR152" s="33" t="n"/>
      <c r="AS152" s="29" t="n"/>
      <c r="AT152" s="84" t="inlineStr">
        <is>
          <t>Site</t>
        </is>
      </c>
      <c r="AU152" s="27" t="n"/>
      <c r="AV152" s="27" t="n"/>
      <c r="AW152" s="27" t="n"/>
      <c r="AX152" s="530" t="n"/>
      <c r="AY152" s="530" t="n"/>
      <c r="AZ152" s="27" t="n"/>
      <c r="BA152" s="27" t="n"/>
      <c r="BB152" s="27" t="n"/>
      <c r="BC152" s="27" t="n"/>
      <c r="BD152" s="27" t="n"/>
      <c r="BE152" s="33" t="n"/>
      <c r="BF152" s="33" t="n"/>
      <c r="BG152" s="33" t="n"/>
      <c r="BH152" s="33" t="n"/>
      <c r="BI152" s="33" t="n"/>
      <c r="BJ152" s="33" t="n"/>
      <c r="BK152" s="33" t="n"/>
      <c r="BL152" s="33" t="n"/>
      <c r="BM152" s="33" t="n"/>
      <c r="BN152" s="33" t="n"/>
      <c r="BO152" s="33" t="n"/>
      <c r="BP152" s="33" t="n"/>
      <c r="BQ152" s="33" t="n"/>
      <c r="BR152" s="33" t="n"/>
      <c r="BS152" s="33" t="n"/>
      <c r="BT152" s="33" t="n"/>
      <c r="BU152" s="33" t="n"/>
      <c r="BV152" s="33" t="n"/>
      <c r="BW152" s="27" t="n"/>
      <c r="BX152" s="33" t="n"/>
      <c r="BY152" s="33" t="n"/>
      <c r="BZ152" s="33" t="n"/>
      <c r="CA152" s="27" t="n"/>
      <c r="CB152" s="27" t="n"/>
      <c r="CC152" s="27" t="n"/>
      <c r="CD152" s="27" t="n"/>
      <c r="CE152" s="58" t="n"/>
      <c r="CF152" s="58" t="n"/>
      <c r="CG152" s="59">
        <f>IF(OR(Q152="AI",Q152="PI"),AD152-(AE152-AD152)*0.001,IF(AND(Q152="AO",T152="FC"),4-0.048,IF(AND(Q152="AO",OR(T152="FO",T152="FLO")),20-0.048,"")))</f>
        <v/>
      </c>
      <c r="CH152" s="60">
        <f>IF(OR(Q152="AI",Q152="PI"),AD152+(AE152-AD152)*0.001,IF(AND(Q152="AO",T152="FC"),4+0.048,IF(AND(Q152="AO",OR(T152="FO",T152="FLO")),20+0.048,"")))</f>
        <v/>
      </c>
      <c r="CI152" s="61" t="n"/>
      <c r="CJ152" s="62" t="n"/>
      <c r="CK152" s="59">
        <f>IF(OR(Q152="AI",Q152="PI"),(AE152+AD152)/2-(AE152-AD152)*0.001,IF(Q152="AO",12-0.048,""))</f>
        <v/>
      </c>
      <c r="CL152" s="60">
        <f>IF(OR(Q152="AI",Q152="PI"),(AE152+AD152)/2+(AE152-AD152)*0.001,IF(Q152="AO",12+0.048,""))</f>
        <v/>
      </c>
      <c r="CM152" s="61" t="n"/>
      <c r="CN152" s="62" t="n"/>
      <c r="CO152" s="59">
        <f>IF(OR(Q152="AI",Q152="PI"),AE152-(AE152-AD152)*0.001,IF(AND(Q152="AO",T152="FC"),20-0.048,IF(AND(Q152="AO",OR(T152="FO",T152="FLO")),4-0.048,"")))</f>
        <v/>
      </c>
      <c r="CP152" s="60">
        <f>IF(OR(Q152="AI",Q152="PI"),AE152+(AE152-AD152)*0.001,IF(AND(Q152="AO",T152="FC"),20+0.048,IF(AND(Q152="AO",OR(T152="FO",T152="FLO")),4+0.048,"")))</f>
        <v/>
      </c>
      <c r="CQ152" s="64" t="n"/>
      <c r="CR152" s="65" t="n"/>
      <c r="CS152" s="67" t="n"/>
      <c r="CT152" s="67" t="n"/>
      <c r="CV152" s="518" t="n"/>
      <c r="CY152" s="47">
        <f>CV152&amp;CW152&amp;CX152</f>
        <v/>
      </c>
    </row>
    <row r="153" ht="19.9" customHeight="1" s="521">
      <c r="A153" s="524" t="n">
        <v>152</v>
      </c>
      <c r="B153" s="15" t="n">
        <v>8</v>
      </c>
      <c r="C153" s="15" t="n"/>
      <c r="D153" s="50">
        <f>LEFT(L153,1)&amp;RIGHT(L153,2)&amp;"N"&amp;M153&amp;"S"&amp;N153&amp;O153</f>
        <v/>
      </c>
      <c r="E153" s="69" t="n"/>
      <c r="F153" s="43" t="n"/>
      <c r="G153" s="553" t="inlineStr">
        <is>
          <t>Spare</t>
        </is>
      </c>
      <c r="H153" s="553" t="n"/>
      <c r="I153" s="553" t="n"/>
      <c r="J153" s="553">
        <f>IF(H153&lt;&gt;"",LEFT(H153,FIND("～",H153,1)-1),"")</f>
        <v/>
      </c>
      <c r="K153" s="553">
        <f>IF(H153&lt;&gt;"",MID(H153,FIND("～",H153,1)+1,10),"")</f>
        <v/>
      </c>
      <c r="L153" s="22">
        <f>L152</f>
        <v/>
      </c>
      <c r="M153" s="21">
        <f>M152</f>
        <v/>
      </c>
      <c r="N153" s="21">
        <f>N152</f>
        <v/>
      </c>
      <c r="O153" s="21" t="n">
        <v>8</v>
      </c>
      <c r="P153" s="83">
        <f>P152</f>
        <v/>
      </c>
      <c r="Q153" s="22">
        <f>IF(MID(P153,4,3)="543","AO","AI")</f>
        <v/>
      </c>
      <c r="R153" s="22">
        <f>IF(R152&lt;&gt;"",R152,"")</f>
        <v/>
      </c>
      <c r="S153" s="83" t="inlineStr">
        <is>
          <t>4-20mA</t>
        </is>
      </c>
      <c r="T153" s="22" t="n"/>
      <c r="U153" s="22" t="n"/>
      <c r="V153" s="22" t="n"/>
      <c r="W153" s="22" t="n"/>
      <c r="X153" s="22" t="n"/>
      <c r="Y153" s="22" t="n"/>
      <c r="Z153" s="25">
        <f>"%Z"&amp;TEXT(M153,"00")&amp;TEXT(N153,"0")&amp;"1"&amp;TEXT(O153,"00")</f>
        <v/>
      </c>
      <c r="AA153" s="22">
        <f>IF(E153="","",IF(Q153="AI",CONCATENATE("%%I",E153),IF(Q153="AO",CONCATENATE("%%O",E153),E153)))</f>
        <v/>
      </c>
      <c r="AB153" s="22">
        <f>IF(G153="Spare",D153,"")</f>
        <v/>
      </c>
      <c r="AC153" s="22">
        <f>IF(G153&lt;&gt;"",G153,"")</f>
        <v/>
      </c>
      <c r="AD153" s="21">
        <f>IF(J153&lt;&gt;"",J153,"")</f>
        <v/>
      </c>
      <c r="AE153" s="21">
        <f>IF(K153&lt;&gt;"",K153,"")</f>
        <v/>
      </c>
      <c r="AF153" s="21">
        <f>IF(I153&lt;&gt;"",I153,"")</f>
        <v/>
      </c>
      <c r="AG153" s="22" t="n">
        <v>0</v>
      </c>
      <c r="AH153" s="22" t="n">
        <v>0</v>
      </c>
      <c r="AI153" s="22" t="n">
        <v>0</v>
      </c>
      <c r="AJ153" s="22" t="n">
        <v>0</v>
      </c>
      <c r="AK153" s="23" t="n"/>
      <c r="AL153" s="23" t="inlineStr">
        <is>
          <t>IS</t>
        </is>
      </c>
      <c r="AM153" s="23" t="n"/>
      <c r="AN153" s="84" t="inlineStr">
        <is>
          <t>DCS</t>
        </is>
      </c>
      <c r="AO153" s="27" t="n"/>
      <c r="AP153" s="27" t="n"/>
      <c r="AQ153" s="28" t="n"/>
      <c r="AR153" s="33" t="n"/>
      <c r="AS153" s="29" t="n"/>
      <c r="AT153" s="84" t="inlineStr">
        <is>
          <t>Site</t>
        </is>
      </c>
      <c r="AU153" s="27" t="n"/>
      <c r="AV153" s="27" t="n"/>
      <c r="AW153" s="27" t="n"/>
      <c r="AX153" s="530" t="n"/>
      <c r="AY153" s="530" t="n"/>
      <c r="AZ153" s="27" t="n"/>
      <c r="BA153" s="27" t="n"/>
      <c r="BB153" s="27" t="n"/>
      <c r="BC153" s="27" t="n"/>
      <c r="BD153" s="27" t="n"/>
      <c r="BE153" s="33" t="n"/>
      <c r="BF153" s="33" t="n"/>
      <c r="BG153" s="33" t="n"/>
      <c r="BH153" s="33" t="n"/>
      <c r="BI153" s="33" t="n"/>
      <c r="BJ153" s="33" t="n"/>
      <c r="BK153" s="33" t="n"/>
      <c r="BL153" s="33" t="n"/>
      <c r="BM153" s="33" t="n"/>
      <c r="BN153" s="33" t="n"/>
      <c r="BO153" s="33" t="n"/>
      <c r="BP153" s="33" t="n"/>
      <c r="BQ153" s="33" t="n"/>
      <c r="BR153" s="33" t="n"/>
      <c r="BS153" s="33" t="n"/>
      <c r="BT153" s="33" t="n"/>
      <c r="BU153" s="33" t="n"/>
      <c r="BV153" s="33" t="n"/>
      <c r="BW153" s="27" t="n"/>
      <c r="BX153" s="33" t="n"/>
      <c r="BY153" s="33" t="n"/>
      <c r="BZ153" s="33" t="n"/>
      <c r="CA153" s="27" t="n"/>
      <c r="CB153" s="27" t="n"/>
      <c r="CC153" s="27" t="n"/>
      <c r="CD153" s="27" t="n"/>
      <c r="CE153" s="58" t="n"/>
      <c r="CF153" s="58" t="n"/>
      <c r="CG153" s="59">
        <f>IF(OR(Q153="AI",Q153="PI"),AD153-(AE153-AD153)*0.001,IF(AND(Q153="AO",T153="FC"),4-0.048,IF(AND(Q153="AO",OR(T153="FO",T153="FLO")),20-0.048,"")))</f>
        <v/>
      </c>
      <c r="CH153" s="60">
        <f>IF(OR(Q153="AI",Q153="PI"),AD153+(AE153-AD153)*0.001,IF(AND(Q153="AO",T153="FC"),4+0.048,IF(AND(Q153="AO",OR(T153="FO",T153="FLO")),20+0.048,"")))</f>
        <v/>
      </c>
      <c r="CI153" s="61" t="n"/>
      <c r="CJ153" s="62" t="n"/>
      <c r="CK153" s="59">
        <f>IF(OR(Q153="AI",Q153="PI"),(AE153+AD153)/2-(AE153-AD153)*0.001,IF(Q153="AO",12-0.048,""))</f>
        <v/>
      </c>
      <c r="CL153" s="60">
        <f>IF(OR(Q153="AI",Q153="PI"),(AE153+AD153)/2+(AE153-AD153)*0.001,IF(Q153="AO",12+0.048,""))</f>
        <v/>
      </c>
      <c r="CM153" s="61" t="n"/>
      <c r="CN153" s="62" t="n"/>
      <c r="CO153" s="59">
        <f>IF(OR(Q153="AI",Q153="PI"),AE153-(AE153-AD153)*0.001,IF(AND(Q153="AO",T153="FC"),20-0.048,IF(AND(Q153="AO",OR(T153="FO",T153="FLO")),4-0.048,"")))</f>
        <v/>
      </c>
      <c r="CP153" s="60">
        <f>IF(OR(Q153="AI",Q153="PI"),AE153+(AE153-AD153)*0.001,IF(AND(Q153="AO",T153="FC"),20+0.048,IF(AND(Q153="AO",OR(T153="FO",T153="FLO")),4+0.048,"")))</f>
        <v/>
      </c>
      <c r="CQ153" s="64" t="n"/>
      <c r="CR153" s="65" t="n"/>
      <c r="CS153" s="67" t="n"/>
      <c r="CT153" s="67" t="n"/>
      <c r="CV153" s="518" t="n"/>
      <c r="CY153" s="47">
        <f>CV153&amp;CW153&amp;CX153</f>
        <v/>
      </c>
    </row>
    <row r="154" ht="19.9" customHeight="1" s="521">
      <c r="A154" s="524" t="n">
        <v>153</v>
      </c>
      <c r="B154" s="15" t="n">
        <v>9</v>
      </c>
      <c r="C154" s="15" t="n"/>
      <c r="D154" s="50">
        <f>LEFT(L154,1)&amp;RIGHT(L154,2)&amp;"N"&amp;M154&amp;"S"&amp;N154&amp;O154</f>
        <v/>
      </c>
      <c r="E154" s="69" t="n"/>
      <c r="F154" s="43" t="n"/>
      <c r="G154" s="553" t="inlineStr">
        <is>
          <t>Spare</t>
        </is>
      </c>
      <c r="H154" s="553" t="n"/>
      <c r="I154" s="553" t="n"/>
      <c r="J154" s="553">
        <f>IF(H154&lt;&gt;"",LEFT(H154,FIND("～",H154,1)-1),"")</f>
        <v/>
      </c>
      <c r="K154" s="553">
        <f>IF(H154&lt;&gt;"",MID(H154,FIND("～",H154,1)+1,10),"")</f>
        <v/>
      </c>
      <c r="L154" s="22">
        <f>L153</f>
        <v/>
      </c>
      <c r="M154" s="21">
        <f>M153</f>
        <v/>
      </c>
      <c r="N154" s="21">
        <f>N153</f>
        <v/>
      </c>
      <c r="O154" s="21" t="n">
        <v>9</v>
      </c>
      <c r="P154" s="83">
        <f>P153</f>
        <v/>
      </c>
      <c r="Q154" s="22">
        <f>IF(MID(P154,4,3)="543","AO","AI")</f>
        <v/>
      </c>
      <c r="R154" s="22">
        <f>IF(R153&lt;&gt;"",R153,"")</f>
        <v/>
      </c>
      <c r="S154" s="83" t="inlineStr">
        <is>
          <t>4-20mA</t>
        </is>
      </c>
      <c r="T154" s="22" t="n"/>
      <c r="U154" s="22" t="n"/>
      <c r="V154" s="22" t="n"/>
      <c r="W154" s="22" t="n"/>
      <c r="X154" s="22" t="n"/>
      <c r="Y154" s="22" t="n"/>
      <c r="Z154" s="25">
        <f>"%Z"&amp;TEXT(M154,"00")&amp;TEXT(N154,"0")&amp;"1"&amp;TEXT(O154,"00")</f>
        <v/>
      </c>
      <c r="AA154" s="22">
        <f>IF(E154="","",IF(Q154="AI",CONCATENATE("%%I",E154),IF(Q154="AO",CONCATENATE("%%O",E154),E154)))</f>
        <v/>
      </c>
      <c r="AB154" s="22">
        <f>IF(G154="Spare",D154,"")</f>
        <v/>
      </c>
      <c r="AC154" s="22">
        <f>IF(G154&lt;&gt;"",G154,"")</f>
        <v/>
      </c>
      <c r="AD154" s="21">
        <f>IF(J154&lt;&gt;"",J154,"")</f>
        <v/>
      </c>
      <c r="AE154" s="21">
        <f>IF(K154&lt;&gt;"",K154,"")</f>
        <v/>
      </c>
      <c r="AF154" s="21">
        <f>IF(I154&lt;&gt;"",I154,"")</f>
        <v/>
      </c>
      <c r="AG154" s="22" t="n">
        <v>0</v>
      </c>
      <c r="AH154" s="22" t="n">
        <v>0</v>
      </c>
      <c r="AI154" s="22" t="n">
        <v>0</v>
      </c>
      <c r="AJ154" s="22" t="n">
        <v>0</v>
      </c>
      <c r="AK154" s="23" t="n"/>
      <c r="AL154" s="23" t="inlineStr">
        <is>
          <t>IS</t>
        </is>
      </c>
      <c r="AM154" s="23" t="n"/>
      <c r="AN154" s="84" t="inlineStr">
        <is>
          <t>DCS</t>
        </is>
      </c>
      <c r="AO154" s="27" t="n"/>
      <c r="AP154" s="27" t="n"/>
      <c r="AQ154" s="28" t="n"/>
      <c r="AR154" s="33" t="n"/>
      <c r="AS154" s="29" t="n"/>
      <c r="AT154" s="84" t="inlineStr">
        <is>
          <t>Site</t>
        </is>
      </c>
      <c r="AU154" s="27" t="n"/>
      <c r="AV154" s="27" t="n"/>
      <c r="AW154" s="27" t="n"/>
      <c r="AX154" s="530" t="n"/>
      <c r="AY154" s="530" t="n"/>
      <c r="AZ154" s="27" t="n"/>
      <c r="BA154" s="27" t="n"/>
      <c r="BB154" s="27" t="n"/>
      <c r="BC154" s="27" t="n"/>
      <c r="BD154" s="27" t="n"/>
      <c r="BE154" s="33" t="n"/>
      <c r="BF154" s="33" t="n"/>
      <c r="BG154" s="33" t="n"/>
      <c r="BH154" s="33" t="n"/>
      <c r="BI154" s="33" t="n"/>
      <c r="BJ154" s="33" t="n"/>
      <c r="BK154" s="33" t="n"/>
      <c r="BL154" s="33" t="n"/>
      <c r="BM154" s="33" t="n"/>
      <c r="BN154" s="33" t="n"/>
      <c r="BO154" s="33" t="n"/>
      <c r="BP154" s="33" t="n"/>
      <c r="BQ154" s="33" t="n"/>
      <c r="BR154" s="33" t="n"/>
      <c r="BS154" s="33" t="n"/>
      <c r="BT154" s="33" t="n"/>
      <c r="BU154" s="33" t="n"/>
      <c r="BV154" s="33" t="n"/>
      <c r="BW154" s="27" t="n"/>
      <c r="BX154" s="33" t="n"/>
      <c r="BY154" s="33" t="n"/>
      <c r="BZ154" s="33" t="n"/>
      <c r="CA154" s="27" t="n"/>
      <c r="CB154" s="27" t="n"/>
      <c r="CC154" s="27" t="n"/>
      <c r="CD154" s="27" t="n"/>
      <c r="CE154" s="58" t="n"/>
      <c r="CF154" s="58" t="n"/>
      <c r="CG154" s="59">
        <f>IF(OR(Q154="AI",Q154="PI"),AD154-(AE154-AD154)*0.001,IF(AND(Q154="AO",T154="FC"),4-0.048,IF(AND(Q154="AO",OR(T154="FO",T154="FLO")),20-0.048,"")))</f>
        <v/>
      </c>
      <c r="CH154" s="60">
        <f>IF(OR(Q154="AI",Q154="PI"),AD154+(AE154-AD154)*0.001,IF(AND(Q154="AO",T154="FC"),4+0.048,IF(AND(Q154="AO",OR(T154="FO",T154="FLO")),20+0.048,"")))</f>
        <v/>
      </c>
      <c r="CI154" s="61" t="n"/>
      <c r="CJ154" s="62" t="n"/>
      <c r="CK154" s="59">
        <f>IF(OR(Q154="AI",Q154="PI"),(AE154+AD154)/2-(AE154-AD154)*0.001,IF(Q154="AO",12-0.048,""))</f>
        <v/>
      </c>
      <c r="CL154" s="60">
        <f>IF(OR(Q154="AI",Q154="PI"),(AE154+AD154)/2+(AE154-AD154)*0.001,IF(Q154="AO",12+0.048,""))</f>
        <v/>
      </c>
      <c r="CM154" s="61" t="n"/>
      <c r="CN154" s="62" t="n"/>
      <c r="CO154" s="59">
        <f>IF(OR(Q154="AI",Q154="PI"),AE154-(AE154-AD154)*0.001,IF(AND(Q154="AO",T154="FC"),20-0.048,IF(AND(Q154="AO",OR(T154="FO",T154="FLO")),4-0.048,"")))</f>
        <v/>
      </c>
      <c r="CP154" s="60">
        <f>IF(OR(Q154="AI",Q154="PI"),AE154+(AE154-AD154)*0.001,IF(AND(Q154="AO",T154="FC"),20+0.048,IF(AND(Q154="AO",OR(T154="FO",T154="FLO")),4+0.048,"")))</f>
        <v/>
      </c>
      <c r="CQ154" s="64" t="n"/>
      <c r="CR154" s="65" t="n"/>
      <c r="CS154" s="67" t="n"/>
      <c r="CT154" s="67" t="n"/>
      <c r="CV154" s="518" t="n"/>
      <c r="CY154" s="47">
        <f>CV154&amp;CW154&amp;CX154</f>
        <v/>
      </c>
    </row>
    <row r="155" ht="19.9" customHeight="1" s="521">
      <c r="A155" s="524" t="n">
        <v>154</v>
      </c>
      <c r="B155" s="15" t="n">
        <v>10</v>
      </c>
      <c r="C155" s="15" t="n"/>
      <c r="D155" s="50">
        <f>LEFT(L155,1)&amp;RIGHT(L155,2)&amp;"N"&amp;M155&amp;"S"&amp;N155&amp;O155</f>
        <v/>
      </c>
      <c r="E155" s="69" t="n"/>
      <c r="F155" s="43" t="n"/>
      <c r="G155" s="553" t="inlineStr">
        <is>
          <t>Spare</t>
        </is>
      </c>
      <c r="H155" s="553" t="n"/>
      <c r="I155" s="553" t="n"/>
      <c r="J155" s="553">
        <f>IF(H155&lt;&gt;"",LEFT(H155,FIND("～",H155,1)-1),"")</f>
        <v/>
      </c>
      <c r="K155" s="553">
        <f>IF(H155&lt;&gt;"",MID(H155,FIND("～",H155,1)+1,10),"")</f>
        <v/>
      </c>
      <c r="L155" s="22">
        <f>L154</f>
        <v/>
      </c>
      <c r="M155" s="21">
        <f>M154</f>
        <v/>
      </c>
      <c r="N155" s="21">
        <f>N154</f>
        <v/>
      </c>
      <c r="O155" s="21" t="n">
        <v>10</v>
      </c>
      <c r="P155" s="83">
        <f>P154</f>
        <v/>
      </c>
      <c r="Q155" s="22">
        <f>IF(MID(P155,4,3)="543","AO","AI")</f>
        <v/>
      </c>
      <c r="R155" s="22">
        <f>IF(R154&lt;&gt;"",R154,"")</f>
        <v/>
      </c>
      <c r="S155" s="83" t="inlineStr">
        <is>
          <t>4-20mA</t>
        </is>
      </c>
      <c r="T155" s="22" t="n"/>
      <c r="U155" s="22" t="n"/>
      <c r="V155" s="22" t="n"/>
      <c r="W155" s="22" t="n"/>
      <c r="X155" s="22" t="n"/>
      <c r="Y155" s="22" t="n"/>
      <c r="Z155" s="25">
        <f>"%Z"&amp;TEXT(M155,"00")&amp;TEXT(N155,"0")&amp;"1"&amp;TEXT(O155,"00")</f>
        <v/>
      </c>
      <c r="AA155" s="22">
        <f>IF(E155="","",IF(Q155="AI",CONCATENATE("%%I",E155),IF(Q155="AO",CONCATENATE("%%O",E155),E155)))</f>
        <v/>
      </c>
      <c r="AB155" s="22">
        <f>IF(G155="Spare",D155,"")</f>
        <v/>
      </c>
      <c r="AC155" s="22">
        <f>IF(G155&lt;&gt;"",G155,"")</f>
        <v/>
      </c>
      <c r="AD155" s="21">
        <f>IF(J155&lt;&gt;"",J155,"")</f>
        <v/>
      </c>
      <c r="AE155" s="21">
        <f>IF(K155&lt;&gt;"",K155,"")</f>
        <v/>
      </c>
      <c r="AF155" s="21">
        <f>IF(I155&lt;&gt;"",I155,"")</f>
        <v/>
      </c>
      <c r="AG155" s="22" t="n">
        <v>0</v>
      </c>
      <c r="AH155" s="22" t="n">
        <v>0</v>
      </c>
      <c r="AI155" s="22" t="n">
        <v>0</v>
      </c>
      <c r="AJ155" s="22" t="n">
        <v>0</v>
      </c>
      <c r="AK155" s="23" t="n"/>
      <c r="AL155" s="23" t="inlineStr">
        <is>
          <t>IS</t>
        </is>
      </c>
      <c r="AM155" s="23" t="n"/>
      <c r="AN155" s="84" t="inlineStr">
        <is>
          <t>DCS</t>
        </is>
      </c>
      <c r="AO155" s="27" t="n"/>
      <c r="AP155" s="27" t="n"/>
      <c r="AQ155" s="28" t="n"/>
      <c r="AR155" s="33" t="n"/>
      <c r="AS155" s="29" t="n"/>
      <c r="AT155" s="84" t="inlineStr">
        <is>
          <t>Site</t>
        </is>
      </c>
      <c r="AU155" s="27" t="n"/>
      <c r="AV155" s="27" t="n"/>
      <c r="AW155" s="27" t="n"/>
      <c r="AX155" s="530" t="n"/>
      <c r="AY155" s="530" t="n"/>
      <c r="AZ155" s="27" t="n"/>
      <c r="BA155" s="27" t="n"/>
      <c r="BB155" s="27" t="n"/>
      <c r="BC155" s="27" t="n"/>
      <c r="BD155" s="27" t="n"/>
      <c r="BE155" s="33" t="n"/>
      <c r="BF155" s="33" t="n"/>
      <c r="BG155" s="33" t="n"/>
      <c r="BH155" s="33" t="n"/>
      <c r="BI155" s="33" t="n"/>
      <c r="BJ155" s="33" t="n"/>
      <c r="BK155" s="33" t="n"/>
      <c r="BL155" s="33" t="n"/>
      <c r="BM155" s="33" t="n"/>
      <c r="BN155" s="33" t="n"/>
      <c r="BO155" s="33" t="n"/>
      <c r="BP155" s="33" t="n"/>
      <c r="BQ155" s="33" t="n"/>
      <c r="BR155" s="33" t="n"/>
      <c r="BS155" s="33" t="n"/>
      <c r="BT155" s="33" t="n"/>
      <c r="BU155" s="33" t="n"/>
      <c r="BV155" s="33" t="n"/>
      <c r="BW155" s="27" t="n"/>
      <c r="BX155" s="33" t="n"/>
      <c r="BY155" s="33" t="n"/>
      <c r="BZ155" s="33" t="n"/>
      <c r="CA155" s="27" t="n"/>
      <c r="CB155" s="27" t="n"/>
      <c r="CC155" s="27" t="n"/>
      <c r="CD155" s="27" t="n"/>
      <c r="CE155" s="58" t="n"/>
      <c r="CF155" s="58" t="n"/>
      <c r="CG155" s="59">
        <f>IF(OR(Q155="AI",Q155="PI"),AD155-(AE155-AD155)*0.001,IF(AND(Q155="AO",T155="FC"),4-0.048,IF(AND(Q155="AO",OR(T155="FO",T155="FLO")),20-0.048,"")))</f>
        <v/>
      </c>
      <c r="CH155" s="60">
        <f>IF(OR(Q155="AI",Q155="PI"),AD155+(AE155-AD155)*0.001,IF(AND(Q155="AO",T155="FC"),4+0.048,IF(AND(Q155="AO",OR(T155="FO",T155="FLO")),20+0.048,"")))</f>
        <v/>
      </c>
      <c r="CI155" s="61" t="n"/>
      <c r="CJ155" s="62" t="n"/>
      <c r="CK155" s="59">
        <f>IF(OR(Q155="AI",Q155="PI"),(AE155+AD155)/2-(AE155-AD155)*0.001,IF(Q155="AO",12-0.048,""))</f>
        <v/>
      </c>
      <c r="CL155" s="60">
        <f>IF(OR(Q155="AI",Q155="PI"),(AE155+AD155)/2+(AE155-AD155)*0.001,IF(Q155="AO",12+0.048,""))</f>
        <v/>
      </c>
      <c r="CM155" s="61" t="n"/>
      <c r="CN155" s="62" t="n"/>
      <c r="CO155" s="59">
        <f>IF(OR(Q155="AI",Q155="PI"),AE155-(AE155-AD155)*0.001,IF(AND(Q155="AO",T155="FC"),20-0.048,IF(AND(Q155="AO",OR(T155="FO",T155="FLO")),4-0.048,"")))</f>
        <v/>
      </c>
      <c r="CP155" s="60">
        <f>IF(OR(Q155="AI",Q155="PI"),AE155+(AE155-AD155)*0.001,IF(AND(Q155="AO",T155="FC"),20+0.048,IF(AND(Q155="AO",OR(T155="FO",T155="FLO")),4+0.048,"")))</f>
        <v/>
      </c>
      <c r="CQ155" s="64" t="n"/>
      <c r="CR155" s="65" t="n"/>
      <c r="CS155" s="67" t="n"/>
      <c r="CT155" s="67" t="n"/>
      <c r="CV155" s="518" t="n"/>
      <c r="CY155" s="47">
        <f>CV155&amp;CW155&amp;CX155</f>
        <v/>
      </c>
    </row>
    <row r="156" ht="19.9" customHeight="1" s="521">
      <c r="A156" s="524" t="n">
        <v>155</v>
      </c>
      <c r="B156" s="15" t="n">
        <v>11</v>
      </c>
      <c r="C156" s="15" t="n"/>
      <c r="D156" s="50">
        <f>LEFT(L156,1)&amp;RIGHT(L156,2)&amp;"N"&amp;M156&amp;"S"&amp;N156&amp;O156</f>
        <v/>
      </c>
      <c r="E156" s="69" t="n"/>
      <c r="F156" s="43" t="n"/>
      <c r="G156" s="553" t="inlineStr">
        <is>
          <t>Spare</t>
        </is>
      </c>
      <c r="H156" s="553" t="n"/>
      <c r="I156" s="553" t="n"/>
      <c r="J156" s="553">
        <f>IF(H156&lt;&gt;"",LEFT(H156,FIND("～",H156,1)-1),"")</f>
        <v/>
      </c>
      <c r="K156" s="553">
        <f>IF(H156&lt;&gt;"",MID(H156,FIND("～",H156,1)+1,10),"")</f>
        <v/>
      </c>
      <c r="L156" s="22">
        <f>L155</f>
        <v/>
      </c>
      <c r="M156" s="21">
        <f>M155</f>
        <v/>
      </c>
      <c r="N156" s="21">
        <f>N155</f>
        <v/>
      </c>
      <c r="O156" s="21" t="n">
        <v>11</v>
      </c>
      <c r="P156" s="83">
        <f>P155</f>
        <v/>
      </c>
      <c r="Q156" s="22">
        <f>IF(MID(P156,4,3)="543","AO","AI")</f>
        <v/>
      </c>
      <c r="R156" s="22">
        <f>IF(R155&lt;&gt;"",R155,"")</f>
        <v/>
      </c>
      <c r="S156" s="83" t="inlineStr">
        <is>
          <t>4-20mA</t>
        </is>
      </c>
      <c r="T156" s="22" t="n"/>
      <c r="U156" s="22" t="n"/>
      <c r="V156" s="22" t="n"/>
      <c r="W156" s="22" t="n"/>
      <c r="X156" s="22" t="n"/>
      <c r="Y156" s="22" t="n"/>
      <c r="Z156" s="25">
        <f>"%Z"&amp;TEXT(M156,"00")&amp;TEXT(N156,"0")&amp;"1"&amp;TEXT(O156,"00")</f>
        <v/>
      </c>
      <c r="AA156" s="22">
        <f>IF(E156="","",IF(Q156="AI",CONCATENATE("%%I",E156),IF(Q156="AO",CONCATENATE("%%O",E156),E156)))</f>
        <v/>
      </c>
      <c r="AB156" s="22">
        <f>IF(G156="Spare",D156,"")</f>
        <v/>
      </c>
      <c r="AC156" s="22">
        <f>IF(G156&lt;&gt;"",G156,"")</f>
        <v/>
      </c>
      <c r="AD156" s="21">
        <f>IF(J156&lt;&gt;"",J156,"")</f>
        <v/>
      </c>
      <c r="AE156" s="21">
        <f>IF(K156&lt;&gt;"",K156,"")</f>
        <v/>
      </c>
      <c r="AF156" s="21">
        <f>IF(I156&lt;&gt;"",I156,"")</f>
        <v/>
      </c>
      <c r="AG156" s="22" t="n">
        <v>0</v>
      </c>
      <c r="AH156" s="22" t="n">
        <v>0</v>
      </c>
      <c r="AI156" s="22" t="n">
        <v>0</v>
      </c>
      <c r="AJ156" s="22" t="n">
        <v>0</v>
      </c>
      <c r="AK156" s="23" t="n"/>
      <c r="AL156" s="23" t="inlineStr">
        <is>
          <t>IS</t>
        </is>
      </c>
      <c r="AM156" s="23" t="n"/>
      <c r="AN156" s="84" t="inlineStr">
        <is>
          <t>DCS</t>
        </is>
      </c>
      <c r="AO156" s="27" t="n"/>
      <c r="AP156" s="27" t="n"/>
      <c r="AQ156" s="28" t="n"/>
      <c r="AR156" s="33" t="n"/>
      <c r="AS156" s="29" t="n"/>
      <c r="AT156" s="84" t="inlineStr">
        <is>
          <t>Site</t>
        </is>
      </c>
      <c r="AU156" s="27" t="n"/>
      <c r="AV156" s="27" t="n"/>
      <c r="AW156" s="27" t="n"/>
      <c r="AX156" s="530" t="n"/>
      <c r="AY156" s="530" t="n"/>
      <c r="AZ156" s="27" t="n"/>
      <c r="BA156" s="27" t="n"/>
      <c r="BB156" s="27" t="n"/>
      <c r="BC156" s="27" t="n"/>
      <c r="BD156" s="27" t="n"/>
      <c r="BE156" s="33" t="n"/>
      <c r="BF156" s="33" t="n"/>
      <c r="BG156" s="33" t="n"/>
      <c r="BH156" s="33" t="n"/>
      <c r="BI156" s="33" t="n"/>
      <c r="BJ156" s="33" t="n"/>
      <c r="BK156" s="33" t="n"/>
      <c r="BL156" s="33" t="n"/>
      <c r="BM156" s="33" t="n"/>
      <c r="BN156" s="33" t="n"/>
      <c r="BO156" s="33" t="n"/>
      <c r="BP156" s="33" t="n"/>
      <c r="BQ156" s="33" t="n"/>
      <c r="BR156" s="33" t="n"/>
      <c r="BS156" s="33" t="n"/>
      <c r="BT156" s="33" t="n"/>
      <c r="BU156" s="33" t="n"/>
      <c r="BV156" s="33" t="n"/>
      <c r="BW156" s="27" t="n"/>
      <c r="BX156" s="33" t="n"/>
      <c r="BY156" s="33" t="n"/>
      <c r="BZ156" s="33" t="n"/>
      <c r="CA156" s="27" t="n"/>
      <c r="CB156" s="27" t="n"/>
      <c r="CC156" s="27" t="n"/>
      <c r="CD156" s="27" t="n"/>
      <c r="CE156" s="58" t="n"/>
      <c r="CF156" s="58" t="n"/>
      <c r="CG156" s="59">
        <f>IF(OR(Q156="AI",Q156="PI"),AD156-(AE156-AD156)*0.001,IF(AND(Q156="AO",T156="FC"),4-0.048,IF(AND(Q156="AO",OR(T156="FO",T156="FLO")),20-0.048,"")))</f>
        <v/>
      </c>
      <c r="CH156" s="60">
        <f>IF(OR(Q156="AI",Q156="PI"),AD156+(AE156-AD156)*0.001,IF(AND(Q156="AO",T156="FC"),4+0.048,IF(AND(Q156="AO",OR(T156="FO",T156="FLO")),20+0.048,"")))</f>
        <v/>
      </c>
      <c r="CI156" s="61" t="n"/>
      <c r="CJ156" s="62" t="n"/>
      <c r="CK156" s="59">
        <f>IF(OR(Q156="AI",Q156="PI"),(AE156+AD156)/2-(AE156-AD156)*0.001,IF(Q156="AO",12-0.048,""))</f>
        <v/>
      </c>
      <c r="CL156" s="60">
        <f>IF(OR(Q156="AI",Q156="PI"),(AE156+AD156)/2+(AE156-AD156)*0.001,IF(Q156="AO",12+0.048,""))</f>
        <v/>
      </c>
      <c r="CM156" s="61" t="n"/>
      <c r="CN156" s="62" t="n"/>
      <c r="CO156" s="59">
        <f>IF(OR(Q156="AI",Q156="PI"),AE156-(AE156-AD156)*0.001,IF(AND(Q156="AO",T156="FC"),20-0.048,IF(AND(Q156="AO",OR(T156="FO",T156="FLO")),4-0.048,"")))</f>
        <v/>
      </c>
      <c r="CP156" s="60">
        <f>IF(OR(Q156="AI",Q156="PI"),AE156+(AE156-AD156)*0.001,IF(AND(Q156="AO",T156="FC"),20+0.048,IF(AND(Q156="AO",OR(T156="FO",T156="FLO")),4+0.048,"")))</f>
        <v/>
      </c>
      <c r="CQ156" s="64" t="n"/>
      <c r="CR156" s="65" t="n"/>
      <c r="CS156" s="67" t="n"/>
      <c r="CT156" s="67" t="n"/>
      <c r="CV156" s="518" t="n"/>
      <c r="CY156" s="47">
        <f>CV156&amp;CW156&amp;CX156</f>
        <v/>
      </c>
    </row>
    <row r="157" ht="19.9" customHeight="1" s="521">
      <c r="A157" s="524" t="n">
        <v>156</v>
      </c>
      <c r="B157" s="15" t="n">
        <v>12</v>
      </c>
      <c r="C157" s="15" t="n"/>
      <c r="D157" s="50">
        <f>LEFT(L157,1)&amp;RIGHT(L157,2)&amp;"N"&amp;M157&amp;"S"&amp;N157&amp;O157</f>
        <v/>
      </c>
      <c r="E157" s="69" t="n"/>
      <c r="F157" s="43" t="n"/>
      <c r="G157" s="553" t="inlineStr">
        <is>
          <t>Spare</t>
        </is>
      </c>
      <c r="H157" s="553" t="n"/>
      <c r="I157" s="553" t="n"/>
      <c r="J157" s="553">
        <f>IF(H157&lt;&gt;"",LEFT(H157,FIND("～",H157,1)-1),"")</f>
        <v/>
      </c>
      <c r="K157" s="553">
        <f>IF(H157&lt;&gt;"",MID(H157,FIND("～",H157,1)+1,10),"")</f>
        <v/>
      </c>
      <c r="L157" s="22">
        <f>L156</f>
        <v/>
      </c>
      <c r="M157" s="21">
        <f>M156</f>
        <v/>
      </c>
      <c r="N157" s="21">
        <f>N156</f>
        <v/>
      </c>
      <c r="O157" s="21" t="n">
        <v>12</v>
      </c>
      <c r="P157" s="83">
        <f>P156</f>
        <v/>
      </c>
      <c r="Q157" s="22">
        <f>IF(MID(P157,4,3)="543","AO","AI")</f>
        <v/>
      </c>
      <c r="R157" s="22">
        <f>IF(R156&lt;&gt;"",R156,"")</f>
        <v/>
      </c>
      <c r="S157" s="83" t="inlineStr">
        <is>
          <t>4-20mA</t>
        </is>
      </c>
      <c r="T157" s="22" t="n"/>
      <c r="U157" s="22" t="n"/>
      <c r="V157" s="22" t="n"/>
      <c r="W157" s="22" t="n"/>
      <c r="X157" s="22" t="n"/>
      <c r="Y157" s="22" t="n"/>
      <c r="Z157" s="25">
        <f>"%Z"&amp;TEXT(M157,"00")&amp;TEXT(N157,"0")&amp;"1"&amp;TEXT(O157,"00")</f>
        <v/>
      </c>
      <c r="AA157" s="22">
        <f>IF(E157="","",IF(Q157="AI",CONCATENATE("%%I",E157),IF(Q157="AO",CONCATENATE("%%O",E157),E157)))</f>
        <v/>
      </c>
      <c r="AB157" s="22">
        <f>IF(G157="Spare",D157,"")</f>
        <v/>
      </c>
      <c r="AC157" s="22">
        <f>IF(G157&lt;&gt;"",G157,"")</f>
        <v/>
      </c>
      <c r="AD157" s="21">
        <f>IF(J157&lt;&gt;"",J157,"")</f>
        <v/>
      </c>
      <c r="AE157" s="21">
        <f>IF(K157&lt;&gt;"",K157,"")</f>
        <v/>
      </c>
      <c r="AF157" s="21">
        <f>IF(I157&lt;&gt;"",I157,"")</f>
        <v/>
      </c>
      <c r="AG157" s="22" t="n">
        <v>0</v>
      </c>
      <c r="AH157" s="22" t="n">
        <v>0</v>
      </c>
      <c r="AI157" s="22" t="n">
        <v>0</v>
      </c>
      <c r="AJ157" s="22" t="n">
        <v>0</v>
      </c>
      <c r="AK157" s="23" t="n"/>
      <c r="AL157" s="23" t="inlineStr">
        <is>
          <t>IS</t>
        </is>
      </c>
      <c r="AM157" s="23" t="n"/>
      <c r="AN157" s="84" t="inlineStr">
        <is>
          <t>DCS</t>
        </is>
      </c>
      <c r="AO157" s="27" t="n"/>
      <c r="AP157" s="27" t="n"/>
      <c r="AQ157" s="28" t="n"/>
      <c r="AR157" s="33" t="n"/>
      <c r="AS157" s="29" t="n"/>
      <c r="AT157" s="84" t="inlineStr">
        <is>
          <t>Site</t>
        </is>
      </c>
      <c r="AU157" s="27" t="n"/>
      <c r="AV157" s="27" t="n"/>
      <c r="AW157" s="27" t="n"/>
      <c r="AX157" s="530" t="n"/>
      <c r="AY157" s="530" t="n"/>
      <c r="AZ157" s="27" t="n"/>
      <c r="BA157" s="27" t="n"/>
      <c r="BB157" s="27" t="n"/>
      <c r="BC157" s="27" t="n"/>
      <c r="BD157" s="27" t="n"/>
      <c r="BE157" s="33" t="n"/>
      <c r="BF157" s="33" t="n"/>
      <c r="BG157" s="33" t="n"/>
      <c r="BH157" s="33" t="n"/>
      <c r="BI157" s="33" t="n"/>
      <c r="BJ157" s="33" t="n"/>
      <c r="BK157" s="33" t="n"/>
      <c r="BL157" s="33" t="n"/>
      <c r="BM157" s="33" t="n"/>
      <c r="BN157" s="33" t="n"/>
      <c r="BO157" s="33" t="n"/>
      <c r="BP157" s="33" t="n"/>
      <c r="BQ157" s="33" t="n"/>
      <c r="BR157" s="33" t="n"/>
      <c r="BS157" s="33" t="n"/>
      <c r="BT157" s="33" t="n"/>
      <c r="BU157" s="33" t="n"/>
      <c r="BV157" s="33" t="n"/>
      <c r="BW157" s="27" t="n"/>
      <c r="BX157" s="33" t="n"/>
      <c r="BY157" s="33" t="n"/>
      <c r="BZ157" s="33" t="n"/>
      <c r="CA157" s="27" t="n"/>
      <c r="CB157" s="27" t="n"/>
      <c r="CC157" s="27" t="n"/>
      <c r="CD157" s="27" t="n"/>
      <c r="CE157" s="58" t="n"/>
      <c r="CF157" s="58" t="n"/>
      <c r="CG157" s="59">
        <f>IF(OR(Q157="AI",Q157="PI"),AD157-(AE157-AD157)*0.001,IF(AND(Q157="AO",T157="FC"),4-0.048,IF(AND(Q157="AO",OR(T157="FO",T157="FLO")),20-0.048,"")))</f>
        <v/>
      </c>
      <c r="CH157" s="60">
        <f>IF(OR(Q157="AI",Q157="PI"),AD157+(AE157-AD157)*0.001,IF(AND(Q157="AO",T157="FC"),4+0.048,IF(AND(Q157="AO",OR(T157="FO",T157="FLO")),20+0.048,"")))</f>
        <v/>
      </c>
      <c r="CI157" s="61" t="n"/>
      <c r="CJ157" s="62" t="n"/>
      <c r="CK157" s="59">
        <f>IF(OR(Q157="AI",Q157="PI"),(AE157+AD157)/2-(AE157-AD157)*0.001,IF(Q157="AO",12-0.048,""))</f>
        <v/>
      </c>
      <c r="CL157" s="60">
        <f>IF(OR(Q157="AI",Q157="PI"),(AE157+AD157)/2+(AE157-AD157)*0.001,IF(Q157="AO",12+0.048,""))</f>
        <v/>
      </c>
      <c r="CM157" s="61" t="n"/>
      <c r="CN157" s="62" t="n"/>
      <c r="CO157" s="59">
        <f>IF(OR(Q157="AI",Q157="PI"),AE157-(AE157-AD157)*0.001,IF(AND(Q157="AO",T157="FC"),20-0.048,IF(AND(Q157="AO",OR(T157="FO",T157="FLO")),4-0.048,"")))</f>
        <v/>
      </c>
      <c r="CP157" s="60">
        <f>IF(OR(Q157="AI",Q157="PI"),AE157+(AE157-AD157)*0.001,IF(AND(Q157="AO",T157="FC"),20+0.048,IF(AND(Q157="AO",OR(T157="FO",T157="FLO")),4+0.048,"")))</f>
        <v/>
      </c>
      <c r="CQ157" s="64" t="n"/>
      <c r="CR157" s="65" t="n"/>
      <c r="CS157" s="67" t="n"/>
      <c r="CT157" s="67" t="n"/>
      <c r="CV157" s="518" t="n"/>
      <c r="CY157" s="47">
        <f>CV157&amp;CW157&amp;CX157</f>
        <v/>
      </c>
    </row>
    <row r="158" ht="19.9" customHeight="1" s="521">
      <c r="A158" s="524" t="n">
        <v>157</v>
      </c>
      <c r="B158" s="15" t="n">
        <v>13</v>
      </c>
      <c r="C158" s="15" t="n"/>
      <c r="D158" s="50">
        <f>LEFT(L158,1)&amp;RIGHT(L158,2)&amp;"N"&amp;M158&amp;"S"&amp;N158&amp;O158</f>
        <v/>
      </c>
      <c r="E158" s="553" t="n"/>
      <c r="F158" s="43" t="n"/>
      <c r="G158" s="553" t="inlineStr">
        <is>
          <t>Spare</t>
        </is>
      </c>
      <c r="H158" s="553" t="n"/>
      <c r="I158" s="553" t="n"/>
      <c r="J158" s="553">
        <f>IF(H158&lt;&gt;"",LEFT(H158,FIND("～",H158,1)-1),"")</f>
        <v/>
      </c>
      <c r="K158" s="553">
        <f>IF(H158&lt;&gt;"",MID(H158,FIND("～",H158,1)+1,10),"")</f>
        <v/>
      </c>
      <c r="L158" s="22">
        <f>L157</f>
        <v/>
      </c>
      <c r="M158" s="21">
        <f>M157</f>
        <v/>
      </c>
      <c r="N158" s="21">
        <f>N157</f>
        <v/>
      </c>
      <c r="O158" s="21" t="n">
        <v>13</v>
      </c>
      <c r="P158" s="83">
        <f>P157</f>
        <v/>
      </c>
      <c r="Q158" s="22">
        <f>IF(MID(P158,4,3)="543","AO","AI")</f>
        <v/>
      </c>
      <c r="R158" s="22">
        <f>IF(R157&lt;&gt;"",R157,"")</f>
        <v/>
      </c>
      <c r="S158" s="83" t="inlineStr">
        <is>
          <t>4-20mA</t>
        </is>
      </c>
      <c r="T158" s="22" t="n"/>
      <c r="U158" s="22" t="n"/>
      <c r="V158" s="22" t="n"/>
      <c r="W158" s="22" t="n"/>
      <c r="X158" s="22" t="n"/>
      <c r="Y158" s="22" t="n"/>
      <c r="Z158" s="25">
        <f>"%Z"&amp;TEXT(M158,"00")&amp;TEXT(N158,"0")&amp;"1"&amp;TEXT(O158,"00")</f>
        <v/>
      </c>
      <c r="AA158" s="22">
        <f>IF(E158="","",IF(Q158="AI",CONCATENATE("%%I",E158),IF(Q158="AO",CONCATENATE("%%O",E158),E158)))</f>
        <v/>
      </c>
      <c r="AB158" s="22">
        <f>IF(G158="Spare",D158,"")</f>
        <v/>
      </c>
      <c r="AC158" s="22">
        <f>IF(G158&lt;&gt;"",G158,"")</f>
        <v/>
      </c>
      <c r="AD158" s="21">
        <f>IF(J158&lt;&gt;"",J158,"")</f>
        <v/>
      </c>
      <c r="AE158" s="21">
        <f>IF(K158&lt;&gt;"",K158,"")</f>
        <v/>
      </c>
      <c r="AF158" s="21">
        <f>IF(I158&lt;&gt;"",I158,"")</f>
        <v/>
      </c>
      <c r="AG158" s="22" t="n">
        <v>0</v>
      </c>
      <c r="AH158" s="22" t="n">
        <v>0</v>
      </c>
      <c r="AI158" s="22" t="n">
        <v>0</v>
      </c>
      <c r="AJ158" s="22" t="n">
        <v>0</v>
      </c>
      <c r="AK158" s="23" t="n"/>
      <c r="AL158" s="23" t="inlineStr">
        <is>
          <t>IS</t>
        </is>
      </c>
      <c r="AM158" s="23" t="n"/>
      <c r="AN158" s="84" t="inlineStr">
        <is>
          <t>DCS</t>
        </is>
      </c>
      <c r="AO158" s="27" t="n"/>
      <c r="AP158" s="27" t="n"/>
      <c r="AQ158" s="28" t="n"/>
      <c r="AR158" s="33" t="n"/>
      <c r="AS158" s="29" t="n"/>
      <c r="AT158" s="84" t="inlineStr">
        <is>
          <t>Site</t>
        </is>
      </c>
      <c r="AU158" s="27" t="n"/>
      <c r="AV158" s="27" t="n"/>
      <c r="AW158" s="27" t="n"/>
      <c r="AX158" s="530" t="n"/>
      <c r="AY158" s="530" t="n"/>
      <c r="AZ158" s="27" t="n"/>
      <c r="BA158" s="27" t="n"/>
      <c r="BB158" s="27" t="n"/>
      <c r="BC158" s="27" t="n"/>
      <c r="BD158" s="27" t="n"/>
      <c r="BE158" s="33" t="n"/>
      <c r="BF158" s="33" t="n"/>
      <c r="BG158" s="33" t="n"/>
      <c r="BH158" s="33" t="n"/>
      <c r="BI158" s="33" t="n"/>
      <c r="BJ158" s="33" t="n"/>
      <c r="BK158" s="33" t="n"/>
      <c r="BL158" s="33" t="n"/>
      <c r="BM158" s="33" t="n"/>
      <c r="BN158" s="33" t="n"/>
      <c r="BO158" s="33" t="n"/>
      <c r="BP158" s="33" t="n"/>
      <c r="BQ158" s="33" t="n"/>
      <c r="BR158" s="33" t="n"/>
      <c r="BS158" s="33" t="n"/>
      <c r="BT158" s="33" t="n"/>
      <c r="BU158" s="33" t="n"/>
      <c r="BV158" s="33" t="n"/>
      <c r="BW158" s="27" t="n"/>
      <c r="BX158" s="33" t="n"/>
      <c r="BY158" s="33" t="n"/>
      <c r="BZ158" s="33" t="n"/>
      <c r="CA158" s="27" t="n"/>
      <c r="CB158" s="27" t="n"/>
      <c r="CC158" s="27" t="n"/>
      <c r="CD158" s="27" t="n"/>
      <c r="CE158" s="58" t="n"/>
      <c r="CF158" s="58" t="n"/>
      <c r="CG158" s="59">
        <f>IF(OR(Q158="AI",Q158="PI"),AD158-(AE158-AD158)*0.001,IF(AND(Q158="AO",T158="FC"),4-0.048,IF(AND(Q158="AO",OR(T158="FO",T158="FLO")),20-0.048,"")))</f>
        <v/>
      </c>
      <c r="CH158" s="60">
        <f>IF(OR(Q158="AI",Q158="PI"),AD158+(AE158-AD158)*0.001,IF(AND(Q158="AO",T158="FC"),4+0.048,IF(AND(Q158="AO",OR(T158="FO",T158="FLO")),20+0.048,"")))</f>
        <v/>
      </c>
      <c r="CI158" s="61" t="n"/>
      <c r="CJ158" s="62" t="n"/>
      <c r="CK158" s="59">
        <f>IF(OR(Q158="AI",Q158="PI"),(AE158+AD158)/2-(AE158-AD158)*0.001,IF(Q158="AO",12-0.048,""))</f>
        <v/>
      </c>
      <c r="CL158" s="60">
        <f>IF(OR(Q158="AI",Q158="PI"),(AE158+AD158)/2+(AE158-AD158)*0.001,IF(Q158="AO",12+0.048,""))</f>
        <v/>
      </c>
      <c r="CM158" s="61" t="n"/>
      <c r="CN158" s="62" t="n"/>
      <c r="CO158" s="59">
        <f>IF(OR(Q158="AI",Q158="PI"),AE158-(AE158-AD158)*0.001,IF(AND(Q158="AO",T158="FC"),20-0.048,IF(AND(Q158="AO",OR(T158="FO",T158="FLO")),4-0.048,"")))</f>
        <v/>
      </c>
      <c r="CP158" s="60">
        <f>IF(OR(Q158="AI",Q158="PI"),AE158+(AE158-AD158)*0.001,IF(AND(Q158="AO",T158="FC"),20+0.048,IF(AND(Q158="AO",OR(T158="FO",T158="FLO")),4+0.048,"")))</f>
        <v/>
      </c>
      <c r="CQ158" s="64" t="n"/>
      <c r="CR158" s="65" t="n"/>
      <c r="CS158" s="67" t="n"/>
      <c r="CT158" s="67" t="n"/>
      <c r="CV158" s="518" t="n"/>
      <c r="CY158" s="47">
        <f>CV158&amp;CW158&amp;CX158</f>
        <v/>
      </c>
    </row>
    <row r="159" ht="19.9" customHeight="1" s="521">
      <c r="A159" s="524" t="n">
        <v>158</v>
      </c>
      <c r="B159" s="16" t="n">
        <v>14</v>
      </c>
      <c r="C159" s="16" t="n"/>
      <c r="D159" s="50">
        <f>LEFT(L159,1)&amp;RIGHT(L159,2)&amp;"N"&amp;M159&amp;"S"&amp;N159&amp;O159</f>
        <v/>
      </c>
      <c r="E159" s="553" t="n"/>
      <c r="F159" s="43" t="n"/>
      <c r="G159" s="553" t="inlineStr">
        <is>
          <t>Spare</t>
        </is>
      </c>
      <c r="H159" s="553" t="n"/>
      <c r="I159" s="553" t="n"/>
      <c r="J159" s="553">
        <f>IF(H159&lt;&gt;"",LEFT(H159,FIND("～",H159,1)-1),"")</f>
        <v/>
      </c>
      <c r="K159" s="553">
        <f>IF(H159&lt;&gt;"",MID(H159,FIND("～",H159,1)+1,10),"")</f>
        <v/>
      </c>
      <c r="L159" s="22">
        <f>L158</f>
        <v/>
      </c>
      <c r="M159" s="21">
        <f>M158</f>
        <v/>
      </c>
      <c r="N159" s="21">
        <f>N158</f>
        <v/>
      </c>
      <c r="O159" s="21" t="n">
        <v>14</v>
      </c>
      <c r="P159" s="83">
        <f>P158</f>
        <v/>
      </c>
      <c r="Q159" s="22">
        <f>IF(MID(P159,4,3)="543","AO","AI")</f>
        <v/>
      </c>
      <c r="R159" s="22">
        <f>IF(R158&lt;&gt;"",R158,"")</f>
        <v/>
      </c>
      <c r="S159" s="83" t="inlineStr">
        <is>
          <t>4-20mA</t>
        </is>
      </c>
      <c r="T159" s="22" t="n"/>
      <c r="U159" s="22" t="n"/>
      <c r="V159" s="22" t="n"/>
      <c r="W159" s="22" t="n"/>
      <c r="X159" s="26" t="n"/>
      <c r="Y159" s="22" t="n"/>
      <c r="Z159" s="25">
        <f>"%Z"&amp;TEXT(M159,"00")&amp;TEXT(N159,"0")&amp;"1"&amp;TEXT(O159,"00")</f>
        <v/>
      </c>
      <c r="AA159" s="22">
        <f>IF(E159="","",IF(Q159="AI",CONCATENATE("%%I",E159),IF(Q159="AO",CONCATENATE("%%O",E159),E159)))</f>
        <v/>
      </c>
      <c r="AB159" s="22">
        <f>IF(G159="Spare",D159,"")</f>
        <v/>
      </c>
      <c r="AC159" s="22">
        <f>IF(G159&lt;&gt;"",G159,"")</f>
        <v/>
      </c>
      <c r="AD159" s="21">
        <f>IF(J159&lt;&gt;"",J159,"")</f>
        <v/>
      </c>
      <c r="AE159" s="21">
        <f>IF(K159&lt;&gt;"",K159,"")</f>
        <v/>
      </c>
      <c r="AF159" s="21">
        <f>IF(I159&lt;&gt;"",I159,"")</f>
        <v/>
      </c>
      <c r="AG159" s="22" t="n">
        <v>0</v>
      </c>
      <c r="AH159" s="22" t="n">
        <v>0</v>
      </c>
      <c r="AI159" s="22" t="n">
        <v>0</v>
      </c>
      <c r="AJ159" s="22" t="n">
        <v>0</v>
      </c>
      <c r="AK159" s="23" t="n"/>
      <c r="AL159" s="23" t="inlineStr">
        <is>
          <t>IS</t>
        </is>
      </c>
      <c r="AM159" s="23" t="n"/>
      <c r="AN159" s="84" t="inlineStr">
        <is>
          <t>DCS</t>
        </is>
      </c>
      <c r="AO159" s="27" t="n"/>
      <c r="AP159" s="27" t="n"/>
      <c r="AQ159" s="28" t="n"/>
      <c r="AR159" s="33" t="n"/>
      <c r="AS159" s="29" t="n"/>
      <c r="AT159" s="84" t="inlineStr">
        <is>
          <t>Site</t>
        </is>
      </c>
      <c r="AU159" s="27" t="n"/>
      <c r="AV159" s="32" t="n"/>
      <c r="AW159" s="27" t="n"/>
      <c r="AX159" s="530" t="n"/>
      <c r="AY159" s="530" t="n"/>
      <c r="AZ159" s="27" t="n"/>
      <c r="BA159" s="27" t="n"/>
      <c r="BB159" s="27" t="n"/>
      <c r="BC159" s="27" t="n"/>
      <c r="BD159" s="27" t="n"/>
      <c r="BE159" s="33" t="n"/>
      <c r="BF159" s="33" t="n"/>
      <c r="BG159" s="33" t="n"/>
      <c r="BH159" s="33" t="n"/>
      <c r="BI159" s="33" t="n"/>
      <c r="BJ159" s="33" t="n"/>
      <c r="BK159" s="33" t="n"/>
      <c r="BL159" s="33" t="n"/>
      <c r="BM159" s="33" t="n"/>
      <c r="BN159" s="33" t="n"/>
      <c r="BO159" s="33" t="n"/>
      <c r="BP159" s="33" t="n"/>
      <c r="BQ159" s="33" t="n"/>
      <c r="BR159" s="33" t="n"/>
      <c r="BS159" s="33" t="n"/>
      <c r="BT159" s="33" t="n"/>
      <c r="BU159" s="33" t="n"/>
      <c r="BV159" s="33" t="n"/>
      <c r="BW159" s="27" t="n"/>
      <c r="BX159" s="33" t="n"/>
      <c r="BY159" s="33" t="n"/>
      <c r="BZ159" s="33" t="n"/>
      <c r="CA159" s="27" t="n"/>
      <c r="CB159" s="27" t="n"/>
      <c r="CC159" s="27" t="n"/>
      <c r="CD159" s="27" t="n"/>
      <c r="CE159" s="58" t="n"/>
      <c r="CF159" s="58" t="n"/>
      <c r="CG159" s="59">
        <f>IF(OR(Q159="AI",Q159="PI"),AD159-(AE159-AD159)*0.001,IF(AND(Q159="AO",T159="FC"),4-0.048,IF(AND(Q159="AO",OR(T159="FO",T159="FLO")),20-0.048,"")))</f>
        <v/>
      </c>
      <c r="CH159" s="60">
        <f>IF(OR(Q159="AI",Q159="PI"),AD159+(AE159-AD159)*0.001,IF(AND(Q159="AO",T159="FC"),4+0.048,IF(AND(Q159="AO",OR(T159="FO",T159="FLO")),20+0.048,"")))</f>
        <v/>
      </c>
      <c r="CI159" s="61" t="n"/>
      <c r="CJ159" s="62" t="n"/>
      <c r="CK159" s="59">
        <f>IF(OR(Q159="AI",Q159="PI"),(AE159+AD159)/2-(AE159-AD159)*0.001,IF(Q159="AO",12-0.048,""))</f>
        <v/>
      </c>
      <c r="CL159" s="60">
        <f>IF(OR(Q159="AI",Q159="PI"),(AE159+AD159)/2+(AE159-AD159)*0.001,IF(Q159="AO",12+0.048,""))</f>
        <v/>
      </c>
      <c r="CM159" s="61" t="n"/>
      <c r="CN159" s="62" t="n"/>
      <c r="CO159" s="59">
        <f>IF(OR(Q159="AI",Q159="PI"),AE159-(AE159-AD159)*0.001,IF(AND(Q159="AO",T159="FC"),20-0.048,IF(AND(Q159="AO",OR(T159="FO",T159="FLO")),4-0.048,"")))</f>
        <v/>
      </c>
      <c r="CP159" s="60">
        <f>IF(OR(Q159="AI",Q159="PI"),AE159+(AE159-AD159)*0.001,IF(AND(Q159="AO",T159="FC"),20+0.048,IF(AND(Q159="AO",OR(T159="FO",T159="FLO")),4+0.048,"")))</f>
        <v/>
      </c>
      <c r="CQ159" s="64" t="n"/>
      <c r="CR159" s="65" t="n"/>
      <c r="CS159" s="67" t="n"/>
      <c r="CT159" s="67" t="n"/>
      <c r="CV159" s="518" t="n"/>
      <c r="CY159" s="47">
        <f>CV159&amp;CW159&amp;CX159</f>
        <v/>
      </c>
    </row>
    <row r="160" ht="19.9" customHeight="1" s="521">
      <c r="A160" s="524" t="n">
        <v>159</v>
      </c>
      <c r="B160" s="16" t="n">
        <v>15</v>
      </c>
      <c r="C160" s="16" t="n"/>
      <c r="D160" s="50">
        <f>LEFT(L160,1)&amp;RIGHT(L160,2)&amp;"N"&amp;M160&amp;"S"&amp;N160&amp;O160</f>
        <v/>
      </c>
      <c r="E160" s="45" t="n"/>
      <c r="F160" s="43" t="n"/>
      <c r="G160" s="553" t="inlineStr">
        <is>
          <t>Spare</t>
        </is>
      </c>
      <c r="H160" s="553" t="n"/>
      <c r="I160" s="553" t="n"/>
      <c r="J160" s="553">
        <f>IF(H160&lt;&gt;"",LEFT(H160,FIND("～",H160,1)-1),"")</f>
        <v/>
      </c>
      <c r="K160" s="553">
        <f>IF(H160&lt;&gt;"",MID(H160,FIND("～",H160,1)+1,10),"")</f>
        <v/>
      </c>
      <c r="L160" s="22">
        <f>L159</f>
        <v/>
      </c>
      <c r="M160" s="21">
        <f>M159</f>
        <v/>
      </c>
      <c r="N160" s="21">
        <f>N159</f>
        <v/>
      </c>
      <c r="O160" s="21" t="n">
        <v>15</v>
      </c>
      <c r="P160" s="83">
        <f>P159</f>
        <v/>
      </c>
      <c r="Q160" s="22">
        <f>IF(MID(P160,4,3)="543","AO","AI")</f>
        <v/>
      </c>
      <c r="R160" s="22">
        <f>IF(R159&lt;&gt;"",R159,"")</f>
        <v/>
      </c>
      <c r="S160" s="83" t="inlineStr">
        <is>
          <t>4-20mA</t>
        </is>
      </c>
      <c r="T160" s="22" t="n"/>
      <c r="U160" s="22" t="n"/>
      <c r="V160" s="22" t="n"/>
      <c r="W160" s="22" t="n"/>
      <c r="X160" s="22" t="n"/>
      <c r="Y160" s="22" t="n"/>
      <c r="Z160" s="25">
        <f>"%Z"&amp;TEXT(M160,"00")&amp;TEXT(N160,"0")&amp;"1"&amp;TEXT(O160,"00")</f>
        <v/>
      </c>
      <c r="AA160" s="22">
        <f>IF(E160="","",IF(Q160="AI",CONCATENATE("%%I",E160),IF(Q160="AO",CONCATENATE("%%O",E160),E160)))</f>
        <v/>
      </c>
      <c r="AB160" s="22">
        <f>IF(G160="Spare",D160,"")</f>
        <v/>
      </c>
      <c r="AC160" s="22">
        <f>IF(G160&lt;&gt;"",G160,"")</f>
        <v/>
      </c>
      <c r="AD160" s="21">
        <f>IF(J160&lt;&gt;"",J160,"")</f>
        <v/>
      </c>
      <c r="AE160" s="21">
        <f>IF(K160&lt;&gt;"",K160,"")</f>
        <v/>
      </c>
      <c r="AF160" s="21">
        <f>IF(I160&lt;&gt;"",I160,"")</f>
        <v/>
      </c>
      <c r="AG160" s="22" t="n"/>
      <c r="AH160" s="22" t="n"/>
      <c r="AI160" s="22" t="n"/>
      <c r="AJ160" s="22" t="n"/>
      <c r="AK160" s="23" t="n"/>
      <c r="AL160" s="23" t="inlineStr">
        <is>
          <t>IS</t>
        </is>
      </c>
      <c r="AM160" s="23" t="n"/>
      <c r="AN160" s="84" t="inlineStr">
        <is>
          <t>DCS</t>
        </is>
      </c>
      <c r="AO160" s="27" t="n"/>
      <c r="AP160" s="27" t="n"/>
      <c r="AQ160" s="28" t="n"/>
      <c r="AR160" s="33" t="n"/>
      <c r="AS160" s="29" t="n"/>
      <c r="AT160" s="84" t="inlineStr">
        <is>
          <t>Site</t>
        </is>
      </c>
      <c r="AU160" s="27" t="n"/>
      <c r="AV160" s="33" t="n"/>
      <c r="AW160" s="27" t="n"/>
      <c r="AX160" s="530" t="n"/>
      <c r="AY160" s="530" t="n"/>
      <c r="AZ160" s="27" t="n"/>
      <c r="BA160" s="27" t="n"/>
      <c r="BB160" s="27" t="n"/>
      <c r="BC160" s="27" t="n"/>
      <c r="BD160" s="27" t="n"/>
      <c r="BE160" s="33" t="n"/>
      <c r="BF160" s="33" t="n"/>
      <c r="BG160" s="33" t="n"/>
      <c r="BH160" s="33" t="n"/>
      <c r="BI160" s="33" t="n"/>
      <c r="BJ160" s="33" t="n"/>
      <c r="BK160" s="33" t="n"/>
      <c r="BL160" s="33" t="n"/>
      <c r="BM160" s="33" t="n"/>
      <c r="BN160" s="33" t="n"/>
      <c r="BO160" s="33" t="n"/>
      <c r="BP160" s="33" t="n"/>
      <c r="BQ160" s="33" t="n"/>
      <c r="BR160" s="33" t="n"/>
      <c r="BS160" s="33" t="n"/>
      <c r="BT160" s="33" t="n"/>
      <c r="BU160" s="33" t="n"/>
      <c r="BV160" s="33" t="n"/>
      <c r="BW160" s="27" t="n"/>
      <c r="BX160" s="33" t="n"/>
      <c r="BY160" s="33" t="n"/>
      <c r="BZ160" s="33" t="n"/>
      <c r="CA160" s="27" t="n"/>
      <c r="CB160" s="27" t="n"/>
      <c r="CC160" s="27" t="n"/>
      <c r="CD160" s="27" t="n"/>
      <c r="CE160" s="58" t="n"/>
      <c r="CF160" s="58" t="n"/>
      <c r="CG160" s="59">
        <f>IF(OR(Q160="AI",Q160="PI"),AD160-(AE160-AD160)*0.001,IF(AND(Q160="AO",T160="FC"),4-0.048,IF(AND(Q160="AO",OR(T160="FO",T160="FLO")),20-0.048,"")))</f>
        <v/>
      </c>
      <c r="CH160" s="60">
        <f>IF(OR(Q160="AI",Q160="PI"),AD160+(AE160-AD160)*0.001,IF(AND(Q160="AO",T160="FC"),4+0.048,IF(AND(Q160="AO",OR(T160="FO",T160="FLO")),20+0.048,"")))</f>
        <v/>
      </c>
      <c r="CI160" s="61" t="n"/>
      <c r="CJ160" s="62" t="n"/>
      <c r="CK160" s="59">
        <f>IF(OR(Q160="AI",Q160="PI"),(AE160+AD160)/2-(AE160-AD160)*0.001,IF(Q160="AO",12-0.048,""))</f>
        <v/>
      </c>
      <c r="CL160" s="60">
        <f>IF(OR(Q160="AI",Q160="PI"),(AE160+AD160)/2+(AE160-AD160)*0.001,IF(Q160="AO",12+0.048,""))</f>
        <v/>
      </c>
      <c r="CM160" s="61" t="n"/>
      <c r="CN160" s="62" t="n"/>
      <c r="CO160" s="59">
        <f>IF(OR(Q160="AI",Q160="PI"),AE160-(AE160-AD160)*0.001,IF(AND(Q160="AO",T160="FC"),20-0.048,IF(AND(Q160="AO",OR(T160="FO",T160="FLO")),4-0.048,"")))</f>
        <v/>
      </c>
      <c r="CP160" s="60">
        <f>IF(OR(Q160="AI",Q160="PI"),AE160+(AE160-AD160)*0.001,IF(AND(Q160="AO",T160="FC"),20+0.048,IF(AND(Q160="AO",OR(T160="FO",T160="FLO")),4+0.048,"")))</f>
        <v/>
      </c>
      <c r="CQ160" s="64" t="n"/>
      <c r="CR160" s="65" t="n"/>
      <c r="CS160" s="67" t="n"/>
      <c r="CT160" s="67" t="n"/>
      <c r="CV160" s="518" t="n"/>
      <c r="CY160" s="47">
        <f>CV160&amp;CW160&amp;CX160</f>
        <v/>
      </c>
    </row>
    <row r="161" ht="19.9" customHeight="1" s="521">
      <c r="A161" s="524" t="n">
        <v>160</v>
      </c>
      <c r="B161" s="16" t="n">
        <v>16</v>
      </c>
      <c r="C161" s="16" t="n"/>
      <c r="D161" s="50">
        <f>LEFT(L161,1)&amp;RIGHT(L161,2)&amp;"N"&amp;M161&amp;"S"&amp;N161&amp;O161</f>
        <v/>
      </c>
      <c r="E161" s="45" t="n"/>
      <c r="F161" s="43" t="n"/>
      <c r="G161" s="553" t="inlineStr">
        <is>
          <t>Spare</t>
        </is>
      </c>
      <c r="H161" s="553" t="n"/>
      <c r="I161" s="553" t="n"/>
      <c r="J161" s="553">
        <f>IF(H161&lt;&gt;"",LEFT(H161,FIND("～",H161,1)-1),"")</f>
        <v/>
      </c>
      <c r="K161" s="553">
        <f>IF(H161&lt;&gt;"",MID(H161,FIND("～",H161,1)+1,10),"")</f>
        <v/>
      </c>
      <c r="L161" s="22">
        <f>L160</f>
        <v/>
      </c>
      <c r="M161" s="21">
        <f>M160</f>
        <v/>
      </c>
      <c r="N161" s="21">
        <f>N160</f>
        <v/>
      </c>
      <c r="O161" s="21" t="n">
        <v>16</v>
      </c>
      <c r="P161" s="83">
        <f>P160</f>
        <v/>
      </c>
      <c r="Q161" s="22">
        <f>IF(MID(P161,4,3)="543","AO","AI")</f>
        <v/>
      </c>
      <c r="R161" s="22">
        <f>IF(R160&lt;&gt;"",R160,"")</f>
        <v/>
      </c>
      <c r="S161" s="83" t="inlineStr">
        <is>
          <t>4-20mA</t>
        </is>
      </c>
      <c r="T161" s="22" t="n"/>
      <c r="U161" s="22" t="n"/>
      <c r="V161" s="22" t="n"/>
      <c r="W161" s="22" t="n"/>
      <c r="X161" s="22" t="n"/>
      <c r="Y161" s="22" t="n"/>
      <c r="Z161" s="52">
        <f>"%Z"&amp;TEXT(M161,"00")&amp;TEXT(N161,"0")&amp;"1"&amp;TEXT(O161,"00")</f>
        <v/>
      </c>
      <c r="AA161" s="22">
        <f>IF(E161="","",IF(Q161="AI",CONCATENATE("%%I",E161),IF(Q161="AO",CONCATENATE("%%O",E161),E161)))</f>
        <v/>
      </c>
      <c r="AB161" s="22">
        <f>IF(G161="Spare",D161,"")</f>
        <v/>
      </c>
      <c r="AC161" s="22">
        <f>IF(G161&lt;&gt;"",G161,"")</f>
        <v/>
      </c>
      <c r="AD161" s="21">
        <f>IF(J161&lt;&gt;"",J161,"")</f>
        <v/>
      </c>
      <c r="AE161" s="21">
        <f>IF(K161&lt;&gt;"",K161,"")</f>
        <v/>
      </c>
      <c r="AF161" s="21">
        <f>IF(I161&lt;&gt;"",I161,"")</f>
        <v/>
      </c>
      <c r="AG161" s="22" t="n"/>
      <c r="AH161" s="22" t="n"/>
      <c r="AI161" s="22" t="n"/>
      <c r="AJ161" s="22" t="n"/>
      <c r="AK161" s="23" t="n"/>
      <c r="AL161" s="23" t="inlineStr">
        <is>
          <t>IS</t>
        </is>
      </c>
      <c r="AM161" s="23" t="n"/>
      <c r="AN161" s="84" t="inlineStr">
        <is>
          <t>DCS</t>
        </is>
      </c>
      <c r="AO161" s="27" t="n"/>
      <c r="AP161" s="27" t="n"/>
      <c r="AQ161" s="28" t="n"/>
      <c r="AR161" s="33" t="n"/>
      <c r="AS161" s="29" t="n"/>
      <c r="AT161" s="84" t="inlineStr">
        <is>
          <t>Site</t>
        </is>
      </c>
      <c r="AU161" s="27" t="n"/>
      <c r="AV161" s="33" t="n"/>
      <c r="AW161" s="27" t="n"/>
      <c r="AX161" s="530" t="n"/>
      <c r="AY161" s="530" t="n"/>
      <c r="AZ161" s="27" t="n"/>
      <c r="BA161" s="27" t="n"/>
      <c r="BB161" s="27" t="n"/>
      <c r="BC161" s="27" t="n"/>
      <c r="BD161" s="27" t="n"/>
      <c r="BE161" s="33" t="n"/>
      <c r="BF161" s="33" t="n"/>
      <c r="BG161" s="33" t="n"/>
      <c r="BH161" s="33" t="n"/>
      <c r="BI161" s="33" t="n"/>
      <c r="BJ161" s="33" t="n"/>
      <c r="BK161" s="33" t="n"/>
      <c r="BL161" s="33" t="n"/>
      <c r="BM161" s="33" t="n"/>
      <c r="BN161" s="33" t="n"/>
      <c r="BO161" s="33" t="n"/>
      <c r="BP161" s="33" t="n"/>
      <c r="BQ161" s="33" t="n"/>
      <c r="BR161" s="33" t="n"/>
      <c r="BS161" s="33" t="n"/>
      <c r="BT161" s="33" t="n"/>
      <c r="BU161" s="33" t="n"/>
      <c r="BV161" s="33" t="n"/>
      <c r="BW161" s="27" t="n"/>
      <c r="BX161" s="33" t="n"/>
      <c r="BY161" s="33" t="n"/>
      <c r="BZ161" s="33" t="n"/>
      <c r="CA161" s="27" t="n"/>
      <c r="CB161" s="27" t="n"/>
      <c r="CC161" s="27" t="n"/>
      <c r="CD161" s="27" t="n"/>
      <c r="CE161" s="58" t="n"/>
      <c r="CF161" s="58" t="n"/>
      <c r="CG161" s="59">
        <f>IF(OR(Q161="AI",Q161="PI"),AD161-(AE161-AD161)*0.001,IF(AND(Q161="AO",T161="FC"),4-0.048,IF(AND(Q161="AO",OR(T161="FO",T161="FLO")),20-0.048,"")))</f>
        <v/>
      </c>
      <c r="CH161" s="60">
        <f>IF(OR(Q161="AI",Q161="PI"),AD161+(AE161-AD161)*0.001,IF(AND(Q161="AO",T161="FC"),4+0.048,IF(AND(Q161="AO",OR(T161="FO",T161="FLO")),20+0.048,"")))</f>
        <v/>
      </c>
      <c r="CI161" s="61" t="n"/>
      <c r="CJ161" s="62" t="n"/>
      <c r="CK161" s="59">
        <f>IF(OR(Q161="AI",Q161="PI"),(AE161+AD161)/2-(AE161-AD161)*0.001,IF(Q161="AO",12-0.048,""))</f>
        <v/>
      </c>
      <c r="CL161" s="60">
        <f>IF(OR(Q161="AI",Q161="PI"),(AE161+AD161)/2+(AE161-AD161)*0.001,IF(Q161="AO",12+0.048,""))</f>
        <v/>
      </c>
      <c r="CM161" s="61" t="n"/>
      <c r="CN161" s="62" t="n"/>
      <c r="CO161" s="59">
        <f>IF(OR(Q161="AI",Q161="PI"),AE161-(AE161-AD161)*0.001,IF(AND(Q161="AO",T161="FC"),20-0.048,IF(AND(Q161="AO",OR(T161="FO",T161="FLO")),4-0.048,"")))</f>
        <v/>
      </c>
      <c r="CP161" s="60">
        <f>IF(OR(Q161="AI",Q161="PI"),AE161+(AE161-AD161)*0.001,IF(AND(Q161="AO",T161="FC"),20+0.048,IF(AND(Q161="AO",OR(T161="FO",T161="FLO")),4+0.048,"")))</f>
        <v/>
      </c>
      <c r="CQ161" s="64" t="n"/>
      <c r="CR161" s="65" t="n"/>
      <c r="CS161" s="67" t="n"/>
      <c r="CT161" s="67" t="n"/>
      <c r="CV161" s="518" t="n"/>
      <c r="CY161" s="47">
        <f>CV161&amp;CW161&amp;CX161</f>
        <v/>
      </c>
    </row>
    <row r="162" ht="19.9" customHeight="1" s="521">
      <c r="A162" s="524" t="n">
        <v>161</v>
      </c>
      <c r="B162" s="15" t="n">
        <v>1</v>
      </c>
      <c r="C162" s="15" t="n">
        <v>1830</v>
      </c>
      <c r="D162" s="49" t="inlineStr">
        <is>
          <t>18-PT-24101</t>
        </is>
      </c>
      <c r="E162" s="69" t="n"/>
      <c r="F162" s="540" t="inlineStr">
        <is>
          <t>-</t>
        </is>
      </c>
      <c r="G162" s="541" t="inlineStr">
        <is>
          <t>NITROGEN TO VE-2401</t>
        </is>
      </c>
      <c r="H162" s="553" t="n"/>
      <c r="I162" s="553" t="n"/>
      <c r="J162" s="553">
        <f>IF(H162&lt;&gt;"",LEFT(H162,FIND("～",H162,1)-1),"")</f>
        <v/>
      </c>
      <c r="K162" s="553">
        <f>IF(H162&lt;&gt;"",MID(H162,FIND("～",H162,1)+1,10),"")</f>
        <v/>
      </c>
      <c r="L162" s="22">
        <f>L161</f>
        <v/>
      </c>
      <c r="M162" s="21" t="n">
        <v>6</v>
      </c>
      <c r="N162" s="21" t="n">
        <v>1</v>
      </c>
      <c r="O162" s="21" t="n">
        <v>1</v>
      </c>
      <c r="P162" s="83" t="inlineStr">
        <is>
          <t>AAI143-H</t>
        </is>
      </c>
      <c r="Q162" s="22">
        <f>IF(MID(P162,4,3)="543","AO","AI")</f>
        <v/>
      </c>
      <c r="R162" s="22" t="inlineStr">
        <is>
          <t>Y</t>
        </is>
      </c>
      <c r="S162" s="542" t="inlineStr">
        <is>
          <t>4~20mA</t>
        </is>
      </c>
      <c r="T162" s="22" t="n"/>
      <c r="U162" s="22" t="n"/>
      <c r="V162" s="22" t="n"/>
      <c r="W162" s="22" t="n"/>
      <c r="X162" s="22" t="n"/>
      <c r="Y162" s="22" t="n"/>
      <c r="Z162" s="25">
        <f>"%Z"&amp;TEXT(M162,"00")&amp;TEXT(N162,"0")&amp;"1"&amp;TEXT(O162,"00")</f>
        <v/>
      </c>
      <c r="AA162" s="22">
        <f>IF(E162="","",IF(Q162="AI",CONCATENATE("%%I",E162),IF(Q162="AO",CONCATENATE("%%O",E162),E162)))</f>
        <v/>
      </c>
      <c r="AB162" s="22" t="inlineStr">
        <is>
          <t>18-PICA-24101</t>
        </is>
      </c>
      <c r="AC162" s="22">
        <f>IF(G162&lt;&gt;"",G162,"")</f>
        <v/>
      </c>
      <c r="AD162" s="21">
        <f>IF(J162&lt;&gt;"",J162,"")</f>
        <v/>
      </c>
      <c r="AE162" s="21">
        <f>IF(K162&lt;&gt;"",K162,"")</f>
        <v/>
      </c>
      <c r="AF162" s="21">
        <f>IF(I162&lt;&gt;"",I162,"")</f>
        <v/>
      </c>
      <c r="AG162" s="22" t="n">
        <v>0</v>
      </c>
      <c r="AH162" s="22" t="n">
        <v>0</v>
      </c>
      <c r="AI162" s="22" t="n">
        <v>0</v>
      </c>
      <c r="AJ162" s="22" t="n">
        <v>0</v>
      </c>
      <c r="AK162" s="23" t="inlineStr">
        <is>
          <t>DCS-AI</t>
        </is>
      </c>
      <c r="AL162" s="23" t="inlineStr">
        <is>
          <t>IS</t>
        </is>
      </c>
      <c r="AM162" s="23" t="n"/>
      <c r="AN162" s="84" t="inlineStr">
        <is>
          <t>DCS</t>
        </is>
      </c>
      <c r="AO162" s="27" t="n"/>
      <c r="AP162" s="27" t="n"/>
      <c r="AQ162" s="28" t="n"/>
      <c r="AR162" s="543" t="inlineStr">
        <is>
          <t>Y</t>
        </is>
      </c>
      <c r="AS162" s="29" t="n"/>
      <c r="AT162" s="84" t="inlineStr">
        <is>
          <t>Site</t>
        </is>
      </c>
      <c r="AU162" s="541" t="inlineStr">
        <is>
          <t>-</t>
        </is>
      </c>
      <c r="AV162" s="27" t="n"/>
      <c r="AW162" s="27" t="n"/>
      <c r="AX162" s="531" t="inlineStr">
        <is>
          <t>18-IJB-30-010</t>
        </is>
      </c>
      <c r="AY162" s="530" t="inlineStr">
        <is>
          <t>18-30-010-iSC</t>
        </is>
      </c>
      <c r="AZ162" s="27" t="n"/>
      <c r="BA162" s="27" t="n"/>
      <c r="BB162" s="27" t="n"/>
      <c r="BC162" s="27" t="n"/>
      <c r="BD162" s="27" t="n"/>
      <c r="BE162" s="33" t="n"/>
      <c r="BF162" s="33" t="n"/>
      <c r="BG162" s="33" t="n"/>
      <c r="BH162" s="33" t="n"/>
      <c r="BI162" s="33" t="n"/>
      <c r="BJ162" s="33" t="n"/>
      <c r="BK162" s="33" t="n"/>
      <c r="BL162" s="33" t="n"/>
      <c r="BM162" s="33" t="n"/>
      <c r="BN162" s="33" t="n"/>
      <c r="BO162" s="33" t="n"/>
      <c r="BP162" s="33" t="n"/>
      <c r="BQ162" s="33" t="n"/>
      <c r="BR162" s="33" t="n"/>
      <c r="BS162" s="33" t="n"/>
      <c r="BT162" s="33" t="n"/>
      <c r="BU162" s="33" t="n"/>
      <c r="BV162" s="33" t="n"/>
      <c r="BW162" s="27" t="n"/>
      <c r="BX162" s="33" t="n"/>
      <c r="BY162" s="33" t="n"/>
      <c r="BZ162" s="33" t="n"/>
      <c r="CA162" s="27" t="n"/>
      <c r="CB162" s="27" t="n"/>
      <c r="CC162" s="27" t="n"/>
      <c r="CD162" s="27" t="n"/>
      <c r="CE162" s="58" t="n"/>
      <c r="CF162" s="58" t="n"/>
      <c r="CG162" s="59">
        <f>IF(OR(Q162="AI",Q162="PI"),AD162-(AE162-AD162)*0.001,IF(AND(Q162="AO",T162="FC"),4-0.048,IF(AND(Q162="AO",OR(T162="FO",T162="FLO")),20-0.048,"")))</f>
        <v/>
      </c>
      <c r="CH162" s="60">
        <f>IF(OR(Q162="AI",Q162="PI"),AD162+(AE162-AD162)*0.001,IF(AND(Q162="AO",T162="FC"),4+0.048,IF(AND(Q162="AO",OR(T162="FO",T162="FLO")),20+0.048,"")))</f>
        <v/>
      </c>
      <c r="CI162" s="61" t="n"/>
      <c r="CJ162" s="62" t="n"/>
      <c r="CK162" s="59">
        <f>IF(OR(Q162="AI",Q162="PI"),(AE162+AD162)/2-(AE162-AD162)*0.001,IF(Q162="AO",12-0.048,""))</f>
        <v/>
      </c>
      <c r="CL162" s="60">
        <f>IF(OR(Q162="AI",Q162="PI"),(AE162+AD162)/2+(AE162-AD162)*0.001,IF(Q162="AO",12+0.048,""))</f>
        <v/>
      </c>
      <c r="CM162" s="61" t="n"/>
      <c r="CN162" s="62" t="n"/>
      <c r="CO162" s="59">
        <f>IF(OR(Q162="AI",Q162="PI"),AE162-(AE162-AD162)*0.001,IF(AND(Q162="AO",T162="FC"),20-0.048,IF(AND(Q162="AO",OR(T162="FO",T162="FLO")),4-0.048,"")))</f>
        <v/>
      </c>
      <c r="CP162" s="60">
        <f>IF(OR(Q162="AI",Q162="PI"),AE162+(AE162-AD162)*0.001,IF(AND(Q162="AO",T162="FC"),20+0.048,IF(AND(Q162="AO",OR(T162="FO",T162="FLO")),4+0.048,"")))</f>
        <v/>
      </c>
      <c r="CQ162" s="64" t="n"/>
      <c r="CR162" s="65" t="n"/>
      <c r="CS162" s="67" t="n"/>
      <c r="CT162" s="67" t="n"/>
      <c r="CU162" s="544" t="n">
        <v>1830</v>
      </c>
      <c r="CV162" s="518">
        <f>LEFT(D162,3)</f>
        <v/>
      </c>
      <c r="CW162" s="47" t="inlineStr">
        <is>
          <t>PICA</t>
        </is>
      </c>
      <c r="CX162" s="47">
        <f>RIGHT(D162,6)</f>
        <v/>
      </c>
      <c r="CY162" s="47">
        <f>CV162&amp;CW162&amp;CX162</f>
        <v/>
      </c>
    </row>
    <row r="163" ht="19.9" customHeight="1" s="521">
      <c r="A163" s="524" t="n">
        <v>162</v>
      </c>
      <c r="B163" s="15" t="n">
        <v>2</v>
      </c>
      <c r="C163" s="15" t="n">
        <v>1830</v>
      </c>
      <c r="D163" s="49" t="inlineStr">
        <is>
          <t>18-LT-23101</t>
        </is>
      </c>
      <c r="E163" s="69" t="n"/>
      <c r="F163" s="540" t="inlineStr">
        <is>
          <t>-</t>
        </is>
      </c>
      <c r="G163" s="541" t="inlineStr">
        <is>
          <t>18-VE-2301</t>
        </is>
      </c>
      <c r="H163" s="553" t="n"/>
      <c r="I163" s="553" t="n"/>
      <c r="J163" s="553">
        <f>IF(H163&lt;&gt;"",LEFT(H163,FIND("～",H163,1)-1),"")</f>
        <v/>
      </c>
      <c r="K163" s="553">
        <f>IF(H163&lt;&gt;"",MID(H163,FIND("～",H163,1)+1,10),"")</f>
        <v/>
      </c>
      <c r="L163" s="22">
        <f>L162</f>
        <v/>
      </c>
      <c r="M163" s="21">
        <f>M162</f>
        <v/>
      </c>
      <c r="N163" s="21">
        <f>N162</f>
        <v/>
      </c>
      <c r="O163" s="21" t="n">
        <v>2</v>
      </c>
      <c r="P163" s="83" t="inlineStr">
        <is>
          <t>AAI143-H</t>
        </is>
      </c>
      <c r="Q163" s="22">
        <f>IF(MID(P163,4,3)="543","AO","AI")</f>
        <v/>
      </c>
      <c r="R163" s="22">
        <f>IF(R162&lt;&gt;"",R162,"")</f>
        <v/>
      </c>
      <c r="S163" s="542" t="inlineStr">
        <is>
          <t>4~20mA</t>
        </is>
      </c>
      <c r="T163" s="22" t="n"/>
      <c r="U163" s="22" t="n"/>
      <c r="V163" s="22" t="n"/>
      <c r="W163" s="22" t="n"/>
      <c r="X163" s="22" t="n"/>
      <c r="Y163" s="22" t="n"/>
      <c r="Z163" s="25">
        <f>"%Z"&amp;TEXT(M163,"00")&amp;TEXT(N163,"0")&amp;"1"&amp;TEXT(O163,"00")</f>
        <v/>
      </c>
      <c r="AA163" s="22">
        <f>IF(E163="","",IF(Q163="AI",CONCATENATE("%%I",E163),IF(Q163="AO",CONCATENATE("%%O",E163),E163)))</f>
        <v/>
      </c>
      <c r="AB163" s="22" t="inlineStr">
        <is>
          <t>18-LISA-23101</t>
        </is>
      </c>
      <c r="AC163" s="22">
        <f>IF(G163&lt;&gt;"",G163,"")</f>
        <v/>
      </c>
      <c r="AD163" s="21">
        <f>IF(J163&lt;&gt;"",J163,"")</f>
        <v/>
      </c>
      <c r="AE163" s="21">
        <f>IF(K163&lt;&gt;"",K163,"")</f>
        <v/>
      </c>
      <c r="AF163" s="21">
        <f>IF(I163&lt;&gt;"",I163,"")</f>
        <v/>
      </c>
      <c r="AG163" s="22" t="n">
        <v>0</v>
      </c>
      <c r="AH163" s="22" t="n">
        <v>0</v>
      </c>
      <c r="AI163" s="22" t="n">
        <v>0</v>
      </c>
      <c r="AJ163" s="22" t="n">
        <v>0</v>
      </c>
      <c r="AK163" s="23" t="inlineStr">
        <is>
          <t>DCS-AI</t>
        </is>
      </c>
      <c r="AL163" s="23" t="inlineStr">
        <is>
          <t>IS</t>
        </is>
      </c>
      <c r="AM163" s="23" t="n"/>
      <c r="AN163" s="84" t="inlineStr">
        <is>
          <t>DCS</t>
        </is>
      </c>
      <c r="AO163" s="27" t="n"/>
      <c r="AP163" s="27" t="n"/>
      <c r="AQ163" s="28" t="n"/>
      <c r="AR163" s="543" t="inlineStr">
        <is>
          <t>Y</t>
        </is>
      </c>
      <c r="AS163" s="29" t="n"/>
      <c r="AT163" s="84" t="inlineStr">
        <is>
          <t>Site</t>
        </is>
      </c>
      <c r="AU163" s="541" t="inlineStr">
        <is>
          <t>-</t>
        </is>
      </c>
      <c r="AV163" s="27" t="n"/>
      <c r="AW163" s="27" t="n"/>
      <c r="AX163" s="531" t="inlineStr">
        <is>
          <t>18-IJB-30-010</t>
        </is>
      </c>
      <c r="AY163" s="530" t="inlineStr">
        <is>
          <t>18-30-010-iSC</t>
        </is>
      </c>
      <c r="AZ163" s="27" t="n"/>
      <c r="BA163" s="27" t="n"/>
      <c r="BB163" s="27" t="n"/>
      <c r="BC163" s="27" t="n"/>
      <c r="BD163" s="27" t="n"/>
      <c r="BE163" s="33" t="n"/>
      <c r="BF163" s="33" t="n"/>
      <c r="BG163" s="33" t="n"/>
      <c r="BH163" s="33" t="n"/>
      <c r="BI163" s="33" t="n"/>
      <c r="BJ163" s="33" t="n"/>
      <c r="BK163" s="33" t="n"/>
      <c r="BL163" s="33" t="n"/>
      <c r="BM163" s="33" t="n"/>
      <c r="BN163" s="33" t="n"/>
      <c r="BO163" s="33" t="n"/>
      <c r="BP163" s="33" t="n"/>
      <c r="BQ163" s="33" t="n"/>
      <c r="BR163" s="33" t="n"/>
      <c r="BS163" s="33" t="n"/>
      <c r="BT163" s="33" t="n"/>
      <c r="BU163" s="33" t="n"/>
      <c r="BV163" s="33" t="n"/>
      <c r="BW163" s="27" t="n"/>
      <c r="BX163" s="33" t="n"/>
      <c r="BY163" s="33" t="n"/>
      <c r="BZ163" s="33" t="n"/>
      <c r="CA163" s="27" t="n"/>
      <c r="CB163" s="27" t="n"/>
      <c r="CC163" s="27" t="n"/>
      <c r="CD163" s="27" t="n"/>
      <c r="CE163" s="58" t="n"/>
      <c r="CF163" s="58" t="n"/>
      <c r="CG163" s="59">
        <f>IF(OR(Q163="AI",Q163="PI"),AD163-(AE163-AD163)*0.001,IF(AND(Q163="AO",T163="FC"),4-0.048,IF(AND(Q163="AO",OR(T163="FO",T163="FLO")),20-0.048,"")))</f>
        <v/>
      </c>
      <c r="CH163" s="60">
        <f>IF(OR(Q163="AI",Q163="PI"),AD163+(AE163-AD163)*0.001,IF(AND(Q163="AO",T163="FC"),4+0.048,IF(AND(Q163="AO",OR(T163="FO",T163="FLO")),20+0.048,"")))</f>
        <v/>
      </c>
      <c r="CI163" s="61" t="n"/>
      <c r="CJ163" s="62" t="n"/>
      <c r="CK163" s="59">
        <f>IF(OR(Q163="AI",Q163="PI"),(AE163+AD163)/2-(AE163-AD163)*0.001,IF(Q163="AO",12-0.048,""))</f>
        <v/>
      </c>
      <c r="CL163" s="60">
        <f>IF(OR(Q163="AI",Q163="PI"),(AE163+AD163)/2+(AE163-AD163)*0.001,IF(Q163="AO",12+0.048,""))</f>
        <v/>
      </c>
      <c r="CM163" s="61" t="n"/>
      <c r="CN163" s="62" t="n"/>
      <c r="CO163" s="59">
        <f>IF(OR(Q163="AI",Q163="PI"),AE163-(AE163-AD163)*0.001,IF(AND(Q163="AO",T163="FC"),20-0.048,IF(AND(Q163="AO",OR(T163="FO",T163="FLO")),4-0.048,"")))</f>
        <v/>
      </c>
      <c r="CP163" s="60">
        <f>IF(OR(Q163="AI",Q163="PI"),AE163+(AE163-AD163)*0.001,IF(AND(Q163="AO",T163="FC"),20+0.048,IF(AND(Q163="AO",OR(T163="FO",T163="FLO")),4+0.048,"")))</f>
        <v/>
      </c>
      <c r="CQ163" s="64" t="n"/>
      <c r="CR163" s="65" t="n"/>
      <c r="CS163" s="67" t="n"/>
      <c r="CT163" s="67" t="n"/>
      <c r="CU163" s="544" t="n">
        <v>1830</v>
      </c>
      <c r="CV163" s="518">
        <f>LEFT(D163,3)</f>
        <v/>
      </c>
      <c r="CW163" s="47" t="inlineStr">
        <is>
          <t>LISA</t>
        </is>
      </c>
      <c r="CX163" s="47">
        <f>RIGHT(D163,6)</f>
        <v/>
      </c>
      <c r="CY163" s="47">
        <f>CV163&amp;CW163&amp;CX163</f>
        <v/>
      </c>
    </row>
    <row r="164" ht="19.9" customHeight="1" s="521">
      <c r="A164" s="524" t="n">
        <v>163</v>
      </c>
      <c r="B164" s="15" t="n">
        <v>3</v>
      </c>
      <c r="C164" s="15" t="n">
        <v>1830</v>
      </c>
      <c r="D164" s="49" t="inlineStr">
        <is>
          <t>18-LT-23102</t>
        </is>
      </c>
      <c r="E164" s="69" t="n"/>
      <c r="F164" s="540" t="inlineStr">
        <is>
          <t>-</t>
        </is>
      </c>
      <c r="G164" s="541" t="inlineStr">
        <is>
          <t>18-VE-2302</t>
        </is>
      </c>
      <c r="H164" s="553" t="n"/>
      <c r="I164" s="553" t="n"/>
      <c r="J164" s="553">
        <f>IF(H164&lt;&gt;"",LEFT(H164,FIND("～",H164,1)-1),"")</f>
        <v/>
      </c>
      <c r="K164" s="553">
        <f>IF(H164&lt;&gt;"",MID(H164,FIND("～",H164,1)+1,10),"")</f>
        <v/>
      </c>
      <c r="L164" s="22">
        <f>L163</f>
        <v/>
      </c>
      <c r="M164" s="21">
        <f>M163</f>
        <v/>
      </c>
      <c r="N164" s="21">
        <f>N163</f>
        <v/>
      </c>
      <c r="O164" s="21" t="n">
        <v>3</v>
      </c>
      <c r="P164" s="83" t="inlineStr">
        <is>
          <t>AAI143-H</t>
        </is>
      </c>
      <c r="Q164" s="22">
        <f>IF(MID(P164,4,3)="543","AO","AI")</f>
        <v/>
      </c>
      <c r="R164" s="22">
        <f>IF(R163&lt;&gt;"",R163,"")</f>
        <v/>
      </c>
      <c r="S164" s="542" t="inlineStr">
        <is>
          <t>4~20mA</t>
        </is>
      </c>
      <c r="T164" s="22" t="n"/>
      <c r="U164" s="22" t="n"/>
      <c r="V164" s="22" t="n"/>
      <c r="W164" s="22" t="n"/>
      <c r="X164" s="22" t="n"/>
      <c r="Y164" s="22" t="n"/>
      <c r="Z164" s="25">
        <f>"%Z"&amp;TEXT(M164,"00")&amp;TEXT(N164,"0")&amp;"1"&amp;TEXT(O164,"00")</f>
        <v/>
      </c>
      <c r="AA164" s="22">
        <f>IF(E164="","",IF(Q164="AI",CONCATENATE("%%I",E164),IF(Q164="AO",CONCATENATE("%%O",E164),E164)))</f>
        <v/>
      </c>
      <c r="AB164" s="22" t="inlineStr">
        <is>
          <t>18-LISA-23102</t>
        </is>
      </c>
      <c r="AC164" s="22">
        <f>IF(G164&lt;&gt;"",G164,"")</f>
        <v/>
      </c>
      <c r="AD164" s="21">
        <f>IF(J164&lt;&gt;"",J164,"")</f>
        <v/>
      </c>
      <c r="AE164" s="21">
        <f>IF(K164&lt;&gt;"",K164,"")</f>
        <v/>
      </c>
      <c r="AF164" s="21">
        <f>IF(I164&lt;&gt;"",I164,"")</f>
        <v/>
      </c>
      <c r="AG164" s="22" t="n">
        <v>0</v>
      </c>
      <c r="AH164" s="22" t="n">
        <v>0</v>
      </c>
      <c r="AI164" s="22" t="n">
        <v>0</v>
      </c>
      <c r="AJ164" s="22" t="n">
        <v>0</v>
      </c>
      <c r="AK164" s="23" t="inlineStr">
        <is>
          <t>DCS-AI</t>
        </is>
      </c>
      <c r="AL164" s="23" t="inlineStr">
        <is>
          <t>IS</t>
        </is>
      </c>
      <c r="AM164" s="23" t="n"/>
      <c r="AN164" s="84" t="inlineStr">
        <is>
          <t>DCS</t>
        </is>
      </c>
      <c r="AO164" s="27" t="n"/>
      <c r="AP164" s="27" t="n"/>
      <c r="AQ164" s="28" t="n"/>
      <c r="AR164" s="543" t="inlineStr">
        <is>
          <t>Y</t>
        </is>
      </c>
      <c r="AS164" s="29" t="n"/>
      <c r="AT164" s="84" t="inlineStr">
        <is>
          <t>Site</t>
        </is>
      </c>
      <c r="AU164" s="541" t="inlineStr">
        <is>
          <t>-</t>
        </is>
      </c>
      <c r="AV164" s="27" t="n"/>
      <c r="AW164" s="27" t="n"/>
      <c r="AX164" s="531" t="inlineStr">
        <is>
          <t>18-IJB-30-010</t>
        </is>
      </c>
      <c r="AY164" s="530" t="inlineStr">
        <is>
          <t>18-30-010-iSC</t>
        </is>
      </c>
      <c r="AZ164" s="27" t="n"/>
      <c r="BA164" s="27" t="n"/>
      <c r="BB164" s="27" t="n"/>
      <c r="BC164" s="27" t="n"/>
      <c r="BD164" s="27" t="n"/>
      <c r="BE164" s="33" t="n"/>
      <c r="BF164" s="33" t="n"/>
      <c r="BG164" s="33" t="n"/>
      <c r="BH164" s="33" t="n"/>
      <c r="BI164" s="33" t="n"/>
      <c r="BJ164" s="33" t="n"/>
      <c r="BK164" s="33" t="n"/>
      <c r="BL164" s="33" t="n"/>
      <c r="BM164" s="33" t="n"/>
      <c r="BN164" s="33" t="n"/>
      <c r="BO164" s="33" t="n"/>
      <c r="BP164" s="33" t="n"/>
      <c r="BQ164" s="33" t="n"/>
      <c r="BR164" s="33" t="n"/>
      <c r="BS164" s="33" t="n"/>
      <c r="BT164" s="33" t="n"/>
      <c r="BU164" s="33" t="n"/>
      <c r="BV164" s="33" t="n"/>
      <c r="BW164" s="27" t="n"/>
      <c r="BX164" s="33" t="n"/>
      <c r="BY164" s="33" t="n"/>
      <c r="BZ164" s="33" t="n"/>
      <c r="CA164" s="27" t="n"/>
      <c r="CB164" s="27" t="n"/>
      <c r="CC164" s="27" t="n"/>
      <c r="CD164" s="27" t="n"/>
      <c r="CE164" s="58" t="n"/>
      <c r="CF164" s="58" t="n"/>
      <c r="CG164" s="59">
        <f>IF(OR(Q164="AI",Q164="PI"),AD164-(AE164-AD164)*0.001,IF(AND(Q164="AO",T164="FC"),4-0.048,IF(AND(Q164="AO",OR(T164="FO",T164="FLO")),20-0.048,"")))</f>
        <v/>
      </c>
      <c r="CH164" s="60">
        <f>IF(OR(Q164="AI",Q164="PI"),AD164+(AE164-AD164)*0.001,IF(AND(Q164="AO",T164="FC"),4+0.048,IF(AND(Q164="AO",OR(T164="FO",T164="FLO")),20+0.048,"")))</f>
        <v/>
      </c>
      <c r="CI164" s="61" t="n"/>
      <c r="CJ164" s="62" t="n"/>
      <c r="CK164" s="59">
        <f>IF(OR(Q164="AI",Q164="PI"),(AE164+AD164)/2-(AE164-AD164)*0.001,IF(Q164="AO",12-0.048,""))</f>
        <v/>
      </c>
      <c r="CL164" s="60">
        <f>IF(OR(Q164="AI",Q164="PI"),(AE164+AD164)/2+(AE164-AD164)*0.001,IF(Q164="AO",12+0.048,""))</f>
        <v/>
      </c>
      <c r="CM164" s="61" t="n"/>
      <c r="CN164" s="62" t="n"/>
      <c r="CO164" s="59">
        <f>IF(OR(Q164="AI",Q164="PI"),AE164-(AE164-AD164)*0.001,IF(AND(Q164="AO",T164="FC"),20-0.048,IF(AND(Q164="AO",OR(T164="FO",T164="FLO")),4-0.048,"")))</f>
        <v/>
      </c>
      <c r="CP164" s="60">
        <f>IF(OR(Q164="AI",Q164="PI"),AE164+(AE164-AD164)*0.001,IF(AND(Q164="AO",T164="FC"),20+0.048,IF(AND(Q164="AO",OR(T164="FO",T164="FLO")),4+0.048,"")))</f>
        <v/>
      </c>
      <c r="CQ164" s="64" t="n"/>
      <c r="CR164" s="65" t="n"/>
      <c r="CS164" s="67" t="n"/>
      <c r="CT164" s="67" t="n"/>
      <c r="CU164" s="544" t="n">
        <v>1830</v>
      </c>
      <c r="CV164" s="518">
        <f>LEFT(D164,3)</f>
        <v/>
      </c>
      <c r="CW164" s="47" t="inlineStr">
        <is>
          <t>LISA</t>
        </is>
      </c>
      <c r="CX164" s="47">
        <f>RIGHT(D164,6)</f>
        <v/>
      </c>
      <c r="CY164" s="47">
        <f>CV164&amp;CW164&amp;CX164</f>
        <v/>
      </c>
    </row>
    <row r="165" ht="19.9" customHeight="1" s="521">
      <c r="A165" s="524" t="n">
        <v>164</v>
      </c>
      <c r="B165" s="15" t="n">
        <v>4</v>
      </c>
      <c r="C165" s="15" t="n">
        <v>1830</v>
      </c>
      <c r="D165" s="49" t="inlineStr">
        <is>
          <t>18-LT-24101</t>
        </is>
      </c>
      <c r="E165" s="69" t="n"/>
      <c r="F165" s="540" t="inlineStr">
        <is>
          <t>-</t>
        </is>
      </c>
      <c r="G165" s="541" t="inlineStr">
        <is>
          <t>18-VE-2401</t>
        </is>
      </c>
      <c r="H165" s="553" t="n"/>
      <c r="I165" s="553" t="n"/>
      <c r="J165" s="553">
        <f>IF(H165&lt;&gt;"",LEFT(H165,FIND("～",H165,1)-1),"")</f>
        <v/>
      </c>
      <c r="K165" s="553">
        <f>IF(H165&lt;&gt;"",MID(H165,FIND("～",H165,1)+1,10),"")</f>
        <v/>
      </c>
      <c r="L165" s="22">
        <f>L164</f>
        <v/>
      </c>
      <c r="M165" s="21">
        <f>M164</f>
        <v/>
      </c>
      <c r="N165" s="21">
        <f>N164</f>
        <v/>
      </c>
      <c r="O165" s="21" t="n">
        <v>4</v>
      </c>
      <c r="P165" s="83" t="inlineStr">
        <is>
          <t>AAI143-H</t>
        </is>
      </c>
      <c r="Q165" s="22">
        <f>IF(MID(P165,4,3)="543","AO","AI")</f>
        <v/>
      </c>
      <c r="R165" s="22">
        <f>IF(R164&lt;&gt;"",R164,"")</f>
        <v/>
      </c>
      <c r="S165" s="542" t="inlineStr">
        <is>
          <t>4~20mA</t>
        </is>
      </c>
      <c r="T165" s="22" t="n"/>
      <c r="U165" s="22" t="n"/>
      <c r="V165" s="22" t="n"/>
      <c r="W165" s="22" t="n"/>
      <c r="X165" s="22" t="n"/>
      <c r="Y165" s="22" t="n"/>
      <c r="Z165" s="25">
        <f>"%Z"&amp;TEXT(M165,"00")&amp;TEXT(N165,"0")&amp;"1"&amp;TEXT(O165,"00")</f>
        <v/>
      </c>
      <c r="AA165" s="22">
        <f>IF(E165="","",IF(Q165="AI",CONCATENATE("%%I",E165),IF(Q165="AO",CONCATENATE("%%O",E165),E165)))</f>
        <v/>
      </c>
      <c r="AB165" s="22" t="inlineStr">
        <is>
          <t>18-LISA-24101</t>
        </is>
      </c>
      <c r="AC165" s="22">
        <f>IF(G165&lt;&gt;"",G165,"")</f>
        <v/>
      </c>
      <c r="AD165" s="21">
        <f>IF(J165&lt;&gt;"",J165,"")</f>
        <v/>
      </c>
      <c r="AE165" s="21">
        <f>IF(K165&lt;&gt;"",K165,"")</f>
        <v/>
      </c>
      <c r="AF165" s="21">
        <f>IF(I165&lt;&gt;"",I165,"")</f>
        <v/>
      </c>
      <c r="AG165" s="22" t="n">
        <v>0</v>
      </c>
      <c r="AH165" s="22" t="n">
        <v>0</v>
      </c>
      <c r="AI165" s="22" t="n">
        <v>0</v>
      </c>
      <c r="AJ165" s="22" t="n">
        <v>0</v>
      </c>
      <c r="AK165" s="23" t="inlineStr">
        <is>
          <t>DCS-AI</t>
        </is>
      </c>
      <c r="AL165" s="23" t="inlineStr">
        <is>
          <t>IS</t>
        </is>
      </c>
      <c r="AM165" s="23" t="n"/>
      <c r="AN165" s="84" t="inlineStr">
        <is>
          <t>DCS</t>
        </is>
      </c>
      <c r="AO165" s="27" t="n"/>
      <c r="AP165" s="27" t="n"/>
      <c r="AQ165" s="28" t="n"/>
      <c r="AR165" s="543" t="inlineStr">
        <is>
          <t>Y</t>
        </is>
      </c>
      <c r="AS165" s="29" t="n"/>
      <c r="AT165" s="84" t="inlineStr">
        <is>
          <t>Site</t>
        </is>
      </c>
      <c r="AU165" s="541" t="inlineStr">
        <is>
          <t>-</t>
        </is>
      </c>
      <c r="AV165" s="27" t="n"/>
      <c r="AW165" s="27" t="n"/>
      <c r="AX165" s="531" t="inlineStr">
        <is>
          <t>18-IJB-30-010</t>
        </is>
      </c>
      <c r="AY165" s="530" t="inlineStr">
        <is>
          <t>18-30-010-iSC</t>
        </is>
      </c>
      <c r="AZ165" s="27" t="n"/>
      <c r="BA165" s="27" t="n"/>
      <c r="BB165" s="27" t="n"/>
      <c r="BC165" s="27" t="n"/>
      <c r="BD165" s="27" t="n"/>
      <c r="BE165" s="33" t="n"/>
      <c r="BF165" s="33" t="n"/>
      <c r="BG165" s="33" t="n"/>
      <c r="BH165" s="33" t="n"/>
      <c r="BI165" s="33" t="n"/>
      <c r="BJ165" s="33" t="n"/>
      <c r="BK165" s="33" t="n"/>
      <c r="BL165" s="33" t="n"/>
      <c r="BM165" s="33" t="n"/>
      <c r="BN165" s="33" t="n"/>
      <c r="BO165" s="33" t="n"/>
      <c r="BP165" s="33" t="n"/>
      <c r="BQ165" s="33" t="n"/>
      <c r="BR165" s="33" t="n"/>
      <c r="BS165" s="33" t="n"/>
      <c r="BT165" s="33" t="n"/>
      <c r="BU165" s="33" t="n"/>
      <c r="BV165" s="33" t="n"/>
      <c r="BW165" s="27" t="n"/>
      <c r="BX165" s="33" t="n"/>
      <c r="BY165" s="33" t="n"/>
      <c r="BZ165" s="33" t="n"/>
      <c r="CA165" s="27" t="n"/>
      <c r="CB165" s="27" t="n"/>
      <c r="CC165" s="27" t="n"/>
      <c r="CD165" s="27" t="n"/>
      <c r="CE165" s="58" t="n"/>
      <c r="CF165" s="58" t="n"/>
      <c r="CG165" s="59">
        <f>IF(OR(Q165="AI",Q165="PI"),AD165-(AE165-AD165)*0.001,IF(AND(Q165="AO",T165="FC"),4-0.048,IF(AND(Q165="AO",OR(T165="FO",T165="FLO")),20-0.048,"")))</f>
        <v/>
      </c>
      <c r="CH165" s="60">
        <f>IF(OR(Q165="AI",Q165="PI"),AD165+(AE165-AD165)*0.001,IF(AND(Q165="AO",T165="FC"),4+0.048,IF(AND(Q165="AO",OR(T165="FO",T165="FLO")),20+0.048,"")))</f>
        <v/>
      </c>
      <c r="CI165" s="61" t="n"/>
      <c r="CJ165" s="62" t="n"/>
      <c r="CK165" s="59">
        <f>IF(OR(Q165="AI",Q165="PI"),(AE165+AD165)/2-(AE165-AD165)*0.001,IF(Q165="AO",12-0.048,""))</f>
        <v/>
      </c>
      <c r="CL165" s="60">
        <f>IF(OR(Q165="AI",Q165="PI"),(AE165+AD165)/2+(AE165-AD165)*0.001,IF(Q165="AO",12+0.048,""))</f>
        <v/>
      </c>
      <c r="CM165" s="61" t="n"/>
      <c r="CN165" s="62" t="n"/>
      <c r="CO165" s="59">
        <f>IF(OR(Q165="AI",Q165="PI"),AE165-(AE165-AD165)*0.001,IF(AND(Q165="AO",T165="FC"),20-0.048,IF(AND(Q165="AO",OR(T165="FO",T165="FLO")),4-0.048,"")))</f>
        <v/>
      </c>
      <c r="CP165" s="60">
        <f>IF(OR(Q165="AI",Q165="PI"),AE165+(AE165-AD165)*0.001,IF(AND(Q165="AO",T165="FC"),20+0.048,IF(AND(Q165="AO",OR(T165="FO",T165="FLO")),4+0.048,"")))</f>
        <v/>
      </c>
      <c r="CQ165" s="64" t="n"/>
      <c r="CR165" s="65" t="n"/>
      <c r="CS165" s="67" t="n"/>
      <c r="CT165" s="67" t="n"/>
      <c r="CU165" s="544" t="n">
        <v>1830</v>
      </c>
      <c r="CV165" s="518">
        <f>LEFT(D165,3)</f>
        <v/>
      </c>
      <c r="CW165" s="47" t="inlineStr">
        <is>
          <t>LISA</t>
        </is>
      </c>
      <c r="CX165" s="47">
        <f>RIGHT(D165,6)</f>
        <v/>
      </c>
      <c r="CY165" s="47">
        <f>CV165&amp;CW165&amp;CX165</f>
        <v/>
      </c>
    </row>
    <row r="166" ht="19.9" customHeight="1" s="521">
      <c r="A166" s="524" t="n">
        <v>165</v>
      </c>
      <c r="B166" s="15" t="n">
        <v>5</v>
      </c>
      <c r="C166" s="15" t="n">
        <v>1830</v>
      </c>
      <c r="D166" s="49" t="inlineStr">
        <is>
          <t>18-PT-23101</t>
        </is>
      </c>
      <c r="E166" s="49" t="n"/>
      <c r="F166" s="540" t="inlineStr">
        <is>
          <t>-</t>
        </is>
      </c>
      <c r="G166" s="541" t="inlineStr">
        <is>
          <t>LP NITROGEN TO VE-2301</t>
        </is>
      </c>
      <c r="H166" s="553" t="n"/>
      <c r="I166" s="553" t="n"/>
      <c r="J166" s="553">
        <f>IF(H166&lt;&gt;"",LEFT(H166,FIND("～",H166,1)-1),"")</f>
        <v/>
      </c>
      <c r="K166" s="553">
        <f>IF(H166&lt;&gt;"",MID(H166,FIND("～",H166,1)+1,10),"")</f>
        <v/>
      </c>
      <c r="L166" s="22">
        <f>L165</f>
        <v/>
      </c>
      <c r="M166" s="21">
        <f>M165</f>
        <v/>
      </c>
      <c r="N166" s="21">
        <f>N165</f>
        <v/>
      </c>
      <c r="O166" s="21" t="n">
        <v>5</v>
      </c>
      <c r="P166" s="83" t="inlineStr">
        <is>
          <t>AAI143-H</t>
        </is>
      </c>
      <c r="Q166" s="22">
        <f>IF(MID(P166,4,3)="543","AO","AI")</f>
        <v/>
      </c>
      <c r="R166" s="22">
        <f>IF(R165&lt;&gt;"",R165,"")</f>
        <v/>
      </c>
      <c r="S166" s="542" t="inlineStr">
        <is>
          <t>4~20mA</t>
        </is>
      </c>
      <c r="T166" s="22" t="n"/>
      <c r="U166" s="22" t="n"/>
      <c r="V166" s="22" t="n"/>
      <c r="W166" s="22" t="n"/>
      <c r="X166" s="22" t="n"/>
      <c r="Y166" s="22" t="n"/>
      <c r="Z166" s="25">
        <f>"%Z"&amp;TEXT(M166,"00")&amp;TEXT(N166,"0")&amp;"1"&amp;TEXT(O166,"00")</f>
        <v/>
      </c>
      <c r="AA166" s="22">
        <f>IF(E166="","",IF(Q166="AI",CONCATENATE("%%I",E166),IF(Q166="AO",CONCATENATE("%%O",E166),E166)))</f>
        <v/>
      </c>
      <c r="AB166" s="22" t="inlineStr">
        <is>
          <t>18-PICA-23101</t>
        </is>
      </c>
      <c r="AC166" s="22">
        <f>IF(G166&lt;&gt;"",G166,"")</f>
        <v/>
      </c>
      <c r="AD166" s="21">
        <f>IF(J166&lt;&gt;"",J166,"")</f>
        <v/>
      </c>
      <c r="AE166" s="21">
        <f>IF(K166&lt;&gt;"",K166,"")</f>
        <v/>
      </c>
      <c r="AF166" s="21">
        <f>IF(I166&lt;&gt;"",I166,"")</f>
        <v/>
      </c>
      <c r="AG166" s="22" t="n"/>
      <c r="AH166" s="22" t="n"/>
      <c r="AI166" s="22" t="n"/>
      <c r="AJ166" s="22" t="n"/>
      <c r="AK166" s="23" t="inlineStr">
        <is>
          <t>DCS-AI</t>
        </is>
      </c>
      <c r="AL166" s="23" t="inlineStr">
        <is>
          <t>IS</t>
        </is>
      </c>
      <c r="AM166" s="23" t="n"/>
      <c r="AN166" s="84" t="inlineStr">
        <is>
          <t>DCS</t>
        </is>
      </c>
      <c r="AO166" s="27" t="n"/>
      <c r="AP166" s="27" t="n"/>
      <c r="AQ166" s="28" t="n"/>
      <c r="AR166" s="543" t="inlineStr">
        <is>
          <t>Y</t>
        </is>
      </c>
      <c r="AS166" s="29" t="n"/>
      <c r="AT166" s="84" t="inlineStr">
        <is>
          <t>Site</t>
        </is>
      </c>
      <c r="AU166" s="541" t="inlineStr">
        <is>
          <t>-</t>
        </is>
      </c>
      <c r="AV166" s="27" t="n"/>
      <c r="AW166" s="27" t="n"/>
      <c r="AX166" s="530" t="inlineStr">
        <is>
          <t>18-IJB-30-015</t>
        </is>
      </c>
      <c r="AY166" s="530" t="inlineStr">
        <is>
          <t>18-30-015-iSC</t>
        </is>
      </c>
      <c r="AZ166" s="27" t="n"/>
      <c r="BA166" s="27" t="n"/>
      <c r="BB166" s="27" t="n"/>
      <c r="BC166" s="27" t="n"/>
      <c r="BD166" s="27" t="n"/>
      <c r="BE166" s="33" t="n"/>
      <c r="BF166" s="33" t="n"/>
      <c r="BG166" s="33" t="n"/>
      <c r="BH166" s="33" t="n"/>
      <c r="BI166" s="33" t="n"/>
      <c r="BJ166" s="33" t="n"/>
      <c r="BK166" s="33" t="n"/>
      <c r="BL166" s="33" t="n"/>
      <c r="BM166" s="33" t="n"/>
      <c r="BN166" s="33" t="n"/>
      <c r="BO166" s="33" t="n"/>
      <c r="BP166" s="33" t="n"/>
      <c r="BQ166" s="33" t="n"/>
      <c r="BR166" s="33" t="n"/>
      <c r="BS166" s="33" t="n"/>
      <c r="BT166" s="33" t="n"/>
      <c r="BU166" s="33" t="n"/>
      <c r="BV166" s="33" t="n"/>
      <c r="BW166" s="27" t="n"/>
      <c r="BX166" s="33" t="n"/>
      <c r="BY166" s="33" t="n"/>
      <c r="BZ166" s="33" t="n"/>
      <c r="CA166" s="27" t="n"/>
      <c r="CB166" s="27" t="n"/>
      <c r="CC166" s="27" t="n"/>
      <c r="CD166" s="27" t="n"/>
      <c r="CE166" s="58" t="n"/>
      <c r="CF166" s="58" t="n"/>
      <c r="CG166" s="59">
        <f>IF(OR(Q166="AI",Q166="PI"),AD166-(AE166-AD166)*0.001,IF(AND(Q166="AO",T166="FC"),4-0.048,IF(AND(Q166="AO",OR(T166="FO",T166="FLO")),20-0.048,"")))</f>
        <v/>
      </c>
      <c r="CH166" s="60">
        <f>IF(OR(Q166="AI",Q166="PI"),AD166+(AE166-AD166)*0.001,IF(AND(Q166="AO",T166="FC"),4+0.048,IF(AND(Q166="AO",OR(T166="FO",T166="FLO")),20+0.048,"")))</f>
        <v/>
      </c>
      <c r="CI166" s="61" t="n"/>
      <c r="CJ166" s="62" t="n"/>
      <c r="CK166" s="59">
        <f>IF(OR(Q166="AI",Q166="PI"),(AE166+AD166)/2-(AE166-AD166)*0.001,IF(Q166="AO",12-0.048,""))</f>
        <v/>
      </c>
      <c r="CL166" s="60">
        <f>IF(OR(Q166="AI",Q166="PI"),(AE166+AD166)/2+(AE166-AD166)*0.001,IF(Q166="AO",12+0.048,""))</f>
        <v/>
      </c>
      <c r="CM166" s="61" t="n"/>
      <c r="CN166" s="62" t="n"/>
      <c r="CO166" s="59">
        <f>IF(OR(Q166="AI",Q166="PI"),AE166-(AE166-AD166)*0.001,IF(AND(Q166="AO",T166="FC"),20-0.048,IF(AND(Q166="AO",OR(T166="FO",T166="FLO")),4-0.048,"")))</f>
        <v/>
      </c>
      <c r="CP166" s="60">
        <f>IF(OR(Q166="AI",Q166="PI"),AE166+(AE166-AD166)*0.001,IF(AND(Q166="AO",T166="FC"),20+0.048,IF(AND(Q166="AO",OR(T166="FO",T166="FLO")),4+0.048,"")))</f>
        <v/>
      </c>
      <c r="CQ166" s="64" t="n"/>
      <c r="CR166" s="65" t="n"/>
      <c r="CS166" s="67" t="n"/>
      <c r="CT166" s="67" t="n"/>
      <c r="CU166" s="544" t="n">
        <v>1830</v>
      </c>
      <c r="CV166" s="518">
        <f>LEFT(D166,3)</f>
        <v/>
      </c>
      <c r="CW166" s="47" t="inlineStr">
        <is>
          <t>PICA</t>
        </is>
      </c>
      <c r="CX166" s="47">
        <f>RIGHT(D166,6)</f>
        <v/>
      </c>
      <c r="CY166" s="47">
        <f>CV166&amp;CW166&amp;CX166</f>
        <v/>
      </c>
    </row>
    <row r="167" ht="19.9" customHeight="1" s="521">
      <c r="A167" s="524" t="n">
        <v>166</v>
      </c>
      <c r="B167" s="15" t="n">
        <v>6</v>
      </c>
      <c r="C167" s="15" t="n">
        <v>1830</v>
      </c>
      <c r="D167" s="49" t="inlineStr">
        <is>
          <t>18-PT-66101</t>
        </is>
      </c>
      <c r="E167" s="49" t="n"/>
      <c r="F167" s="540" t="inlineStr">
        <is>
          <t>-</t>
        </is>
      </c>
      <c r="G167" s="541" t="inlineStr">
        <is>
          <t>OFFGAS TO ET-6602</t>
        </is>
      </c>
      <c r="H167" s="553" t="n"/>
      <c r="I167" s="553" t="n"/>
      <c r="J167" s="553">
        <f>IF(H167&lt;&gt;"",LEFT(H167,FIND("～",H167,1)-1),"")</f>
        <v/>
      </c>
      <c r="K167" s="553">
        <f>IF(H167&lt;&gt;"",MID(H167,FIND("～",H167,1)+1,10),"")</f>
        <v/>
      </c>
      <c r="L167" s="22">
        <f>L166</f>
        <v/>
      </c>
      <c r="M167" s="21">
        <f>M166</f>
        <v/>
      </c>
      <c r="N167" s="21">
        <f>N166</f>
        <v/>
      </c>
      <c r="O167" s="21" t="n">
        <v>6</v>
      </c>
      <c r="P167" s="83" t="inlineStr">
        <is>
          <t>AAI143-H</t>
        </is>
      </c>
      <c r="Q167" s="22">
        <f>IF(MID(P167,4,3)="543","AO","AI")</f>
        <v/>
      </c>
      <c r="R167" s="22">
        <f>IF(R166&lt;&gt;"",R166,"")</f>
        <v/>
      </c>
      <c r="S167" s="542" t="inlineStr">
        <is>
          <t>4~20mA</t>
        </is>
      </c>
      <c r="T167" s="22" t="n"/>
      <c r="U167" s="22" t="n"/>
      <c r="V167" s="22" t="n"/>
      <c r="W167" s="22" t="n"/>
      <c r="X167" s="22" t="n"/>
      <c r="Y167" s="22" t="n"/>
      <c r="Z167" s="25">
        <f>"%Z"&amp;TEXT(M167,"00")&amp;TEXT(N167,"0")&amp;"1"&amp;TEXT(O167,"00")</f>
        <v/>
      </c>
      <c r="AA167" s="22">
        <f>IF(E167="","",IF(Q167="AI",CONCATENATE("%%I",E167),IF(Q167="AO",CONCATENATE("%%O",E167),E167)))</f>
        <v/>
      </c>
      <c r="AB167" s="22" t="inlineStr">
        <is>
          <t>18-PICA-66101</t>
        </is>
      </c>
      <c r="AC167" s="22">
        <f>IF(G167&lt;&gt;"",G167,"")</f>
        <v/>
      </c>
      <c r="AD167" s="21">
        <f>IF(J167&lt;&gt;"",J167,"")</f>
        <v/>
      </c>
      <c r="AE167" s="21">
        <f>IF(K167&lt;&gt;"",K167,"")</f>
        <v/>
      </c>
      <c r="AF167" s="21">
        <f>IF(I167&lt;&gt;"",I167,"")</f>
        <v/>
      </c>
      <c r="AG167" s="22" t="n"/>
      <c r="AH167" s="22" t="n"/>
      <c r="AI167" s="22" t="n"/>
      <c r="AJ167" s="22" t="n"/>
      <c r="AK167" s="23" t="inlineStr">
        <is>
          <t>DCS-AI</t>
        </is>
      </c>
      <c r="AL167" s="23" t="inlineStr">
        <is>
          <t>IS</t>
        </is>
      </c>
      <c r="AM167" s="23" t="n"/>
      <c r="AN167" s="84" t="inlineStr">
        <is>
          <t>DCS</t>
        </is>
      </c>
      <c r="AO167" s="27" t="n"/>
      <c r="AP167" s="27" t="n"/>
      <c r="AQ167" s="28" t="n"/>
      <c r="AR167" s="543" t="inlineStr">
        <is>
          <t>Y</t>
        </is>
      </c>
      <c r="AS167" s="29" t="n"/>
      <c r="AT167" s="84" t="inlineStr">
        <is>
          <t>Site</t>
        </is>
      </c>
      <c r="AU167" s="541" t="inlineStr">
        <is>
          <t>-</t>
        </is>
      </c>
      <c r="AV167" s="27" t="n"/>
      <c r="AW167" s="27" t="n"/>
      <c r="AX167" s="530" t="inlineStr">
        <is>
          <t>18-IJB-30-015</t>
        </is>
      </c>
      <c r="AY167" s="530" t="inlineStr">
        <is>
          <t>18-30-015-iSC</t>
        </is>
      </c>
      <c r="AZ167" s="27" t="n"/>
      <c r="BA167" s="27" t="n"/>
      <c r="BB167" s="27" t="n"/>
      <c r="BC167" s="27" t="n"/>
      <c r="BD167" s="27" t="n"/>
      <c r="BE167" s="33" t="n"/>
      <c r="BF167" s="33" t="n"/>
      <c r="BG167" s="33" t="n"/>
      <c r="BH167" s="33" t="n"/>
      <c r="BI167" s="33" t="n"/>
      <c r="BJ167" s="33" t="n"/>
      <c r="BK167" s="33" t="n"/>
      <c r="BL167" s="33" t="n"/>
      <c r="BM167" s="33" t="n"/>
      <c r="BN167" s="33" t="n"/>
      <c r="BO167" s="33" t="n"/>
      <c r="BP167" s="33" t="n"/>
      <c r="BQ167" s="33" t="n"/>
      <c r="BR167" s="33" t="n"/>
      <c r="BS167" s="33" t="n"/>
      <c r="BT167" s="33" t="n"/>
      <c r="BU167" s="33" t="n"/>
      <c r="BV167" s="33" t="n"/>
      <c r="BW167" s="27" t="n"/>
      <c r="BX167" s="33" t="n"/>
      <c r="BY167" s="33" t="n"/>
      <c r="BZ167" s="33" t="n"/>
      <c r="CA167" s="27" t="n"/>
      <c r="CB167" s="27" t="n"/>
      <c r="CC167" s="27" t="n"/>
      <c r="CD167" s="27" t="n"/>
      <c r="CE167" s="58" t="n"/>
      <c r="CF167" s="58" t="n"/>
      <c r="CG167" s="59">
        <f>IF(OR(Q167="AI",Q167="PI"),AD167-(AE167-AD167)*0.001,IF(AND(Q167="AO",T167="FC"),4-0.048,IF(AND(Q167="AO",OR(T167="FO",T167="FLO")),20-0.048,"")))</f>
        <v/>
      </c>
      <c r="CH167" s="60">
        <f>IF(OR(Q167="AI",Q167="PI"),AD167+(AE167-AD167)*0.001,IF(AND(Q167="AO",T167="FC"),4+0.048,IF(AND(Q167="AO",OR(T167="FO",T167="FLO")),20+0.048,"")))</f>
        <v/>
      </c>
      <c r="CI167" s="61" t="n"/>
      <c r="CJ167" s="62" t="n"/>
      <c r="CK167" s="59">
        <f>IF(OR(Q167="AI",Q167="PI"),(AE167+AD167)/2-(AE167-AD167)*0.001,IF(Q167="AO",12-0.048,""))</f>
        <v/>
      </c>
      <c r="CL167" s="60">
        <f>IF(OR(Q167="AI",Q167="PI"),(AE167+AD167)/2+(AE167-AD167)*0.001,IF(Q167="AO",12+0.048,""))</f>
        <v/>
      </c>
      <c r="CM167" s="61" t="n"/>
      <c r="CN167" s="62" t="n"/>
      <c r="CO167" s="59">
        <f>IF(OR(Q167="AI",Q167="PI"),AE167-(AE167-AD167)*0.001,IF(AND(Q167="AO",T167="FC"),20-0.048,IF(AND(Q167="AO",OR(T167="FO",T167="FLO")),4-0.048,"")))</f>
        <v/>
      </c>
      <c r="CP167" s="60">
        <f>IF(OR(Q167="AI",Q167="PI"),AE167+(AE167-AD167)*0.001,IF(AND(Q167="AO",T167="FC"),20+0.048,IF(AND(Q167="AO",OR(T167="FO",T167="FLO")),4+0.048,"")))</f>
        <v/>
      </c>
      <c r="CQ167" s="64" t="n"/>
      <c r="CR167" s="65" t="n"/>
      <c r="CS167" s="67" t="n"/>
      <c r="CT167" s="67" t="n"/>
      <c r="CU167" s="544" t="n">
        <v>1830</v>
      </c>
      <c r="CV167" s="518">
        <f>LEFT(D167,3)</f>
        <v/>
      </c>
      <c r="CW167" s="47" t="inlineStr">
        <is>
          <t>PICA</t>
        </is>
      </c>
      <c r="CX167" s="47">
        <f>RIGHT(D167,6)</f>
        <v/>
      </c>
      <c r="CY167" s="47">
        <f>CV167&amp;CW167&amp;CX167</f>
        <v/>
      </c>
    </row>
    <row r="168" ht="19.9" customHeight="1" s="521">
      <c r="A168" s="524" t="n">
        <v>167</v>
      </c>
      <c r="B168" s="15" t="n">
        <v>7</v>
      </c>
      <c r="C168" s="15" t="n">
        <v>1830</v>
      </c>
      <c r="D168" s="49" t="inlineStr">
        <is>
          <t>18-PT-66102</t>
        </is>
      </c>
      <c r="E168" s="49" t="n"/>
      <c r="F168" s="540" t="inlineStr">
        <is>
          <t>-</t>
        </is>
      </c>
      <c r="G168" s="541" t="inlineStr">
        <is>
          <t>OFFGAS TO ATM AT SAFE LOCATION</t>
        </is>
      </c>
      <c r="H168" s="553" t="n"/>
      <c r="I168" s="553" t="n"/>
      <c r="J168" s="553">
        <f>IF(H168&lt;&gt;"",LEFT(H168,FIND("～",H168,1)-1),"")</f>
        <v/>
      </c>
      <c r="K168" s="553">
        <f>IF(H168&lt;&gt;"",MID(H168,FIND("～",H168,1)+1,10),"")</f>
        <v/>
      </c>
      <c r="L168" s="22">
        <f>L167</f>
        <v/>
      </c>
      <c r="M168" s="21">
        <f>M167</f>
        <v/>
      </c>
      <c r="N168" s="21">
        <f>N167</f>
        <v/>
      </c>
      <c r="O168" s="21" t="n">
        <v>7</v>
      </c>
      <c r="P168" s="83" t="inlineStr">
        <is>
          <t>AAI143-H</t>
        </is>
      </c>
      <c r="Q168" s="22">
        <f>IF(MID(P168,4,3)="543","AO","AI")</f>
        <v/>
      </c>
      <c r="R168" s="22">
        <f>IF(R167&lt;&gt;"",R167,"")</f>
        <v/>
      </c>
      <c r="S168" s="542" t="inlineStr">
        <is>
          <t>4~20mA</t>
        </is>
      </c>
      <c r="T168" s="22" t="n"/>
      <c r="U168" s="22" t="n"/>
      <c r="V168" s="22" t="n"/>
      <c r="W168" s="22" t="n"/>
      <c r="X168" s="22" t="n"/>
      <c r="Y168" s="22" t="n"/>
      <c r="Z168" s="25">
        <f>"%Z"&amp;TEXT(M168,"00")&amp;TEXT(N168,"0")&amp;"1"&amp;TEXT(O168,"00")</f>
        <v/>
      </c>
      <c r="AA168" s="22">
        <f>IF(E168="","",IF(Q168="AI",CONCATENATE("%%I",E168),IF(Q168="AO",CONCATENATE("%%O",E168),E168)))</f>
        <v/>
      </c>
      <c r="AB168" s="22" t="inlineStr">
        <is>
          <t>18-PICA-66102</t>
        </is>
      </c>
      <c r="AC168" s="22">
        <f>IF(G168&lt;&gt;"",G168,"")</f>
        <v/>
      </c>
      <c r="AD168" s="21">
        <f>IF(J168&lt;&gt;"",J168,"")</f>
        <v/>
      </c>
      <c r="AE168" s="21">
        <f>IF(K168&lt;&gt;"",K168,"")</f>
        <v/>
      </c>
      <c r="AF168" s="21">
        <f>IF(I168&lt;&gt;"",I168,"")</f>
        <v/>
      </c>
      <c r="AG168" s="22" t="n"/>
      <c r="AH168" s="22" t="n"/>
      <c r="AI168" s="22" t="n"/>
      <c r="AJ168" s="22" t="n"/>
      <c r="AK168" s="23" t="inlineStr">
        <is>
          <t>DCS-AI</t>
        </is>
      </c>
      <c r="AL168" s="23" t="inlineStr">
        <is>
          <t>IS</t>
        </is>
      </c>
      <c r="AM168" s="23" t="n"/>
      <c r="AN168" s="84" t="inlineStr">
        <is>
          <t>DCS</t>
        </is>
      </c>
      <c r="AO168" s="27" t="n"/>
      <c r="AP168" s="27" t="n"/>
      <c r="AQ168" s="28" t="n"/>
      <c r="AR168" s="543" t="inlineStr">
        <is>
          <t>Y</t>
        </is>
      </c>
      <c r="AS168" s="29" t="n"/>
      <c r="AT168" s="84" t="inlineStr">
        <is>
          <t>Site</t>
        </is>
      </c>
      <c r="AU168" s="541" t="inlineStr">
        <is>
          <t>-</t>
        </is>
      </c>
      <c r="AV168" s="27" t="n"/>
      <c r="AW168" s="27" t="n"/>
      <c r="AX168" s="530" t="inlineStr">
        <is>
          <t>18-IJB-30-015</t>
        </is>
      </c>
      <c r="AY168" s="530" t="inlineStr">
        <is>
          <t>18-30-015-iSC</t>
        </is>
      </c>
      <c r="AZ168" s="27" t="n"/>
      <c r="BA168" s="27" t="n"/>
      <c r="BB168" s="27" t="n"/>
      <c r="BC168" s="27" t="n"/>
      <c r="BD168" s="27" t="n"/>
      <c r="BE168" s="33" t="n"/>
      <c r="BF168" s="33" t="n"/>
      <c r="BG168" s="33" t="n"/>
      <c r="BH168" s="33" t="n"/>
      <c r="BI168" s="33" t="n"/>
      <c r="BJ168" s="33" t="n"/>
      <c r="BK168" s="33" t="n"/>
      <c r="BL168" s="33" t="n"/>
      <c r="BM168" s="33" t="n"/>
      <c r="BN168" s="33" t="n"/>
      <c r="BO168" s="33" t="n"/>
      <c r="BP168" s="33" t="n"/>
      <c r="BQ168" s="33" t="n"/>
      <c r="BR168" s="33" t="n"/>
      <c r="BS168" s="33" t="n"/>
      <c r="BT168" s="33" t="n"/>
      <c r="BU168" s="33" t="n"/>
      <c r="BV168" s="33" t="n"/>
      <c r="BW168" s="27" t="n"/>
      <c r="BX168" s="33" t="n"/>
      <c r="BY168" s="33" t="n"/>
      <c r="BZ168" s="33" t="n"/>
      <c r="CA168" s="27" t="n"/>
      <c r="CB168" s="27" t="n"/>
      <c r="CC168" s="27" t="n"/>
      <c r="CD168" s="27" t="n"/>
      <c r="CE168" s="58" t="n"/>
      <c r="CF168" s="58" t="n"/>
      <c r="CG168" s="59">
        <f>IF(OR(Q168="AI",Q168="PI"),AD168-(AE168-AD168)*0.001,IF(AND(Q168="AO",T168="FC"),4-0.048,IF(AND(Q168="AO",OR(T168="FO",T168="FLO")),20-0.048,"")))</f>
        <v/>
      </c>
      <c r="CH168" s="60">
        <f>IF(OR(Q168="AI",Q168="PI"),AD168+(AE168-AD168)*0.001,IF(AND(Q168="AO",T168="FC"),4+0.048,IF(AND(Q168="AO",OR(T168="FO",T168="FLO")),20+0.048,"")))</f>
        <v/>
      </c>
      <c r="CI168" s="61" t="n"/>
      <c r="CJ168" s="62" t="n"/>
      <c r="CK168" s="59">
        <f>IF(OR(Q168="AI",Q168="PI"),(AE168+AD168)/2-(AE168-AD168)*0.001,IF(Q168="AO",12-0.048,""))</f>
        <v/>
      </c>
      <c r="CL168" s="60">
        <f>IF(OR(Q168="AI",Q168="PI"),(AE168+AD168)/2+(AE168-AD168)*0.001,IF(Q168="AO",12+0.048,""))</f>
        <v/>
      </c>
      <c r="CM168" s="61" t="n"/>
      <c r="CN168" s="62" t="n"/>
      <c r="CO168" s="59">
        <f>IF(OR(Q168="AI",Q168="PI"),AE168-(AE168-AD168)*0.001,IF(AND(Q168="AO",T168="FC"),20-0.048,IF(AND(Q168="AO",OR(T168="FO",T168="FLO")),4-0.048,"")))</f>
        <v/>
      </c>
      <c r="CP168" s="60">
        <f>IF(OR(Q168="AI",Q168="PI"),AE168+(AE168-AD168)*0.001,IF(AND(Q168="AO",T168="FC"),20+0.048,IF(AND(Q168="AO",OR(T168="FO",T168="FLO")),4+0.048,"")))</f>
        <v/>
      </c>
      <c r="CQ168" s="64" t="n"/>
      <c r="CR168" s="65" t="n"/>
      <c r="CS168" s="67" t="n"/>
      <c r="CT168" s="67" t="n"/>
      <c r="CU168" s="544" t="n">
        <v>1830</v>
      </c>
      <c r="CV168" s="518">
        <f>LEFT(D168,3)</f>
        <v/>
      </c>
      <c r="CW168" s="47" t="inlineStr">
        <is>
          <t>PICA</t>
        </is>
      </c>
      <c r="CX168" s="47">
        <f>RIGHT(D168,6)</f>
        <v/>
      </c>
      <c r="CY168" s="47">
        <f>CV168&amp;CW168&amp;CX168</f>
        <v/>
      </c>
    </row>
    <row r="169" ht="19.9" customHeight="1" s="521">
      <c r="A169" s="524" t="n">
        <v>168</v>
      </c>
      <c r="B169" s="15" t="n">
        <v>8</v>
      </c>
      <c r="C169" s="15" t="n">
        <v>1830</v>
      </c>
      <c r="D169" s="49" t="inlineStr">
        <is>
          <t>18-PI-35201A</t>
        </is>
      </c>
      <c r="E169" s="49" t="n"/>
      <c r="F169" s="540" t="inlineStr">
        <is>
          <t>3</t>
        </is>
      </c>
      <c r="G169" s="541" t="inlineStr">
        <is>
          <t>风机18-PB-3501AX入口压力显示</t>
        </is>
      </c>
      <c r="H169" s="553" t="n"/>
      <c r="I169" s="553" t="n"/>
      <c r="J169" s="553">
        <f>IF(H169&lt;&gt;"",LEFT(H169,FIND("～",H169,1)-1),"")</f>
        <v/>
      </c>
      <c r="K169" s="553">
        <f>IF(H169&lt;&gt;"",MID(H169,FIND("～",H169,1)+1,10),"")</f>
        <v/>
      </c>
      <c r="L169" s="22">
        <f>L168</f>
        <v/>
      </c>
      <c r="M169" s="21">
        <f>M168</f>
        <v/>
      </c>
      <c r="N169" s="21">
        <f>N168</f>
        <v/>
      </c>
      <c r="O169" s="21" t="n">
        <v>8</v>
      </c>
      <c r="P169" s="83" t="inlineStr">
        <is>
          <t>AAI143-H</t>
        </is>
      </c>
      <c r="Q169" s="22">
        <f>IF(MID(P169,4,3)="543","AO","AI")</f>
        <v/>
      </c>
      <c r="R169" s="22">
        <f>IF(R168&lt;&gt;"",R168,"")</f>
        <v/>
      </c>
      <c r="S169" s="542" t="inlineStr">
        <is>
          <t>4~20mA</t>
        </is>
      </c>
      <c r="T169" s="22" t="n"/>
      <c r="U169" s="22" t="n"/>
      <c r="V169" s="22" t="n"/>
      <c r="W169" s="22" t="n"/>
      <c r="X169" s="22" t="n"/>
      <c r="Y169" s="22" t="n"/>
      <c r="Z169" s="25">
        <f>"%Z"&amp;TEXT(M169,"00")&amp;TEXT(N169,"0")&amp;"1"&amp;TEXT(O169,"00")</f>
        <v/>
      </c>
      <c r="AA169" s="22">
        <f>IF(E169="","",IF(Q169="AI",CONCATENATE("%%I",E169),IF(Q169="AO",CONCATENATE("%%O",E169),E169)))</f>
        <v/>
      </c>
      <c r="AB169" s="22" t="inlineStr">
        <is>
          <t>18-PI-35201A</t>
        </is>
      </c>
      <c r="AC169" s="22">
        <f>IF(G169&lt;&gt;"",G169,"")</f>
        <v/>
      </c>
      <c r="AD169" s="21">
        <f>IF(J169&lt;&gt;"",J169,"")</f>
        <v/>
      </c>
      <c r="AE169" s="21">
        <f>IF(K169&lt;&gt;"",K169,"")</f>
        <v/>
      </c>
      <c r="AF169" s="21">
        <f>IF(I169&lt;&gt;"",I169,"")</f>
        <v/>
      </c>
      <c r="AG169" s="22" t="n"/>
      <c r="AH169" s="22" t="n"/>
      <c r="AI169" s="22" t="n"/>
      <c r="AJ169" s="22" t="n"/>
      <c r="AK169" s="23" t="inlineStr">
        <is>
          <t>DCS-AI</t>
        </is>
      </c>
      <c r="AL169" s="23" t="inlineStr">
        <is>
          <t>IS</t>
        </is>
      </c>
      <c r="AM169" s="23" t="n"/>
      <c r="AN169" s="84" t="inlineStr">
        <is>
          <t>DCS</t>
        </is>
      </c>
      <c r="AO169" s="27" t="n"/>
      <c r="AP169" s="27" t="n"/>
      <c r="AQ169" s="28" t="n"/>
      <c r="AR169" s="543" t="inlineStr">
        <is>
          <t>Y</t>
        </is>
      </c>
      <c r="AS169" s="29" t="n"/>
      <c r="AT169" s="84" t="inlineStr">
        <is>
          <t>Site</t>
        </is>
      </c>
      <c r="AU169" s="541" t="inlineStr">
        <is>
          <t>-</t>
        </is>
      </c>
      <c r="AV169" s="27" t="n"/>
      <c r="AW169" s="27" t="n"/>
      <c r="AX169" s="530" t="inlineStr">
        <is>
          <t>18-3501-DJB-0009</t>
        </is>
      </c>
      <c r="AY169" s="530" t="inlineStr">
        <is>
          <t>DCS</t>
        </is>
      </c>
      <c r="AZ169" s="27" t="n"/>
      <c r="BA169" s="27" t="n"/>
      <c r="BB169" s="27" t="n"/>
      <c r="BC169" s="27" t="n"/>
      <c r="BD169" s="27" t="n"/>
      <c r="BE169" s="33" t="n"/>
      <c r="BF169" s="33" t="n"/>
      <c r="BG169" s="33" t="n"/>
      <c r="BH169" s="33" t="n"/>
      <c r="BI169" s="33" t="n"/>
      <c r="BJ169" s="33" t="n"/>
      <c r="BK169" s="33" t="n"/>
      <c r="BL169" s="33" t="n"/>
      <c r="BM169" s="33" t="n"/>
      <c r="BN169" s="33" t="n"/>
      <c r="BO169" s="33" t="n"/>
      <c r="BP169" s="33" t="n"/>
      <c r="BQ169" s="33" t="n"/>
      <c r="BR169" s="33" t="n"/>
      <c r="BS169" s="33" t="n"/>
      <c r="BT169" s="33" t="n"/>
      <c r="BU169" s="33" t="n"/>
      <c r="BV169" s="33" t="n"/>
      <c r="BW169" s="27" t="n"/>
      <c r="BX169" s="33" t="n"/>
      <c r="BY169" s="33" t="n"/>
      <c r="BZ169" s="33" t="n"/>
      <c r="CA169" s="27" t="n"/>
      <c r="CB169" s="27" t="n"/>
      <c r="CC169" s="27" t="n"/>
      <c r="CD169" s="27" t="n"/>
      <c r="CE169" s="58" t="n"/>
      <c r="CF169" s="58" t="n"/>
      <c r="CG169" s="59">
        <f>IF(OR(Q169="AI",Q169="PI"),AD169-(AE169-AD169)*0.001,IF(AND(Q169="AO",T169="FC"),4-0.048,IF(AND(Q169="AO",OR(T169="FO",T169="FLO")),20-0.048,"")))</f>
        <v/>
      </c>
      <c r="CH169" s="60">
        <f>IF(OR(Q169="AI",Q169="PI"),AD169+(AE169-AD169)*0.001,IF(AND(Q169="AO",T169="FC"),4+0.048,IF(AND(Q169="AO",OR(T169="FO",T169="FLO")),20+0.048,"")))</f>
        <v/>
      </c>
      <c r="CI169" s="61" t="n"/>
      <c r="CJ169" s="62" t="n"/>
      <c r="CK169" s="59">
        <f>IF(OR(Q169="AI",Q169="PI"),(AE169+AD169)/2-(AE169-AD169)*0.001,IF(Q169="AO",12-0.048,""))</f>
        <v/>
      </c>
      <c r="CL169" s="60">
        <f>IF(OR(Q169="AI",Q169="PI"),(AE169+AD169)/2+(AE169-AD169)*0.001,IF(Q169="AO",12+0.048,""))</f>
        <v/>
      </c>
      <c r="CM169" s="61" t="n"/>
      <c r="CN169" s="62" t="n"/>
      <c r="CO169" s="59">
        <f>IF(OR(Q169="AI",Q169="PI"),AE169-(AE169-AD169)*0.001,IF(AND(Q169="AO",T169="FC"),20-0.048,IF(AND(Q169="AO",OR(T169="FO",T169="FLO")),4-0.048,"")))</f>
        <v/>
      </c>
      <c r="CP169" s="60">
        <f>IF(OR(Q169="AI",Q169="PI"),AE169+(AE169-AD169)*0.001,IF(AND(Q169="AO",T169="FC"),20+0.048,IF(AND(Q169="AO",OR(T169="FO",T169="FLO")),4+0.048,"")))</f>
        <v/>
      </c>
      <c r="CQ169" s="64" t="n"/>
      <c r="CR169" s="65" t="n"/>
      <c r="CS169" s="67" t="n"/>
      <c r="CT169" s="67" t="n"/>
      <c r="CU169" s="544" t="n">
        <v>1830</v>
      </c>
      <c r="CV169" s="518">
        <f>LEFT(D169,3)</f>
        <v/>
      </c>
      <c r="CW169" s="47" t="inlineStr">
        <is>
          <t>PI</t>
        </is>
      </c>
      <c r="CX169" s="47">
        <f>RIGHT(D169,7)</f>
        <v/>
      </c>
      <c r="CY169" s="47">
        <f>CV169&amp;CW169&amp;CX169</f>
        <v/>
      </c>
    </row>
    <row r="170" ht="19.9" customHeight="1" s="521">
      <c r="A170" s="524" t="n">
        <v>169</v>
      </c>
      <c r="B170" s="15" t="n">
        <v>9</v>
      </c>
      <c r="C170" s="15" t="n">
        <v>1830</v>
      </c>
      <c r="D170" s="49" t="inlineStr">
        <is>
          <t>18-PI-35201B</t>
        </is>
      </c>
      <c r="E170" s="49" t="n"/>
      <c r="F170" s="540" t="inlineStr">
        <is>
          <t>3</t>
        </is>
      </c>
      <c r="G170" s="541" t="inlineStr">
        <is>
          <t>风机18-PB-3501AX入口压力显示</t>
        </is>
      </c>
      <c r="H170" s="553" t="n"/>
      <c r="I170" s="553" t="n"/>
      <c r="J170" s="553">
        <f>IF(H170&lt;&gt;"",LEFT(H170,FIND("～",H170,1)-1),"")</f>
        <v/>
      </c>
      <c r="K170" s="553">
        <f>IF(H170&lt;&gt;"",MID(H170,FIND("～",H170,1)+1,10),"")</f>
        <v/>
      </c>
      <c r="L170" s="22">
        <f>L169</f>
        <v/>
      </c>
      <c r="M170" s="21">
        <f>M169</f>
        <v/>
      </c>
      <c r="N170" s="21">
        <f>N169</f>
        <v/>
      </c>
      <c r="O170" s="21" t="n">
        <v>9</v>
      </c>
      <c r="P170" s="83" t="inlineStr">
        <is>
          <t>AAI143-H</t>
        </is>
      </c>
      <c r="Q170" s="22">
        <f>IF(MID(P170,4,3)="543","AO","AI")</f>
        <v/>
      </c>
      <c r="R170" s="22">
        <f>IF(R169&lt;&gt;"",R169,"")</f>
        <v/>
      </c>
      <c r="S170" s="542" t="inlineStr">
        <is>
          <t>4~20mA</t>
        </is>
      </c>
      <c r="T170" s="22" t="n"/>
      <c r="U170" s="22" t="n"/>
      <c r="V170" s="22" t="n"/>
      <c r="W170" s="22" t="n"/>
      <c r="X170" s="22" t="n"/>
      <c r="Y170" s="22" t="n"/>
      <c r="Z170" s="25">
        <f>"%Z"&amp;TEXT(M170,"00")&amp;TEXT(N170,"0")&amp;"1"&amp;TEXT(O170,"00")</f>
        <v/>
      </c>
      <c r="AA170" s="22">
        <f>IF(E170="","",IF(Q170="AI",CONCATENATE("%%I",E170),IF(Q170="AO",CONCATENATE("%%O",E170),E170)))</f>
        <v/>
      </c>
      <c r="AB170" s="22" t="inlineStr">
        <is>
          <t>18-PI-35201B</t>
        </is>
      </c>
      <c r="AC170" s="22">
        <f>IF(G170&lt;&gt;"",G170,"")</f>
        <v/>
      </c>
      <c r="AD170" s="21">
        <f>IF(J170&lt;&gt;"",J170,"")</f>
        <v/>
      </c>
      <c r="AE170" s="21">
        <f>IF(K170&lt;&gt;"",K170,"")</f>
        <v/>
      </c>
      <c r="AF170" s="21">
        <f>IF(I170&lt;&gt;"",I170,"")</f>
        <v/>
      </c>
      <c r="AG170" s="22" t="n"/>
      <c r="AH170" s="22" t="n"/>
      <c r="AI170" s="22" t="n"/>
      <c r="AJ170" s="22" t="n"/>
      <c r="AK170" s="23" t="inlineStr">
        <is>
          <t>DCS-AI</t>
        </is>
      </c>
      <c r="AL170" s="23" t="inlineStr">
        <is>
          <t>IS</t>
        </is>
      </c>
      <c r="AM170" s="23" t="n"/>
      <c r="AN170" s="84" t="inlineStr">
        <is>
          <t>DCS</t>
        </is>
      </c>
      <c r="AO170" s="27" t="n"/>
      <c r="AP170" s="27" t="n"/>
      <c r="AQ170" s="28" t="n"/>
      <c r="AR170" s="543" t="inlineStr">
        <is>
          <t>Y</t>
        </is>
      </c>
      <c r="AS170" s="29" t="n"/>
      <c r="AT170" s="84" t="inlineStr">
        <is>
          <t>Site</t>
        </is>
      </c>
      <c r="AU170" s="541" t="inlineStr">
        <is>
          <t>-</t>
        </is>
      </c>
      <c r="AV170" s="27" t="n"/>
      <c r="AW170" s="27" t="n"/>
      <c r="AX170" s="530" t="inlineStr">
        <is>
          <t>18-3501-DJB-0009</t>
        </is>
      </c>
      <c r="AY170" s="530" t="inlineStr">
        <is>
          <t>DCS</t>
        </is>
      </c>
      <c r="AZ170" s="27" t="n"/>
      <c r="BA170" s="27" t="n"/>
      <c r="BB170" s="27" t="n"/>
      <c r="BC170" s="27" t="n"/>
      <c r="BD170" s="27" t="n"/>
      <c r="BE170" s="33" t="n"/>
      <c r="BF170" s="33" t="n"/>
      <c r="BG170" s="33" t="n"/>
      <c r="BH170" s="33" t="n"/>
      <c r="BI170" s="33" t="n"/>
      <c r="BJ170" s="33" t="n"/>
      <c r="BK170" s="33" t="n"/>
      <c r="BL170" s="33" t="n"/>
      <c r="BM170" s="33" t="n"/>
      <c r="BN170" s="33" t="n"/>
      <c r="BO170" s="33" t="n"/>
      <c r="BP170" s="33" t="n"/>
      <c r="BQ170" s="33" t="n"/>
      <c r="BR170" s="33" t="n"/>
      <c r="BS170" s="33" t="n"/>
      <c r="BT170" s="33" t="n"/>
      <c r="BU170" s="33" t="n"/>
      <c r="BV170" s="33" t="n"/>
      <c r="BW170" s="27" t="n"/>
      <c r="BX170" s="33" t="n"/>
      <c r="BY170" s="33" t="n"/>
      <c r="BZ170" s="33" t="n"/>
      <c r="CA170" s="27" t="n"/>
      <c r="CB170" s="27" t="n"/>
      <c r="CC170" s="27" t="n"/>
      <c r="CD170" s="27" t="n"/>
      <c r="CE170" s="58" t="n"/>
      <c r="CF170" s="58" t="n"/>
      <c r="CG170" s="59">
        <f>IF(OR(Q170="AI",Q170="PI"),AD170-(AE170-AD170)*0.001,IF(AND(Q170="AO",T170="FC"),4-0.048,IF(AND(Q170="AO",OR(T170="FO",T170="FLO")),20-0.048,"")))</f>
        <v/>
      </c>
      <c r="CH170" s="60">
        <f>IF(OR(Q170="AI",Q170="PI"),AD170+(AE170-AD170)*0.001,IF(AND(Q170="AO",T170="FC"),4+0.048,IF(AND(Q170="AO",OR(T170="FO",T170="FLO")),20+0.048,"")))</f>
        <v/>
      </c>
      <c r="CI170" s="61" t="n"/>
      <c r="CJ170" s="62" t="n"/>
      <c r="CK170" s="59">
        <f>IF(OR(Q170="AI",Q170="PI"),(AE170+AD170)/2-(AE170-AD170)*0.001,IF(Q170="AO",12-0.048,""))</f>
        <v/>
      </c>
      <c r="CL170" s="60">
        <f>IF(OR(Q170="AI",Q170="PI"),(AE170+AD170)/2+(AE170-AD170)*0.001,IF(Q170="AO",12+0.048,""))</f>
        <v/>
      </c>
      <c r="CM170" s="61" t="n"/>
      <c r="CN170" s="62" t="n"/>
      <c r="CO170" s="59">
        <f>IF(OR(Q170="AI",Q170="PI"),AE170-(AE170-AD170)*0.001,IF(AND(Q170="AO",T170="FC"),20-0.048,IF(AND(Q170="AO",OR(T170="FO",T170="FLO")),4-0.048,"")))</f>
        <v/>
      </c>
      <c r="CP170" s="60">
        <f>IF(OR(Q170="AI",Q170="PI"),AE170+(AE170-AD170)*0.001,IF(AND(Q170="AO",T170="FC"),20+0.048,IF(AND(Q170="AO",OR(T170="FO",T170="FLO")),4+0.048,"")))</f>
        <v/>
      </c>
      <c r="CQ170" s="64" t="n"/>
      <c r="CR170" s="65" t="n"/>
      <c r="CS170" s="67" t="n"/>
      <c r="CT170" s="67" t="n"/>
      <c r="CU170" s="544" t="n">
        <v>1830</v>
      </c>
      <c r="CV170" s="518">
        <f>LEFT(D170,3)</f>
        <v/>
      </c>
      <c r="CW170" s="47" t="inlineStr">
        <is>
          <t>PI</t>
        </is>
      </c>
      <c r="CX170" s="47">
        <f>RIGHT(D170,7)</f>
        <v/>
      </c>
      <c r="CY170" s="47">
        <f>CV170&amp;CW170&amp;CX170</f>
        <v/>
      </c>
    </row>
    <row r="171" ht="19.9" customHeight="1" s="521">
      <c r="A171" s="524" t="n">
        <v>170</v>
      </c>
      <c r="B171" s="15" t="n">
        <v>10</v>
      </c>
      <c r="C171" s="15" t="n">
        <v>1830</v>
      </c>
      <c r="D171" s="49" t="inlineStr">
        <is>
          <t>18-PI-35211A</t>
        </is>
      </c>
      <c r="E171" s="49" t="n"/>
      <c r="F171" s="540" t="inlineStr">
        <is>
          <t>3</t>
        </is>
      </c>
      <c r="G171" s="541" t="inlineStr">
        <is>
          <t>风机18-PB-3501BX入口压力显示</t>
        </is>
      </c>
      <c r="H171" s="553" t="n"/>
      <c r="I171" s="553" t="n"/>
      <c r="J171" s="553">
        <f>IF(H171&lt;&gt;"",LEFT(H171,FIND("～",H171,1)-1),"")</f>
        <v/>
      </c>
      <c r="K171" s="553">
        <f>IF(H171&lt;&gt;"",MID(H171,FIND("～",H171,1)+1,10),"")</f>
        <v/>
      </c>
      <c r="L171" s="22">
        <f>L170</f>
        <v/>
      </c>
      <c r="M171" s="21">
        <f>M170</f>
        <v/>
      </c>
      <c r="N171" s="21">
        <f>N170</f>
        <v/>
      </c>
      <c r="O171" s="21" t="n">
        <v>10</v>
      </c>
      <c r="P171" s="83" t="inlineStr">
        <is>
          <t>AAI143-H</t>
        </is>
      </c>
      <c r="Q171" s="22">
        <f>IF(MID(P171,4,3)="543","AO","AI")</f>
        <v/>
      </c>
      <c r="R171" s="22">
        <f>IF(R170&lt;&gt;"",R170,"")</f>
        <v/>
      </c>
      <c r="S171" s="542" t="inlineStr">
        <is>
          <t>4~20mA</t>
        </is>
      </c>
      <c r="T171" s="22" t="n"/>
      <c r="U171" s="22" t="n"/>
      <c r="V171" s="22" t="n"/>
      <c r="W171" s="22" t="n"/>
      <c r="X171" s="22" t="n"/>
      <c r="Y171" s="22" t="n"/>
      <c r="Z171" s="25">
        <f>"%Z"&amp;TEXT(M171,"00")&amp;TEXT(N171,"0")&amp;"1"&amp;TEXT(O171,"00")</f>
        <v/>
      </c>
      <c r="AA171" s="22">
        <f>IF(E171="","",IF(Q171="AI",CONCATENATE("%%I",E171),IF(Q171="AO",CONCATENATE("%%O",E171),E171)))</f>
        <v/>
      </c>
      <c r="AB171" s="22" t="inlineStr">
        <is>
          <t>18-PI-35211A</t>
        </is>
      </c>
      <c r="AC171" s="22">
        <f>IF(G171&lt;&gt;"",G171,"")</f>
        <v/>
      </c>
      <c r="AD171" s="21">
        <f>IF(J171&lt;&gt;"",J171,"")</f>
        <v/>
      </c>
      <c r="AE171" s="21">
        <f>IF(K171&lt;&gt;"",K171,"")</f>
        <v/>
      </c>
      <c r="AF171" s="21">
        <f>IF(I171&lt;&gt;"",I171,"")</f>
        <v/>
      </c>
      <c r="AG171" s="22" t="n"/>
      <c r="AH171" s="22" t="n"/>
      <c r="AI171" s="22" t="n"/>
      <c r="AJ171" s="22" t="n"/>
      <c r="AK171" s="23" t="inlineStr">
        <is>
          <t>DCS-AI</t>
        </is>
      </c>
      <c r="AL171" s="23" t="inlineStr">
        <is>
          <t>IS</t>
        </is>
      </c>
      <c r="AM171" s="23" t="n"/>
      <c r="AN171" s="84" t="inlineStr">
        <is>
          <t>DCS</t>
        </is>
      </c>
      <c r="AO171" s="27" t="n"/>
      <c r="AP171" s="27" t="n"/>
      <c r="AQ171" s="28" t="n"/>
      <c r="AR171" s="543" t="inlineStr">
        <is>
          <t>Y</t>
        </is>
      </c>
      <c r="AS171" s="29" t="n"/>
      <c r="AT171" s="84" t="inlineStr">
        <is>
          <t>Site</t>
        </is>
      </c>
      <c r="AU171" s="541" t="inlineStr">
        <is>
          <t>-</t>
        </is>
      </c>
      <c r="AV171" s="27" t="n"/>
      <c r="AW171" s="27" t="n"/>
      <c r="AX171" s="530" t="inlineStr">
        <is>
          <t>18-3501-DJB-0009</t>
        </is>
      </c>
      <c r="AY171" s="530" t="inlineStr">
        <is>
          <t>DCS</t>
        </is>
      </c>
      <c r="AZ171" s="27" t="n"/>
      <c r="BA171" s="27" t="n"/>
      <c r="BB171" s="27" t="n"/>
      <c r="BC171" s="27" t="n"/>
      <c r="BD171" s="27" t="n"/>
      <c r="BE171" s="33" t="n"/>
      <c r="BF171" s="33" t="n"/>
      <c r="BG171" s="33" t="n"/>
      <c r="BH171" s="33" t="n"/>
      <c r="BI171" s="33" t="n"/>
      <c r="BJ171" s="33" t="n"/>
      <c r="BK171" s="33" t="n"/>
      <c r="BL171" s="33" t="n"/>
      <c r="BM171" s="33" t="n"/>
      <c r="BN171" s="33" t="n"/>
      <c r="BO171" s="33" t="n"/>
      <c r="BP171" s="33" t="n"/>
      <c r="BQ171" s="33" t="n"/>
      <c r="BR171" s="33" t="n"/>
      <c r="BS171" s="33" t="n"/>
      <c r="BT171" s="33" t="n"/>
      <c r="BU171" s="33" t="n"/>
      <c r="BV171" s="33" t="n"/>
      <c r="BW171" s="27" t="n"/>
      <c r="BX171" s="33" t="n"/>
      <c r="BY171" s="33" t="n"/>
      <c r="BZ171" s="33" t="n"/>
      <c r="CA171" s="27" t="n"/>
      <c r="CB171" s="27" t="n"/>
      <c r="CC171" s="27" t="n"/>
      <c r="CD171" s="27" t="n"/>
      <c r="CE171" s="58" t="n"/>
      <c r="CF171" s="58" t="n"/>
      <c r="CG171" s="59">
        <f>IF(OR(Q171="AI",Q171="PI"),AD171-(AE171-AD171)*0.001,IF(AND(Q171="AO",T171="FC"),4-0.048,IF(AND(Q171="AO",OR(T171="FO",T171="FLO")),20-0.048,"")))</f>
        <v/>
      </c>
      <c r="CH171" s="60">
        <f>IF(OR(Q171="AI",Q171="PI"),AD171+(AE171-AD171)*0.001,IF(AND(Q171="AO",T171="FC"),4+0.048,IF(AND(Q171="AO",OR(T171="FO",T171="FLO")),20+0.048,"")))</f>
        <v/>
      </c>
      <c r="CI171" s="61" t="n"/>
      <c r="CJ171" s="62" t="n"/>
      <c r="CK171" s="59">
        <f>IF(OR(Q171="AI",Q171="PI"),(AE171+AD171)/2-(AE171-AD171)*0.001,IF(Q171="AO",12-0.048,""))</f>
        <v/>
      </c>
      <c r="CL171" s="60">
        <f>IF(OR(Q171="AI",Q171="PI"),(AE171+AD171)/2+(AE171-AD171)*0.001,IF(Q171="AO",12+0.048,""))</f>
        <v/>
      </c>
      <c r="CM171" s="61" t="n"/>
      <c r="CN171" s="62" t="n"/>
      <c r="CO171" s="59">
        <f>IF(OR(Q171="AI",Q171="PI"),AE171-(AE171-AD171)*0.001,IF(AND(Q171="AO",T171="FC"),20-0.048,IF(AND(Q171="AO",OR(T171="FO",T171="FLO")),4-0.048,"")))</f>
        <v/>
      </c>
      <c r="CP171" s="60">
        <f>IF(OR(Q171="AI",Q171="PI"),AE171+(AE171-AD171)*0.001,IF(AND(Q171="AO",T171="FC"),20+0.048,IF(AND(Q171="AO",OR(T171="FO",T171="FLO")),4+0.048,"")))</f>
        <v/>
      </c>
      <c r="CQ171" s="64" t="n"/>
      <c r="CR171" s="65" t="n"/>
      <c r="CS171" s="67" t="n"/>
      <c r="CT171" s="67" t="n"/>
      <c r="CU171" s="544" t="n">
        <v>1830</v>
      </c>
      <c r="CV171" s="518">
        <f>LEFT(D171,3)</f>
        <v/>
      </c>
      <c r="CW171" s="47" t="inlineStr">
        <is>
          <t>PI</t>
        </is>
      </c>
      <c r="CX171" s="47">
        <f>RIGHT(D171,7)</f>
        <v/>
      </c>
      <c r="CY171" s="47">
        <f>CV171&amp;CW171&amp;CX171</f>
        <v/>
      </c>
    </row>
    <row r="172" ht="19.9" customHeight="1" s="521">
      <c r="A172" s="524" t="n">
        <v>171</v>
      </c>
      <c r="B172" s="15" t="n">
        <v>11</v>
      </c>
      <c r="C172" s="15" t="n">
        <v>1830</v>
      </c>
      <c r="D172" s="49" t="inlineStr">
        <is>
          <t>18-PI-35211B</t>
        </is>
      </c>
      <c r="E172" s="49" t="n"/>
      <c r="F172" s="540" t="inlineStr">
        <is>
          <t>3</t>
        </is>
      </c>
      <c r="G172" s="541" t="inlineStr">
        <is>
          <t>风机18-PB-3501BX入口压力显示</t>
        </is>
      </c>
      <c r="H172" s="553" t="n"/>
      <c r="I172" s="553" t="n"/>
      <c r="J172" s="553">
        <f>IF(H172&lt;&gt;"",LEFT(H172,FIND("～",H172,1)-1),"")</f>
        <v/>
      </c>
      <c r="K172" s="553">
        <f>IF(H172&lt;&gt;"",MID(H172,FIND("～",H172,1)+1,10),"")</f>
        <v/>
      </c>
      <c r="L172" s="22">
        <f>L171</f>
        <v/>
      </c>
      <c r="M172" s="21">
        <f>M171</f>
        <v/>
      </c>
      <c r="N172" s="21">
        <f>N171</f>
        <v/>
      </c>
      <c r="O172" s="21" t="n">
        <v>11</v>
      </c>
      <c r="P172" s="83" t="inlineStr">
        <is>
          <t>AAI143-H</t>
        </is>
      </c>
      <c r="Q172" s="22">
        <f>IF(MID(P172,4,3)="543","AO","AI")</f>
        <v/>
      </c>
      <c r="R172" s="22">
        <f>IF(R171&lt;&gt;"",R171,"")</f>
        <v/>
      </c>
      <c r="S172" s="542" t="inlineStr">
        <is>
          <t>4~20mA</t>
        </is>
      </c>
      <c r="T172" s="22" t="n"/>
      <c r="U172" s="22" t="n"/>
      <c r="V172" s="22" t="n"/>
      <c r="W172" s="22" t="n"/>
      <c r="X172" s="22" t="n"/>
      <c r="Y172" s="22" t="n"/>
      <c r="Z172" s="25">
        <f>"%Z"&amp;TEXT(M172,"00")&amp;TEXT(N172,"0")&amp;"1"&amp;TEXT(O172,"00")</f>
        <v/>
      </c>
      <c r="AA172" s="22">
        <f>IF(E172="","",IF(Q172="AI",CONCATENATE("%%I",E172),IF(Q172="AO",CONCATENATE("%%O",E172),E172)))</f>
        <v/>
      </c>
      <c r="AB172" s="22" t="inlineStr">
        <is>
          <t>18-PI-35211B</t>
        </is>
      </c>
      <c r="AC172" s="22">
        <f>IF(G172&lt;&gt;"",G172,"")</f>
        <v/>
      </c>
      <c r="AD172" s="21">
        <f>IF(J172&lt;&gt;"",J172,"")</f>
        <v/>
      </c>
      <c r="AE172" s="21">
        <f>IF(K172&lt;&gt;"",K172,"")</f>
        <v/>
      </c>
      <c r="AF172" s="21">
        <f>IF(I172&lt;&gt;"",I172,"")</f>
        <v/>
      </c>
      <c r="AG172" s="22" t="n"/>
      <c r="AH172" s="22" t="n"/>
      <c r="AI172" s="22" t="n"/>
      <c r="AJ172" s="22" t="n"/>
      <c r="AK172" s="23" t="inlineStr">
        <is>
          <t>DCS-AI</t>
        </is>
      </c>
      <c r="AL172" s="23" t="inlineStr">
        <is>
          <t>IS</t>
        </is>
      </c>
      <c r="AM172" s="23" t="n"/>
      <c r="AN172" s="84" t="inlineStr">
        <is>
          <t>DCS</t>
        </is>
      </c>
      <c r="AO172" s="27" t="n"/>
      <c r="AP172" s="27" t="n"/>
      <c r="AQ172" s="28" t="n"/>
      <c r="AR172" s="543" t="inlineStr">
        <is>
          <t>Y</t>
        </is>
      </c>
      <c r="AS172" s="29" t="n"/>
      <c r="AT172" s="84" t="inlineStr">
        <is>
          <t>Site</t>
        </is>
      </c>
      <c r="AU172" s="541" t="inlineStr">
        <is>
          <t>-</t>
        </is>
      </c>
      <c r="AV172" s="27" t="n"/>
      <c r="AW172" s="27" t="n"/>
      <c r="AX172" s="530" t="inlineStr">
        <is>
          <t>18-3501-DJB-0009</t>
        </is>
      </c>
      <c r="AY172" s="530" t="inlineStr">
        <is>
          <t>DCS</t>
        </is>
      </c>
      <c r="AZ172" s="27" t="n"/>
      <c r="BA172" s="27" t="n"/>
      <c r="BB172" s="27" t="n"/>
      <c r="BC172" s="27" t="n"/>
      <c r="BD172" s="27" t="n"/>
      <c r="BE172" s="33" t="n"/>
      <c r="BF172" s="33" t="n"/>
      <c r="BG172" s="33" t="n"/>
      <c r="BH172" s="33" t="n"/>
      <c r="BI172" s="33" t="n"/>
      <c r="BJ172" s="33" t="n"/>
      <c r="BK172" s="33" t="n"/>
      <c r="BL172" s="33" t="n"/>
      <c r="BM172" s="33" t="n"/>
      <c r="BN172" s="33" t="n"/>
      <c r="BO172" s="33" t="n"/>
      <c r="BP172" s="33" t="n"/>
      <c r="BQ172" s="33" t="n"/>
      <c r="BR172" s="33" t="n"/>
      <c r="BS172" s="33" t="n"/>
      <c r="BT172" s="33" t="n"/>
      <c r="BU172" s="33" t="n"/>
      <c r="BV172" s="33" t="n"/>
      <c r="BW172" s="27" t="n"/>
      <c r="BX172" s="33" t="n"/>
      <c r="BY172" s="33" t="n"/>
      <c r="BZ172" s="33" t="n"/>
      <c r="CA172" s="27" t="n"/>
      <c r="CB172" s="27" t="n"/>
      <c r="CC172" s="27" t="n"/>
      <c r="CD172" s="27" t="n"/>
      <c r="CE172" s="58" t="n"/>
      <c r="CF172" s="58" t="n"/>
      <c r="CG172" s="59">
        <f>IF(OR(Q172="AI",Q172="PI"),AD172-(AE172-AD172)*0.001,IF(AND(Q172="AO",T172="FC"),4-0.048,IF(AND(Q172="AO",OR(T172="FO",T172="FLO")),20-0.048,"")))</f>
        <v/>
      </c>
      <c r="CH172" s="60">
        <f>IF(OR(Q172="AI",Q172="PI"),AD172+(AE172-AD172)*0.001,IF(AND(Q172="AO",T172="FC"),4+0.048,IF(AND(Q172="AO",OR(T172="FO",T172="FLO")),20+0.048,"")))</f>
        <v/>
      </c>
      <c r="CI172" s="61" t="n"/>
      <c r="CJ172" s="62" t="n"/>
      <c r="CK172" s="59">
        <f>IF(OR(Q172="AI",Q172="PI"),(AE172+AD172)/2-(AE172-AD172)*0.001,IF(Q172="AO",12-0.048,""))</f>
        <v/>
      </c>
      <c r="CL172" s="60">
        <f>IF(OR(Q172="AI",Q172="PI"),(AE172+AD172)/2+(AE172-AD172)*0.001,IF(Q172="AO",12+0.048,""))</f>
        <v/>
      </c>
      <c r="CM172" s="61" t="n"/>
      <c r="CN172" s="62" t="n"/>
      <c r="CO172" s="59">
        <f>IF(OR(Q172="AI",Q172="PI"),AE172-(AE172-AD172)*0.001,IF(AND(Q172="AO",T172="FC"),20-0.048,IF(AND(Q172="AO",OR(T172="FO",T172="FLO")),4-0.048,"")))</f>
        <v/>
      </c>
      <c r="CP172" s="60">
        <f>IF(OR(Q172="AI",Q172="PI"),AE172+(AE172-AD172)*0.001,IF(AND(Q172="AO",T172="FC"),20+0.048,IF(AND(Q172="AO",OR(T172="FO",T172="FLO")),4+0.048,"")))</f>
        <v/>
      </c>
      <c r="CQ172" s="64" t="n"/>
      <c r="CR172" s="65" t="n"/>
      <c r="CS172" s="67" t="n"/>
      <c r="CT172" s="67" t="n"/>
      <c r="CU172" s="544" t="n">
        <v>1830</v>
      </c>
      <c r="CV172" s="518">
        <f>LEFT(D172,3)</f>
        <v/>
      </c>
      <c r="CW172" s="47" t="inlineStr">
        <is>
          <t>PI</t>
        </is>
      </c>
      <c r="CX172" s="47">
        <f>RIGHT(D172,7)</f>
        <v/>
      </c>
      <c r="CY172" s="47">
        <f>CV172&amp;CW172&amp;CX172</f>
        <v/>
      </c>
    </row>
    <row r="173" ht="19.9" customHeight="1" s="521">
      <c r="A173" s="524" t="n">
        <v>172</v>
      </c>
      <c r="B173" s="15" t="n">
        <v>12</v>
      </c>
      <c r="C173" s="15" t="n">
        <v>1830</v>
      </c>
      <c r="D173" s="49" t="inlineStr">
        <is>
          <t>18-TI-35201</t>
        </is>
      </c>
      <c r="E173" s="49" t="n"/>
      <c r="F173" s="540" t="inlineStr">
        <is>
          <t>-</t>
        </is>
      </c>
      <c r="G173" s="541" t="inlineStr">
        <is>
          <t>输送氮气风机出口温度显示</t>
        </is>
      </c>
      <c r="H173" s="553" t="n"/>
      <c r="I173" s="553" t="n"/>
      <c r="J173" s="553">
        <f>IF(H173&lt;&gt;"",LEFT(H173,FIND("～",H173,1)-1),"")</f>
        <v/>
      </c>
      <c r="K173" s="553">
        <f>IF(H173&lt;&gt;"",MID(H173,FIND("～",H173,1)+1,10),"")</f>
        <v/>
      </c>
      <c r="L173" s="22">
        <f>L172</f>
        <v/>
      </c>
      <c r="M173" s="21">
        <f>M172</f>
        <v/>
      </c>
      <c r="N173" s="21">
        <f>N172</f>
        <v/>
      </c>
      <c r="O173" s="21" t="n">
        <v>12</v>
      </c>
      <c r="P173" s="83" t="inlineStr">
        <is>
          <t>AAI143-H</t>
        </is>
      </c>
      <c r="Q173" s="22">
        <f>IF(MID(P173,4,3)="543","AO","AI")</f>
        <v/>
      </c>
      <c r="R173" s="22">
        <f>IF(R172&lt;&gt;"",R172,"")</f>
        <v/>
      </c>
      <c r="S173" s="542" t="inlineStr">
        <is>
          <t>4~20mA</t>
        </is>
      </c>
      <c r="T173" s="22" t="n"/>
      <c r="U173" s="22" t="n"/>
      <c r="V173" s="22" t="n"/>
      <c r="W173" s="22" t="n"/>
      <c r="X173" s="22" t="n"/>
      <c r="Y173" s="22" t="n"/>
      <c r="Z173" s="25">
        <f>"%Z"&amp;TEXT(M173,"00")&amp;TEXT(N173,"0")&amp;"1"&amp;TEXT(O173,"00")</f>
        <v/>
      </c>
      <c r="AA173" s="22">
        <f>IF(E173="","",IF(Q173="AI",CONCATENATE("%%I",E173),IF(Q173="AO",CONCATENATE("%%O",E173),E173)))</f>
        <v/>
      </c>
      <c r="AB173" s="22" t="inlineStr">
        <is>
          <t>18-TI-35201</t>
        </is>
      </c>
      <c r="AC173" s="22">
        <f>IF(G173&lt;&gt;"",G173,"")</f>
        <v/>
      </c>
      <c r="AD173" s="21">
        <f>IF(J173&lt;&gt;"",J173,"")</f>
        <v/>
      </c>
      <c r="AE173" s="21">
        <f>IF(K173&lt;&gt;"",K173,"")</f>
        <v/>
      </c>
      <c r="AF173" s="21">
        <f>IF(I173&lt;&gt;"",I173,"")</f>
        <v/>
      </c>
      <c r="AG173" s="22" t="n"/>
      <c r="AH173" s="22" t="n"/>
      <c r="AI173" s="22" t="n"/>
      <c r="AJ173" s="22" t="n"/>
      <c r="AK173" s="23" t="inlineStr">
        <is>
          <t>DCS-AI</t>
        </is>
      </c>
      <c r="AL173" s="23" t="inlineStr">
        <is>
          <t>IS</t>
        </is>
      </c>
      <c r="AM173" s="23" t="n"/>
      <c r="AN173" s="84" t="inlineStr">
        <is>
          <t>DCS</t>
        </is>
      </c>
      <c r="AO173" s="27" t="n"/>
      <c r="AP173" s="27" t="n"/>
      <c r="AQ173" s="28" t="n"/>
      <c r="AR173" s="543" t="inlineStr">
        <is>
          <t>Y</t>
        </is>
      </c>
      <c r="AS173" s="29" t="n"/>
      <c r="AT173" s="84" t="inlineStr">
        <is>
          <t>Site</t>
        </is>
      </c>
      <c r="AU173" s="541" t="inlineStr">
        <is>
          <t>-</t>
        </is>
      </c>
      <c r="AV173" s="27" t="n"/>
      <c r="AW173" s="27" t="n"/>
      <c r="AX173" s="530" t="inlineStr">
        <is>
          <t>18-3501-DJB-0009</t>
        </is>
      </c>
      <c r="AY173" s="530" t="inlineStr">
        <is>
          <t>DCS</t>
        </is>
      </c>
      <c r="AZ173" s="27" t="n"/>
      <c r="BA173" s="27" t="n"/>
      <c r="BB173" s="27" t="n"/>
      <c r="BC173" s="27" t="n"/>
      <c r="BD173" s="27" t="n"/>
      <c r="BE173" s="33" t="n"/>
      <c r="BF173" s="33" t="n"/>
      <c r="BG173" s="33" t="n"/>
      <c r="BH173" s="33" t="n"/>
      <c r="BI173" s="33" t="n"/>
      <c r="BJ173" s="33" t="n"/>
      <c r="BK173" s="33" t="n"/>
      <c r="BL173" s="33" t="n"/>
      <c r="BM173" s="33" t="n"/>
      <c r="BN173" s="33" t="n"/>
      <c r="BO173" s="33" t="n"/>
      <c r="BP173" s="33" t="n"/>
      <c r="BQ173" s="33" t="n"/>
      <c r="BR173" s="33" t="n"/>
      <c r="BS173" s="33" t="n"/>
      <c r="BT173" s="33" t="n"/>
      <c r="BU173" s="33" t="n"/>
      <c r="BV173" s="33" t="n"/>
      <c r="BW173" s="27" t="n"/>
      <c r="BX173" s="33" t="n"/>
      <c r="BY173" s="33" t="n"/>
      <c r="BZ173" s="33" t="n"/>
      <c r="CA173" s="27" t="n"/>
      <c r="CB173" s="27" t="n"/>
      <c r="CC173" s="27" t="n"/>
      <c r="CD173" s="27" t="n"/>
      <c r="CE173" s="58" t="n"/>
      <c r="CF173" s="58" t="n"/>
      <c r="CG173" s="59">
        <f>IF(OR(Q173="AI",Q173="PI"),AD173-(AE173-AD173)*0.001,IF(AND(Q173="AO",T173="FC"),4-0.048,IF(AND(Q173="AO",OR(T173="FO",T173="FLO")),20-0.048,"")))</f>
        <v/>
      </c>
      <c r="CH173" s="60">
        <f>IF(OR(Q173="AI",Q173="PI"),AD173+(AE173-AD173)*0.001,IF(AND(Q173="AO",T173="FC"),4+0.048,IF(AND(Q173="AO",OR(T173="FO",T173="FLO")),20+0.048,"")))</f>
        <v/>
      </c>
      <c r="CI173" s="61" t="n"/>
      <c r="CJ173" s="62" t="n"/>
      <c r="CK173" s="59">
        <f>IF(OR(Q173="AI",Q173="PI"),(AE173+AD173)/2-(AE173-AD173)*0.001,IF(Q173="AO",12-0.048,""))</f>
        <v/>
      </c>
      <c r="CL173" s="60">
        <f>IF(OR(Q173="AI",Q173="PI"),(AE173+AD173)/2+(AE173-AD173)*0.001,IF(Q173="AO",12+0.048,""))</f>
        <v/>
      </c>
      <c r="CM173" s="61" t="n"/>
      <c r="CN173" s="62" t="n"/>
      <c r="CO173" s="59">
        <f>IF(OR(Q173="AI",Q173="PI"),AE173-(AE173-AD173)*0.001,IF(AND(Q173="AO",T173="FC"),20-0.048,IF(AND(Q173="AO",OR(T173="FO",T173="FLO")),4-0.048,"")))</f>
        <v/>
      </c>
      <c r="CP173" s="60">
        <f>IF(OR(Q173="AI",Q173="PI"),AE173+(AE173-AD173)*0.001,IF(AND(Q173="AO",T173="FC"),20+0.048,IF(AND(Q173="AO",OR(T173="FO",T173="FLO")),4+0.048,"")))</f>
        <v/>
      </c>
      <c r="CQ173" s="64" t="n"/>
      <c r="CR173" s="65" t="n"/>
      <c r="CS173" s="67" t="n"/>
      <c r="CT173" s="67" t="n"/>
      <c r="CU173" s="544" t="n">
        <v>1830</v>
      </c>
      <c r="CV173" s="518">
        <f>LEFT(D173,3)</f>
        <v/>
      </c>
      <c r="CW173" s="47" t="inlineStr">
        <is>
          <t>TI</t>
        </is>
      </c>
      <c r="CX173" s="47">
        <f>RIGHT(D173,6)</f>
        <v/>
      </c>
      <c r="CY173" s="47">
        <f>CV173&amp;CW173&amp;CX173</f>
        <v/>
      </c>
    </row>
    <row r="174" ht="19.9" customHeight="1" s="521">
      <c r="A174" s="524" t="n">
        <v>173</v>
      </c>
      <c r="B174" s="15" t="n">
        <v>13</v>
      </c>
      <c r="C174" s="15" t="n"/>
      <c r="D174" s="50">
        <f>LEFT(L174,1)&amp;RIGHT(L174,2)&amp;"N"&amp;M174&amp;"S"&amp;N174&amp;O174</f>
        <v/>
      </c>
      <c r="E174" s="49" t="n"/>
      <c r="F174" s="43" t="n"/>
      <c r="G174" s="553" t="inlineStr">
        <is>
          <t>Spare</t>
        </is>
      </c>
      <c r="H174" s="553" t="n"/>
      <c r="I174" s="553" t="n"/>
      <c r="J174" s="553">
        <f>IF(H174&lt;&gt;"",LEFT(H174,FIND("～",H174,1)-1),"")</f>
        <v/>
      </c>
      <c r="K174" s="553">
        <f>IF(H174&lt;&gt;"",MID(H174,FIND("～",H174,1)+1,10),"")</f>
        <v/>
      </c>
      <c r="L174" s="22">
        <f>L173</f>
        <v/>
      </c>
      <c r="M174" s="21">
        <f>M173</f>
        <v/>
      </c>
      <c r="N174" s="21">
        <f>N173</f>
        <v/>
      </c>
      <c r="O174" s="21" t="n">
        <v>13</v>
      </c>
      <c r="P174" s="83" t="inlineStr">
        <is>
          <t>AAI143-H</t>
        </is>
      </c>
      <c r="Q174" s="22">
        <f>IF(MID(P174,4,3)="543","AO","AI")</f>
        <v/>
      </c>
      <c r="R174" s="22">
        <f>IF(R173&lt;&gt;"",R173,"")</f>
        <v/>
      </c>
      <c r="S174" s="83" t="inlineStr">
        <is>
          <t>4-20mA</t>
        </is>
      </c>
      <c r="T174" s="22" t="n"/>
      <c r="U174" s="22" t="n"/>
      <c r="V174" s="22" t="n"/>
      <c r="W174" s="22" t="n"/>
      <c r="X174" s="22" t="n"/>
      <c r="Y174" s="22" t="n"/>
      <c r="Z174" s="25">
        <f>"%Z"&amp;TEXT(M174,"00")&amp;TEXT(N174,"0")&amp;"1"&amp;TEXT(O174,"00")</f>
        <v/>
      </c>
      <c r="AA174" s="22">
        <f>IF(E174="","",IF(Q174="AI",CONCATENATE("%%I",E174),IF(Q174="AO",CONCATENATE("%%O",E174),E174)))</f>
        <v/>
      </c>
      <c r="AB174" s="22">
        <f>IF(G174="Spare",D174,"")</f>
        <v/>
      </c>
      <c r="AC174" s="22">
        <f>IF(G174&lt;&gt;"",G174,"")</f>
        <v/>
      </c>
      <c r="AD174" s="21">
        <f>IF(J174&lt;&gt;"",J174,"")</f>
        <v/>
      </c>
      <c r="AE174" s="21">
        <f>IF(K174&lt;&gt;"",K174,"")</f>
        <v/>
      </c>
      <c r="AF174" s="21">
        <f>IF(I174&lt;&gt;"",I174,"")</f>
        <v/>
      </c>
      <c r="AG174" s="22" t="n"/>
      <c r="AH174" s="22" t="n"/>
      <c r="AI174" s="22" t="n"/>
      <c r="AJ174" s="22" t="n"/>
      <c r="AK174" s="23" t="n"/>
      <c r="AL174" s="23" t="inlineStr">
        <is>
          <t>IS</t>
        </is>
      </c>
      <c r="AM174" s="23" t="n"/>
      <c r="AN174" s="84" t="inlineStr">
        <is>
          <t>DCS</t>
        </is>
      </c>
      <c r="AO174" s="27" t="n"/>
      <c r="AP174" s="27" t="n"/>
      <c r="AQ174" s="28" t="n"/>
      <c r="AR174" s="33" t="n"/>
      <c r="AS174" s="29" t="n"/>
      <c r="AT174" s="84" t="inlineStr">
        <is>
          <t>Site</t>
        </is>
      </c>
      <c r="AU174" s="27" t="n"/>
      <c r="AV174" s="27" t="n"/>
      <c r="AW174" s="27" t="n"/>
      <c r="AX174" s="530" t="n"/>
      <c r="AY174" s="530" t="n"/>
      <c r="AZ174" s="27" t="n"/>
      <c r="BA174" s="27" t="n"/>
      <c r="BB174" s="27" t="n"/>
      <c r="BC174" s="27" t="n"/>
      <c r="BD174" s="27" t="n"/>
      <c r="BE174" s="33" t="n"/>
      <c r="BF174" s="33" t="n"/>
      <c r="BG174" s="33" t="n"/>
      <c r="BH174" s="33" t="n"/>
      <c r="BI174" s="33" t="n"/>
      <c r="BJ174" s="33" t="n"/>
      <c r="BK174" s="33" t="n"/>
      <c r="BL174" s="33" t="n"/>
      <c r="BM174" s="33" t="n"/>
      <c r="BN174" s="33" t="n"/>
      <c r="BO174" s="33" t="n"/>
      <c r="BP174" s="33" t="n"/>
      <c r="BQ174" s="33" t="n"/>
      <c r="BR174" s="33" t="n"/>
      <c r="BS174" s="33" t="n"/>
      <c r="BT174" s="33" t="n"/>
      <c r="BU174" s="33" t="n"/>
      <c r="BV174" s="33" t="n"/>
      <c r="BW174" s="27" t="n"/>
      <c r="BX174" s="33" t="n"/>
      <c r="BY174" s="33" t="n"/>
      <c r="BZ174" s="33" t="n"/>
      <c r="CA174" s="27" t="n"/>
      <c r="CB174" s="27" t="n"/>
      <c r="CC174" s="27" t="n"/>
      <c r="CD174" s="27" t="n"/>
      <c r="CE174" s="58" t="n"/>
      <c r="CF174" s="58" t="n"/>
      <c r="CG174" s="59">
        <f>IF(OR(Q174="AI",Q174="PI"),AD174-(AE174-AD174)*0.001,IF(AND(Q174="AO",T174="FC"),4-0.048,IF(AND(Q174="AO",OR(T174="FO",T174="FLO")),20-0.048,"")))</f>
        <v/>
      </c>
      <c r="CH174" s="60">
        <f>IF(OR(Q174="AI",Q174="PI"),AD174+(AE174-AD174)*0.001,IF(AND(Q174="AO",T174="FC"),4+0.048,IF(AND(Q174="AO",OR(T174="FO",T174="FLO")),20+0.048,"")))</f>
        <v/>
      </c>
      <c r="CI174" s="61" t="n"/>
      <c r="CJ174" s="62" t="n"/>
      <c r="CK174" s="59">
        <f>IF(OR(Q174="AI",Q174="PI"),(AE174+AD174)/2-(AE174-AD174)*0.001,IF(Q174="AO",12-0.048,""))</f>
        <v/>
      </c>
      <c r="CL174" s="60">
        <f>IF(OR(Q174="AI",Q174="PI"),(AE174+AD174)/2+(AE174-AD174)*0.001,IF(Q174="AO",12+0.048,""))</f>
        <v/>
      </c>
      <c r="CM174" s="61" t="n"/>
      <c r="CN174" s="62" t="n"/>
      <c r="CO174" s="59">
        <f>IF(OR(Q174="AI",Q174="PI"),AE174-(AE174-AD174)*0.001,IF(AND(Q174="AO",T174="FC"),20-0.048,IF(AND(Q174="AO",OR(T174="FO",T174="FLO")),4-0.048,"")))</f>
        <v/>
      </c>
      <c r="CP174" s="60">
        <f>IF(OR(Q174="AI",Q174="PI"),AE174+(AE174-AD174)*0.001,IF(AND(Q174="AO",T174="FC"),20+0.048,IF(AND(Q174="AO",OR(T174="FO",T174="FLO")),4+0.048,"")))</f>
        <v/>
      </c>
      <c r="CQ174" s="64" t="n"/>
      <c r="CR174" s="65" t="n"/>
      <c r="CS174" s="67" t="n"/>
      <c r="CT174" s="67" t="n"/>
      <c r="CV174" s="518" t="n"/>
      <c r="CY174" s="47">
        <f>CV174&amp;CW174&amp;CX174</f>
        <v/>
      </c>
    </row>
    <row r="175" ht="19.9" customHeight="1" s="521">
      <c r="A175" s="524" t="n">
        <v>174</v>
      </c>
      <c r="B175" s="16" t="n">
        <v>14</v>
      </c>
      <c r="C175" s="16" t="n"/>
      <c r="D175" s="50">
        <f>LEFT(L175,1)&amp;RIGHT(L175,2)&amp;"N"&amp;M175&amp;"S"&amp;N175&amp;O175</f>
        <v/>
      </c>
      <c r="E175" s="49" t="n"/>
      <c r="F175" s="43" t="n"/>
      <c r="G175" s="553" t="inlineStr">
        <is>
          <t>Spare</t>
        </is>
      </c>
      <c r="H175" s="553" t="n"/>
      <c r="I175" s="553" t="n"/>
      <c r="J175" s="553">
        <f>IF(H175&lt;&gt;"",LEFT(H175,FIND("～",H175,1)-1),"")</f>
        <v/>
      </c>
      <c r="K175" s="553">
        <f>IF(H175&lt;&gt;"",MID(H175,FIND("～",H175,1)+1,10),"")</f>
        <v/>
      </c>
      <c r="L175" s="22">
        <f>L174</f>
        <v/>
      </c>
      <c r="M175" s="21">
        <f>M174</f>
        <v/>
      </c>
      <c r="N175" s="21">
        <f>N174</f>
        <v/>
      </c>
      <c r="O175" s="21" t="n">
        <v>14</v>
      </c>
      <c r="P175" s="83" t="inlineStr">
        <is>
          <t>AAI143-H</t>
        </is>
      </c>
      <c r="Q175" s="22">
        <f>IF(MID(P175,4,3)="543","AO","AI")</f>
        <v/>
      </c>
      <c r="R175" s="22">
        <f>IF(R174&lt;&gt;"",R174,"")</f>
        <v/>
      </c>
      <c r="S175" s="83" t="inlineStr">
        <is>
          <t>4-20mA</t>
        </is>
      </c>
      <c r="T175" s="22" t="n"/>
      <c r="U175" s="22" t="n"/>
      <c r="V175" s="22" t="n"/>
      <c r="W175" s="22" t="n"/>
      <c r="X175" s="26" t="n"/>
      <c r="Y175" s="22" t="n"/>
      <c r="Z175" s="25">
        <f>"%Z"&amp;TEXT(M175,"00")&amp;TEXT(N175,"0")&amp;"1"&amp;TEXT(O175,"00")</f>
        <v/>
      </c>
      <c r="AA175" s="22">
        <f>IF(E175="","",IF(Q175="AI",CONCATENATE("%%I",E175),IF(Q175="AO",CONCATENATE("%%O",E175),E175)))</f>
        <v/>
      </c>
      <c r="AB175" s="22">
        <f>IF(G175="Spare",D175,"")</f>
        <v/>
      </c>
      <c r="AC175" s="22">
        <f>IF(G175&lt;&gt;"",G175,"")</f>
        <v/>
      </c>
      <c r="AD175" s="21">
        <f>IF(J175&lt;&gt;"",J175,"")</f>
        <v/>
      </c>
      <c r="AE175" s="21">
        <f>IF(K175&lt;&gt;"",K175,"")</f>
        <v/>
      </c>
      <c r="AF175" s="21">
        <f>IF(I175&lt;&gt;"",I175,"")</f>
        <v/>
      </c>
      <c r="AG175" s="22" t="n"/>
      <c r="AH175" s="22" t="n"/>
      <c r="AI175" s="22" t="n"/>
      <c r="AJ175" s="22" t="n"/>
      <c r="AK175" s="23" t="n"/>
      <c r="AL175" s="23" t="inlineStr">
        <is>
          <t>IS</t>
        </is>
      </c>
      <c r="AM175" s="23" t="n"/>
      <c r="AN175" s="84" t="inlineStr">
        <is>
          <t>DCS</t>
        </is>
      </c>
      <c r="AO175" s="27" t="n"/>
      <c r="AP175" s="27" t="n"/>
      <c r="AQ175" s="28" t="n"/>
      <c r="AR175" s="33" t="n"/>
      <c r="AS175" s="29" t="n"/>
      <c r="AT175" s="84" t="inlineStr">
        <is>
          <t>Site</t>
        </is>
      </c>
      <c r="AU175" s="27" t="n"/>
      <c r="AV175" s="32" t="n"/>
      <c r="AW175" s="27" t="n"/>
      <c r="AX175" s="530" t="n"/>
      <c r="AY175" s="530" t="n"/>
      <c r="AZ175" s="27" t="n"/>
      <c r="BA175" s="27" t="n"/>
      <c r="BB175" s="27" t="n"/>
      <c r="BC175" s="27" t="n"/>
      <c r="BD175" s="27" t="n"/>
      <c r="BE175" s="33" t="n"/>
      <c r="BF175" s="33" t="n"/>
      <c r="BG175" s="33" t="n"/>
      <c r="BH175" s="33" t="n"/>
      <c r="BI175" s="33" t="n"/>
      <c r="BJ175" s="33" t="n"/>
      <c r="BK175" s="33" t="n"/>
      <c r="BL175" s="33" t="n"/>
      <c r="BM175" s="33" t="n"/>
      <c r="BN175" s="33" t="n"/>
      <c r="BO175" s="33" t="n"/>
      <c r="BP175" s="33" t="n"/>
      <c r="BQ175" s="33" t="n"/>
      <c r="BR175" s="33" t="n"/>
      <c r="BS175" s="33" t="n"/>
      <c r="BT175" s="33" t="n"/>
      <c r="BU175" s="33" t="n"/>
      <c r="BV175" s="33" t="n"/>
      <c r="BW175" s="27" t="n"/>
      <c r="BX175" s="33" t="n"/>
      <c r="BY175" s="33" t="n"/>
      <c r="BZ175" s="33" t="n"/>
      <c r="CA175" s="27" t="n"/>
      <c r="CB175" s="27" t="n"/>
      <c r="CC175" s="27" t="n"/>
      <c r="CD175" s="27" t="n"/>
      <c r="CE175" s="58" t="n"/>
      <c r="CF175" s="58" t="n"/>
      <c r="CG175" s="59">
        <f>IF(OR(Q175="AI",Q175="PI"),AD175-(AE175-AD175)*0.001,IF(AND(Q175="AO",T175="FC"),4-0.048,IF(AND(Q175="AO",OR(T175="FO",T175="FLO")),20-0.048,"")))</f>
        <v/>
      </c>
      <c r="CH175" s="60">
        <f>IF(OR(Q175="AI",Q175="PI"),AD175+(AE175-AD175)*0.001,IF(AND(Q175="AO",T175="FC"),4+0.048,IF(AND(Q175="AO",OR(T175="FO",T175="FLO")),20+0.048,"")))</f>
        <v/>
      </c>
      <c r="CI175" s="61" t="n"/>
      <c r="CJ175" s="62" t="n"/>
      <c r="CK175" s="59">
        <f>IF(OR(Q175="AI",Q175="PI"),(AE175+AD175)/2-(AE175-AD175)*0.001,IF(Q175="AO",12-0.048,""))</f>
        <v/>
      </c>
      <c r="CL175" s="60">
        <f>IF(OR(Q175="AI",Q175="PI"),(AE175+AD175)/2+(AE175-AD175)*0.001,IF(Q175="AO",12+0.048,""))</f>
        <v/>
      </c>
      <c r="CM175" s="61" t="n"/>
      <c r="CN175" s="62" t="n"/>
      <c r="CO175" s="59">
        <f>IF(OR(Q175="AI",Q175="PI"),AE175-(AE175-AD175)*0.001,IF(AND(Q175="AO",T175="FC"),20-0.048,IF(AND(Q175="AO",OR(T175="FO",T175="FLO")),4-0.048,"")))</f>
        <v/>
      </c>
      <c r="CP175" s="60">
        <f>IF(OR(Q175="AI",Q175="PI"),AE175+(AE175-AD175)*0.001,IF(AND(Q175="AO",T175="FC"),20+0.048,IF(AND(Q175="AO",OR(T175="FO",T175="FLO")),4+0.048,"")))</f>
        <v/>
      </c>
      <c r="CQ175" s="64" t="n"/>
      <c r="CR175" s="65" t="n"/>
      <c r="CS175" s="67" t="n"/>
      <c r="CT175" s="67" t="n"/>
      <c r="CV175" s="518" t="n"/>
      <c r="CY175" s="47">
        <f>CV175&amp;CW175&amp;CX175</f>
        <v/>
      </c>
    </row>
    <row r="176" ht="19.9" customHeight="1" s="521">
      <c r="A176" s="524" t="n">
        <v>175</v>
      </c>
      <c r="B176" s="16" t="n">
        <v>15</v>
      </c>
      <c r="C176" s="16" t="n"/>
      <c r="D176" s="50">
        <f>LEFT(L176,1)&amp;RIGHT(L176,2)&amp;"N"&amp;M176&amp;"S"&amp;N176&amp;O176</f>
        <v/>
      </c>
      <c r="E176" s="49" t="n"/>
      <c r="F176" s="43" t="n"/>
      <c r="G176" s="553" t="inlineStr">
        <is>
          <t>Spare</t>
        </is>
      </c>
      <c r="H176" s="553" t="n"/>
      <c r="I176" s="553" t="n"/>
      <c r="J176" s="553">
        <f>IF(H176&lt;&gt;"",LEFT(H176,FIND("～",H176,1)-1),"")</f>
        <v/>
      </c>
      <c r="K176" s="553">
        <f>IF(H176&lt;&gt;"",MID(H176,FIND("～",H176,1)+1,10),"")</f>
        <v/>
      </c>
      <c r="L176" s="22">
        <f>L175</f>
        <v/>
      </c>
      <c r="M176" s="21">
        <f>M175</f>
        <v/>
      </c>
      <c r="N176" s="21">
        <f>N175</f>
        <v/>
      </c>
      <c r="O176" s="21" t="n">
        <v>15</v>
      </c>
      <c r="P176" s="83" t="inlineStr">
        <is>
          <t>AAI143-H</t>
        </is>
      </c>
      <c r="Q176" s="22">
        <f>IF(MID(P176,4,3)="543","AO","AI")</f>
        <v/>
      </c>
      <c r="R176" s="22">
        <f>IF(R175&lt;&gt;"",R175,"")</f>
        <v/>
      </c>
      <c r="S176" s="83" t="inlineStr">
        <is>
          <t>4-20mA</t>
        </is>
      </c>
      <c r="T176" s="22" t="n"/>
      <c r="U176" s="22" t="n"/>
      <c r="V176" s="22" t="n"/>
      <c r="W176" s="22" t="n"/>
      <c r="X176" s="22" t="n"/>
      <c r="Y176" s="22" t="n"/>
      <c r="Z176" s="25">
        <f>"%Z"&amp;TEXT(M176,"00")&amp;TEXT(N176,"0")&amp;"1"&amp;TEXT(O176,"00")</f>
        <v/>
      </c>
      <c r="AA176" s="22">
        <f>IF(E176="","",IF(Q176="AI",CONCATENATE("%%I",E176),IF(Q176="AO",CONCATENATE("%%O",E176),E176)))</f>
        <v/>
      </c>
      <c r="AB176" s="22">
        <f>IF(G176="Spare",D176,"")</f>
        <v/>
      </c>
      <c r="AC176" s="22">
        <f>IF(G176&lt;&gt;"",G176,"")</f>
        <v/>
      </c>
      <c r="AD176" s="21">
        <f>IF(J176&lt;&gt;"",J176,"")</f>
        <v/>
      </c>
      <c r="AE176" s="21">
        <f>IF(K176&lt;&gt;"",K176,"")</f>
        <v/>
      </c>
      <c r="AF176" s="21">
        <f>IF(I176&lt;&gt;"",I176,"")</f>
        <v/>
      </c>
      <c r="AG176" s="22" t="n"/>
      <c r="AH176" s="22" t="n"/>
      <c r="AI176" s="22" t="n"/>
      <c r="AJ176" s="22" t="n"/>
      <c r="AK176" s="23" t="n"/>
      <c r="AL176" s="23" t="inlineStr">
        <is>
          <t>IS</t>
        </is>
      </c>
      <c r="AM176" s="23" t="n"/>
      <c r="AN176" s="84" t="inlineStr">
        <is>
          <t>DCS</t>
        </is>
      </c>
      <c r="AO176" s="27" t="n"/>
      <c r="AP176" s="27" t="n"/>
      <c r="AQ176" s="28" t="n"/>
      <c r="AR176" s="33" t="n"/>
      <c r="AS176" s="29" t="n"/>
      <c r="AT176" s="84" t="inlineStr">
        <is>
          <t>Site</t>
        </is>
      </c>
      <c r="AU176" s="27" t="n"/>
      <c r="AV176" s="33" t="n"/>
      <c r="AW176" s="27" t="n"/>
      <c r="AX176" s="530" t="n"/>
      <c r="AY176" s="530" t="n"/>
      <c r="AZ176" s="27" t="n"/>
      <c r="BA176" s="27" t="n"/>
      <c r="BB176" s="27" t="n"/>
      <c r="BC176" s="27" t="n"/>
      <c r="BD176" s="27" t="n"/>
      <c r="BE176" s="33" t="n"/>
      <c r="BF176" s="33" t="n"/>
      <c r="BG176" s="33" t="n"/>
      <c r="BH176" s="33" t="n"/>
      <c r="BI176" s="33" t="n"/>
      <c r="BJ176" s="33" t="n"/>
      <c r="BK176" s="33" t="n"/>
      <c r="BL176" s="33" t="n"/>
      <c r="BM176" s="33" t="n"/>
      <c r="BN176" s="33" t="n"/>
      <c r="BO176" s="33" t="n"/>
      <c r="BP176" s="33" t="n"/>
      <c r="BQ176" s="33" t="n"/>
      <c r="BR176" s="33" t="n"/>
      <c r="BS176" s="33" t="n"/>
      <c r="BT176" s="33" t="n"/>
      <c r="BU176" s="33" t="n"/>
      <c r="BV176" s="33" t="n"/>
      <c r="BW176" s="27" t="n"/>
      <c r="BX176" s="33" t="n"/>
      <c r="BY176" s="33" t="n"/>
      <c r="BZ176" s="33" t="n"/>
      <c r="CA176" s="27" t="n"/>
      <c r="CB176" s="27" t="n"/>
      <c r="CC176" s="27" t="n"/>
      <c r="CD176" s="27" t="n"/>
      <c r="CE176" s="58" t="n"/>
      <c r="CF176" s="58" t="n"/>
      <c r="CG176" s="59">
        <f>IF(OR(Q176="AI",Q176="PI"),AD176-(AE176-AD176)*0.001,IF(AND(Q176="AO",T176="FC"),4-0.048,IF(AND(Q176="AO",OR(T176="FO",T176="FLO")),20-0.048,"")))</f>
        <v/>
      </c>
      <c r="CH176" s="60">
        <f>IF(OR(Q176="AI",Q176="PI"),AD176+(AE176-AD176)*0.001,IF(AND(Q176="AO",T176="FC"),4+0.048,IF(AND(Q176="AO",OR(T176="FO",T176="FLO")),20+0.048,"")))</f>
        <v/>
      </c>
      <c r="CI176" s="61" t="n"/>
      <c r="CJ176" s="62" t="n"/>
      <c r="CK176" s="59">
        <f>IF(OR(Q176="AI",Q176="PI"),(AE176+AD176)/2-(AE176-AD176)*0.001,IF(Q176="AO",12-0.048,""))</f>
        <v/>
      </c>
      <c r="CL176" s="60">
        <f>IF(OR(Q176="AI",Q176="PI"),(AE176+AD176)/2+(AE176-AD176)*0.001,IF(Q176="AO",12+0.048,""))</f>
        <v/>
      </c>
      <c r="CM176" s="61" t="n"/>
      <c r="CN176" s="62" t="n"/>
      <c r="CO176" s="59">
        <f>IF(OR(Q176="AI",Q176="PI"),AE176-(AE176-AD176)*0.001,IF(AND(Q176="AO",T176="FC"),20-0.048,IF(AND(Q176="AO",OR(T176="FO",T176="FLO")),4-0.048,"")))</f>
        <v/>
      </c>
      <c r="CP176" s="60">
        <f>IF(OR(Q176="AI",Q176="PI"),AE176+(AE176-AD176)*0.001,IF(AND(Q176="AO",T176="FC"),20+0.048,IF(AND(Q176="AO",OR(T176="FO",T176="FLO")),4+0.048,"")))</f>
        <v/>
      </c>
      <c r="CQ176" s="64" t="n"/>
      <c r="CR176" s="65" t="n"/>
      <c r="CS176" s="67" t="n"/>
      <c r="CT176" s="67" t="n"/>
      <c r="CV176" s="518" t="n"/>
      <c r="CY176" s="47">
        <f>CV176&amp;CW176&amp;CX176</f>
        <v/>
      </c>
    </row>
    <row r="177" ht="19.9" customHeight="1" s="521">
      <c r="A177" s="524" t="n">
        <v>176</v>
      </c>
      <c r="B177" s="16" t="n">
        <v>16</v>
      </c>
      <c r="C177" s="16" t="n"/>
      <c r="D177" s="50">
        <f>LEFT(L177,1)&amp;RIGHT(L177,2)&amp;"N"&amp;M177&amp;"S"&amp;N177&amp;O177</f>
        <v/>
      </c>
      <c r="E177" s="49" t="n"/>
      <c r="F177" s="43" t="n"/>
      <c r="G177" s="553" t="inlineStr">
        <is>
          <t>Spare</t>
        </is>
      </c>
      <c r="H177" s="553" t="n"/>
      <c r="I177" s="553" t="n"/>
      <c r="J177" s="553">
        <f>IF(H177&lt;&gt;"",LEFT(H177,FIND("～",H177,1)-1),"")</f>
        <v/>
      </c>
      <c r="K177" s="553">
        <f>IF(H177&lt;&gt;"",MID(H177,FIND("～",H177,1)+1,10),"")</f>
        <v/>
      </c>
      <c r="L177" s="22">
        <f>L176</f>
        <v/>
      </c>
      <c r="M177" s="21">
        <f>M176</f>
        <v/>
      </c>
      <c r="N177" s="21">
        <f>N176</f>
        <v/>
      </c>
      <c r="O177" s="21" t="n">
        <v>16</v>
      </c>
      <c r="P177" s="83" t="inlineStr">
        <is>
          <t>AAI143-H</t>
        </is>
      </c>
      <c r="Q177" s="22">
        <f>IF(MID(P177,4,3)="543","AO","AI")</f>
        <v/>
      </c>
      <c r="R177" s="22">
        <f>IF(R176&lt;&gt;"",R176,"")</f>
        <v/>
      </c>
      <c r="S177" s="83" t="inlineStr">
        <is>
          <t>4-20mA</t>
        </is>
      </c>
      <c r="T177" s="22" t="n"/>
      <c r="U177" s="22" t="n"/>
      <c r="V177" s="22" t="n"/>
      <c r="W177" s="22" t="n"/>
      <c r="X177" s="22" t="n"/>
      <c r="Y177" s="22" t="n"/>
      <c r="Z177" s="52">
        <f>"%Z"&amp;TEXT(M177,"00")&amp;TEXT(N177,"0")&amp;"1"&amp;TEXT(O177,"00")</f>
        <v/>
      </c>
      <c r="AA177" s="22">
        <f>IF(E177="","",IF(Q177="AI",CONCATENATE("%%I",E177),IF(Q177="AO",CONCATENATE("%%O",E177),E177)))</f>
        <v/>
      </c>
      <c r="AB177" s="22">
        <f>IF(G177="Spare",D177,"")</f>
        <v/>
      </c>
      <c r="AC177" s="22">
        <f>IF(G177&lt;&gt;"",G177,"")</f>
        <v/>
      </c>
      <c r="AD177" s="21">
        <f>IF(J177&lt;&gt;"",J177,"")</f>
        <v/>
      </c>
      <c r="AE177" s="21">
        <f>IF(K177&lt;&gt;"",K177,"")</f>
        <v/>
      </c>
      <c r="AF177" s="21">
        <f>IF(I177&lt;&gt;"",I177,"")</f>
        <v/>
      </c>
      <c r="AG177" s="22" t="n"/>
      <c r="AH177" s="22" t="n"/>
      <c r="AI177" s="22" t="n"/>
      <c r="AJ177" s="22" t="n"/>
      <c r="AK177" s="23" t="n"/>
      <c r="AL177" s="23" t="inlineStr">
        <is>
          <t>IS</t>
        </is>
      </c>
      <c r="AM177" s="23" t="n"/>
      <c r="AN177" s="84" t="inlineStr">
        <is>
          <t>DCS</t>
        </is>
      </c>
      <c r="AO177" s="27" t="n"/>
      <c r="AP177" s="27" t="n"/>
      <c r="AQ177" s="28" t="n"/>
      <c r="AR177" s="33" t="n"/>
      <c r="AS177" s="29" t="n"/>
      <c r="AT177" s="84" t="inlineStr">
        <is>
          <t>Site</t>
        </is>
      </c>
      <c r="AU177" s="27" t="n"/>
      <c r="AV177" s="33" t="n"/>
      <c r="AW177" s="27" t="n"/>
      <c r="AX177" s="530" t="n"/>
      <c r="AY177" s="530" t="n"/>
      <c r="AZ177" s="27" t="n"/>
      <c r="BA177" s="27" t="n"/>
      <c r="BB177" s="27" t="n"/>
      <c r="BC177" s="27" t="n"/>
      <c r="BD177" s="27" t="n"/>
      <c r="BE177" s="33" t="n"/>
      <c r="BF177" s="33" t="n"/>
      <c r="BG177" s="33" t="n"/>
      <c r="BH177" s="33" t="n"/>
      <c r="BI177" s="33" t="n"/>
      <c r="BJ177" s="33" t="n"/>
      <c r="BK177" s="33" t="n"/>
      <c r="BL177" s="33" t="n"/>
      <c r="BM177" s="33" t="n"/>
      <c r="BN177" s="33" t="n"/>
      <c r="BO177" s="33" t="n"/>
      <c r="BP177" s="33" t="n"/>
      <c r="BQ177" s="33" t="n"/>
      <c r="BR177" s="33" t="n"/>
      <c r="BS177" s="33" t="n"/>
      <c r="BT177" s="33" t="n"/>
      <c r="BU177" s="33" t="n"/>
      <c r="BV177" s="33" t="n"/>
      <c r="BW177" s="27" t="n"/>
      <c r="BX177" s="33" t="n"/>
      <c r="BY177" s="33" t="n"/>
      <c r="BZ177" s="33" t="n"/>
      <c r="CA177" s="27" t="n"/>
      <c r="CB177" s="27" t="n"/>
      <c r="CC177" s="27" t="n"/>
      <c r="CD177" s="27" t="n"/>
      <c r="CE177" s="58" t="n"/>
      <c r="CF177" s="58" t="n"/>
      <c r="CG177" s="59">
        <f>IF(OR(Q177="AI",Q177="PI"),AD177-(AE177-AD177)*0.001,IF(AND(Q177="AO",T177="FC"),4-0.048,IF(AND(Q177="AO",OR(T177="FO",T177="FLO")),20-0.048,"")))</f>
        <v/>
      </c>
      <c r="CH177" s="60">
        <f>IF(OR(Q177="AI",Q177="PI"),AD177+(AE177-AD177)*0.001,IF(AND(Q177="AO",T177="FC"),4+0.048,IF(AND(Q177="AO",OR(T177="FO",T177="FLO")),20+0.048,"")))</f>
        <v/>
      </c>
      <c r="CI177" s="61" t="n"/>
      <c r="CJ177" s="62" t="n"/>
      <c r="CK177" s="59">
        <f>IF(OR(Q177="AI",Q177="PI"),(AE177+AD177)/2-(AE177-AD177)*0.001,IF(Q177="AO",12-0.048,""))</f>
        <v/>
      </c>
      <c r="CL177" s="60">
        <f>IF(OR(Q177="AI",Q177="PI"),(AE177+AD177)/2+(AE177-AD177)*0.001,IF(Q177="AO",12+0.048,""))</f>
        <v/>
      </c>
      <c r="CM177" s="61" t="n"/>
      <c r="CN177" s="62" t="n"/>
      <c r="CO177" s="59">
        <f>IF(OR(Q177="AI",Q177="PI"),AE177-(AE177-AD177)*0.001,IF(AND(Q177="AO",T177="FC"),20-0.048,IF(AND(Q177="AO",OR(T177="FO",T177="FLO")),4-0.048,"")))</f>
        <v/>
      </c>
      <c r="CP177" s="60">
        <f>IF(OR(Q177="AI",Q177="PI"),AE177+(AE177-AD177)*0.001,IF(AND(Q177="AO",T177="FC"),20+0.048,IF(AND(Q177="AO",OR(T177="FO",T177="FLO")),4+0.048,"")))</f>
        <v/>
      </c>
      <c r="CQ177" s="64" t="n"/>
      <c r="CR177" s="65" t="n"/>
      <c r="CS177" s="67" t="n"/>
      <c r="CT177" s="67" t="n"/>
      <c r="CV177" s="518" t="n"/>
      <c r="CY177" s="47">
        <f>CV177&amp;CW177&amp;CX177</f>
        <v/>
      </c>
    </row>
    <row r="178" ht="19.9" customHeight="1" s="521">
      <c r="A178" s="524" t="n">
        <v>177</v>
      </c>
      <c r="B178" s="15" t="n">
        <v>1</v>
      </c>
      <c r="C178" s="15" t="n">
        <v>1812</v>
      </c>
      <c r="D178" s="45" t="inlineStr">
        <is>
          <t>18-SC-17201</t>
        </is>
      </c>
      <c r="E178" s="553" t="n"/>
      <c r="F178" s="540" t="inlineStr">
        <is>
          <t>-</t>
        </is>
      </c>
      <c r="G178" s="541" t="inlineStr">
        <is>
          <t>PP-1701A SPEED CONTROL</t>
        </is>
      </c>
      <c r="H178" s="553" t="n"/>
      <c r="I178" s="553" t="n"/>
      <c r="J178" s="553">
        <f>IF(H178&lt;&gt;"",LEFT(H178,FIND("～",H178,1)-1),"")</f>
        <v/>
      </c>
      <c r="K178" s="553">
        <f>IF(H178&lt;&gt;"",MID(H178,FIND("～",H178,1)+1,10),"")</f>
        <v/>
      </c>
      <c r="L178" s="22">
        <f>L177</f>
        <v/>
      </c>
      <c r="M178" s="21" t="n">
        <v>6</v>
      </c>
      <c r="N178" s="21" t="n">
        <v>3</v>
      </c>
      <c r="O178" s="21" t="n">
        <v>1</v>
      </c>
      <c r="P178" s="83" t="inlineStr">
        <is>
          <t>AAI543-H</t>
        </is>
      </c>
      <c r="Q178" s="22">
        <f>IF(MID(P178,4,3)="543","AO","AI")</f>
        <v/>
      </c>
      <c r="R178" s="22" t="inlineStr">
        <is>
          <t>Y</t>
        </is>
      </c>
      <c r="S178" s="542" t="inlineStr">
        <is>
          <t>4~20mA</t>
        </is>
      </c>
      <c r="T178" s="22" t="n"/>
      <c r="U178" s="22" t="n"/>
      <c r="V178" s="22" t="n"/>
      <c r="W178" s="22" t="n"/>
      <c r="X178" s="22" t="n"/>
      <c r="Y178" s="22" t="n"/>
      <c r="Z178" s="25">
        <f>"%Z"&amp;TEXT(M178,"00")&amp;TEXT(N178,"0")&amp;"1"&amp;TEXT(O178,"00")</f>
        <v/>
      </c>
      <c r="AA178" s="22">
        <f>IF(E178="","",IF(Q178="AI",CONCATENATE("%%I",E178),IF(Q178="AO",CONCATENATE("%%O",E178),E178)))</f>
        <v/>
      </c>
      <c r="AB178" s="22" t="inlineStr">
        <is>
          <t>18-SC-17201</t>
        </is>
      </c>
      <c r="AC178" s="22">
        <f>IF(G178&lt;&gt;"",G178,"")</f>
        <v/>
      </c>
      <c r="AD178" s="21">
        <f>IF(J178&lt;&gt;"",J178,"")</f>
        <v/>
      </c>
      <c r="AE178" s="21">
        <f>IF(K178&lt;&gt;"",K178,"")</f>
        <v/>
      </c>
      <c r="AF178" s="21">
        <f>IF(I178&lt;&gt;"",I178,"")</f>
        <v/>
      </c>
      <c r="AG178" s="22" t="n"/>
      <c r="AH178" s="22" t="n"/>
      <c r="AI178" s="22" t="n"/>
      <c r="AJ178" s="22" t="n"/>
      <c r="AK178" s="23" t="inlineStr">
        <is>
          <t>DCS-AO</t>
        </is>
      </c>
      <c r="AL178" s="23" t="inlineStr">
        <is>
          <t>NIS</t>
        </is>
      </c>
      <c r="AM178" s="23" t="n"/>
      <c r="AN178" s="84" t="inlineStr">
        <is>
          <t>DCS</t>
        </is>
      </c>
      <c r="AO178" s="27" t="n"/>
      <c r="AP178" s="27" t="n"/>
      <c r="AQ178" s="28" t="n"/>
      <c r="AR178" s="543" t="inlineStr">
        <is>
          <t>N</t>
        </is>
      </c>
      <c r="AS178" s="29" t="n"/>
      <c r="AT178" s="84" t="inlineStr">
        <is>
          <t>Site</t>
        </is>
      </c>
      <c r="AU178" s="541" t="inlineStr">
        <is>
          <t>-</t>
        </is>
      </c>
      <c r="AV178" s="27" t="n"/>
      <c r="AW178" s="27" t="n"/>
      <c r="AX178" s="530" t="n"/>
      <c r="AY178" s="530" t="inlineStr">
        <is>
          <t>MCC</t>
        </is>
      </c>
      <c r="AZ178" s="27" t="n"/>
      <c r="BA178" s="27" t="n"/>
      <c r="BB178" s="27" t="n"/>
      <c r="BC178" s="27" t="n"/>
      <c r="BD178" s="27" t="n"/>
      <c r="BE178" s="33" t="n"/>
      <c r="BF178" s="33" t="n"/>
      <c r="BG178" s="33" t="n"/>
      <c r="BH178" s="33" t="n"/>
      <c r="BI178" s="33" t="n"/>
      <c r="BJ178" s="33" t="n"/>
      <c r="BK178" s="33" t="n"/>
      <c r="BL178" s="33" t="n"/>
      <c r="BM178" s="33" t="n"/>
      <c r="BN178" s="33" t="n"/>
      <c r="BO178" s="33" t="n"/>
      <c r="BP178" s="33" t="n"/>
      <c r="BQ178" s="33" t="n"/>
      <c r="BR178" s="33" t="n"/>
      <c r="BS178" s="33" t="n"/>
      <c r="BT178" s="33" t="n"/>
      <c r="BU178" s="33" t="n"/>
      <c r="BV178" s="33" t="n"/>
      <c r="BW178" s="27" t="n"/>
      <c r="BX178" s="33" t="n"/>
      <c r="BY178" s="33" t="n"/>
      <c r="BZ178" s="33" t="n"/>
      <c r="CA178" s="27" t="n"/>
      <c r="CB178" s="27" t="n"/>
      <c r="CC178" s="27" t="n"/>
      <c r="CD178" s="27" t="n"/>
      <c r="CE178" s="58" t="n"/>
      <c r="CF178" s="58" t="n"/>
      <c r="CG178" s="59">
        <f>IF(OR(Q178="AI",Q178="PI"),AD178-(AE178-AD178)*0.001,IF(AND(Q178="AO",T178="FC"),4-0.048,IF(AND(Q178="AO",OR(T178="FO",T178="FLO")),20-0.048,"")))</f>
        <v/>
      </c>
      <c r="CH178" s="60">
        <f>IF(OR(Q178="AI",Q178="PI"),AD178+(AE178-AD178)*0.001,IF(AND(Q178="AO",T178="FC"),4+0.048,IF(AND(Q178="AO",OR(T178="FO",T178="FLO")),20+0.048,"")))</f>
        <v/>
      </c>
      <c r="CI178" s="61" t="n"/>
      <c r="CJ178" s="62" t="n"/>
      <c r="CK178" s="59">
        <f>IF(OR(Q178="AI",Q178="PI"),(AE178+AD178)/2-(AE178-AD178)*0.001,IF(Q178="AO",12-0.048,""))</f>
        <v/>
      </c>
      <c r="CL178" s="60">
        <f>IF(OR(Q178="AI",Q178="PI"),(AE178+AD178)/2+(AE178-AD178)*0.001,IF(Q178="AO",12+0.048,""))</f>
        <v/>
      </c>
      <c r="CM178" s="61" t="n"/>
      <c r="CN178" s="62" t="n"/>
      <c r="CO178" s="59">
        <f>IF(OR(Q178="AI",Q178="PI"),AE178-(AE178-AD178)*0.001,IF(AND(Q178="AO",T178="FC"),20-0.048,IF(AND(Q178="AO",OR(T178="FO",T178="FLO")),4-0.048,"")))</f>
        <v/>
      </c>
      <c r="CP178" s="60">
        <f>IF(OR(Q178="AI",Q178="PI"),AE178+(AE178-AD178)*0.001,IF(AND(Q178="AO",T178="FC"),20+0.048,IF(AND(Q178="AO",OR(T178="FO",T178="FLO")),4+0.048,"")))</f>
        <v/>
      </c>
      <c r="CQ178" s="64" t="n"/>
      <c r="CR178" s="65" t="n"/>
      <c r="CS178" s="67" t="n"/>
      <c r="CT178" s="67" t="n"/>
      <c r="CU178" s="544" t="n">
        <v>1812</v>
      </c>
      <c r="CV178" s="518">
        <f>LEFT(D178,3)</f>
        <v/>
      </c>
      <c r="CW178" s="47" t="inlineStr">
        <is>
          <t>SC</t>
        </is>
      </c>
      <c r="CX178" s="47">
        <f>RIGHT(D178,6)</f>
        <v/>
      </c>
      <c r="CY178" s="47">
        <f>CV178&amp;CW178&amp;CX178</f>
        <v/>
      </c>
    </row>
    <row r="179" ht="19.9" customHeight="1" s="521">
      <c r="A179" s="524" t="n">
        <v>178</v>
      </c>
      <c r="B179" s="15" t="n">
        <v>2</v>
      </c>
      <c r="C179" s="15" t="n">
        <v>1812</v>
      </c>
      <c r="D179" s="45" t="inlineStr">
        <is>
          <t>18-SC-17202</t>
        </is>
      </c>
      <c r="E179" s="553" t="n"/>
      <c r="F179" s="540" t="inlineStr">
        <is>
          <t>-</t>
        </is>
      </c>
      <c r="G179" s="541" t="inlineStr">
        <is>
          <t>PP-1701B SPEED CONTROL</t>
        </is>
      </c>
      <c r="H179" s="553" t="n"/>
      <c r="I179" s="553" t="n"/>
      <c r="J179" s="553">
        <f>IF(H179&lt;&gt;"",LEFT(H179,FIND("～",H179,1)-1),"")</f>
        <v/>
      </c>
      <c r="K179" s="553">
        <f>IF(H179&lt;&gt;"",MID(H179,FIND("～",H179,1)+1,10),"")</f>
        <v/>
      </c>
      <c r="L179" s="22">
        <f>L178</f>
        <v/>
      </c>
      <c r="M179" s="21">
        <f>M178</f>
        <v/>
      </c>
      <c r="N179" s="21">
        <f>N178</f>
        <v/>
      </c>
      <c r="O179" s="21" t="n">
        <v>2</v>
      </c>
      <c r="P179" s="83">
        <f>P178</f>
        <v/>
      </c>
      <c r="Q179" s="22">
        <f>IF(MID(P179,4,3)="543","AO","AI")</f>
        <v/>
      </c>
      <c r="R179" s="22">
        <f>IF(R178&lt;&gt;"",R178,"")</f>
        <v/>
      </c>
      <c r="S179" s="542" t="inlineStr">
        <is>
          <t>4~20mA</t>
        </is>
      </c>
      <c r="T179" s="22" t="n"/>
      <c r="U179" s="22" t="n"/>
      <c r="V179" s="22" t="n"/>
      <c r="W179" s="22" t="n"/>
      <c r="X179" s="22" t="n"/>
      <c r="Y179" s="22" t="n"/>
      <c r="Z179" s="25">
        <f>"%Z"&amp;TEXT(M179,"00")&amp;TEXT(N179,"0")&amp;"1"&amp;TEXT(O179,"00")</f>
        <v/>
      </c>
      <c r="AA179" s="22">
        <f>IF(E179="","",IF(Q179="AI",CONCATENATE("%%I",E179),IF(Q179="AO",CONCATENATE("%%O",E179),E179)))</f>
        <v/>
      </c>
      <c r="AB179" s="22" t="inlineStr">
        <is>
          <t>18-SC-17202</t>
        </is>
      </c>
      <c r="AC179" s="22">
        <f>IF(G179&lt;&gt;"",G179,"")</f>
        <v/>
      </c>
      <c r="AD179" s="21">
        <f>IF(J179&lt;&gt;"",J179,"")</f>
        <v/>
      </c>
      <c r="AE179" s="21">
        <f>IF(K179&lt;&gt;"",K179,"")</f>
        <v/>
      </c>
      <c r="AF179" s="21">
        <f>IF(I179&lt;&gt;"",I179,"")</f>
        <v/>
      </c>
      <c r="AG179" s="22" t="n"/>
      <c r="AH179" s="22" t="n"/>
      <c r="AI179" s="22" t="n"/>
      <c r="AJ179" s="22" t="n"/>
      <c r="AK179" s="23" t="inlineStr">
        <is>
          <t>DCS-AO</t>
        </is>
      </c>
      <c r="AL179" s="23" t="inlineStr">
        <is>
          <t>NIS</t>
        </is>
      </c>
      <c r="AM179" s="23" t="n"/>
      <c r="AN179" s="84" t="inlineStr">
        <is>
          <t>DCS</t>
        </is>
      </c>
      <c r="AO179" s="27" t="n"/>
      <c r="AP179" s="27" t="n"/>
      <c r="AQ179" s="28" t="n"/>
      <c r="AR179" s="543" t="inlineStr">
        <is>
          <t>N</t>
        </is>
      </c>
      <c r="AS179" s="29" t="n"/>
      <c r="AT179" s="84" t="inlineStr">
        <is>
          <t>Site</t>
        </is>
      </c>
      <c r="AU179" s="541" t="inlineStr">
        <is>
          <t>-</t>
        </is>
      </c>
      <c r="AV179" s="27" t="n"/>
      <c r="AW179" s="27" t="n"/>
      <c r="AX179" s="530" t="n"/>
      <c r="AY179" s="530" t="inlineStr">
        <is>
          <t>MCC</t>
        </is>
      </c>
      <c r="AZ179" s="27" t="n"/>
      <c r="BA179" s="27" t="n"/>
      <c r="BB179" s="27" t="n"/>
      <c r="BC179" s="27" t="n"/>
      <c r="BD179" s="27" t="n"/>
      <c r="BE179" s="33" t="n"/>
      <c r="BF179" s="33" t="n"/>
      <c r="BG179" s="33" t="n"/>
      <c r="BH179" s="33" t="n"/>
      <c r="BI179" s="33" t="n"/>
      <c r="BJ179" s="33" t="n"/>
      <c r="BK179" s="33" t="n"/>
      <c r="BL179" s="33" t="n"/>
      <c r="BM179" s="33" t="n"/>
      <c r="BN179" s="33" t="n"/>
      <c r="BO179" s="33" t="n"/>
      <c r="BP179" s="33" t="n"/>
      <c r="BQ179" s="33" t="n"/>
      <c r="BR179" s="33" t="n"/>
      <c r="BS179" s="33" t="n"/>
      <c r="BT179" s="33" t="n"/>
      <c r="BU179" s="33" t="n"/>
      <c r="BV179" s="33" t="n"/>
      <c r="BW179" s="27" t="n"/>
      <c r="BX179" s="33" t="n"/>
      <c r="BY179" s="33" t="n"/>
      <c r="BZ179" s="33" t="n"/>
      <c r="CA179" s="27" t="n"/>
      <c r="CB179" s="27" t="n"/>
      <c r="CC179" s="27" t="n"/>
      <c r="CD179" s="27" t="n"/>
      <c r="CE179" s="58" t="n"/>
      <c r="CF179" s="58" t="n"/>
      <c r="CG179" s="59">
        <f>IF(OR(Q179="AI",Q179="PI"),AD179-(AE179-AD179)*0.001,IF(AND(Q179="AO",T179="FC"),4-0.048,IF(AND(Q179="AO",OR(T179="FO",T179="FLO")),20-0.048,"")))</f>
        <v/>
      </c>
      <c r="CH179" s="60">
        <f>IF(OR(Q179="AI",Q179="PI"),AD179+(AE179-AD179)*0.001,IF(AND(Q179="AO",T179="FC"),4+0.048,IF(AND(Q179="AO",OR(T179="FO",T179="FLO")),20+0.048,"")))</f>
        <v/>
      </c>
      <c r="CI179" s="61" t="n"/>
      <c r="CJ179" s="62" t="n"/>
      <c r="CK179" s="59">
        <f>IF(OR(Q179="AI",Q179="PI"),(AE179+AD179)/2-(AE179-AD179)*0.001,IF(Q179="AO",12-0.048,""))</f>
        <v/>
      </c>
      <c r="CL179" s="60">
        <f>IF(OR(Q179="AI",Q179="PI"),(AE179+AD179)/2+(AE179-AD179)*0.001,IF(Q179="AO",12+0.048,""))</f>
        <v/>
      </c>
      <c r="CM179" s="61" t="n"/>
      <c r="CN179" s="62" t="n"/>
      <c r="CO179" s="59">
        <f>IF(OR(Q179="AI",Q179="PI"),AE179-(AE179-AD179)*0.001,IF(AND(Q179="AO",T179="FC"),20-0.048,IF(AND(Q179="AO",OR(T179="FO",T179="FLO")),4-0.048,"")))</f>
        <v/>
      </c>
      <c r="CP179" s="60">
        <f>IF(OR(Q179="AI",Q179="PI"),AE179+(AE179-AD179)*0.001,IF(AND(Q179="AO",T179="FC"),20+0.048,IF(AND(Q179="AO",OR(T179="FO",T179="FLO")),4+0.048,"")))</f>
        <v/>
      </c>
      <c r="CQ179" s="64" t="n"/>
      <c r="CR179" s="65" t="n"/>
      <c r="CS179" s="67" t="n"/>
      <c r="CT179" s="67" t="n"/>
      <c r="CU179" s="544" t="n">
        <v>1812</v>
      </c>
      <c r="CV179" s="518">
        <f>LEFT(D179,3)</f>
        <v/>
      </c>
      <c r="CW179" s="47" t="inlineStr">
        <is>
          <t>SC</t>
        </is>
      </c>
      <c r="CX179" s="47">
        <f>RIGHT(D179,6)</f>
        <v/>
      </c>
      <c r="CY179" s="47">
        <f>CV179&amp;CW179&amp;CX179</f>
        <v/>
      </c>
    </row>
    <row r="180" ht="19.9" customHeight="1" s="521">
      <c r="A180" s="524" t="n">
        <v>179</v>
      </c>
      <c r="B180" s="15" t="n">
        <v>3</v>
      </c>
      <c r="C180" s="15" t="n">
        <v>1812</v>
      </c>
      <c r="D180" s="45" t="inlineStr">
        <is>
          <t>18-SC-17203</t>
        </is>
      </c>
      <c r="E180" s="553" t="n"/>
      <c r="F180" s="540" t="inlineStr">
        <is>
          <t>-</t>
        </is>
      </c>
      <c r="G180" s="541" t="inlineStr">
        <is>
          <t>PP-1702A SPEED CONTROL</t>
        </is>
      </c>
      <c r="H180" s="68" t="n"/>
      <c r="I180" s="553" t="n"/>
      <c r="J180" s="553">
        <f>IF(H180&lt;&gt;"",LEFT(H180,FIND("～",H180,1)-1),"")</f>
        <v/>
      </c>
      <c r="K180" s="553">
        <f>IF(H180&lt;&gt;"",MID(H180,FIND("～",H180,1)+1,10),"")</f>
        <v/>
      </c>
      <c r="L180" s="22">
        <f>L179</f>
        <v/>
      </c>
      <c r="M180" s="21">
        <f>M179</f>
        <v/>
      </c>
      <c r="N180" s="21">
        <f>N179</f>
        <v/>
      </c>
      <c r="O180" s="21" t="n">
        <v>3</v>
      </c>
      <c r="P180" s="83">
        <f>P179</f>
        <v/>
      </c>
      <c r="Q180" s="22">
        <f>IF(MID(P180,4,3)="543","AO","AI")</f>
        <v/>
      </c>
      <c r="R180" s="22">
        <f>IF(R179&lt;&gt;"",R179,"")</f>
        <v/>
      </c>
      <c r="S180" s="542" t="inlineStr">
        <is>
          <t>4~20mA</t>
        </is>
      </c>
      <c r="T180" s="22" t="n"/>
      <c r="U180" s="22" t="n"/>
      <c r="V180" s="22" t="n"/>
      <c r="W180" s="22" t="n"/>
      <c r="X180" s="22" t="n"/>
      <c r="Y180" s="22" t="n"/>
      <c r="Z180" s="25">
        <f>"%Z"&amp;TEXT(M180,"00")&amp;TEXT(N180,"0")&amp;"1"&amp;TEXT(O180,"00")</f>
        <v/>
      </c>
      <c r="AA180" s="22">
        <f>IF(E180="","",IF(Q180="AI",CONCATENATE("%%I",E180),IF(Q180="AO",CONCATENATE("%%O",E180),E180)))</f>
        <v/>
      </c>
      <c r="AB180" s="22" t="inlineStr">
        <is>
          <t>18-SC-17203</t>
        </is>
      </c>
      <c r="AC180" s="22">
        <f>IF(G180&lt;&gt;"",G180,"")</f>
        <v/>
      </c>
      <c r="AD180" s="21">
        <f>IF(J180&lt;&gt;"",J180,"")</f>
        <v/>
      </c>
      <c r="AE180" s="21">
        <f>IF(K180&lt;&gt;"",K180,"")</f>
        <v/>
      </c>
      <c r="AF180" s="21">
        <f>IF(I180&lt;&gt;"",I180,"")</f>
        <v/>
      </c>
      <c r="AG180" s="22" t="n">
        <v>0</v>
      </c>
      <c r="AH180" s="22" t="inlineStr">
        <is>
          <t>0.05</t>
        </is>
      </c>
      <c r="AI180" s="22" t="n">
        <v>0</v>
      </c>
      <c r="AJ180" s="22" t="n">
        <v>0</v>
      </c>
      <c r="AK180" s="23" t="inlineStr">
        <is>
          <t>DCS-AO</t>
        </is>
      </c>
      <c r="AL180" s="23" t="inlineStr">
        <is>
          <t>NIS</t>
        </is>
      </c>
      <c r="AM180" s="23" t="n"/>
      <c r="AN180" s="84" t="inlineStr">
        <is>
          <t>DCS</t>
        </is>
      </c>
      <c r="AO180" s="27" t="n"/>
      <c r="AP180" s="27" t="n"/>
      <c r="AQ180" s="28" t="n"/>
      <c r="AR180" s="543" t="inlineStr">
        <is>
          <t>N</t>
        </is>
      </c>
      <c r="AS180" s="29" t="n"/>
      <c r="AT180" s="84" t="inlineStr">
        <is>
          <t>Site</t>
        </is>
      </c>
      <c r="AU180" s="541" t="inlineStr">
        <is>
          <t>-</t>
        </is>
      </c>
      <c r="AV180" s="27" t="n"/>
      <c r="AW180" s="27" t="n"/>
      <c r="AX180" s="530" t="n"/>
      <c r="AY180" s="530" t="inlineStr">
        <is>
          <t>MCC</t>
        </is>
      </c>
      <c r="AZ180" s="27" t="n"/>
      <c r="BA180" s="27" t="n"/>
      <c r="BB180" s="27" t="n"/>
      <c r="BC180" s="27" t="n"/>
      <c r="BD180" s="27" t="n"/>
      <c r="BE180" s="33" t="n"/>
      <c r="BF180" s="33" t="n"/>
      <c r="BG180" s="33" t="n"/>
      <c r="BH180" s="33" t="n"/>
      <c r="BI180" s="33" t="n"/>
      <c r="BJ180" s="33" t="n"/>
      <c r="BK180" s="33" t="n"/>
      <c r="BL180" s="33" t="n"/>
      <c r="BM180" s="33" t="n"/>
      <c r="BN180" s="33" t="n"/>
      <c r="BO180" s="33" t="n"/>
      <c r="BP180" s="33" t="n"/>
      <c r="BQ180" s="33" t="n"/>
      <c r="BR180" s="33" t="n"/>
      <c r="BS180" s="33" t="n"/>
      <c r="BT180" s="33" t="n"/>
      <c r="BU180" s="33" t="n"/>
      <c r="BV180" s="33" t="n"/>
      <c r="BW180" s="27" t="n"/>
      <c r="BX180" s="33" t="n"/>
      <c r="BY180" s="33" t="n"/>
      <c r="BZ180" s="33" t="n"/>
      <c r="CA180" s="27" t="n"/>
      <c r="CB180" s="27" t="n"/>
      <c r="CC180" s="27" t="n"/>
      <c r="CD180" s="27" t="n"/>
      <c r="CE180" s="58" t="n"/>
      <c r="CF180" s="58" t="n"/>
      <c r="CG180" s="59">
        <f>IF(OR(Q180="AI",Q180="PI"),AD180-(AE180-AD180)*0.001,IF(AND(Q180="AO",T180="FC"),4-0.048,IF(AND(Q180="AO",OR(T180="FO",T180="FLO")),20-0.048,"")))</f>
        <v/>
      </c>
      <c r="CH180" s="60">
        <f>IF(OR(Q180="AI",Q180="PI"),AD180+(AE180-AD180)*0.001,IF(AND(Q180="AO",T180="FC"),4+0.048,IF(AND(Q180="AO",OR(T180="FO",T180="FLO")),20+0.048,"")))</f>
        <v/>
      </c>
      <c r="CI180" s="61" t="n"/>
      <c r="CJ180" s="62" t="n"/>
      <c r="CK180" s="59">
        <f>IF(OR(Q180="AI",Q180="PI"),(AE180+AD180)/2-(AE180-AD180)*0.001,IF(Q180="AO",12-0.048,""))</f>
        <v/>
      </c>
      <c r="CL180" s="60">
        <f>IF(OR(Q180="AI",Q180="PI"),(AE180+AD180)/2+(AE180-AD180)*0.001,IF(Q180="AO",12+0.048,""))</f>
        <v/>
      </c>
      <c r="CM180" s="61" t="n"/>
      <c r="CN180" s="62" t="n"/>
      <c r="CO180" s="59">
        <f>IF(OR(Q180="AI",Q180="PI"),AE180-(AE180-AD180)*0.001,IF(AND(Q180="AO",T180="FC"),20-0.048,IF(AND(Q180="AO",OR(T180="FO",T180="FLO")),4-0.048,"")))</f>
        <v/>
      </c>
      <c r="CP180" s="60">
        <f>IF(OR(Q180="AI",Q180="PI"),AE180+(AE180-AD180)*0.001,IF(AND(Q180="AO",T180="FC"),20+0.048,IF(AND(Q180="AO",OR(T180="FO",T180="FLO")),4+0.048,"")))</f>
        <v/>
      </c>
      <c r="CQ180" s="64" t="n"/>
      <c r="CR180" s="65" t="n"/>
      <c r="CS180" s="67" t="n"/>
      <c r="CT180" s="67" t="n"/>
      <c r="CU180" s="544" t="n">
        <v>1812</v>
      </c>
      <c r="CV180" s="518">
        <f>LEFT(D180,3)</f>
        <v/>
      </c>
      <c r="CW180" s="47" t="inlineStr">
        <is>
          <t>SC</t>
        </is>
      </c>
      <c r="CX180" s="47">
        <f>RIGHT(D180,6)</f>
        <v/>
      </c>
      <c r="CY180" s="47">
        <f>CV180&amp;CW180&amp;CX180</f>
        <v/>
      </c>
    </row>
    <row r="181" ht="19.9" customHeight="1" s="521">
      <c r="A181" s="524" t="n">
        <v>180</v>
      </c>
      <c r="B181" s="15" t="n">
        <v>4</v>
      </c>
      <c r="C181" s="15" t="n">
        <v>1812</v>
      </c>
      <c r="D181" s="45" t="inlineStr">
        <is>
          <t>18-SC-17204</t>
        </is>
      </c>
      <c r="E181" s="553" t="n"/>
      <c r="F181" s="540" t="inlineStr">
        <is>
          <t>-</t>
        </is>
      </c>
      <c r="G181" s="541" t="inlineStr">
        <is>
          <t>PP-1702B SPEED CONTROL</t>
        </is>
      </c>
      <c r="H181" s="68" t="n"/>
      <c r="I181" s="553" t="n"/>
      <c r="J181" s="553">
        <f>IF(H181&lt;&gt;"",LEFT(H181,FIND("～",H181,1)-1),"")</f>
        <v/>
      </c>
      <c r="K181" s="553">
        <f>IF(H181&lt;&gt;"",MID(H181,FIND("～",H181,1)+1,10),"")</f>
        <v/>
      </c>
      <c r="L181" s="22">
        <f>L180</f>
        <v/>
      </c>
      <c r="M181" s="21">
        <f>M180</f>
        <v/>
      </c>
      <c r="N181" s="21">
        <f>N180</f>
        <v/>
      </c>
      <c r="O181" s="21" t="n">
        <v>4</v>
      </c>
      <c r="P181" s="83">
        <f>P180</f>
        <v/>
      </c>
      <c r="Q181" s="22">
        <f>IF(MID(P181,4,3)="543","AO","AI")</f>
        <v/>
      </c>
      <c r="R181" s="22">
        <f>IF(R180&lt;&gt;"",R180,"")</f>
        <v/>
      </c>
      <c r="S181" s="542" t="inlineStr">
        <is>
          <t>4~20mA</t>
        </is>
      </c>
      <c r="T181" s="22" t="n"/>
      <c r="U181" s="22" t="n"/>
      <c r="V181" s="22" t="n"/>
      <c r="W181" s="22" t="n"/>
      <c r="X181" s="22" t="n"/>
      <c r="Y181" s="22" t="n"/>
      <c r="Z181" s="25">
        <f>"%Z"&amp;TEXT(M181,"00")&amp;TEXT(N181,"0")&amp;"1"&amp;TEXT(O181,"00")</f>
        <v/>
      </c>
      <c r="AA181" s="22">
        <f>IF(E181="","",IF(Q181="AI",CONCATENATE("%%I",E181),IF(Q181="AO",CONCATENATE("%%O",E181),E181)))</f>
        <v/>
      </c>
      <c r="AB181" s="22" t="inlineStr">
        <is>
          <t>18-SC-17204</t>
        </is>
      </c>
      <c r="AC181" s="22">
        <f>IF(G181&lt;&gt;"",G181,"")</f>
        <v/>
      </c>
      <c r="AD181" s="21">
        <f>IF(J181&lt;&gt;"",J181,"")</f>
        <v/>
      </c>
      <c r="AE181" s="21">
        <f>IF(K181&lt;&gt;"",K181,"")</f>
        <v/>
      </c>
      <c r="AF181" s="21">
        <f>IF(I181&lt;&gt;"",I181,"")</f>
        <v/>
      </c>
      <c r="AG181" s="22" t="n">
        <v>0</v>
      </c>
      <c r="AH181" s="22" t="inlineStr">
        <is>
          <t>0.05</t>
        </is>
      </c>
      <c r="AI181" s="22" t="n">
        <v>0</v>
      </c>
      <c r="AJ181" s="22" t="n">
        <v>0</v>
      </c>
      <c r="AK181" s="23" t="inlineStr">
        <is>
          <t>DCS-AO</t>
        </is>
      </c>
      <c r="AL181" s="23" t="inlineStr">
        <is>
          <t>NIS</t>
        </is>
      </c>
      <c r="AM181" s="23" t="n"/>
      <c r="AN181" s="84" t="inlineStr">
        <is>
          <t>DCS</t>
        </is>
      </c>
      <c r="AO181" s="27" t="n"/>
      <c r="AP181" s="27" t="n"/>
      <c r="AQ181" s="28" t="n"/>
      <c r="AR181" s="543" t="inlineStr">
        <is>
          <t>N</t>
        </is>
      </c>
      <c r="AS181" s="29" t="n"/>
      <c r="AT181" s="84" t="inlineStr">
        <is>
          <t>Site</t>
        </is>
      </c>
      <c r="AU181" s="541" t="inlineStr">
        <is>
          <t>-</t>
        </is>
      </c>
      <c r="AV181" s="27" t="n"/>
      <c r="AW181" s="27" t="n"/>
      <c r="AX181" s="530" t="n"/>
      <c r="AY181" s="530" t="inlineStr">
        <is>
          <t>MCC</t>
        </is>
      </c>
      <c r="AZ181" s="27" t="n"/>
      <c r="BA181" s="27" t="n"/>
      <c r="BB181" s="27" t="n"/>
      <c r="BC181" s="27" t="n"/>
      <c r="BD181" s="27" t="n"/>
      <c r="BE181" s="33" t="n"/>
      <c r="BF181" s="33" t="n"/>
      <c r="BG181" s="33" t="n"/>
      <c r="BH181" s="33" t="n"/>
      <c r="BI181" s="33" t="n"/>
      <c r="BJ181" s="33" t="n"/>
      <c r="BK181" s="33" t="n"/>
      <c r="BL181" s="33" t="n"/>
      <c r="BM181" s="33" t="n"/>
      <c r="BN181" s="33" t="n"/>
      <c r="BO181" s="33" t="n"/>
      <c r="BP181" s="33" t="n"/>
      <c r="BQ181" s="33" t="n"/>
      <c r="BR181" s="33" t="n"/>
      <c r="BS181" s="33" t="n"/>
      <c r="BT181" s="33" t="n"/>
      <c r="BU181" s="33" t="n"/>
      <c r="BV181" s="33" t="n"/>
      <c r="BW181" s="27" t="n"/>
      <c r="BX181" s="33" t="n"/>
      <c r="BY181" s="33" t="n"/>
      <c r="BZ181" s="33" t="n"/>
      <c r="CA181" s="27" t="n"/>
      <c r="CB181" s="27" t="n"/>
      <c r="CC181" s="27" t="n"/>
      <c r="CD181" s="27" t="n"/>
      <c r="CE181" s="58" t="n"/>
      <c r="CF181" s="58" t="n"/>
      <c r="CG181" s="59">
        <f>IF(OR(Q181="AI",Q181="PI"),AD181-(AE181-AD181)*0.001,IF(AND(Q181="AO",T181="FC"),4-0.048,IF(AND(Q181="AO",OR(T181="FO",T181="FLO")),20-0.048,"")))</f>
        <v/>
      </c>
      <c r="CH181" s="60">
        <f>IF(OR(Q181="AI",Q181="PI"),AD181+(AE181-AD181)*0.001,IF(AND(Q181="AO",T181="FC"),4+0.048,IF(AND(Q181="AO",OR(T181="FO",T181="FLO")),20+0.048,"")))</f>
        <v/>
      </c>
      <c r="CI181" s="61" t="n"/>
      <c r="CJ181" s="62" t="n"/>
      <c r="CK181" s="59">
        <f>IF(OR(Q181="AI",Q181="PI"),(AE181+AD181)/2-(AE181-AD181)*0.001,IF(Q181="AO",12-0.048,""))</f>
        <v/>
      </c>
      <c r="CL181" s="60">
        <f>IF(OR(Q181="AI",Q181="PI"),(AE181+AD181)/2+(AE181-AD181)*0.001,IF(Q181="AO",12+0.048,""))</f>
        <v/>
      </c>
      <c r="CM181" s="61" t="n"/>
      <c r="CN181" s="62" t="n"/>
      <c r="CO181" s="59">
        <f>IF(OR(Q181="AI",Q181="PI"),AE181-(AE181-AD181)*0.001,IF(AND(Q181="AO",T181="FC"),20-0.048,IF(AND(Q181="AO",OR(T181="FO",T181="FLO")),4-0.048,"")))</f>
        <v/>
      </c>
      <c r="CP181" s="60">
        <f>IF(OR(Q181="AI",Q181="PI"),AE181+(AE181-AD181)*0.001,IF(AND(Q181="AO",T181="FC"),20+0.048,IF(AND(Q181="AO",OR(T181="FO",T181="FLO")),4+0.048,"")))</f>
        <v/>
      </c>
      <c r="CQ181" s="64" t="n"/>
      <c r="CR181" s="65" t="n"/>
      <c r="CS181" s="67" t="n"/>
      <c r="CT181" s="67" t="n"/>
      <c r="CU181" s="544" t="n">
        <v>1812</v>
      </c>
      <c r="CV181" s="518">
        <f>LEFT(D181,3)</f>
        <v/>
      </c>
      <c r="CW181" s="47" t="inlineStr">
        <is>
          <t>SC</t>
        </is>
      </c>
      <c r="CX181" s="47">
        <f>RIGHT(D181,6)</f>
        <v/>
      </c>
      <c r="CY181" s="47">
        <f>CV181&amp;CW181&amp;CX181</f>
        <v/>
      </c>
    </row>
    <row r="182" ht="19.9" customHeight="1" s="521">
      <c r="A182" s="524" t="n">
        <v>181</v>
      </c>
      <c r="B182" s="15" t="n">
        <v>5</v>
      </c>
      <c r="C182" s="15" t="n">
        <v>1812</v>
      </c>
      <c r="D182" s="45" t="inlineStr">
        <is>
          <t>18-SC-17301</t>
        </is>
      </c>
      <c r="E182" s="553" t="n"/>
      <c r="F182" s="540" t="inlineStr">
        <is>
          <t>-</t>
        </is>
      </c>
      <c r="G182" s="541" t="inlineStr">
        <is>
          <t>PP-1704 SPEED CONTROL</t>
        </is>
      </c>
      <c r="H182" s="68" t="n"/>
      <c r="I182" s="553" t="n"/>
      <c r="J182" s="553">
        <f>IF(H182&lt;&gt;"",LEFT(H182,FIND("～",H182,1)-1),"")</f>
        <v/>
      </c>
      <c r="K182" s="553">
        <f>IF(H182&lt;&gt;"",MID(H182,FIND("～",H182,1)+1,10),"")</f>
        <v/>
      </c>
      <c r="L182" s="22">
        <f>L181</f>
        <v/>
      </c>
      <c r="M182" s="21">
        <f>M181</f>
        <v/>
      </c>
      <c r="N182" s="21">
        <f>N181</f>
        <v/>
      </c>
      <c r="O182" s="21" t="n">
        <v>5</v>
      </c>
      <c r="P182" s="83">
        <f>P181</f>
        <v/>
      </c>
      <c r="Q182" s="22">
        <f>IF(MID(P182,4,3)="543","AO","AI")</f>
        <v/>
      </c>
      <c r="R182" s="22">
        <f>IF(R181&lt;&gt;"",R181,"")</f>
        <v/>
      </c>
      <c r="S182" s="542" t="inlineStr">
        <is>
          <t>4~20mA</t>
        </is>
      </c>
      <c r="T182" s="22" t="n"/>
      <c r="U182" s="22" t="n"/>
      <c r="V182" s="22" t="n"/>
      <c r="W182" s="22" t="n"/>
      <c r="X182" s="22" t="n"/>
      <c r="Y182" s="22" t="n"/>
      <c r="Z182" s="25">
        <f>"%Z"&amp;TEXT(M182,"00")&amp;TEXT(N182,"0")&amp;"1"&amp;TEXT(O182,"00")</f>
        <v/>
      </c>
      <c r="AA182" s="22">
        <f>IF(E182="","",IF(Q182="AI",CONCATENATE("%%I",E182),IF(Q182="AO",CONCATENATE("%%O",E182),E182)))</f>
        <v/>
      </c>
      <c r="AB182" s="22" t="inlineStr">
        <is>
          <t>18-SC-17301</t>
        </is>
      </c>
      <c r="AC182" s="22">
        <f>IF(G182&lt;&gt;"",G182,"")</f>
        <v/>
      </c>
      <c r="AD182" s="21">
        <f>IF(J182&lt;&gt;"",J182,"")</f>
        <v/>
      </c>
      <c r="AE182" s="21">
        <f>IF(K182&lt;&gt;"",K182,"")</f>
        <v/>
      </c>
      <c r="AF182" s="21">
        <f>IF(I182&lt;&gt;"",I182,"")</f>
        <v/>
      </c>
      <c r="AG182" s="22" t="n">
        <v>0</v>
      </c>
      <c r="AH182" s="22" t="n">
        <v>0</v>
      </c>
      <c r="AI182" s="22" t="n">
        <v>0</v>
      </c>
      <c r="AJ182" s="22" t="n">
        <v>0</v>
      </c>
      <c r="AK182" s="23" t="inlineStr">
        <is>
          <t>DCS-AO</t>
        </is>
      </c>
      <c r="AL182" s="23" t="inlineStr">
        <is>
          <t>NIS</t>
        </is>
      </c>
      <c r="AM182" s="23" t="n"/>
      <c r="AN182" s="84" t="inlineStr">
        <is>
          <t>DCS</t>
        </is>
      </c>
      <c r="AO182" s="27" t="n"/>
      <c r="AP182" s="27" t="n"/>
      <c r="AQ182" s="28" t="n"/>
      <c r="AR182" s="543" t="inlineStr">
        <is>
          <t>N</t>
        </is>
      </c>
      <c r="AS182" s="29" t="n"/>
      <c r="AT182" s="84" t="inlineStr">
        <is>
          <t>Site</t>
        </is>
      </c>
      <c r="AU182" s="541" t="inlineStr">
        <is>
          <t>-</t>
        </is>
      </c>
      <c r="AV182" s="27" t="n"/>
      <c r="AW182" s="27" t="n"/>
      <c r="AX182" s="530" t="n"/>
      <c r="AY182" s="530" t="inlineStr">
        <is>
          <t>MCC</t>
        </is>
      </c>
      <c r="AZ182" s="27" t="n"/>
      <c r="BA182" s="27" t="n"/>
      <c r="BB182" s="27" t="n"/>
      <c r="BC182" s="27" t="n"/>
      <c r="BD182" s="27" t="n"/>
      <c r="BE182" s="33" t="n"/>
      <c r="BF182" s="33" t="n"/>
      <c r="BG182" s="33" t="n"/>
      <c r="BH182" s="33" t="n"/>
      <c r="BI182" s="33" t="n"/>
      <c r="BJ182" s="33" t="n"/>
      <c r="BK182" s="33" t="n"/>
      <c r="BL182" s="33" t="n"/>
      <c r="BM182" s="33" t="n"/>
      <c r="BN182" s="33" t="n"/>
      <c r="BO182" s="33" t="n"/>
      <c r="BP182" s="33" t="n"/>
      <c r="BQ182" s="33" t="n"/>
      <c r="BR182" s="33" t="n"/>
      <c r="BS182" s="33" t="n"/>
      <c r="BT182" s="33" t="n"/>
      <c r="BU182" s="33" t="n"/>
      <c r="BV182" s="33" t="n"/>
      <c r="BW182" s="27" t="n"/>
      <c r="BX182" s="33" t="n"/>
      <c r="BY182" s="33" t="n"/>
      <c r="BZ182" s="33" t="n"/>
      <c r="CA182" s="27" t="n"/>
      <c r="CB182" s="27" t="n"/>
      <c r="CC182" s="27" t="n"/>
      <c r="CD182" s="27" t="n"/>
      <c r="CE182" s="58" t="n"/>
      <c r="CF182" s="58" t="n"/>
      <c r="CG182" s="59">
        <f>IF(OR(Q182="AI",Q182="PI"),AD182-(AE182-AD182)*0.001,IF(AND(Q182="AO",T182="FC"),4-0.048,IF(AND(Q182="AO",OR(T182="FO",T182="FLO")),20-0.048,"")))</f>
        <v/>
      </c>
      <c r="CH182" s="60">
        <f>IF(OR(Q182="AI",Q182="PI"),AD182+(AE182-AD182)*0.001,IF(AND(Q182="AO",T182="FC"),4+0.048,IF(AND(Q182="AO",OR(T182="FO",T182="FLO")),20+0.048,"")))</f>
        <v/>
      </c>
      <c r="CI182" s="61" t="n"/>
      <c r="CJ182" s="62" t="n"/>
      <c r="CK182" s="59">
        <f>IF(OR(Q182="AI",Q182="PI"),(AE182+AD182)/2-(AE182-AD182)*0.001,IF(Q182="AO",12-0.048,""))</f>
        <v/>
      </c>
      <c r="CL182" s="60">
        <f>IF(OR(Q182="AI",Q182="PI"),(AE182+AD182)/2+(AE182-AD182)*0.001,IF(Q182="AO",12+0.048,""))</f>
        <v/>
      </c>
      <c r="CM182" s="61" t="n"/>
      <c r="CN182" s="62" t="n"/>
      <c r="CO182" s="59">
        <f>IF(OR(Q182="AI",Q182="PI"),AE182-(AE182-AD182)*0.001,IF(AND(Q182="AO",T182="FC"),20-0.048,IF(AND(Q182="AO",OR(T182="FO",T182="FLO")),4-0.048,"")))</f>
        <v/>
      </c>
      <c r="CP182" s="60">
        <f>IF(OR(Q182="AI",Q182="PI"),AE182+(AE182-AD182)*0.001,IF(AND(Q182="AO",T182="FC"),20+0.048,IF(AND(Q182="AO",OR(T182="FO",T182="FLO")),4+0.048,"")))</f>
        <v/>
      </c>
      <c r="CQ182" s="64" t="n"/>
      <c r="CR182" s="65" t="n"/>
      <c r="CS182" s="67" t="n"/>
      <c r="CT182" s="67" t="n"/>
      <c r="CU182" s="544" t="n">
        <v>1812</v>
      </c>
      <c r="CV182" s="518">
        <f>LEFT(D182,3)</f>
        <v/>
      </c>
      <c r="CW182" s="47" t="inlineStr">
        <is>
          <t>SC</t>
        </is>
      </c>
      <c r="CX182" s="47">
        <f>RIGHT(D182,6)</f>
        <v/>
      </c>
      <c r="CY182" s="47">
        <f>CV182&amp;CW182&amp;CX182</f>
        <v/>
      </c>
    </row>
    <row r="183" ht="19.9" customHeight="1" s="521">
      <c r="A183" s="524" t="n">
        <v>182</v>
      </c>
      <c r="B183" s="15" t="n">
        <v>6</v>
      </c>
      <c r="C183" s="15" t="n"/>
      <c r="D183" s="50">
        <f>LEFT(L183,1)&amp;RIGHT(L183,2)&amp;"N"&amp;M183&amp;"S"&amp;N183&amp;O183</f>
        <v/>
      </c>
      <c r="E183" s="553" t="n"/>
      <c r="F183" s="43" t="n"/>
      <c r="G183" s="553" t="inlineStr">
        <is>
          <t>Spare</t>
        </is>
      </c>
      <c r="H183" s="68" t="n"/>
      <c r="I183" s="553" t="n"/>
      <c r="J183" s="553">
        <f>IF(H183&lt;&gt;"",LEFT(H183,FIND("～",H183,1)-1),"")</f>
        <v/>
      </c>
      <c r="K183" s="553">
        <f>IF(H183&lt;&gt;"",MID(H183,FIND("～",H183,1)+1,10),"")</f>
        <v/>
      </c>
      <c r="L183" s="22">
        <f>L182</f>
        <v/>
      </c>
      <c r="M183" s="21">
        <f>M182</f>
        <v/>
      </c>
      <c r="N183" s="21">
        <f>N182</f>
        <v/>
      </c>
      <c r="O183" s="21" t="n">
        <v>6</v>
      </c>
      <c r="P183" s="83">
        <f>P182</f>
        <v/>
      </c>
      <c r="Q183" s="22">
        <f>IF(MID(P183,4,3)="543","AO","AI")</f>
        <v/>
      </c>
      <c r="R183" s="22">
        <f>IF(R182&lt;&gt;"",R182,"")</f>
        <v/>
      </c>
      <c r="S183" s="83" t="inlineStr">
        <is>
          <t>4-20mA</t>
        </is>
      </c>
      <c r="T183" s="22" t="n"/>
      <c r="U183" s="22" t="n"/>
      <c r="V183" s="22" t="n"/>
      <c r="W183" s="22" t="n"/>
      <c r="X183" s="22" t="n"/>
      <c r="Y183" s="22" t="n"/>
      <c r="Z183" s="25">
        <f>"%Z"&amp;TEXT(M183,"00")&amp;TEXT(N183,"0")&amp;"1"&amp;TEXT(O183,"00")</f>
        <v/>
      </c>
      <c r="AA183" s="22">
        <f>IF(E183="","",IF(Q183="AI",CONCATENATE("%%I",E183),IF(Q183="AO",CONCATENATE("%%O",E183),E183)))</f>
        <v/>
      </c>
      <c r="AB183" s="22">
        <f>IF(G183="Spare",D183,"")</f>
        <v/>
      </c>
      <c r="AC183" s="22">
        <f>IF(G183&lt;&gt;"",G183,"")</f>
        <v/>
      </c>
      <c r="AD183" s="21">
        <f>IF(J183&lt;&gt;"",J183,"")</f>
        <v/>
      </c>
      <c r="AE183" s="21">
        <f>IF(K183&lt;&gt;"",K183,"")</f>
        <v/>
      </c>
      <c r="AF183" s="21">
        <f>IF(I183&lt;&gt;"",I183,"")</f>
        <v/>
      </c>
      <c r="AG183" s="22" t="n">
        <v>0</v>
      </c>
      <c r="AH183" s="22" t="n">
        <v>0</v>
      </c>
      <c r="AI183" s="22" t="n">
        <v>0</v>
      </c>
      <c r="AJ183" s="22" t="n">
        <v>0</v>
      </c>
      <c r="AK183" s="23" t="n"/>
      <c r="AL183" s="23" t="inlineStr">
        <is>
          <t>NIS</t>
        </is>
      </c>
      <c r="AM183" s="23" t="n"/>
      <c r="AN183" s="84" t="inlineStr">
        <is>
          <t>DCS</t>
        </is>
      </c>
      <c r="AO183" s="27" t="n"/>
      <c r="AP183" s="27" t="n"/>
      <c r="AQ183" s="28" t="n"/>
      <c r="AR183" s="33" t="n"/>
      <c r="AS183" s="29" t="n"/>
      <c r="AT183" s="84" t="inlineStr">
        <is>
          <t>Site</t>
        </is>
      </c>
      <c r="AU183" s="27" t="n"/>
      <c r="AV183" s="27" t="n"/>
      <c r="AW183" s="27" t="n"/>
      <c r="AX183" s="530" t="n"/>
      <c r="AY183" s="530" t="n"/>
      <c r="AZ183" s="27" t="n"/>
      <c r="BA183" s="27" t="n"/>
      <c r="BB183" s="27" t="n"/>
      <c r="BC183" s="27" t="n"/>
      <c r="BD183" s="27" t="n"/>
      <c r="BE183" s="33" t="n"/>
      <c r="BF183" s="33" t="n"/>
      <c r="BG183" s="33" t="n"/>
      <c r="BH183" s="33" t="n"/>
      <c r="BI183" s="33" t="n"/>
      <c r="BJ183" s="33" t="n"/>
      <c r="BK183" s="33" t="n"/>
      <c r="BL183" s="33" t="n"/>
      <c r="BM183" s="33" t="n"/>
      <c r="BN183" s="33" t="n"/>
      <c r="BO183" s="33" t="n"/>
      <c r="BP183" s="33" t="n"/>
      <c r="BQ183" s="33" t="n"/>
      <c r="BR183" s="33" t="n"/>
      <c r="BS183" s="33" t="n"/>
      <c r="BT183" s="33" t="n"/>
      <c r="BU183" s="33" t="n"/>
      <c r="BV183" s="33" t="n"/>
      <c r="BW183" s="27" t="n"/>
      <c r="BX183" s="33" t="n"/>
      <c r="BY183" s="33" t="n"/>
      <c r="BZ183" s="33" t="n"/>
      <c r="CA183" s="27" t="n"/>
      <c r="CB183" s="27" t="n"/>
      <c r="CC183" s="27" t="n"/>
      <c r="CD183" s="27" t="n"/>
      <c r="CE183" s="58" t="n"/>
      <c r="CF183" s="58" t="n"/>
      <c r="CG183" s="59">
        <f>IF(OR(Q183="AI",Q183="PI"),AD183-(AE183-AD183)*0.001,IF(AND(Q183="AO",T183="FC"),4-0.048,IF(AND(Q183="AO",OR(T183="FO",T183="FLO")),20-0.048,"")))</f>
        <v/>
      </c>
      <c r="CH183" s="60">
        <f>IF(OR(Q183="AI",Q183="PI"),AD183+(AE183-AD183)*0.001,IF(AND(Q183="AO",T183="FC"),4+0.048,IF(AND(Q183="AO",OR(T183="FO",T183="FLO")),20+0.048,"")))</f>
        <v/>
      </c>
      <c r="CI183" s="61" t="n"/>
      <c r="CJ183" s="62" t="n"/>
      <c r="CK183" s="59">
        <f>IF(OR(Q183="AI",Q183="PI"),(AE183+AD183)/2-(AE183-AD183)*0.001,IF(Q183="AO",12-0.048,""))</f>
        <v/>
      </c>
      <c r="CL183" s="60">
        <f>IF(OR(Q183="AI",Q183="PI"),(AE183+AD183)/2+(AE183-AD183)*0.001,IF(Q183="AO",12+0.048,""))</f>
        <v/>
      </c>
      <c r="CM183" s="61" t="n"/>
      <c r="CN183" s="62" t="n"/>
      <c r="CO183" s="59">
        <f>IF(OR(Q183="AI",Q183="PI"),AE183-(AE183-AD183)*0.001,IF(AND(Q183="AO",T183="FC"),20-0.048,IF(AND(Q183="AO",OR(T183="FO",T183="FLO")),4-0.048,"")))</f>
        <v/>
      </c>
      <c r="CP183" s="60">
        <f>IF(OR(Q183="AI",Q183="PI"),AE183+(AE183-AD183)*0.001,IF(AND(Q183="AO",T183="FC"),20+0.048,IF(AND(Q183="AO",OR(T183="FO",T183="FLO")),4+0.048,"")))</f>
        <v/>
      </c>
      <c r="CQ183" s="64" t="n"/>
      <c r="CR183" s="65" t="n"/>
      <c r="CS183" s="67" t="n"/>
      <c r="CT183" s="67" t="n"/>
      <c r="CV183" s="518" t="n"/>
      <c r="CY183" s="47">
        <f>CV183&amp;CW183&amp;CX183</f>
        <v/>
      </c>
    </row>
    <row r="184" ht="19.9" customHeight="1" s="521">
      <c r="A184" s="524" t="n">
        <v>183</v>
      </c>
      <c r="B184" s="15" t="n">
        <v>7</v>
      </c>
      <c r="C184" s="15" t="n"/>
      <c r="D184" s="50">
        <f>LEFT(L184,1)&amp;RIGHT(L184,2)&amp;"N"&amp;M184&amp;"S"&amp;N184&amp;O184</f>
        <v/>
      </c>
      <c r="E184" s="553" t="n"/>
      <c r="F184" s="43" t="n"/>
      <c r="G184" s="553" t="inlineStr">
        <is>
          <t>Spare</t>
        </is>
      </c>
      <c r="H184" s="68" t="n"/>
      <c r="I184" s="553" t="n"/>
      <c r="J184" s="553">
        <f>IF(H184&lt;&gt;"",LEFT(H184,FIND("～",H184,1)-1),"")</f>
        <v/>
      </c>
      <c r="K184" s="553">
        <f>IF(H184&lt;&gt;"",MID(H184,FIND("～",H184,1)+1,10),"")</f>
        <v/>
      </c>
      <c r="L184" s="22">
        <f>L183</f>
        <v/>
      </c>
      <c r="M184" s="21">
        <f>M183</f>
        <v/>
      </c>
      <c r="N184" s="21">
        <f>N183</f>
        <v/>
      </c>
      <c r="O184" s="21" t="n">
        <v>7</v>
      </c>
      <c r="P184" s="83">
        <f>P183</f>
        <v/>
      </c>
      <c r="Q184" s="22">
        <f>IF(MID(P184,4,3)="543","AO","AI")</f>
        <v/>
      </c>
      <c r="R184" s="22">
        <f>IF(R183&lt;&gt;"",R183,"")</f>
        <v/>
      </c>
      <c r="S184" s="83" t="inlineStr">
        <is>
          <t>4-20mA</t>
        </is>
      </c>
      <c r="T184" s="22" t="n"/>
      <c r="U184" s="22" t="n"/>
      <c r="V184" s="22" t="n"/>
      <c r="W184" s="22" t="n"/>
      <c r="X184" s="22" t="n"/>
      <c r="Y184" s="22" t="n"/>
      <c r="Z184" s="25">
        <f>"%Z"&amp;TEXT(M184,"00")&amp;TEXT(N184,"0")&amp;"1"&amp;TEXT(O184,"00")</f>
        <v/>
      </c>
      <c r="AA184" s="22">
        <f>IF(E184="","",IF(Q184="AI",CONCATENATE("%%I",E184),IF(Q184="AO",CONCATENATE("%%O",E184),E184)))</f>
        <v/>
      </c>
      <c r="AB184" s="22">
        <f>IF(G184="Spare",D184,"")</f>
        <v/>
      </c>
      <c r="AC184" s="22">
        <f>IF(G184&lt;&gt;"",G184,"")</f>
        <v/>
      </c>
      <c r="AD184" s="21">
        <f>IF(J184&lt;&gt;"",J184,"")</f>
        <v/>
      </c>
      <c r="AE184" s="21">
        <f>IF(K184&lt;&gt;"",K184,"")</f>
        <v/>
      </c>
      <c r="AF184" s="21">
        <f>IF(I184&lt;&gt;"",I184,"")</f>
        <v/>
      </c>
      <c r="AG184" s="22" t="n">
        <v>0</v>
      </c>
      <c r="AH184" s="22" t="n">
        <v>0</v>
      </c>
      <c r="AI184" s="22" t="n">
        <v>0</v>
      </c>
      <c r="AJ184" s="22" t="n">
        <v>0</v>
      </c>
      <c r="AK184" s="23" t="n"/>
      <c r="AL184" s="23" t="inlineStr">
        <is>
          <t>NIS</t>
        </is>
      </c>
      <c r="AM184" s="23" t="n"/>
      <c r="AN184" s="84" t="inlineStr">
        <is>
          <t>DCS</t>
        </is>
      </c>
      <c r="AO184" s="27" t="n"/>
      <c r="AP184" s="27" t="n"/>
      <c r="AQ184" s="28" t="n"/>
      <c r="AR184" s="33" t="n"/>
      <c r="AS184" s="29" t="n"/>
      <c r="AT184" s="84" t="inlineStr">
        <is>
          <t>Site</t>
        </is>
      </c>
      <c r="AU184" s="27" t="n"/>
      <c r="AV184" s="27" t="n"/>
      <c r="AW184" s="27" t="n"/>
      <c r="AX184" s="530" t="n"/>
      <c r="AY184" s="530" t="n"/>
      <c r="AZ184" s="27" t="n"/>
      <c r="BA184" s="27" t="n"/>
      <c r="BB184" s="27" t="n"/>
      <c r="BC184" s="27" t="n"/>
      <c r="BD184" s="27" t="n"/>
      <c r="BE184" s="33" t="n"/>
      <c r="BF184" s="33" t="n"/>
      <c r="BG184" s="33" t="n"/>
      <c r="BH184" s="33" t="n"/>
      <c r="BI184" s="33" t="n"/>
      <c r="BJ184" s="33" t="n"/>
      <c r="BK184" s="33" t="n"/>
      <c r="BL184" s="33" t="n"/>
      <c r="BM184" s="33" t="n"/>
      <c r="BN184" s="33" t="n"/>
      <c r="BO184" s="33" t="n"/>
      <c r="BP184" s="33" t="n"/>
      <c r="BQ184" s="33" t="n"/>
      <c r="BR184" s="33" t="n"/>
      <c r="BS184" s="33" t="n"/>
      <c r="BT184" s="33" t="n"/>
      <c r="BU184" s="33" t="n"/>
      <c r="BV184" s="33" t="n"/>
      <c r="BW184" s="27" t="n"/>
      <c r="BX184" s="33" t="n"/>
      <c r="BY184" s="33" t="n"/>
      <c r="BZ184" s="33" t="n"/>
      <c r="CA184" s="27" t="n"/>
      <c r="CB184" s="27" t="n"/>
      <c r="CC184" s="27" t="n"/>
      <c r="CD184" s="27" t="n"/>
      <c r="CE184" s="58" t="n"/>
      <c r="CF184" s="58" t="n"/>
      <c r="CG184" s="59">
        <f>IF(OR(Q184="AI",Q184="PI"),AD184-(AE184-AD184)*0.001,IF(AND(Q184="AO",T184="FC"),4-0.048,IF(AND(Q184="AO",OR(T184="FO",T184="FLO")),20-0.048,"")))</f>
        <v/>
      </c>
      <c r="CH184" s="60">
        <f>IF(OR(Q184="AI",Q184="PI"),AD184+(AE184-AD184)*0.001,IF(AND(Q184="AO",T184="FC"),4+0.048,IF(AND(Q184="AO",OR(T184="FO",T184="FLO")),20+0.048,"")))</f>
        <v/>
      </c>
      <c r="CI184" s="61" t="n"/>
      <c r="CJ184" s="62" t="n"/>
      <c r="CK184" s="59">
        <f>IF(OR(Q184="AI",Q184="PI"),(AE184+AD184)/2-(AE184-AD184)*0.001,IF(Q184="AO",12-0.048,""))</f>
        <v/>
      </c>
      <c r="CL184" s="60">
        <f>IF(OR(Q184="AI",Q184="PI"),(AE184+AD184)/2+(AE184-AD184)*0.001,IF(Q184="AO",12+0.048,""))</f>
        <v/>
      </c>
      <c r="CM184" s="61" t="n"/>
      <c r="CN184" s="62" t="n"/>
      <c r="CO184" s="59">
        <f>IF(OR(Q184="AI",Q184="PI"),AE184-(AE184-AD184)*0.001,IF(AND(Q184="AO",T184="FC"),20-0.048,IF(AND(Q184="AO",OR(T184="FO",T184="FLO")),4-0.048,"")))</f>
        <v/>
      </c>
      <c r="CP184" s="60">
        <f>IF(OR(Q184="AI",Q184="PI"),AE184+(AE184-AD184)*0.001,IF(AND(Q184="AO",T184="FC"),20+0.048,IF(AND(Q184="AO",OR(T184="FO",T184="FLO")),4+0.048,"")))</f>
        <v/>
      </c>
      <c r="CQ184" s="64" t="n"/>
      <c r="CR184" s="65" t="n"/>
      <c r="CS184" s="67" t="n"/>
      <c r="CT184" s="67" t="n"/>
      <c r="CV184" s="518" t="n"/>
      <c r="CY184" s="47">
        <f>CV184&amp;CW184&amp;CX184</f>
        <v/>
      </c>
    </row>
    <row r="185" ht="19.9" customHeight="1" s="521">
      <c r="A185" s="524" t="n">
        <v>184</v>
      </c>
      <c r="B185" s="15" t="n">
        <v>8</v>
      </c>
      <c r="C185" s="15" t="n"/>
      <c r="D185" s="50">
        <f>LEFT(L185,1)&amp;RIGHT(L185,2)&amp;"N"&amp;M185&amp;"S"&amp;N185&amp;O185</f>
        <v/>
      </c>
      <c r="E185" s="553" t="n"/>
      <c r="F185" s="43" t="n"/>
      <c r="G185" s="553" t="inlineStr">
        <is>
          <t>Spare</t>
        </is>
      </c>
      <c r="H185" s="68" t="n"/>
      <c r="I185" s="553" t="n"/>
      <c r="J185" s="553">
        <f>IF(H185&lt;&gt;"",LEFT(H185,FIND("～",H185,1)-1),"")</f>
        <v/>
      </c>
      <c r="K185" s="553">
        <f>IF(H185&lt;&gt;"",MID(H185,FIND("～",H185,1)+1,10),"")</f>
        <v/>
      </c>
      <c r="L185" s="22">
        <f>L184</f>
        <v/>
      </c>
      <c r="M185" s="21">
        <f>M184</f>
        <v/>
      </c>
      <c r="N185" s="21">
        <f>N184</f>
        <v/>
      </c>
      <c r="O185" s="21" t="n">
        <v>8</v>
      </c>
      <c r="P185" s="83">
        <f>P184</f>
        <v/>
      </c>
      <c r="Q185" s="22">
        <f>IF(MID(P185,4,3)="543","AO","AI")</f>
        <v/>
      </c>
      <c r="R185" s="22">
        <f>IF(R184&lt;&gt;"",R184,"")</f>
        <v/>
      </c>
      <c r="S185" s="83" t="inlineStr">
        <is>
          <t>4-20mA</t>
        </is>
      </c>
      <c r="T185" s="22" t="n"/>
      <c r="U185" s="22" t="n"/>
      <c r="V185" s="22" t="n"/>
      <c r="W185" s="22" t="n"/>
      <c r="X185" s="22" t="n"/>
      <c r="Y185" s="22" t="n"/>
      <c r="Z185" s="25">
        <f>"%Z"&amp;TEXT(M185,"00")&amp;TEXT(N185,"0")&amp;"1"&amp;TEXT(O185,"00")</f>
        <v/>
      </c>
      <c r="AA185" s="22">
        <f>IF(E185="","",IF(Q185="AI",CONCATENATE("%%I",E185),IF(Q185="AO",CONCATENATE("%%O",E185),E185)))</f>
        <v/>
      </c>
      <c r="AB185" s="22">
        <f>IF(G185="Spare",D185,"")</f>
        <v/>
      </c>
      <c r="AC185" s="22">
        <f>IF(G185&lt;&gt;"",G185,"")</f>
        <v/>
      </c>
      <c r="AD185" s="21">
        <f>IF(J185&lt;&gt;"",J185,"")</f>
        <v/>
      </c>
      <c r="AE185" s="21">
        <f>IF(K185&lt;&gt;"",K185,"")</f>
        <v/>
      </c>
      <c r="AF185" s="21">
        <f>IF(I185&lt;&gt;"",I185,"")</f>
        <v/>
      </c>
      <c r="AG185" s="22" t="n">
        <v>0</v>
      </c>
      <c r="AH185" s="22" t="n">
        <v>0</v>
      </c>
      <c r="AI185" s="22" t="n">
        <v>0</v>
      </c>
      <c r="AJ185" s="22" t="n">
        <v>0</v>
      </c>
      <c r="AK185" s="23" t="n"/>
      <c r="AL185" s="23" t="inlineStr">
        <is>
          <t>NIS</t>
        </is>
      </c>
      <c r="AM185" s="23" t="n"/>
      <c r="AN185" s="84" t="inlineStr">
        <is>
          <t>DCS</t>
        </is>
      </c>
      <c r="AO185" s="27" t="n"/>
      <c r="AP185" s="27" t="n"/>
      <c r="AQ185" s="28" t="n"/>
      <c r="AR185" s="33" t="n"/>
      <c r="AS185" s="29" t="n"/>
      <c r="AT185" s="84" t="inlineStr">
        <is>
          <t>Site</t>
        </is>
      </c>
      <c r="AU185" s="27" t="n"/>
      <c r="AV185" s="27" t="n"/>
      <c r="AW185" s="27" t="n"/>
      <c r="AX185" s="530" t="n"/>
      <c r="AY185" s="530" t="n"/>
      <c r="AZ185" s="27" t="n"/>
      <c r="BA185" s="27" t="n"/>
      <c r="BB185" s="27" t="n"/>
      <c r="BC185" s="27" t="n"/>
      <c r="BD185" s="27" t="n"/>
      <c r="BE185" s="33" t="n"/>
      <c r="BF185" s="33" t="n"/>
      <c r="BG185" s="33" t="n"/>
      <c r="BH185" s="33" t="n"/>
      <c r="BI185" s="33" t="n"/>
      <c r="BJ185" s="33" t="n"/>
      <c r="BK185" s="33" t="n"/>
      <c r="BL185" s="33" t="n"/>
      <c r="BM185" s="33" t="n"/>
      <c r="BN185" s="33" t="n"/>
      <c r="BO185" s="33" t="n"/>
      <c r="BP185" s="33" t="n"/>
      <c r="BQ185" s="33" t="n"/>
      <c r="BR185" s="33" t="n"/>
      <c r="BS185" s="33" t="n"/>
      <c r="BT185" s="33" t="n"/>
      <c r="BU185" s="33" t="n"/>
      <c r="BV185" s="33" t="n"/>
      <c r="BW185" s="27" t="n"/>
      <c r="BX185" s="33" t="n"/>
      <c r="BY185" s="33" t="n"/>
      <c r="BZ185" s="33" t="n"/>
      <c r="CA185" s="27" t="n"/>
      <c r="CB185" s="27" t="n"/>
      <c r="CC185" s="27" t="n"/>
      <c r="CD185" s="27" t="n"/>
      <c r="CE185" s="58" t="n"/>
      <c r="CF185" s="58" t="n"/>
      <c r="CG185" s="59">
        <f>IF(OR(Q185="AI",Q185="PI"),AD185-(AE185-AD185)*0.001,IF(AND(Q185="AO",T185="FC"),4-0.048,IF(AND(Q185="AO",OR(T185="FO",T185="FLO")),20-0.048,"")))</f>
        <v/>
      </c>
      <c r="CH185" s="60">
        <f>IF(OR(Q185="AI",Q185="PI"),AD185+(AE185-AD185)*0.001,IF(AND(Q185="AO",T185="FC"),4+0.048,IF(AND(Q185="AO",OR(T185="FO",T185="FLO")),20+0.048,"")))</f>
        <v/>
      </c>
      <c r="CI185" s="61" t="n"/>
      <c r="CJ185" s="62" t="n"/>
      <c r="CK185" s="59">
        <f>IF(OR(Q185="AI",Q185="PI"),(AE185+AD185)/2-(AE185-AD185)*0.001,IF(Q185="AO",12-0.048,""))</f>
        <v/>
      </c>
      <c r="CL185" s="60">
        <f>IF(OR(Q185="AI",Q185="PI"),(AE185+AD185)/2+(AE185-AD185)*0.001,IF(Q185="AO",12+0.048,""))</f>
        <v/>
      </c>
      <c r="CM185" s="61" t="n"/>
      <c r="CN185" s="62" t="n"/>
      <c r="CO185" s="59">
        <f>IF(OR(Q185="AI",Q185="PI"),AE185-(AE185-AD185)*0.001,IF(AND(Q185="AO",T185="FC"),20-0.048,IF(AND(Q185="AO",OR(T185="FO",T185="FLO")),4-0.048,"")))</f>
        <v/>
      </c>
      <c r="CP185" s="60">
        <f>IF(OR(Q185="AI",Q185="PI"),AE185+(AE185-AD185)*0.001,IF(AND(Q185="AO",T185="FC"),20+0.048,IF(AND(Q185="AO",OR(T185="FO",T185="FLO")),4+0.048,"")))</f>
        <v/>
      </c>
      <c r="CQ185" s="64" t="n"/>
      <c r="CR185" s="65" t="n"/>
      <c r="CS185" s="67" t="n"/>
      <c r="CT185" s="67" t="n"/>
      <c r="CV185" s="518" t="n"/>
      <c r="CY185" s="47">
        <f>CV185&amp;CW185&amp;CX185</f>
        <v/>
      </c>
    </row>
    <row r="186" ht="19.9" customHeight="1" s="521">
      <c r="A186" s="524" t="n">
        <v>185</v>
      </c>
      <c r="B186" s="15" t="n">
        <v>9</v>
      </c>
      <c r="C186" s="15" t="n"/>
      <c r="D186" s="50">
        <f>LEFT(L186,1)&amp;RIGHT(L186,2)&amp;"N"&amp;M186&amp;"S"&amp;N186&amp;O186</f>
        <v/>
      </c>
      <c r="E186" s="553" t="n"/>
      <c r="F186" s="43" t="n"/>
      <c r="G186" s="553" t="inlineStr">
        <is>
          <t>Spare</t>
        </is>
      </c>
      <c r="H186" s="68" t="n"/>
      <c r="I186" s="553" t="n"/>
      <c r="J186" s="553">
        <f>IF(H186&lt;&gt;"",LEFT(H186,FIND("～",H186,1)-1),"")</f>
        <v/>
      </c>
      <c r="K186" s="553">
        <f>IF(H186&lt;&gt;"",MID(H186,FIND("～",H186,1)+1,10),"")</f>
        <v/>
      </c>
      <c r="L186" s="22">
        <f>L185</f>
        <v/>
      </c>
      <c r="M186" s="21">
        <f>M185</f>
        <v/>
      </c>
      <c r="N186" s="21">
        <f>N185</f>
        <v/>
      </c>
      <c r="O186" s="21" t="n">
        <v>9</v>
      </c>
      <c r="P186" s="83">
        <f>P185</f>
        <v/>
      </c>
      <c r="Q186" s="22">
        <f>IF(MID(P186,4,3)="543","AO","AI")</f>
        <v/>
      </c>
      <c r="R186" s="22">
        <f>IF(R185&lt;&gt;"",R185,"")</f>
        <v/>
      </c>
      <c r="S186" s="83" t="inlineStr">
        <is>
          <t>4-20mA</t>
        </is>
      </c>
      <c r="T186" s="22" t="n"/>
      <c r="U186" s="22" t="n"/>
      <c r="V186" s="22" t="n"/>
      <c r="W186" s="22" t="n"/>
      <c r="X186" s="22" t="n"/>
      <c r="Y186" s="22" t="n"/>
      <c r="Z186" s="25">
        <f>"%Z"&amp;TEXT(M186,"00")&amp;TEXT(N186,"0")&amp;"1"&amp;TEXT(O186,"00")</f>
        <v/>
      </c>
      <c r="AA186" s="22">
        <f>IF(E186="","",IF(Q186="AI",CONCATENATE("%%I",E186),IF(Q186="AO",CONCATENATE("%%O",E186),E186)))</f>
        <v/>
      </c>
      <c r="AB186" s="22">
        <f>IF(G186="Spare",D186,"")</f>
        <v/>
      </c>
      <c r="AC186" s="22">
        <f>IF(G186&lt;&gt;"",G186,"")</f>
        <v/>
      </c>
      <c r="AD186" s="21">
        <f>IF(J186&lt;&gt;"",J186,"")</f>
        <v/>
      </c>
      <c r="AE186" s="21">
        <f>IF(K186&lt;&gt;"",K186,"")</f>
        <v/>
      </c>
      <c r="AF186" s="21">
        <f>IF(I186&lt;&gt;"",I186,"")</f>
        <v/>
      </c>
      <c r="AG186" s="22" t="n">
        <v>0</v>
      </c>
      <c r="AH186" s="22" t="n">
        <v>0</v>
      </c>
      <c r="AI186" s="22" t="n">
        <v>0</v>
      </c>
      <c r="AJ186" s="22" t="n">
        <v>0</v>
      </c>
      <c r="AK186" s="23" t="n"/>
      <c r="AL186" s="23" t="inlineStr">
        <is>
          <t>NIS</t>
        </is>
      </c>
      <c r="AM186" s="23" t="n"/>
      <c r="AN186" s="84" t="inlineStr">
        <is>
          <t>DCS</t>
        </is>
      </c>
      <c r="AO186" s="27" t="n"/>
      <c r="AP186" s="27" t="n"/>
      <c r="AQ186" s="28" t="n"/>
      <c r="AR186" s="33" t="n"/>
      <c r="AS186" s="29" t="n"/>
      <c r="AT186" s="84" t="inlineStr">
        <is>
          <t>Site</t>
        </is>
      </c>
      <c r="AU186" s="27" t="n"/>
      <c r="AV186" s="27" t="n"/>
      <c r="AW186" s="27" t="n"/>
      <c r="AX186" s="530" t="n"/>
      <c r="AY186" s="530" t="n"/>
      <c r="AZ186" s="27" t="n"/>
      <c r="BA186" s="27" t="n"/>
      <c r="BB186" s="27" t="n"/>
      <c r="BC186" s="27" t="n"/>
      <c r="BD186" s="27" t="n"/>
      <c r="BE186" s="33" t="n"/>
      <c r="BF186" s="33" t="n"/>
      <c r="BG186" s="33" t="n"/>
      <c r="BH186" s="33" t="n"/>
      <c r="BI186" s="33" t="n"/>
      <c r="BJ186" s="33" t="n"/>
      <c r="BK186" s="33" t="n"/>
      <c r="BL186" s="33" t="n"/>
      <c r="BM186" s="33" t="n"/>
      <c r="BN186" s="33" t="n"/>
      <c r="BO186" s="33" t="n"/>
      <c r="BP186" s="33" t="n"/>
      <c r="BQ186" s="33" t="n"/>
      <c r="BR186" s="33" t="n"/>
      <c r="BS186" s="33" t="n"/>
      <c r="BT186" s="33" t="n"/>
      <c r="BU186" s="33" t="n"/>
      <c r="BV186" s="33" t="n"/>
      <c r="BW186" s="27" t="n"/>
      <c r="BX186" s="33" t="n"/>
      <c r="BY186" s="33" t="n"/>
      <c r="BZ186" s="33" t="n"/>
      <c r="CA186" s="27" t="n"/>
      <c r="CB186" s="27" t="n"/>
      <c r="CC186" s="27" t="n"/>
      <c r="CD186" s="27" t="n"/>
      <c r="CE186" s="58" t="n"/>
      <c r="CF186" s="58" t="n"/>
      <c r="CG186" s="59">
        <f>IF(OR(Q186="AI",Q186="PI"),AD186-(AE186-AD186)*0.001,IF(AND(Q186="AO",T186="FC"),4-0.048,IF(AND(Q186="AO",OR(T186="FO",T186="FLO")),20-0.048,"")))</f>
        <v/>
      </c>
      <c r="CH186" s="60">
        <f>IF(OR(Q186="AI",Q186="PI"),AD186+(AE186-AD186)*0.001,IF(AND(Q186="AO",T186="FC"),4+0.048,IF(AND(Q186="AO",OR(T186="FO",T186="FLO")),20+0.048,"")))</f>
        <v/>
      </c>
      <c r="CI186" s="61" t="n"/>
      <c r="CJ186" s="62" t="n"/>
      <c r="CK186" s="59">
        <f>IF(OR(Q186="AI",Q186="PI"),(AE186+AD186)/2-(AE186-AD186)*0.001,IF(Q186="AO",12-0.048,""))</f>
        <v/>
      </c>
      <c r="CL186" s="60">
        <f>IF(OR(Q186="AI",Q186="PI"),(AE186+AD186)/2+(AE186-AD186)*0.001,IF(Q186="AO",12+0.048,""))</f>
        <v/>
      </c>
      <c r="CM186" s="61" t="n"/>
      <c r="CN186" s="62" t="n"/>
      <c r="CO186" s="59">
        <f>IF(OR(Q186="AI",Q186="PI"),AE186-(AE186-AD186)*0.001,IF(AND(Q186="AO",T186="FC"),20-0.048,IF(AND(Q186="AO",OR(T186="FO",T186="FLO")),4-0.048,"")))</f>
        <v/>
      </c>
      <c r="CP186" s="60">
        <f>IF(OR(Q186="AI",Q186="PI"),AE186+(AE186-AD186)*0.001,IF(AND(Q186="AO",T186="FC"),20+0.048,IF(AND(Q186="AO",OR(T186="FO",T186="FLO")),4+0.048,"")))</f>
        <v/>
      </c>
      <c r="CQ186" s="64" t="n"/>
      <c r="CR186" s="65" t="n"/>
      <c r="CS186" s="67" t="n"/>
      <c r="CT186" s="67" t="n"/>
      <c r="CV186" s="518" t="n"/>
      <c r="CY186" s="47">
        <f>CV186&amp;CW186&amp;CX186</f>
        <v/>
      </c>
    </row>
    <row r="187" ht="19.9" customHeight="1" s="521">
      <c r="A187" s="524" t="n">
        <v>186</v>
      </c>
      <c r="B187" s="15" t="n">
        <v>10</v>
      </c>
      <c r="C187" s="15" t="n"/>
      <c r="D187" s="50">
        <f>LEFT(L187,1)&amp;RIGHT(L187,2)&amp;"N"&amp;M187&amp;"S"&amp;N187&amp;O187</f>
        <v/>
      </c>
      <c r="E187" s="553" t="n"/>
      <c r="F187" s="43" t="n"/>
      <c r="G187" s="553" t="inlineStr">
        <is>
          <t>Spare</t>
        </is>
      </c>
      <c r="H187" s="68" t="n"/>
      <c r="I187" s="553" t="n"/>
      <c r="J187" s="553">
        <f>IF(H187&lt;&gt;"",LEFT(H187,FIND("～",H187,1)-1),"")</f>
        <v/>
      </c>
      <c r="K187" s="553">
        <f>IF(H187&lt;&gt;"",MID(H187,FIND("～",H187,1)+1,10),"")</f>
        <v/>
      </c>
      <c r="L187" s="22">
        <f>L186</f>
        <v/>
      </c>
      <c r="M187" s="21">
        <f>M186</f>
        <v/>
      </c>
      <c r="N187" s="21">
        <f>N186</f>
        <v/>
      </c>
      <c r="O187" s="21" t="n">
        <v>10</v>
      </c>
      <c r="P187" s="83">
        <f>P186</f>
        <v/>
      </c>
      <c r="Q187" s="22">
        <f>IF(MID(P187,4,3)="543","AO","AI")</f>
        <v/>
      </c>
      <c r="R187" s="22">
        <f>IF(R186&lt;&gt;"",R186,"")</f>
        <v/>
      </c>
      <c r="S187" s="83" t="inlineStr">
        <is>
          <t>4-20mA</t>
        </is>
      </c>
      <c r="T187" s="22" t="n"/>
      <c r="U187" s="22" t="n"/>
      <c r="V187" s="22" t="n"/>
      <c r="W187" s="22" t="n"/>
      <c r="X187" s="22" t="n"/>
      <c r="Y187" s="22" t="n"/>
      <c r="Z187" s="25">
        <f>"%Z"&amp;TEXT(M187,"00")&amp;TEXT(N187,"0")&amp;"1"&amp;TEXT(O187,"00")</f>
        <v/>
      </c>
      <c r="AA187" s="22">
        <f>IF(E187="","",IF(Q187="AI",CONCATENATE("%%I",E187),IF(Q187="AO",CONCATENATE("%%O",E187),E187)))</f>
        <v/>
      </c>
      <c r="AB187" s="22">
        <f>IF(G187="Spare",D187,"")</f>
        <v/>
      </c>
      <c r="AC187" s="22">
        <f>IF(G187&lt;&gt;"",G187,"")</f>
        <v/>
      </c>
      <c r="AD187" s="21">
        <f>IF(J187&lt;&gt;"",J187,"")</f>
        <v/>
      </c>
      <c r="AE187" s="21">
        <f>IF(K187&lt;&gt;"",K187,"")</f>
        <v/>
      </c>
      <c r="AF187" s="21">
        <f>IF(I187&lt;&gt;"",I187,"")</f>
        <v/>
      </c>
      <c r="AG187" s="22" t="n">
        <v>0</v>
      </c>
      <c r="AH187" s="22" t="n">
        <v>0</v>
      </c>
      <c r="AI187" s="22" t="n">
        <v>0</v>
      </c>
      <c r="AJ187" s="22" t="n">
        <v>0</v>
      </c>
      <c r="AK187" s="23" t="n"/>
      <c r="AL187" s="23" t="inlineStr">
        <is>
          <t>NIS</t>
        </is>
      </c>
      <c r="AM187" s="23" t="n"/>
      <c r="AN187" s="84" t="inlineStr">
        <is>
          <t>DCS</t>
        </is>
      </c>
      <c r="AO187" s="27" t="n"/>
      <c r="AP187" s="27" t="n"/>
      <c r="AQ187" s="28" t="n"/>
      <c r="AR187" s="33" t="n"/>
      <c r="AS187" s="29" t="n"/>
      <c r="AT187" s="84" t="inlineStr">
        <is>
          <t>Site</t>
        </is>
      </c>
      <c r="AU187" s="27" t="n"/>
      <c r="AV187" s="27" t="n"/>
      <c r="AW187" s="27" t="n"/>
      <c r="AX187" s="530" t="n"/>
      <c r="AY187" s="530" t="n"/>
      <c r="AZ187" s="27" t="n"/>
      <c r="BA187" s="27" t="n"/>
      <c r="BB187" s="27" t="n"/>
      <c r="BC187" s="27" t="n"/>
      <c r="BD187" s="27" t="n"/>
      <c r="BE187" s="33" t="n"/>
      <c r="BF187" s="33" t="n"/>
      <c r="BG187" s="33" t="n"/>
      <c r="BH187" s="33" t="n"/>
      <c r="BI187" s="33" t="n"/>
      <c r="BJ187" s="33" t="n"/>
      <c r="BK187" s="33" t="n"/>
      <c r="BL187" s="33" t="n"/>
      <c r="BM187" s="33" t="n"/>
      <c r="BN187" s="33" t="n"/>
      <c r="BO187" s="33" t="n"/>
      <c r="BP187" s="33" t="n"/>
      <c r="BQ187" s="33" t="n"/>
      <c r="BR187" s="33" t="n"/>
      <c r="BS187" s="33" t="n"/>
      <c r="BT187" s="33" t="n"/>
      <c r="BU187" s="33" t="n"/>
      <c r="BV187" s="33" t="n"/>
      <c r="BW187" s="27" t="n"/>
      <c r="BX187" s="33" t="n"/>
      <c r="BY187" s="33" t="n"/>
      <c r="BZ187" s="33" t="n"/>
      <c r="CA187" s="27" t="n"/>
      <c r="CB187" s="27" t="n"/>
      <c r="CC187" s="27" t="n"/>
      <c r="CD187" s="27" t="n"/>
      <c r="CE187" s="58" t="n"/>
      <c r="CF187" s="58" t="n"/>
      <c r="CG187" s="59">
        <f>IF(OR(Q187="AI",Q187="PI"),AD187-(AE187-AD187)*0.001,IF(AND(Q187="AO",T187="FC"),4-0.048,IF(AND(Q187="AO",OR(T187="FO",T187="FLO")),20-0.048,"")))</f>
        <v/>
      </c>
      <c r="CH187" s="60">
        <f>IF(OR(Q187="AI",Q187="PI"),AD187+(AE187-AD187)*0.001,IF(AND(Q187="AO",T187="FC"),4+0.048,IF(AND(Q187="AO",OR(T187="FO",T187="FLO")),20+0.048,"")))</f>
        <v/>
      </c>
      <c r="CI187" s="61" t="n"/>
      <c r="CJ187" s="62" t="n"/>
      <c r="CK187" s="59">
        <f>IF(OR(Q187="AI",Q187="PI"),(AE187+AD187)/2-(AE187-AD187)*0.001,IF(Q187="AO",12-0.048,""))</f>
        <v/>
      </c>
      <c r="CL187" s="60">
        <f>IF(OR(Q187="AI",Q187="PI"),(AE187+AD187)/2+(AE187-AD187)*0.001,IF(Q187="AO",12+0.048,""))</f>
        <v/>
      </c>
      <c r="CM187" s="61" t="n"/>
      <c r="CN187" s="62" t="n"/>
      <c r="CO187" s="59">
        <f>IF(OR(Q187="AI",Q187="PI"),AE187-(AE187-AD187)*0.001,IF(AND(Q187="AO",T187="FC"),20-0.048,IF(AND(Q187="AO",OR(T187="FO",T187="FLO")),4-0.048,"")))</f>
        <v/>
      </c>
      <c r="CP187" s="60">
        <f>IF(OR(Q187="AI",Q187="PI"),AE187+(AE187-AD187)*0.001,IF(AND(Q187="AO",T187="FC"),20+0.048,IF(AND(Q187="AO",OR(T187="FO",T187="FLO")),4+0.048,"")))</f>
        <v/>
      </c>
      <c r="CQ187" s="64" t="n"/>
      <c r="CR187" s="65" t="n"/>
      <c r="CS187" s="67" t="n"/>
      <c r="CT187" s="67" t="n"/>
      <c r="CV187" s="518" t="n"/>
      <c r="CY187" s="47">
        <f>CV187&amp;CW187&amp;CX187</f>
        <v/>
      </c>
    </row>
    <row r="188" ht="19.9" customHeight="1" s="521">
      <c r="A188" s="524" t="n">
        <v>187</v>
      </c>
      <c r="B188" s="15" t="n">
        <v>11</v>
      </c>
      <c r="C188" s="15" t="n"/>
      <c r="D188" s="50">
        <f>LEFT(L188,1)&amp;RIGHT(L188,2)&amp;"N"&amp;M188&amp;"S"&amp;N188&amp;O188</f>
        <v/>
      </c>
      <c r="E188" s="553" t="n"/>
      <c r="F188" s="43" t="n"/>
      <c r="G188" s="553" t="inlineStr">
        <is>
          <t>Spare</t>
        </is>
      </c>
      <c r="H188" s="68" t="n"/>
      <c r="I188" s="553" t="n"/>
      <c r="J188" s="553">
        <f>IF(H188&lt;&gt;"",LEFT(H188,FIND("～",H188,1)-1),"")</f>
        <v/>
      </c>
      <c r="K188" s="553">
        <f>IF(H188&lt;&gt;"",MID(H188,FIND("～",H188,1)+1,10),"")</f>
        <v/>
      </c>
      <c r="L188" s="22">
        <f>L187</f>
        <v/>
      </c>
      <c r="M188" s="21">
        <f>M187</f>
        <v/>
      </c>
      <c r="N188" s="21">
        <f>N187</f>
        <v/>
      </c>
      <c r="O188" s="21" t="n">
        <v>11</v>
      </c>
      <c r="P188" s="83">
        <f>P187</f>
        <v/>
      </c>
      <c r="Q188" s="22">
        <f>IF(MID(P188,4,3)="543","AO","AI")</f>
        <v/>
      </c>
      <c r="R188" s="22">
        <f>IF(R187&lt;&gt;"",R187,"")</f>
        <v/>
      </c>
      <c r="S188" s="83" t="inlineStr">
        <is>
          <t>4-20mA</t>
        </is>
      </c>
      <c r="T188" s="22" t="n"/>
      <c r="U188" s="22" t="n"/>
      <c r="V188" s="22" t="n"/>
      <c r="W188" s="22" t="n"/>
      <c r="X188" s="22" t="n"/>
      <c r="Y188" s="22" t="n"/>
      <c r="Z188" s="25">
        <f>"%Z"&amp;TEXT(M188,"00")&amp;TEXT(N188,"0")&amp;"1"&amp;TEXT(O188,"00")</f>
        <v/>
      </c>
      <c r="AA188" s="22">
        <f>IF(E188="","",IF(Q188="AI",CONCATENATE("%%I",E188),IF(Q188="AO",CONCATENATE("%%O",E188),E188)))</f>
        <v/>
      </c>
      <c r="AB188" s="22">
        <f>IF(G188="Spare",D188,"")</f>
        <v/>
      </c>
      <c r="AC188" s="22">
        <f>IF(G188&lt;&gt;"",G188,"")</f>
        <v/>
      </c>
      <c r="AD188" s="21">
        <f>IF(J188&lt;&gt;"",J188,"")</f>
        <v/>
      </c>
      <c r="AE188" s="21">
        <f>IF(K188&lt;&gt;"",K188,"")</f>
        <v/>
      </c>
      <c r="AF188" s="21">
        <f>IF(I188&lt;&gt;"",I188,"")</f>
        <v/>
      </c>
      <c r="AG188" s="22" t="n">
        <v>0</v>
      </c>
      <c r="AH188" s="22" t="inlineStr">
        <is>
          <t>1.2</t>
        </is>
      </c>
      <c r="AI188" s="22" t="n">
        <v>0</v>
      </c>
      <c r="AJ188" s="22" t="n">
        <v>0</v>
      </c>
      <c r="AK188" s="23" t="n"/>
      <c r="AL188" s="23" t="inlineStr">
        <is>
          <t>NIS</t>
        </is>
      </c>
      <c r="AM188" s="23" t="n"/>
      <c r="AN188" s="84" t="inlineStr">
        <is>
          <t>DCS</t>
        </is>
      </c>
      <c r="AO188" s="27" t="n"/>
      <c r="AP188" s="27" t="n"/>
      <c r="AQ188" s="28" t="n"/>
      <c r="AR188" s="33" t="n"/>
      <c r="AS188" s="29" t="n"/>
      <c r="AT188" s="84" t="inlineStr">
        <is>
          <t>Site</t>
        </is>
      </c>
      <c r="AU188" s="27" t="n"/>
      <c r="AV188" s="27" t="n"/>
      <c r="AW188" s="27" t="n"/>
      <c r="AX188" s="530" t="n"/>
      <c r="AY188" s="530" t="n"/>
      <c r="AZ188" s="27" t="n"/>
      <c r="BA188" s="27" t="n"/>
      <c r="BB188" s="27" t="n"/>
      <c r="BC188" s="27" t="n"/>
      <c r="BD188" s="27" t="n"/>
      <c r="BE188" s="33" t="n"/>
      <c r="BF188" s="33" t="n"/>
      <c r="BG188" s="33" t="n"/>
      <c r="BH188" s="33" t="n"/>
      <c r="BI188" s="33" t="n"/>
      <c r="BJ188" s="33" t="n"/>
      <c r="BK188" s="33" t="n"/>
      <c r="BL188" s="33" t="n"/>
      <c r="BM188" s="33" t="n"/>
      <c r="BN188" s="33" t="n"/>
      <c r="BO188" s="33" t="n"/>
      <c r="BP188" s="33" t="n"/>
      <c r="BQ188" s="33" t="n"/>
      <c r="BR188" s="33" t="n"/>
      <c r="BS188" s="33" t="n"/>
      <c r="BT188" s="33" t="n"/>
      <c r="BU188" s="33" t="n"/>
      <c r="BV188" s="33" t="n"/>
      <c r="BW188" s="27" t="n"/>
      <c r="BX188" s="33" t="n"/>
      <c r="BY188" s="33" t="n"/>
      <c r="BZ188" s="33" t="n"/>
      <c r="CA188" s="27" t="n"/>
      <c r="CB188" s="27" t="n"/>
      <c r="CC188" s="27" t="n"/>
      <c r="CD188" s="27" t="n"/>
      <c r="CE188" s="58" t="n"/>
      <c r="CF188" s="58" t="n"/>
      <c r="CG188" s="59">
        <f>IF(OR(Q188="AI",Q188="PI"),AD188-(AE188-AD188)*0.001,IF(AND(Q188="AO",T188="FC"),4-0.048,IF(AND(Q188="AO",OR(T188="FO",T188="FLO")),20-0.048,"")))</f>
        <v/>
      </c>
      <c r="CH188" s="60">
        <f>IF(OR(Q188="AI",Q188="PI"),AD188+(AE188-AD188)*0.001,IF(AND(Q188="AO",T188="FC"),4+0.048,IF(AND(Q188="AO",OR(T188="FO",T188="FLO")),20+0.048,"")))</f>
        <v/>
      </c>
      <c r="CI188" s="61" t="n"/>
      <c r="CJ188" s="62" t="n"/>
      <c r="CK188" s="59">
        <f>IF(OR(Q188="AI",Q188="PI"),(AE188+AD188)/2-(AE188-AD188)*0.001,IF(Q188="AO",12-0.048,""))</f>
        <v/>
      </c>
      <c r="CL188" s="60">
        <f>IF(OR(Q188="AI",Q188="PI"),(AE188+AD188)/2+(AE188-AD188)*0.001,IF(Q188="AO",12+0.048,""))</f>
        <v/>
      </c>
      <c r="CM188" s="61" t="n"/>
      <c r="CN188" s="62" t="n"/>
      <c r="CO188" s="59">
        <f>IF(OR(Q188="AI",Q188="PI"),AE188-(AE188-AD188)*0.001,IF(AND(Q188="AO",T188="FC"),20-0.048,IF(AND(Q188="AO",OR(T188="FO",T188="FLO")),4-0.048,"")))</f>
        <v/>
      </c>
      <c r="CP188" s="60">
        <f>IF(OR(Q188="AI",Q188="PI"),AE188+(AE188-AD188)*0.001,IF(AND(Q188="AO",T188="FC"),20+0.048,IF(AND(Q188="AO",OR(T188="FO",T188="FLO")),4+0.048,"")))</f>
        <v/>
      </c>
      <c r="CQ188" s="64" t="n"/>
      <c r="CR188" s="65" t="n"/>
      <c r="CS188" s="67" t="n"/>
      <c r="CT188" s="67" t="n"/>
      <c r="CV188" s="518" t="n"/>
      <c r="CY188" s="47">
        <f>CV188&amp;CW188&amp;CX188</f>
        <v/>
      </c>
    </row>
    <row r="189" ht="19.9" customHeight="1" s="521">
      <c r="A189" s="524" t="n">
        <v>188</v>
      </c>
      <c r="B189" s="15" t="n">
        <v>12</v>
      </c>
      <c r="C189" s="15" t="n"/>
      <c r="D189" s="50">
        <f>LEFT(L189,1)&amp;RIGHT(L189,2)&amp;"N"&amp;M189&amp;"S"&amp;N189&amp;O189</f>
        <v/>
      </c>
      <c r="E189" s="553" t="n"/>
      <c r="F189" s="43" t="n"/>
      <c r="G189" s="553" t="inlineStr">
        <is>
          <t>Spare</t>
        </is>
      </c>
      <c r="H189" s="68" t="n"/>
      <c r="I189" s="553" t="n"/>
      <c r="J189" s="553">
        <f>IF(H189&lt;&gt;"",LEFT(H189,FIND("～",H189,1)-1),"")</f>
        <v/>
      </c>
      <c r="K189" s="553">
        <f>IF(H189&lt;&gt;"",MID(H189,FIND("～",H189,1)+1,10),"")</f>
        <v/>
      </c>
      <c r="L189" s="22">
        <f>L188</f>
        <v/>
      </c>
      <c r="M189" s="21">
        <f>M188</f>
        <v/>
      </c>
      <c r="N189" s="21">
        <f>N188</f>
        <v/>
      </c>
      <c r="O189" s="21" t="n">
        <v>12</v>
      </c>
      <c r="P189" s="83">
        <f>P188</f>
        <v/>
      </c>
      <c r="Q189" s="22">
        <f>IF(MID(P189,4,3)="543","AO","AI")</f>
        <v/>
      </c>
      <c r="R189" s="22">
        <f>IF(R188&lt;&gt;"",R188,"")</f>
        <v/>
      </c>
      <c r="S189" s="83" t="inlineStr">
        <is>
          <t>4-20mA</t>
        </is>
      </c>
      <c r="T189" s="22" t="n"/>
      <c r="U189" s="22" t="n"/>
      <c r="V189" s="22" t="n"/>
      <c r="W189" s="22" t="n"/>
      <c r="X189" s="22" t="n"/>
      <c r="Y189" s="22" t="n"/>
      <c r="Z189" s="25">
        <f>"%Z"&amp;TEXT(M189,"00")&amp;TEXT(N189,"0")&amp;"1"&amp;TEXT(O189,"00")</f>
        <v/>
      </c>
      <c r="AA189" s="22">
        <f>IF(E189="","",IF(Q189="AI",CONCATENATE("%%I",E189),IF(Q189="AO",CONCATENATE("%%O",E189),E189)))</f>
        <v/>
      </c>
      <c r="AB189" s="22">
        <f>IF(G189="Spare",D189,"")</f>
        <v/>
      </c>
      <c r="AC189" s="22">
        <f>IF(G189&lt;&gt;"",G189,"")</f>
        <v/>
      </c>
      <c r="AD189" s="21">
        <f>IF(J189&lt;&gt;"",J189,"")</f>
        <v/>
      </c>
      <c r="AE189" s="21">
        <f>IF(K189&lt;&gt;"",K189,"")</f>
        <v/>
      </c>
      <c r="AF189" s="21">
        <f>IF(I189&lt;&gt;"",I189,"")</f>
        <v/>
      </c>
      <c r="AG189" s="22" t="n">
        <v>0</v>
      </c>
      <c r="AH189" s="22" t="inlineStr">
        <is>
          <t>1.2</t>
        </is>
      </c>
      <c r="AI189" s="22" t="n">
        <v>0</v>
      </c>
      <c r="AJ189" s="22" t="n">
        <v>0</v>
      </c>
      <c r="AK189" s="23" t="n"/>
      <c r="AL189" s="23" t="inlineStr">
        <is>
          <t>NIS</t>
        </is>
      </c>
      <c r="AM189" s="23" t="n"/>
      <c r="AN189" s="84" t="inlineStr">
        <is>
          <t>DCS</t>
        </is>
      </c>
      <c r="AO189" s="27" t="n"/>
      <c r="AP189" s="27" t="n"/>
      <c r="AQ189" s="28" t="n"/>
      <c r="AR189" s="33" t="n"/>
      <c r="AS189" s="29" t="n"/>
      <c r="AT189" s="84" t="inlineStr">
        <is>
          <t>Site</t>
        </is>
      </c>
      <c r="AU189" s="27" t="n"/>
      <c r="AV189" s="27" t="n"/>
      <c r="AW189" s="27" t="n"/>
      <c r="AX189" s="530" t="n"/>
      <c r="AY189" s="530" t="n"/>
      <c r="AZ189" s="27" t="n"/>
      <c r="BA189" s="27" t="n"/>
      <c r="BB189" s="27" t="n"/>
      <c r="BC189" s="27" t="n"/>
      <c r="BD189" s="27" t="n"/>
      <c r="BE189" s="33" t="n"/>
      <c r="BF189" s="33" t="n"/>
      <c r="BG189" s="33" t="n"/>
      <c r="BH189" s="33" t="n"/>
      <c r="BI189" s="33" t="n"/>
      <c r="BJ189" s="33" t="n"/>
      <c r="BK189" s="33" t="n"/>
      <c r="BL189" s="33" t="n"/>
      <c r="BM189" s="33" t="n"/>
      <c r="BN189" s="33" t="n"/>
      <c r="BO189" s="33" t="n"/>
      <c r="BP189" s="33" t="n"/>
      <c r="BQ189" s="33" t="n"/>
      <c r="BR189" s="33" t="n"/>
      <c r="BS189" s="33" t="n"/>
      <c r="BT189" s="33" t="n"/>
      <c r="BU189" s="33" t="n"/>
      <c r="BV189" s="33" t="n"/>
      <c r="BW189" s="27" t="n"/>
      <c r="BX189" s="33" t="n"/>
      <c r="BY189" s="33" t="n"/>
      <c r="BZ189" s="33" t="n"/>
      <c r="CA189" s="27" t="n"/>
      <c r="CB189" s="27" t="n"/>
      <c r="CC189" s="27" t="n"/>
      <c r="CD189" s="27" t="n"/>
      <c r="CE189" s="58" t="n"/>
      <c r="CF189" s="58" t="n"/>
      <c r="CG189" s="59">
        <f>IF(OR(Q189="AI",Q189="PI"),AD189-(AE189-AD189)*0.001,IF(AND(Q189="AO",T189="FC"),4-0.048,IF(AND(Q189="AO",OR(T189="FO",T189="FLO")),20-0.048,"")))</f>
        <v/>
      </c>
      <c r="CH189" s="60">
        <f>IF(OR(Q189="AI",Q189="PI"),AD189+(AE189-AD189)*0.001,IF(AND(Q189="AO",T189="FC"),4+0.048,IF(AND(Q189="AO",OR(T189="FO",T189="FLO")),20+0.048,"")))</f>
        <v/>
      </c>
      <c r="CI189" s="61" t="n"/>
      <c r="CJ189" s="62" t="n"/>
      <c r="CK189" s="59">
        <f>IF(OR(Q189="AI",Q189="PI"),(AE189+AD189)/2-(AE189-AD189)*0.001,IF(Q189="AO",12-0.048,""))</f>
        <v/>
      </c>
      <c r="CL189" s="60">
        <f>IF(OR(Q189="AI",Q189="PI"),(AE189+AD189)/2+(AE189-AD189)*0.001,IF(Q189="AO",12+0.048,""))</f>
        <v/>
      </c>
      <c r="CM189" s="61" t="n"/>
      <c r="CN189" s="62" t="n"/>
      <c r="CO189" s="59">
        <f>IF(OR(Q189="AI",Q189="PI"),AE189-(AE189-AD189)*0.001,IF(AND(Q189="AO",T189="FC"),20-0.048,IF(AND(Q189="AO",OR(T189="FO",T189="FLO")),4-0.048,"")))</f>
        <v/>
      </c>
      <c r="CP189" s="60">
        <f>IF(OR(Q189="AI",Q189="PI"),AE189+(AE189-AD189)*0.001,IF(AND(Q189="AO",T189="FC"),20+0.048,IF(AND(Q189="AO",OR(T189="FO",T189="FLO")),4+0.048,"")))</f>
        <v/>
      </c>
      <c r="CQ189" s="64" t="n"/>
      <c r="CR189" s="65" t="n"/>
      <c r="CS189" s="67" t="n"/>
      <c r="CT189" s="67" t="n"/>
      <c r="CV189" s="518" t="n"/>
      <c r="CY189" s="47">
        <f>CV189&amp;CW189&amp;CX189</f>
        <v/>
      </c>
    </row>
    <row r="190" ht="19.9" customHeight="1" s="521">
      <c r="A190" s="524" t="n">
        <v>189</v>
      </c>
      <c r="B190" s="15" t="n">
        <v>13</v>
      </c>
      <c r="C190" s="15" t="n"/>
      <c r="D190" s="50">
        <f>LEFT(L190,1)&amp;RIGHT(L190,2)&amp;"N"&amp;M190&amp;"S"&amp;N190&amp;O190</f>
        <v/>
      </c>
      <c r="E190" s="45" t="n"/>
      <c r="F190" s="43" t="n"/>
      <c r="G190" s="553" t="inlineStr">
        <is>
          <t>Spare</t>
        </is>
      </c>
      <c r="H190" s="553" t="n"/>
      <c r="I190" s="553" t="n"/>
      <c r="J190" s="553">
        <f>IF(H190&lt;&gt;"",LEFT(H190,FIND("～",H190,1)-1),"")</f>
        <v/>
      </c>
      <c r="K190" s="553">
        <f>IF(H190&lt;&gt;"",MID(H190,FIND("～",H190,1)+1,10),"")</f>
        <v/>
      </c>
      <c r="L190" s="22">
        <f>L189</f>
        <v/>
      </c>
      <c r="M190" s="21">
        <f>M189</f>
        <v/>
      </c>
      <c r="N190" s="21">
        <f>N189</f>
        <v/>
      </c>
      <c r="O190" s="21" t="n">
        <v>13</v>
      </c>
      <c r="P190" s="83">
        <f>P189</f>
        <v/>
      </c>
      <c r="Q190" s="22">
        <f>IF(MID(P190,4,3)="543","AO","AI")</f>
        <v/>
      </c>
      <c r="R190" s="22">
        <f>IF(R189&lt;&gt;"",R189,"")</f>
        <v/>
      </c>
      <c r="S190" s="83" t="inlineStr">
        <is>
          <t>4-20mA</t>
        </is>
      </c>
      <c r="T190" s="22" t="n"/>
      <c r="U190" s="22" t="n"/>
      <c r="V190" s="22" t="n"/>
      <c r="W190" s="22" t="n"/>
      <c r="X190" s="22" t="n"/>
      <c r="Y190" s="22" t="n"/>
      <c r="Z190" s="25">
        <f>"%Z"&amp;TEXT(M190,"00")&amp;TEXT(N190,"0")&amp;"1"&amp;TEXT(O190,"00")</f>
        <v/>
      </c>
      <c r="AA190" s="22">
        <f>IF(E190="","",IF(Q190="AI",CONCATENATE("%%I",E190),IF(Q190="AO",CONCATENATE("%%O",E190),E190)))</f>
        <v/>
      </c>
      <c r="AB190" s="22">
        <f>IF(G190="Spare",D190,"")</f>
        <v/>
      </c>
      <c r="AC190" s="22">
        <f>IF(G190&lt;&gt;"",G190,"")</f>
        <v/>
      </c>
      <c r="AD190" s="21">
        <f>IF(J190&lt;&gt;"",J190,"")</f>
        <v/>
      </c>
      <c r="AE190" s="21">
        <f>IF(K190&lt;&gt;"",K190,"")</f>
        <v/>
      </c>
      <c r="AF190" s="21">
        <f>IF(I190&lt;&gt;"",I190,"")</f>
        <v/>
      </c>
      <c r="AG190" s="22" t="n"/>
      <c r="AH190" s="22" t="n"/>
      <c r="AI190" s="22" t="n"/>
      <c r="AJ190" s="22" t="n"/>
      <c r="AK190" s="23" t="n"/>
      <c r="AL190" s="23" t="inlineStr">
        <is>
          <t>NIS</t>
        </is>
      </c>
      <c r="AM190" s="23" t="n"/>
      <c r="AN190" s="84" t="inlineStr">
        <is>
          <t>DCS</t>
        </is>
      </c>
      <c r="AO190" s="27" t="n"/>
      <c r="AP190" s="27" t="n"/>
      <c r="AQ190" s="28" t="n"/>
      <c r="AR190" s="33" t="n"/>
      <c r="AS190" s="29" t="n"/>
      <c r="AT190" s="84" t="inlineStr">
        <is>
          <t>Site</t>
        </is>
      </c>
      <c r="AU190" s="27" t="n"/>
      <c r="AV190" s="27" t="n"/>
      <c r="AW190" s="27" t="n"/>
      <c r="AX190" s="530" t="n"/>
      <c r="AY190" s="530" t="n"/>
      <c r="AZ190" s="27" t="n"/>
      <c r="BA190" s="27" t="n"/>
      <c r="BB190" s="27" t="n"/>
      <c r="BC190" s="27" t="n"/>
      <c r="BD190" s="27" t="n"/>
      <c r="BE190" s="33" t="n"/>
      <c r="BF190" s="33" t="n"/>
      <c r="BG190" s="33" t="n"/>
      <c r="BH190" s="33" t="n"/>
      <c r="BI190" s="33" t="n"/>
      <c r="BJ190" s="33" t="n"/>
      <c r="BK190" s="33" t="n"/>
      <c r="BL190" s="33" t="n"/>
      <c r="BM190" s="33" t="n"/>
      <c r="BN190" s="33" t="n"/>
      <c r="BO190" s="33" t="n"/>
      <c r="BP190" s="33" t="n"/>
      <c r="BQ190" s="33" t="n"/>
      <c r="BR190" s="33" t="n"/>
      <c r="BS190" s="33" t="n"/>
      <c r="BT190" s="33" t="n"/>
      <c r="BU190" s="33" t="n"/>
      <c r="BV190" s="33" t="n"/>
      <c r="BW190" s="27" t="n"/>
      <c r="BX190" s="33" t="n"/>
      <c r="BY190" s="33" t="n"/>
      <c r="BZ190" s="33" t="n"/>
      <c r="CA190" s="27" t="n"/>
      <c r="CB190" s="27" t="n"/>
      <c r="CC190" s="27" t="n"/>
      <c r="CD190" s="27" t="n"/>
      <c r="CE190" s="58" t="n"/>
      <c r="CF190" s="58" t="n"/>
      <c r="CG190" s="59">
        <f>IF(OR(Q190="AI",Q190="PI"),AD190-(AE190-AD190)*0.001,IF(AND(Q190="AO",T190="FC"),4-0.048,IF(AND(Q190="AO",OR(T190="FO",T190="FLO")),20-0.048,"")))</f>
        <v/>
      </c>
      <c r="CH190" s="60">
        <f>IF(OR(Q190="AI",Q190="PI"),AD190+(AE190-AD190)*0.001,IF(AND(Q190="AO",T190="FC"),4+0.048,IF(AND(Q190="AO",OR(T190="FO",T190="FLO")),20+0.048,"")))</f>
        <v/>
      </c>
      <c r="CI190" s="61" t="n"/>
      <c r="CJ190" s="62" t="n"/>
      <c r="CK190" s="59">
        <f>IF(OR(Q190="AI",Q190="PI"),(AE190+AD190)/2-(AE190-AD190)*0.001,IF(Q190="AO",12-0.048,""))</f>
        <v/>
      </c>
      <c r="CL190" s="60">
        <f>IF(OR(Q190="AI",Q190="PI"),(AE190+AD190)/2+(AE190-AD190)*0.001,IF(Q190="AO",12+0.048,""))</f>
        <v/>
      </c>
      <c r="CM190" s="61" t="n"/>
      <c r="CN190" s="62" t="n"/>
      <c r="CO190" s="59">
        <f>IF(OR(Q190="AI",Q190="PI"),AE190-(AE190-AD190)*0.001,IF(AND(Q190="AO",T190="FC"),20-0.048,IF(AND(Q190="AO",OR(T190="FO",T190="FLO")),4-0.048,"")))</f>
        <v/>
      </c>
      <c r="CP190" s="60">
        <f>IF(OR(Q190="AI",Q190="PI"),AE190+(AE190-AD190)*0.001,IF(AND(Q190="AO",T190="FC"),20+0.048,IF(AND(Q190="AO",OR(T190="FO",T190="FLO")),4+0.048,"")))</f>
        <v/>
      </c>
      <c r="CQ190" s="64" t="n"/>
      <c r="CR190" s="65" t="n"/>
      <c r="CS190" s="67" t="n"/>
      <c r="CT190" s="67" t="n"/>
      <c r="CV190" s="518" t="n"/>
      <c r="CY190" s="47">
        <f>CV190&amp;CW190&amp;CX190</f>
        <v/>
      </c>
    </row>
    <row r="191" ht="19.9" customHeight="1" s="521">
      <c r="A191" s="524" t="n">
        <v>190</v>
      </c>
      <c r="B191" s="16" t="n">
        <v>14</v>
      </c>
      <c r="C191" s="16" t="n"/>
      <c r="D191" s="50">
        <f>LEFT(L191,1)&amp;RIGHT(L191,2)&amp;"N"&amp;M191&amp;"S"&amp;N191&amp;O191</f>
        <v/>
      </c>
      <c r="E191" s="45" t="n"/>
      <c r="F191" s="43" t="n"/>
      <c r="G191" s="553" t="inlineStr">
        <is>
          <t>Spare</t>
        </is>
      </c>
      <c r="H191" s="553" t="n"/>
      <c r="I191" s="553" t="n"/>
      <c r="J191" s="553">
        <f>IF(H191&lt;&gt;"",LEFT(H191,FIND("～",H191,1)-1),"")</f>
        <v/>
      </c>
      <c r="K191" s="553">
        <f>IF(H191&lt;&gt;"",MID(H191,FIND("～",H191,1)+1,10),"")</f>
        <v/>
      </c>
      <c r="L191" s="22">
        <f>L190</f>
        <v/>
      </c>
      <c r="M191" s="21">
        <f>M190</f>
        <v/>
      </c>
      <c r="N191" s="21">
        <f>N190</f>
        <v/>
      </c>
      <c r="O191" s="21" t="n">
        <v>14</v>
      </c>
      <c r="P191" s="83">
        <f>P190</f>
        <v/>
      </c>
      <c r="Q191" s="22">
        <f>IF(MID(P191,4,3)="543","AO","AI")</f>
        <v/>
      </c>
      <c r="R191" s="22">
        <f>IF(R190&lt;&gt;"",R190,"")</f>
        <v/>
      </c>
      <c r="S191" s="83" t="inlineStr">
        <is>
          <t>4-20mA</t>
        </is>
      </c>
      <c r="T191" s="22" t="n"/>
      <c r="U191" s="22" t="n"/>
      <c r="V191" s="22" t="n"/>
      <c r="W191" s="22" t="n"/>
      <c r="X191" s="26" t="n"/>
      <c r="Y191" s="22" t="n"/>
      <c r="Z191" s="25">
        <f>"%Z"&amp;TEXT(M191,"00")&amp;TEXT(N191,"0")&amp;"1"&amp;TEXT(O191,"00")</f>
        <v/>
      </c>
      <c r="AA191" s="22">
        <f>IF(E191="","",IF(Q191="AI",CONCATENATE("%%I",E191),IF(Q191="AO",CONCATENATE("%%O",E191),E191)))</f>
        <v/>
      </c>
      <c r="AB191" s="22">
        <f>IF(G191="Spare",D191,"")</f>
        <v/>
      </c>
      <c r="AC191" s="22">
        <f>IF(G191&lt;&gt;"",G191,"")</f>
        <v/>
      </c>
      <c r="AD191" s="21">
        <f>IF(J191&lt;&gt;"",J191,"")</f>
        <v/>
      </c>
      <c r="AE191" s="21">
        <f>IF(K191&lt;&gt;"",K191,"")</f>
        <v/>
      </c>
      <c r="AF191" s="21">
        <f>IF(I191&lt;&gt;"",I191,"")</f>
        <v/>
      </c>
      <c r="AG191" s="22" t="n"/>
      <c r="AH191" s="22" t="n"/>
      <c r="AI191" s="22" t="n"/>
      <c r="AJ191" s="22" t="n"/>
      <c r="AK191" s="23" t="n"/>
      <c r="AL191" s="23" t="inlineStr">
        <is>
          <t>NIS</t>
        </is>
      </c>
      <c r="AM191" s="23" t="n"/>
      <c r="AN191" s="84" t="inlineStr">
        <is>
          <t>DCS</t>
        </is>
      </c>
      <c r="AO191" s="27" t="n"/>
      <c r="AP191" s="27" t="n"/>
      <c r="AQ191" s="28" t="n"/>
      <c r="AR191" s="33" t="n"/>
      <c r="AS191" s="29" t="n"/>
      <c r="AT191" s="84" t="inlineStr">
        <is>
          <t>Site</t>
        </is>
      </c>
      <c r="AU191" s="27" t="n"/>
      <c r="AV191" s="32" t="n"/>
      <c r="AW191" s="27" t="n"/>
      <c r="AX191" s="530" t="n"/>
      <c r="AY191" s="530" t="n"/>
      <c r="AZ191" s="27" t="n"/>
      <c r="BA191" s="27" t="n"/>
      <c r="BB191" s="27" t="n"/>
      <c r="BC191" s="27" t="n"/>
      <c r="BD191" s="27" t="n"/>
      <c r="BE191" s="33" t="n"/>
      <c r="BF191" s="33" t="n"/>
      <c r="BG191" s="33" t="n"/>
      <c r="BH191" s="33" t="n"/>
      <c r="BI191" s="33" t="n"/>
      <c r="BJ191" s="33" t="n"/>
      <c r="BK191" s="33" t="n"/>
      <c r="BL191" s="33" t="n"/>
      <c r="BM191" s="33" t="n"/>
      <c r="BN191" s="33" t="n"/>
      <c r="BO191" s="33" t="n"/>
      <c r="BP191" s="33" t="n"/>
      <c r="BQ191" s="33" t="n"/>
      <c r="BR191" s="33" t="n"/>
      <c r="BS191" s="33" t="n"/>
      <c r="BT191" s="33" t="n"/>
      <c r="BU191" s="33" t="n"/>
      <c r="BV191" s="33" t="n"/>
      <c r="BW191" s="27" t="n"/>
      <c r="BX191" s="33" t="n"/>
      <c r="BY191" s="33" t="n"/>
      <c r="BZ191" s="33" t="n"/>
      <c r="CA191" s="27" t="n"/>
      <c r="CB191" s="27" t="n"/>
      <c r="CC191" s="27" t="n"/>
      <c r="CD191" s="27" t="n"/>
      <c r="CE191" s="58" t="n"/>
      <c r="CF191" s="58" t="n"/>
      <c r="CG191" s="59">
        <f>IF(OR(Q191="AI",Q191="PI"),AD191-(AE191-AD191)*0.001,IF(AND(Q191="AO",T191="FC"),4-0.048,IF(AND(Q191="AO",OR(T191="FO",T191="FLO")),20-0.048,"")))</f>
        <v/>
      </c>
      <c r="CH191" s="60">
        <f>IF(OR(Q191="AI",Q191="PI"),AD191+(AE191-AD191)*0.001,IF(AND(Q191="AO",T191="FC"),4+0.048,IF(AND(Q191="AO",OR(T191="FO",T191="FLO")),20+0.048,"")))</f>
        <v/>
      </c>
      <c r="CI191" s="61" t="n"/>
      <c r="CJ191" s="62" t="n"/>
      <c r="CK191" s="59">
        <f>IF(OR(Q191="AI",Q191="PI"),(AE191+AD191)/2-(AE191-AD191)*0.001,IF(Q191="AO",12-0.048,""))</f>
        <v/>
      </c>
      <c r="CL191" s="60">
        <f>IF(OR(Q191="AI",Q191="PI"),(AE191+AD191)/2+(AE191-AD191)*0.001,IF(Q191="AO",12+0.048,""))</f>
        <v/>
      </c>
      <c r="CM191" s="61" t="n"/>
      <c r="CN191" s="62" t="n"/>
      <c r="CO191" s="59">
        <f>IF(OR(Q191="AI",Q191="PI"),AE191-(AE191-AD191)*0.001,IF(AND(Q191="AO",T191="FC"),20-0.048,IF(AND(Q191="AO",OR(T191="FO",T191="FLO")),4-0.048,"")))</f>
        <v/>
      </c>
      <c r="CP191" s="60">
        <f>IF(OR(Q191="AI",Q191="PI"),AE191+(AE191-AD191)*0.001,IF(AND(Q191="AO",T191="FC"),20+0.048,IF(AND(Q191="AO",OR(T191="FO",T191="FLO")),4+0.048,"")))</f>
        <v/>
      </c>
      <c r="CQ191" s="64" t="n"/>
      <c r="CR191" s="65" t="n"/>
      <c r="CS191" s="67" t="n"/>
      <c r="CT191" s="67" t="n"/>
      <c r="CV191" s="518" t="n"/>
      <c r="CY191" s="47">
        <f>CV191&amp;CW191&amp;CX191</f>
        <v/>
      </c>
    </row>
    <row r="192" ht="19.9" customHeight="1" s="521">
      <c r="A192" s="524" t="n">
        <v>191</v>
      </c>
      <c r="B192" s="16" t="n">
        <v>15</v>
      </c>
      <c r="C192" s="16" t="n"/>
      <c r="D192" s="50">
        <f>LEFT(L192,1)&amp;RIGHT(L192,2)&amp;"N"&amp;M192&amp;"S"&amp;N192&amp;O192</f>
        <v/>
      </c>
      <c r="E192" s="45" t="n"/>
      <c r="F192" s="43" t="n"/>
      <c r="G192" s="553" t="inlineStr">
        <is>
          <t>Spare</t>
        </is>
      </c>
      <c r="H192" s="553" t="n"/>
      <c r="I192" s="553" t="n"/>
      <c r="J192" s="553">
        <f>IF(H192&lt;&gt;"",LEFT(H192,FIND("～",H192,1)-1),"")</f>
        <v/>
      </c>
      <c r="K192" s="553">
        <f>IF(H192&lt;&gt;"",MID(H192,FIND("～",H192,1)+1,10),"")</f>
        <v/>
      </c>
      <c r="L192" s="22">
        <f>L191</f>
        <v/>
      </c>
      <c r="M192" s="21">
        <f>M191</f>
        <v/>
      </c>
      <c r="N192" s="21">
        <f>N191</f>
        <v/>
      </c>
      <c r="O192" s="21" t="n">
        <v>15</v>
      </c>
      <c r="P192" s="83">
        <f>P191</f>
        <v/>
      </c>
      <c r="Q192" s="22">
        <f>IF(MID(P192,4,3)="543","AO","AI")</f>
        <v/>
      </c>
      <c r="R192" s="22">
        <f>IF(R191&lt;&gt;"",R191,"")</f>
        <v/>
      </c>
      <c r="S192" s="83" t="inlineStr">
        <is>
          <t>4-20mA</t>
        </is>
      </c>
      <c r="T192" s="22" t="n"/>
      <c r="U192" s="22" t="n"/>
      <c r="V192" s="22" t="n"/>
      <c r="W192" s="22" t="n"/>
      <c r="X192" s="22" t="n"/>
      <c r="Y192" s="22" t="n"/>
      <c r="Z192" s="25">
        <f>"%Z"&amp;TEXT(M192,"00")&amp;TEXT(N192,"0")&amp;"1"&amp;TEXT(O192,"00")</f>
        <v/>
      </c>
      <c r="AA192" s="22">
        <f>IF(E192="","",IF(Q192="AI",CONCATENATE("%%I",E192),IF(Q192="AO",CONCATENATE("%%O",E192),E192)))</f>
        <v/>
      </c>
      <c r="AB192" s="22">
        <f>IF(G192="Spare",D192,"")</f>
        <v/>
      </c>
      <c r="AC192" s="22">
        <f>IF(G192&lt;&gt;"",G192,"")</f>
        <v/>
      </c>
      <c r="AD192" s="21">
        <f>IF(J192&lt;&gt;"",J192,"")</f>
        <v/>
      </c>
      <c r="AE192" s="21">
        <f>IF(K192&lt;&gt;"",K192,"")</f>
        <v/>
      </c>
      <c r="AF192" s="21">
        <f>IF(I192&lt;&gt;"",I192,"")</f>
        <v/>
      </c>
      <c r="AG192" s="22" t="n"/>
      <c r="AH192" s="22" t="n"/>
      <c r="AI192" s="22" t="n"/>
      <c r="AJ192" s="22" t="n"/>
      <c r="AK192" s="23" t="n"/>
      <c r="AL192" s="23" t="inlineStr">
        <is>
          <t>NIS</t>
        </is>
      </c>
      <c r="AM192" s="23" t="n"/>
      <c r="AN192" s="84" t="inlineStr">
        <is>
          <t>DCS</t>
        </is>
      </c>
      <c r="AO192" s="27" t="n"/>
      <c r="AP192" s="27" t="n"/>
      <c r="AQ192" s="28" t="n"/>
      <c r="AR192" s="33" t="n"/>
      <c r="AS192" s="29" t="n"/>
      <c r="AT192" s="84" t="inlineStr">
        <is>
          <t>Site</t>
        </is>
      </c>
      <c r="AU192" s="27" t="n"/>
      <c r="AV192" s="33" t="n"/>
      <c r="AW192" s="27" t="n"/>
      <c r="AX192" s="530" t="n"/>
      <c r="AY192" s="530" t="n"/>
      <c r="AZ192" s="27" t="n"/>
      <c r="BA192" s="27" t="n"/>
      <c r="BB192" s="27" t="n"/>
      <c r="BC192" s="27" t="n"/>
      <c r="BD192" s="27" t="n"/>
      <c r="BE192" s="33" t="n"/>
      <c r="BF192" s="33" t="n"/>
      <c r="BG192" s="33" t="n"/>
      <c r="BH192" s="33" t="n"/>
      <c r="BI192" s="33" t="n"/>
      <c r="BJ192" s="33" t="n"/>
      <c r="BK192" s="33" t="n"/>
      <c r="BL192" s="33" t="n"/>
      <c r="BM192" s="33" t="n"/>
      <c r="BN192" s="33" t="n"/>
      <c r="BO192" s="33" t="n"/>
      <c r="BP192" s="33" t="n"/>
      <c r="BQ192" s="33" t="n"/>
      <c r="BR192" s="33" t="n"/>
      <c r="BS192" s="33" t="n"/>
      <c r="BT192" s="33" t="n"/>
      <c r="BU192" s="33" t="n"/>
      <c r="BV192" s="33" t="n"/>
      <c r="BW192" s="27" t="n"/>
      <c r="BX192" s="33" t="n"/>
      <c r="BY192" s="33" t="n"/>
      <c r="BZ192" s="33" t="n"/>
      <c r="CA192" s="27" t="n"/>
      <c r="CB192" s="27" t="n"/>
      <c r="CC192" s="27" t="n"/>
      <c r="CD192" s="27" t="n"/>
      <c r="CE192" s="58" t="n"/>
      <c r="CF192" s="58" t="n"/>
      <c r="CG192" s="59">
        <f>IF(OR(Q192="AI",Q192="PI"),AD192-(AE192-AD192)*0.001,IF(AND(Q192="AO",T192="FC"),4-0.048,IF(AND(Q192="AO",OR(T192="FO",T192="FLO")),20-0.048,"")))</f>
        <v/>
      </c>
      <c r="CH192" s="60">
        <f>IF(OR(Q192="AI",Q192="PI"),AD192+(AE192-AD192)*0.001,IF(AND(Q192="AO",T192="FC"),4+0.048,IF(AND(Q192="AO",OR(T192="FO",T192="FLO")),20+0.048,"")))</f>
        <v/>
      </c>
      <c r="CI192" s="61" t="n"/>
      <c r="CJ192" s="62" t="n"/>
      <c r="CK192" s="59">
        <f>IF(OR(Q192="AI",Q192="PI"),(AE192+AD192)/2-(AE192-AD192)*0.001,IF(Q192="AO",12-0.048,""))</f>
        <v/>
      </c>
      <c r="CL192" s="60">
        <f>IF(OR(Q192="AI",Q192="PI"),(AE192+AD192)/2+(AE192-AD192)*0.001,IF(Q192="AO",12+0.048,""))</f>
        <v/>
      </c>
      <c r="CM192" s="61" t="n"/>
      <c r="CN192" s="62" t="n"/>
      <c r="CO192" s="59">
        <f>IF(OR(Q192="AI",Q192="PI"),AE192-(AE192-AD192)*0.001,IF(AND(Q192="AO",T192="FC"),20-0.048,IF(AND(Q192="AO",OR(T192="FO",T192="FLO")),4-0.048,"")))</f>
        <v/>
      </c>
      <c r="CP192" s="60">
        <f>IF(OR(Q192="AI",Q192="PI"),AE192+(AE192-AD192)*0.001,IF(AND(Q192="AO",T192="FC"),20+0.048,IF(AND(Q192="AO",OR(T192="FO",T192="FLO")),4+0.048,"")))</f>
        <v/>
      </c>
      <c r="CQ192" s="64" t="n"/>
      <c r="CR192" s="65" t="n"/>
      <c r="CS192" s="67" t="n"/>
      <c r="CT192" s="67" t="n"/>
      <c r="CV192" s="518" t="n"/>
      <c r="CY192" s="47">
        <f>CV192&amp;CW192&amp;CX192</f>
        <v/>
      </c>
    </row>
    <row r="193" ht="19.9" customHeight="1" s="521">
      <c r="A193" s="524" t="n">
        <v>192</v>
      </c>
      <c r="B193" s="16" t="n">
        <v>16</v>
      </c>
      <c r="C193" s="16" t="n"/>
      <c r="D193" s="50">
        <f>LEFT(L193,1)&amp;RIGHT(L193,2)&amp;"N"&amp;M193&amp;"S"&amp;N193&amp;O193</f>
        <v/>
      </c>
      <c r="E193" s="45" t="n"/>
      <c r="F193" s="43" t="n"/>
      <c r="G193" s="553" t="inlineStr">
        <is>
          <t>Spare</t>
        </is>
      </c>
      <c r="H193" s="553" t="n"/>
      <c r="I193" s="553" t="n"/>
      <c r="J193" s="553">
        <f>IF(H193&lt;&gt;"",LEFT(H193,FIND("～",H193,1)-1),"")</f>
        <v/>
      </c>
      <c r="K193" s="553">
        <f>IF(H193&lt;&gt;"",MID(H193,FIND("～",H193,1)+1,10),"")</f>
        <v/>
      </c>
      <c r="L193" s="22">
        <f>L192</f>
        <v/>
      </c>
      <c r="M193" s="21">
        <f>M192</f>
        <v/>
      </c>
      <c r="N193" s="21">
        <f>N192</f>
        <v/>
      </c>
      <c r="O193" s="21" t="n">
        <v>16</v>
      </c>
      <c r="P193" s="83">
        <f>P192</f>
        <v/>
      </c>
      <c r="Q193" s="22">
        <f>IF(MID(P193,4,3)="543","AO","AI")</f>
        <v/>
      </c>
      <c r="R193" s="22">
        <f>IF(R192&lt;&gt;"",R192,"")</f>
        <v/>
      </c>
      <c r="S193" s="83" t="inlineStr">
        <is>
          <t>4-20mA</t>
        </is>
      </c>
      <c r="T193" s="22" t="n"/>
      <c r="U193" s="22" t="n"/>
      <c r="V193" s="22" t="n"/>
      <c r="W193" s="22" t="n"/>
      <c r="X193" s="22" t="n"/>
      <c r="Y193" s="22" t="n"/>
      <c r="Z193" s="52">
        <f>"%Z"&amp;TEXT(M193,"00")&amp;TEXT(N193,"0")&amp;"1"&amp;TEXT(O193,"00")</f>
        <v/>
      </c>
      <c r="AA193" s="22">
        <f>IF(E193="","",IF(Q193="AI",CONCATENATE("%%I",E193),IF(Q193="AO",CONCATENATE("%%O",E193),E193)))</f>
        <v/>
      </c>
      <c r="AB193" s="22">
        <f>IF(G193="Spare",D193,"")</f>
        <v/>
      </c>
      <c r="AC193" s="22">
        <f>IF(G193&lt;&gt;"",G193,"")</f>
        <v/>
      </c>
      <c r="AD193" s="21">
        <f>IF(J193&lt;&gt;"",J193,"")</f>
        <v/>
      </c>
      <c r="AE193" s="21">
        <f>IF(K193&lt;&gt;"",K193,"")</f>
        <v/>
      </c>
      <c r="AF193" s="21">
        <f>IF(I193&lt;&gt;"",I193,"")</f>
        <v/>
      </c>
      <c r="AG193" s="22" t="n"/>
      <c r="AH193" s="22" t="n"/>
      <c r="AI193" s="22" t="n"/>
      <c r="AJ193" s="22" t="n"/>
      <c r="AK193" s="23" t="n"/>
      <c r="AL193" s="23" t="inlineStr">
        <is>
          <t>NIS</t>
        </is>
      </c>
      <c r="AM193" s="23" t="n"/>
      <c r="AN193" s="84" t="inlineStr">
        <is>
          <t>DCS</t>
        </is>
      </c>
      <c r="AO193" s="27" t="n"/>
      <c r="AP193" s="27" t="n"/>
      <c r="AQ193" s="28" t="n"/>
      <c r="AR193" s="33" t="n"/>
      <c r="AS193" s="29" t="n"/>
      <c r="AT193" s="84" t="inlineStr">
        <is>
          <t>Site</t>
        </is>
      </c>
      <c r="AU193" s="27" t="n"/>
      <c r="AV193" s="33" t="n"/>
      <c r="AW193" s="27" t="n"/>
      <c r="AX193" s="530" t="n"/>
      <c r="AY193" s="530" t="n"/>
      <c r="AZ193" s="27" t="n"/>
      <c r="BA193" s="27" t="n"/>
      <c r="BB193" s="27" t="n"/>
      <c r="BC193" s="27" t="n"/>
      <c r="BD193" s="27" t="n"/>
      <c r="BE193" s="33" t="n"/>
      <c r="BF193" s="33" t="n"/>
      <c r="BG193" s="33" t="n"/>
      <c r="BH193" s="33" t="n"/>
      <c r="BI193" s="33" t="n"/>
      <c r="BJ193" s="33" t="n"/>
      <c r="BK193" s="33" t="n"/>
      <c r="BL193" s="33" t="n"/>
      <c r="BM193" s="33" t="n"/>
      <c r="BN193" s="33" t="n"/>
      <c r="BO193" s="33" t="n"/>
      <c r="BP193" s="33" t="n"/>
      <c r="BQ193" s="33" t="n"/>
      <c r="BR193" s="33" t="n"/>
      <c r="BS193" s="33" t="n"/>
      <c r="BT193" s="33" t="n"/>
      <c r="BU193" s="33" t="n"/>
      <c r="BV193" s="33" t="n"/>
      <c r="BW193" s="27" t="n"/>
      <c r="BX193" s="33" t="n"/>
      <c r="BY193" s="33" t="n"/>
      <c r="BZ193" s="33" t="n"/>
      <c r="CA193" s="27" t="n"/>
      <c r="CB193" s="27" t="n"/>
      <c r="CC193" s="27" t="n"/>
      <c r="CD193" s="27" t="n"/>
      <c r="CE193" s="58" t="n"/>
      <c r="CF193" s="58" t="n"/>
      <c r="CG193" s="59">
        <f>IF(OR(Q193="AI",Q193="PI"),AD193-(AE193-AD193)*0.001,IF(AND(Q193="AO",T193="FC"),4-0.048,IF(AND(Q193="AO",OR(T193="FO",T193="FLO")),20-0.048,"")))</f>
        <v/>
      </c>
      <c r="CH193" s="60">
        <f>IF(OR(Q193="AI",Q193="PI"),AD193+(AE193-AD193)*0.001,IF(AND(Q193="AO",T193="FC"),4+0.048,IF(AND(Q193="AO",OR(T193="FO",T193="FLO")),20+0.048,"")))</f>
        <v/>
      </c>
      <c r="CI193" s="61" t="n"/>
      <c r="CJ193" s="62" t="n"/>
      <c r="CK193" s="59">
        <f>IF(OR(Q193="AI",Q193="PI"),(AE193+AD193)/2-(AE193-AD193)*0.001,IF(Q193="AO",12-0.048,""))</f>
        <v/>
      </c>
      <c r="CL193" s="60">
        <f>IF(OR(Q193="AI",Q193="PI"),(AE193+AD193)/2+(AE193-AD193)*0.001,IF(Q193="AO",12+0.048,""))</f>
        <v/>
      </c>
      <c r="CM193" s="61" t="n"/>
      <c r="CN193" s="62" t="n"/>
      <c r="CO193" s="59">
        <f>IF(OR(Q193="AI",Q193="PI"),AE193-(AE193-AD193)*0.001,IF(AND(Q193="AO",T193="FC"),20-0.048,IF(AND(Q193="AO",OR(T193="FO",T193="FLO")),4-0.048,"")))</f>
        <v/>
      </c>
      <c r="CP193" s="60">
        <f>IF(OR(Q193="AI",Q193="PI"),AE193+(AE193-AD193)*0.001,IF(AND(Q193="AO",T193="FC"),20+0.048,IF(AND(Q193="AO",OR(T193="FO",T193="FLO")),4+0.048,"")))</f>
        <v/>
      </c>
      <c r="CQ193" s="64" t="n"/>
      <c r="CR193" s="65" t="n"/>
      <c r="CS193" s="67" t="n"/>
      <c r="CT193" s="67" t="n"/>
      <c r="CV193" s="518" t="n"/>
      <c r="CY193" s="47">
        <f>CV193&amp;CW193&amp;CX193</f>
        <v/>
      </c>
    </row>
    <row r="194" ht="19.9" customHeight="1" s="521">
      <c r="A194" s="524" t="n">
        <v>193</v>
      </c>
      <c r="B194" s="15" t="n">
        <v>1</v>
      </c>
      <c r="C194" s="15" t="n">
        <v>1840</v>
      </c>
      <c r="D194" s="45" t="inlineStr">
        <is>
          <t>18-FT-62104</t>
        </is>
      </c>
      <c r="E194" s="553" t="n"/>
      <c r="F194" s="540" t="inlineStr">
        <is>
          <t>-</t>
        </is>
      </c>
      <c r="G194" s="541" t="inlineStr">
        <is>
          <t>P TO VE-6203 FLOW</t>
        </is>
      </c>
      <c r="H194" s="68" t="n"/>
      <c r="I194" s="553" t="n"/>
      <c r="J194" s="553">
        <f>IF(H194&lt;&gt;"",LEFT(H194,FIND("～",H194,1)-1),"")</f>
        <v/>
      </c>
      <c r="K194" s="553">
        <f>IF(H194&lt;&gt;"",MID(H194,FIND("～",H194,1)+1,10),"")</f>
        <v/>
      </c>
      <c r="L194" s="22">
        <f>L193</f>
        <v/>
      </c>
      <c r="M194" s="21" t="n">
        <v>7</v>
      </c>
      <c r="N194" s="21" t="n">
        <v>1</v>
      </c>
      <c r="O194" s="21" t="n">
        <v>1</v>
      </c>
      <c r="P194" s="83" t="inlineStr">
        <is>
          <t>AAI143-H</t>
        </is>
      </c>
      <c r="Q194" s="22">
        <f>IF(MID(P194,4,3)="543","AO","AI")</f>
        <v/>
      </c>
      <c r="R194" s="22" t="inlineStr">
        <is>
          <t>Y</t>
        </is>
      </c>
      <c r="S194" s="542" t="inlineStr">
        <is>
          <t>4~20mA</t>
        </is>
      </c>
      <c r="T194" s="22" t="n"/>
      <c r="U194" s="22" t="n"/>
      <c r="V194" s="22" t="n"/>
      <c r="W194" s="22" t="n"/>
      <c r="X194" s="22" t="n"/>
      <c r="Y194" s="22" t="n"/>
      <c r="Z194" s="25">
        <f>"%Z"&amp;TEXT(M194,"00")&amp;TEXT(N194,"0")&amp;"1"&amp;TEXT(O194,"00")</f>
        <v/>
      </c>
      <c r="AA194" s="22">
        <f>IF(E194="","",IF(Q194="AI",CONCATENATE("%%I",E194),IF(Q194="AO",CONCATENATE("%%O",E194),E194)))</f>
        <v/>
      </c>
      <c r="AB194" s="22" t="inlineStr">
        <is>
          <t>18-FICQA-62104</t>
        </is>
      </c>
      <c r="AC194" s="22">
        <f>IF(G194&lt;&gt;"",G194,"")</f>
        <v/>
      </c>
      <c r="AD194" s="21">
        <f>IF(J194&lt;&gt;"",J194,"")</f>
        <v/>
      </c>
      <c r="AE194" s="21">
        <f>IF(K194&lt;&gt;"",K194,"")</f>
        <v/>
      </c>
      <c r="AF194" s="21">
        <f>IF(I194&lt;&gt;"",I194,"")</f>
        <v/>
      </c>
      <c r="AG194" s="22" t="n">
        <v>0</v>
      </c>
      <c r="AH194" s="22" t="n">
        <v>0.05</v>
      </c>
      <c r="AI194" s="22" t="n">
        <v>0</v>
      </c>
      <c r="AJ194" s="22" t="n">
        <v>0</v>
      </c>
      <c r="AK194" s="23" t="inlineStr">
        <is>
          <t>DCS-AI</t>
        </is>
      </c>
      <c r="AL194" s="23" t="inlineStr">
        <is>
          <t>NIS</t>
        </is>
      </c>
      <c r="AM194" s="23" t="n"/>
      <c r="AN194" s="84" t="inlineStr">
        <is>
          <t>DCS</t>
        </is>
      </c>
      <c r="AO194" s="27" t="n"/>
      <c r="AP194" s="27" t="n"/>
      <c r="AQ194" s="28" t="n"/>
      <c r="AR194" s="543" t="inlineStr">
        <is>
          <t>N</t>
        </is>
      </c>
      <c r="AS194" s="29" t="n"/>
      <c r="AT194" s="84" t="inlineStr">
        <is>
          <t>Site</t>
        </is>
      </c>
      <c r="AU194" s="541" t="inlineStr">
        <is>
          <t>24VDC</t>
        </is>
      </c>
      <c r="AV194" s="27" t="n"/>
      <c r="AW194" s="27" t="n"/>
      <c r="AX194" s="531" t="inlineStr">
        <is>
          <t>18-EJB-40-003</t>
        </is>
      </c>
      <c r="AY194" s="530" t="inlineStr">
        <is>
          <t>18-40-003-SC</t>
        </is>
      </c>
      <c r="AZ194" s="27" t="n"/>
      <c r="BA194" s="27" t="n"/>
      <c r="BB194" s="27" t="n"/>
      <c r="BC194" s="27" t="n"/>
      <c r="BD194" s="27" t="n"/>
      <c r="BE194" s="33" t="n"/>
      <c r="BF194" s="33" t="n"/>
      <c r="BG194" s="33" t="n"/>
      <c r="BH194" s="33" t="n"/>
      <c r="BI194" s="33" t="n"/>
      <c r="BJ194" s="33" t="n"/>
      <c r="BK194" s="33" t="n"/>
      <c r="BL194" s="33" t="n"/>
      <c r="BM194" s="33" t="n"/>
      <c r="BN194" s="33" t="n"/>
      <c r="BO194" s="33" t="n"/>
      <c r="BP194" s="33" t="n"/>
      <c r="BQ194" s="33" t="n"/>
      <c r="BR194" s="33" t="n"/>
      <c r="BS194" s="33" t="n"/>
      <c r="BT194" s="33" t="n"/>
      <c r="BU194" s="33" t="n"/>
      <c r="BV194" s="33" t="n"/>
      <c r="BW194" s="27" t="n"/>
      <c r="BX194" s="33" t="n"/>
      <c r="BY194" s="33" t="n"/>
      <c r="BZ194" s="33" t="n"/>
      <c r="CA194" s="27" t="n"/>
      <c r="CB194" s="27" t="n"/>
      <c r="CC194" s="27" t="n"/>
      <c r="CD194" s="27" t="n"/>
      <c r="CE194" s="58" t="n"/>
      <c r="CF194" s="58" t="n"/>
      <c r="CG194" s="59">
        <f>IF(OR(Q194="AI",Q194="PI"),AD194-(AE194-AD194)*0.001,IF(AND(Q194="AO",T194="FC"),4-0.048,IF(AND(Q194="AO",OR(T194="FO",T194="FLO")),20-0.048,"")))</f>
        <v/>
      </c>
      <c r="CH194" s="60">
        <f>IF(OR(Q194="AI",Q194="PI"),AD194+(AE194-AD194)*0.001,IF(AND(Q194="AO",T194="FC"),4+0.048,IF(AND(Q194="AO",OR(T194="FO",T194="FLO")),20+0.048,"")))</f>
        <v/>
      </c>
      <c r="CI194" s="61" t="n"/>
      <c r="CJ194" s="62" t="n"/>
      <c r="CK194" s="59">
        <f>IF(OR(Q194="AI",Q194="PI"),(AE194+AD194)/2-(AE194-AD194)*0.001,IF(Q194="AO",12-0.048,""))</f>
        <v/>
      </c>
      <c r="CL194" s="60">
        <f>IF(OR(Q194="AI",Q194="PI"),(AE194+AD194)/2+(AE194-AD194)*0.001,IF(Q194="AO",12+0.048,""))</f>
        <v/>
      </c>
      <c r="CM194" s="61" t="n"/>
      <c r="CN194" s="62" t="n"/>
      <c r="CO194" s="59">
        <f>IF(OR(Q194="AI",Q194="PI"),AE194-(AE194-AD194)*0.001,IF(AND(Q194="AO",T194="FC"),20-0.048,IF(AND(Q194="AO",OR(T194="FO",T194="FLO")),4-0.048,"")))</f>
        <v/>
      </c>
      <c r="CP194" s="60">
        <f>IF(OR(Q194="AI",Q194="PI"),AE194+(AE194-AD194)*0.001,IF(AND(Q194="AO",T194="FC"),20+0.048,IF(AND(Q194="AO",OR(T194="FO",T194="FLO")),4+0.048,"")))</f>
        <v/>
      </c>
      <c r="CQ194" s="64" t="n"/>
      <c r="CR194" s="65" t="n"/>
      <c r="CS194" s="67" t="n"/>
      <c r="CT194" s="67" t="n"/>
      <c r="CU194" s="544" t="n">
        <v>1840</v>
      </c>
      <c r="CV194" s="518">
        <f>LEFT(D194,3)</f>
        <v/>
      </c>
      <c r="CW194" s="47" t="inlineStr">
        <is>
          <t>FICQA</t>
        </is>
      </c>
      <c r="CX194" s="47">
        <f>RIGHT(D194,6)</f>
        <v/>
      </c>
      <c r="CY194" s="47">
        <f>CV194&amp;CW194&amp;CX194</f>
        <v/>
      </c>
    </row>
    <row r="195" ht="19.9" customHeight="1" s="521">
      <c r="A195" s="524" t="n">
        <v>194</v>
      </c>
      <c r="B195" s="15" t="n">
        <v>2</v>
      </c>
      <c r="C195" s="15" t="n">
        <v>1840</v>
      </c>
      <c r="D195" s="45" t="inlineStr">
        <is>
          <t>18-FT-62105</t>
        </is>
      </c>
      <c r="E195" s="553" t="n"/>
      <c r="F195" s="540" t="inlineStr">
        <is>
          <t>-</t>
        </is>
      </c>
      <c r="G195" s="541" t="inlineStr">
        <is>
          <t>PR TO ET-3101 FLOW</t>
        </is>
      </c>
      <c r="H195" s="68" t="n"/>
      <c r="I195" s="553" t="n"/>
      <c r="J195" s="553">
        <f>IF(H195&lt;&gt;"",LEFT(H195,FIND("～",H195,1)-1),"")</f>
        <v/>
      </c>
      <c r="K195" s="553">
        <f>IF(H195&lt;&gt;"",MID(H195,FIND("～",H195,1)+1,10),"")</f>
        <v/>
      </c>
      <c r="L195" s="22">
        <f>L194</f>
        <v/>
      </c>
      <c r="M195" s="21">
        <f>M194</f>
        <v/>
      </c>
      <c r="N195" s="21">
        <f>N194</f>
        <v/>
      </c>
      <c r="O195" s="21" t="n">
        <v>2</v>
      </c>
      <c r="P195" s="83">
        <f>P194</f>
        <v/>
      </c>
      <c r="Q195" s="22">
        <f>IF(MID(P195,4,3)="543","AO","AI")</f>
        <v/>
      </c>
      <c r="R195" s="22">
        <f>IF(R194&lt;&gt;"",R194,"")</f>
        <v/>
      </c>
      <c r="S195" s="542" t="inlineStr">
        <is>
          <t>4~20mA</t>
        </is>
      </c>
      <c r="T195" s="22" t="n"/>
      <c r="U195" s="22" t="n"/>
      <c r="V195" s="22" t="n"/>
      <c r="W195" s="22" t="n"/>
      <c r="X195" s="22" t="n"/>
      <c r="Y195" s="22" t="n"/>
      <c r="Z195" s="25">
        <f>"%Z"&amp;TEXT(M195,"00")&amp;TEXT(N195,"0")&amp;"1"&amp;TEXT(O195,"00")</f>
        <v/>
      </c>
      <c r="AA195" s="22">
        <f>IF(E195="","",IF(Q195="AI",CONCATENATE("%%I",E195),IF(Q195="AO",CONCATENATE("%%O",E195),E195)))</f>
        <v/>
      </c>
      <c r="AB195" s="22" t="inlineStr">
        <is>
          <t>18-FICQ-62105</t>
        </is>
      </c>
      <c r="AC195" s="22">
        <f>IF(G195&lt;&gt;"",G195,"")</f>
        <v/>
      </c>
      <c r="AD195" s="21">
        <f>IF(J195&lt;&gt;"",J195,"")</f>
        <v/>
      </c>
      <c r="AE195" s="21">
        <f>IF(K195&lt;&gt;"",K195,"")</f>
        <v/>
      </c>
      <c r="AF195" s="21">
        <f>IF(I195&lt;&gt;"",I195,"")</f>
        <v/>
      </c>
      <c r="AG195" s="22" t="n">
        <v>0</v>
      </c>
      <c r="AH195" s="22" t="n">
        <v>0.05</v>
      </c>
      <c r="AI195" s="22" t="n">
        <v>0</v>
      </c>
      <c r="AJ195" s="22" t="n">
        <v>0</v>
      </c>
      <c r="AK195" s="23" t="inlineStr">
        <is>
          <t>DCS-AI</t>
        </is>
      </c>
      <c r="AL195" s="23" t="inlineStr">
        <is>
          <t>NIS</t>
        </is>
      </c>
      <c r="AM195" s="23" t="n"/>
      <c r="AN195" s="84" t="inlineStr">
        <is>
          <t>DCS</t>
        </is>
      </c>
      <c r="AO195" s="27" t="n"/>
      <c r="AP195" s="27" t="n"/>
      <c r="AQ195" s="28" t="n"/>
      <c r="AR195" s="543" t="inlineStr">
        <is>
          <t>N</t>
        </is>
      </c>
      <c r="AS195" s="29" t="n"/>
      <c r="AT195" s="84" t="inlineStr">
        <is>
          <t>Site</t>
        </is>
      </c>
      <c r="AU195" s="541" t="inlineStr">
        <is>
          <t>24VDC</t>
        </is>
      </c>
      <c r="AV195" s="27" t="n"/>
      <c r="AW195" s="27" t="n"/>
      <c r="AX195" s="531" t="inlineStr">
        <is>
          <t>18-EJB-40-003</t>
        </is>
      </c>
      <c r="AY195" s="530" t="inlineStr">
        <is>
          <t>18-40-003-SC</t>
        </is>
      </c>
      <c r="AZ195" s="27" t="n"/>
      <c r="BA195" s="27" t="n"/>
      <c r="BB195" s="27" t="n"/>
      <c r="BC195" s="27" t="n"/>
      <c r="BD195" s="27" t="n"/>
      <c r="BE195" s="33" t="n"/>
      <c r="BF195" s="33" t="n"/>
      <c r="BG195" s="33" t="n"/>
      <c r="BH195" s="33" t="n"/>
      <c r="BI195" s="33" t="n"/>
      <c r="BJ195" s="33" t="n"/>
      <c r="BK195" s="33" t="n"/>
      <c r="BL195" s="33" t="n"/>
      <c r="BM195" s="33" t="n"/>
      <c r="BN195" s="33" t="n"/>
      <c r="BO195" s="33" t="n"/>
      <c r="BP195" s="33" t="n"/>
      <c r="BQ195" s="33" t="n"/>
      <c r="BR195" s="33" t="n"/>
      <c r="BS195" s="33" t="n"/>
      <c r="BT195" s="33" t="n"/>
      <c r="BU195" s="33" t="n"/>
      <c r="BV195" s="33" t="n"/>
      <c r="BW195" s="27" t="n"/>
      <c r="BX195" s="33" t="n"/>
      <c r="BY195" s="33" t="n"/>
      <c r="BZ195" s="33" t="n"/>
      <c r="CA195" s="27" t="n"/>
      <c r="CB195" s="27" t="n"/>
      <c r="CC195" s="27" t="n"/>
      <c r="CD195" s="27" t="n"/>
      <c r="CE195" s="58" t="n"/>
      <c r="CF195" s="58" t="n"/>
      <c r="CG195" s="59">
        <f>IF(OR(Q195="AI",Q195="PI"),AD195-(AE195-AD195)*0.001,IF(AND(Q195="AO",T195="FC"),4-0.048,IF(AND(Q195="AO",OR(T195="FO",T195="FLO")),20-0.048,"")))</f>
        <v/>
      </c>
      <c r="CH195" s="60">
        <f>IF(OR(Q195="AI",Q195="PI"),AD195+(AE195-AD195)*0.001,IF(AND(Q195="AO",T195="FC"),4+0.048,IF(AND(Q195="AO",OR(T195="FO",T195="FLO")),20+0.048,"")))</f>
        <v/>
      </c>
      <c r="CI195" s="61" t="n"/>
      <c r="CJ195" s="62" t="n"/>
      <c r="CK195" s="59">
        <f>IF(OR(Q195="AI",Q195="PI"),(AE195+AD195)/2-(AE195-AD195)*0.001,IF(Q195="AO",12-0.048,""))</f>
        <v/>
      </c>
      <c r="CL195" s="60">
        <f>IF(OR(Q195="AI",Q195="PI"),(AE195+AD195)/2+(AE195-AD195)*0.001,IF(Q195="AO",12+0.048,""))</f>
        <v/>
      </c>
      <c r="CM195" s="61" t="n"/>
      <c r="CN195" s="62" t="n"/>
      <c r="CO195" s="59">
        <f>IF(OR(Q195="AI",Q195="PI"),AE195-(AE195-AD195)*0.001,IF(AND(Q195="AO",T195="FC"),20-0.048,IF(AND(Q195="AO",OR(T195="FO",T195="FLO")),4-0.048,"")))</f>
        <v/>
      </c>
      <c r="CP195" s="60">
        <f>IF(OR(Q195="AI",Q195="PI"),AE195+(AE195-AD195)*0.001,IF(AND(Q195="AO",T195="FC"),20+0.048,IF(AND(Q195="AO",OR(T195="FO",T195="FLO")),4+0.048,"")))</f>
        <v/>
      </c>
      <c r="CQ195" s="64" t="n"/>
      <c r="CR195" s="65" t="n"/>
      <c r="CS195" s="67" t="n"/>
      <c r="CT195" s="67" t="n"/>
      <c r="CU195" s="544" t="n">
        <v>1840</v>
      </c>
      <c r="CV195" s="518">
        <f>LEFT(D195,3)</f>
        <v/>
      </c>
      <c r="CW195" s="47" t="inlineStr">
        <is>
          <t>FICQ</t>
        </is>
      </c>
      <c r="CX195" s="47">
        <f>RIGHT(D195,6)</f>
        <v/>
      </c>
      <c r="CY195" s="47">
        <f>CV195&amp;CW195&amp;CX195</f>
        <v/>
      </c>
    </row>
    <row r="196" ht="19.9" customHeight="1" s="521">
      <c r="A196" s="524" t="n">
        <v>195</v>
      </c>
      <c r="B196" s="15" t="n">
        <v>3</v>
      </c>
      <c r="C196" s="15" t="n">
        <v>1830</v>
      </c>
      <c r="D196" s="45" t="inlineStr">
        <is>
          <t>18-FT-21103</t>
        </is>
      </c>
      <c r="E196" s="553" t="n"/>
      <c r="F196" s="540" t="inlineStr">
        <is>
          <t>-</t>
        </is>
      </c>
      <c r="G196" s="541" t="inlineStr">
        <is>
          <t>PEROXIDE TO PJ-3601X</t>
        </is>
      </c>
      <c r="H196" s="68" t="n"/>
      <c r="I196" s="553" t="n"/>
      <c r="J196" s="553">
        <f>IF(H196&lt;&gt;"",LEFT(H196,FIND("～",H196,1)-1),"")</f>
        <v/>
      </c>
      <c r="K196" s="553">
        <f>IF(H196&lt;&gt;"",MID(H196,FIND("～",H196,1)+1,10),"")</f>
        <v/>
      </c>
      <c r="L196" s="22">
        <f>L195</f>
        <v/>
      </c>
      <c r="M196" s="21">
        <f>M195</f>
        <v/>
      </c>
      <c r="N196" s="21">
        <f>N195</f>
        <v/>
      </c>
      <c r="O196" s="21" t="n">
        <v>3</v>
      </c>
      <c r="P196" s="83">
        <f>P195</f>
        <v/>
      </c>
      <c r="Q196" s="22">
        <f>IF(MID(P196,4,3)="543","AO","AI")</f>
        <v/>
      </c>
      <c r="R196" s="22">
        <f>IF(R195&lt;&gt;"",R195,"")</f>
        <v/>
      </c>
      <c r="S196" s="542" t="inlineStr">
        <is>
          <t>4~20mA</t>
        </is>
      </c>
      <c r="T196" s="22" t="n"/>
      <c r="U196" s="22" t="n"/>
      <c r="V196" s="22" t="n"/>
      <c r="W196" s="22" t="n"/>
      <c r="X196" s="22" t="n"/>
      <c r="Y196" s="22" t="n"/>
      <c r="Z196" s="25">
        <f>"%Z"&amp;TEXT(M196,"00")&amp;TEXT(N196,"0")&amp;"1"&amp;TEXT(O196,"00")</f>
        <v/>
      </c>
      <c r="AA196" s="22">
        <f>IF(E196="","",IF(Q196="AI",CONCATENATE("%%I",E196),IF(Q196="AO",CONCATENATE("%%O",E196),E196)))</f>
        <v/>
      </c>
      <c r="AB196" s="22" t="inlineStr">
        <is>
          <t>18-FICSA-21103</t>
        </is>
      </c>
      <c r="AC196" s="22">
        <f>IF(G196&lt;&gt;"",G196,"")</f>
        <v/>
      </c>
      <c r="AD196" s="21">
        <f>IF(J196&lt;&gt;"",J196,"")</f>
        <v/>
      </c>
      <c r="AE196" s="21">
        <f>IF(K196&lt;&gt;"",K196,"")</f>
        <v/>
      </c>
      <c r="AF196" s="21">
        <f>IF(I196&lt;&gt;"",I196,"")</f>
        <v/>
      </c>
      <c r="AG196" s="22" t="n">
        <v>0</v>
      </c>
      <c r="AH196" s="22" t="n">
        <v>0.6</v>
      </c>
      <c r="AI196" s="22" t="n">
        <v>0.4</v>
      </c>
      <c r="AJ196" s="22" t="n">
        <v>0</v>
      </c>
      <c r="AK196" s="23" t="inlineStr">
        <is>
          <t>DCS-AI</t>
        </is>
      </c>
      <c r="AL196" s="23" t="inlineStr">
        <is>
          <t>NIS</t>
        </is>
      </c>
      <c r="AM196" s="23" t="n"/>
      <c r="AN196" s="84" t="inlineStr">
        <is>
          <t>DCS</t>
        </is>
      </c>
      <c r="AO196" s="27" t="n"/>
      <c r="AP196" s="27" t="n"/>
      <c r="AQ196" s="28" t="n"/>
      <c r="AR196" s="543" t="inlineStr">
        <is>
          <t>N</t>
        </is>
      </c>
      <c r="AS196" s="29" t="n"/>
      <c r="AT196" s="84" t="inlineStr">
        <is>
          <t>Site</t>
        </is>
      </c>
      <c r="AU196" s="541" t="inlineStr">
        <is>
          <t>24VDC</t>
        </is>
      </c>
      <c r="AV196" s="27" t="n"/>
      <c r="AW196" s="27" t="n"/>
      <c r="AX196" s="531" t="inlineStr">
        <is>
          <t>单拉</t>
        </is>
      </c>
      <c r="AY196" s="530" t="inlineStr">
        <is>
          <t>单拉</t>
        </is>
      </c>
      <c r="AZ196" s="27" t="n"/>
      <c r="BA196" s="27" t="n"/>
      <c r="BB196" s="27" t="n"/>
      <c r="BC196" s="27" t="n"/>
      <c r="BD196" s="27" t="n"/>
      <c r="BE196" s="33" t="n"/>
      <c r="BF196" s="33" t="n"/>
      <c r="BG196" s="33" t="n"/>
      <c r="BH196" s="33" t="n"/>
      <c r="BI196" s="33" t="n"/>
      <c r="BJ196" s="33" t="n"/>
      <c r="BK196" s="33" t="n"/>
      <c r="BL196" s="33" t="n"/>
      <c r="BM196" s="33" t="n"/>
      <c r="BN196" s="33" t="n"/>
      <c r="BO196" s="33" t="n"/>
      <c r="BP196" s="33" t="n"/>
      <c r="BQ196" s="33" t="n"/>
      <c r="BR196" s="33" t="n"/>
      <c r="BS196" s="33" t="n"/>
      <c r="BT196" s="33" t="n"/>
      <c r="BU196" s="33" t="n"/>
      <c r="BV196" s="33" t="n"/>
      <c r="BW196" s="27" t="n"/>
      <c r="BX196" s="33" t="n"/>
      <c r="BY196" s="33" t="n"/>
      <c r="BZ196" s="33" t="n"/>
      <c r="CA196" s="27" t="n"/>
      <c r="CB196" s="27" t="n"/>
      <c r="CC196" s="27" t="n"/>
      <c r="CD196" s="27" t="n"/>
      <c r="CE196" s="58" t="n"/>
      <c r="CF196" s="58" t="n"/>
      <c r="CG196" s="59">
        <f>IF(OR(Q196="AI",Q196="PI"),AD196-(AE196-AD196)*0.001,IF(AND(Q196="AO",T196="FC"),4-0.048,IF(AND(Q196="AO",OR(T196="FO",T196="FLO")),20-0.048,"")))</f>
        <v/>
      </c>
      <c r="CH196" s="60">
        <f>IF(OR(Q196="AI",Q196="PI"),AD196+(AE196-AD196)*0.001,IF(AND(Q196="AO",T196="FC"),4+0.048,IF(AND(Q196="AO",OR(T196="FO",T196="FLO")),20+0.048,"")))</f>
        <v/>
      </c>
      <c r="CI196" s="61" t="n"/>
      <c r="CJ196" s="62" t="n"/>
      <c r="CK196" s="59">
        <f>IF(OR(Q196="AI",Q196="PI"),(AE196+AD196)/2-(AE196-AD196)*0.001,IF(Q196="AO",12-0.048,""))</f>
        <v/>
      </c>
      <c r="CL196" s="60">
        <f>IF(OR(Q196="AI",Q196="PI"),(AE196+AD196)/2+(AE196-AD196)*0.001,IF(Q196="AO",12+0.048,""))</f>
        <v/>
      </c>
      <c r="CM196" s="61" t="n"/>
      <c r="CN196" s="62" t="n"/>
      <c r="CO196" s="59">
        <f>IF(OR(Q196="AI",Q196="PI"),AE196-(AE196-AD196)*0.001,IF(AND(Q196="AO",T196="FC"),20-0.048,IF(AND(Q196="AO",OR(T196="FO",T196="FLO")),4-0.048,"")))</f>
        <v/>
      </c>
      <c r="CP196" s="60">
        <f>IF(OR(Q196="AI",Q196="PI"),AE196+(AE196-AD196)*0.001,IF(AND(Q196="AO",T196="FC"),20+0.048,IF(AND(Q196="AO",OR(T196="FO",T196="FLO")),4+0.048,"")))</f>
        <v/>
      </c>
      <c r="CQ196" s="64" t="n"/>
      <c r="CR196" s="65" t="n"/>
      <c r="CS196" s="67" t="n"/>
      <c r="CT196" s="67" t="n"/>
      <c r="CU196" s="544" t="n">
        <v>1830</v>
      </c>
      <c r="CV196" s="518">
        <f>LEFT(D196,3)</f>
        <v/>
      </c>
      <c r="CW196" s="47" t="inlineStr">
        <is>
          <t>FICSA</t>
        </is>
      </c>
      <c r="CX196" s="47">
        <f>RIGHT(D196,6)</f>
        <v/>
      </c>
      <c r="CY196" s="47">
        <f>CV196&amp;CW196&amp;CX196</f>
        <v/>
      </c>
    </row>
    <row r="197" ht="19.9" customHeight="1" s="521">
      <c r="A197" s="524" t="n">
        <v>196</v>
      </c>
      <c r="B197" s="15" t="n">
        <v>4</v>
      </c>
      <c r="C197" s="15" t="n">
        <v>1830</v>
      </c>
      <c r="D197" s="45" t="inlineStr">
        <is>
          <t>18-FT-23101</t>
        </is>
      </c>
      <c r="E197" s="553" t="n"/>
      <c r="F197" s="540" t="inlineStr">
        <is>
          <t>-</t>
        </is>
      </c>
      <c r="G197" s="541" t="inlineStr">
        <is>
          <t>MELTABLE ADDITIVES TO PJ-3601X</t>
        </is>
      </c>
      <c r="H197" s="68" t="n"/>
      <c r="I197" s="553" t="n"/>
      <c r="J197" s="553">
        <f>IF(H197&lt;&gt;"",LEFT(H197,FIND("～",H197,1)-1),"")</f>
        <v/>
      </c>
      <c r="K197" s="553">
        <f>IF(H197&lt;&gt;"",MID(H197,FIND("～",H197,1)+1,10),"")</f>
        <v/>
      </c>
      <c r="L197" s="22">
        <f>L196</f>
        <v/>
      </c>
      <c r="M197" s="21">
        <f>M196</f>
        <v/>
      </c>
      <c r="N197" s="21">
        <f>N196</f>
        <v/>
      </c>
      <c r="O197" s="21" t="n">
        <v>4</v>
      </c>
      <c r="P197" s="83">
        <f>P196</f>
        <v/>
      </c>
      <c r="Q197" s="22">
        <f>IF(MID(P197,4,3)="543","AO","AI")</f>
        <v/>
      </c>
      <c r="R197" s="22">
        <f>IF(R196&lt;&gt;"",R196,"")</f>
        <v/>
      </c>
      <c r="S197" s="542" t="inlineStr">
        <is>
          <t>4~20mA</t>
        </is>
      </c>
      <c r="T197" s="22" t="n"/>
      <c r="U197" s="22" t="n"/>
      <c r="V197" s="22" t="n"/>
      <c r="W197" s="22" t="n"/>
      <c r="X197" s="22" t="n"/>
      <c r="Y197" s="22" t="n"/>
      <c r="Z197" s="25">
        <f>"%Z"&amp;TEXT(M197,"00")&amp;TEXT(N197,"0")&amp;"1"&amp;TEXT(O197,"00")</f>
        <v/>
      </c>
      <c r="AA197" s="22">
        <f>IF(E197="","",IF(Q197="AI",CONCATENATE("%%I",E197),IF(Q197="AO",CONCATENATE("%%O",E197),E197)))</f>
        <v/>
      </c>
      <c r="AB197" s="22" t="inlineStr">
        <is>
          <t>18-FICA-23101</t>
        </is>
      </c>
      <c r="AC197" s="22">
        <f>IF(G197&lt;&gt;"",G197,"")</f>
        <v/>
      </c>
      <c r="AD197" s="21">
        <f>IF(J197&lt;&gt;"",J197,"")</f>
        <v/>
      </c>
      <c r="AE197" s="21">
        <f>IF(K197&lt;&gt;"",K197,"")</f>
        <v/>
      </c>
      <c r="AF197" s="21">
        <f>IF(I197&lt;&gt;"",I197,"")</f>
        <v/>
      </c>
      <c r="AG197" s="22" t="n">
        <v>0</v>
      </c>
      <c r="AH197" s="22" t="n">
        <v>0</v>
      </c>
      <c r="AI197" s="22" t="n">
        <v>0</v>
      </c>
      <c r="AJ197" s="22" t="n">
        <v>0</v>
      </c>
      <c r="AK197" s="23" t="inlineStr">
        <is>
          <t>DCS-AI</t>
        </is>
      </c>
      <c r="AL197" s="23" t="inlineStr">
        <is>
          <t>NIS</t>
        </is>
      </c>
      <c r="AM197" s="23" t="n"/>
      <c r="AN197" s="84" t="inlineStr">
        <is>
          <t>DCS</t>
        </is>
      </c>
      <c r="AO197" s="27" t="n"/>
      <c r="AP197" s="27" t="n"/>
      <c r="AQ197" s="28" t="n"/>
      <c r="AR197" s="543" t="inlineStr">
        <is>
          <t>N</t>
        </is>
      </c>
      <c r="AS197" s="29" t="n"/>
      <c r="AT197" s="84" t="inlineStr">
        <is>
          <t>Site</t>
        </is>
      </c>
      <c r="AU197" s="541" t="inlineStr">
        <is>
          <t>24VDC</t>
        </is>
      </c>
      <c r="AV197" s="27" t="n"/>
      <c r="AW197" s="27" t="n"/>
      <c r="AX197" s="531" t="inlineStr">
        <is>
          <t>18-EJB-30-009</t>
        </is>
      </c>
      <c r="AY197" s="530" t="inlineStr">
        <is>
          <t>18-30-009-EC</t>
        </is>
      </c>
      <c r="AZ197" s="27" t="n"/>
      <c r="BA197" s="27" t="n"/>
      <c r="BB197" s="27" t="n"/>
      <c r="BC197" s="27" t="n"/>
      <c r="BD197" s="27" t="n"/>
      <c r="BE197" s="33" t="n"/>
      <c r="BF197" s="33" t="n"/>
      <c r="BG197" s="33" t="n"/>
      <c r="BH197" s="33" t="n"/>
      <c r="BI197" s="33" t="n"/>
      <c r="BJ197" s="33" t="n"/>
      <c r="BK197" s="33" t="n"/>
      <c r="BL197" s="33" t="n"/>
      <c r="BM197" s="33" t="n"/>
      <c r="BN197" s="33" t="n"/>
      <c r="BO197" s="33" t="n"/>
      <c r="BP197" s="33" t="n"/>
      <c r="BQ197" s="33" t="n"/>
      <c r="BR197" s="33" t="n"/>
      <c r="BS197" s="33" t="n"/>
      <c r="BT197" s="33" t="n"/>
      <c r="BU197" s="33" t="n"/>
      <c r="BV197" s="33" t="n"/>
      <c r="BW197" s="27" t="n"/>
      <c r="BX197" s="33" t="n"/>
      <c r="BY197" s="33" t="n"/>
      <c r="BZ197" s="33" t="n"/>
      <c r="CA197" s="27" t="n"/>
      <c r="CB197" s="27" t="n"/>
      <c r="CC197" s="27" t="n"/>
      <c r="CD197" s="27" t="n"/>
      <c r="CE197" s="58" t="n"/>
      <c r="CF197" s="58" t="n"/>
      <c r="CG197" s="59">
        <f>IF(OR(Q197="AI",Q197="PI"),AD197-(AE197-AD197)*0.001,IF(AND(Q197="AO",T197="FC"),4-0.048,IF(AND(Q197="AO",OR(T197="FO",T197="FLO")),20-0.048,"")))</f>
        <v/>
      </c>
      <c r="CH197" s="60">
        <f>IF(OR(Q197="AI",Q197="PI"),AD197+(AE197-AD197)*0.001,IF(AND(Q197="AO",T197="FC"),4+0.048,IF(AND(Q197="AO",OR(T197="FO",T197="FLO")),20+0.048,"")))</f>
        <v/>
      </c>
      <c r="CI197" s="61" t="n"/>
      <c r="CJ197" s="62" t="n"/>
      <c r="CK197" s="59">
        <f>IF(OR(Q197="AI",Q197="PI"),(AE197+AD197)/2-(AE197-AD197)*0.001,IF(Q197="AO",12-0.048,""))</f>
        <v/>
      </c>
      <c r="CL197" s="60">
        <f>IF(OR(Q197="AI",Q197="PI"),(AE197+AD197)/2+(AE197-AD197)*0.001,IF(Q197="AO",12+0.048,""))</f>
        <v/>
      </c>
      <c r="CM197" s="61" t="n"/>
      <c r="CN197" s="62" t="n"/>
      <c r="CO197" s="59">
        <f>IF(OR(Q197="AI",Q197="PI"),AE197-(AE197-AD197)*0.001,IF(AND(Q197="AO",T197="FC"),20-0.048,IF(AND(Q197="AO",OR(T197="FO",T197="FLO")),4-0.048,"")))</f>
        <v/>
      </c>
      <c r="CP197" s="60">
        <f>IF(OR(Q197="AI",Q197="PI"),AE197+(AE197-AD197)*0.001,IF(AND(Q197="AO",T197="FC"),20+0.048,IF(AND(Q197="AO",OR(T197="FO",T197="FLO")),4+0.048,"")))</f>
        <v/>
      </c>
      <c r="CQ197" s="64" t="n"/>
      <c r="CR197" s="65" t="n"/>
      <c r="CS197" s="67" t="n"/>
      <c r="CT197" s="67" t="n"/>
      <c r="CU197" s="544" t="n">
        <v>1830</v>
      </c>
      <c r="CV197" s="518">
        <f>LEFT(D197,3)</f>
        <v/>
      </c>
      <c r="CW197" s="47" t="inlineStr">
        <is>
          <t>FICA</t>
        </is>
      </c>
      <c r="CX197" s="47">
        <f>RIGHT(D197,6)</f>
        <v/>
      </c>
      <c r="CY197" s="47">
        <f>CV197&amp;CW197&amp;CX197</f>
        <v/>
      </c>
    </row>
    <row r="198" ht="19.9" customHeight="1" s="521">
      <c r="A198" s="524" t="n">
        <v>197</v>
      </c>
      <c r="B198" s="15" t="n">
        <v>5</v>
      </c>
      <c r="C198" s="15" t="n">
        <v>1830</v>
      </c>
      <c r="D198" s="45" t="inlineStr">
        <is>
          <t>18-FT-24101</t>
        </is>
      </c>
      <c r="E198" s="553" t="n"/>
      <c r="F198" s="540" t="inlineStr">
        <is>
          <t>-</t>
        </is>
      </c>
      <c r="G198" s="541" t="inlineStr">
        <is>
          <t>LIQUID ADDITIVES TO PJ-3601X</t>
        </is>
      </c>
      <c r="H198" s="68" t="n"/>
      <c r="I198" s="553" t="n"/>
      <c r="J198" s="553">
        <f>IF(H198&lt;&gt;"",LEFT(H198,FIND("～",H198,1)-1),"")</f>
        <v/>
      </c>
      <c r="K198" s="553">
        <f>IF(H198&lt;&gt;"",MID(H198,FIND("～",H198,1)+1,10),"")</f>
        <v/>
      </c>
      <c r="L198" s="22">
        <f>L197</f>
        <v/>
      </c>
      <c r="M198" s="21">
        <f>M197</f>
        <v/>
      </c>
      <c r="N198" s="21">
        <f>N197</f>
        <v/>
      </c>
      <c r="O198" s="21" t="n">
        <v>5</v>
      </c>
      <c r="P198" s="83">
        <f>P197</f>
        <v/>
      </c>
      <c r="Q198" s="22">
        <f>IF(MID(P198,4,3)="543","AO","AI")</f>
        <v/>
      </c>
      <c r="R198" s="22">
        <f>IF(R197&lt;&gt;"",R197,"")</f>
        <v/>
      </c>
      <c r="S198" s="542" t="inlineStr">
        <is>
          <t>4~20mA</t>
        </is>
      </c>
      <c r="T198" s="22" t="n"/>
      <c r="U198" s="22" t="n"/>
      <c r="V198" s="22" t="n"/>
      <c r="W198" s="22" t="n"/>
      <c r="X198" s="22" t="n"/>
      <c r="Y198" s="22" t="n"/>
      <c r="Z198" s="25">
        <f>"%Z"&amp;TEXT(M198,"00")&amp;TEXT(N198,"0")&amp;"1"&amp;TEXT(O198,"00")</f>
        <v/>
      </c>
      <c r="AA198" s="22">
        <f>IF(E198="","",IF(Q198="AI",CONCATENATE("%%I",E198),IF(Q198="AO",CONCATENATE("%%O",E198),E198)))</f>
        <v/>
      </c>
      <c r="AB198" s="22" t="inlineStr">
        <is>
          <t>18-FICA-24101</t>
        </is>
      </c>
      <c r="AC198" s="22">
        <f>IF(G198&lt;&gt;"",G198,"")</f>
        <v/>
      </c>
      <c r="AD198" s="21">
        <f>IF(J198&lt;&gt;"",J198,"")</f>
        <v/>
      </c>
      <c r="AE198" s="21">
        <f>IF(K198&lt;&gt;"",K198,"")</f>
        <v/>
      </c>
      <c r="AF198" s="21">
        <f>IF(I198&lt;&gt;"",I198,"")</f>
        <v/>
      </c>
      <c r="AG198" s="22" t="n">
        <v>0</v>
      </c>
      <c r="AH198" s="22" t="n">
        <v>7600</v>
      </c>
      <c r="AI198" s="22" t="n">
        <v>1900</v>
      </c>
      <c r="AJ198" s="22" t="n">
        <v>0</v>
      </c>
      <c r="AK198" s="23" t="inlineStr">
        <is>
          <t>DCS-AI</t>
        </is>
      </c>
      <c r="AL198" s="23" t="inlineStr">
        <is>
          <t>NIS</t>
        </is>
      </c>
      <c r="AM198" s="23" t="n"/>
      <c r="AN198" s="84" t="inlineStr">
        <is>
          <t>DCS</t>
        </is>
      </c>
      <c r="AO198" s="27" t="n"/>
      <c r="AP198" s="27" t="n"/>
      <c r="AQ198" s="28" t="n"/>
      <c r="AR198" s="543" t="inlineStr">
        <is>
          <t>N</t>
        </is>
      </c>
      <c r="AS198" s="29" t="n"/>
      <c r="AT198" s="84" t="inlineStr">
        <is>
          <t>Site</t>
        </is>
      </c>
      <c r="AU198" s="541" t="inlineStr">
        <is>
          <t>24VDC</t>
        </is>
      </c>
      <c r="AV198" s="27" t="n"/>
      <c r="AW198" s="27" t="n"/>
      <c r="AX198" s="531" t="inlineStr">
        <is>
          <t>18-EJB-30-009</t>
        </is>
      </c>
      <c r="AY198" s="530" t="inlineStr">
        <is>
          <t>18-30-009-EC</t>
        </is>
      </c>
      <c r="AZ198" s="27" t="n"/>
      <c r="BA198" s="27" t="n"/>
      <c r="BB198" s="27" t="n"/>
      <c r="BC198" s="27" t="n"/>
      <c r="BD198" s="27" t="n"/>
      <c r="BE198" s="33" t="n"/>
      <c r="BF198" s="33" t="n"/>
      <c r="BG198" s="33" t="n"/>
      <c r="BH198" s="33" t="n"/>
      <c r="BI198" s="33" t="n"/>
      <c r="BJ198" s="33" t="n"/>
      <c r="BK198" s="33" t="n"/>
      <c r="BL198" s="33" t="n"/>
      <c r="BM198" s="33" t="n"/>
      <c r="BN198" s="33" t="n"/>
      <c r="BO198" s="33" t="n"/>
      <c r="BP198" s="33" t="n"/>
      <c r="BQ198" s="33" t="n"/>
      <c r="BR198" s="33" t="n"/>
      <c r="BS198" s="33" t="n"/>
      <c r="BT198" s="33" t="n"/>
      <c r="BU198" s="33" t="n"/>
      <c r="BV198" s="33" t="n"/>
      <c r="BW198" s="27" t="n"/>
      <c r="BX198" s="33" t="n"/>
      <c r="BY198" s="33" t="n"/>
      <c r="BZ198" s="33" t="n"/>
      <c r="CA198" s="27" t="n"/>
      <c r="CB198" s="27" t="n"/>
      <c r="CC198" s="27" t="n"/>
      <c r="CD198" s="27" t="n"/>
      <c r="CE198" s="58" t="n"/>
      <c r="CF198" s="58" t="n"/>
      <c r="CG198" s="59">
        <f>IF(OR(Q198="AI",Q198="PI"),AD198-(AE198-AD198)*0.001,IF(AND(Q198="AO",T198="FC"),4-0.048,IF(AND(Q198="AO",OR(T198="FO",T198="FLO")),20-0.048,"")))</f>
        <v/>
      </c>
      <c r="CH198" s="60">
        <f>IF(OR(Q198="AI",Q198="PI"),AD198+(AE198-AD198)*0.001,IF(AND(Q198="AO",T198="FC"),4+0.048,IF(AND(Q198="AO",OR(T198="FO",T198="FLO")),20+0.048,"")))</f>
        <v/>
      </c>
      <c r="CI198" s="61" t="n"/>
      <c r="CJ198" s="62" t="n"/>
      <c r="CK198" s="59">
        <f>IF(OR(Q198="AI",Q198="PI"),(AE198+AD198)/2-(AE198-AD198)*0.001,IF(Q198="AO",12-0.048,""))</f>
        <v/>
      </c>
      <c r="CL198" s="60">
        <f>IF(OR(Q198="AI",Q198="PI"),(AE198+AD198)/2+(AE198-AD198)*0.001,IF(Q198="AO",12+0.048,""))</f>
        <v/>
      </c>
      <c r="CM198" s="61" t="n"/>
      <c r="CN198" s="62" t="n"/>
      <c r="CO198" s="59">
        <f>IF(OR(Q198="AI",Q198="PI"),AE198-(AE198-AD198)*0.001,IF(AND(Q198="AO",T198="FC"),20-0.048,IF(AND(Q198="AO",OR(T198="FO",T198="FLO")),4-0.048,"")))</f>
        <v/>
      </c>
      <c r="CP198" s="60">
        <f>IF(OR(Q198="AI",Q198="PI"),AE198+(AE198-AD198)*0.001,IF(AND(Q198="AO",T198="FC"),20+0.048,IF(AND(Q198="AO",OR(T198="FO",T198="FLO")),4+0.048,"")))</f>
        <v/>
      </c>
      <c r="CQ198" s="64" t="n"/>
      <c r="CR198" s="65" t="n"/>
      <c r="CS198" s="67" t="n"/>
      <c r="CT198" s="67" t="n"/>
      <c r="CU198" s="544" t="n">
        <v>1830</v>
      </c>
      <c r="CV198" s="518">
        <f>LEFT(D198,3)</f>
        <v/>
      </c>
      <c r="CW198" s="47" t="inlineStr">
        <is>
          <t>FICA</t>
        </is>
      </c>
      <c r="CX198" s="47">
        <f>RIGHT(D198,6)</f>
        <v/>
      </c>
      <c r="CY198" s="47">
        <f>CV198&amp;CW198&amp;CX198</f>
        <v/>
      </c>
    </row>
    <row r="199" ht="19.9" customHeight="1" s="521">
      <c r="A199" s="524" t="n">
        <v>198</v>
      </c>
      <c r="B199" s="15" t="n">
        <v>6</v>
      </c>
      <c r="C199" s="15" t="n">
        <v>1830</v>
      </c>
      <c r="D199" s="45" t="inlineStr">
        <is>
          <t>18-FT-36103</t>
        </is>
      </c>
      <c r="E199" s="553" t="n"/>
      <c r="F199" s="540" t="inlineStr">
        <is>
          <t>-</t>
        </is>
      </c>
      <c r="G199" s="541" t="inlineStr">
        <is>
          <t>DEMIN. WATER TO PJ-3601X</t>
        </is>
      </c>
      <c r="H199" s="68" t="n"/>
      <c r="I199" s="553" t="n"/>
      <c r="J199" s="553">
        <f>IF(H199&lt;&gt;"",LEFT(H199,FIND("～",H199,1)-1),"")</f>
        <v/>
      </c>
      <c r="K199" s="553">
        <f>IF(H199&lt;&gt;"",MID(H199,FIND("～",H199,1)+1,10),"")</f>
        <v/>
      </c>
      <c r="L199" s="22">
        <f>L198</f>
        <v/>
      </c>
      <c r="M199" s="21">
        <f>M198</f>
        <v/>
      </c>
      <c r="N199" s="21">
        <f>N198</f>
        <v/>
      </c>
      <c r="O199" s="21" t="n">
        <v>6</v>
      </c>
      <c r="P199" s="83">
        <f>P198</f>
        <v/>
      </c>
      <c r="Q199" s="22">
        <f>IF(MID(P199,4,3)="543","AO","AI")</f>
        <v/>
      </c>
      <c r="R199" s="22">
        <f>IF(R198&lt;&gt;"",R198,"")</f>
        <v/>
      </c>
      <c r="S199" s="542" t="inlineStr">
        <is>
          <t>4~20mA</t>
        </is>
      </c>
      <c r="T199" s="22" t="n"/>
      <c r="U199" s="22" t="n"/>
      <c r="V199" s="22" t="n"/>
      <c r="W199" s="22" t="n"/>
      <c r="X199" s="22" t="n"/>
      <c r="Y199" s="22" t="n"/>
      <c r="Z199" s="25">
        <f>"%Z"&amp;TEXT(M199,"00")&amp;TEXT(N199,"0")&amp;"1"&amp;TEXT(O199,"00")</f>
        <v/>
      </c>
      <c r="AA199" s="22">
        <f>IF(E199="","",IF(Q199="AI",CONCATENATE("%%I",E199),IF(Q199="AO",CONCATENATE("%%O",E199),E199)))</f>
        <v/>
      </c>
      <c r="AB199" s="22" t="inlineStr">
        <is>
          <t>18-FICSA-36103</t>
        </is>
      </c>
      <c r="AC199" s="22">
        <f>IF(G199&lt;&gt;"",G199,"")</f>
        <v/>
      </c>
      <c r="AD199" s="21">
        <f>IF(J199&lt;&gt;"",J199,"")</f>
        <v/>
      </c>
      <c r="AE199" s="21">
        <f>IF(K199&lt;&gt;"",K199,"")</f>
        <v/>
      </c>
      <c r="AF199" s="21">
        <f>IF(I199&lt;&gt;"",I199,"")</f>
        <v/>
      </c>
      <c r="AG199" s="22" t="n">
        <v>0</v>
      </c>
      <c r="AH199" s="22" t="n">
        <v>7600</v>
      </c>
      <c r="AI199" s="22" t="n">
        <v>1900</v>
      </c>
      <c r="AJ199" s="22" t="n">
        <v>0</v>
      </c>
      <c r="AK199" s="23" t="inlineStr">
        <is>
          <t>DCS-AI</t>
        </is>
      </c>
      <c r="AL199" s="23" t="inlineStr">
        <is>
          <t>NIS</t>
        </is>
      </c>
      <c r="AM199" s="23" t="n"/>
      <c r="AN199" s="84" t="inlineStr">
        <is>
          <t>DCS</t>
        </is>
      </c>
      <c r="AO199" s="27" t="n"/>
      <c r="AP199" s="27" t="n"/>
      <c r="AQ199" s="28" t="n"/>
      <c r="AR199" s="543" t="inlineStr">
        <is>
          <t>N</t>
        </is>
      </c>
      <c r="AS199" s="29" t="n"/>
      <c r="AT199" s="84" t="inlineStr">
        <is>
          <t>Site</t>
        </is>
      </c>
      <c r="AU199" s="541" t="inlineStr">
        <is>
          <t>24VDC</t>
        </is>
      </c>
      <c r="AV199" s="27" t="n"/>
      <c r="AW199" s="27" t="n"/>
      <c r="AX199" s="531" t="inlineStr">
        <is>
          <t>18-EJB-30-009</t>
        </is>
      </c>
      <c r="AY199" s="530" t="inlineStr">
        <is>
          <t>18-30-009-EC</t>
        </is>
      </c>
      <c r="AZ199" s="27" t="n"/>
      <c r="BA199" s="27" t="n"/>
      <c r="BB199" s="27" t="n"/>
      <c r="BC199" s="27" t="n"/>
      <c r="BD199" s="27" t="n"/>
      <c r="BE199" s="33" t="n"/>
      <c r="BF199" s="33" t="n"/>
      <c r="BG199" s="33" t="n"/>
      <c r="BH199" s="33" t="n"/>
      <c r="BI199" s="33" t="n"/>
      <c r="BJ199" s="33" t="n"/>
      <c r="BK199" s="33" t="n"/>
      <c r="BL199" s="33" t="n"/>
      <c r="BM199" s="33" t="n"/>
      <c r="BN199" s="33" t="n"/>
      <c r="BO199" s="33" t="n"/>
      <c r="BP199" s="33" t="n"/>
      <c r="BQ199" s="33" t="n"/>
      <c r="BR199" s="33" t="n"/>
      <c r="BS199" s="33" t="n"/>
      <c r="BT199" s="33" t="n"/>
      <c r="BU199" s="33" t="n"/>
      <c r="BV199" s="33" t="n"/>
      <c r="BW199" s="27" t="n"/>
      <c r="BX199" s="33" t="n"/>
      <c r="BY199" s="33" t="n"/>
      <c r="BZ199" s="33" t="n"/>
      <c r="CA199" s="27" t="n"/>
      <c r="CB199" s="27" t="n"/>
      <c r="CC199" s="27" t="n"/>
      <c r="CD199" s="27" t="n"/>
      <c r="CE199" s="58" t="n"/>
      <c r="CF199" s="58" t="n"/>
      <c r="CG199" s="59">
        <f>IF(OR(Q199="AI",Q199="PI"),AD199-(AE199-AD199)*0.001,IF(AND(Q199="AO",T199="FC"),4-0.048,IF(AND(Q199="AO",OR(T199="FO",T199="FLO")),20-0.048,"")))</f>
        <v/>
      </c>
      <c r="CH199" s="60">
        <f>IF(OR(Q199="AI",Q199="PI"),AD199+(AE199-AD199)*0.001,IF(AND(Q199="AO",T199="FC"),4+0.048,IF(AND(Q199="AO",OR(T199="FO",T199="FLO")),20+0.048,"")))</f>
        <v/>
      </c>
      <c r="CI199" s="61" t="n"/>
      <c r="CJ199" s="62" t="n"/>
      <c r="CK199" s="59">
        <f>IF(OR(Q199="AI",Q199="PI"),(AE199+AD199)/2-(AE199-AD199)*0.001,IF(Q199="AO",12-0.048,""))</f>
        <v/>
      </c>
      <c r="CL199" s="60">
        <f>IF(OR(Q199="AI",Q199="PI"),(AE199+AD199)/2+(AE199-AD199)*0.001,IF(Q199="AO",12+0.048,""))</f>
        <v/>
      </c>
      <c r="CM199" s="61" t="n"/>
      <c r="CN199" s="62" t="n"/>
      <c r="CO199" s="59">
        <f>IF(OR(Q199="AI",Q199="PI"),AE199-(AE199-AD199)*0.001,IF(AND(Q199="AO",T199="FC"),20-0.048,IF(AND(Q199="AO",OR(T199="FO",T199="FLO")),4-0.048,"")))</f>
        <v/>
      </c>
      <c r="CP199" s="60">
        <f>IF(OR(Q199="AI",Q199="PI"),AE199+(AE199-AD199)*0.001,IF(AND(Q199="AO",T199="FC"),20+0.048,IF(AND(Q199="AO",OR(T199="FO",T199="FLO")),4+0.048,"")))</f>
        <v/>
      </c>
      <c r="CQ199" s="64" t="n"/>
      <c r="CR199" s="65" t="n"/>
      <c r="CS199" s="67" t="n"/>
      <c r="CT199" s="67" t="n"/>
      <c r="CU199" s="544" t="n">
        <v>1830</v>
      </c>
      <c r="CV199" s="518">
        <f>LEFT(D199,3)</f>
        <v/>
      </c>
      <c r="CW199" s="47" t="inlineStr">
        <is>
          <t>FICSA</t>
        </is>
      </c>
      <c r="CX199" s="47">
        <f>RIGHT(D199,6)</f>
        <v/>
      </c>
      <c r="CY199" s="47">
        <f>CV199&amp;CW199&amp;CX199</f>
        <v/>
      </c>
    </row>
    <row r="200" ht="19.9" customHeight="1" s="521">
      <c r="A200" s="524" t="n">
        <v>199</v>
      </c>
      <c r="B200" s="15" t="n">
        <v>7</v>
      </c>
      <c r="C200" s="15" t="n">
        <v>1830</v>
      </c>
      <c r="D200" s="45" t="inlineStr">
        <is>
          <t>18-AT-66101</t>
        </is>
      </c>
      <c r="E200" s="553" t="n"/>
      <c r="F200" s="540" t="inlineStr">
        <is>
          <t>-</t>
        </is>
      </c>
      <c r="G200" s="541" t="inlineStr">
        <is>
          <t>O2 IN OFFGAS FROM UP-6601</t>
        </is>
      </c>
      <c r="H200" s="68" t="n"/>
      <c r="I200" s="553" t="n"/>
      <c r="J200" s="553">
        <f>IF(H200&lt;&gt;"",LEFT(H200,FIND("～",H200,1)-1),"")</f>
        <v/>
      </c>
      <c r="K200" s="553">
        <f>IF(H200&lt;&gt;"",MID(H200,FIND("～",H200,1)+1,10),"")</f>
        <v/>
      </c>
      <c r="L200" s="22">
        <f>L199</f>
        <v/>
      </c>
      <c r="M200" s="21">
        <f>M199</f>
        <v/>
      </c>
      <c r="N200" s="21">
        <f>N199</f>
        <v/>
      </c>
      <c r="O200" s="21" t="n">
        <v>7</v>
      </c>
      <c r="P200" s="83">
        <f>P199</f>
        <v/>
      </c>
      <c r="Q200" s="22">
        <f>IF(MID(P200,4,3)="543","AO","AI")</f>
        <v/>
      </c>
      <c r="R200" s="22">
        <f>IF(R199&lt;&gt;"",R199,"")</f>
        <v/>
      </c>
      <c r="S200" s="542" t="inlineStr">
        <is>
          <t>4~20mA</t>
        </is>
      </c>
      <c r="T200" s="22" t="n"/>
      <c r="U200" s="22" t="n"/>
      <c r="V200" s="22" t="n"/>
      <c r="W200" s="22" t="n"/>
      <c r="X200" s="22" t="n"/>
      <c r="Y200" s="22" t="n"/>
      <c r="Z200" s="25">
        <f>"%Z"&amp;TEXT(M200,"00")&amp;TEXT(N200,"0")&amp;"1"&amp;TEXT(O200,"00")</f>
        <v/>
      </c>
      <c r="AA200" s="22">
        <f>IF(E200="","",IF(Q200="AI",CONCATENATE("%%I",E200),IF(Q200="AO",CONCATENATE("%%O",E200),E200)))</f>
        <v/>
      </c>
      <c r="AB200" s="22" t="inlineStr">
        <is>
          <t>18-AISA-66101</t>
        </is>
      </c>
      <c r="AC200" s="22">
        <f>IF(G200&lt;&gt;"",G200,"")</f>
        <v/>
      </c>
      <c r="AD200" s="21">
        <f>IF(J200&lt;&gt;"",J200,"")</f>
        <v/>
      </c>
      <c r="AE200" s="21">
        <f>IF(K200&lt;&gt;"",K200,"")</f>
        <v/>
      </c>
      <c r="AF200" s="21">
        <f>IF(I200&lt;&gt;"",I200,"")</f>
        <v/>
      </c>
      <c r="AG200" s="22" t="n">
        <v>0</v>
      </c>
      <c r="AH200" s="22" t="n">
        <v>7600</v>
      </c>
      <c r="AI200" s="22" t="n">
        <v>1900</v>
      </c>
      <c r="AJ200" s="22" t="n">
        <v>0</v>
      </c>
      <c r="AK200" s="23" t="inlineStr">
        <is>
          <t>DCS-AI</t>
        </is>
      </c>
      <c r="AL200" s="23" t="inlineStr">
        <is>
          <t>NIS</t>
        </is>
      </c>
      <c r="AM200" s="23" t="n"/>
      <c r="AN200" s="84" t="inlineStr">
        <is>
          <t>DCS</t>
        </is>
      </c>
      <c r="AO200" s="27" t="n"/>
      <c r="AP200" s="27" t="n"/>
      <c r="AQ200" s="28" t="n"/>
      <c r="AR200" s="543" t="inlineStr">
        <is>
          <t>N</t>
        </is>
      </c>
      <c r="AS200" s="29" t="n"/>
      <c r="AT200" s="84" t="inlineStr">
        <is>
          <t>Site</t>
        </is>
      </c>
      <c r="AU200" s="541" t="inlineStr">
        <is>
          <t>220VAC</t>
        </is>
      </c>
      <c r="AV200" s="27" t="n"/>
      <c r="AW200" s="27" t="n"/>
      <c r="AX200" s="531" t="inlineStr">
        <is>
          <t>单拉</t>
        </is>
      </c>
      <c r="AY200" s="530" t="inlineStr">
        <is>
          <t>18-30-024-SC</t>
        </is>
      </c>
      <c r="AZ200" s="27" t="n"/>
      <c r="BA200" s="27" t="n"/>
      <c r="BB200" s="27" t="n"/>
      <c r="BC200" s="27" t="n"/>
      <c r="BD200" s="27" t="n"/>
      <c r="BE200" s="33" t="n"/>
      <c r="BF200" s="33" t="n"/>
      <c r="BG200" s="33" t="n"/>
      <c r="BH200" s="33" t="n"/>
      <c r="BI200" s="33" t="n"/>
      <c r="BJ200" s="33" t="n"/>
      <c r="BK200" s="33" t="n"/>
      <c r="BL200" s="33" t="n"/>
      <c r="BM200" s="33" t="n"/>
      <c r="BN200" s="33" t="n"/>
      <c r="BO200" s="33" t="n"/>
      <c r="BP200" s="33" t="n"/>
      <c r="BQ200" s="33" t="n"/>
      <c r="BR200" s="33" t="n"/>
      <c r="BS200" s="33" t="n"/>
      <c r="BT200" s="33" t="n"/>
      <c r="BU200" s="33" t="n"/>
      <c r="BV200" s="33" t="n"/>
      <c r="BW200" s="27" t="n"/>
      <c r="BX200" s="33" t="n"/>
      <c r="BY200" s="33" t="n"/>
      <c r="BZ200" s="33" t="n"/>
      <c r="CA200" s="27" t="n"/>
      <c r="CB200" s="27" t="n"/>
      <c r="CC200" s="27" t="n"/>
      <c r="CD200" s="27" t="n"/>
      <c r="CE200" s="58" t="n"/>
      <c r="CF200" s="58" t="n"/>
      <c r="CG200" s="59">
        <f>IF(OR(Q200="AI",Q200="PI"),AD200-(AE200-AD200)*0.001,IF(AND(Q200="AO",T200="FC"),4-0.048,IF(AND(Q200="AO",OR(T200="FO",T200="FLO")),20-0.048,"")))</f>
        <v/>
      </c>
      <c r="CH200" s="60">
        <f>IF(OR(Q200="AI",Q200="PI"),AD200+(AE200-AD200)*0.001,IF(AND(Q200="AO",T200="FC"),4+0.048,IF(AND(Q200="AO",OR(T200="FO",T200="FLO")),20+0.048,"")))</f>
        <v/>
      </c>
      <c r="CI200" s="61" t="n"/>
      <c r="CJ200" s="62" t="n"/>
      <c r="CK200" s="59">
        <f>IF(OR(Q200="AI",Q200="PI"),(AE200+AD200)/2-(AE200-AD200)*0.001,IF(Q200="AO",12-0.048,""))</f>
        <v/>
      </c>
      <c r="CL200" s="60">
        <f>IF(OR(Q200="AI",Q200="PI"),(AE200+AD200)/2+(AE200-AD200)*0.001,IF(Q200="AO",12+0.048,""))</f>
        <v/>
      </c>
      <c r="CM200" s="61" t="n"/>
      <c r="CN200" s="62" t="n"/>
      <c r="CO200" s="59">
        <f>IF(OR(Q200="AI",Q200="PI"),AE200-(AE200-AD200)*0.001,IF(AND(Q200="AO",T200="FC"),20-0.048,IF(AND(Q200="AO",OR(T200="FO",T200="FLO")),4-0.048,"")))</f>
        <v/>
      </c>
      <c r="CP200" s="60">
        <f>IF(OR(Q200="AI",Q200="PI"),AE200+(AE200-AD200)*0.001,IF(AND(Q200="AO",T200="FC"),20+0.048,IF(AND(Q200="AO",OR(T200="FO",T200="FLO")),4+0.048,"")))</f>
        <v/>
      </c>
      <c r="CQ200" s="64" t="n"/>
      <c r="CR200" s="65" t="n"/>
      <c r="CS200" s="67" t="n"/>
      <c r="CT200" s="67" t="n"/>
      <c r="CU200" s="544" t="n">
        <v>1830</v>
      </c>
      <c r="CV200" s="518">
        <f>LEFT(D200,3)</f>
        <v/>
      </c>
      <c r="CW200" s="47" t="inlineStr">
        <is>
          <t>AISA</t>
        </is>
      </c>
      <c r="CX200" s="47">
        <f>RIGHT(D200,6)</f>
        <v/>
      </c>
      <c r="CY200" s="47">
        <f>CV200&amp;CW200&amp;CX200</f>
        <v/>
      </c>
    </row>
    <row r="201" ht="19.9" customHeight="1" s="521">
      <c r="A201" s="524" t="n">
        <v>200</v>
      </c>
      <c r="B201" s="15" t="n">
        <v>8</v>
      </c>
      <c r="C201" s="15" t="n">
        <v>1830</v>
      </c>
      <c r="D201" s="45" t="inlineStr">
        <is>
          <t>18-AI-35201</t>
        </is>
      </c>
      <c r="E201" s="553" t="n"/>
      <c r="F201" s="540" t="inlineStr">
        <is>
          <t>-</t>
        </is>
      </c>
      <c r="G201" s="541" t="inlineStr">
        <is>
          <t>输送氮气风机入口烃含量显示</t>
        </is>
      </c>
      <c r="H201" s="68" t="n"/>
      <c r="I201" s="553" t="n"/>
      <c r="J201" s="553">
        <f>IF(H201&lt;&gt;"",LEFT(H201,FIND("～",H201,1)-1),"")</f>
        <v/>
      </c>
      <c r="K201" s="553">
        <f>IF(H201&lt;&gt;"",MID(H201,FIND("～",H201,1)+1,10),"")</f>
        <v/>
      </c>
      <c r="L201" s="22">
        <f>L200</f>
        <v/>
      </c>
      <c r="M201" s="21">
        <f>M200</f>
        <v/>
      </c>
      <c r="N201" s="21">
        <f>N200</f>
        <v/>
      </c>
      <c r="O201" s="21" t="n">
        <v>8</v>
      </c>
      <c r="P201" s="83">
        <f>P200</f>
        <v/>
      </c>
      <c r="Q201" s="22">
        <f>IF(MID(P201,4,3)="543","AO","AI")</f>
        <v/>
      </c>
      <c r="R201" s="22">
        <f>IF(R200&lt;&gt;"",R200,"")</f>
        <v/>
      </c>
      <c r="S201" s="542" t="inlineStr">
        <is>
          <t>4~20mA</t>
        </is>
      </c>
      <c r="T201" s="22" t="n"/>
      <c r="U201" s="22" t="n"/>
      <c r="V201" s="22" t="n"/>
      <c r="W201" s="22" t="n"/>
      <c r="X201" s="22" t="n"/>
      <c r="Y201" s="22" t="n"/>
      <c r="Z201" s="25">
        <f>"%Z"&amp;TEXT(M201,"00")&amp;TEXT(N201,"0")&amp;"1"&amp;TEXT(O201,"00")</f>
        <v/>
      </c>
      <c r="AA201" s="22">
        <f>IF(E201="","",IF(Q201="AI",CONCATENATE("%%I",E201),IF(Q201="AO",CONCATENATE("%%O",E201),E201)))</f>
        <v/>
      </c>
      <c r="AB201" s="22" t="inlineStr">
        <is>
          <t>18-AI-35201</t>
        </is>
      </c>
      <c r="AC201" s="22">
        <f>IF(G201&lt;&gt;"",G201,"")</f>
        <v/>
      </c>
      <c r="AD201" s="21">
        <f>IF(J201&lt;&gt;"",J201,"")</f>
        <v/>
      </c>
      <c r="AE201" s="21">
        <f>IF(K201&lt;&gt;"",K201,"")</f>
        <v/>
      </c>
      <c r="AF201" s="21">
        <f>IF(I201&lt;&gt;"",I201,"")</f>
        <v/>
      </c>
      <c r="AG201" s="22" t="n">
        <v>0</v>
      </c>
      <c r="AH201" s="22" t="n">
        <v>7600</v>
      </c>
      <c r="AI201" s="22" t="n">
        <v>1900</v>
      </c>
      <c r="AJ201" s="22" t="n">
        <v>0</v>
      </c>
      <c r="AK201" s="23" t="inlineStr">
        <is>
          <t>DCS-AI</t>
        </is>
      </c>
      <c r="AL201" s="23" t="inlineStr">
        <is>
          <t>NIS</t>
        </is>
      </c>
      <c r="AM201" s="23" t="n"/>
      <c r="AN201" s="84" t="inlineStr">
        <is>
          <t>DCS</t>
        </is>
      </c>
      <c r="AO201" s="27" t="n"/>
      <c r="AP201" s="27" t="n"/>
      <c r="AQ201" s="28" t="n"/>
      <c r="AR201" s="543" t="inlineStr">
        <is>
          <t>N</t>
        </is>
      </c>
      <c r="AS201" s="29" t="n"/>
      <c r="AT201" s="84" t="inlineStr">
        <is>
          <t>Site</t>
        </is>
      </c>
      <c r="AU201" s="541" t="inlineStr">
        <is>
          <t>220VAC</t>
        </is>
      </c>
      <c r="AV201" s="27" t="n"/>
      <c r="AW201" s="27" t="n"/>
      <c r="AX201" s="531" t="inlineStr">
        <is>
          <t>单拉</t>
        </is>
      </c>
      <c r="AY201" s="530" t="inlineStr">
        <is>
          <t>SIS</t>
        </is>
      </c>
      <c r="AZ201" s="27" t="n"/>
      <c r="BA201" s="27" t="n"/>
      <c r="BB201" s="27" t="n"/>
      <c r="BC201" s="27" t="n"/>
      <c r="BD201" s="27" t="n"/>
      <c r="BE201" s="33" t="n"/>
      <c r="BF201" s="33" t="n"/>
      <c r="BG201" s="33" t="n"/>
      <c r="BH201" s="33" t="n"/>
      <c r="BI201" s="33" t="n"/>
      <c r="BJ201" s="33" t="n"/>
      <c r="BK201" s="33" t="n"/>
      <c r="BL201" s="33" t="n"/>
      <c r="BM201" s="33" t="n"/>
      <c r="BN201" s="33" t="n"/>
      <c r="BO201" s="33" t="n"/>
      <c r="BP201" s="33" t="n"/>
      <c r="BQ201" s="33" t="n"/>
      <c r="BR201" s="33" t="n"/>
      <c r="BS201" s="33" t="n"/>
      <c r="BT201" s="33" t="n"/>
      <c r="BU201" s="33" t="n"/>
      <c r="BV201" s="33" t="n"/>
      <c r="BW201" s="27" t="n"/>
      <c r="BX201" s="33" t="n"/>
      <c r="BY201" s="33" t="n"/>
      <c r="BZ201" s="33" t="n"/>
      <c r="CA201" s="27" t="n"/>
      <c r="CB201" s="27" t="n"/>
      <c r="CC201" s="27" t="n"/>
      <c r="CD201" s="27" t="n"/>
      <c r="CE201" s="58" t="n"/>
      <c r="CF201" s="58" t="n"/>
      <c r="CG201" s="59">
        <f>IF(OR(Q201="AI",Q201="PI"),AD201-(AE201-AD201)*0.001,IF(AND(Q201="AO",T201="FC"),4-0.048,IF(AND(Q201="AO",OR(T201="FO",T201="FLO")),20-0.048,"")))</f>
        <v/>
      </c>
      <c r="CH201" s="60">
        <f>IF(OR(Q201="AI",Q201="PI"),AD201+(AE201-AD201)*0.001,IF(AND(Q201="AO",T201="FC"),4+0.048,IF(AND(Q201="AO",OR(T201="FO",T201="FLO")),20+0.048,"")))</f>
        <v/>
      </c>
      <c r="CI201" s="61" t="n"/>
      <c r="CJ201" s="62" t="n"/>
      <c r="CK201" s="59">
        <f>IF(OR(Q201="AI",Q201="PI"),(AE201+AD201)/2-(AE201-AD201)*0.001,IF(Q201="AO",12-0.048,""))</f>
        <v/>
      </c>
      <c r="CL201" s="60">
        <f>IF(OR(Q201="AI",Q201="PI"),(AE201+AD201)/2+(AE201-AD201)*0.001,IF(Q201="AO",12+0.048,""))</f>
        <v/>
      </c>
      <c r="CM201" s="61" t="n"/>
      <c r="CN201" s="62" t="n"/>
      <c r="CO201" s="59">
        <f>IF(OR(Q201="AI",Q201="PI"),AE201-(AE201-AD201)*0.001,IF(AND(Q201="AO",T201="FC"),20-0.048,IF(AND(Q201="AO",OR(T201="FO",T201="FLO")),4-0.048,"")))</f>
        <v/>
      </c>
      <c r="CP201" s="60">
        <f>IF(OR(Q201="AI",Q201="PI"),AE201+(AE201-AD201)*0.001,IF(AND(Q201="AO",T201="FC"),20+0.048,IF(AND(Q201="AO",OR(T201="FO",T201="FLO")),4+0.048,"")))</f>
        <v/>
      </c>
      <c r="CQ201" s="64" t="n"/>
      <c r="CR201" s="65" t="n"/>
      <c r="CS201" s="67" t="n"/>
      <c r="CT201" s="67" t="n"/>
      <c r="CU201" s="544" t="n">
        <v>1830</v>
      </c>
      <c r="CV201" s="518">
        <f>LEFT(D201,3)</f>
        <v/>
      </c>
      <c r="CW201" s="47" t="inlineStr">
        <is>
          <t>AI</t>
        </is>
      </c>
      <c r="CX201" s="47">
        <f>RIGHT(D201,6)</f>
        <v/>
      </c>
      <c r="CY201" s="47">
        <f>CV201&amp;CW201&amp;CX201</f>
        <v/>
      </c>
    </row>
    <row r="202" ht="19.9" customHeight="1" s="521">
      <c r="A202" s="524" t="n">
        <v>201</v>
      </c>
      <c r="B202" s="15" t="n">
        <v>9</v>
      </c>
      <c r="C202" s="15" t="n">
        <v>1830</v>
      </c>
      <c r="D202" s="45" t="inlineStr">
        <is>
          <t>18-AI-35202</t>
        </is>
      </c>
      <c r="E202" s="553" t="n"/>
      <c r="F202" s="540" t="inlineStr">
        <is>
          <t>-</t>
        </is>
      </c>
      <c r="G202" s="541" t="inlineStr">
        <is>
          <t>输送氮气风机入口氧含量显示</t>
        </is>
      </c>
      <c r="H202" s="68" t="n"/>
      <c r="I202" s="553" t="n"/>
      <c r="J202" s="553">
        <f>IF(H202&lt;&gt;"",LEFT(H202,FIND("～",H202,1)-1),"")</f>
        <v/>
      </c>
      <c r="K202" s="553">
        <f>IF(H202&lt;&gt;"",MID(H202,FIND("～",H202,1)+1,10),"")</f>
        <v/>
      </c>
      <c r="L202" s="22">
        <f>L201</f>
        <v/>
      </c>
      <c r="M202" s="21">
        <f>M201</f>
        <v/>
      </c>
      <c r="N202" s="21">
        <f>N201</f>
        <v/>
      </c>
      <c r="O202" s="21" t="n">
        <v>9</v>
      </c>
      <c r="P202" s="83">
        <f>P201</f>
        <v/>
      </c>
      <c r="Q202" s="22">
        <f>IF(MID(P202,4,3)="543","AO","AI")</f>
        <v/>
      </c>
      <c r="R202" s="22">
        <f>IF(R201&lt;&gt;"",R201,"")</f>
        <v/>
      </c>
      <c r="S202" s="542" t="inlineStr">
        <is>
          <t>4~20mA</t>
        </is>
      </c>
      <c r="T202" s="22" t="n"/>
      <c r="U202" s="22" t="n"/>
      <c r="V202" s="22" t="n"/>
      <c r="W202" s="22" t="n"/>
      <c r="X202" s="22" t="n"/>
      <c r="Y202" s="22" t="n"/>
      <c r="Z202" s="25">
        <f>"%Z"&amp;TEXT(M202,"00")&amp;TEXT(N202,"0")&amp;"1"&amp;TEXT(O202,"00")</f>
        <v/>
      </c>
      <c r="AA202" s="22">
        <f>IF(E202="","",IF(Q202="AI",CONCATENATE("%%I",E202),IF(Q202="AO",CONCATENATE("%%O",E202),E202)))</f>
        <v/>
      </c>
      <c r="AB202" s="22" t="inlineStr">
        <is>
          <t>18-AI-35202</t>
        </is>
      </c>
      <c r="AC202" s="22">
        <f>IF(G202&lt;&gt;"",G202,"")</f>
        <v/>
      </c>
      <c r="AD202" s="21">
        <f>IF(J202&lt;&gt;"",J202,"")</f>
        <v/>
      </c>
      <c r="AE202" s="21">
        <f>IF(K202&lt;&gt;"",K202,"")</f>
        <v/>
      </c>
      <c r="AF202" s="21">
        <f>IF(I202&lt;&gt;"",I202,"")</f>
        <v/>
      </c>
      <c r="AG202" s="22" t="n">
        <v>0</v>
      </c>
      <c r="AH202" s="22" t="n">
        <v>0</v>
      </c>
      <c r="AI202" s="22" t="n">
        <v>0</v>
      </c>
      <c r="AJ202" s="22" t="n">
        <v>0</v>
      </c>
      <c r="AK202" s="23" t="inlineStr">
        <is>
          <t>DCS-AI</t>
        </is>
      </c>
      <c r="AL202" s="23" t="inlineStr">
        <is>
          <t>NIS</t>
        </is>
      </c>
      <c r="AM202" s="23" t="n"/>
      <c r="AN202" s="84" t="inlineStr">
        <is>
          <t>DCS</t>
        </is>
      </c>
      <c r="AO202" s="27" t="n"/>
      <c r="AP202" s="27" t="n"/>
      <c r="AQ202" s="28" t="n"/>
      <c r="AR202" s="543" t="inlineStr">
        <is>
          <t>N</t>
        </is>
      </c>
      <c r="AS202" s="29" t="n"/>
      <c r="AT202" s="84" t="inlineStr">
        <is>
          <t>Site</t>
        </is>
      </c>
      <c r="AU202" s="541" t="inlineStr">
        <is>
          <t>220VAC</t>
        </is>
      </c>
      <c r="AV202" s="27" t="n"/>
      <c r="AW202" s="27" t="n"/>
      <c r="AX202" s="531" t="n"/>
      <c r="AY202" s="530" t="inlineStr">
        <is>
          <t>无电缆信息</t>
        </is>
      </c>
      <c r="AZ202" s="27" t="n"/>
      <c r="BA202" s="27" t="n"/>
      <c r="BB202" s="27" t="n"/>
      <c r="BC202" s="27" t="n"/>
      <c r="BD202" s="27" t="n"/>
      <c r="BE202" s="33" t="n"/>
      <c r="BF202" s="33" t="n"/>
      <c r="BG202" s="33" t="n"/>
      <c r="BH202" s="33" t="n"/>
      <c r="BI202" s="33" t="n"/>
      <c r="BJ202" s="33" t="n"/>
      <c r="BK202" s="33" t="n"/>
      <c r="BL202" s="33" t="n"/>
      <c r="BM202" s="33" t="n"/>
      <c r="BN202" s="33" t="n"/>
      <c r="BO202" s="33" t="n"/>
      <c r="BP202" s="33" t="n"/>
      <c r="BQ202" s="33" t="n"/>
      <c r="BR202" s="33" t="n"/>
      <c r="BS202" s="33" t="n"/>
      <c r="BT202" s="33" t="n"/>
      <c r="BU202" s="33" t="n"/>
      <c r="BV202" s="33" t="n"/>
      <c r="BW202" s="27" t="n"/>
      <c r="BX202" s="33" t="n"/>
      <c r="BY202" s="33" t="n"/>
      <c r="BZ202" s="33" t="n"/>
      <c r="CA202" s="27" t="n"/>
      <c r="CB202" s="27" t="n"/>
      <c r="CC202" s="27" t="n"/>
      <c r="CD202" s="27" t="n"/>
      <c r="CE202" s="58" t="n"/>
      <c r="CF202" s="58" t="n"/>
      <c r="CG202" s="59">
        <f>IF(OR(Q202="AI",Q202="PI"),AD202-(AE202-AD202)*0.001,IF(AND(Q202="AO",T202="FC"),4-0.048,IF(AND(Q202="AO",OR(T202="FO",T202="FLO")),20-0.048,"")))</f>
        <v/>
      </c>
      <c r="CH202" s="60">
        <f>IF(OR(Q202="AI",Q202="PI"),AD202+(AE202-AD202)*0.001,IF(AND(Q202="AO",T202="FC"),4+0.048,IF(AND(Q202="AO",OR(T202="FO",T202="FLO")),20+0.048,"")))</f>
        <v/>
      </c>
      <c r="CI202" s="61" t="n"/>
      <c r="CJ202" s="62" t="n"/>
      <c r="CK202" s="59">
        <f>IF(OR(Q202="AI",Q202="PI"),(AE202+AD202)/2-(AE202-AD202)*0.001,IF(Q202="AO",12-0.048,""))</f>
        <v/>
      </c>
      <c r="CL202" s="60">
        <f>IF(OR(Q202="AI",Q202="PI"),(AE202+AD202)/2+(AE202-AD202)*0.001,IF(Q202="AO",12+0.048,""))</f>
        <v/>
      </c>
      <c r="CM202" s="61" t="n"/>
      <c r="CN202" s="62" t="n"/>
      <c r="CO202" s="59">
        <f>IF(OR(Q202="AI",Q202="PI"),AE202-(AE202-AD202)*0.001,IF(AND(Q202="AO",T202="FC"),20-0.048,IF(AND(Q202="AO",OR(T202="FO",T202="FLO")),4-0.048,"")))</f>
        <v/>
      </c>
      <c r="CP202" s="60">
        <f>IF(OR(Q202="AI",Q202="PI"),AE202+(AE202-AD202)*0.001,IF(AND(Q202="AO",T202="FC"),20+0.048,IF(AND(Q202="AO",OR(T202="FO",T202="FLO")),4+0.048,"")))</f>
        <v/>
      </c>
      <c r="CQ202" s="64" t="n"/>
      <c r="CR202" s="65" t="n"/>
      <c r="CS202" s="67" t="n"/>
      <c r="CT202" s="67" t="n"/>
      <c r="CU202" s="544" t="n">
        <v>1830</v>
      </c>
      <c r="CV202" s="518">
        <f>LEFT(D202,3)</f>
        <v/>
      </c>
      <c r="CW202" s="47" t="inlineStr">
        <is>
          <t>AI</t>
        </is>
      </c>
      <c r="CX202" s="47">
        <f>RIGHT(D202,6)</f>
        <v/>
      </c>
      <c r="CY202" s="47">
        <f>CV202&amp;CW202&amp;CX202</f>
        <v/>
      </c>
    </row>
    <row r="203" ht="19.9" customHeight="1" s="521">
      <c r="A203" s="524" t="n">
        <v>202</v>
      </c>
      <c r="B203" s="15" t="n">
        <v>10</v>
      </c>
      <c r="C203" s="15" t="n"/>
      <c r="D203" s="50">
        <f>LEFT(L203,1)&amp;RIGHT(L203,2)&amp;"N"&amp;M203&amp;"S"&amp;N203&amp;O203</f>
        <v/>
      </c>
      <c r="E203" s="553" t="n"/>
      <c r="F203" s="43" t="n"/>
      <c r="G203" s="553" t="inlineStr">
        <is>
          <t>Spare</t>
        </is>
      </c>
      <c r="H203" s="68" t="n"/>
      <c r="I203" s="553" t="n"/>
      <c r="J203" s="553">
        <f>IF(H203&lt;&gt;"",LEFT(H203,FIND("～",H203,1)-1),"")</f>
        <v/>
      </c>
      <c r="K203" s="553">
        <f>IF(H203&lt;&gt;"",MID(H203,FIND("～",H203,1)+1,10),"")</f>
        <v/>
      </c>
      <c r="L203" s="22">
        <f>L202</f>
        <v/>
      </c>
      <c r="M203" s="21">
        <f>M202</f>
        <v/>
      </c>
      <c r="N203" s="21">
        <f>N202</f>
        <v/>
      </c>
      <c r="O203" s="21" t="n">
        <v>10</v>
      </c>
      <c r="P203" s="83">
        <f>P202</f>
        <v/>
      </c>
      <c r="Q203" s="22">
        <f>IF(MID(P203,4,3)="543","AO","AI")</f>
        <v/>
      </c>
      <c r="R203" s="22">
        <f>IF(R202&lt;&gt;"",R202,"")</f>
        <v/>
      </c>
      <c r="S203" s="83" t="inlineStr">
        <is>
          <t>4-20mA</t>
        </is>
      </c>
      <c r="T203" s="22" t="n"/>
      <c r="U203" s="22" t="n"/>
      <c r="V203" s="22" t="n"/>
      <c r="W203" s="22" t="n"/>
      <c r="X203" s="22" t="n"/>
      <c r="Y203" s="22" t="n"/>
      <c r="Z203" s="25">
        <f>"%Z"&amp;TEXT(M203,"00")&amp;TEXT(N203,"0")&amp;"1"&amp;TEXT(O203,"00")</f>
        <v/>
      </c>
      <c r="AA203" s="22">
        <f>IF(E203="","",IF(Q203="AI",CONCATENATE("%%I",E203),IF(Q203="AO",CONCATENATE("%%O",E203),E203)))</f>
        <v/>
      </c>
      <c r="AB203" s="22">
        <f>IF(G203="Spare",D203,"")</f>
        <v/>
      </c>
      <c r="AC203" s="22">
        <f>IF(G203&lt;&gt;"",G203,"")</f>
        <v/>
      </c>
      <c r="AD203" s="21">
        <f>IF(J203&lt;&gt;"",J203,"")</f>
        <v/>
      </c>
      <c r="AE203" s="21">
        <f>IF(K203&lt;&gt;"",K203,"")</f>
        <v/>
      </c>
      <c r="AF203" s="21">
        <f>IF(I203&lt;&gt;"",I203,"")</f>
        <v/>
      </c>
      <c r="AG203" s="22" t="n">
        <v>0</v>
      </c>
      <c r="AH203" s="22" t="n">
        <v>0</v>
      </c>
      <c r="AI203" s="22" t="n">
        <v>0</v>
      </c>
      <c r="AJ203" s="22" t="n">
        <v>0</v>
      </c>
      <c r="AK203" s="23" t="n"/>
      <c r="AL203" s="23" t="inlineStr">
        <is>
          <t>NIS</t>
        </is>
      </c>
      <c r="AM203" s="23" t="n"/>
      <c r="AN203" s="84" t="inlineStr">
        <is>
          <t>DCS</t>
        </is>
      </c>
      <c r="AO203" s="27" t="n"/>
      <c r="AP203" s="27" t="n"/>
      <c r="AQ203" s="28" t="n"/>
      <c r="AR203" s="33" t="n"/>
      <c r="AS203" s="29" t="n"/>
      <c r="AT203" s="84" t="inlineStr">
        <is>
          <t>Site</t>
        </is>
      </c>
      <c r="AU203" s="27" t="n"/>
      <c r="AV203" s="27" t="n"/>
      <c r="AW203" s="27" t="n"/>
      <c r="AX203" s="531" t="n"/>
      <c r="AY203" s="530" t="n"/>
      <c r="AZ203" s="27" t="n"/>
      <c r="BA203" s="27" t="n"/>
      <c r="BB203" s="27" t="n"/>
      <c r="BC203" s="27" t="n"/>
      <c r="BD203" s="27" t="n"/>
      <c r="BE203" s="33" t="n"/>
      <c r="BF203" s="33" t="n"/>
      <c r="BG203" s="33" t="n"/>
      <c r="BH203" s="33" t="n"/>
      <c r="BI203" s="33" t="n"/>
      <c r="BJ203" s="33" t="n"/>
      <c r="BK203" s="33" t="n"/>
      <c r="BL203" s="33" t="n"/>
      <c r="BM203" s="33" t="n"/>
      <c r="BN203" s="33" t="n"/>
      <c r="BO203" s="33" t="n"/>
      <c r="BP203" s="33" t="n"/>
      <c r="BQ203" s="33" t="n"/>
      <c r="BR203" s="33" t="n"/>
      <c r="BS203" s="33" t="n"/>
      <c r="BT203" s="33" t="n"/>
      <c r="BU203" s="33" t="n"/>
      <c r="BV203" s="33" t="n"/>
      <c r="BW203" s="27" t="n"/>
      <c r="BX203" s="33" t="n"/>
      <c r="BY203" s="33" t="n"/>
      <c r="BZ203" s="33" t="n"/>
      <c r="CA203" s="27" t="n"/>
      <c r="CB203" s="27" t="n"/>
      <c r="CC203" s="27" t="n"/>
      <c r="CD203" s="27" t="n"/>
      <c r="CE203" s="58" t="n"/>
      <c r="CF203" s="58" t="n"/>
      <c r="CG203" s="59">
        <f>IF(OR(Q203="AI",Q203="PI"),AD203-(AE203-AD203)*0.001,IF(AND(Q203="AO",T203="FC"),4-0.048,IF(AND(Q203="AO",OR(T203="FO",T203="FLO")),20-0.048,"")))</f>
        <v/>
      </c>
      <c r="CH203" s="60">
        <f>IF(OR(Q203="AI",Q203="PI"),AD203+(AE203-AD203)*0.001,IF(AND(Q203="AO",T203="FC"),4+0.048,IF(AND(Q203="AO",OR(T203="FO",T203="FLO")),20+0.048,"")))</f>
        <v/>
      </c>
      <c r="CI203" s="61" t="n"/>
      <c r="CJ203" s="62" t="n"/>
      <c r="CK203" s="59">
        <f>IF(OR(Q203="AI",Q203="PI"),(AE203+AD203)/2-(AE203-AD203)*0.001,IF(Q203="AO",12-0.048,""))</f>
        <v/>
      </c>
      <c r="CL203" s="60">
        <f>IF(OR(Q203="AI",Q203="PI"),(AE203+AD203)/2+(AE203-AD203)*0.001,IF(Q203="AO",12+0.048,""))</f>
        <v/>
      </c>
      <c r="CM203" s="61" t="n"/>
      <c r="CN203" s="62" t="n"/>
      <c r="CO203" s="59">
        <f>IF(OR(Q203="AI",Q203="PI"),AE203-(AE203-AD203)*0.001,IF(AND(Q203="AO",T203="FC"),20-0.048,IF(AND(Q203="AO",OR(T203="FO",T203="FLO")),4-0.048,"")))</f>
        <v/>
      </c>
      <c r="CP203" s="60">
        <f>IF(OR(Q203="AI",Q203="PI"),AE203+(AE203-AD203)*0.001,IF(AND(Q203="AO",T203="FC"),20+0.048,IF(AND(Q203="AO",OR(T203="FO",T203="FLO")),4+0.048,"")))</f>
        <v/>
      </c>
      <c r="CQ203" s="64" t="n"/>
      <c r="CR203" s="65" t="n"/>
      <c r="CS203" s="67" t="n"/>
      <c r="CT203" s="67" t="n"/>
      <c r="CV203" s="518" t="n"/>
      <c r="CY203" s="47">
        <f>CV203&amp;CW203&amp;CX203</f>
        <v/>
      </c>
    </row>
    <row r="204" ht="19.9" customHeight="1" s="521">
      <c r="A204" s="524" t="n">
        <v>203</v>
      </c>
      <c r="B204" s="15" t="n">
        <v>11</v>
      </c>
      <c r="C204" s="15" t="n"/>
      <c r="D204" s="50">
        <f>LEFT(L204,1)&amp;RIGHT(L204,2)&amp;"N"&amp;M204&amp;"S"&amp;N204&amp;O204</f>
        <v/>
      </c>
      <c r="E204" s="45" t="n"/>
      <c r="F204" s="43" t="n"/>
      <c r="G204" s="553" t="inlineStr">
        <is>
          <t>Spare</t>
        </is>
      </c>
      <c r="H204" s="553" t="n"/>
      <c r="I204" s="553" t="n"/>
      <c r="J204" s="553">
        <f>IF(H204&lt;&gt;"",LEFT(H204,FIND("～",H204,1)-1),"")</f>
        <v/>
      </c>
      <c r="K204" s="553">
        <f>IF(H204&lt;&gt;"",MID(H204,FIND("～",H204,1)+1,10),"")</f>
        <v/>
      </c>
      <c r="L204" s="22">
        <f>L203</f>
        <v/>
      </c>
      <c r="M204" s="21">
        <f>M203</f>
        <v/>
      </c>
      <c r="N204" s="21">
        <f>N203</f>
        <v/>
      </c>
      <c r="O204" s="21" t="n">
        <v>11</v>
      </c>
      <c r="P204" s="83">
        <f>P203</f>
        <v/>
      </c>
      <c r="Q204" s="22">
        <f>IF(MID(P204,4,3)="543","AO","AI")</f>
        <v/>
      </c>
      <c r="R204" s="22">
        <f>IF(R203&lt;&gt;"",R203,"")</f>
        <v/>
      </c>
      <c r="S204" s="83" t="inlineStr">
        <is>
          <t>4-20mA</t>
        </is>
      </c>
      <c r="T204" s="22" t="n"/>
      <c r="U204" s="22" t="n"/>
      <c r="V204" s="22" t="n"/>
      <c r="W204" s="22" t="n"/>
      <c r="X204" s="22" t="n"/>
      <c r="Y204" s="22" t="n"/>
      <c r="Z204" s="25">
        <f>"%Z"&amp;TEXT(M204,"00")&amp;TEXT(N204,"0")&amp;"1"&amp;TEXT(O204,"00")</f>
        <v/>
      </c>
      <c r="AA204" s="22">
        <f>IF(E204="","",IF(Q204="AI",CONCATENATE("%%I",E204),IF(Q204="AO",CONCATENATE("%%O",E204),E204)))</f>
        <v/>
      </c>
      <c r="AB204" s="22">
        <f>IF(G204="Spare",D204,"")</f>
        <v/>
      </c>
      <c r="AC204" s="22">
        <f>IF(G204&lt;&gt;"",G204,"")</f>
        <v/>
      </c>
      <c r="AD204" s="21">
        <f>IF(J204&lt;&gt;"",J204,"")</f>
        <v/>
      </c>
      <c r="AE204" s="21">
        <f>IF(K204&lt;&gt;"",K204,"")</f>
        <v/>
      </c>
      <c r="AF204" s="21">
        <f>IF(I204&lt;&gt;"",I204,"")</f>
        <v/>
      </c>
      <c r="AG204" s="22" t="n"/>
      <c r="AH204" s="22" t="n"/>
      <c r="AI204" s="22" t="n"/>
      <c r="AJ204" s="22" t="n"/>
      <c r="AK204" s="23" t="n"/>
      <c r="AL204" s="23" t="inlineStr">
        <is>
          <t>NIS</t>
        </is>
      </c>
      <c r="AM204" s="23" t="n"/>
      <c r="AN204" s="84" t="inlineStr">
        <is>
          <t>DCS</t>
        </is>
      </c>
      <c r="AO204" s="27" t="n"/>
      <c r="AP204" s="27" t="n"/>
      <c r="AQ204" s="28" t="n"/>
      <c r="AR204" s="33" t="n"/>
      <c r="AS204" s="29" t="n"/>
      <c r="AT204" s="84" t="inlineStr">
        <is>
          <t>Site</t>
        </is>
      </c>
      <c r="AU204" s="27" t="n"/>
      <c r="AV204" s="27" t="n"/>
      <c r="AW204" s="27" t="n"/>
      <c r="AX204" s="530" t="n"/>
      <c r="AY204" s="530" t="n"/>
      <c r="AZ204" s="27" t="n"/>
      <c r="BA204" s="27" t="n"/>
      <c r="BB204" s="27" t="n"/>
      <c r="BC204" s="27" t="n"/>
      <c r="BD204" s="27" t="n"/>
      <c r="BE204" s="33" t="n"/>
      <c r="BF204" s="33" t="n"/>
      <c r="BG204" s="33" t="n"/>
      <c r="BH204" s="33" t="n"/>
      <c r="BI204" s="33" t="n"/>
      <c r="BJ204" s="33" t="n"/>
      <c r="BK204" s="33" t="n"/>
      <c r="BL204" s="33" t="n"/>
      <c r="BM204" s="33" t="n"/>
      <c r="BN204" s="33" t="n"/>
      <c r="BO204" s="33" t="n"/>
      <c r="BP204" s="33" t="n"/>
      <c r="BQ204" s="33" t="n"/>
      <c r="BR204" s="33" t="n"/>
      <c r="BS204" s="33" t="n"/>
      <c r="BT204" s="33" t="n"/>
      <c r="BU204" s="33" t="n"/>
      <c r="BV204" s="33" t="n"/>
      <c r="BW204" s="27" t="n"/>
      <c r="BX204" s="33" t="n"/>
      <c r="BY204" s="33" t="n"/>
      <c r="BZ204" s="33" t="n"/>
      <c r="CA204" s="27" t="n"/>
      <c r="CB204" s="27" t="n"/>
      <c r="CC204" s="27" t="n"/>
      <c r="CD204" s="27" t="n"/>
      <c r="CE204" s="58" t="n"/>
      <c r="CF204" s="58" t="n"/>
      <c r="CG204" s="59">
        <f>IF(OR(Q204="AI",Q204="PI"),AD204-(AE204-AD204)*0.001,IF(AND(Q204="AO",T204="FC"),4-0.048,IF(AND(Q204="AO",OR(T204="FO",T204="FLO")),20-0.048,"")))</f>
        <v/>
      </c>
      <c r="CH204" s="60">
        <f>IF(OR(Q204="AI",Q204="PI"),AD204+(AE204-AD204)*0.001,IF(AND(Q204="AO",T204="FC"),4+0.048,IF(AND(Q204="AO",OR(T204="FO",T204="FLO")),20+0.048,"")))</f>
        <v/>
      </c>
      <c r="CI204" s="61" t="n"/>
      <c r="CJ204" s="62" t="n"/>
      <c r="CK204" s="59">
        <f>IF(OR(Q204="AI",Q204="PI"),(AE204+AD204)/2-(AE204-AD204)*0.001,IF(Q204="AO",12-0.048,""))</f>
        <v/>
      </c>
      <c r="CL204" s="60">
        <f>IF(OR(Q204="AI",Q204="PI"),(AE204+AD204)/2+(AE204-AD204)*0.001,IF(Q204="AO",12+0.048,""))</f>
        <v/>
      </c>
      <c r="CM204" s="61" t="n"/>
      <c r="CN204" s="62" t="n"/>
      <c r="CO204" s="59">
        <f>IF(OR(Q204="AI",Q204="PI"),AE204-(AE204-AD204)*0.001,IF(AND(Q204="AO",T204="FC"),20-0.048,IF(AND(Q204="AO",OR(T204="FO",T204="FLO")),4-0.048,"")))</f>
        <v/>
      </c>
      <c r="CP204" s="60">
        <f>IF(OR(Q204="AI",Q204="PI"),AE204+(AE204-AD204)*0.001,IF(AND(Q204="AO",T204="FC"),20+0.048,IF(AND(Q204="AO",OR(T204="FO",T204="FLO")),4+0.048,"")))</f>
        <v/>
      </c>
      <c r="CQ204" s="64" t="n"/>
      <c r="CR204" s="65" t="n"/>
      <c r="CS204" s="67" t="n"/>
      <c r="CT204" s="67" t="n"/>
      <c r="CV204" s="518" t="n"/>
      <c r="CY204" s="47">
        <f>CV204&amp;CW204&amp;CX204</f>
        <v/>
      </c>
    </row>
    <row r="205" ht="19.9" customHeight="1" s="521">
      <c r="A205" s="524" t="n">
        <v>204</v>
      </c>
      <c r="B205" s="15" t="n">
        <v>12</v>
      </c>
      <c r="C205" s="15" t="n"/>
      <c r="D205" s="50">
        <f>LEFT(L205,1)&amp;RIGHT(L205,2)&amp;"N"&amp;M205&amp;"S"&amp;N205&amp;O205</f>
        <v/>
      </c>
      <c r="E205" s="45" t="n"/>
      <c r="F205" s="43" t="n"/>
      <c r="G205" s="553" t="inlineStr">
        <is>
          <t>Spare</t>
        </is>
      </c>
      <c r="H205" s="553" t="n"/>
      <c r="I205" s="553" t="n"/>
      <c r="J205" s="553">
        <f>IF(H205&lt;&gt;"",LEFT(H205,FIND("～",H205,1)-1),"")</f>
        <v/>
      </c>
      <c r="K205" s="553">
        <f>IF(H205&lt;&gt;"",MID(H205,FIND("～",H205,1)+1,10),"")</f>
        <v/>
      </c>
      <c r="L205" s="22">
        <f>L204</f>
        <v/>
      </c>
      <c r="M205" s="21">
        <f>M204</f>
        <v/>
      </c>
      <c r="N205" s="21">
        <f>N204</f>
        <v/>
      </c>
      <c r="O205" s="21" t="n">
        <v>12</v>
      </c>
      <c r="P205" s="83">
        <f>P204</f>
        <v/>
      </c>
      <c r="Q205" s="22">
        <f>IF(MID(P205,4,3)="543","AO","AI")</f>
        <v/>
      </c>
      <c r="R205" s="22">
        <f>IF(R204&lt;&gt;"",R204,"")</f>
        <v/>
      </c>
      <c r="S205" s="83" t="inlineStr">
        <is>
          <t>4-20mA</t>
        </is>
      </c>
      <c r="T205" s="22" t="n"/>
      <c r="U205" s="22" t="n"/>
      <c r="V205" s="22" t="n"/>
      <c r="W205" s="22" t="n"/>
      <c r="X205" s="22" t="n"/>
      <c r="Y205" s="22" t="n"/>
      <c r="Z205" s="25">
        <f>"%Z"&amp;TEXT(M205,"00")&amp;TEXT(N205,"0")&amp;"1"&amp;TEXT(O205,"00")</f>
        <v/>
      </c>
      <c r="AA205" s="22">
        <f>IF(E205="","",IF(Q205="AI",CONCATENATE("%%I",E205),IF(Q205="AO",CONCATENATE("%%O",E205),E205)))</f>
        <v/>
      </c>
      <c r="AB205" s="22">
        <f>IF(G205="Spare",D205,"")</f>
        <v/>
      </c>
      <c r="AC205" s="22">
        <f>IF(G205&lt;&gt;"",G205,"")</f>
        <v/>
      </c>
      <c r="AD205" s="21">
        <f>IF(J205&lt;&gt;"",J205,"")</f>
        <v/>
      </c>
      <c r="AE205" s="21">
        <f>IF(K205&lt;&gt;"",K205,"")</f>
        <v/>
      </c>
      <c r="AF205" s="21">
        <f>IF(I205&lt;&gt;"",I205,"")</f>
        <v/>
      </c>
      <c r="AG205" s="22" t="n"/>
      <c r="AH205" s="22" t="n"/>
      <c r="AI205" s="22" t="n"/>
      <c r="AJ205" s="22" t="n"/>
      <c r="AK205" s="23" t="n"/>
      <c r="AL205" s="23" t="inlineStr">
        <is>
          <t>NIS</t>
        </is>
      </c>
      <c r="AM205" s="23" t="n"/>
      <c r="AN205" s="84" t="inlineStr">
        <is>
          <t>DCS</t>
        </is>
      </c>
      <c r="AO205" s="27" t="n"/>
      <c r="AP205" s="27" t="n"/>
      <c r="AQ205" s="28" t="n"/>
      <c r="AR205" s="33" t="n"/>
      <c r="AS205" s="29" t="n"/>
      <c r="AT205" s="84" t="inlineStr">
        <is>
          <t>Site</t>
        </is>
      </c>
      <c r="AU205" s="27" t="n"/>
      <c r="AV205" s="27" t="n"/>
      <c r="AW205" s="27" t="n"/>
      <c r="AX205" s="530" t="n"/>
      <c r="AY205" s="530" t="n"/>
      <c r="AZ205" s="27" t="n"/>
      <c r="BA205" s="27" t="n"/>
      <c r="BB205" s="27" t="n"/>
      <c r="BC205" s="27" t="n"/>
      <c r="BD205" s="27" t="n"/>
      <c r="BE205" s="33" t="n"/>
      <c r="BF205" s="33" t="n"/>
      <c r="BG205" s="33" t="n"/>
      <c r="BH205" s="33" t="n"/>
      <c r="BI205" s="33" t="n"/>
      <c r="BJ205" s="33" t="n"/>
      <c r="BK205" s="33" t="n"/>
      <c r="BL205" s="33" t="n"/>
      <c r="BM205" s="33" t="n"/>
      <c r="BN205" s="33" t="n"/>
      <c r="BO205" s="33" t="n"/>
      <c r="BP205" s="33" t="n"/>
      <c r="BQ205" s="33" t="n"/>
      <c r="BR205" s="33" t="n"/>
      <c r="BS205" s="33" t="n"/>
      <c r="BT205" s="33" t="n"/>
      <c r="BU205" s="33" t="n"/>
      <c r="BV205" s="33" t="n"/>
      <c r="BW205" s="27" t="n"/>
      <c r="BX205" s="33" t="n"/>
      <c r="BY205" s="33" t="n"/>
      <c r="BZ205" s="33" t="n"/>
      <c r="CA205" s="27" t="n"/>
      <c r="CB205" s="27" t="n"/>
      <c r="CC205" s="27" t="n"/>
      <c r="CD205" s="27" t="n"/>
      <c r="CE205" s="58" t="n"/>
      <c r="CF205" s="58" t="n"/>
      <c r="CG205" s="59">
        <f>IF(OR(Q205="AI",Q205="PI"),AD205-(AE205-AD205)*0.001,IF(AND(Q205="AO",T205="FC"),4-0.048,IF(AND(Q205="AO",OR(T205="FO",T205="FLO")),20-0.048,"")))</f>
        <v/>
      </c>
      <c r="CH205" s="60">
        <f>IF(OR(Q205="AI",Q205="PI"),AD205+(AE205-AD205)*0.001,IF(AND(Q205="AO",T205="FC"),4+0.048,IF(AND(Q205="AO",OR(T205="FO",T205="FLO")),20+0.048,"")))</f>
        <v/>
      </c>
      <c r="CI205" s="61" t="n"/>
      <c r="CJ205" s="62" t="n"/>
      <c r="CK205" s="59">
        <f>IF(OR(Q205="AI",Q205="PI"),(AE205+AD205)/2-(AE205-AD205)*0.001,IF(Q205="AO",12-0.048,""))</f>
        <v/>
      </c>
      <c r="CL205" s="60">
        <f>IF(OR(Q205="AI",Q205="PI"),(AE205+AD205)/2+(AE205-AD205)*0.001,IF(Q205="AO",12+0.048,""))</f>
        <v/>
      </c>
      <c r="CM205" s="61" t="n"/>
      <c r="CN205" s="62" t="n"/>
      <c r="CO205" s="59">
        <f>IF(OR(Q205="AI",Q205="PI"),AE205-(AE205-AD205)*0.001,IF(AND(Q205="AO",T205="FC"),20-0.048,IF(AND(Q205="AO",OR(T205="FO",T205="FLO")),4-0.048,"")))</f>
        <v/>
      </c>
      <c r="CP205" s="60">
        <f>IF(OR(Q205="AI",Q205="PI"),AE205+(AE205-AD205)*0.001,IF(AND(Q205="AO",T205="FC"),20+0.048,IF(AND(Q205="AO",OR(T205="FO",T205="FLO")),4+0.048,"")))</f>
        <v/>
      </c>
      <c r="CQ205" s="64" t="n"/>
      <c r="CR205" s="65" t="n"/>
      <c r="CS205" s="67" t="n"/>
      <c r="CT205" s="67" t="n"/>
      <c r="CV205" s="518" t="n"/>
      <c r="CY205" s="47">
        <f>CV205&amp;CW205&amp;CX205</f>
        <v/>
      </c>
    </row>
    <row r="206" ht="19.9" customHeight="1" s="521">
      <c r="A206" s="524" t="n">
        <v>205</v>
      </c>
      <c r="B206" s="15" t="n">
        <v>13</v>
      </c>
      <c r="C206" s="15" t="n"/>
      <c r="D206" s="50">
        <f>LEFT(L206,1)&amp;RIGHT(L206,2)&amp;"N"&amp;M206&amp;"S"&amp;N206&amp;O206</f>
        <v/>
      </c>
      <c r="E206" s="45" t="n"/>
      <c r="F206" s="43" t="n"/>
      <c r="G206" s="553" t="inlineStr">
        <is>
          <t>Spare</t>
        </is>
      </c>
      <c r="H206" s="553" t="n"/>
      <c r="I206" s="553" t="n"/>
      <c r="J206" s="553">
        <f>IF(H206&lt;&gt;"",LEFT(H206,FIND("～",H206,1)-1),"")</f>
        <v/>
      </c>
      <c r="K206" s="553">
        <f>IF(H206&lt;&gt;"",MID(H206,FIND("～",H206,1)+1,10),"")</f>
        <v/>
      </c>
      <c r="L206" s="22">
        <f>L205</f>
        <v/>
      </c>
      <c r="M206" s="21">
        <f>M205</f>
        <v/>
      </c>
      <c r="N206" s="21">
        <f>N205</f>
        <v/>
      </c>
      <c r="O206" s="21" t="n">
        <v>13</v>
      </c>
      <c r="P206" s="83">
        <f>P205</f>
        <v/>
      </c>
      <c r="Q206" s="22">
        <f>IF(MID(P206,4,3)="543","AO","AI")</f>
        <v/>
      </c>
      <c r="R206" s="22">
        <f>IF(R205&lt;&gt;"",R205,"")</f>
        <v/>
      </c>
      <c r="S206" s="83" t="inlineStr">
        <is>
          <t>4-20mA</t>
        </is>
      </c>
      <c r="T206" s="22" t="n"/>
      <c r="U206" s="22" t="n"/>
      <c r="V206" s="22" t="n"/>
      <c r="W206" s="22" t="n"/>
      <c r="X206" s="22" t="n"/>
      <c r="Y206" s="22" t="n"/>
      <c r="Z206" s="25">
        <f>"%Z"&amp;TEXT(M206,"00")&amp;TEXT(N206,"0")&amp;"1"&amp;TEXT(O206,"00")</f>
        <v/>
      </c>
      <c r="AA206" s="22">
        <f>IF(E206="","",IF(Q206="AI",CONCATENATE("%%I",E206),IF(Q206="AO",CONCATENATE("%%O",E206),E206)))</f>
        <v/>
      </c>
      <c r="AB206" s="22">
        <f>IF(G206="Spare",D206,"")</f>
        <v/>
      </c>
      <c r="AC206" s="22">
        <f>IF(G206&lt;&gt;"",G206,"")</f>
        <v/>
      </c>
      <c r="AD206" s="21">
        <f>IF(J206&lt;&gt;"",J206,"")</f>
        <v/>
      </c>
      <c r="AE206" s="21">
        <f>IF(K206&lt;&gt;"",K206,"")</f>
        <v/>
      </c>
      <c r="AF206" s="21">
        <f>IF(I206&lt;&gt;"",I206,"")</f>
        <v/>
      </c>
      <c r="AG206" s="22" t="n"/>
      <c r="AH206" s="22" t="n"/>
      <c r="AI206" s="22" t="n"/>
      <c r="AJ206" s="22" t="n"/>
      <c r="AK206" s="23" t="n"/>
      <c r="AL206" s="23" t="inlineStr">
        <is>
          <t>NIS</t>
        </is>
      </c>
      <c r="AM206" s="23" t="n"/>
      <c r="AN206" s="84" t="inlineStr">
        <is>
          <t>DCS</t>
        </is>
      </c>
      <c r="AO206" s="27" t="n"/>
      <c r="AP206" s="27" t="n"/>
      <c r="AQ206" s="28" t="n"/>
      <c r="AR206" s="33" t="n"/>
      <c r="AS206" s="29" t="n"/>
      <c r="AT206" s="84" t="inlineStr">
        <is>
          <t>Site</t>
        </is>
      </c>
      <c r="AU206" s="27" t="n"/>
      <c r="AV206" s="27" t="n"/>
      <c r="AW206" s="27" t="n"/>
      <c r="AX206" s="530" t="n"/>
      <c r="AY206" s="530" t="n"/>
      <c r="AZ206" s="27" t="n"/>
      <c r="BA206" s="27" t="n"/>
      <c r="BB206" s="27" t="n"/>
      <c r="BC206" s="27" t="n"/>
      <c r="BD206" s="27" t="n"/>
      <c r="BE206" s="33" t="n"/>
      <c r="BF206" s="33" t="n"/>
      <c r="BG206" s="33" t="n"/>
      <c r="BH206" s="33" t="n"/>
      <c r="BI206" s="33" t="n"/>
      <c r="BJ206" s="33" t="n"/>
      <c r="BK206" s="33" t="n"/>
      <c r="BL206" s="33" t="n"/>
      <c r="BM206" s="33" t="n"/>
      <c r="BN206" s="33" t="n"/>
      <c r="BO206" s="33" t="n"/>
      <c r="BP206" s="33" t="n"/>
      <c r="BQ206" s="33" t="n"/>
      <c r="BR206" s="33" t="n"/>
      <c r="BS206" s="33" t="n"/>
      <c r="BT206" s="33" t="n"/>
      <c r="BU206" s="33" t="n"/>
      <c r="BV206" s="33" t="n"/>
      <c r="BW206" s="27" t="n"/>
      <c r="BX206" s="33" t="n"/>
      <c r="BY206" s="33" t="n"/>
      <c r="BZ206" s="33" t="n"/>
      <c r="CA206" s="27" t="n"/>
      <c r="CB206" s="27" t="n"/>
      <c r="CC206" s="27" t="n"/>
      <c r="CD206" s="27" t="n"/>
      <c r="CE206" s="58" t="n"/>
      <c r="CF206" s="58" t="n"/>
      <c r="CG206" s="59">
        <f>IF(OR(Q206="AI",Q206="PI"),AD206-(AE206-AD206)*0.001,IF(AND(Q206="AO",T206="FC"),4-0.048,IF(AND(Q206="AO",OR(T206="FO",T206="FLO")),20-0.048,"")))</f>
        <v/>
      </c>
      <c r="CH206" s="60">
        <f>IF(OR(Q206="AI",Q206="PI"),AD206+(AE206-AD206)*0.001,IF(AND(Q206="AO",T206="FC"),4+0.048,IF(AND(Q206="AO",OR(T206="FO",T206="FLO")),20+0.048,"")))</f>
        <v/>
      </c>
      <c r="CI206" s="61" t="n"/>
      <c r="CJ206" s="62" t="n"/>
      <c r="CK206" s="59">
        <f>IF(OR(Q206="AI",Q206="PI"),(AE206+AD206)/2-(AE206-AD206)*0.001,IF(Q206="AO",12-0.048,""))</f>
        <v/>
      </c>
      <c r="CL206" s="60">
        <f>IF(OR(Q206="AI",Q206="PI"),(AE206+AD206)/2+(AE206-AD206)*0.001,IF(Q206="AO",12+0.048,""))</f>
        <v/>
      </c>
      <c r="CM206" s="61" t="n"/>
      <c r="CN206" s="62" t="n"/>
      <c r="CO206" s="59">
        <f>IF(OR(Q206="AI",Q206="PI"),AE206-(AE206-AD206)*0.001,IF(AND(Q206="AO",T206="FC"),20-0.048,IF(AND(Q206="AO",OR(T206="FO",T206="FLO")),4-0.048,"")))</f>
        <v/>
      </c>
      <c r="CP206" s="60">
        <f>IF(OR(Q206="AI",Q206="PI"),AE206+(AE206-AD206)*0.001,IF(AND(Q206="AO",T206="FC"),20+0.048,IF(AND(Q206="AO",OR(T206="FO",T206="FLO")),4+0.048,"")))</f>
        <v/>
      </c>
      <c r="CQ206" s="64" t="n"/>
      <c r="CR206" s="65" t="n"/>
      <c r="CS206" s="67" t="n"/>
      <c r="CT206" s="67" t="n"/>
      <c r="CV206" s="518" t="n"/>
      <c r="CY206" s="47">
        <f>CV206&amp;CW206&amp;CX206</f>
        <v/>
      </c>
    </row>
    <row r="207" ht="19.9" customHeight="1" s="521">
      <c r="A207" s="524" t="n">
        <v>206</v>
      </c>
      <c r="B207" s="16" t="n">
        <v>14</v>
      </c>
      <c r="C207" s="16" t="n"/>
      <c r="D207" s="50">
        <f>LEFT(L207,1)&amp;RIGHT(L207,2)&amp;"N"&amp;M207&amp;"S"&amp;N207&amp;O207</f>
        <v/>
      </c>
      <c r="E207" s="45" t="n"/>
      <c r="F207" s="43" t="n"/>
      <c r="G207" s="553" t="inlineStr">
        <is>
          <t>Spare</t>
        </is>
      </c>
      <c r="H207" s="553" t="n"/>
      <c r="I207" s="553" t="n"/>
      <c r="J207" s="553">
        <f>IF(H207&lt;&gt;"",LEFT(H207,FIND("～",H207,1)-1),"")</f>
        <v/>
      </c>
      <c r="K207" s="553">
        <f>IF(H207&lt;&gt;"",MID(H207,FIND("～",H207,1)+1,10),"")</f>
        <v/>
      </c>
      <c r="L207" s="22">
        <f>L206</f>
        <v/>
      </c>
      <c r="M207" s="21">
        <f>M206</f>
        <v/>
      </c>
      <c r="N207" s="21">
        <f>N206</f>
        <v/>
      </c>
      <c r="O207" s="21" t="n">
        <v>14</v>
      </c>
      <c r="P207" s="83">
        <f>P206</f>
        <v/>
      </c>
      <c r="Q207" s="22">
        <f>IF(MID(P207,4,3)="543","AO","AI")</f>
        <v/>
      </c>
      <c r="R207" s="22">
        <f>IF(R206&lt;&gt;"",R206,"")</f>
        <v/>
      </c>
      <c r="S207" s="83" t="inlineStr">
        <is>
          <t>4-20mA</t>
        </is>
      </c>
      <c r="T207" s="22" t="n"/>
      <c r="U207" s="22" t="n"/>
      <c r="V207" s="22" t="n"/>
      <c r="W207" s="22" t="n"/>
      <c r="X207" s="26" t="n"/>
      <c r="Y207" s="22" t="n"/>
      <c r="Z207" s="25">
        <f>"%Z"&amp;TEXT(M207,"00")&amp;TEXT(N207,"0")&amp;"1"&amp;TEXT(O207,"00")</f>
        <v/>
      </c>
      <c r="AA207" s="22">
        <f>IF(E207="","",IF(Q207="AI",CONCATENATE("%%I",E207),IF(Q207="AO",CONCATENATE("%%O",E207),E207)))</f>
        <v/>
      </c>
      <c r="AB207" s="22">
        <f>IF(G207="Spare",D207,"")</f>
        <v/>
      </c>
      <c r="AC207" s="22">
        <f>IF(G207&lt;&gt;"",G207,"")</f>
        <v/>
      </c>
      <c r="AD207" s="21">
        <f>IF(J207&lt;&gt;"",J207,"")</f>
        <v/>
      </c>
      <c r="AE207" s="21">
        <f>IF(K207&lt;&gt;"",K207,"")</f>
        <v/>
      </c>
      <c r="AF207" s="21">
        <f>IF(I207&lt;&gt;"",I207,"")</f>
        <v/>
      </c>
      <c r="AG207" s="22" t="n"/>
      <c r="AH207" s="22" t="n"/>
      <c r="AI207" s="22" t="n"/>
      <c r="AJ207" s="22" t="n"/>
      <c r="AK207" s="23" t="n"/>
      <c r="AL207" s="23" t="inlineStr">
        <is>
          <t>NIS</t>
        </is>
      </c>
      <c r="AM207" s="23" t="n"/>
      <c r="AN207" s="84" t="inlineStr">
        <is>
          <t>DCS</t>
        </is>
      </c>
      <c r="AO207" s="27" t="n"/>
      <c r="AP207" s="27" t="n"/>
      <c r="AQ207" s="28" t="n"/>
      <c r="AR207" s="33" t="n"/>
      <c r="AS207" s="29" t="n"/>
      <c r="AT207" s="84" t="inlineStr">
        <is>
          <t>Site</t>
        </is>
      </c>
      <c r="AU207" s="27" t="n"/>
      <c r="AV207" s="32" t="n"/>
      <c r="AW207" s="27" t="n"/>
      <c r="AX207" s="530" t="n"/>
      <c r="AY207" s="530" t="n"/>
      <c r="AZ207" s="27" t="n"/>
      <c r="BA207" s="27" t="n"/>
      <c r="BB207" s="27" t="n"/>
      <c r="BC207" s="27" t="n"/>
      <c r="BD207" s="27" t="n"/>
      <c r="BE207" s="33" t="n"/>
      <c r="BF207" s="33" t="n"/>
      <c r="BG207" s="33" t="n"/>
      <c r="BH207" s="33" t="n"/>
      <c r="BI207" s="33" t="n"/>
      <c r="BJ207" s="33" t="n"/>
      <c r="BK207" s="33" t="n"/>
      <c r="BL207" s="33" t="n"/>
      <c r="BM207" s="33" t="n"/>
      <c r="BN207" s="33" t="n"/>
      <c r="BO207" s="33" t="n"/>
      <c r="BP207" s="33" t="n"/>
      <c r="BQ207" s="33" t="n"/>
      <c r="BR207" s="33" t="n"/>
      <c r="BS207" s="33" t="n"/>
      <c r="BT207" s="33" t="n"/>
      <c r="BU207" s="33" t="n"/>
      <c r="BV207" s="33" t="n"/>
      <c r="BW207" s="27" t="n"/>
      <c r="BX207" s="33" t="n"/>
      <c r="BY207" s="33" t="n"/>
      <c r="BZ207" s="33" t="n"/>
      <c r="CA207" s="27" t="n"/>
      <c r="CB207" s="27" t="n"/>
      <c r="CC207" s="27" t="n"/>
      <c r="CD207" s="27" t="n"/>
      <c r="CE207" s="58" t="n"/>
      <c r="CF207" s="58" t="n"/>
      <c r="CG207" s="59">
        <f>IF(OR(Q207="AI",Q207="PI"),AD207-(AE207-AD207)*0.001,IF(AND(Q207="AO",T207="FC"),4-0.048,IF(AND(Q207="AO",OR(T207="FO",T207="FLO")),20-0.048,"")))</f>
        <v/>
      </c>
      <c r="CH207" s="60">
        <f>IF(OR(Q207="AI",Q207="PI"),AD207+(AE207-AD207)*0.001,IF(AND(Q207="AO",T207="FC"),4+0.048,IF(AND(Q207="AO",OR(T207="FO",T207="FLO")),20+0.048,"")))</f>
        <v/>
      </c>
      <c r="CI207" s="61" t="n"/>
      <c r="CJ207" s="62" t="n"/>
      <c r="CK207" s="59">
        <f>IF(OR(Q207="AI",Q207="PI"),(AE207+AD207)/2-(AE207-AD207)*0.001,IF(Q207="AO",12-0.048,""))</f>
        <v/>
      </c>
      <c r="CL207" s="60">
        <f>IF(OR(Q207="AI",Q207="PI"),(AE207+AD207)/2+(AE207-AD207)*0.001,IF(Q207="AO",12+0.048,""))</f>
        <v/>
      </c>
      <c r="CM207" s="61" t="n"/>
      <c r="CN207" s="62" t="n"/>
      <c r="CO207" s="59">
        <f>IF(OR(Q207="AI",Q207="PI"),AE207-(AE207-AD207)*0.001,IF(AND(Q207="AO",T207="FC"),20-0.048,IF(AND(Q207="AO",OR(T207="FO",T207="FLO")),4-0.048,"")))</f>
        <v/>
      </c>
      <c r="CP207" s="60">
        <f>IF(OR(Q207="AI",Q207="PI"),AE207+(AE207-AD207)*0.001,IF(AND(Q207="AO",T207="FC"),20+0.048,IF(AND(Q207="AO",OR(T207="FO",T207="FLO")),4+0.048,"")))</f>
        <v/>
      </c>
      <c r="CQ207" s="64" t="n"/>
      <c r="CR207" s="65" t="n"/>
      <c r="CS207" s="67" t="n"/>
      <c r="CT207" s="67" t="n"/>
      <c r="CV207" s="518" t="n"/>
      <c r="CY207" s="47">
        <f>CV207&amp;CW207&amp;CX207</f>
        <v/>
      </c>
    </row>
    <row r="208" ht="19.9" customHeight="1" s="521">
      <c r="A208" s="524" t="n">
        <v>207</v>
      </c>
      <c r="B208" s="16" t="n">
        <v>15</v>
      </c>
      <c r="C208" s="16" t="n"/>
      <c r="D208" s="50">
        <f>LEFT(L208,1)&amp;RIGHT(L208,2)&amp;"N"&amp;M208&amp;"S"&amp;N208&amp;O208</f>
        <v/>
      </c>
      <c r="E208" s="45" t="n"/>
      <c r="F208" s="43" t="n"/>
      <c r="G208" s="553" t="inlineStr">
        <is>
          <t>Spare</t>
        </is>
      </c>
      <c r="H208" s="553" t="n"/>
      <c r="I208" s="553" t="n"/>
      <c r="J208" s="553">
        <f>IF(H208&lt;&gt;"",LEFT(H208,FIND("～",H208,1)-1),"")</f>
        <v/>
      </c>
      <c r="K208" s="553">
        <f>IF(H208&lt;&gt;"",MID(H208,FIND("～",H208,1)+1,10),"")</f>
        <v/>
      </c>
      <c r="L208" s="22">
        <f>L207</f>
        <v/>
      </c>
      <c r="M208" s="21">
        <f>M207</f>
        <v/>
      </c>
      <c r="N208" s="21">
        <f>N207</f>
        <v/>
      </c>
      <c r="O208" s="21" t="n">
        <v>15</v>
      </c>
      <c r="P208" s="83">
        <f>P207</f>
        <v/>
      </c>
      <c r="Q208" s="22">
        <f>IF(MID(P208,4,3)="543","AO","AI")</f>
        <v/>
      </c>
      <c r="R208" s="22">
        <f>IF(R207&lt;&gt;"",R207,"")</f>
        <v/>
      </c>
      <c r="S208" s="83" t="inlineStr">
        <is>
          <t>4-20mA</t>
        </is>
      </c>
      <c r="T208" s="22" t="n"/>
      <c r="U208" s="22" t="n"/>
      <c r="V208" s="22" t="n"/>
      <c r="W208" s="22" t="n"/>
      <c r="X208" s="22" t="n"/>
      <c r="Y208" s="22" t="n"/>
      <c r="Z208" s="25">
        <f>"%Z"&amp;TEXT(M208,"00")&amp;TEXT(N208,"0")&amp;"1"&amp;TEXT(O208,"00")</f>
        <v/>
      </c>
      <c r="AA208" s="22">
        <f>IF(E208="","",IF(Q208="AI",CONCATENATE("%%I",E208),IF(Q208="AO",CONCATENATE("%%O",E208),E208)))</f>
        <v/>
      </c>
      <c r="AB208" s="22">
        <f>IF(G208="Spare",D208,"")</f>
        <v/>
      </c>
      <c r="AC208" s="22">
        <f>IF(G208&lt;&gt;"",G208,"")</f>
        <v/>
      </c>
      <c r="AD208" s="21">
        <f>IF(J208&lt;&gt;"",J208,"")</f>
        <v/>
      </c>
      <c r="AE208" s="21">
        <f>IF(K208&lt;&gt;"",K208,"")</f>
        <v/>
      </c>
      <c r="AF208" s="21">
        <f>IF(I208&lt;&gt;"",I208,"")</f>
        <v/>
      </c>
      <c r="AG208" s="22" t="n"/>
      <c r="AH208" s="22" t="n"/>
      <c r="AI208" s="22" t="n"/>
      <c r="AJ208" s="22" t="n"/>
      <c r="AK208" s="23" t="n"/>
      <c r="AL208" s="23" t="inlineStr">
        <is>
          <t>NIS</t>
        </is>
      </c>
      <c r="AM208" s="23" t="n"/>
      <c r="AN208" s="84" t="inlineStr">
        <is>
          <t>DCS</t>
        </is>
      </c>
      <c r="AO208" s="27" t="n"/>
      <c r="AP208" s="27" t="n"/>
      <c r="AQ208" s="28" t="n"/>
      <c r="AR208" s="33" t="n"/>
      <c r="AS208" s="29" t="n"/>
      <c r="AT208" s="84" t="inlineStr">
        <is>
          <t>Site</t>
        </is>
      </c>
      <c r="AU208" s="27" t="n"/>
      <c r="AV208" s="33" t="n"/>
      <c r="AW208" s="27" t="n"/>
      <c r="AX208" s="530" t="n"/>
      <c r="AY208" s="530" t="n"/>
      <c r="AZ208" s="27" t="n"/>
      <c r="BA208" s="27" t="n"/>
      <c r="BB208" s="27" t="n"/>
      <c r="BC208" s="27" t="n"/>
      <c r="BD208" s="27" t="n"/>
      <c r="BE208" s="33" t="n"/>
      <c r="BF208" s="33" t="n"/>
      <c r="BG208" s="33" t="n"/>
      <c r="BH208" s="33" t="n"/>
      <c r="BI208" s="33" t="n"/>
      <c r="BJ208" s="33" t="n"/>
      <c r="BK208" s="33" t="n"/>
      <c r="BL208" s="33" t="n"/>
      <c r="BM208" s="33" t="n"/>
      <c r="BN208" s="33" t="n"/>
      <c r="BO208" s="33" t="n"/>
      <c r="BP208" s="33" t="n"/>
      <c r="BQ208" s="33" t="n"/>
      <c r="BR208" s="33" t="n"/>
      <c r="BS208" s="33" t="n"/>
      <c r="BT208" s="33" t="n"/>
      <c r="BU208" s="33" t="n"/>
      <c r="BV208" s="33" t="n"/>
      <c r="BW208" s="27" t="n"/>
      <c r="BX208" s="33" t="n"/>
      <c r="BY208" s="33" t="n"/>
      <c r="BZ208" s="33" t="n"/>
      <c r="CA208" s="27" t="n"/>
      <c r="CB208" s="27" t="n"/>
      <c r="CC208" s="27" t="n"/>
      <c r="CD208" s="27" t="n"/>
      <c r="CE208" s="58" t="n"/>
      <c r="CF208" s="58" t="n"/>
      <c r="CG208" s="59">
        <f>IF(OR(Q208="AI",Q208="PI"),AD208-(AE208-AD208)*0.001,IF(AND(Q208="AO",T208="FC"),4-0.048,IF(AND(Q208="AO",OR(T208="FO",T208="FLO")),20-0.048,"")))</f>
        <v/>
      </c>
      <c r="CH208" s="60">
        <f>IF(OR(Q208="AI",Q208="PI"),AD208+(AE208-AD208)*0.001,IF(AND(Q208="AO",T208="FC"),4+0.048,IF(AND(Q208="AO",OR(T208="FO",T208="FLO")),20+0.048,"")))</f>
        <v/>
      </c>
      <c r="CI208" s="61" t="n"/>
      <c r="CJ208" s="62" t="n"/>
      <c r="CK208" s="59">
        <f>IF(OR(Q208="AI",Q208="PI"),(AE208+AD208)/2-(AE208-AD208)*0.001,IF(Q208="AO",12-0.048,""))</f>
        <v/>
      </c>
      <c r="CL208" s="60">
        <f>IF(OR(Q208="AI",Q208="PI"),(AE208+AD208)/2+(AE208-AD208)*0.001,IF(Q208="AO",12+0.048,""))</f>
        <v/>
      </c>
      <c r="CM208" s="61" t="n"/>
      <c r="CN208" s="62" t="n"/>
      <c r="CO208" s="59">
        <f>IF(OR(Q208="AI",Q208="PI"),AE208-(AE208-AD208)*0.001,IF(AND(Q208="AO",T208="FC"),20-0.048,IF(AND(Q208="AO",OR(T208="FO",T208="FLO")),4-0.048,"")))</f>
        <v/>
      </c>
      <c r="CP208" s="60">
        <f>IF(OR(Q208="AI",Q208="PI"),AE208+(AE208-AD208)*0.001,IF(AND(Q208="AO",T208="FC"),20+0.048,IF(AND(Q208="AO",OR(T208="FO",T208="FLO")),4+0.048,"")))</f>
        <v/>
      </c>
      <c r="CQ208" s="64" t="n"/>
      <c r="CR208" s="65" t="n"/>
      <c r="CS208" s="67" t="n"/>
      <c r="CT208" s="67" t="n"/>
      <c r="CV208" s="518" t="n"/>
      <c r="CY208" s="47">
        <f>CV208&amp;CW208&amp;CX208</f>
        <v/>
      </c>
    </row>
    <row r="209" ht="19.9" customHeight="1" s="521">
      <c r="A209" s="524" t="n">
        <v>208</v>
      </c>
      <c r="B209" s="16" t="n">
        <v>16</v>
      </c>
      <c r="C209" s="16" t="n"/>
      <c r="D209" s="50">
        <f>LEFT(L209,1)&amp;RIGHT(L209,2)&amp;"N"&amp;M209&amp;"S"&amp;N209&amp;O209</f>
        <v/>
      </c>
      <c r="E209" s="45" t="n"/>
      <c r="F209" s="43" t="n"/>
      <c r="G209" s="553" t="inlineStr">
        <is>
          <t>Spare</t>
        </is>
      </c>
      <c r="H209" s="553" t="n"/>
      <c r="I209" s="553" t="n"/>
      <c r="J209" s="553">
        <f>IF(H209&lt;&gt;"",LEFT(H209,FIND("～",H209,1)-1),"")</f>
        <v/>
      </c>
      <c r="K209" s="553">
        <f>IF(H209&lt;&gt;"",MID(H209,FIND("～",H209,1)+1,10),"")</f>
        <v/>
      </c>
      <c r="L209" s="22">
        <f>L208</f>
        <v/>
      </c>
      <c r="M209" s="21">
        <f>M208</f>
        <v/>
      </c>
      <c r="N209" s="21">
        <f>N208</f>
        <v/>
      </c>
      <c r="O209" s="21" t="n">
        <v>16</v>
      </c>
      <c r="P209" s="83">
        <f>P208</f>
        <v/>
      </c>
      <c r="Q209" s="22">
        <f>IF(MID(P209,4,3)="543","AO","AI")</f>
        <v/>
      </c>
      <c r="R209" s="22">
        <f>IF(R208&lt;&gt;"",R208,"")</f>
        <v/>
      </c>
      <c r="S209" s="83" t="inlineStr">
        <is>
          <t>4-20mA</t>
        </is>
      </c>
      <c r="T209" s="22" t="n"/>
      <c r="U209" s="22" t="n"/>
      <c r="V209" s="22" t="n"/>
      <c r="W209" s="22" t="n"/>
      <c r="X209" s="22" t="n"/>
      <c r="Y209" s="22" t="n"/>
      <c r="Z209" s="52">
        <f>"%Z"&amp;TEXT(M209,"00")&amp;TEXT(N209,"0")&amp;"1"&amp;TEXT(O209,"00")</f>
        <v/>
      </c>
      <c r="AA209" s="22">
        <f>IF(E209="","",IF(Q209="AI",CONCATENATE("%%I",E209),IF(Q209="AO",CONCATENATE("%%O",E209),E209)))</f>
        <v/>
      </c>
      <c r="AB209" s="22">
        <f>IF(G209="Spare",D209,"")</f>
        <v/>
      </c>
      <c r="AC209" s="22">
        <f>IF(G209&lt;&gt;"",G209,"")</f>
        <v/>
      </c>
      <c r="AD209" s="21">
        <f>IF(J209&lt;&gt;"",J209,"")</f>
        <v/>
      </c>
      <c r="AE209" s="21">
        <f>IF(K209&lt;&gt;"",K209,"")</f>
        <v/>
      </c>
      <c r="AF209" s="21">
        <f>IF(I209&lt;&gt;"",I209,"")</f>
        <v/>
      </c>
      <c r="AG209" s="22" t="n"/>
      <c r="AH209" s="22" t="n"/>
      <c r="AI209" s="22" t="n"/>
      <c r="AJ209" s="22" t="n"/>
      <c r="AK209" s="23" t="n"/>
      <c r="AL209" s="23" t="inlineStr">
        <is>
          <t>NIS</t>
        </is>
      </c>
      <c r="AM209" s="23" t="n"/>
      <c r="AN209" s="84" t="inlineStr">
        <is>
          <t>DCS</t>
        </is>
      </c>
      <c r="AO209" s="27" t="n"/>
      <c r="AP209" s="27" t="n"/>
      <c r="AQ209" s="28" t="n"/>
      <c r="AR209" s="33" t="n"/>
      <c r="AS209" s="29" t="n"/>
      <c r="AT209" s="84" t="inlineStr">
        <is>
          <t>Site</t>
        </is>
      </c>
      <c r="AU209" s="27" t="n"/>
      <c r="AV209" s="33" t="n"/>
      <c r="AW209" s="27" t="n"/>
      <c r="AX209" s="530" t="n"/>
      <c r="AY209" s="530" t="n"/>
      <c r="AZ209" s="27" t="n"/>
      <c r="BA209" s="27" t="n"/>
      <c r="BB209" s="27" t="n"/>
      <c r="BC209" s="27" t="n"/>
      <c r="BD209" s="27" t="n"/>
      <c r="BE209" s="33" t="n"/>
      <c r="BF209" s="33" t="n"/>
      <c r="BG209" s="33" t="n"/>
      <c r="BH209" s="33" t="n"/>
      <c r="BI209" s="33" t="n"/>
      <c r="BJ209" s="33" t="n"/>
      <c r="BK209" s="33" t="n"/>
      <c r="BL209" s="33" t="n"/>
      <c r="BM209" s="33" t="n"/>
      <c r="BN209" s="33" t="n"/>
      <c r="BO209" s="33" t="n"/>
      <c r="BP209" s="33" t="n"/>
      <c r="BQ209" s="33" t="n"/>
      <c r="BR209" s="33" t="n"/>
      <c r="BS209" s="33" t="n"/>
      <c r="BT209" s="33" t="n"/>
      <c r="BU209" s="33" t="n"/>
      <c r="BV209" s="33" t="n"/>
      <c r="BW209" s="27" t="n"/>
      <c r="BX209" s="33" t="n"/>
      <c r="BY209" s="33" t="n"/>
      <c r="BZ209" s="33" t="n"/>
      <c r="CA209" s="27" t="n"/>
      <c r="CB209" s="27" t="n"/>
      <c r="CC209" s="27" t="n"/>
      <c r="CD209" s="27" t="n"/>
      <c r="CE209" s="58" t="n"/>
      <c r="CF209" s="58" t="n"/>
      <c r="CG209" s="59">
        <f>IF(OR(Q209="AI",Q209="PI"),AD209-(AE209-AD209)*0.001,IF(AND(Q209="AO",T209="FC"),4-0.048,IF(AND(Q209="AO",OR(T209="FO",T209="FLO")),20-0.048,"")))</f>
        <v/>
      </c>
      <c r="CH209" s="60">
        <f>IF(OR(Q209="AI",Q209="PI"),AD209+(AE209-AD209)*0.001,IF(AND(Q209="AO",T209="FC"),4+0.048,IF(AND(Q209="AO",OR(T209="FO",T209="FLO")),20+0.048,"")))</f>
        <v/>
      </c>
      <c r="CI209" s="61" t="n"/>
      <c r="CJ209" s="62" t="n"/>
      <c r="CK209" s="59">
        <f>IF(OR(Q209="AI",Q209="PI"),(AE209+AD209)/2-(AE209-AD209)*0.001,IF(Q209="AO",12-0.048,""))</f>
        <v/>
      </c>
      <c r="CL209" s="60">
        <f>IF(OR(Q209="AI",Q209="PI"),(AE209+AD209)/2+(AE209-AD209)*0.001,IF(Q209="AO",12+0.048,""))</f>
        <v/>
      </c>
      <c r="CM209" s="61" t="n"/>
      <c r="CN209" s="62" t="n"/>
      <c r="CO209" s="59">
        <f>IF(OR(Q209="AI",Q209="PI"),AE209-(AE209-AD209)*0.001,IF(AND(Q209="AO",T209="FC"),20-0.048,IF(AND(Q209="AO",OR(T209="FO",T209="FLO")),4-0.048,"")))</f>
        <v/>
      </c>
      <c r="CP209" s="60">
        <f>IF(OR(Q209="AI",Q209="PI"),AE209+(AE209-AD209)*0.001,IF(AND(Q209="AO",T209="FC"),20+0.048,IF(AND(Q209="AO",OR(T209="FO",T209="FLO")),4+0.048,"")))</f>
        <v/>
      </c>
      <c r="CQ209" s="64" t="n"/>
      <c r="CR209" s="65" t="n"/>
      <c r="CS209" s="67" t="n"/>
      <c r="CT209" s="67" t="n"/>
      <c r="CV209" s="518" t="n"/>
      <c r="CY209" s="47">
        <f>CV209&amp;CW209&amp;CX209</f>
        <v/>
      </c>
    </row>
    <row r="210" ht="19.9" customHeight="1" s="521">
      <c r="A210" s="524" t="n">
        <v>209</v>
      </c>
      <c r="B210" s="15" t="n">
        <v>1</v>
      </c>
      <c r="C210" s="15" t="n">
        <v>1830</v>
      </c>
      <c r="D210" s="45" t="inlineStr">
        <is>
          <t>18-SC-23101</t>
        </is>
      </c>
      <c r="E210" s="553" t="n"/>
      <c r="F210" s="540" t="inlineStr">
        <is>
          <t>-</t>
        </is>
      </c>
      <c r="G210" s="541" t="inlineStr">
        <is>
          <t>18-PP-2301A CONTROL</t>
        </is>
      </c>
      <c r="H210" s="68" t="n"/>
      <c r="I210" s="553" t="n"/>
      <c r="J210" s="553">
        <f>IF(H210&lt;&gt;"",LEFT(H210,FIND("～",H210,1)-1),"")</f>
        <v/>
      </c>
      <c r="K210" s="553">
        <f>IF(H210&lt;&gt;"",MID(H210,FIND("～",H210,1)+1,10),"")</f>
        <v/>
      </c>
      <c r="L210" s="22">
        <f>L209</f>
        <v/>
      </c>
      <c r="M210" s="21" t="n">
        <v>7</v>
      </c>
      <c r="N210" s="21" t="n">
        <v>3</v>
      </c>
      <c r="O210" s="21" t="n">
        <v>1</v>
      </c>
      <c r="P210" s="83" t="inlineStr">
        <is>
          <t>AAI543-H</t>
        </is>
      </c>
      <c r="Q210" s="22">
        <f>IF(MID(P210,4,3)="543","AO","AI")</f>
        <v/>
      </c>
      <c r="R210" s="22" t="inlineStr">
        <is>
          <t>Y</t>
        </is>
      </c>
      <c r="S210" s="542" t="inlineStr">
        <is>
          <t>4~20mA</t>
        </is>
      </c>
      <c r="T210" s="22" t="n"/>
      <c r="U210" s="22" t="n"/>
      <c r="V210" s="22" t="n"/>
      <c r="W210" s="22" t="n"/>
      <c r="X210" s="22" t="n"/>
      <c r="Y210" s="22" t="n"/>
      <c r="Z210" s="25">
        <f>"%Z"&amp;TEXT(M210,"00")&amp;TEXT(N210,"0")&amp;"1"&amp;TEXT(O210,"00")</f>
        <v/>
      </c>
      <c r="AA210" s="22">
        <f>IF(E210="","",IF(Q210="AI",CONCATENATE("%%I",E210),IF(Q210="AO",CONCATENATE("%%O",E210),E210)))</f>
        <v/>
      </c>
      <c r="AB210" s="22" t="inlineStr">
        <is>
          <t>18-SC-23101</t>
        </is>
      </c>
      <c r="AC210" s="22">
        <f>IF(G210&lt;&gt;"",G210,"")</f>
        <v/>
      </c>
      <c r="AD210" s="21">
        <f>IF(J210&lt;&gt;"",J210,"")</f>
        <v/>
      </c>
      <c r="AE210" s="21">
        <f>IF(K210&lt;&gt;"",K210,"")</f>
        <v/>
      </c>
      <c r="AF210" s="21">
        <f>IF(I210&lt;&gt;"",I210,"")</f>
        <v/>
      </c>
      <c r="AG210" s="22" t="n">
        <v>0</v>
      </c>
      <c r="AH210" s="22" t="n">
        <v>100</v>
      </c>
      <c r="AI210" s="22" t="n">
        <v>60</v>
      </c>
      <c r="AJ210" s="22" t="n">
        <v>0</v>
      </c>
      <c r="AK210" s="23" t="inlineStr">
        <is>
          <t>DCS-AO</t>
        </is>
      </c>
      <c r="AL210" s="23" t="inlineStr">
        <is>
          <t>NIS</t>
        </is>
      </c>
      <c r="AM210" s="23" t="n"/>
      <c r="AN210" s="84" t="inlineStr">
        <is>
          <t>DCS</t>
        </is>
      </c>
      <c r="AO210" s="27" t="n"/>
      <c r="AP210" s="27" t="n"/>
      <c r="AQ210" s="28" t="n"/>
      <c r="AR210" s="543" t="inlineStr">
        <is>
          <t>N</t>
        </is>
      </c>
      <c r="AS210" s="29" t="n"/>
      <c r="AT210" s="84" t="inlineStr">
        <is>
          <t>Site</t>
        </is>
      </c>
      <c r="AU210" s="541" t="inlineStr">
        <is>
          <t>-</t>
        </is>
      </c>
      <c r="AV210" s="27" t="n"/>
      <c r="AW210" s="27" t="n"/>
      <c r="AX210" s="531" t="n"/>
      <c r="AY210" s="530" t="inlineStr">
        <is>
          <t>MCC</t>
        </is>
      </c>
      <c r="AZ210" s="27" t="n"/>
      <c r="BA210" s="27" t="n"/>
      <c r="BB210" s="27" t="n"/>
      <c r="BC210" s="27" t="n"/>
      <c r="BD210" s="27" t="n"/>
      <c r="BE210" s="33" t="n"/>
      <c r="BF210" s="33" t="n"/>
      <c r="BG210" s="33" t="n"/>
      <c r="BH210" s="33" t="n"/>
      <c r="BI210" s="33" t="n"/>
      <c r="BJ210" s="33" t="n"/>
      <c r="BK210" s="33" t="n"/>
      <c r="BL210" s="33" t="n"/>
      <c r="BM210" s="33" t="n"/>
      <c r="BN210" s="33" t="n"/>
      <c r="BO210" s="33" t="n"/>
      <c r="BP210" s="33" t="n"/>
      <c r="BQ210" s="33" t="n"/>
      <c r="BR210" s="33" t="n"/>
      <c r="BS210" s="33" t="n"/>
      <c r="BT210" s="33" t="n"/>
      <c r="BU210" s="33" t="n"/>
      <c r="BV210" s="33" t="n"/>
      <c r="BW210" s="27" t="n"/>
      <c r="BX210" s="33" t="n"/>
      <c r="BY210" s="33" t="n"/>
      <c r="BZ210" s="33" t="n"/>
      <c r="CA210" s="27" t="n"/>
      <c r="CB210" s="27" t="n"/>
      <c r="CC210" s="27" t="n"/>
      <c r="CD210" s="27" t="n"/>
      <c r="CE210" s="58" t="n"/>
      <c r="CF210" s="58" t="n"/>
      <c r="CG210" s="59">
        <f>IF(OR(Q210="AI",Q210="PI"),AD210-(AE210-AD210)*0.001,IF(AND(Q210="AO",T210="FC"),4-0.048,IF(AND(Q210="AO",OR(T210="FO",T210="FLO")),20-0.048,"")))</f>
        <v/>
      </c>
      <c r="CH210" s="60">
        <f>IF(OR(Q210="AI",Q210="PI"),AD210+(AE210-AD210)*0.001,IF(AND(Q210="AO",T210="FC"),4+0.048,IF(AND(Q210="AO",OR(T210="FO",T210="FLO")),20+0.048,"")))</f>
        <v/>
      </c>
      <c r="CI210" s="61" t="n"/>
      <c r="CJ210" s="62" t="n"/>
      <c r="CK210" s="59">
        <f>IF(OR(Q210="AI",Q210="PI"),(AE210+AD210)/2-(AE210-AD210)*0.001,IF(Q210="AO",12-0.048,""))</f>
        <v/>
      </c>
      <c r="CL210" s="60">
        <f>IF(OR(Q210="AI",Q210="PI"),(AE210+AD210)/2+(AE210-AD210)*0.001,IF(Q210="AO",12+0.048,""))</f>
        <v/>
      </c>
      <c r="CM210" s="61" t="n"/>
      <c r="CN210" s="62" t="n"/>
      <c r="CO210" s="59">
        <f>IF(OR(Q210="AI",Q210="PI"),AE210-(AE210-AD210)*0.001,IF(AND(Q210="AO",T210="FC"),20-0.048,IF(AND(Q210="AO",OR(T210="FO",T210="FLO")),4-0.048,"")))</f>
        <v/>
      </c>
      <c r="CP210" s="60">
        <f>IF(OR(Q210="AI",Q210="PI"),AE210+(AE210-AD210)*0.001,IF(AND(Q210="AO",T210="FC"),20+0.048,IF(AND(Q210="AO",OR(T210="FO",T210="FLO")),4+0.048,"")))</f>
        <v/>
      </c>
      <c r="CQ210" s="64" t="n"/>
      <c r="CR210" s="65" t="n"/>
      <c r="CS210" s="67" t="n"/>
      <c r="CT210" s="67" t="n"/>
      <c r="CU210" s="544" t="n">
        <v>1830</v>
      </c>
      <c r="CV210" s="518">
        <f>LEFT(D210,3)</f>
        <v/>
      </c>
      <c r="CW210" s="47" t="inlineStr">
        <is>
          <t>SC</t>
        </is>
      </c>
      <c r="CX210" s="47">
        <f>RIGHT(D210,6)</f>
        <v/>
      </c>
      <c r="CY210" s="47">
        <f>CV210&amp;CW210&amp;CX210</f>
        <v/>
      </c>
    </row>
    <row r="211" ht="19.9" customHeight="1" s="521">
      <c r="A211" s="524" t="n">
        <v>210</v>
      </c>
      <c r="B211" s="15" t="n">
        <v>2</v>
      </c>
      <c r="C211" s="15" t="n">
        <v>1830</v>
      </c>
      <c r="D211" s="45" t="inlineStr">
        <is>
          <t>18-SC-23102</t>
        </is>
      </c>
      <c r="E211" s="553" t="n"/>
      <c r="F211" s="540" t="inlineStr">
        <is>
          <t>-</t>
        </is>
      </c>
      <c r="G211" s="541" t="inlineStr">
        <is>
          <t>18-PP-2301B SPEED CONTROL</t>
        </is>
      </c>
      <c r="H211" s="68" t="n"/>
      <c r="I211" s="553" t="n"/>
      <c r="J211" s="553">
        <f>IF(H211&lt;&gt;"",LEFT(H211,FIND("～",H211,1)-1),"")</f>
        <v/>
      </c>
      <c r="K211" s="553">
        <f>IF(H211&lt;&gt;"",MID(H211,FIND("～",H211,1)+1,10),"")</f>
        <v/>
      </c>
      <c r="L211" s="22">
        <f>L210</f>
        <v/>
      </c>
      <c r="M211" s="21">
        <f>M210</f>
        <v/>
      </c>
      <c r="N211" s="21">
        <f>N210</f>
        <v/>
      </c>
      <c r="O211" s="21" t="n">
        <v>2</v>
      </c>
      <c r="P211" s="83">
        <f>P210</f>
        <v/>
      </c>
      <c r="Q211" s="22">
        <f>IF(MID(P211,4,3)="543","AO","AI")</f>
        <v/>
      </c>
      <c r="R211" s="22">
        <f>IF(R210&lt;&gt;"",R210,"")</f>
        <v/>
      </c>
      <c r="S211" s="542" t="inlineStr">
        <is>
          <t>4~20mA</t>
        </is>
      </c>
      <c r="T211" s="22" t="n"/>
      <c r="U211" s="22" t="n"/>
      <c r="V211" s="22" t="n"/>
      <c r="W211" s="22" t="n"/>
      <c r="X211" s="22" t="n"/>
      <c r="Y211" s="22" t="n"/>
      <c r="Z211" s="25">
        <f>"%Z"&amp;TEXT(M211,"00")&amp;TEXT(N211,"0")&amp;"1"&amp;TEXT(O211,"00")</f>
        <v/>
      </c>
      <c r="AA211" s="22">
        <f>IF(E211="","",IF(Q211="AI",CONCATENATE("%%I",E211),IF(Q211="AO",CONCATENATE("%%O",E211),E211)))</f>
        <v/>
      </c>
      <c r="AB211" s="22" t="inlineStr">
        <is>
          <t>18-SC-23102</t>
        </is>
      </c>
      <c r="AC211" s="22">
        <f>IF(G211&lt;&gt;"",G211,"")</f>
        <v/>
      </c>
      <c r="AD211" s="21">
        <f>IF(J211&lt;&gt;"",J211,"")</f>
        <v/>
      </c>
      <c r="AE211" s="21">
        <f>IF(K211&lt;&gt;"",K211,"")</f>
        <v/>
      </c>
      <c r="AF211" s="21">
        <f>IF(I211&lt;&gt;"",I211,"")</f>
        <v/>
      </c>
      <c r="AG211" s="22" t="n">
        <v>0</v>
      </c>
      <c r="AH211" s="22" t="n">
        <v>100</v>
      </c>
      <c r="AI211" s="22" t="n">
        <v>60</v>
      </c>
      <c r="AJ211" s="22" t="n">
        <v>0</v>
      </c>
      <c r="AK211" s="23" t="inlineStr">
        <is>
          <t>DCS-AO</t>
        </is>
      </c>
      <c r="AL211" s="23" t="inlineStr">
        <is>
          <t>NIS</t>
        </is>
      </c>
      <c r="AM211" s="23" t="n"/>
      <c r="AN211" s="84" t="inlineStr">
        <is>
          <t>DCS</t>
        </is>
      </c>
      <c r="AO211" s="27" t="n"/>
      <c r="AP211" s="27" t="n"/>
      <c r="AQ211" s="28" t="n"/>
      <c r="AR211" s="543" t="inlineStr">
        <is>
          <t>N</t>
        </is>
      </c>
      <c r="AS211" s="29" t="n"/>
      <c r="AT211" s="84" t="inlineStr">
        <is>
          <t>Site</t>
        </is>
      </c>
      <c r="AU211" s="541" t="inlineStr">
        <is>
          <t>-</t>
        </is>
      </c>
      <c r="AV211" s="27" t="n"/>
      <c r="AW211" s="27" t="n"/>
      <c r="AX211" s="531" t="n"/>
      <c r="AY211" s="530" t="inlineStr">
        <is>
          <t>MCC</t>
        </is>
      </c>
      <c r="AZ211" s="27" t="n"/>
      <c r="BA211" s="27" t="n"/>
      <c r="BB211" s="27" t="n"/>
      <c r="BC211" s="27" t="n"/>
      <c r="BD211" s="27" t="n"/>
      <c r="BE211" s="33" t="n"/>
      <c r="BF211" s="33" t="n"/>
      <c r="BG211" s="33" t="n"/>
      <c r="BH211" s="33" t="n"/>
      <c r="BI211" s="33" t="n"/>
      <c r="BJ211" s="33" t="n"/>
      <c r="BK211" s="33" t="n"/>
      <c r="BL211" s="33" t="n"/>
      <c r="BM211" s="33" t="n"/>
      <c r="BN211" s="33" t="n"/>
      <c r="BO211" s="33" t="n"/>
      <c r="BP211" s="33" t="n"/>
      <c r="BQ211" s="33" t="n"/>
      <c r="BR211" s="33" t="n"/>
      <c r="BS211" s="33" t="n"/>
      <c r="BT211" s="33" t="n"/>
      <c r="BU211" s="33" t="n"/>
      <c r="BV211" s="33" t="n"/>
      <c r="BW211" s="27" t="n"/>
      <c r="BX211" s="33" t="n"/>
      <c r="BY211" s="33" t="n"/>
      <c r="BZ211" s="33" t="n"/>
      <c r="CA211" s="27" t="n"/>
      <c r="CB211" s="27" t="n"/>
      <c r="CC211" s="27" t="n"/>
      <c r="CD211" s="27" t="n"/>
      <c r="CE211" s="58" t="n"/>
      <c r="CF211" s="58" t="n"/>
      <c r="CG211" s="59">
        <f>IF(OR(Q211="AI",Q211="PI"),AD211-(AE211-AD211)*0.001,IF(AND(Q211="AO",T211="FC"),4-0.048,IF(AND(Q211="AO",OR(T211="FO",T211="FLO")),20-0.048,"")))</f>
        <v/>
      </c>
      <c r="CH211" s="60">
        <f>IF(OR(Q211="AI",Q211="PI"),AD211+(AE211-AD211)*0.001,IF(AND(Q211="AO",T211="FC"),4+0.048,IF(AND(Q211="AO",OR(T211="FO",T211="FLO")),20+0.048,"")))</f>
        <v/>
      </c>
      <c r="CI211" s="61" t="n"/>
      <c r="CJ211" s="62" t="n"/>
      <c r="CK211" s="59">
        <f>IF(OR(Q211="AI",Q211="PI"),(AE211+AD211)/2-(AE211-AD211)*0.001,IF(Q211="AO",12-0.048,""))</f>
        <v/>
      </c>
      <c r="CL211" s="60">
        <f>IF(OR(Q211="AI",Q211="PI"),(AE211+AD211)/2+(AE211-AD211)*0.001,IF(Q211="AO",12+0.048,""))</f>
        <v/>
      </c>
      <c r="CM211" s="61" t="n"/>
      <c r="CN211" s="62" t="n"/>
      <c r="CO211" s="59">
        <f>IF(OR(Q211="AI",Q211="PI"),AE211-(AE211-AD211)*0.001,IF(AND(Q211="AO",T211="FC"),20-0.048,IF(AND(Q211="AO",OR(T211="FO",T211="FLO")),4-0.048,"")))</f>
        <v/>
      </c>
      <c r="CP211" s="60">
        <f>IF(OR(Q211="AI",Q211="PI"),AE211+(AE211-AD211)*0.001,IF(AND(Q211="AO",T211="FC"),20+0.048,IF(AND(Q211="AO",OR(T211="FO",T211="FLO")),4+0.048,"")))</f>
        <v/>
      </c>
      <c r="CQ211" s="64" t="n"/>
      <c r="CR211" s="65" t="n"/>
      <c r="CS211" s="67" t="n"/>
      <c r="CT211" s="67" t="n"/>
      <c r="CU211" s="544" t="n">
        <v>1830</v>
      </c>
      <c r="CV211" s="518">
        <f>LEFT(D211,3)</f>
        <v/>
      </c>
      <c r="CW211" s="47" t="inlineStr">
        <is>
          <t>SC</t>
        </is>
      </c>
      <c r="CX211" s="47">
        <f>RIGHT(D211,6)</f>
        <v/>
      </c>
      <c r="CY211" s="47">
        <f>CV211&amp;CW211&amp;CX211</f>
        <v/>
      </c>
    </row>
    <row r="212" ht="19.9" customHeight="1" s="521">
      <c r="A212" s="524" t="n">
        <v>211</v>
      </c>
      <c r="B212" s="15" t="n">
        <v>3</v>
      </c>
      <c r="C212" s="15" t="n">
        <v>1830</v>
      </c>
      <c r="D212" s="45" t="inlineStr">
        <is>
          <t>18-SC-23105</t>
        </is>
      </c>
      <c r="E212" s="553" t="n"/>
      <c r="F212" s="540" t="inlineStr">
        <is>
          <t>-</t>
        </is>
      </c>
      <c r="G212" s="541" t="inlineStr">
        <is>
          <t>18-PA-2301 SPEED CONTROL</t>
        </is>
      </c>
      <c r="H212" s="68" t="n"/>
      <c r="I212" s="553" t="n"/>
      <c r="J212" s="553">
        <f>IF(H212&lt;&gt;"",LEFT(H212,FIND("～",H212,1)-1),"")</f>
        <v/>
      </c>
      <c r="K212" s="553">
        <f>IF(H212&lt;&gt;"",MID(H212,FIND("～",H212,1)+1,10),"")</f>
        <v/>
      </c>
      <c r="L212" s="22">
        <f>L211</f>
        <v/>
      </c>
      <c r="M212" s="21">
        <f>M211</f>
        <v/>
      </c>
      <c r="N212" s="21">
        <f>N211</f>
        <v/>
      </c>
      <c r="O212" s="21" t="n">
        <v>3</v>
      </c>
      <c r="P212" s="83">
        <f>P211</f>
        <v/>
      </c>
      <c r="Q212" s="22">
        <f>IF(MID(P212,4,3)="543","AO","AI")</f>
        <v/>
      </c>
      <c r="R212" s="22">
        <f>IF(R211&lt;&gt;"",R211,"")</f>
        <v/>
      </c>
      <c r="S212" s="542" t="inlineStr">
        <is>
          <t>4~20mA</t>
        </is>
      </c>
      <c r="T212" s="22" t="n"/>
      <c r="U212" s="22" t="n"/>
      <c r="V212" s="22" t="n"/>
      <c r="W212" s="22" t="n"/>
      <c r="X212" s="22" t="n"/>
      <c r="Y212" s="22" t="n"/>
      <c r="Z212" s="25">
        <f>"%Z"&amp;TEXT(M212,"00")&amp;TEXT(N212,"0")&amp;"1"&amp;TEXT(O212,"00")</f>
        <v/>
      </c>
      <c r="AA212" s="22">
        <f>IF(E212="","",IF(Q212="AI",CONCATENATE("%%I",E212),IF(Q212="AO",CONCATENATE("%%O",E212),E212)))</f>
        <v/>
      </c>
      <c r="AB212" s="22" t="inlineStr">
        <is>
          <t>18-SC-23105</t>
        </is>
      </c>
      <c r="AC212" s="22">
        <f>IF(G212&lt;&gt;"",G212,"")</f>
        <v/>
      </c>
      <c r="AD212" s="21">
        <f>IF(J212&lt;&gt;"",J212,"")</f>
        <v/>
      </c>
      <c r="AE212" s="21">
        <f>IF(K212&lt;&gt;"",K212,"")</f>
        <v/>
      </c>
      <c r="AF212" s="21">
        <f>IF(I212&lt;&gt;"",I212,"")</f>
        <v/>
      </c>
      <c r="AG212" s="22" t="n">
        <v>0</v>
      </c>
      <c r="AH212" s="22" t="n">
        <v>0</v>
      </c>
      <c r="AI212" s="22" t="n">
        <v>0.55</v>
      </c>
      <c r="AJ212" s="22" t="n">
        <v>0</v>
      </c>
      <c r="AK212" s="23" t="inlineStr">
        <is>
          <t>DCS-AO</t>
        </is>
      </c>
      <c r="AL212" s="23" t="inlineStr">
        <is>
          <t>NIS</t>
        </is>
      </c>
      <c r="AM212" s="23" t="n"/>
      <c r="AN212" s="84" t="inlineStr">
        <is>
          <t>DCS</t>
        </is>
      </c>
      <c r="AO212" s="27" t="n"/>
      <c r="AP212" s="27" t="n"/>
      <c r="AQ212" s="28" t="n"/>
      <c r="AR212" s="543" t="inlineStr">
        <is>
          <t>N</t>
        </is>
      </c>
      <c r="AS212" s="29" t="n"/>
      <c r="AT212" s="84" t="inlineStr">
        <is>
          <t>Site</t>
        </is>
      </c>
      <c r="AU212" s="541" t="inlineStr">
        <is>
          <t>-</t>
        </is>
      </c>
      <c r="AV212" s="27" t="n"/>
      <c r="AW212" s="27" t="n"/>
      <c r="AX212" s="531" t="n"/>
      <c r="AY212" s="530" t="inlineStr">
        <is>
          <t>MCC</t>
        </is>
      </c>
      <c r="AZ212" s="27" t="n"/>
      <c r="BA212" s="27" t="n"/>
      <c r="BB212" s="27" t="n"/>
      <c r="BC212" s="27" t="n"/>
      <c r="BD212" s="27" t="n"/>
      <c r="BE212" s="33" t="n"/>
      <c r="BF212" s="33" t="n"/>
      <c r="BG212" s="33" t="n"/>
      <c r="BH212" s="33" t="n"/>
      <c r="BI212" s="33" t="n"/>
      <c r="BJ212" s="33" t="n"/>
      <c r="BK212" s="33" t="n"/>
      <c r="BL212" s="33" t="n"/>
      <c r="BM212" s="33" t="n"/>
      <c r="BN212" s="33" t="n"/>
      <c r="BO212" s="33" t="n"/>
      <c r="BP212" s="33" t="n"/>
      <c r="BQ212" s="33" t="n"/>
      <c r="BR212" s="33" t="n"/>
      <c r="BS212" s="33" t="n"/>
      <c r="BT212" s="33" t="n"/>
      <c r="BU212" s="33" t="n"/>
      <c r="BV212" s="33" t="n"/>
      <c r="BW212" s="27" t="n"/>
      <c r="BX212" s="33" t="n"/>
      <c r="BY212" s="33" t="n"/>
      <c r="BZ212" s="33" t="n"/>
      <c r="CA212" s="27" t="n"/>
      <c r="CB212" s="27" t="n"/>
      <c r="CC212" s="27" t="n"/>
      <c r="CD212" s="27" t="n"/>
      <c r="CE212" s="58" t="n"/>
      <c r="CF212" s="58" t="n"/>
      <c r="CG212" s="59">
        <f>IF(OR(Q212="AI",Q212="PI"),AD212-(AE212-AD212)*0.001,IF(AND(Q212="AO",T212="FC"),4-0.048,IF(AND(Q212="AO",OR(T212="FO",T212="FLO")),20-0.048,"")))</f>
        <v/>
      </c>
      <c r="CH212" s="60">
        <f>IF(OR(Q212="AI",Q212="PI"),AD212+(AE212-AD212)*0.001,IF(AND(Q212="AO",T212="FC"),4+0.048,IF(AND(Q212="AO",OR(T212="FO",T212="FLO")),20+0.048,"")))</f>
        <v/>
      </c>
      <c r="CI212" s="61" t="n"/>
      <c r="CJ212" s="62" t="n"/>
      <c r="CK212" s="59">
        <f>IF(OR(Q212="AI",Q212="PI"),(AE212+AD212)/2-(AE212-AD212)*0.001,IF(Q212="AO",12-0.048,""))</f>
        <v/>
      </c>
      <c r="CL212" s="60">
        <f>IF(OR(Q212="AI",Q212="PI"),(AE212+AD212)/2+(AE212-AD212)*0.001,IF(Q212="AO",12+0.048,""))</f>
        <v/>
      </c>
      <c r="CM212" s="61" t="n"/>
      <c r="CN212" s="62" t="n"/>
      <c r="CO212" s="59">
        <f>IF(OR(Q212="AI",Q212="PI"),AE212-(AE212-AD212)*0.001,IF(AND(Q212="AO",T212="FC"),20-0.048,IF(AND(Q212="AO",OR(T212="FO",T212="FLO")),4-0.048,"")))</f>
        <v/>
      </c>
      <c r="CP212" s="60">
        <f>IF(OR(Q212="AI",Q212="PI"),AE212+(AE212-AD212)*0.001,IF(AND(Q212="AO",T212="FC"),20+0.048,IF(AND(Q212="AO",OR(T212="FO",T212="FLO")),4+0.048,"")))</f>
        <v/>
      </c>
      <c r="CQ212" s="64" t="n"/>
      <c r="CR212" s="65" t="n"/>
      <c r="CS212" s="67" t="n"/>
      <c r="CT212" s="67" t="n"/>
      <c r="CU212" s="544" t="n">
        <v>1830</v>
      </c>
      <c r="CV212" s="518">
        <f>LEFT(D212,3)</f>
        <v/>
      </c>
      <c r="CW212" s="47" t="inlineStr">
        <is>
          <t>SC</t>
        </is>
      </c>
      <c r="CX212" s="47">
        <f>RIGHT(D212,6)</f>
        <v/>
      </c>
      <c r="CY212" s="47">
        <f>CV212&amp;CW212&amp;CX212</f>
        <v/>
      </c>
    </row>
    <row r="213" ht="19.9" customHeight="1" s="521">
      <c r="A213" s="524" t="n">
        <v>212</v>
      </c>
      <c r="B213" s="15" t="n">
        <v>4</v>
      </c>
      <c r="C213" s="15" t="n">
        <v>1830</v>
      </c>
      <c r="D213" s="45" t="inlineStr">
        <is>
          <t>18-SC-24101</t>
        </is>
      </c>
      <c r="E213" s="553" t="n"/>
      <c r="F213" s="540" t="inlineStr">
        <is>
          <t>-</t>
        </is>
      </c>
      <c r="G213" s="541" t="inlineStr">
        <is>
          <t>18-PP-2401 SPEED CONTROL</t>
        </is>
      </c>
      <c r="H213" s="68" t="n"/>
      <c r="I213" s="553" t="n"/>
      <c r="J213" s="553">
        <f>IF(H213&lt;&gt;"",LEFT(H213,FIND("～",H213,1)-1),"")</f>
        <v/>
      </c>
      <c r="K213" s="553">
        <f>IF(H213&lt;&gt;"",MID(H213,FIND("～",H213,1)+1,10),"")</f>
        <v/>
      </c>
      <c r="L213" s="22">
        <f>L212</f>
        <v/>
      </c>
      <c r="M213" s="21">
        <f>M212</f>
        <v/>
      </c>
      <c r="N213" s="21">
        <f>N212</f>
        <v/>
      </c>
      <c r="O213" s="21" t="n">
        <v>4</v>
      </c>
      <c r="P213" s="83">
        <f>P212</f>
        <v/>
      </c>
      <c r="Q213" s="22">
        <f>IF(MID(P213,4,3)="543","AO","AI")</f>
        <v/>
      </c>
      <c r="R213" s="22">
        <f>IF(R212&lt;&gt;"",R212,"")</f>
        <v/>
      </c>
      <c r="S213" s="542" t="inlineStr">
        <is>
          <t>4~20mA</t>
        </is>
      </c>
      <c r="T213" s="22" t="n"/>
      <c r="U213" s="22" t="n"/>
      <c r="V213" s="22" t="n"/>
      <c r="W213" s="22" t="n"/>
      <c r="X213" s="22" t="n"/>
      <c r="Y213" s="22" t="n"/>
      <c r="Z213" s="25">
        <f>"%Z"&amp;TEXT(M213,"00")&amp;TEXT(N213,"0")&amp;"1"&amp;TEXT(O213,"00")</f>
        <v/>
      </c>
      <c r="AA213" s="22">
        <f>IF(E213="","",IF(Q213="AI",CONCATENATE("%%I",E213),IF(Q213="AO",CONCATENATE("%%O",E213),E213)))</f>
        <v/>
      </c>
      <c r="AB213" s="22" t="inlineStr">
        <is>
          <t>18-SC-24101</t>
        </is>
      </c>
      <c r="AC213" s="22">
        <f>IF(G213&lt;&gt;"",G213,"")</f>
        <v/>
      </c>
      <c r="AD213" s="21">
        <f>IF(J213&lt;&gt;"",J213,"")</f>
        <v/>
      </c>
      <c r="AE213" s="21">
        <f>IF(K213&lt;&gt;"",K213,"")</f>
        <v/>
      </c>
      <c r="AF213" s="21">
        <f>IF(I213&lt;&gt;"",I213,"")</f>
        <v/>
      </c>
      <c r="AG213" s="22" t="n">
        <v>0</v>
      </c>
      <c r="AH213" s="22" t="n">
        <v>0</v>
      </c>
      <c r="AI213" s="22" t="n">
        <v>0</v>
      </c>
      <c r="AJ213" s="22" t="n">
        <v>0</v>
      </c>
      <c r="AK213" s="23" t="inlineStr">
        <is>
          <t>DCS-AO</t>
        </is>
      </c>
      <c r="AL213" s="23" t="inlineStr">
        <is>
          <t>NIS</t>
        </is>
      </c>
      <c r="AM213" s="23" t="n"/>
      <c r="AN213" s="84" t="inlineStr">
        <is>
          <t>DCS</t>
        </is>
      </c>
      <c r="AO213" s="27" t="n"/>
      <c r="AP213" s="27" t="n"/>
      <c r="AQ213" s="28" t="n"/>
      <c r="AR213" s="543" t="inlineStr">
        <is>
          <t>N</t>
        </is>
      </c>
      <c r="AS213" s="29" t="n"/>
      <c r="AT213" s="84" t="inlineStr">
        <is>
          <t>Site</t>
        </is>
      </c>
      <c r="AU213" s="541" t="inlineStr">
        <is>
          <t>-</t>
        </is>
      </c>
      <c r="AV213" s="27" t="n"/>
      <c r="AW213" s="27" t="n"/>
      <c r="AX213" s="531" t="n"/>
      <c r="AY213" s="530" t="inlineStr">
        <is>
          <t>MCC</t>
        </is>
      </c>
      <c r="AZ213" s="27" t="n"/>
      <c r="BA213" s="27" t="n"/>
      <c r="BB213" s="27" t="n"/>
      <c r="BC213" s="27" t="n"/>
      <c r="BD213" s="27" t="n"/>
      <c r="BE213" s="33" t="n"/>
      <c r="BF213" s="33" t="n"/>
      <c r="BG213" s="33" t="n"/>
      <c r="BH213" s="33" t="n"/>
      <c r="BI213" s="33" t="n"/>
      <c r="BJ213" s="33" t="n"/>
      <c r="BK213" s="33" t="n"/>
      <c r="BL213" s="33" t="n"/>
      <c r="BM213" s="33" t="n"/>
      <c r="BN213" s="33" t="n"/>
      <c r="BO213" s="33" t="n"/>
      <c r="BP213" s="33" t="n"/>
      <c r="BQ213" s="33" t="n"/>
      <c r="BR213" s="33" t="n"/>
      <c r="BS213" s="33" t="n"/>
      <c r="BT213" s="33" t="n"/>
      <c r="BU213" s="33" t="n"/>
      <c r="BV213" s="33" t="n"/>
      <c r="BW213" s="27" t="n"/>
      <c r="BX213" s="33" t="n"/>
      <c r="BY213" s="33" t="n"/>
      <c r="BZ213" s="33" t="n"/>
      <c r="CA213" s="27" t="n"/>
      <c r="CB213" s="27" t="n"/>
      <c r="CC213" s="27" t="n"/>
      <c r="CD213" s="27" t="n"/>
      <c r="CE213" s="58" t="n"/>
      <c r="CF213" s="58" t="n"/>
      <c r="CG213" s="59">
        <f>IF(OR(Q213="AI",Q213="PI"),AD213-(AE213-AD213)*0.001,IF(AND(Q213="AO",T213="FC"),4-0.048,IF(AND(Q213="AO",OR(T213="FO",T213="FLO")),20-0.048,"")))</f>
        <v/>
      </c>
      <c r="CH213" s="60">
        <f>IF(OR(Q213="AI",Q213="PI"),AD213+(AE213-AD213)*0.001,IF(AND(Q213="AO",T213="FC"),4+0.048,IF(AND(Q213="AO",OR(T213="FO",T213="FLO")),20+0.048,"")))</f>
        <v/>
      </c>
      <c r="CI213" s="61" t="n"/>
      <c r="CJ213" s="62" t="n"/>
      <c r="CK213" s="59">
        <f>IF(OR(Q213="AI",Q213="PI"),(AE213+AD213)/2-(AE213-AD213)*0.001,IF(Q213="AO",12-0.048,""))</f>
        <v/>
      </c>
      <c r="CL213" s="60">
        <f>IF(OR(Q213="AI",Q213="PI"),(AE213+AD213)/2+(AE213-AD213)*0.001,IF(Q213="AO",12+0.048,""))</f>
        <v/>
      </c>
      <c r="CM213" s="61" t="n"/>
      <c r="CN213" s="62" t="n"/>
      <c r="CO213" s="59">
        <f>IF(OR(Q213="AI",Q213="PI"),AE213-(AE213-AD213)*0.001,IF(AND(Q213="AO",T213="FC"),20-0.048,IF(AND(Q213="AO",OR(T213="FO",T213="FLO")),4-0.048,"")))</f>
        <v/>
      </c>
      <c r="CP213" s="60">
        <f>IF(OR(Q213="AI",Q213="PI"),AE213+(AE213-AD213)*0.001,IF(AND(Q213="AO",T213="FC"),20+0.048,IF(AND(Q213="AO",OR(T213="FO",T213="FLO")),4+0.048,"")))</f>
        <v/>
      </c>
      <c r="CQ213" s="64" t="n"/>
      <c r="CR213" s="65" t="n"/>
      <c r="CS213" s="67" t="n"/>
      <c r="CT213" s="67" t="n"/>
      <c r="CU213" s="544" t="n">
        <v>1830</v>
      </c>
      <c r="CV213" s="518">
        <f>LEFT(D213,3)</f>
        <v/>
      </c>
      <c r="CW213" s="47" t="inlineStr">
        <is>
          <t>SC</t>
        </is>
      </c>
      <c r="CX213" s="47">
        <f>RIGHT(D213,6)</f>
        <v/>
      </c>
      <c r="CY213" s="47">
        <f>CV213&amp;CW213&amp;CX213</f>
        <v/>
      </c>
    </row>
    <row r="214" ht="19.9" customHeight="1" s="521">
      <c r="A214" s="524" t="n">
        <v>213</v>
      </c>
      <c r="B214" s="15" t="n">
        <v>5</v>
      </c>
      <c r="C214" s="15" t="n">
        <v>1830</v>
      </c>
      <c r="D214" s="45" t="inlineStr">
        <is>
          <t>18-SC-35101</t>
        </is>
      </c>
      <c r="E214" s="553" t="n"/>
      <c r="F214" s="540" t="inlineStr">
        <is>
          <t>-</t>
        </is>
      </c>
      <c r="G214" s="541" t="inlineStr">
        <is>
          <t>粉料仓旋转阀18-PF-3501X的速度控制</t>
        </is>
      </c>
      <c r="H214" s="68" t="n"/>
      <c r="I214" s="553" t="n"/>
      <c r="J214" s="553">
        <f>IF(H214&lt;&gt;"",LEFT(H214,FIND("～",H214,1)-1),"")</f>
        <v/>
      </c>
      <c r="K214" s="553">
        <f>IF(H214&lt;&gt;"",MID(H214,FIND("～",H214,1)+1,10),"")</f>
        <v/>
      </c>
      <c r="L214" s="22">
        <f>L213</f>
        <v/>
      </c>
      <c r="M214" s="21">
        <f>M213</f>
        <v/>
      </c>
      <c r="N214" s="21">
        <f>N213</f>
        <v/>
      </c>
      <c r="O214" s="21" t="n">
        <v>5</v>
      </c>
      <c r="P214" s="83">
        <f>P213</f>
        <v/>
      </c>
      <c r="Q214" s="22">
        <f>IF(MID(P214,4,3)="543","AO","AI")</f>
        <v/>
      </c>
      <c r="R214" s="22">
        <f>IF(R213&lt;&gt;"",R213,"")</f>
        <v/>
      </c>
      <c r="S214" s="542" t="inlineStr">
        <is>
          <t>4~20mA</t>
        </is>
      </c>
      <c r="T214" s="22" t="n"/>
      <c r="U214" s="22" t="n"/>
      <c r="V214" s="22" t="n"/>
      <c r="W214" s="22" t="n"/>
      <c r="X214" s="22" t="n"/>
      <c r="Y214" s="22" t="n"/>
      <c r="Z214" s="25">
        <f>"%Z"&amp;TEXT(M214,"00")&amp;TEXT(N214,"0")&amp;"1"&amp;TEXT(O214,"00")</f>
        <v/>
      </c>
      <c r="AA214" s="22">
        <f>IF(E214="","",IF(Q214="AI",CONCATENATE("%%I",E214),IF(Q214="AO",CONCATENATE("%%O",E214),E214)))</f>
        <v/>
      </c>
      <c r="AB214" s="22" t="inlineStr">
        <is>
          <t>18-SC-35101</t>
        </is>
      </c>
      <c r="AC214" s="22">
        <f>IF(G214&lt;&gt;"",G214,"")</f>
        <v/>
      </c>
      <c r="AD214" s="21">
        <f>IF(J214&lt;&gt;"",J214,"")</f>
        <v/>
      </c>
      <c r="AE214" s="21">
        <f>IF(K214&lt;&gt;"",K214,"")</f>
        <v/>
      </c>
      <c r="AF214" s="21">
        <f>IF(I214&lt;&gt;"",I214,"")</f>
        <v/>
      </c>
      <c r="AG214" s="22" t="n">
        <v>0</v>
      </c>
      <c r="AH214" s="22" t="n">
        <v>0</v>
      </c>
      <c r="AI214" s="22" t="n">
        <v>0</v>
      </c>
      <c r="AJ214" s="22" t="n">
        <v>0</v>
      </c>
      <c r="AK214" s="23" t="inlineStr">
        <is>
          <t>DCS-AO</t>
        </is>
      </c>
      <c r="AL214" s="23" t="inlineStr">
        <is>
          <t>NIS</t>
        </is>
      </c>
      <c r="AM214" s="23" t="n"/>
      <c r="AN214" s="84" t="inlineStr">
        <is>
          <t>DCS</t>
        </is>
      </c>
      <c r="AO214" s="27" t="n"/>
      <c r="AP214" s="27" t="n"/>
      <c r="AQ214" s="28" t="n"/>
      <c r="AR214" s="543" t="inlineStr">
        <is>
          <t>N</t>
        </is>
      </c>
      <c r="AS214" s="29" t="n"/>
      <c r="AT214" s="84" t="inlineStr">
        <is>
          <t>Site</t>
        </is>
      </c>
      <c r="AU214" s="541" t="inlineStr">
        <is>
          <t>-</t>
        </is>
      </c>
      <c r="AV214" s="27" t="n"/>
      <c r="AW214" s="27" t="n"/>
      <c r="AX214" s="531" t="n"/>
      <c r="AY214" s="530" t="inlineStr">
        <is>
          <t>MCC</t>
        </is>
      </c>
      <c r="AZ214" s="27" t="n"/>
      <c r="BA214" s="27" t="n"/>
      <c r="BB214" s="27" t="n"/>
      <c r="BC214" s="27" t="n"/>
      <c r="BD214" s="27" t="n"/>
      <c r="BE214" s="33" t="n"/>
      <c r="BF214" s="33" t="n"/>
      <c r="BG214" s="33" t="n"/>
      <c r="BH214" s="33" t="n"/>
      <c r="BI214" s="33" t="n"/>
      <c r="BJ214" s="33" t="n"/>
      <c r="BK214" s="33" t="n"/>
      <c r="BL214" s="33" t="n"/>
      <c r="BM214" s="33" t="n"/>
      <c r="BN214" s="33" t="n"/>
      <c r="BO214" s="33" t="n"/>
      <c r="BP214" s="33" t="n"/>
      <c r="BQ214" s="33" t="n"/>
      <c r="BR214" s="33" t="n"/>
      <c r="BS214" s="33" t="n"/>
      <c r="BT214" s="33" t="n"/>
      <c r="BU214" s="33" t="n"/>
      <c r="BV214" s="33" t="n"/>
      <c r="BW214" s="27" t="n"/>
      <c r="BX214" s="33" t="n"/>
      <c r="BY214" s="33" t="n"/>
      <c r="BZ214" s="33" t="n"/>
      <c r="CA214" s="27" t="n"/>
      <c r="CB214" s="27" t="n"/>
      <c r="CC214" s="27" t="n"/>
      <c r="CD214" s="27" t="n"/>
      <c r="CE214" s="58" t="n"/>
      <c r="CF214" s="58" t="n"/>
      <c r="CG214" s="59">
        <f>IF(OR(Q214="AI",Q214="PI"),AD214-(AE214-AD214)*0.001,IF(AND(Q214="AO",T214="FC"),4-0.048,IF(AND(Q214="AO",OR(T214="FO",T214="FLO")),20-0.048,"")))</f>
        <v/>
      </c>
      <c r="CH214" s="60">
        <f>IF(OR(Q214="AI",Q214="PI"),AD214+(AE214-AD214)*0.001,IF(AND(Q214="AO",T214="FC"),4+0.048,IF(AND(Q214="AO",OR(T214="FO",T214="FLO")),20+0.048,"")))</f>
        <v/>
      </c>
      <c r="CI214" s="61" t="n"/>
      <c r="CJ214" s="62" t="n"/>
      <c r="CK214" s="59">
        <f>IF(OR(Q214="AI",Q214="PI"),(AE214+AD214)/2-(AE214-AD214)*0.001,IF(Q214="AO",12-0.048,""))</f>
        <v/>
      </c>
      <c r="CL214" s="60">
        <f>IF(OR(Q214="AI",Q214="PI"),(AE214+AD214)/2+(AE214-AD214)*0.001,IF(Q214="AO",12+0.048,""))</f>
        <v/>
      </c>
      <c r="CM214" s="61" t="n"/>
      <c r="CN214" s="62" t="n"/>
      <c r="CO214" s="59">
        <f>IF(OR(Q214="AI",Q214="PI"),AE214-(AE214-AD214)*0.001,IF(AND(Q214="AO",T214="FC"),20-0.048,IF(AND(Q214="AO",OR(T214="FO",T214="FLO")),4-0.048,"")))</f>
        <v/>
      </c>
      <c r="CP214" s="60">
        <f>IF(OR(Q214="AI",Q214="PI"),AE214+(AE214-AD214)*0.001,IF(AND(Q214="AO",T214="FC"),20+0.048,IF(AND(Q214="AO",OR(T214="FO",T214="FLO")),4+0.048,"")))</f>
        <v/>
      </c>
      <c r="CQ214" s="64" t="n"/>
      <c r="CR214" s="65" t="n"/>
      <c r="CS214" s="67" t="n"/>
      <c r="CT214" s="67" t="n"/>
      <c r="CU214" s="544" t="n">
        <v>1830</v>
      </c>
      <c r="CV214" s="518">
        <f>LEFT(D214,3)</f>
        <v/>
      </c>
      <c r="CW214" s="47" t="inlineStr">
        <is>
          <t>SC</t>
        </is>
      </c>
      <c r="CX214" s="47">
        <f>RIGHT(D214,6)</f>
        <v/>
      </c>
      <c r="CY214" s="47">
        <f>CV214&amp;CW214&amp;CX214</f>
        <v/>
      </c>
    </row>
    <row r="215" ht="19.9" customHeight="1" s="521">
      <c r="A215" s="524" t="n">
        <v>214</v>
      </c>
      <c r="B215" s="15" t="n">
        <v>6</v>
      </c>
      <c r="C215" s="15" t="n"/>
      <c r="D215" s="50">
        <f>LEFT(L215,1)&amp;RIGHT(L215,2)&amp;"N"&amp;M215&amp;"S"&amp;N215&amp;O215</f>
        <v/>
      </c>
      <c r="E215" s="553" t="n"/>
      <c r="F215" s="43" t="n"/>
      <c r="G215" s="553" t="inlineStr">
        <is>
          <t>Spare</t>
        </is>
      </c>
      <c r="H215" s="68" t="n"/>
      <c r="I215" s="553" t="n"/>
      <c r="J215" s="553">
        <f>IF(H215&lt;&gt;"",LEFT(H215,FIND("～",H215,1)-1),"")</f>
        <v/>
      </c>
      <c r="K215" s="553">
        <f>IF(H215&lt;&gt;"",MID(H215,FIND("～",H215,1)+1,10),"")</f>
        <v/>
      </c>
      <c r="L215" s="22">
        <f>L214</f>
        <v/>
      </c>
      <c r="M215" s="21">
        <f>M214</f>
        <v/>
      </c>
      <c r="N215" s="21">
        <f>N214</f>
        <v/>
      </c>
      <c r="O215" s="21" t="n">
        <v>6</v>
      </c>
      <c r="P215" s="83">
        <f>P214</f>
        <v/>
      </c>
      <c r="Q215" s="22">
        <f>IF(MID(P215,4,3)="543","AO","AI")</f>
        <v/>
      </c>
      <c r="R215" s="22">
        <f>IF(R214&lt;&gt;"",R214,"")</f>
        <v/>
      </c>
      <c r="S215" s="83" t="inlineStr">
        <is>
          <t>4-20mA</t>
        </is>
      </c>
      <c r="T215" s="22" t="n"/>
      <c r="U215" s="22" t="n"/>
      <c r="V215" s="22" t="n"/>
      <c r="W215" s="22" t="n"/>
      <c r="X215" s="22" t="n"/>
      <c r="Y215" s="22" t="n"/>
      <c r="Z215" s="25">
        <f>"%Z"&amp;TEXT(M215,"00")&amp;TEXT(N215,"0")&amp;"1"&amp;TEXT(O215,"00")</f>
        <v/>
      </c>
      <c r="AA215" s="22">
        <f>IF(E215="","",IF(Q215="AI",CONCATENATE("%%I",E215),IF(Q215="AO",CONCATENATE("%%O",E215),E215)))</f>
        <v/>
      </c>
      <c r="AB215" s="22">
        <f>IF(G215="Spare",D215,"")</f>
        <v/>
      </c>
      <c r="AC215" s="22">
        <f>IF(G215&lt;&gt;"",G215,"")</f>
        <v/>
      </c>
      <c r="AD215" s="21">
        <f>IF(J215&lt;&gt;"",J215,"")</f>
        <v/>
      </c>
      <c r="AE215" s="21">
        <f>IF(K215&lt;&gt;"",K215,"")</f>
        <v/>
      </c>
      <c r="AF215" s="21">
        <f>IF(I215&lt;&gt;"",I215,"")</f>
        <v/>
      </c>
      <c r="AG215" s="22" t="n">
        <v>0</v>
      </c>
      <c r="AH215" s="22" t="n">
        <v>0</v>
      </c>
      <c r="AI215" s="22" t="n">
        <v>0</v>
      </c>
      <c r="AJ215" s="22" t="n">
        <v>0</v>
      </c>
      <c r="AK215" s="23" t="n"/>
      <c r="AL215" s="23" t="inlineStr">
        <is>
          <t>NIS</t>
        </is>
      </c>
      <c r="AM215" s="23" t="n"/>
      <c r="AN215" s="84" t="inlineStr">
        <is>
          <t>DCS</t>
        </is>
      </c>
      <c r="AO215" s="27" t="n"/>
      <c r="AP215" s="27" t="n"/>
      <c r="AQ215" s="28" t="n"/>
      <c r="AR215" s="33" t="n"/>
      <c r="AS215" s="29" t="n"/>
      <c r="AT215" s="84" t="inlineStr">
        <is>
          <t>Site</t>
        </is>
      </c>
      <c r="AU215" s="27" t="n"/>
      <c r="AV215" s="27" t="n"/>
      <c r="AW215" s="27" t="n"/>
      <c r="AX215" s="531" t="n"/>
      <c r="AY215" s="530" t="n"/>
      <c r="AZ215" s="27" t="n"/>
      <c r="BA215" s="27" t="n"/>
      <c r="BB215" s="27" t="n"/>
      <c r="BC215" s="27" t="n"/>
      <c r="BD215" s="27" t="n"/>
      <c r="BE215" s="33" t="n"/>
      <c r="BF215" s="33" t="n"/>
      <c r="BG215" s="33" t="n"/>
      <c r="BH215" s="33" t="n"/>
      <c r="BI215" s="33" t="n"/>
      <c r="BJ215" s="33" t="n"/>
      <c r="BK215" s="33" t="n"/>
      <c r="BL215" s="33" t="n"/>
      <c r="BM215" s="33" t="n"/>
      <c r="BN215" s="33" t="n"/>
      <c r="BO215" s="33" t="n"/>
      <c r="BP215" s="33" t="n"/>
      <c r="BQ215" s="33" t="n"/>
      <c r="BR215" s="33" t="n"/>
      <c r="BS215" s="33" t="n"/>
      <c r="BT215" s="33" t="n"/>
      <c r="BU215" s="33" t="n"/>
      <c r="BV215" s="33" t="n"/>
      <c r="BW215" s="27" t="n"/>
      <c r="BX215" s="33" t="n"/>
      <c r="BY215" s="33" t="n"/>
      <c r="BZ215" s="33" t="n"/>
      <c r="CA215" s="27" t="n"/>
      <c r="CB215" s="27" t="n"/>
      <c r="CC215" s="27" t="n"/>
      <c r="CD215" s="27" t="n"/>
      <c r="CE215" s="58" t="n"/>
      <c r="CF215" s="58" t="n"/>
      <c r="CG215" s="59">
        <f>IF(OR(Q215="AI",Q215="PI"),AD215-(AE215-AD215)*0.001,IF(AND(Q215="AO",T215="FC"),4-0.048,IF(AND(Q215="AO",OR(T215="FO",T215="FLO")),20-0.048,"")))</f>
        <v/>
      </c>
      <c r="CH215" s="60">
        <f>IF(OR(Q215="AI",Q215="PI"),AD215+(AE215-AD215)*0.001,IF(AND(Q215="AO",T215="FC"),4+0.048,IF(AND(Q215="AO",OR(T215="FO",T215="FLO")),20+0.048,"")))</f>
        <v/>
      </c>
      <c r="CI215" s="61" t="n"/>
      <c r="CJ215" s="62" t="n"/>
      <c r="CK215" s="59">
        <f>IF(OR(Q215="AI",Q215="PI"),(AE215+AD215)/2-(AE215-AD215)*0.001,IF(Q215="AO",12-0.048,""))</f>
        <v/>
      </c>
      <c r="CL215" s="60">
        <f>IF(OR(Q215="AI",Q215="PI"),(AE215+AD215)/2+(AE215-AD215)*0.001,IF(Q215="AO",12+0.048,""))</f>
        <v/>
      </c>
      <c r="CM215" s="61" t="n"/>
      <c r="CN215" s="62" t="n"/>
      <c r="CO215" s="59">
        <f>IF(OR(Q215="AI",Q215="PI"),AE215-(AE215-AD215)*0.001,IF(AND(Q215="AO",T215="FC"),20-0.048,IF(AND(Q215="AO",OR(T215="FO",T215="FLO")),4-0.048,"")))</f>
        <v/>
      </c>
      <c r="CP215" s="60">
        <f>IF(OR(Q215="AI",Q215="PI"),AE215+(AE215-AD215)*0.001,IF(AND(Q215="AO",T215="FC"),20+0.048,IF(AND(Q215="AO",OR(T215="FO",T215="FLO")),4+0.048,"")))</f>
        <v/>
      </c>
      <c r="CQ215" s="64" t="n"/>
      <c r="CR215" s="65" t="n"/>
      <c r="CS215" s="67" t="n"/>
      <c r="CT215" s="67" t="n"/>
      <c r="CV215" s="518" t="n"/>
      <c r="CY215" s="47">
        <f>CV215&amp;CW215&amp;CX215</f>
        <v/>
      </c>
    </row>
    <row r="216" ht="19.9" customHeight="1" s="521">
      <c r="A216" s="524" t="n">
        <v>215</v>
      </c>
      <c r="B216" s="15" t="n">
        <v>7</v>
      </c>
      <c r="C216" s="15" t="n"/>
      <c r="D216" s="50">
        <f>LEFT(L216,1)&amp;RIGHT(L216,2)&amp;"N"&amp;M216&amp;"S"&amp;N216&amp;O216</f>
        <v/>
      </c>
      <c r="E216" s="553" t="n"/>
      <c r="F216" s="43" t="n"/>
      <c r="G216" s="553" t="inlineStr">
        <is>
          <t>Spare</t>
        </is>
      </c>
      <c r="H216" s="68" t="n"/>
      <c r="I216" s="553" t="n"/>
      <c r="J216" s="553">
        <f>IF(H216&lt;&gt;"",LEFT(H216,FIND("～",H216,1)-1),"")</f>
        <v/>
      </c>
      <c r="K216" s="553">
        <f>IF(H216&lt;&gt;"",MID(H216,FIND("～",H216,1)+1,10),"")</f>
        <v/>
      </c>
      <c r="L216" s="22">
        <f>L215</f>
        <v/>
      </c>
      <c r="M216" s="21">
        <f>M215</f>
        <v/>
      </c>
      <c r="N216" s="21">
        <f>N215</f>
        <v/>
      </c>
      <c r="O216" s="21" t="n">
        <v>7</v>
      </c>
      <c r="P216" s="83">
        <f>P215</f>
        <v/>
      </c>
      <c r="Q216" s="22">
        <f>IF(MID(P216,4,3)="543","AO","AI")</f>
        <v/>
      </c>
      <c r="R216" s="22">
        <f>IF(R215&lt;&gt;"",R215,"")</f>
        <v/>
      </c>
      <c r="S216" s="83" t="inlineStr">
        <is>
          <t>4-20mA</t>
        </is>
      </c>
      <c r="T216" s="22" t="n"/>
      <c r="U216" s="22" t="n"/>
      <c r="V216" s="22" t="n"/>
      <c r="W216" s="22" t="n"/>
      <c r="X216" s="22" t="n"/>
      <c r="Y216" s="22" t="n"/>
      <c r="Z216" s="25">
        <f>"%Z"&amp;TEXT(M216,"00")&amp;TEXT(N216,"0")&amp;"1"&amp;TEXT(O216,"00")</f>
        <v/>
      </c>
      <c r="AA216" s="22">
        <f>IF(E216="","",IF(Q216="AI",CONCATENATE("%%I",E216),IF(Q216="AO",CONCATENATE("%%O",E216),E216)))</f>
        <v/>
      </c>
      <c r="AB216" s="22">
        <f>IF(G216="Spare",D216,"")</f>
        <v/>
      </c>
      <c r="AC216" s="22">
        <f>IF(G216&lt;&gt;"",G216,"")</f>
        <v/>
      </c>
      <c r="AD216" s="21">
        <f>IF(J216&lt;&gt;"",J216,"")</f>
        <v/>
      </c>
      <c r="AE216" s="21">
        <f>IF(K216&lt;&gt;"",K216,"")</f>
        <v/>
      </c>
      <c r="AF216" s="21">
        <f>IF(I216&lt;&gt;"",I216,"")</f>
        <v/>
      </c>
      <c r="AG216" s="22" t="n">
        <v>0</v>
      </c>
      <c r="AH216" s="22" t="n">
        <v>0</v>
      </c>
      <c r="AI216" s="22" t="n">
        <v>0</v>
      </c>
      <c r="AJ216" s="22" t="n">
        <v>0</v>
      </c>
      <c r="AK216" s="23" t="n"/>
      <c r="AL216" s="23" t="inlineStr">
        <is>
          <t>NIS</t>
        </is>
      </c>
      <c r="AM216" s="23" t="n"/>
      <c r="AN216" s="84" t="inlineStr">
        <is>
          <t>DCS</t>
        </is>
      </c>
      <c r="AO216" s="27" t="n"/>
      <c r="AP216" s="27" t="n"/>
      <c r="AQ216" s="28" t="n"/>
      <c r="AR216" s="33" t="n"/>
      <c r="AS216" s="29" t="n"/>
      <c r="AT216" s="84" t="inlineStr">
        <is>
          <t>Site</t>
        </is>
      </c>
      <c r="AU216" s="27" t="n"/>
      <c r="AV216" s="27" t="n"/>
      <c r="AW216" s="27" t="n"/>
      <c r="AX216" s="531" t="n"/>
      <c r="AY216" s="530" t="n"/>
      <c r="AZ216" s="27" t="n"/>
      <c r="BA216" s="27" t="n"/>
      <c r="BB216" s="27" t="n"/>
      <c r="BC216" s="27" t="n"/>
      <c r="BD216" s="27" t="n"/>
      <c r="BE216" s="33" t="n"/>
      <c r="BF216" s="33" t="n"/>
      <c r="BG216" s="33" t="n"/>
      <c r="BH216" s="33" t="n"/>
      <c r="BI216" s="33" t="n"/>
      <c r="BJ216" s="33" t="n"/>
      <c r="BK216" s="33" t="n"/>
      <c r="BL216" s="33" t="n"/>
      <c r="BM216" s="33" t="n"/>
      <c r="BN216" s="33" t="n"/>
      <c r="BO216" s="33" t="n"/>
      <c r="BP216" s="33" t="n"/>
      <c r="BQ216" s="33" t="n"/>
      <c r="BR216" s="33" t="n"/>
      <c r="BS216" s="33" t="n"/>
      <c r="BT216" s="33" t="n"/>
      <c r="BU216" s="33" t="n"/>
      <c r="BV216" s="33" t="n"/>
      <c r="BW216" s="27" t="n"/>
      <c r="BX216" s="33" t="n"/>
      <c r="BY216" s="33" t="n"/>
      <c r="BZ216" s="33" t="n"/>
      <c r="CA216" s="27" t="n"/>
      <c r="CB216" s="27" t="n"/>
      <c r="CC216" s="27" t="n"/>
      <c r="CD216" s="27" t="n"/>
      <c r="CE216" s="58" t="n"/>
      <c r="CF216" s="58" t="n"/>
      <c r="CG216" s="59">
        <f>IF(OR(Q216="AI",Q216="PI"),AD216-(AE216-AD216)*0.001,IF(AND(Q216="AO",T216="FC"),4-0.048,IF(AND(Q216="AO",OR(T216="FO",T216="FLO")),20-0.048,"")))</f>
        <v/>
      </c>
      <c r="CH216" s="60">
        <f>IF(OR(Q216="AI",Q216="PI"),AD216+(AE216-AD216)*0.001,IF(AND(Q216="AO",T216="FC"),4+0.048,IF(AND(Q216="AO",OR(T216="FO",T216="FLO")),20+0.048,"")))</f>
        <v/>
      </c>
      <c r="CI216" s="61" t="n"/>
      <c r="CJ216" s="62" t="n"/>
      <c r="CK216" s="59">
        <f>IF(OR(Q216="AI",Q216="PI"),(AE216+AD216)/2-(AE216-AD216)*0.001,IF(Q216="AO",12-0.048,""))</f>
        <v/>
      </c>
      <c r="CL216" s="60">
        <f>IF(OR(Q216="AI",Q216="PI"),(AE216+AD216)/2+(AE216-AD216)*0.001,IF(Q216="AO",12+0.048,""))</f>
        <v/>
      </c>
      <c r="CM216" s="61" t="n"/>
      <c r="CN216" s="62" t="n"/>
      <c r="CO216" s="59">
        <f>IF(OR(Q216="AI",Q216="PI"),AE216-(AE216-AD216)*0.001,IF(AND(Q216="AO",T216="FC"),20-0.048,IF(AND(Q216="AO",OR(T216="FO",T216="FLO")),4-0.048,"")))</f>
        <v/>
      </c>
      <c r="CP216" s="60">
        <f>IF(OR(Q216="AI",Q216="PI"),AE216+(AE216-AD216)*0.001,IF(AND(Q216="AO",T216="FC"),20+0.048,IF(AND(Q216="AO",OR(T216="FO",T216="FLO")),4+0.048,"")))</f>
        <v/>
      </c>
      <c r="CQ216" s="64" t="n"/>
      <c r="CR216" s="65" t="n"/>
      <c r="CS216" s="67" t="n"/>
      <c r="CT216" s="67" t="n"/>
      <c r="CV216" s="518" t="n"/>
      <c r="CY216" s="47">
        <f>CV216&amp;CW216&amp;CX216</f>
        <v/>
      </c>
    </row>
    <row r="217" ht="19.9" customHeight="1" s="521">
      <c r="A217" s="524" t="n">
        <v>216</v>
      </c>
      <c r="B217" s="15" t="n">
        <v>8</v>
      </c>
      <c r="C217" s="15" t="n"/>
      <c r="D217" s="50">
        <f>LEFT(L217,1)&amp;RIGHT(L217,2)&amp;"N"&amp;M217&amp;"S"&amp;N217&amp;O217</f>
        <v/>
      </c>
      <c r="E217" s="553" t="n"/>
      <c r="F217" s="43" t="n"/>
      <c r="G217" s="553" t="inlineStr">
        <is>
          <t>Spare</t>
        </is>
      </c>
      <c r="H217" s="68" t="n"/>
      <c r="I217" s="553" t="n"/>
      <c r="J217" s="553">
        <f>IF(H217&lt;&gt;"",LEFT(H217,FIND("～",H217,1)-1),"")</f>
        <v/>
      </c>
      <c r="K217" s="553">
        <f>IF(H217&lt;&gt;"",MID(H217,FIND("～",H217,1)+1,10),"")</f>
        <v/>
      </c>
      <c r="L217" s="22">
        <f>L216</f>
        <v/>
      </c>
      <c r="M217" s="21">
        <f>M216</f>
        <v/>
      </c>
      <c r="N217" s="21">
        <f>N216</f>
        <v/>
      </c>
      <c r="O217" s="21" t="n">
        <v>8</v>
      </c>
      <c r="P217" s="83">
        <f>P216</f>
        <v/>
      </c>
      <c r="Q217" s="22">
        <f>IF(MID(P217,4,3)="543","AO","AI")</f>
        <v/>
      </c>
      <c r="R217" s="22">
        <f>IF(R216&lt;&gt;"",R216,"")</f>
        <v/>
      </c>
      <c r="S217" s="83" t="inlineStr">
        <is>
          <t>4-20mA</t>
        </is>
      </c>
      <c r="T217" s="22" t="n"/>
      <c r="U217" s="22" t="n"/>
      <c r="V217" s="22" t="n"/>
      <c r="W217" s="22" t="n"/>
      <c r="X217" s="22" t="n"/>
      <c r="Y217" s="22" t="n"/>
      <c r="Z217" s="25">
        <f>"%Z"&amp;TEXT(M217,"00")&amp;TEXT(N217,"0")&amp;"1"&amp;TEXT(O217,"00")</f>
        <v/>
      </c>
      <c r="AA217" s="22">
        <f>IF(E217="","",IF(Q217="AI",CONCATENATE("%%I",E217),IF(Q217="AO",CONCATENATE("%%O",E217),E217)))</f>
        <v/>
      </c>
      <c r="AB217" s="22">
        <f>IF(G217="Spare",D217,"")</f>
        <v/>
      </c>
      <c r="AC217" s="22">
        <f>IF(G217&lt;&gt;"",G217,"")</f>
        <v/>
      </c>
      <c r="AD217" s="21">
        <f>IF(J217&lt;&gt;"",J217,"")</f>
        <v/>
      </c>
      <c r="AE217" s="21">
        <f>IF(K217&lt;&gt;"",K217,"")</f>
        <v/>
      </c>
      <c r="AF217" s="21">
        <f>IF(I217&lt;&gt;"",I217,"")</f>
        <v/>
      </c>
      <c r="AG217" s="22" t="n">
        <v>0</v>
      </c>
      <c r="AH217" s="22" t="n">
        <v>0</v>
      </c>
      <c r="AI217" s="22" t="n">
        <v>0</v>
      </c>
      <c r="AJ217" s="22" t="n">
        <v>0</v>
      </c>
      <c r="AK217" s="23" t="n"/>
      <c r="AL217" s="23" t="inlineStr">
        <is>
          <t>NIS</t>
        </is>
      </c>
      <c r="AM217" s="23" t="n"/>
      <c r="AN217" s="84" t="inlineStr">
        <is>
          <t>DCS</t>
        </is>
      </c>
      <c r="AO217" s="27" t="n"/>
      <c r="AP217" s="27" t="n"/>
      <c r="AQ217" s="28" t="n"/>
      <c r="AR217" s="33" t="n"/>
      <c r="AS217" s="29" t="n"/>
      <c r="AT217" s="84" t="inlineStr">
        <is>
          <t>Site</t>
        </is>
      </c>
      <c r="AU217" s="27" t="n"/>
      <c r="AV217" s="27" t="n"/>
      <c r="AW217" s="27" t="n"/>
      <c r="AX217" s="531" t="n"/>
      <c r="AY217" s="530" t="n"/>
      <c r="AZ217" s="27" t="n"/>
      <c r="BA217" s="27" t="n"/>
      <c r="BB217" s="27" t="n"/>
      <c r="BC217" s="27" t="n"/>
      <c r="BD217" s="27" t="n"/>
      <c r="BE217" s="33" t="n"/>
      <c r="BF217" s="33" t="n"/>
      <c r="BG217" s="33" t="n"/>
      <c r="BH217" s="33" t="n"/>
      <c r="BI217" s="33" t="n"/>
      <c r="BJ217" s="33" t="n"/>
      <c r="BK217" s="33" t="n"/>
      <c r="BL217" s="33" t="n"/>
      <c r="BM217" s="33" t="n"/>
      <c r="BN217" s="33" t="n"/>
      <c r="BO217" s="33" t="n"/>
      <c r="BP217" s="33" t="n"/>
      <c r="BQ217" s="33" t="n"/>
      <c r="BR217" s="33" t="n"/>
      <c r="BS217" s="33" t="n"/>
      <c r="BT217" s="33" t="n"/>
      <c r="BU217" s="33" t="n"/>
      <c r="BV217" s="33" t="n"/>
      <c r="BW217" s="27" t="n"/>
      <c r="BX217" s="33" t="n"/>
      <c r="BY217" s="33" t="n"/>
      <c r="BZ217" s="33" t="n"/>
      <c r="CA217" s="27" t="n"/>
      <c r="CB217" s="27" t="n"/>
      <c r="CC217" s="27" t="n"/>
      <c r="CD217" s="27" t="n"/>
      <c r="CE217" s="58" t="n"/>
      <c r="CF217" s="58" t="n"/>
      <c r="CG217" s="59">
        <f>IF(OR(Q217="AI",Q217="PI"),AD217-(AE217-AD217)*0.001,IF(AND(Q217="AO",T217="FC"),4-0.048,IF(AND(Q217="AO",OR(T217="FO",T217="FLO")),20-0.048,"")))</f>
        <v/>
      </c>
      <c r="CH217" s="60">
        <f>IF(OR(Q217="AI",Q217="PI"),AD217+(AE217-AD217)*0.001,IF(AND(Q217="AO",T217="FC"),4+0.048,IF(AND(Q217="AO",OR(T217="FO",T217="FLO")),20+0.048,"")))</f>
        <v/>
      </c>
      <c r="CI217" s="61" t="n"/>
      <c r="CJ217" s="62" t="n"/>
      <c r="CK217" s="59">
        <f>IF(OR(Q217="AI",Q217="PI"),(AE217+AD217)/2-(AE217-AD217)*0.001,IF(Q217="AO",12-0.048,""))</f>
        <v/>
      </c>
      <c r="CL217" s="60">
        <f>IF(OR(Q217="AI",Q217="PI"),(AE217+AD217)/2+(AE217-AD217)*0.001,IF(Q217="AO",12+0.048,""))</f>
        <v/>
      </c>
      <c r="CM217" s="61" t="n"/>
      <c r="CN217" s="62" t="n"/>
      <c r="CO217" s="59">
        <f>IF(OR(Q217="AI",Q217="PI"),AE217-(AE217-AD217)*0.001,IF(AND(Q217="AO",T217="FC"),20-0.048,IF(AND(Q217="AO",OR(T217="FO",T217="FLO")),4-0.048,"")))</f>
        <v/>
      </c>
      <c r="CP217" s="60">
        <f>IF(OR(Q217="AI",Q217="PI"),AE217+(AE217-AD217)*0.001,IF(AND(Q217="AO",T217="FC"),20+0.048,IF(AND(Q217="AO",OR(T217="FO",T217="FLO")),4+0.048,"")))</f>
        <v/>
      </c>
      <c r="CQ217" s="64" t="n"/>
      <c r="CR217" s="65" t="n"/>
      <c r="CS217" s="67" t="n"/>
      <c r="CT217" s="67" t="n"/>
      <c r="CV217" s="518" t="n"/>
      <c r="CY217" s="47">
        <f>CV217&amp;CW217&amp;CX217</f>
        <v/>
      </c>
    </row>
    <row r="218" ht="19.9" customHeight="1" s="521">
      <c r="A218" s="524" t="n">
        <v>217</v>
      </c>
      <c r="B218" s="15" t="n">
        <v>9</v>
      </c>
      <c r="C218" s="15" t="n"/>
      <c r="D218" s="50">
        <f>LEFT(L218,1)&amp;RIGHT(L218,2)&amp;"N"&amp;M218&amp;"S"&amp;N218&amp;O218</f>
        <v/>
      </c>
      <c r="E218" s="45" t="n"/>
      <c r="F218" s="43" t="n"/>
      <c r="G218" s="553" t="inlineStr">
        <is>
          <t>Spare</t>
        </is>
      </c>
      <c r="H218" s="553" t="n"/>
      <c r="I218" s="553" t="n"/>
      <c r="J218" s="553">
        <f>IF(H218&lt;&gt;"",LEFT(H218,FIND("～",H218,1)-1),"")</f>
        <v/>
      </c>
      <c r="K218" s="553">
        <f>IF(H218&lt;&gt;"",MID(H218,FIND("～",H218,1)+1,10),"")</f>
        <v/>
      </c>
      <c r="L218" s="22">
        <f>L217</f>
        <v/>
      </c>
      <c r="M218" s="21">
        <f>M217</f>
        <v/>
      </c>
      <c r="N218" s="21">
        <f>N217</f>
        <v/>
      </c>
      <c r="O218" s="21" t="n">
        <v>9</v>
      </c>
      <c r="P218" s="83">
        <f>P217</f>
        <v/>
      </c>
      <c r="Q218" s="22">
        <f>IF(MID(P218,4,3)="543","AO","AI")</f>
        <v/>
      </c>
      <c r="R218" s="22">
        <f>IF(R217&lt;&gt;"",R217,"")</f>
        <v/>
      </c>
      <c r="S218" s="83" t="inlineStr">
        <is>
          <t>4-20mA</t>
        </is>
      </c>
      <c r="T218" s="22" t="n"/>
      <c r="U218" s="22" t="n"/>
      <c r="V218" s="22" t="n"/>
      <c r="W218" s="22" t="n"/>
      <c r="X218" s="22" t="n"/>
      <c r="Y218" s="22" t="n"/>
      <c r="Z218" s="25">
        <f>"%Z"&amp;TEXT(M218,"00")&amp;TEXT(N218,"0")&amp;"1"&amp;TEXT(O218,"00")</f>
        <v/>
      </c>
      <c r="AA218" s="22">
        <f>IF(E218="","",IF(Q218="AI",CONCATENATE("%%I",E218),IF(Q218="AO",CONCATENATE("%%O",E218),E218)))</f>
        <v/>
      </c>
      <c r="AB218" s="22">
        <f>IF(G218="Spare",D218,"")</f>
        <v/>
      </c>
      <c r="AC218" s="22">
        <f>IF(G218&lt;&gt;"",G218,"")</f>
        <v/>
      </c>
      <c r="AD218" s="21">
        <f>IF(J218&lt;&gt;"",J218,"")</f>
        <v/>
      </c>
      <c r="AE218" s="21">
        <f>IF(K218&lt;&gt;"",K218,"")</f>
        <v/>
      </c>
      <c r="AF218" s="21">
        <f>IF(I218&lt;&gt;"",I218,"")</f>
        <v/>
      </c>
      <c r="AG218" s="22" t="n"/>
      <c r="AH218" s="22" t="n"/>
      <c r="AI218" s="22" t="n"/>
      <c r="AJ218" s="22" t="n"/>
      <c r="AK218" s="23" t="n"/>
      <c r="AL218" s="23" t="inlineStr">
        <is>
          <t>NIS</t>
        </is>
      </c>
      <c r="AM218" s="23" t="n"/>
      <c r="AN218" s="84" t="inlineStr">
        <is>
          <t>DCS</t>
        </is>
      </c>
      <c r="AO218" s="27" t="n"/>
      <c r="AP218" s="27" t="n"/>
      <c r="AQ218" s="28" t="n"/>
      <c r="AR218" s="33" t="n"/>
      <c r="AS218" s="29" t="n"/>
      <c r="AT218" s="84" t="inlineStr">
        <is>
          <t>Site</t>
        </is>
      </c>
      <c r="AU218" s="27" t="n"/>
      <c r="AV218" s="27" t="n"/>
      <c r="AW218" s="27" t="n"/>
      <c r="AX218" s="530" t="n"/>
      <c r="AY218" s="530" t="n"/>
      <c r="AZ218" s="27" t="n"/>
      <c r="BA218" s="27" t="n"/>
      <c r="BB218" s="27" t="n"/>
      <c r="BC218" s="27" t="n"/>
      <c r="BD218" s="27" t="n"/>
      <c r="BE218" s="33" t="n"/>
      <c r="BF218" s="33" t="n"/>
      <c r="BG218" s="33" t="n"/>
      <c r="BH218" s="33" t="n"/>
      <c r="BI218" s="33" t="n"/>
      <c r="BJ218" s="33" t="n"/>
      <c r="BK218" s="33" t="n"/>
      <c r="BL218" s="33" t="n"/>
      <c r="BM218" s="33" t="n"/>
      <c r="BN218" s="33" t="n"/>
      <c r="BO218" s="33" t="n"/>
      <c r="BP218" s="33" t="n"/>
      <c r="BQ218" s="33" t="n"/>
      <c r="BR218" s="33" t="n"/>
      <c r="BS218" s="33" t="n"/>
      <c r="BT218" s="33" t="n"/>
      <c r="BU218" s="33" t="n"/>
      <c r="BV218" s="33" t="n"/>
      <c r="BW218" s="27" t="n"/>
      <c r="BX218" s="33" t="n"/>
      <c r="BY218" s="33" t="n"/>
      <c r="BZ218" s="33" t="n"/>
      <c r="CA218" s="27" t="n"/>
      <c r="CB218" s="27" t="n"/>
      <c r="CC218" s="27" t="n"/>
      <c r="CD218" s="27" t="n"/>
      <c r="CE218" s="58" t="n"/>
      <c r="CF218" s="58" t="n"/>
      <c r="CG218" s="59">
        <f>IF(OR(Q218="AI",Q218="PI"),AD218-(AE218-AD218)*0.001,IF(AND(Q218="AO",T218="FC"),4-0.048,IF(AND(Q218="AO",OR(T218="FO",T218="FLO")),20-0.048,"")))</f>
        <v/>
      </c>
      <c r="CH218" s="60">
        <f>IF(OR(Q218="AI",Q218="PI"),AD218+(AE218-AD218)*0.001,IF(AND(Q218="AO",T218="FC"),4+0.048,IF(AND(Q218="AO",OR(T218="FO",T218="FLO")),20+0.048,"")))</f>
        <v/>
      </c>
      <c r="CI218" s="61" t="n"/>
      <c r="CJ218" s="62" t="n"/>
      <c r="CK218" s="59">
        <f>IF(OR(Q218="AI",Q218="PI"),(AE218+AD218)/2-(AE218-AD218)*0.001,IF(Q218="AO",12-0.048,""))</f>
        <v/>
      </c>
      <c r="CL218" s="60">
        <f>IF(OR(Q218="AI",Q218="PI"),(AE218+AD218)/2+(AE218-AD218)*0.001,IF(Q218="AO",12+0.048,""))</f>
        <v/>
      </c>
      <c r="CM218" s="61" t="n"/>
      <c r="CN218" s="62" t="n"/>
      <c r="CO218" s="59">
        <f>IF(OR(Q218="AI",Q218="PI"),AE218-(AE218-AD218)*0.001,IF(AND(Q218="AO",T218="FC"),20-0.048,IF(AND(Q218="AO",OR(T218="FO",T218="FLO")),4-0.048,"")))</f>
        <v/>
      </c>
      <c r="CP218" s="60">
        <f>IF(OR(Q218="AI",Q218="PI"),AE218+(AE218-AD218)*0.001,IF(AND(Q218="AO",T218="FC"),20+0.048,IF(AND(Q218="AO",OR(T218="FO",T218="FLO")),4+0.048,"")))</f>
        <v/>
      </c>
      <c r="CQ218" s="64" t="n"/>
      <c r="CR218" s="65" t="n"/>
      <c r="CS218" s="67" t="n"/>
      <c r="CT218" s="67" t="n"/>
      <c r="CV218" s="518" t="n"/>
      <c r="CY218" s="47">
        <f>CV218&amp;CW218&amp;CX218</f>
        <v/>
      </c>
    </row>
    <row r="219" ht="19.9" customHeight="1" s="521">
      <c r="A219" s="524" t="n">
        <v>218</v>
      </c>
      <c r="B219" s="15" t="n">
        <v>10</v>
      </c>
      <c r="C219" s="15" t="n"/>
      <c r="D219" s="50">
        <f>LEFT(L219,1)&amp;RIGHT(L219,2)&amp;"N"&amp;M219&amp;"S"&amp;N219&amp;O219</f>
        <v/>
      </c>
      <c r="E219" s="45" t="n"/>
      <c r="F219" s="43" t="n"/>
      <c r="G219" s="553" t="inlineStr">
        <is>
          <t>Spare</t>
        </is>
      </c>
      <c r="H219" s="553" t="n"/>
      <c r="I219" s="553" t="n"/>
      <c r="J219" s="553">
        <f>IF(H219&lt;&gt;"",LEFT(H219,FIND("～",H219,1)-1),"")</f>
        <v/>
      </c>
      <c r="K219" s="553">
        <f>IF(H219&lt;&gt;"",MID(H219,FIND("～",H219,1)+1,10),"")</f>
        <v/>
      </c>
      <c r="L219" s="22">
        <f>L218</f>
        <v/>
      </c>
      <c r="M219" s="21">
        <f>M218</f>
        <v/>
      </c>
      <c r="N219" s="21">
        <f>N218</f>
        <v/>
      </c>
      <c r="O219" s="21" t="n">
        <v>10</v>
      </c>
      <c r="P219" s="83">
        <f>P218</f>
        <v/>
      </c>
      <c r="Q219" s="22">
        <f>IF(MID(P219,4,3)="543","AO","AI")</f>
        <v/>
      </c>
      <c r="R219" s="22">
        <f>IF(R218&lt;&gt;"",R218,"")</f>
        <v/>
      </c>
      <c r="S219" s="83" t="inlineStr">
        <is>
          <t>4-20mA</t>
        </is>
      </c>
      <c r="T219" s="22" t="n"/>
      <c r="U219" s="22" t="n"/>
      <c r="V219" s="22" t="n"/>
      <c r="W219" s="22" t="n"/>
      <c r="X219" s="22" t="n"/>
      <c r="Y219" s="22" t="n"/>
      <c r="Z219" s="25">
        <f>"%Z"&amp;TEXT(M219,"00")&amp;TEXT(N219,"0")&amp;"1"&amp;TEXT(O219,"00")</f>
        <v/>
      </c>
      <c r="AA219" s="22">
        <f>IF(E219="","",IF(Q219="AI",CONCATENATE("%%I",E219),IF(Q219="AO",CONCATENATE("%%O",E219),E219)))</f>
        <v/>
      </c>
      <c r="AB219" s="22">
        <f>IF(G219="Spare",D219,"")</f>
        <v/>
      </c>
      <c r="AC219" s="22">
        <f>IF(G219&lt;&gt;"",G219,"")</f>
        <v/>
      </c>
      <c r="AD219" s="21">
        <f>IF(J219&lt;&gt;"",J219,"")</f>
        <v/>
      </c>
      <c r="AE219" s="21">
        <f>IF(K219&lt;&gt;"",K219,"")</f>
        <v/>
      </c>
      <c r="AF219" s="21">
        <f>IF(I219&lt;&gt;"",I219,"")</f>
        <v/>
      </c>
      <c r="AG219" s="22" t="n"/>
      <c r="AH219" s="22" t="n"/>
      <c r="AI219" s="22" t="n"/>
      <c r="AJ219" s="22" t="n"/>
      <c r="AK219" s="23" t="n"/>
      <c r="AL219" s="23" t="inlineStr">
        <is>
          <t>NIS</t>
        </is>
      </c>
      <c r="AM219" s="23" t="n"/>
      <c r="AN219" s="84" t="inlineStr">
        <is>
          <t>DCS</t>
        </is>
      </c>
      <c r="AO219" s="27" t="n"/>
      <c r="AP219" s="27" t="n"/>
      <c r="AQ219" s="28" t="n"/>
      <c r="AR219" s="33" t="n"/>
      <c r="AS219" s="29" t="n"/>
      <c r="AT219" s="84" t="inlineStr">
        <is>
          <t>Site</t>
        </is>
      </c>
      <c r="AU219" s="27" t="n"/>
      <c r="AV219" s="27" t="n"/>
      <c r="AW219" s="27" t="n"/>
      <c r="AX219" s="530" t="n"/>
      <c r="AY219" s="530" t="n"/>
      <c r="AZ219" s="27" t="n"/>
      <c r="BA219" s="27" t="n"/>
      <c r="BB219" s="27" t="n"/>
      <c r="BC219" s="27" t="n"/>
      <c r="BD219" s="27" t="n"/>
      <c r="BE219" s="33" t="n"/>
      <c r="BF219" s="33" t="n"/>
      <c r="BG219" s="33" t="n"/>
      <c r="BH219" s="33" t="n"/>
      <c r="BI219" s="33" t="n"/>
      <c r="BJ219" s="33" t="n"/>
      <c r="BK219" s="33" t="n"/>
      <c r="BL219" s="33" t="n"/>
      <c r="BM219" s="33" t="n"/>
      <c r="BN219" s="33" t="n"/>
      <c r="BO219" s="33" t="n"/>
      <c r="BP219" s="33" t="n"/>
      <c r="BQ219" s="33" t="n"/>
      <c r="BR219" s="33" t="n"/>
      <c r="BS219" s="33" t="n"/>
      <c r="BT219" s="33" t="n"/>
      <c r="BU219" s="33" t="n"/>
      <c r="BV219" s="33" t="n"/>
      <c r="BW219" s="27" t="n"/>
      <c r="BX219" s="33" t="n"/>
      <c r="BY219" s="33" t="n"/>
      <c r="BZ219" s="33" t="n"/>
      <c r="CA219" s="27" t="n"/>
      <c r="CB219" s="27" t="n"/>
      <c r="CC219" s="27" t="n"/>
      <c r="CD219" s="27" t="n"/>
      <c r="CE219" s="58" t="n"/>
      <c r="CF219" s="58" t="n"/>
      <c r="CG219" s="59">
        <f>IF(OR(Q219="AI",Q219="PI"),AD219-(AE219-AD219)*0.001,IF(AND(Q219="AO",T219="FC"),4-0.048,IF(AND(Q219="AO",OR(T219="FO",T219="FLO")),20-0.048,"")))</f>
        <v/>
      </c>
      <c r="CH219" s="60">
        <f>IF(OR(Q219="AI",Q219="PI"),AD219+(AE219-AD219)*0.001,IF(AND(Q219="AO",T219="FC"),4+0.048,IF(AND(Q219="AO",OR(T219="FO",T219="FLO")),20+0.048,"")))</f>
        <v/>
      </c>
      <c r="CI219" s="61" t="n"/>
      <c r="CJ219" s="62" t="n"/>
      <c r="CK219" s="59">
        <f>IF(OR(Q219="AI",Q219="PI"),(AE219+AD219)/2-(AE219-AD219)*0.001,IF(Q219="AO",12-0.048,""))</f>
        <v/>
      </c>
      <c r="CL219" s="60">
        <f>IF(OR(Q219="AI",Q219="PI"),(AE219+AD219)/2+(AE219-AD219)*0.001,IF(Q219="AO",12+0.048,""))</f>
        <v/>
      </c>
      <c r="CM219" s="61" t="n"/>
      <c r="CN219" s="62" t="n"/>
      <c r="CO219" s="59">
        <f>IF(OR(Q219="AI",Q219="PI"),AE219-(AE219-AD219)*0.001,IF(AND(Q219="AO",T219="FC"),20-0.048,IF(AND(Q219="AO",OR(T219="FO",T219="FLO")),4-0.048,"")))</f>
        <v/>
      </c>
      <c r="CP219" s="60">
        <f>IF(OR(Q219="AI",Q219="PI"),AE219+(AE219-AD219)*0.001,IF(AND(Q219="AO",T219="FC"),20+0.048,IF(AND(Q219="AO",OR(T219="FO",T219="FLO")),4+0.048,"")))</f>
        <v/>
      </c>
      <c r="CQ219" s="64" t="n"/>
      <c r="CR219" s="65" t="n"/>
      <c r="CS219" s="67" t="n"/>
      <c r="CT219" s="67" t="n"/>
      <c r="CV219" s="518" t="n"/>
      <c r="CY219" s="47">
        <f>CV219&amp;CW219&amp;CX219</f>
        <v/>
      </c>
    </row>
    <row r="220" ht="19.9" customHeight="1" s="521">
      <c r="A220" s="524" t="n">
        <v>219</v>
      </c>
      <c r="B220" s="15" t="n">
        <v>11</v>
      </c>
      <c r="C220" s="15" t="n"/>
      <c r="D220" s="50">
        <f>LEFT(L220,1)&amp;RIGHT(L220,2)&amp;"N"&amp;M220&amp;"S"&amp;N220&amp;O220</f>
        <v/>
      </c>
      <c r="E220" s="45" t="n"/>
      <c r="F220" s="43" t="n"/>
      <c r="G220" s="553" t="inlineStr">
        <is>
          <t>Spare</t>
        </is>
      </c>
      <c r="H220" s="553" t="n"/>
      <c r="I220" s="553" t="n"/>
      <c r="J220" s="553">
        <f>IF(H220&lt;&gt;"",LEFT(H220,FIND("～",H220,1)-1),"")</f>
        <v/>
      </c>
      <c r="K220" s="553">
        <f>IF(H220&lt;&gt;"",MID(H220,FIND("～",H220,1)+1,10),"")</f>
        <v/>
      </c>
      <c r="L220" s="22">
        <f>L219</f>
        <v/>
      </c>
      <c r="M220" s="21">
        <f>M219</f>
        <v/>
      </c>
      <c r="N220" s="21">
        <f>N219</f>
        <v/>
      </c>
      <c r="O220" s="21" t="n">
        <v>11</v>
      </c>
      <c r="P220" s="83">
        <f>P219</f>
        <v/>
      </c>
      <c r="Q220" s="22">
        <f>IF(MID(P220,4,3)="543","AO","AI")</f>
        <v/>
      </c>
      <c r="R220" s="22">
        <f>IF(R219&lt;&gt;"",R219,"")</f>
        <v/>
      </c>
      <c r="S220" s="83" t="inlineStr">
        <is>
          <t>4-20mA</t>
        </is>
      </c>
      <c r="T220" s="22" t="n"/>
      <c r="U220" s="22" t="n"/>
      <c r="V220" s="22" t="n"/>
      <c r="W220" s="22" t="n"/>
      <c r="X220" s="22" t="n"/>
      <c r="Y220" s="22" t="n"/>
      <c r="Z220" s="25">
        <f>"%Z"&amp;TEXT(M220,"00")&amp;TEXT(N220,"0")&amp;"1"&amp;TEXT(O220,"00")</f>
        <v/>
      </c>
      <c r="AA220" s="22">
        <f>IF(E220="","",IF(Q220="AI",CONCATENATE("%%I",E220),IF(Q220="AO",CONCATENATE("%%O",E220),E220)))</f>
        <v/>
      </c>
      <c r="AB220" s="22">
        <f>IF(G220="Spare",D220,"")</f>
        <v/>
      </c>
      <c r="AC220" s="22">
        <f>IF(G220&lt;&gt;"",G220,"")</f>
        <v/>
      </c>
      <c r="AD220" s="21">
        <f>IF(J220&lt;&gt;"",J220,"")</f>
        <v/>
      </c>
      <c r="AE220" s="21">
        <f>IF(K220&lt;&gt;"",K220,"")</f>
        <v/>
      </c>
      <c r="AF220" s="21">
        <f>IF(I220&lt;&gt;"",I220,"")</f>
        <v/>
      </c>
      <c r="AG220" s="22" t="n"/>
      <c r="AH220" s="22" t="n"/>
      <c r="AI220" s="22" t="n"/>
      <c r="AJ220" s="22" t="n"/>
      <c r="AK220" s="23" t="n"/>
      <c r="AL220" s="23" t="inlineStr">
        <is>
          <t>NIS</t>
        </is>
      </c>
      <c r="AM220" s="23" t="n"/>
      <c r="AN220" s="84" t="inlineStr">
        <is>
          <t>DCS</t>
        </is>
      </c>
      <c r="AO220" s="27" t="n"/>
      <c r="AP220" s="27" t="n"/>
      <c r="AQ220" s="28" t="n"/>
      <c r="AR220" s="33" t="n"/>
      <c r="AS220" s="29" t="n"/>
      <c r="AT220" s="84" t="inlineStr">
        <is>
          <t>Site</t>
        </is>
      </c>
      <c r="AU220" s="27" t="n"/>
      <c r="AV220" s="27" t="n"/>
      <c r="AW220" s="27" t="n"/>
      <c r="AX220" s="530" t="n"/>
      <c r="AY220" s="530" t="n"/>
      <c r="AZ220" s="27" t="n"/>
      <c r="BA220" s="27" t="n"/>
      <c r="BB220" s="27" t="n"/>
      <c r="BC220" s="27" t="n"/>
      <c r="BD220" s="27" t="n"/>
      <c r="BE220" s="33" t="n"/>
      <c r="BF220" s="33" t="n"/>
      <c r="BG220" s="33" t="n"/>
      <c r="BH220" s="33" t="n"/>
      <c r="BI220" s="33" t="n"/>
      <c r="BJ220" s="33" t="n"/>
      <c r="BK220" s="33" t="n"/>
      <c r="BL220" s="33" t="n"/>
      <c r="BM220" s="33" t="n"/>
      <c r="BN220" s="33" t="n"/>
      <c r="BO220" s="33" t="n"/>
      <c r="BP220" s="33" t="n"/>
      <c r="BQ220" s="33" t="n"/>
      <c r="BR220" s="33" t="n"/>
      <c r="BS220" s="33" t="n"/>
      <c r="BT220" s="33" t="n"/>
      <c r="BU220" s="33" t="n"/>
      <c r="BV220" s="33" t="n"/>
      <c r="BW220" s="27" t="n"/>
      <c r="BX220" s="33" t="n"/>
      <c r="BY220" s="33" t="n"/>
      <c r="BZ220" s="33" t="n"/>
      <c r="CA220" s="27" t="n"/>
      <c r="CB220" s="27" t="n"/>
      <c r="CC220" s="27" t="n"/>
      <c r="CD220" s="27" t="n"/>
      <c r="CE220" s="58" t="n"/>
      <c r="CF220" s="58" t="n"/>
      <c r="CG220" s="59">
        <f>IF(OR(Q220="AI",Q220="PI"),AD220-(AE220-AD220)*0.001,IF(AND(Q220="AO",T220="FC"),4-0.048,IF(AND(Q220="AO",OR(T220="FO",T220="FLO")),20-0.048,"")))</f>
        <v/>
      </c>
      <c r="CH220" s="60">
        <f>IF(OR(Q220="AI",Q220="PI"),AD220+(AE220-AD220)*0.001,IF(AND(Q220="AO",T220="FC"),4+0.048,IF(AND(Q220="AO",OR(T220="FO",T220="FLO")),20+0.048,"")))</f>
        <v/>
      </c>
      <c r="CI220" s="61" t="n"/>
      <c r="CJ220" s="62" t="n"/>
      <c r="CK220" s="59">
        <f>IF(OR(Q220="AI",Q220="PI"),(AE220+AD220)/2-(AE220-AD220)*0.001,IF(Q220="AO",12-0.048,""))</f>
        <v/>
      </c>
      <c r="CL220" s="60">
        <f>IF(OR(Q220="AI",Q220="PI"),(AE220+AD220)/2+(AE220-AD220)*0.001,IF(Q220="AO",12+0.048,""))</f>
        <v/>
      </c>
      <c r="CM220" s="61" t="n"/>
      <c r="CN220" s="62" t="n"/>
      <c r="CO220" s="59">
        <f>IF(OR(Q220="AI",Q220="PI"),AE220-(AE220-AD220)*0.001,IF(AND(Q220="AO",T220="FC"),20-0.048,IF(AND(Q220="AO",OR(T220="FO",T220="FLO")),4-0.048,"")))</f>
        <v/>
      </c>
      <c r="CP220" s="60">
        <f>IF(OR(Q220="AI",Q220="PI"),AE220+(AE220-AD220)*0.001,IF(AND(Q220="AO",T220="FC"),20+0.048,IF(AND(Q220="AO",OR(T220="FO",T220="FLO")),4+0.048,"")))</f>
        <v/>
      </c>
      <c r="CQ220" s="64" t="n"/>
      <c r="CR220" s="65" t="n"/>
      <c r="CS220" s="67" t="n"/>
      <c r="CT220" s="67" t="n"/>
      <c r="CV220" s="518" t="n"/>
      <c r="CY220" s="47">
        <f>CV220&amp;CW220&amp;CX220</f>
        <v/>
      </c>
    </row>
    <row r="221" ht="19.9" customHeight="1" s="521">
      <c r="A221" s="524" t="n">
        <v>220</v>
      </c>
      <c r="B221" s="15" t="n">
        <v>12</v>
      </c>
      <c r="C221" s="15" t="n"/>
      <c r="D221" s="50">
        <f>LEFT(L221,1)&amp;RIGHT(L221,2)&amp;"N"&amp;M221&amp;"S"&amp;N221&amp;O221</f>
        <v/>
      </c>
      <c r="E221" s="45" t="n"/>
      <c r="F221" s="43" t="n"/>
      <c r="G221" s="553" t="inlineStr">
        <is>
          <t>Spare</t>
        </is>
      </c>
      <c r="H221" s="553" t="n"/>
      <c r="I221" s="553" t="n"/>
      <c r="J221" s="553">
        <f>IF(H221&lt;&gt;"",LEFT(H221,FIND("～",H221,1)-1),"")</f>
        <v/>
      </c>
      <c r="K221" s="553">
        <f>IF(H221&lt;&gt;"",MID(H221,FIND("～",H221,1)+1,10),"")</f>
        <v/>
      </c>
      <c r="L221" s="22">
        <f>L220</f>
        <v/>
      </c>
      <c r="M221" s="21">
        <f>M220</f>
        <v/>
      </c>
      <c r="N221" s="21">
        <f>N220</f>
        <v/>
      </c>
      <c r="O221" s="21" t="n">
        <v>12</v>
      </c>
      <c r="P221" s="83">
        <f>P220</f>
        <v/>
      </c>
      <c r="Q221" s="22">
        <f>IF(MID(P221,4,3)="543","AO","AI")</f>
        <v/>
      </c>
      <c r="R221" s="22">
        <f>IF(R220&lt;&gt;"",R220,"")</f>
        <v/>
      </c>
      <c r="S221" s="83" t="inlineStr">
        <is>
          <t>4-20mA</t>
        </is>
      </c>
      <c r="T221" s="22" t="n"/>
      <c r="U221" s="22" t="n"/>
      <c r="V221" s="22" t="n"/>
      <c r="W221" s="22" t="n"/>
      <c r="X221" s="22" t="n"/>
      <c r="Y221" s="22" t="n"/>
      <c r="Z221" s="25">
        <f>"%Z"&amp;TEXT(M221,"00")&amp;TEXT(N221,"0")&amp;"1"&amp;TEXT(O221,"00")</f>
        <v/>
      </c>
      <c r="AA221" s="22">
        <f>IF(E221="","",IF(Q221="AI",CONCATENATE("%%I",E221),IF(Q221="AO",CONCATENATE("%%O",E221),E221)))</f>
        <v/>
      </c>
      <c r="AB221" s="22">
        <f>IF(G221="Spare",D221,"")</f>
        <v/>
      </c>
      <c r="AC221" s="22">
        <f>IF(G221&lt;&gt;"",G221,"")</f>
        <v/>
      </c>
      <c r="AD221" s="21">
        <f>IF(J221&lt;&gt;"",J221,"")</f>
        <v/>
      </c>
      <c r="AE221" s="21">
        <f>IF(K221&lt;&gt;"",K221,"")</f>
        <v/>
      </c>
      <c r="AF221" s="21">
        <f>IF(I221&lt;&gt;"",I221,"")</f>
        <v/>
      </c>
      <c r="AG221" s="22" t="n"/>
      <c r="AH221" s="22" t="n"/>
      <c r="AI221" s="22" t="n"/>
      <c r="AJ221" s="22" t="n"/>
      <c r="AK221" s="23" t="n"/>
      <c r="AL221" s="23" t="inlineStr">
        <is>
          <t>NIS</t>
        </is>
      </c>
      <c r="AM221" s="23" t="n"/>
      <c r="AN221" s="84" t="inlineStr">
        <is>
          <t>DCS</t>
        </is>
      </c>
      <c r="AO221" s="27" t="n"/>
      <c r="AP221" s="27" t="n"/>
      <c r="AQ221" s="28" t="n"/>
      <c r="AR221" s="33" t="n"/>
      <c r="AS221" s="29" t="n"/>
      <c r="AT221" s="84" t="inlineStr">
        <is>
          <t>Site</t>
        </is>
      </c>
      <c r="AU221" s="27" t="n"/>
      <c r="AV221" s="27" t="n"/>
      <c r="AW221" s="27" t="n"/>
      <c r="AX221" s="530" t="n"/>
      <c r="AY221" s="530" t="n"/>
      <c r="AZ221" s="27" t="n"/>
      <c r="BA221" s="27" t="n"/>
      <c r="BB221" s="27" t="n"/>
      <c r="BC221" s="27" t="n"/>
      <c r="BD221" s="27" t="n"/>
      <c r="BE221" s="33" t="n"/>
      <c r="BF221" s="33" t="n"/>
      <c r="BG221" s="33" t="n"/>
      <c r="BH221" s="33" t="n"/>
      <c r="BI221" s="33" t="n"/>
      <c r="BJ221" s="33" t="n"/>
      <c r="BK221" s="33" t="n"/>
      <c r="BL221" s="33" t="n"/>
      <c r="BM221" s="33" t="n"/>
      <c r="BN221" s="33" t="n"/>
      <c r="BO221" s="33" t="n"/>
      <c r="BP221" s="33" t="n"/>
      <c r="BQ221" s="33" t="n"/>
      <c r="BR221" s="33" t="n"/>
      <c r="BS221" s="33" t="n"/>
      <c r="BT221" s="33" t="n"/>
      <c r="BU221" s="33" t="n"/>
      <c r="BV221" s="33" t="n"/>
      <c r="BW221" s="27" t="n"/>
      <c r="BX221" s="33" t="n"/>
      <c r="BY221" s="33" t="n"/>
      <c r="BZ221" s="33" t="n"/>
      <c r="CA221" s="27" t="n"/>
      <c r="CB221" s="27" t="n"/>
      <c r="CC221" s="27" t="n"/>
      <c r="CD221" s="27" t="n"/>
      <c r="CE221" s="58" t="n"/>
      <c r="CF221" s="58" t="n"/>
      <c r="CG221" s="59">
        <f>IF(OR(Q221="AI",Q221="PI"),AD221-(AE221-AD221)*0.001,IF(AND(Q221="AO",T221="FC"),4-0.048,IF(AND(Q221="AO",OR(T221="FO",T221="FLO")),20-0.048,"")))</f>
        <v/>
      </c>
      <c r="CH221" s="60">
        <f>IF(OR(Q221="AI",Q221="PI"),AD221+(AE221-AD221)*0.001,IF(AND(Q221="AO",T221="FC"),4+0.048,IF(AND(Q221="AO",OR(T221="FO",T221="FLO")),20+0.048,"")))</f>
        <v/>
      </c>
      <c r="CI221" s="61" t="n"/>
      <c r="CJ221" s="62" t="n"/>
      <c r="CK221" s="59">
        <f>IF(OR(Q221="AI",Q221="PI"),(AE221+AD221)/2-(AE221-AD221)*0.001,IF(Q221="AO",12-0.048,""))</f>
        <v/>
      </c>
      <c r="CL221" s="60">
        <f>IF(OR(Q221="AI",Q221="PI"),(AE221+AD221)/2+(AE221-AD221)*0.001,IF(Q221="AO",12+0.048,""))</f>
        <v/>
      </c>
      <c r="CM221" s="61" t="n"/>
      <c r="CN221" s="62" t="n"/>
      <c r="CO221" s="59">
        <f>IF(OR(Q221="AI",Q221="PI"),AE221-(AE221-AD221)*0.001,IF(AND(Q221="AO",T221="FC"),20-0.048,IF(AND(Q221="AO",OR(T221="FO",T221="FLO")),4-0.048,"")))</f>
        <v/>
      </c>
      <c r="CP221" s="60">
        <f>IF(OR(Q221="AI",Q221="PI"),AE221+(AE221-AD221)*0.001,IF(AND(Q221="AO",T221="FC"),20+0.048,IF(AND(Q221="AO",OR(T221="FO",T221="FLO")),4+0.048,"")))</f>
        <v/>
      </c>
      <c r="CQ221" s="64" t="n"/>
      <c r="CR221" s="65" t="n"/>
      <c r="CS221" s="67" t="n"/>
      <c r="CT221" s="67" t="n"/>
      <c r="CV221" s="518" t="n"/>
      <c r="CY221" s="47">
        <f>CV221&amp;CW221&amp;CX221</f>
        <v/>
      </c>
    </row>
    <row r="222" ht="19.9" customHeight="1" s="521">
      <c r="A222" s="524" t="n">
        <v>221</v>
      </c>
      <c r="B222" s="15" t="n">
        <v>13</v>
      </c>
      <c r="C222" s="15" t="n"/>
      <c r="D222" s="50">
        <f>LEFT(L222,1)&amp;RIGHT(L222,2)&amp;"N"&amp;M222&amp;"S"&amp;N222&amp;O222</f>
        <v/>
      </c>
      <c r="E222" s="45" t="n"/>
      <c r="F222" s="43" t="n"/>
      <c r="G222" s="553" t="inlineStr">
        <is>
          <t>Spare</t>
        </is>
      </c>
      <c r="H222" s="553" t="n"/>
      <c r="I222" s="553" t="n"/>
      <c r="J222" s="553">
        <f>IF(H222&lt;&gt;"",LEFT(H222,FIND("～",H222,1)-1),"")</f>
        <v/>
      </c>
      <c r="K222" s="553">
        <f>IF(H222&lt;&gt;"",MID(H222,FIND("～",H222,1)+1,10),"")</f>
        <v/>
      </c>
      <c r="L222" s="22">
        <f>L221</f>
        <v/>
      </c>
      <c r="M222" s="21">
        <f>M221</f>
        <v/>
      </c>
      <c r="N222" s="21">
        <f>N221</f>
        <v/>
      </c>
      <c r="O222" s="21" t="n">
        <v>13</v>
      </c>
      <c r="P222" s="83">
        <f>P221</f>
        <v/>
      </c>
      <c r="Q222" s="22">
        <f>IF(MID(P222,4,3)="543","AO","AI")</f>
        <v/>
      </c>
      <c r="R222" s="22">
        <f>IF(R221&lt;&gt;"",R221,"")</f>
        <v/>
      </c>
      <c r="S222" s="83" t="inlineStr">
        <is>
          <t>4-20mA</t>
        </is>
      </c>
      <c r="T222" s="22" t="n"/>
      <c r="U222" s="22" t="n"/>
      <c r="V222" s="22" t="n"/>
      <c r="W222" s="22" t="n"/>
      <c r="X222" s="22" t="n"/>
      <c r="Y222" s="22" t="n"/>
      <c r="Z222" s="25">
        <f>"%Z"&amp;TEXT(M222,"00")&amp;TEXT(N222,"0")&amp;"1"&amp;TEXT(O222,"00")</f>
        <v/>
      </c>
      <c r="AA222" s="22">
        <f>IF(E222="","",IF(Q222="AI",CONCATENATE("%%I",E222),IF(Q222="AO",CONCATENATE("%%O",E222),E222)))</f>
        <v/>
      </c>
      <c r="AB222" s="22">
        <f>IF(G222="Spare",D222,"")</f>
        <v/>
      </c>
      <c r="AC222" s="22">
        <f>IF(G222&lt;&gt;"",G222,"")</f>
        <v/>
      </c>
      <c r="AD222" s="21">
        <f>IF(J222&lt;&gt;"",J222,"")</f>
        <v/>
      </c>
      <c r="AE222" s="21">
        <f>IF(K222&lt;&gt;"",K222,"")</f>
        <v/>
      </c>
      <c r="AF222" s="21">
        <f>IF(I222&lt;&gt;"",I222,"")</f>
        <v/>
      </c>
      <c r="AG222" s="22" t="n"/>
      <c r="AH222" s="22" t="n"/>
      <c r="AI222" s="22" t="n"/>
      <c r="AJ222" s="22" t="n"/>
      <c r="AK222" s="23" t="n"/>
      <c r="AL222" s="23" t="inlineStr">
        <is>
          <t>NIS</t>
        </is>
      </c>
      <c r="AM222" s="23" t="n"/>
      <c r="AN222" s="84" t="inlineStr">
        <is>
          <t>DCS</t>
        </is>
      </c>
      <c r="AO222" s="27" t="n"/>
      <c r="AP222" s="27" t="n"/>
      <c r="AQ222" s="28" t="n"/>
      <c r="AR222" s="33" t="n"/>
      <c r="AS222" s="29" t="n"/>
      <c r="AT222" s="84" t="inlineStr">
        <is>
          <t>Site</t>
        </is>
      </c>
      <c r="AU222" s="27" t="n"/>
      <c r="AV222" s="27" t="n"/>
      <c r="AW222" s="27" t="n"/>
      <c r="AX222" s="530" t="n"/>
      <c r="AY222" s="530" t="n"/>
      <c r="AZ222" s="27" t="n"/>
      <c r="BA222" s="27" t="n"/>
      <c r="BB222" s="27" t="n"/>
      <c r="BC222" s="27" t="n"/>
      <c r="BD222" s="27" t="n"/>
      <c r="BE222" s="33" t="n"/>
      <c r="BF222" s="33" t="n"/>
      <c r="BG222" s="33" t="n"/>
      <c r="BH222" s="33" t="n"/>
      <c r="BI222" s="33" t="n"/>
      <c r="BJ222" s="33" t="n"/>
      <c r="BK222" s="33" t="n"/>
      <c r="BL222" s="33" t="n"/>
      <c r="BM222" s="33" t="n"/>
      <c r="BN222" s="33" t="n"/>
      <c r="BO222" s="33" t="n"/>
      <c r="BP222" s="33" t="n"/>
      <c r="BQ222" s="33" t="n"/>
      <c r="BR222" s="33" t="n"/>
      <c r="BS222" s="33" t="n"/>
      <c r="BT222" s="33" t="n"/>
      <c r="BU222" s="33" t="n"/>
      <c r="BV222" s="33" t="n"/>
      <c r="BW222" s="27" t="n"/>
      <c r="BX222" s="33" t="n"/>
      <c r="BY222" s="33" t="n"/>
      <c r="BZ222" s="33" t="n"/>
      <c r="CA222" s="27" t="n"/>
      <c r="CB222" s="27" t="n"/>
      <c r="CC222" s="27" t="n"/>
      <c r="CD222" s="27" t="n"/>
      <c r="CE222" s="58" t="n"/>
      <c r="CF222" s="58" t="n"/>
      <c r="CG222" s="59">
        <f>IF(OR(Q222="AI",Q222="PI"),AD222-(AE222-AD222)*0.001,IF(AND(Q222="AO",T222="FC"),4-0.048,IF(AND(Q222="AO",OR(T222="FO",T222="FLO")),20-0.048,"")))</f>
        <v/>
      </c>
      <c r="CH222" s="60">
        <f>IF(OR(Q222="AI",Q222="PI"),AD222+(AE222-AD222)*0.001,IF(AND(Q222="AO",T222="FC"),4+0.048,IF(AND(Q222="AO",OR(T222="FO",T222="FLO")),20+0.048,"")))</f>
        <v/>
      </c>
      <c r="CI222" s="61" t="n"/>
      <c r="CJ222" s="62" t="n"/>
      <c r="CK222" s="59">
        <f>IF(OR(Q222="AI",Q222="PI"),(AE222+AD222)/2-(AE222-AD222)*0.001,IF(Q222="AO",12-0.048,""))</f>
        <v/>
      </c>
      <c r="CL222" s="60">
        <f>IF(OR(Q222="AI",Q222="PI"),(AE222+AD222)/2+(AE222-AD222)*0.001,IF(Q222="AO",12+0.048,""))</f>
        <v/>
      </c>
      <c r="CM222" s="61" t="n"/>
      <c r="CN222" s="62" t="n"/>
      <c r="CO222" s="59">
        <f>IF(OR(Q222="AI",Q222="PI"),AE222-(AE222-AD222)*0.001,IF(AND(Q222="AO",T222="FC"),20-0.048,IF(AND(Q222="AO",OR(T222="FO",T222="FLO")),4-0.048,"")))</f>
        <v/>
      </c>
      <c r="CP222" s="60">
        <f>IF(OR(Q222="AI",Q222="PI"),AE222+(AE222-AD222)*0.001,IF(AND(Q222="AO",T222="FC"),20+0.048,IF(AND(Q222="AO",OR(T222="FO",T222="FLO")),4+0.048,"")))</f>
        <v/>
      </c>
      <c r="CQ222" s="64" t="n"/>
      <c r="CR222" s="65" t="n"/>
      <c r="CS222" s="67" t="n"/>
      <c r="CT222" s="67" t="n"/>
      <c r="CV222" s="518" t="n"/>
      <c r="CY222" s="47">
        <f>CV222&amp;CW222&amp;CX222</f>
        <v/>
      </c>
    </row>
    <row r="223" ht="19.9" customHeight="1" s="521">
      <c r="A223" s="524" t="n">
        <v>222</v>
      </c>
      <c r="B223" s="16" t="n">
        <v>14</v>
      </c>
      <c r="C223" s="16" t="n"/>
      <c r="D223" s="50">
        <f>LEFT(L223,1)&amp;RIGHT(L223,2)&amp;"N"&amp;M223&amp;"S"&amp;N223&amp;O223</f>
        <v/>
      </c>
      <c r="E223" s="45" t="n"/>
      <c r="F223" s="43" t="n"/>
      <c r="G223" s="553" t="inlineStr">
        <is>
          <t>Spare</t>
        </is>
      </c>
      <c r="H223" s="553" t="n"/>
      <c r="I223" s="553" t="n"/>
      <c r="J223" s="553">
        <f>IF(H223&lt;&gt;"",LEFT(H223,FIND("～",H223,1)-1),"")</f>
        <v/>
      </c>
      <c r="K223" s="553">
        <f>IF(H223&lt;&gt;"",MID(H223,FIND("～",H223,1)+1,10),"")</f>
        <v/>
      </c>
      <c r="L223" s="22">
        <f>L222</f>
        <v/>
      </c>
      <c r="M223" s="21">
        <f>M222</f>
        <v/>
      </c>
      <c r="N223" s="21">
        <f>N222</f>
        <v/>
      </c>
      <c r="O223" s="21" t="n">
        <v>14</v>
      </c>
      <c r="P223" s="83">
        <f>P222</f>
        <v/>
      </c>
      <c r="Q223" s="22">
        <f>IF(MID(P223,4,3)="543","AO","AI")</f>
        <v/>
      </c>
      <c r="R223" s="22">
        <f>IF(R222&lt;&gt;"",R222,"")</f>
        <v/>
      </c>
      <c r="S223" s="83" t="inlineStr">
        <is>
          <t>4-20mA</t>
        </is>
      </c>
      <c r="T223" s="22" t="n"/>
      <c r="U223" s="22" t="n"/>
      <c r="V223" s="22" t="n"/>
      <c r="W223" s="22" t="n"/>
      <c r="X223" s="26" t="n"/>
      <c r="Y223" s="22" t="n"/>
      <c r="Z223" s="25">
        <f>"%Z"&amp;TEXT(M223,"00")&amp;TEXT(N223,"0")&amp;"1"&amp;TEXT(O223,"00")</f>
        <v/>
      </c>
      <c r="AA223" s="22">
        <f>IF(E223="","",IF(Q223="AI",CONCATENATE("%%I",E223),IF(Q223="AO",CONCATENATE("%%O",E223),E223)))</f>
        <v/>
      </c>
      <c r="AB223" s="22">
        <f>IF(G223="Spare",D223,"")</f>
        <v/>
      </c>
      <c r="AC223" s="22">
        <f>IF(G223&lt;&gt;"",G223,"")</f>
        <v/>
      </c>
      <c r="AD223" s="21">
        <f>IF(J223&lt;&gt;"",J223,"")</f>
        <v/>
      </c>
      <c r="AE223" s="21">
        <f>IF(K223&lt;&gt;"",K223,"")</f>
        <v/>
      </c>
      <c r="AF223" s="21">
        <f>IF(I223&lt;&gt;"",I223,"")</f>
        <v/>
      </c>
      <c r="AG223" s="22" t="n"/>
      <c r="AH223" s="22" t="n"/>
      <c r="AI223" s="22" t="n"/>
      <c r="AJ223" s="22" t="n"/>
      <c r="AK223" s="23" t="n"/>
      <c r="AL223" s="23" t="inlineStr">
        <is>
          <t>NIS</t>
        </is>
      </c>
      <c r="AM223" s="23" t="n"/>
      <c r="AN223" s="84" t="inlineStr">
        <is>
          <t>DCS</t>
        </is>
      </c>
      <c r="AO223" s="27" t="n"/>
      <c r="AP223" s="27" t="n"/>
      <c r="AQ223" s="28" t="n"/>
      <c r="AR223" s="33" t="n"/>
      <c r="AS223" s="29" t="n"/>
      <c r="AT223" s="84" t="inlineStr">
        <is>
          <t>Site</t>
        </is>
      </c>
      <c r="AU223" s="27" t="n"/>
      <c r="AV223" s="32" t="n"/>
      <c r="AW223" s="27" t="n"/>
      <c r="AX223" s="530" t="n"/>
      <c r="AY223" s="530" t="n"/>
      <c r="AZ223" s="27" t="n"/>
      <c r="BA223" s="27" t="n"/>
      <c r="BB223" s="27" t="n"/>
      <c r="BC223" s="27" t="n"/>
      <c r="BD223" s="27" t="n"/>
      <c r="BE223" s="33" t="n"/>
      <c r="BF223" s="33" t="n"/>
      <c r="BG223" s="33" t="n"/>
      <c r="BH223" s="33" t="n"/>
      <c r="BI223" s="33" t="n"/>
      <c r="BJ223" s="33" t="n"/>
      <c r="BK223" s="33" t="n"/>
      <c r="BL223" s="33" t="n"/>
      <c r="BM223" s="33" t="n"/>
      <c r="BN223" s="33" t="n"/>
      <c r="BO223" s="33" t="n"/>
      <c r="BP223" s="33" t="n"/>
      <c r="BQ223" s="33" t="n"/>
      <c r="BR223" s="33" t="n"/>
      <c r="BS223" s="33" t="n"/>
      <c r="BT223" s="33" t="n"/>
      <c r="BU223" s="33" t="n"/>
      <c r="BV223" s="33" t="n"/>
      <c r="BW223" s="27" t="n"/>
      <c r="BX223" s="33" t="n"/>
      <c r="BY223" s="33" t="n"/>
      <c r="BZ223" s="33" t="n"/>
      <c r="CA223" s="27" t="n"/>
      <c r="CB223" s="27" t="n"/>
      <c r="CC223" s="27" t="n"/>
      <c r="CD223" s="27" t="n"/>
      <c r="CE223" s="58" t="n"/>
      <c r="CF223" s="58" t="n"/>
      <c r="CG223" s="59">
        <f>IF(OR(Q223="AI",Q223="PI"),AD223-(AE223-AD223)*0.001,IF(AND(Q223="AO",T223="FC"),4-0.048,IF(AND(Q223="AO",OR(T223="FO",T223="FLO")),20-0.048,"")))</f>
        <v/>
      </c>
      <c r="CH223" s="60">
        <f>IF(OR(Q223="AI",Q223="PI"),AD223+(AE223-AD223)*0.001,IF(AND(Q223="AO",T223="FC"),4+0.048,IF(AND(Q223="AO",OR(T223="FO",T223="FLO")),20+0.048,"")))</f>
        <v/>
      </c>
      <c r="CI223" s="61" t="n"/>
      <c r="CJ223" s="62" t="n"/>
      <c r="CK223" s="59">
        <f>IF(OR(Q223="AI",Q223="PI"),(AE223+AD223)/2-(AE223-AD223)*0.001,IF(Q223="AO",12-0.048,""))</f>
        <v/>
      </c>
      <c r="CL223" s="60">
        <f>IF(OR(Q223="AI",Q223="PI"),(AE223+AD223)/2+(AE223-AD223)*0.001,IF(Q223="AO",12+0.048,""))</f>
        <v/>
      </c>
      <c r="CM223" s="61" t="n"/>
      <c r="CN223" s="62" t="n"/>
      <c r="CO223" s="59">
        <f>IF(OR(Q223="AI",Q223="PI"),AE223-(AE223-AD223)*0.001,IF(AND(Q223="AO",T223="FC"),20-0.048,IF(AND(Q223="AO",OR(T223="FO",T223="FLO")),4-0.048,"")))</f>
        <v/>
      </c>
      <c r="CP223" s="60">
        <f>IF(OR(Q223="AI",Q223="PI"),AE223+(AE223-AD223)*0.001,IF(AND(Q223="AO",T223="FC"),20+0.048,IF(AND(Q223="AO",OR(T223="FO",T223="FLO")),4+0.048,"")))</f>
        <v/>
      </c>
      <c r="CQ223" s="64" t="n"/>
      <c r="CR223" s="65" t="n"/>
      <c r="CS223" s="67" t="n"/>
      <c r="CT223" s="67" t="n"/>
      <c r="CV223" s="518" t="n"/>
      <c r="CY223" s="47">
        <f>CV223&amp;CW223&amp;CX223</f>
        <v/>
      </c>
    </row>
    <row r="224" ht="19.9" customHeight="1" s="521">
      <c r="A224" s="524" t="n">
        <v>223</v>
      </c>
      <c r="B224" s="16" t="n">
        <v>15</v>
      </c>
      <c r="C224" s="16" t="n"/>
      <c r="D224" s="50">
        <f>LEFT(L224,1)&amp;RIGHT(L224,2)&amp;"N"&amp;M224&amp;"S"&amp;N224&amp;O224</f>
        <v/>
      </c>
      <c r="E224" s="45" t="n"/>
      <c r="F224" s="43" t="n"/>
      <c r="G224" s="553" t="inlineStr">
        <is>
          <t>Spare</t>
        </is>
      </c>
      <c r="H224" s="553" t="n"/>
      <c r="I224" s="553" t="n"/>
      <c r="J224" s="553">
        <f>IF(H224&lt;&gt;"",LEFT(H224,FIND("～",H224,1)-1),"")</f>
        <v/>
      </c>
      <c r="K224" s="553">
        <f>IF(H224&lt;&gt;"",MID(H224,FIND("～",H224,1)+1,10),"")</f>
        <v/>
      </c>
      <c r="L224" s="22">
        <f>L223</f>
        <v/>
      </c>
      <c r="M224" s="21">
        <f>M223</f>
        <v/>
      </c>
      <c r="N224" s="21">
        <f>N223</f>
        <v/>
      </c>
      <c r="O224" s="21" t="n">
        <v>15</v>
      </c>
      <c r="P224" s="83">
        <f>P223</f>
        <v/>
      </c>
      <c r="Q224" s="22">
        <f>IF(MID(P224,4,3)="543","AO","AI")</f>
        <v/>
      </c>
      <c r="R224" s="22">
        <f>IF(R223&lt;&gt;"",R223,"")</f>
        <v/>
      </c>
      <c r="S224" s="83" t="inlineStr">
        <is>
          <t>4-20mA</t>
        </is>
      </c>
      <c r="T224" s="22" t="n"/>
      <c r="U224" s="22" t="n"/>
      <c r="V224" s="22" t="n"/>
      <c r="W224" s="22" t="n"/>
      <c r="X224" s="22" t="n"/>
      <c r="Y224" s="22" t="n"/>
      <c r="Z224" s="25">
        <f>"%Z"&amp;TEXT(M224,"00")&amp;TEXT(N224,"0")&amp;"1"&amp;TEXT(O224,"00")</f>
        <v/>
      </c>
      <c r="AA224" s="22">
        <f>IF(E224="","",IF(Q224="AI",CONCATENATE("%%I",E224),IF(Q224="AO",CONCATENATE("%%O",E224),E224)))</f>
        <v/>
      </c>
      <c r="AB224" s="22">
        <f>IF(G224="Spare",D224,"")</f>
        <v/>
      </c>
      <c r="AC224" s="22">
        <f>IF(G224&lt;&gt;"",G224,"")</f>
        <v/>
      </c>
      <c r="AD224" s="21">
        <f>IF(J224&lt;&gt;"",J224,"")</f>
        <v/>
      </c>
      <c r="AE224" s="21">
        <f>IF(K224&lt;&gt;"",K224,"")</f>
        <v/>
      </c>
      <c r="AF224" s="21">
        <f>IF(I224&lt;&gt;"",I224,"")</f>
        <v/>
      </c>
      <c r="AG224" s="22" t="n"/>
      <c r="AH224" s="22" t="n"/>
      <c r="AI224" s="22" t="n"/>
      <c r="AJ224" s="22" t="n"/>
      <c r="AK224" s="23" t="n"/>
      <c r="AL224" s="23" t="inlineStr">
        <is>
          <t>NIS</t>
        </is>
      </c>
      <c r="AM224" s="23" t="n"/>
      <c r="AN224" s="84" t="inlineStr">
        <is>
          <t>DCS</t>
        </is>
      </c>
      <c r="AO224" s="27" t="n"/>
      <c r="AP224" s="27" t="n"/>
      <c r="AQ224" s="28" t="n"/>
      <c r="AR224" s="33" t="n"/>
      <c r="AS224" s="29" t="n"/>
      <c r="AT224" s="84" t="inlineStr">
        <is>
          <t>Site</t>
        </is>
      </c>
      <c r="AU224" s="27" t="n"/>
      <c r="AV224" s="33" t="n"/>
      <c r="AW224" s="27" t="n"/>
      <c r="AX224" s="530" t="n"/>
      <c r="AY224" s="530" t="n"/>
      <c r="AZ224" s="27" t="n"/>
      <c r="BA224" s="27" t="n"/>
      <c r="BB224" s="27" t="n"/>
      <c r="BC224" s="27" t="n"/>
      <c r="BD224" s="27" t="n"/>
      <c r="BE224" s="33" t="n"/>
      <c r="BF224" s="33" t="n"/>
      <c r="BG224" s="33" t="n"/>
      <c r="BH224" s="33" t="n"/>
      <c r="BI224" s="33" t="n"/>
      <c r="BJ224" s="33" t="n"/>
      <c r="BK224" s="33" t="n"/>
      <c r="BL224" s="33" t="n"/>
      <c r="BM224" s="33" t="n"/>
      <c r="BN224" s="33" t="n"/>
      <c r="BO224" s="33" t="n"/>
      <c r="BP224" s="33" t="n"/>
      <c r="BQ224" s="33" t="n"/>
      <c r="BR224" s="33" t="n"/>
      <c r="BS224" s="33" t="n"/>
      <c r="BT224" s="33" t="n"/>
      <c r="BU224" s="33" t="n"/>
      <c r="BV224" s="33" t="n"/>
      <c r="BW224" s="27" t="n"/>
      <c r="BX224" s="33" t="n"/>
      <c r="BY224" s="33" t="n"/>
      <c r="BZ224" s="33" t="n"/>
      <c r="CA224" s="27" t="n"/>
      <c r="CB224" s="27" t="n"/>
      <c r="CC224" s="27" t="n"/>
      <c r="CD224" s="27" t="n"/>
      <c r="CE224" s="58" t="n"/>
      <c r="CF224" s="58" t="n"/>
      <c r="CG224" s="59">
        <f>IF(OR(Q224="AI",Q224="PI"),AD224-(AE224-AD224)*0.001,IF(AND(Q224="AO",T224="FC"),4-0.048,IF(AND(Q224="AO",OR(T224="FO",T224="FLO")),20-0.048,"")))</f>
        <v/>
      </c>
      <c r="CH224" s="60">
        <f>IF(OR(Q224="AI",Q224="PI"),AD224+(AE224-AD224)*0.001,IF(AND(Q224="AO",T224="FC"),4+0.048,IF(AND(Q224="AO",OR(T224="FO",T224="FLO")),20+0.048,"")))</f>
        <v/>
      </c>
      <c r="CI224" s="61" t="n"/>
      <c r="CJ224" s="62" t="n"/>
      <c r="CK224" s="59">
        <f>IF(OR(Q224="AI",Q224="PI"),(AE224+AD224)/2-(AE224-AD224)*0.001,IF(Q224="AO",12-0.048,""))</f>
        <v/>
      </c>
      <c r="CL224" s="60">
        <f>IF(OR(Q224="AI",Q224="PI"),(AE224+AD224)/2+(AE224-AD224)*0.001,IF(Q224="AO",12+0.048,""))</f>
        <v/>
      </c>
      <c r="CM224" s="61" t="n"/>
      <c r="CN224" s="62" t="n"/>
      <c r="CO224" s="59">
        <f>IF(OR(Q224="AI",Q224="PI"),AE224-(AE224-AD224)*0.001,IF(AND(Q224="AO",T224="FC"),20-0.048,IF(AND(Q224="AO",OR(T224="FO",T224="FLO")),4-0.048,"")))</f>
        <v/>
      </c>
      <c r="CP224" s="60">
        <f>IF(OR(Q224="AI",Q224="PI"),AE224+(AE224-AD224)*0.001,IF(AND(Q224="AO",T224="FC"),20+0.048,IF(AND(Q224="AO",OR(T224="FO",T224="FLO")),4+0.048,"")))</f>
        <v/>
      </c>
      <c r="CQ224" s="64" t="n"/>
      <c r="CR224" s="65" t="n"/>
      <c r="CS224" s="67" t="n"/>
      <c r="CT224" s="67" t="n"/>
      <c r="CV224" s="518" t="n"/>
      <c r="CY224" s="47">
        <f>CV224&amp;CW224&amp;CX224</f>
        <v/>
      </c>
    </row>
    <row r="225" ht="19.9" customHeight="1" s="521">
      <c r="A225" s="524" t="n">
        <v>224</v>
      </c>
      <c r="B225" s="16" t="n">
        <v>16</v>
      </c>
      <c r="C225" s="16" t="n"/>
      <c r="D225" s="50">
        <f>LEFT(L225,1)&amp;RIGHT(L225,2)&amp;"N"&amp;M225&amp;"S"&amp;N225&amp;O225</f>
        <v/>
      </c>
      <c r="E225" s="45" t="n"/>
      <c r="F225" s="43" t="n"/>
      <c r="G225" s="553" t="inlineStr">
        <is>
          <t>Spare</t>
        </is>
      </c>
      <c r="H225" s="553" t="n"/>
      <c r="I225" s="553" t="n"/>
      <c r="J225" s="553">
        <f>IF(H225&lt;&gt;"",LEFT(H225,FIND("～",H225,1)-1),"")</f>
        <v/>
      </c>
      <c r="K225" s="553">
        <f>IF(H225&lt;&gt;"",MID(H225,FIND("～",H225,1)+1,10),"")</f>
        <v/>
      </c>
      <c r="L225" s="22">
        <f>L224</f>
        <v/>
      </c>
      <c r="M225" s="21">
        <f>M224</f>
        <v/>
      </c>
      <c r="N225" s="21">
        <f>N224</f>
        <v/>
      </c>
      <c r="O225" s="21" t="n">
        <v>16</v>
      </c>
      <c r="P225" s="83">
        <f>P224</f>
        <v/>
      </c>
      <c r="Q225" s="22">
        <f>IF(MID(P225,4,3)="543","AO","AI")</f>
        <v/>
      </c>
      <c r="R225" s="22">
        <f>IF(R224&lt;&gt;"",R224,"")</f>
        <v/>
      </c>
      <c r="S225" s="83" t="inlineStr">
        <is>
          <t>4-20mA</t>
        </is>
      </c>
      <c r="T225" s="22" t="n"/>
      <c r="U225" s="22" t="n"/>
      <c r="V225" s="22" t="n"/>
      <c r="W225" s="22" t="n"/>
      <c r="X225" s="22" t="n"/>
      <c r="Y225" s="22" t="n"/>
      <c r="Z225" s="52">
        <f>"%Z"&amp;TEXT(M225,"00")&amp;TEXT(N225,"0")&amp;"1"&amp;TEXT(O225,"00")</f>
        <v/>
      </c>
      <c r="AA225" s="22">
        <f>IF(E225="","",IF(Q225="AI",CONCATENATE("%%I",E225),IF(Q225="AO",CONCATENATE("%%O",E225),E225)))</f>
        <v/>
      </c>
      <c r="AB225" s="22">
        <f>IF(G225="Spare",D225,"")</f>
        <v/>
      </c>
      <c r="AC225" s="22">
        <f>IF(G225&lt;&gt;"",G225,"")</f>
        <v/>
      </c>
      <c r="AD225" s="21">
        <f>IF(J225&lt;&gt;"",J225,"")</f>
        <v/>
      </c>
      <c r="AE225" s="21">
        <f>IF(K225&lt;&gt;"",K225,"")</f>
        <v/>
      </c>
      <c r="AF225" s="21">
        <f>IF(I225&lt;&gt;"",I225,"")</f>
        <v/>
      </c>
      <c r="AG225" s="22" t="n"/>
      <c r="AH225" s="22" t="n"/>
      <c r="AI225" s="22" t="n"/>
      <c r="AJ225" s="22" t="n"/>
      <c r="AK225" s="23" t="n"/>
      <c r="AL225" s="23" t="inlineStr">
        <is>
          <t>NIS</t>
        </is>
      </c>
      <c r="AM225" s="23" t="n"/>
      <c r="AN225" s="84" t="inlineStr">
        <is>
          <t>DCS</t>
        </is>
      </c>
      <c r="AO225" s="27" t="n"/>
      <c r="AP225" s="27" t="n"/>
      <c r="AQ225" s="28" t="n"/>
      <c r="AR225" s="33" t="n"/>
      <c r="AS225" s="29" t="n"/>
      <c r="AT225" s="84" t="inlineStr">
        <is>
          <t>Site</t>
        </is>
      </c>
      <c r="AU225" s="27" t="n"/>
      <c r="AV225" s="33" t="n"/>
      <c r="AW225" s="27" t="n"/>
      <c r="AX225" s="530" t="n"/>
      <c r="AY225" s="530" t="n"/>
      <c r="AZ225" s="27" t="n"/>
      <c r="BA225" s="27" t="n"/>
      <c r="BB225" s="27" t="n"/>
      <c r="BC225" s="27" t="n"/>
      <c r="BD225" s="27" t="n"/>
      <c r="BE225" s="33" t="n"/>
      <c r="BF225" s="33" t="n"/>
      <c r="BG225" s="33" t="n"/>
      <c r="BH225" s="33" t="n"/>
      <c r="BI225" s="33" t="n"/>
      <c r="BJ225" s="33" t="n"/>
      <c r="BK225" s="33" t="n"/>
      <c r="BL225" s="33" t="n"/>
      <c r="BM225" s="33" t="n"/>
      <c r="BN225" s="33" t="n"/>
      <c r="BO225" s="33" t="n"/>
      <c r="BP225" s="33" t="n"/>
      <c r="BQ225" s="33" t="n"/>
      <c r="BR225" s="33" t="n"/>
      <c r="BS225" s="33" t="n"/>
      <c r="BT225" s="33" t="n"/>
      <c r="BU225" s="33" t="n"/>
      <c r="BV225" s="33" t="n"/>
      <c r="BW225" s="27" t="n"/>
      <c r="BX225" s="33" t="n"/>
      <c r="BY225" s="33" t="n"/>
      <c r="BZ225" s="33" t="n"/>
      <c r="CA225" s="27" t="n"/>
      <c r="CB225" s="27" t="n"/>
      <c r="CC225" s="27" t="n"/>
      <c r="CD225" s="27" t="n"/>
      <c r="CE225" s="58" t="n"/>
      <c r="CF225" s="58" t="n"/>
      <c r="CG225" s="59">
        <f>IF(OR(Q225="AI",Q225="PI"),AD225-(AE225-AD225)*0.001,IF(AND(Q225="AO",T225="FC"),4-0.048,IF(AND(Q225="AO",OR(T225="FO",T225="FLO")),20-0.048,"")))</f>
        <v/>
      </c>
      <c r="CH225" s="60">
        <f>IF(OR(Q225="AI",Q225="PI"),AD225+(AE225-AD225)*0.001,IF(AND(Q225="AO",T225="FC"),4+0.048,IF(AND(Q225="AO",OR(T225="FO",T225="FLO")),20+0.048,"")))</f>
        <v/>
      </c>
      <c r="CI225" s="61" t="n"/>
      <c r="CJ225" s="62" t="n"/>
      <c r="CK225" s="59">
        <f>IF(OR(Q225="AI",Q225="PI"),(AE225+AD225)/2-(AE225-AD225)*0.001,IF(Q225="AO",12-0.048,""))</f>
        <v/>
      </c>
      <c r="CL225" s="60">
        <f>IF(OR(Q225="AI",Q225="PI"),(AE225+AD225)/2+(AE225-AD225)*0.001,IF(Q225="AO",12+0.048,""))</f>
        <v/>
      </c>
      <c r="CM225" s="61" t="n"/>
      <c r="CN225" s="62" t="n"/>
      <c r="CO225" s="59">
        <f>IF(OR(Q225="AI",Q225="PI"),AE225-(AE225-AD225)*0.001,IF(AND(Q225="AO",T225="FC"),20-0.048,IF(AND(Q225="AO",OR(T225="FO",T225="FLO")),4-0.048,"")))</f>
        <v/>
      </c>
      <c r="CP225" s="60">
        <f>IF(OR(Q225="AI",Q225="PI"),AE225+(AE225-AD225)*0.001,IF(AND(Q225="AO",T225="FC"),20+0.048,IF(AND(Q225="AO",OR(T225="FO",T225="FLO")),4+0.048,"")))</f>
        <v/>
      </c>
      <c r="CQ225" s="64" t="n"/>
      <c r="CR225" s="65" t="n"/>
      <c r="CS225" s="67" t="n"/>
      <c r="CT225" s="67" t="n"/>
      <c r="CV225" s="518" t="n"/>
      <c r="CY225" s="47">
        <f>CV225&amp;CW225&amp;CX225</f>
        <v/>
      </c>
    </row>
    <row r="226" ht="19.9" customHeight="1" s="521">
      <c r="A226" s="524" t="n">
        <v>225</v>
      </c>
      <c r="B226" s="15" t="n">
        <v>1</v>
      </c>
      <c r="C226" s="15" t="n">
        <v>1840</v>
      </c>
      <c r="D226" s="45" t="inlineStr">
        <is>
          <t>18-TT-62302</t>
        </is>
      </c>
      <c r="E226" s="553" t="n"/>
      <c r="F226" s="540" t="inlineStr">
        <is>
          <t>-</t>
        </is>
      </c>
      <c r="G226" s="541" t="inlineStr">
        <is>
          <t>P FROM VE-6203 TEMP. INDIC.</t>
        </is>
      </c>
      <c r="H226" s="68" t="n"/>
      <c r="I226" s="553" t="n"/>
      <c r="J226" s="553">
        <f>IF(H226&lt;&gt;"",LEFT(H226,FIND("～",H226,1)-1),"")</f>
        <v/>
      </c>
      <c r="K226" s="553">
        <f>IF(H226&lt;&gt;"",MID(H226,FIND("～",H226,1)+1,10),"")</f>
        <v/>
      </c>
      <c r="L226" s="22">
        <f>L225</f>
        <v/>
      </c>
      <c r="M226" s="21" t="n">
        <v>8</v>
      </c>
      <c r="N226" s="21" t="n">
        <v>1</v>
      </c>
      <c r="O226" s="21" t="n">
        <v>1</v>
      </c>
      <c r="P226" s="83" t="inlineStr">
        <is>
          <t>AAI143-H</t>
        </is>
      </c>
      <c r="Q226" s="22">
        <f>IF(MID(P226,4,3)="543","AO","AI")</f>
        <v/>
      </c>
      <c r="R226" s="22" t="inlineStr">
        <is>
          <t>N</t>
        </is>
      </c>
      <c r="S226" s="542" t="inlineStr">
        <is>
          <t>4~20mA</t>
        </is>
      </c>
      <c r="T226" s="22" t="n"/>
      <c r="U226" s="22" t="n"/>
      <c r="V226" s="22" t="n"/>
      <c r="W226" s="22" t="n"/>
      <c r="X226" s="22" t="n"/>
      <c r="Y226" s="22" t="n"/>
      <c r="Z226" s="25">
        <f>"%Z"&amp;TEXT(M226,"00")&amp;TEXT(N226,"0")&amp;"1"&amp;TEXT(O226,"00")</f>
        <v/>
      </c>
      <c r="AA226" s="22">
        <f>IF(E226="","",IF(Q226="AI",CONCATENATE("%%I",E226),IF(Q226="AO",CONCATENATE("%%O",E226),E226)))</f>
        <v/>
      </c>
      <c r="AB226" s="22" t="inlineStr">
        <is>
          <t>18-TI-62302</t>
        </is>
      </c>
      <c r="AC226" s="22">
        <f>IF(G226&lt;&gt;"",G226,"")</f>
        <v/>
      </c>
      <c r="AD226" s="21">
        <f>IF(J226&lt;&gt;"",J226,"")</f>
        <v/>
      </c>
      <c r="AE226" s="21">
        <f>IF(K226&lt;&gt;"",K226,"")</f>
        <v/>
      </c>
      <c r="AF226" s="21">
        <f>IF(I226&lt;&gt;"",I226,"")</f>
        <v/>
      </c>
      <c r="AG226" s="22" t="n">
        <v>0</v>
      </c>
      <c r="AH226" s="22" t="n">
        <v>4.5</v>
      </c>
      <c r="AI226" s="22" t="n">
        <v>0</v>
      </c>
      <c r="AJ226" s="22" t="n">
        <v>0</v>
      </c>
      <c r="AK226" s="23" t="inlineStr">
        <is>
          <t>DCS-AI</t>
        </is>
      </c>
      <c r="AL226" s="23" t="inlineStr">
        <is>
          <t>IS</t>
        </is>
      </c>
      <c r="AM226" s="23" t="n"/>
      <c r="AN226" s="84" t="inlineStr">
        <is>
          <t>DCS</t>
        </is>
      </c>
      <c r="AO226" s="27" t="n"/>
      <c r="AP226" s="27" t="n"/>
      <c r="AQ226" s="28" t="n"/>
      <c r="AR226" s="543" t="inlineStr">
        <is>
          <t>Y</t>
        </is>
      </c>
      <c r="AS226" s="29" t="n"/>
      <c r="AT226" s="84" t="inlineStr">
        <is>
          <t>Site</t>
        </is>
      </c>
      <c r="AU226" s="541" t="inlineStr">
        <is>
          <t>-</t>
        </is>
      </c>
      <c r="AV226" s="27" t="n"/>
      <c r="AW226" s="27" t="n"/>
      <c r="AX226" s="531" t="inlineStr">
        <is>
          <t>18-IJB-40-001</t>
        </is>
      </c>
      <c r="AY226" s="530" t="inlineStr">
        <is>
          <t>18-40-001-iSC</t>
        </is>
      </c>
      <c r="AZ226" s="27" t="n"/>
      <c r="BA226" s="27" t="n"/>
      <c r="BB226" s="27" t="n"/>
      <c r="BC226" s="27" t="n"/>
      <c r="BD226" s="27" t="n"/>
      <c r="BE226" s="33" t="n"/>
      <c r="BF226" s="33" t="n"/>
      <c r="BG226" s="33" t="n"/>
      <c r="BH226" s="33" t="n"/>
      <c r="BI226" s="33" t="n"/>
      <c r="BJ226" s="33" t="n"/>
      <c r="BK226" s="33" t="n"/>
      <c r="BL226" s="33" t="n"/>
      <c r="BM226" s="33" t="n"/>
      <c r="BN226" s="33" t="n"/>
      <c r="BO226" s="33" t="n"/>
      <c r="BP226" s="33" t="n"/>
      <c r="BQ226" s="33" t="n"/>
      <c r="BR226" s="33" t="n"/>
      <c r="BS226" s="33" t="n"/>
      <c r="BT226" s="33" t="n"/>
      <c r="BU226" s="33" t="n"/>
      <c r="BV226" s="33" t="n"/>
      <c r="BW226" s="27" t="n"/>
      <c r="BX226" s="33" t="n"/>
      <c r="BY226" s="33" t="n"/>
      <c r="BZ226" s="33" t="n"/>
      <c r="CA226" s="27" t="n"/>
      <c r="CB226" s="27" t="n"/>
      <c r="CC226" s="27" t="n"/>
      <c r="CD226" s="27" t="n"/>
      <c r="CE226" s="58" t="n"/>
      <c r="CF226" s="58" t="n"/>
      <c r="CG226" s="59">
        <f>IF(OR(Q226="AI",Q226="PI"),AD226-(AE226-AD226)*0.001,IF(AND(Q226="AO",T226="FC"),4-0.048,IF(AND(Q226="AO",OR(T226="FO",T226="FLO")),20-0.048,"")))</f>
        <v/>
      </c>
      <c r="CH226" s="60">
        <f>IF(OR(Q226="AI",Q226="PI"),AD226+(AE226-AD226)*0.001,IF(AND(Q226="AO",T226="FC"),4+0.048,IF(AND(Q226="AO",OR(T226="FO",T226="FLO")),20+0.048,"")))</f>
        <v/>
      </c>
      <c r="CI226" s="61" t="n"/>
      <c r="CJ226" s="62" t="n"/>
      <c r="CK226" s="59">
        <f>IF(OR(Q226="AI",Q226="PI"),(AE226+AD226)/2-(AE226-AD226)*0.001,IF(Q226="AO",12-0.048,""))</f>
        <v/>
      </c>
      <c r="CL226" s="60">
        <f>IF(OR(Q226="AI",Q226="PI"),(AE226+AD226)/2+(AE226-AD226)*0.001,IF(Q226="AO",12+0.048,""))</f>
        <v/>
      </c>
      <c r="CM226" s="61" t="n"/>
      <c r="CN226" s="62" t="n"/>
      <c r="CO226" s="59">
        <f>IF(OR(Q226="AI",Q226="PI"),AE226-(AE226-AD226)*0.001,IF(AND(Q226="AO",T226="FC"),20-0.048,IF(AND(Q226="AO",OR(T226="FO",T226="FLO")),4-0.048,"")))</f>
        <v/>
      </c>
      <c r="CP226" s="60">
        <f>IF(OR(Q226="AI",Q226="PI"),AE226+(AE226-AD226)*0.001,IF(AND(Q226="AO",T226="FC"),20+0.048,IF(AND(Q226="AO",OR(T226="FO",T226="FLO")),4+0.048,"")))</f>
        <v/>
      </c>
      <c r="CQ226" s="64" t="n"/>
      <c r="CR226" s="65" t="n"/>
      <c r="CS226" s="67" t="n"/>
      <c r="CT226" s="67" t="n"/>
      <c r="CU226" s="544" t="n">
        <v>1840</v>
      </c>
      <c r="CV226" s="518">
        <f>LEFT(D226,3)</f>
        <v/>
      </c>
      <c r="CW226" s="47" t="inlineStr">
        <is>
          <t>TI</t>
        </is>
      </c>
      <c r="CX226" s="47">
        <f>RIGHT(D226,6)</f>
        <v/>
      </c>
      <c r="CY226" s="47">
        <f>CV226&amp;CW226&amp;CX226</f>
        <v/>
      </c>
    </row>
    <row r="227" ht="19.9" customHeight="1" s="521">
      <c r="A227" s="524" t="n">
        <v>226</v>
      </c>
      <c r="B227" s="15" t="n">
        <v>2</v>
      </c>
      <c r="C227" s="15" t="n">
        <v>1840</v>
      </c>
      <c r="D227" s="45" t="inlineStr">
        <is>
          <t>18-PT-62303</t>
        </is>
      </c>
      <c r="E227" s="553" t="n"/>
      <c r="F227" s="540" t="inlineStr">
        <is>
          <t>-</t>
        </is>
      </c>
      <c r="G227" s="541" t="inlineStr">
        <is>
          <t>P TO POSM PRES. INDIC.</t>
        </is>
      </c>
      <c r="H227" s="68" t="n"/>
      <c r="I227" s="553" t="n"/>
      <c r="J227" s="553">
        <f>IF(H227&lt;&gt;"",LEFT(H227,FIND("～",H227,1)-1),"")</f>
        <v/>
      </c>
      <c r="K227" s="553">
        <f>IF(H227&lt;&gt;"",MID(H227,FIND("～",H227,1)+1,10),"")</f>
        <v/>
      </c>
      <c r="L227" s="22">
        <f>L226</f>
        <v/>
      </c>
      <c r="M227" s="21">
        <f>M226</f>
        <v/>
      </c>
      <c r="N227" s="21">
        <f>N226</f>
        <v/>
      </c>
      <c r="O227" s="21" t="n">
        <v>2</v>
      </c>
      <c r="P227" s="83">
        <f>P226</f>
        <v/>
      </c>
      <c r="Q227" s="22">
        <f>IF(MID(P227,4,3)="543","AO","AI")</f>
        <v/>
      </c>
      <c r="R227" s="22">
        <f>IF(R226&lt;&gt;"",R226,"")</f>
        <v/>
      </c>
      <c r="S227" s="542" t="inlineStr">
        <is>
          <t>4~20mA</t>
        </is>
      </c>
      <c r="T227" s="22" t="n"/>
      <c r="U227" s="22" t="n"/>
      <c r="V227" s="22" t="n"/>
      <c r="W227" s="22" t="n"/>
      <c r="X227" s="22" t="n"/>
      <c r="Y227" s="22" t="n"/>
      <c r="Z227" s="25">
        <f>"%Z"&amp;TEXT(M227,"00")&amp;TEXT(N227,"0")&amp;"1"&amp;TEXT(O227,"00")</f>
        <v/>
      </c>
      <c r="AA227" s="22">
        <f>IF(E227="","",IF(Q227="AI",CONCATENATE("%%I",E227),IF(Q227="AO",CONCATENATE("%%O",E227),E227)))</f>
        <v/>
      </c>
      <c r="AB227" s="22" t="inlineStr">
        <is>
          <t>18-PI-62303</t>
        </is>
      </c>
      <c r="AC227" s="22">
        <f>IF(G227&lt;&gt;"",G227,"")</f>
        <v/>
      </c>
      <c r="AD227" s="21">
        <f>IF(J227&lt;&gt;"",J227,"")</f>
        <v/>
      </c>
      <c r="AE227" s="21">
        <f>IF(K227&lt;&gt;"",K227,"")</f>
        <v/>
      </c>
      <c r="AF227" s="21">
        <f>IF(I227&lt;&gt;"",I227,"")</f>
        <v/>
      </c>
      <c r="AG227" s="22" t="n">
        <v>0</v>
      </c>
      <c r="AH227" s="22" t="n">
        <v>80</v>
      </c>
      <c r="AI227" s="22" t="n">
        <v>0</v>
      </c>
      <c r="AJ227" s="22" t="n">
        <v>0</v>
      </c>
      <c r="AK227" s="23" t="inlineStr">
        <is>
          <t>DCS-AI</t>
        </is>
      </c>
      <c r="AL227" s="23" t="inlineStr">
        <is>
          <t>IS</t>
        </is>
      </c>
      <c r="AM227" s="23" t="n"/>
      <c r="AN227" s="84" t="inlineStr">
        <is>
          <t>DCS</t>
        </is>
      </c>
      <c r="AO227" s="27" t="n"/>
      <c r="AP227" s="27" t="n"/>
      <c r="AQ227" s="28" t="n"/>
      <c r="AR227" s="543" t="inlineStr">
        <is>
          <t>Y</t>
        </is>
      </c>
      <c r="AS227" s="29" t="n"/>
      <c r="AT227" s="84" t="inlineStr">
        <is>
          <t>Site</t>
        </is>
      </c>
      <c r="AU227" s="541" t="inlineStr">
        <is>
          <t>-</t>
        </is>
      </c>
      <c r="AV227" s="27" t="n"/>
      <c r="AW227" s="27" t="n"/>
      <c r="AX227" s="531" t="inlineStr">
        <is>
          <t>18-IJB-40-001</t>
        </is>
      </c>
      <c r="AY227" s="530" t="inlineStr">
        <is>
          <t>18-40-001-iSC</t>
        </is>
      </c>
      <c r="AZ227" s="27" t="n"/>
      <c r="BA227" s="27" t="n"/>
      <c r="BB227" s="27" t="n"/>
      <c r="BC227" s="27" t="n"/>
      <c r="BD227" s="27" t="n"/>
      <c r="BE227" s="33" t="n"/>
      <c r="BF227" s="33" t="n"/>
      <c r="BG227" s="33" t="n"/>
      <c r="BH227" s="33" t="n"/>
      <c r="BI227" s="33" t="n"/>
      <c r="BJ227" s="33" t="n"/>
      <c r="BK227" s="33" t="n"/>
      <c r="BL227" s="33" t="n"/>
      <c r="BM227" s="33" t="n"/>
      <c r="BN227" s="33" t="n"/>
      <c r="BO227" s="33" t="n"/>
      <c r="BP227" s="33" t="n"/>
      <c r="BQ227" s="33" t="n"/>
      <c r="BR227" s="33" t="n"/>
      <c r="BS227" s="33" t="n"/>
      <c r="BT227" s="33" t="n"/>
      <c r="BU227" s="33" t="n"/>
      <c r="BV227" s="33" t="n"/>
      <c r="BW227" s="27" t="n"/>
      <c r="BX227" s="33" t="n"/>
      <c r="BY227" s="33" t="n"/>
      <c r="BZ227" s="33" t="n"/>
      <c r="CA227" s="27" t="n"/>
      <c r="CB227" s="27" t="n"/>
      <c r="CC227" s="27" t="n"/>
      <c r="CD227" s="27" t="n"/>
      <c r="CE227" s="58" t="n"/>
      <c r="CF227" s="58" t="n"/>
      <c r="CG227" s="59">
        <f>IF(OR(Q227="AI",Q227="PI"),AD227-(AE227-AD227)*0.001,IF(AND(Q227="AO",T227="FC"),4-0.048,IF(AND(Q227="AO",OR(T227="FO",T227="FLO")),20-0.048,"")))</f>
        <v/>
      </c>
      <c r="CH227" s="60">
        <f>IF(OR(Q227="AI",Q227="PI"),AD227+(AE227-AD227)*0.001,IF(AND(Q227="AO",T227="FC"),4+0.048,IF(AND(Q227="AO",OR(T227="FO",T227="FLO")),20+0.048,"")))</f>
        <v/>
      </c>
      <c r="CI227" s="61" t="n"/>
      <c r="CJ227" s="62" t="n"/>
      <c r="CK227" s="59">
        <f>IF(OR(Q227="AI",Q227="PI"),(AE227+AD227)/2-(AE227-AD227)*0.001,IF(Q227="AO",12-0.048,""))</f>
        <v/>
      </c>
      <c r="CL227" s="60">
        <f>IF(OR(Q227="AI",Q227="PI"),(AE227+AD227)/2+(AE227-AD227)*0.001,IF(Q227="AO",12+0.048,""))</f>
        <v/>
      </c>
      <c r="CM227" s="61" t="n"/>
      <c r="CN227" s="62" t="n"/>
      <c r="CO227" s="59">
        <f>IF(OR(Q227="AI",Q227="PI"),AE227-(AE227-AD227)*0.001,IF(AND(Q227="AO",T227="FC"),20-0.048,IF(AND(Q227="AO",OR(T227="FO",T227="FLO")),4-0.048,"")))</f>
        <v/>
      </c>
      <c r="CP227" s="60">
        <f>IF(OR(Q227="AI",Q227="PI"),AE227+(AE227-AD227)*0.001,IF(AND(Q227="AO",T227="FC"),20+0.048,IF(AND(Q227="AO",OR(T227="FO",T227="FLO")),4+0.048,"")))</f>
        <v/>
      </c>
      <c r="CQ227" s="64" t="n"/>
      <c r="CR227" s="65" t="n"/>
      <c r="CS227" s="67" t="n"/>
      <c r="CT227" s="67" t="n"/>
      <c r="CU227" s="544" t="n">
        <v>1840</v>
      </c>
      <c r="CV227" s="518">
        <f>LEFT(D227,3)</f>
        <v/>
      </c>
      <c r="CW227" s="47" t="inlineStr">
        <is>
          <t>PI</t>
        </is>
      </c>
      <c r="CX227" s="47">
        <f>RIGHT(D227,6)</f>
        <v/>
      </c>
      <c r="CY227" s="47">
        <f>CV227&amp;CW227&amp;CX227</f>
        <v/>
      </c>
    </row>
    <row r="228" ht="19.9" customHeight="1" s="521">
      <c r="A228" s="524" t="n">
        <v>227</v>
      </c>
      <c r="B228" s="15" t="n">
        <v>3</v>
      </c>
      <c r="C228" s="15" t="n">
        <v>1840</v>
      </c>
      <c r="D228" s="45" t="inlineStr">
        <is>
          <t>18-PT-61281A</t>
        </is>
      </c>
      <c r="E228" s="553" t="n"/>
      <c r="F228" s="540" t="inlineStr">
        <is>
          <t>-</t>
        </is>
      </c>
      <c r="G228" s="541" t="inlineStr">
        <is>
          <t>18-PP-6102A</t>
        </is>
      </c>
      <c r="H228" s="68" t="n"/>
      <c r="I228" s="553" t="n"/>
      <c r="J228" s="553">
        <f>IF(H228&lt;&gt;"",LEFT(H228,FIND("～",H228,1)-1),"")</f>
        <v/>
      </c>
      <c r="K228" s="553">
        <f>IF(H228&lt;&gt;"",MID(H228,FIND("～",H228,1)+1,10),"")</f>
        <v/>
      </c>
      <c r="L228" s="22">
        <f>L227</f>
        <v/>
      </c>
      <c r="M228" s="21">
        <f>M227</f>
        <v/>
      </c>
      <c r="N228" s="21">
        <f>N227</f>
        <v/>
      </c>
      <c r="O228" s="21" t="n">
        <v>3</v>
      </c>
      <c r="P228" s="83">
        <f>P227</f>
        <v/>
      </c>
      <c r="Q228" s="22">
        <f>IF(MID(P228,4,3)="543","AO","AI")</f>
        <v/>
      </c>
      <c r="R228" s="22">
        <f>IF(R227&lt;&gt;"",R227,"")</f>
        <v/>
      </c>
      <c r="S228" s="542" t="inlineStr">
        <is>
          <t>4~20mA</t>
        </is>
      </c>
      <c r="T228" s="22" t="n"/>
      <c r="U228" s="22" t="n"/>
      <c r="V228" s="22" t="n"/>
      <c r="W228" s="22" t="n"/>
      <c r="X228" s="22" t="n"/>
      <c r="Y228" s="22" t="n"/>
      <c r="Z228" s="25">
        <f>"%Z"&amp;TEXT(M228,"00")&amp;TEXT(N228,"0")&amp;"1"&amp;TEXT(O228,"00")</f>
        <v/>
      </c>
      <c r="AA228" s="22">
        <f>IF(E228="","",IF(Q228="AI",CONCATENATE("%%I",E228),IF(Q228="AO",CONCATENATE("%%O",E228),E228)))</f>
        <v/>
      </c>
      <c r="AB228" s="22" t="inlineStr">
        <is>
          <t>18-PIA-61281A</t>
        </is>
      </c>
      <c r="AC228" s="22">
        <f>IF(G228&lt;&gt;"",G228,"")</f>
        <v/>
      </c>
      <c r="AD228" s="21">
        <f>IF(J228&lt;&gt;"",J228,"")</f>
        <v/>
      </c>
      <c r="AE228" s="21">
        <f>IF(K228&lt;&gt;"",K228,"")</f>
        <v/>
      </c>
      <c r="AF228" s="21">
        <f>IF(I228&lt;&gt;"",I228,"")</f>
        <v/>
      </c>
      <c r="AG228" s="22" t="n">
        <v>0</v>
      </c>
      <c r="AH228" s="22" t="n">
        <v>120</v>
      </c>
      <c r="AI228" s="22" t="n">
        <v>0</v>
      </c>
      <c r="AJ228" s="22" t="n">
        <v>0</v>
      </c>
      <c r="AK228" s="23" t="inlineStr">
        <is>
          <t>DCS-AI</t>
        </is>
      </c>
      <c r="AL228" s="23" t="inlineStr">
        <is>
          <t>IS</t>
        </is>
      </c>
      <c r="AM228" s="23" t="n"/>
      <c r="AN228" s="84" t="inlineStr">
        <is>
          <t>DCS</t>
        </is>
      </c>
      <c r="AO228" s="27" t="n"/>
      <c r="AP228" s="27" t="n"/>
      <c r="AQ228" s="28" t="n"/>
      <c r="AR228" s="543" t="inlineStr">
        <is>
          <t>Y</t>
        </is>
      </c>
      <c r="AS228" s="29" t="n"/>
      <c r="AT228" s="84" t="inlineStr">
        <is>
          <t>Site</t>
        </is>
      </c>
      <c r="AU228" s="541" t="inlineStr">
        <is>
          <t>-</t>
        </is>
      </c>
      <c r="AV228" s="27" t="n"/>
      <c r="AW228" s="27" t="n"/>
      <c r="AX228" s="531" t="inlineStr">
        <is>
          <t>18-IJB-40-001</t>
        </is>
      </c>
      <c r="AY228" s="530" t="inlineStr">
        <is>
          <t>18-40-001-iSC</t>
        </is>
      </c>
      <c r="AZ228" s="27" t="n"/>
      <c r="BA228" s="27" t="n"/>
      <c r="BB228" s="27" t="n"/>
      <c r="BC228" s="27" t="n"/>
      <c r="BD228" s="27" t="n"/>
      <c r="BE228" s="33" t="n"/>
      <c r="BF228" s="33" t="n"/>
      <c r="BG228" s="33" t="n"/>
      <c r="BH228" s="33" t="n"/>
      <c r="BI228" s="33" t="n"/>
      <c r="BJ228" s="33" t="n"/>
      <c r="BK228" s="33" t="n"/>
      <c r="BL228" s="33" t="n"/>
      <c r="BM228" s="33" t="n"/>
      <c r="BN228" s="33" t="n"/>
      <c r="BO228" s="33" t="n"/>
      <c r="BP228" s="33" t="n"/>
      <c r="BQ228" s="33" t="n"/>
      <c r="BR228" s="33" t="n"/>
      <c r="BS228" s="33" t="n"/>
      <c r="BT228" s="33" t="n"/>
      <c r="BU228" s="33" t="n"/>
      <c r="BV228" s="33" t="n"/>
      <c r="BW228" s="27" t="n"/>
      <c r="BX228" s="33" t="n"/>
      <c r="BY228" s="33" t="n"/>
      <c r="BZ228" s="33" t="n"/>
      <c r="CA228" s="27" t="n"/>
      <c r="CB228" s="27" t="n"/>
      <c r="CC228" s="27" t="n"/>
      <c r="CD228" s="27" t="n"/>
      <c r="CE228" s="58" t="n"/>
      <c r="CF228" s="58" t="n"/>
      <c r="CG228" s="59">
        <f>IF(OR(Q228="AI",Q228="PI"),AD228-(AE228-AD228)*0.001,IF(AND(Q228="AO",T228="FC"),4-0.048,IF(AND(Q228="AO",OR(T228="FO",T228="FLO")),20-0.048,"")))</f>
        <v/>
      </c>
      <c r="CH228" s="60">
        <f>IF(OR(Q228="AI",Q228="PI"),AD228+(AE228-AD228)*0.001,IF(AND(Q228="AO",T228="FC"),4+0.048,IF(AND(Q228="AO",OR(T228="FO",T228="FLO")),20+0.048,"")))</f>
        <v/>
      </c>
      <c r="CI228" s="61" t="n"/>
      <c r="CJ228" s="62" t="n"/>
      <c r="CK228" s="59">
        <f>IF(OR(Q228="AI",Q228="PI"),(AE228+AD228)/2-(AE228-AD228)*0.001,IF(Q228="AO",12-0.048,""))</f>
        <v/>
      </c>
      <c r="CL228" s="60">
        <f>IF(OR(Q228="AI",Q228="PI"),(AE228+AD228)/2+(AE228-AD228)*0.001,IF(Q228="AO",12+0.048,""))</f>
        <v/>
      </c>
      <c r="CM228" s="61" t="n"/>
      <c r="CN228" s="62" t="n"/>
      <c r="CO228" s="59">
        <f>IF(OR(Q228="AI",Q228="PI"),AE228-(AE228-AD228)*0.001,IF(AND(Q228="AO",T228="FC"),20-0.048,IF(AND(Q228="AO",OR(T228="FO",T228="FLO")),4-0.048,"")))</f>
        <v/>
      </c>
      <c r="CP228" s="60">
        <f>IF(OR(Q228="AI",Q228="PI"),AE228+(AE228-AD228)*0.001,IF(AND(Q228="AO",T228="FC"),20+0.048,IF(AND(Q228="AO",OR(T228="FO",T228="FLO")),4+0.048,"")))</f>
        <v/>
      </c>
      <c r="CQ228" s="64" t="n"/>
      <c r="CR228" s="65" t="n"/>
      <c r="CS228" s="67" t="n"/>
      <c r="CT228" s="67" t="n"/>
      <c r="CU228" s="544" t="n">
        <v>1840</v>
      </c>
      <c r="CV228" s="518">
        <f>LEFT(D228,3)</f>
        <v/>
      </c>
      <c r="CW228" s="47" t="inlineStr">
        <is>
          <t>PIA</t>
        </is>
      </c>
      <c r="CX228" s="47">
        <f>RIGHT(D228,7)</f>
        <v/>
      </c>
      <c r="CY228" s="47">
        <f>CV228&amp;CW228&amp;CX228</f>
        <v/>
      </c>
    </row>
    <row r="229" ht="19.9" customHeight="1" s="521">
      <c r="A229" s="524" t="n">
        <v>228</v>
      </c>
      <c r="B229" s="15" t="n">
        <v>4</v>
      </c>
      <c r="C229" s="15" t="n">
        <v>1840</v>
      </c>
      <c r="D229" s="45" t="inlineStr">
        <is>
          <t>18-PT-61281B</t>
        </is>
      </c>
      <c r="E229" s="553" t="n"/>
      <c r="F229" s="540" t="inlineStr">
        <is>
          <t>-</t>
        </is>
      </c>
      <c r="G229" s="541" t="inlineStr">
        <is>
          <t>18-PP-6102B</t>
        </is>
      </c>
      <c r="H229" s="68" t="n"/>
      <c r="I229" s="553" t="n"/>
      <c r="J229" s="553">
        <f>IF(H229&lt;&gt;"",LEFT(H229,FIND("～",H229,1)-1),"")</f>
        <v/>
      </c>
      <c r="K229" s="553">
        <f>IF(H229&lt;&gt;"",MID(H229,FIND("～",H229,1)+1,10),"")</f>
        <v/>
      </c>
      <c r="L229" s="22">
        <f>L228</f>
        <v/>
      </c>
      <c r="M229" s="21">
        <f>M228</f>
        <v/>
      </c>
      <c r="N229" s="21">
        <f>N228</f>
        <v/>
      </c>
      <c r="O229" s="21" t="n">
        <v>4</v>
      </c>
      <c r="P229" s="83">
        <f>P228</f>
        <v/>
      </c>
      <c r="Q229" s="22">
        <f>IF(MID(P229,4,3)="543","AO","AI")</f>
        <v/>
      </c>
      <c r="R229" s="22">
        <f>IF(R228&lt;&gt;"",R228,"")</f>
        <v/>
      </c>
      <c r="S229" s="542" t="inlineStr">
        <is>
          <t>4~20mA</t>
        </is>
      </c>
      <c r="T229" s="22" t="n"/>
      <c r="U229" s="22" t="n"/>
      <c r="V229" s="22" t="n"/>
      <c r="W229" s="22" t="n"/>
      <c r="X229" s="22" t="n"/>
      <c r="Y229" s="22" t="n"/>
      <c r="Z229" s="25">
        <f>"%Z"&amp;TEXT(M229,"00")&amp;TEXT(N229,"0")&amp;"1"&amp;TEXT(O229,"00")</f>
        <v/>
      </c>
      <c r="AA229" s="22">
        <f>IF(E229="","",IF(Q229="AI",CONCATENATE("%%I",E229),IF(Q229="AO",CONCATENATE("%%O",E229),E229)))</f>
        <v/>
      </c>
      <c r="AB229" s="22" t="inlineStr">
        <is>
          <t>18-PIA-61281B</t>
        </is>
      </c>
      <c r="AC229" s="22">
        <f>IF(G229&lt;&gt;"",G229,"")</f>
        <v/>
      </c>
      <c r="AD229" s="21">
        <f>IF(J229&lt;&gt;"",J229,"")</f>
        <v/>
      </c>
      <c r="AE229" s="21">
        <f>IF(K229&lt;&gt;"",K229,"")</f>
        <v/>
      </c>
      <c r="AF229" s="21">
        <f>IF(I229&lt;&gt;"",I229,"")</f>
        <v/>
      </c>
      <c r="AG229" s="22" t="n">
        <v>0</v>
      </c>
      <c r="AH229" s="22" t="n">
        <v>4.5</v>
      </c>
      <c r="AI229" s="22" t="n">
        <v>0</v>
      </c>
      <c r="AJ229" s="22" t="n">
        <v>0</v>
      </c>
      <c r="AK229" s="23" t="inlineStr">
        <is>
          <t>DCS-AI</t>
        </is>
      </c>
      <c r="AL229" s="23" t="inlineStr">
        <is>
          <t>IS</t>
        </is>
      </c>
      <c r="AM229" s="23" t="n"/>
      <c r="AN229" s="84" t="inlineStr">
        <is>
          <t>DCS</t>
        </is>
      </c>
      <c r="AO229" s="27" t="n"/>
      <c r="AP229" s="27" t="n"/>
      <c r="AQ229" s="28" t="n"/>
      <c r="AR229" s="543" t="inlineStr">
        <is>
          <t>Y</t>
        </is>
      </c>
      <c r="AS229" s="29" t="n"/>
      <c r="AT229" s="84" t="inlineStr">
        <is>
          <t>Site</t>
        </is>
      </c>
      <c r="AU229" s="541" t="inlineStr">
        <is>
          <t>-</t>
        </is>
      </c>
      <c r="AV229" s="27" t="n"/>
      <c r="AW229" s="27" t="n"/>
      <c r="AX229" s="531" t="inlineStr">
        <is>
          <t>18-IJB-40-001</t>
        </is>
      </c>
      <c r="AY229" s="530" t="inlineStr">
        <is>
          <t>18-40-001-iSC</t>
        </is>
      </c>
      <c r="AZ229" s="27" t="n"/>
      <c r="BA229" s="27" t="n"/>
      <c r="BB229" s="27" t="n"/>
      <c r="BC229" s="27" t="n"/>
      <c r="BD229" s="27" t="n"/>
      <c r="BE229" s="33" t="n"/>
      <c r="BF229" s="33" t="n"/>
      <c r="BG229" s="33" t="n"/>
      <c r="BH229" s="33" t="n"/>
      <c r="BI229" s="33" t="n"/>
      <c r="BJ229" s="33" t="n"/>
      <c r="BK229" s="33" t="n"/>
      <c r="BL229" s="33" t="n"/>
      <c r="BM229" s="33" t="n"/>
      <c r="BN229" s="33" t="n"/>
      <c r="BO229" s="33" t="n"/>
      <c r="BP229" s="33" t="n"/>
      <c r="BQ229" s="33" t="n"/>
      <c r="BR229" s="33" t="n"/>
      <c r="BS229" s="33" t="n"/>
      <c r="BT229" s="33" t="n"/>
      <c r="BU229" s="33" t="n"/>
      <c r="BV229" s="33" t="n"/>
      <c r="BW229" s="27" t="n"/>
      <c r="BX229" s="33" t="n"/>
      <c r="BY229" s="33" t="n"/>
      <c r="BZ229" s="33" t="n"/>
      <c r="CA229" s="27" t="n"/>
      <c r="CB229" s="27" t="n"/>
      <c r="CC229" s="27" t="n"/>
      <c r="CD229" s="27" t="n"/>
      <c r="CE229" s="58" t="n"/>
      <c r="CF229" s="58" t="n"/>
      <c r="CG229" s="59">
        <f>IF(OR(Q229="AI",Q229="PI"),AD229-(AE229-AD229)*0.001,IF(AND(Q229="AO",T229="FC"),4-0.048,IF(AND(Q229="AO",OR(T229="FO",T229="FLO")),20-0.048,"")))</f>
        <v/>
      </c>
      <c r="CH229" s="60">
        <f>IF(OR(Q229="AI",Q229="PI"),AD229+(AE229-AD229)*0.001,IF(AND(Q229="AO",T229="FC"),4+0.048,IF(AND(Q229="AO",OR(T229="FO",T229="FLO")),20+0.048,"")))</f>
        <v/>
      </c>
      <c r="CI229" s="61" t="n"/>
      <c r="CJ229" s="62" t="n"/>
      <c r="CK229" s="59">
        <f>IF(OR(Q229="AI",Q229="PI"),(AE229+AD229)/2-(AE229-AD229)*0.001,IF(Q229="AO",12-0.048,""))</f>
        <v/>
      </c>
      <c r="CL229" s="60">
        <f>IF(OR(Q229="AI",Q229="PI"),(AE229+AD229)/2+(AE229-AD229)*0.001,IF(Q229="AO",12+0.048,""))</f>
        <v/>
      </c>
      <c r="CM229" s="61" t="n"/>
      <c r="CN229" s="62" t="n"/>
      <c r="CO229" s="59">
        <f>IF(OR(Q229="AI",Q229="PI"),AE229-(AE229-AD229)*0.001,IF(AND(Q229="AO",T229="FC"),20-0.048,IF(AND(Q229="AO",OR(T229="FO",T229="FLO")),4-0.048,"")))</f>
        <v/>
      </c>
      <c r="CP229" s="60">
        <f>IF(OR(Q229="AI",Q229="PI"),AE229+(AE229-AD229)*0.001,IF(AND(Q229="AO",T229="FC"),20+0.048,IF(AND(Q229="AO",OR(T229="FO",T229="FLO")),4+0.048,"")))</f>
        <v/>
      </c>
      <c r="CQ229" s="64" t="n"/>
      <c r="CR229" s="65" t="n"/>
      <c r="CS229" s="67" t="n"/>
      <c r="CT229" s="67" t="n"/>
      <c r="CU229" s="544" t="n">
        <v>1840</v>
      </c>
      <c r="CV229" s="518">
        <f>LEFT(D229,3)</f>
        <v/>
      </c>
      <c r="CW229" s="47" t="inlineStr">
        <is>
          <t>PIA</t>
        </is>
      </c>
      <c r="CX229" s="47">
        <f>RIGHT(D229,7)</f>
        <v/>
      </c>
      <c r="CY229" s="47">
        <f>CV229&amp;CW229&amp;CX229</f>
        <v/>
      </c>
    </row>
    <row r="230" ht="19.9" customHeight="1" s="521">
      <c r="A230" s="524" t="n">
        <v>229</v>
      </c>
      <c r="B230" s="15" t="n">
        <v>5</v>
      </c>
      <c r="C230" s="15" t="n">
        <v>1840</v>
      </c>
      <c r="D230" s="45" t="inlineStr">
        <is>
          <t>18-PT-61283</t>
        </is>
      </c>
      <c r="E230" s="553" t="n"/>
      <c r="F230" s="540" t="inlineStr">
        <is>
          <t>-</t>
        </is>
      </c>
      <c r="G230" s="541" t="inlineStr">
        <is>
          <t>18-PP-6103</t>
        </is>
      </c>
      <c r="H230" s="68" t="n"/>
      <c r="I230" s="553" t="n"/>
      <c r="J230" s="553">
        <f>IF(H230&lt;&gt;"",LEFT(H230,FIND("～",H230,1)-1),"")</f>
        <v/>
      </c>
      <c r="K230" s="553">
        <f>IF(H230&lt;&gt;"",MID(H230,FIND("～",H230,1)+1,10),"")</f>
        <v/>
      </c>
      <c r="L230" s="22">
        <f>L229</f>
        <v/>
      </c>
      <c r="M230" s="21">
        <f>M229</f>
        <v/>
      </c>
      <c r="N230" s="21">
        <f>N229</f>
        <v/>
      </c>
      <c r="O230" s="21" t="n">
        <v>5</v>
      </c>
      <c r="P230" s="83">
        <f>P229</f>
        <v/>
      </c>
      <c r="Q230" s="22">
        <f>IF(MID(P230,4,3)="543","AO","AI")</f>
        <v/>
      </c>
      <c r="R230" s="22">
        <f>IF(R229&lt;&gt;"",R229,"")</f>
        <v/>
      </c>
      <c r="S230" s="542" t="inlineStr">
        <is>
          <t>4~20mA</t>
        </is>
      </c>
      <c r="T230" s="22" t="n"/>
      <c r="U230" s="22" t="n"/>
      <c r="V230" s="22" t="n"/>
      <c r="W230" s="22" t="n"/>
      <c r="X230" s="22" t="n"/>
      <c r="Y230" s="22" t="n"/>
      <c r="Z230" s="25">
        <f>"%Z"&amp;TEXT(M230,"00")&amp;TEXT(N230,"0")&amp;"1"&amp;TEXT(O230,"00")</f>
        <v/>
      </c>
      <c r="AA230" s="22">
        <f>IF(E230="","",IF(Q230="AI",CONCATENATE("%%I",E230),IF(Q230="AO",CONCATENATE("%%O",E230),E230)))</f>
        <v/>
      </c>
      <c r="AB230" s="22" t="inlineStr">
        <is>
          <t>18-PIA-61283</t>
        </is>
      </c>
      <c r="AC230" s="22">
        <f>IF(G230&lt;&gt;"",G230,"")</f>
        <v/>
      </c>
      <c r="AD230" s="21">
        <f>IF(J230&lt;&gt;"",J230,"")</f>
        <v/>
      </c>
      <c r="AE230" s="21">
        <f>IF(K230&lt;&gt;"",K230,"")</f>
        <v/>
      </c>
      <c r="AF230" s="21">
        <f>IF(I230&lt;&gt;"",I230,"")</f>
        <v/>
      </c>
      <c r="AG230" s="22" t="n">
        <v>0</v>
      </c>
      <c r="AH230" s="22" t="n">
        <v>0</v>
      </c>
      <c r="AI230" s="22" t="n">
        <v>5</v>
      </c>
      <c r="AJ230" s="22" t="n">
        <v>0</v>
      </c>
      <c r="AK230" s="23" t="inlineStr">
        <is>
          <t>DCS-AI</t>
        </is>
      </c>
      <c r="AL230" s="23" t="inlineStr">
        <is>
          <t>IS</t>
        </is>
      </c>
      <c r="AM230" s="23" t="n"/>
      <c r="AN230" s="84" t="inlineStr">
        <is>
          <t>DCS</t>
        </is>
      </c>
      <c r="AO230" s="27" t="n"/>
      <c r="AP230" s="27" t="n"/>
      <c r="AQ230" s="28" t="n"/>
      <c r="AR230" s="543" t="inlineStr">
        <is>
          <t>Y</t>
        </is>
      </c>
      <c r="AS230" s="29" t="n"/>
      <c r="AT230" s="84" t="inlineStr">
        <is>
          <t>Site</t>
        </is>
      </c>
      <c r="AU230" s="541" t="inlineStr">
        <is>
          <t>-</t>
        </is>
      </c>
      <c r="AV230" s="27" t="n"/>
      <c r="AW230" s="27" t="n"/>
      <c r="AX230" s="531" t="inlineStr">
        <is>
          <t>18-IJB-40-001</t>
        </is>
      </c>
      <c r="AY230" s="530" t="inlineStr">
        <is>
          <t>18-40-001-iSC</t>
        </is>
      </c>
      <c r="AZ230" s="27" t="n"/>
      <c r="BA230" s="27" t="n"/>
      <c r="BB230" s="27" t="n"/>
      <c r="BC230" s="27" t="n"/>
      <c r="BD230" s="27" t="n"/>
      <c r="BE230" s="33" t="n"/>
      <c r="BF230" s="33" t="n"/>
      <c r="BG230" s="33" t="n"/>
      <c r="BH230" s="33" t="n"/>
      <c r="BI230" s="33" t="n"/>
      <c r="BJ230" s="33" t="n"/>
      <c r="BK230" s="33" t="n"/>
      <c r="BL230" s="33" t="n"/>
      <c r="BM230" s="33" t="n"/>
      <c r="BN230" s="33" t="n"/>
      <c r="BO230" s="33" t="n"/>
      <c r="BP230" s="33" t="n"/>
      <c r="BQ230" s="33" t="n"/>
      <c r="BR230" s="33" t="n"/>
      <c r="BS230" s="33" t="n"/>
      <c r="BT230" s="33" t="n"/>
      <c r="BU230" s="33" t="n"/>
      <c r="BV230" s="33" t="n"/>
      <c r="BW230" s="27" t="n"/>
      <c r="BX230" s="33" t="n"/>
      <c r="BY230" s="33" t="n"/>
      <c r="BZ230" s="33" t="n"/>
      <c r="CA230" s="27" t="n"/>
      <c r="CB230" s="27" t="n"/>
      <c r="CC230" s="27" t="n"/>
      <c r="CD230" s="27" t="n"/>
      <c r="CE230" s="58" t="n"/>
      <c r="CF230" s="58" t="n"/>
      <c r="CG230" s="59">
        <f>IF(OR(Q230="AI",Q230="PI"),AD230-(AE230-AD230)*0.001,IF(AND(Q230="AO",T230="FC"),4-0.048,IF(AND(Q230="AO",OR(T230="FO",T230="FLO")),20-0.048,"")))</f>
        <v/>
      </c>
      <c r="CH230" s="60">
        <f>IF(OR(Q230="AI",Q230="PI"),AD230+(AE230-AD230)*0.001,IF(AND(Q230="AO",T230="FC"),4+0.048,IF(AND(Q230="AO",OR(T230="FO",T230="FLO")),20+0.048,"")))</f>
        <v/>
      </c>
      <c r="CI230" s="61" t="n"/>
      <c r="CJ230" s="62" t="n"/>
      <c r="CK230" s="59">
        <f>IF(OR(Q230="AI",Q230="PI"),(AE230+AD230)/2-(AE230-AD230)*0.001,IF(Q230="AO",12-0.048,""))</f>
        <v/>
      </c>
      <c r="CL230" s="60">
        <f>IF(OR(Q230="AI",Q230="PI"),(AE230+AD230)/2+(AE230-AD230)*0.001,IF(Q230="AO",12+0.048,""))</f>
        <v/>
      </c>
      <c r="CM230" s="61" t="n"/>
      <c r="CN230" s="62" t="n"/>
      <c r="CO230" s="59">
        <f>IF(OR(Q230="AI",Q230="PI"),AE230-(AE230-AD230)*0.001,IF(AND(Q230="AO",T230="FC"),20-0.048,IF(AND(Q230="AO",OR(T230="FO",T230="FLO")),4-0.048,"")))</f>
        <v/>
      </c>
      <c r="CP230" s="60">
        <f>IF(OR(Q230="AI",Q230="PI"),AE230+(AE230-AD230)*0.001,IF(AND(Q230="AO",T230="FC"),20+0.048,IF(AND(Q230="AO",OR(T230="FO",T230="FLO")),4+0.048,"")))</f>
        <v/>
      </c>
      <c r="CQ230" s="64" t="n"/>
      <c r="CR230" s="65" t="n"/>
      <c r="CS230" s="67" t="n"/>
      <c r="CT230" s="67" t="n"/>
      <c r="CU230" s="544" t="n">
        <v>1840</v>
      </c>
      <c r="CV230" s="518">
        <f>LEFT(D230,3)</f>
        <v/>
      </c>
      <c r="CW230" s="47" t="inlineStr">
        <is>
          <t>PIA</t>
        </is>
      </c>
      <c r="CX230" s="47">
        <f>RIGHT(D230,6)</f>
        <v/>
      </c>
      <c r="CY230" s="47">
        <f>CV230&amp;CW230&amp;CX230</f>
        <v/>
      </c>
    </row>
    <row r="231" ht="19.9" customHeight="1" s="521">
      <c r="A231" s="524" t="n">
        <v>230</v>
      </c>
      <c r="B231" s="15" t="n">
        <v>6</v>
      </c>
      <c r="C231" s="15" t="n">
        <v>1840</v>
      </c>
      <c r="D231" s="45" t="inlineStr">
        <is>
          <t>18-PT-62181A</t>
        </is>
      </c>
      <c r="E231" s="553" t="n"/>
      <c r="F231" s="540" t="inlineStr">
        <is>
          <t>-</t>
        </is>
      </c>
      <c r="G231" s="541" t="inlineStr">
        <is>
          <t>18-PP-6202A</t>
        </is>
      </c>
      <c r="H231" s="68" t="n"/>
      <c r="I231" s="553" t="n"/>
      <c r="J231" s="553">
        <f>IF(H231&lt;&gt;"",LEFT(H231,FIND("～",H231,1)-1),"")</f>
        <v/>
      </c>
      <c r="K231" s="553">
        <f>IF(H231&lt;&gt;"",MID(H231,FIND("～",H231,1)+1,10),"")</f>
        <v/>
      </c>
      <c r="L231" s="22">
        <f>L230</f>
        <v/>
      </c>
      <c r="M231" s="21">
        <f>M230</f>
        <v/>
      </c>
      <c r="N231" s="21">
        <f>N230</f>
        <v/>
      </c>
      <c r="O231" s="21" t="n">
        <v>6</v>
      </c>
      <c r="P231" s="83">
        <f>P230</f>
        <v/>
      </c>
      <c r="Q231" s="22">
        <f>IF(MID(P231,4,3)="543","AO","AI")</f>
        <v/>
      </c>
      <c r="R231" s="22">
        <f>IF(R230&lt;&gt;"",R230,"")</f>
        <v/>
      </c>
      <c r="S231" s="542" t="inlineStr">
        <is>
          <t>4~20mA</t>
        </is>
      </c>
      <c r="T231" s="22" t="n"/>
      <c r="U231" s="22" t="n"/>
      <c r="V231" s="22" t="n"/>
      <c r="W231" s="22" t="n"/>
      <c r="X231" s="22" t="n"/>
      <c r="Y231" s="22" t="n"/>
      <c r="Z231" s="25">
        <f>"%Z"&amp;TEXT(M231,"00")&amp;TEXT(N231,"0")&amp;"1"&amp;TEXT(O231,"00")</f>
        <v/>
      </c>
      <c r="AA231" s="22">
        <f>IF(E231="","",IF(Q231="AI",CONCATENATE("%%I",E231),IF(Q231="AO",CONCATENATE("%%O",E231),E231)))</f>
        <v/>
      </c>
      <c r="AB231" s="22" t="inlineStr">
        <is>
          <t>18-PIA-62181A</t>
        </is>
      </c>
      <c r="AC231" s="22">
        <f>IF(G231&lt;&gt;"",G231,"")</f>
        <v/>
      </c>
      <c r="AD231" s="21">
        <f>IF(J231&lt;&gt;"",J231,"")</f>
        <v/>
      </c>
      <c r="AE231" s="21">
        <f>IF(K231&lt;&gt;"",K231,"")</f>
        <v/>
      </c>
      <c r="AF231" s="21">
        <f>IF(I231&lt;&gt;"",I231,"")</f>
        <v/>
      </c>
      <c r="AG231" s="22" t="n">
        <v>0</v>
      </c>
      <c r="AH231" s="22" t="n">
        <v>75000</v>
      </c>
      <c r="AI231" s="22" t="n">
        <v>50000</v>
      </c>
      <c r="AJ231" s="22" t="n">
        <v>45000</v>
      </c>
      <c r="AK231" s="23" t="inlineStr">
        <is>
          <t>DCS-AI</t>
        </is>
      </c>
      <c r="AL231" s="23" t="inlineStr">
        <is>
          <t>IS</t>
        </is>
      </c>
      <c r="AM231" s="23" t="n"/>
      <c r="AN231" s="84" t="inlineStr">
        <is>
          <t>DCS</t>
        </is>
      </c>
      <c r="AO231" s="27" t="n"/>
      <c r="AP231" s="27" t="n"/>
      <c r="AQ231" s="28" t="n"/>
      <c r="AR231" s="543" t="inlineStr">
        <is>
          <t>Y</t>
        </is>
      </c>
      <c r="AS231" s="29" t="n"/>
      <c r="AT231" s="84" t="inlineStr">
        <is>
          <t>Site</t>
        </is>
      </c>
      <c r="AU231" s="541" t="inlineStr">
        <is>
          <t>-</t>
        </is>
      </c>
      <c r="AV231" s="27" t="n"/>
      <c r="AW231" s="27" t="n"/>
      <c r="AX231" s="531" t="inlineStr">
        <is>
          <t>18-IJB-40-001</t>
        </is>
      </c>
      <c r="AY231" s="530" t="inlineStr">
        <is>
          <t>18-40-001-iSC</t>
        </is>
      </c>
      <c r="AZ231" s="27" t="n"/>
      <c r="BA231" s="27" t="n"/>
      <c r="BB231" s="27" t="n"/>
      <c r="BC231" s="27" t="n"/>
      <c r="BD231" s="27" t="n"/>
      <c r="BE231" s="33" t="n"/>
      <c r="BF231" s="33" t="n"/>
      <c r="BG231" s="33" t="n"/>
      <c r="BH231" s="33" t="n"/>
      <c r="BI231" s="33" t="n"/>
      <c r="BJ231" s="33" t="n"/>
      <c r="BK231" s="33" t="n"/>
      <c r="BL231" s="33" t="n"/>
      <c r="BM231" s="33" t="n"/>
      <c r="BN231" s="33" t="n"/>
      <c r="BO231" s="33" t="n"/>
      <c r="BP231" s="33" t="n"/>
      <c r="BQ231" s="33" t="n"/>
      <c r="BR231" s="33" t="n"/>
      <c r="BS231" s="33" t="n"/>
      <c r="BT231" s="33" t="n"/>
      <c r="BU231" s="33" t="n"/>
      <c r="BV231" s="33" t="n"/>
      <c r="BW231" s="27" t="n"/>
      <c r="BX231" s="33" t="n"/>
      <c r="BY231" s="33" t="n"/>
      <c r="BZ231" s="33" t="n"/>
      <c r="CA231" s="27" t="n"/>
      <c r="CB231" s="27" t="n"/>
      <c r="CC231" s="27" t="n"/>
      <c r="CD231" s="27" t="n"/>
      <c r="CE231" s="58" t="n"/>
      <c r="CF231" s="58" t="n"/>
      <c r="CG231" s="59">
        <f>IF(OR(Q231="AI",Q231="PI"),AD231-(AE231-AD231)*0.001,IF(AND(Q231="AO",T231="FC"),4-0.048,IF(AND(Q231="AO",OR(T231="FO",T231="FLO")),20-0.048,"")))</f>
        <v/>
      </c>
      <c r="CH231" s="60">
        <f>IF(OR(Q231="AI",Q231="PI"),AD231+(AE231-AD231)*0.001,IF(AND(Q231="AO",T231="FC"),4+0.048,IF(AND(Q231="AO",OR(T231="FO",T231="FLO")),20+0.048,"")))</f>
        <v/>
      </c>
      <c r="CI231" s="61" t="n"/>
      <c r="CJ231" s="62" t="n"/>
      <c r="CK231" s="59">
        <f>IF(OR(Q231="AI",Q231="PI"),(AE231+AD231)/2-(AE231-AD231)*0.001,IF(Q231="AO",12-0.048,""))</f>
        <v/>
      </c>
      <c r="CL231" s="60">
        <f>IF(OR(Q231="AI",Q231="PI"),(AE231+AD231)/2+(AE231-AD231)*0.001,IF(Q231="AO",12+0.048,""))</f>
        <v/>
      </c>
      <c r="CM231" s="61" t="n"/>
      <c r="CN231" s="62" t="n"/>
      <c r="CO231" s="59">
        <f>IF(OR(Q231="AI",Q231="PI"),AE231-(AE231-AD231)*0.001,IF(AND(Q231="AO",T231="FC"),20-0.048,IF(AND(Q231="AO",OR(T231="FO",T231="FLO")),4-0.048,"")))</f>
        <v/>
      </c>
      <c r="CP231" s="60">
        <f>IF(OR(Q231="AI",Q231="PI"),AE231+(AE231-AD231)*0.001,IF(AND(Q231="AO",T231="FC"),20+0.048,IF(AND(Q231="AO",OR(T231="FO",T231="FLO")),4+0.048,"")))</f>
        <v/>
      </c>
      <c r="CQ231" s="64" t="n"/>
      <c r="CR231" s="65" t="n"/>
      <c r="CS231" s="67" t="n"/>
      <c r="CT231" s="67" t="n"/>
      <c r="CU231" s="544" t="n">
        <v>1840</v>
      </c>
      <c r="CV231" s="518">
        <f>LEFT(D231,3)</f>
        <v/>
      </c>
      <c r="CW231" s="47" t="inlineStr">
        <is>
          <t>PIA</t>
        </is>
      </c>
      <c r="CX231" s="47">
        <f>RIGHT(D231,7)</f>
        <v/>
      </c>
      <c r="CY231" s="47">
        <f>CV231&amp;CW231&amp;CX231</f>
        <v/>
      </c>
    </row>
    <row r="232" ht="19.9" customHeight="1" s="521">
      <c r="A232" s="524" t="n">
        <v>231</v>
      </c>
      <c r="B232" s="15" t="n">
        <v>7</v>
      </c>
      <c r="C232" s="15" t="n">
        <v>1840</v>
      </c>
      <c r="D232" s="45" t="inlineStr">
        <is>
          <t>18-PT-62181B</t>
        </is>
      </c>
      <c r="E232" s="553" t="n"/>
      <c r="F232" s="540" t="inlineStr">
        <is>
          <t>-</t>
        </is>
      </c>
      <c r="G232" s="541" t="inlineStr">
        <is>
          <t>18-PP-6202B</t>
        </is>
      </c>
      <c r="H232" s="68" t="n"/>
      <c r="I232" s="553" t="n"/>
      <c r="J232" s="553">
        <f>IF(H232&lt;&gt;"",LEFT(H232,FIND("～",H232,1)-1),"")</f>
        <v/>
      </c>
      <c r="K232" s="553">
        <f>IF(H232&lt;&gt;"",MID(H232,FIND("～",H232,1)+1,10),"")</f>
        <v/>
      </c>
      <c r="L232" s="22">
        <f>L231</f>
        <v/>
      </c>
      <c r="M232" s="21">
        <f>M231</f>
        <v/>
      </c>
      <c r="N232" s="21">
        <f>N231</f>
        <v/>
      </c>
      <c r="O232" s="21" t="n">
        <v>7</v>
      </c>
      <c r="P232" s="83">
        <f>P231</f>
        <v/>
      </c>
      <c r="Q232" s="22">
        <f>IF(MID(P232,4,3)="543","AO","AI")</f>
        <v/>
      </c>
      <c r="R232" s="22">
        <f>IF(R231&lt;&gt;"",R231,"")</f>
        <v/>
      </c>
      <c r="S232" s="542" t="inlineStr">
        <is>
          <t>4~20mA</t>
        </is>
      </c>
      <c r="T232" s="22" t="n"/>
      <c r="U232" s="22" t="n"/>
      <c r="V232" s="22" t="n"/>
      <c r="W232" s="22" t="n"/>
      <c r="X232" s="22" t="n"/>
      <c r="Y232" s="22" t="n"/>
      <c r="Z232" s="25">
        <f>"%Z"&amp;TEXT(M232,"00")&amp;TEXT(N232,"0")&amp;"1"&amp;TEXT(O232,"00")</f>
        <v/>
      </c>
      <c r="AA232" s="22">
        <f>IF(E232="","",IF(Q232="AI",CONCATENATE("%%I",E232),IF(Q232="AO",CONCATENATE("%%O",E232),E232)))</f>
        <v/>
      </c>
      <c r="AB232" s="22" t="inlineStr">
        <is>
          <t>18-PIA-62181B</t>
        </is>
      </c>
      <c r="AC232" s="22">
        <f>IF(G232&lt;&gt;"",G232,"")</f>
        <v/>
      </c>
      <c r="AD232" s="21">
        <f>IF(J232&lt;&gt;"",J232,"")</f>
        <v/>
      </c>
      <c r="AE232" s="21">
        <f>IF(K232&lt;&gt;"",K232,"")</f>
        <v/>
      </c>
      <c r="AF232" s="21">
        <f>IF(I232&lt;&gt;"",I232,"")</f>
        <v/>
      </c>
      <c r="AG232" s="22" t="n">
        <v>0</v>
      </c>
      <c r="AH232" s="22" t="n">
        <v>8500</v>
      </c>
      <c r="AI232" s="22" t="n">
        <v>6500</v>
      </c>
      <c r="AJ232" s="22" t="n">
        <v>6000</v>
      </c>
      <c r="AK232" s="23" t="inlineStr">
        <is>
          <t>DCS-AI</t>
        </is>
      </c>
      <c r="AL232" s="23" t="inlineStr">
        <is>
          <t>IS</t>
        </is>
      </c>
      <c r="AM232" s="23" t="n"/>
      <c r="AN232" s="84" t="inlineStr">
        <is>
          <t>DCS</t>
        </is>
      </c>
      <c r="AO232" s="27" t="n"/>
      <c r="AP232" s="27" t="n"/>
      <c r="AQ232" s="28" t="n"/>
      <c r="AR232" s="543" t="inlineStr">
        <is>
          <t>Y</t>
        </is>
      </c>
      <c r="AS232" s="29" t="n"/>
      <c r="AT232" s="84" t="inlineStr">
        <is>
          <t>Site</t>
        </is>
      </c>
      <c r="AU232" s="541" t="inlineStr">
        <is>
          <t>-</t>
        </is>
      </c>
      <c r="AV232" s="27" t="n"/>
      <c r="AW232" s="27" t="n"/>
      <c r="AX232" s="531" t="inlineStr">
        <is>
          <t>18-IJB-40-001</t>
        </is>
      </c>
      <c r="AY232" s="530" t="inlineStr">
        <is>
          <t>18-40-001-iSC</t>
        </is>
      </c>
      <c r="AZ232" s="27" t="n"/>
      <c r="BA232" s="27" t="n"/>
      <c r="BB232" s="27" t="n"/>
      <c r="BC232" s="27" t="n"/>
      <c r="BD232" s="27" t="n"/>
      <c r="BE232" s="33" t="n"/>
      <c r="BF232" s="33" t="n"/>
      <c r="BG232" s="33" t="n"/>
      <c r="BH232" s="33" t="n"/>
      <c r="BI232" s="33" t="n"/>
      <c r="BJ232" s="33" t="n"/>
      <c r="BK232" s="33" t="n"/>
      <c r="BL232" s="33" t="n"/>
      <c r="BM232" s="33" t="n"/>
      <c r="BN232" s="33" t="n"/>
      <c r="BO232" s="33" t="n"/>
      <c r="BP232" s="33" t="n"/>
      <c r="BQ232" s="33" t="n"/>
      <c r="BR232" s="33" t="n"/>
      <c r="BS232" s="33" t="n"/>
      <c r="BT232" s="33" t="n"/>
      <c r="BU232" s="33" t="n"/>
      <c r="BV232" s="33" t="n"/>
      <c r="BW232" s="27" t="n"/>
      <c r="BX232" s="33" t="n"/>
      <c r="BY232" s="33" t="n"/>
      <c r="BZ232" s="33" t="n"/>
      <c r="CA232" s="27" t="n"/>
      <c r="CB232" s="27" t="n"/>
      <c r="CC232" s="27" t="n"/>
      <c r="CD232" s="27" t="n"/>
      <c r="CE232" s="58" t="n"/>
      <c r="CF232" s="58" t="n"/>
      <c r="CG232" s="59">
        <f>IF(OR(Q232="AI",Q232="PI"),AD232-(AE232-AD232)*0.001,IF(AND(Q232="AO",T232="FC"),4-0.048,IF(AND(Q232="AO",OR(T232="FO",T232="FLO")),20-0.048,"")))</f>
        <v/>
      </c>
      <c r="CH232" s="60">
        <f>IF(OR(Q232="AI",Q232="PI"),AD232+(AE232-AD232)*0.001,IF(AND(Q232="AO",T232="FC"),4+0.048,IF(AND(Q232="AO",OR(T232="FO",T232="FLO")),20+0.048,"")))</f>
        <v/>
      </c>
      <c r="CI232" s="61" t="n"/>
      <c r="CJ232" s="62" t="n"/>
      <c r="CK232" s="59">
        <f>IF(OR(Q232="AI",Q232="PI"),(AE232+AD232)/2-(AE232-AD232)*0.001,IF(Q232="AO",12-0.048,""))</f>
        <v/>
      </c>
      <c r="CL232" s="60">
        <f>IF(OR(Q232="AI",Q232="PI"),(AE232+AD232)/2+(AE232-AD232)*0.001,IF(Q232="AO",12+0.048,""))</f>
        <v/>
      </c>
      <c r="CM232" s="61" t="n"/>
      <c r="CN232" s="62" t="n"/>
      <c r="CO232" s="59">
        <f>IF(OR(Q232="AI",Q232="PI"),AE232-(AE232-AD232)*0.001,IF(AND(Q232="AO",T232="FC"),20-0.048,IF(AND(Q232="AO",OR(T232="FO",T232="FLO")),4-0.048,"")))</f>
        <v/>
      </c>
      <c r="CP232" s="60">
        <f>IF(OR(Q232="AI",Q232="PI"),AE232+(AE232-AD232)*0.001,IF(AND(Q232="AO",T232="FC"),20+0.048,IF(AND(Q232="AO",OR(T232="FO",T232="FLO")),4+0.048,"")))</f>
        <v/>
      </c>
      <c r="CQ232" s="64" t="n"/>
      <c r="CR232" s="65" t="n"/>
      <c r="CS232" s="67" t="n"/>
      <c r="CT232" s="67" t="n"/>
      <c r="CU232" s="544" t="n">
        <v>1840</v>
      </c>
      <c r="CV232" s="518">
        <f>LEFT(D232,3)</f>
        <v/>
      </c>
      <c r="CW232" s="47" t="inlineStr">
        <is>
          <t>PIA</t>
        </is>
      </c>
      <c r="CX232" s="47">
        <f>RIGHT(D232,7)</f>
        <v/>
      </c>
      <c r="CY232" s="47">
        <f>CV232&amp;CW232&amp;CX232</f>
        <v/>
      </c>
    </row>
    <row r="233" ht="19.9" customHeight="1" s="521">
      <c r="A233" s="524" t="n">
        <v>232</v>
      </c>
      <c r="B233" s="15" t="n">
        <v>8</v>
      </c>
      <c r="C233" s="15" t="n">
        <v>1840</v>
      </c>
      <c r="D233" s="45" t="inlineStr">
        <is>
          <t>18-TT-61110</t>
        </is>
      </c>
      <c r="E233" s="553" t="n"/>
      <c r="F233" s="540" t="inlineStr">
        <is>
          <t>-</t>
        </is>
      </c>
      <c r="G233" s="541" t="inlineStr">
        <is>
          <t>HCS FROM TA-6101 BOTTOM TEMP. INDIC.</t>
        </is>
      </c>
      <c r="H233" s="68" t="n"/>
      <c r="I233" s="553" t="n"/>
      <c r="J233" s="553">
        <f>IF(H233&lt;&gt;"",LEFT(H233,FIND("～",H233,1)-1),"")</f>
        <v/>
      </c>
      <c r="K233" s="553">
        <f>IF(H233&lt;&gt;"",MID(H233,FIND("～",H233,1)+1,10),"")</f>
        <v/>
      </c>
      <c r="L233" s="22">
        <f>L232</f>
        <v/>
      </c>
      <c r="M233" s="21">
        <f>M232</f>
        <v/>
      </c>
      <c r="N233" s="21">
        <f>N232</f>
        <v/>
      </c>
      <c r="O233" s="21" t="n">
        <v>8</v>
      </c>
      <c r="P233" s="83">
        <f>P232</f>
        <v/>
      </c>
      <c r="Q233" s="22">
        <f>IF(MID(P233,4,3)="543","AO","AI")</f>
        <v/>
      </c>
      <c r="R233" s="22">
        <f>IF(R232&lt;&gt;"",R232,"")</f>
        <v/>
      </c>
      <c r="S233" s="542" t="inlineStr">
        <is>
          <t>4~20mA</t>
        </is>
      </c>
      <c r="T233" s="22" t="n"/>
      <c r="U233" s="22" t="n"/>
      <c r="V233" s="22" t="n"/>
      <c r="W233" s="22" t="n"/>
      <c r="X233" s="22" t="n"/>
      <c r="Y233" s="22" t="n"/>
      <c r="Z233" s="25">
        <f>"%Z"&amp;TEXT(M233,"00")&amp;TEXT(N233,"0")&amp;"1"&amp;TEXT(O233,"00")</f>
        <v/>
      </c>
      <c r="AA233" s="22">
        <f>IF(E233="","",IF(Q233="AI",CONCATENATE("%%I",E233),IF(Q233="AO",CONCATENATE("%%O",E233),E233)))</f>
        <v/>
      </c>
      <c r="AB233" s="22" t="inlineStr">
        <is>
          <t>18-TI-61110</t>
        </is>
      </c>
      <c r="AC233" s="22">
        <f>IF(G233&lt;&gt;"",G233,"")</f>
        <v/>
      </c>
      <c r="AD233" s="21">
        <f>IF(J233&lt;&gt;"",J233,"")</f>
        <v/>
      </c>
      <c r="AE233" s="21">
        <f>IF(K233&lt;&gt;"",K233,"")</f>
        <v/>
      </c>
      <c r="AF233" s="21">
        <f>IF(I233&lt;&gt;"",I233,"")</f>
        <v/>
      </c>
      <c r="AG233" s="22" t="n">
        <v>0</v>
      </c>
      <c r="AH233" s="22" t="n">
        <v>0</v>
      </c>
      <c r="AI233" s="22" t="n">
        <v>0</v>
      </c>
      <c r="AJ233" s="22" t="n">
        <v>0</v>
      </c>
      <c r="AK233" s="23" t="inlineStr">
        <is>
          <t>DCS-AI</t>
        </is>
      </c>
      <c r="AL233" s="23" t="inlineStr">
        <is>
          <t>IS</t>
        </is>
      </c>
      <c r="AM233" s="23" t="n"/>
      <c r="AN233" s="84" t="inlineStr">
        <is>
          <t>DCS</t>
        </is>
      </c>
      <c r="AO233" s="27" t="n"/>
      <c r="AP233" s="27" t="n"/>
      <c r="AQ233" s="28" t="n"/>
      <c r="AR233" s="543" t="inlineStr">
        <is>
          <t>Y</t>
        </is>
      </c>
      <c r="AS233" s="29" t="n"/>
      <c r="AT233" s="84" t="inlineStr">
        <is>
          <t>Site</t>
        </is>
      </c>
      <c r="AU233" s="541" t="inlineStr">
        <is>
          <t>-</t>
        </is>
      </c>
      <c r="AV233" s="27" t="n"/>
      <c r="AW233" s="27" t="n"/>
      <c r="AX233" s="531" t="inlineStr">
        <is>
          <t>18-IJB-40-002</t>
        </is>
      </c>
      <c r="AY233" s="530" t="inlineStr">
        <is>
          <t>18-40-002-iSC</t>
        </is>
      </c>
      <c r="AZ233" s="27" t="n"/>
      <c r="BA233" s="27" t="n"/>
      <c r="BB233" s="27" t="n"/>
      <c r="BC233" s="27" t="n"/>
      <c r="BD233" s="27" t="n"/>
      <c r="BE233" s="33" t="n"/>
      <c r="BF233" s="33" t="n"/>
      <c r="BG233" s="33" t="n"/>
      <c r="BH233" s="33" t="n"/>
      <c r="BI233" s="33" t="n"/>
      <c r="BJ233" s="33" t="n"/>
      <c r="BK233" s="33" t="n"/>
      <c r="BL233" s="33" t="n"/>
      <c r="BM233" s="33" t="n"/>
      <c r="BN233" s="33" t="n"/>
      <c r="BO233" s="33" t="n"/>
      <c r="BP233" s="33" t="n"/>
      <c r="BQ233" s="33" t="n"/>
      <c r="BR233" s="33" t="n"/>
      <c r="BS233" s="33" t="n"/>
      <c r="BT233" s="33" t="n"/>
      <c r="BU233" s="33" t="n"/>
      <c r="BV233" s="33" t="n"/>
      <c r="BW233" s="27" t="n"/>
      <c r="BX233" s="33" t="n"/>
      <c r="BY233" s="33" t="n"/>
      <c r="BZ233" s="33" t="n"/>
      <c r="CA233" s="27" t="n"/>
      <c r="CB233" s="27" t="n"/>
      <c r="CC233" s="27" t="n"/>
      <c r="CD233" s="27" t="n"/>
      <c r="CE233" s="58" t="n"/>
      <c r="CF233" s="58" t="n"/>
      <c r="CG233" s="59">
        <f>IF(OR(Q233="AI",Q233="PI"),AD233-(AE233-AD233)*0.001,IF(AND(Q233="AO",T233="FC"),4-0.048,IF(AND(Q233="AO",OR(T233="FO",T233="FLO")),20-0.048,"")))</f>
        <v/>
      </c>
      <c r="CH233" s="60">
        <f>IF(OR(Q233="AI",Q233="PI"),AD233+(AE233-AD233)*0.001,IF(AND(Q233="AO",T233="FC"),4+0.048,IF(AND(Q233="AO",OR(T233="FO",T233="FLO")),20+0.048,"")))</f>
        <v/>
      </c>
      <c r="CI233" s="61" t="n"/>
      <c r="CJ233" s="62" t="n"/>
      <c r="CK233" s="59">
        <f>IF(OR(Q233="AI",Q233="PI"),(AE233+AD233)/2-(AE233-AD233)*0.001,IF(Q233="AO",12-0.048,""))</f>
        <v/>
      </c>
      <c r="CL233" s="60">
        <f>IF(OR(Q233="AI",Q233="PI"),(AE233+AD233)/2+(AE233-AD233)*0.001,IF(Q233="AO",12+0.048,""))</f>
        <v/>
      </c>
      <c r="CM233" s="61" t="n"/>
      <c r="CN233" s="62" t="n"/>
      <c r="CO233" s="59">
        <f>IF(OR(Q233="AI",Q233="PI"),AE233-(AE233-AD233)*0.001,IF(AND(Q233="AO",T233="FC"),20-0.048,IF(AND(Q233="AO",OR(T233="FO",T233="FLO")),4-0.048,"")))</f>
        <v/>
      </c>
      <c r="CP233" s="60">
        <f>IF(OR(Q233="AI",Q233="PI"),AE233+(AE233-AD233)*0.001,IF(AND(Q233="AO",T233="FC"),20+0.048,IF(AND(Q233="AO",OR(T233="FO",T233="FLO")),4+0.048,"")))</f>
        <v/>
      </c>
      <c r="CQ233" s="64" t="n"/>
      <c r="CR233" s="65" t="n"/>
      <c r="CS233" s="67" t="n"/>
      <c r="CT233" s="67" t="n"/>
      <c r="CU233" s="544" t="n">
        <v>1840</v>
      </c>
      <c r="CV233" s="518">
        <f>LEFT(D233,3)</f>
        <v/>
      </c>
      <c r="CW233" s="47" t="inlineStr">
        <is>
          <t>TI</t>
        </is>
      </c>
      <c r="CX233" s="47">
        <f>RIGHT(D233,6)</f>
        <v/>
      </c>
      <c r="CY233" s="47">
        <f>CV233&amp;CW233&amp;CX233</f>
        <v/>
      </c>
    </row>
    <row r="234" ht="19.9" customHeight="1" s="521">
      <c r="A234" s="524" t="n">
        <v>233</v>
      </c>
      <c r="B234" s="15" t="n">
        <v>9</v>
      </c>
      <c r="C234" s="15" t="n">
        <v>1840</v>
      </c>
      <c r="D234" s="45" t="inlineStr">
        <is>
          <t>18-TT-62301</t>
        </is>
      </c>
      <c r="E234" s="553" t="n"/>
      <c r="F234" s="540" t="inlineStr">
        <is>
          <t>-</t>
        </is>
      </c>
      <c r="G234" s="541" t="inlineStr">
        <is>
          <t>VE-6203 TEMP. INDIC.</t>
        </is>
      </c>
      <c r="H234" s="68" t="n"/>
      <c r="I234" s="553" t="n"/>
      <c r="J234" s="553">
        <f>IF(H234&lt;&gt;"",LEFT(H234,FIND("～",H234,1)-1),"")</f>
        <v/>
      </c>
      <c r="K234" s="553">
        <f>IF(H234&lt;&gt;"",MID(H234,FIND("～",H234,1)+1,10),"")</f>
        <v/>
      </c>
      <c r="L234" s="22">
        <f>L233</f>
        <v/>
      </c>
      <c r="M234" s="21">
        <f>M233</f>
        <v/>
      </c>
      <c r="N234" s="21">
        <f>N233</f>
        <v/>
      </c>
      <c r="O234" s="21" t="n">
        <v>9</v>
      </c>
      <c r="P234" s="83">
        <f>P233</f>
        <v/>
      </c>
      <c r="Q234" s="22">
        <f>IF(MID(P234,4,3)="543","AO","AI")</f>
        <v/>
      </c>
      <c r="R234" s="22">
        <f>IF(R233&lt;&gt;"",R233,"")</f>
        <v/>
      </c>
      <c r="S234" s="542" t="inlineStr">
        <is>
          <t>4~20mA</t>
        </is>
      </c>
      <c r="T234" s="22" t="n"/>
      <c r="U234" s="22" t="n"/>
      <c r="V234" s="22" t="n"/>
      <c r="W234" s="22" t="n"/>
      <c r="X234" s="22" t="n"/>
      <c r="Y234" s="22" t="n"/>
      <c r="Z234" s="25">
        <f>"%Z"&amp;TEXT(M234,"00")&amp;TEXT(N234,"0")&amp;"1"&amp;TEXT(O234,"00")</f>
        <v/>
      </c>
      <c r="AA234" s="22">
        <f>IF(E234="","",IF(Q234="AI",CONCATENATE("%%I",E234),IF(Q234="AO",CONCATENATE("%%O",E234),E234)))</f>
        <v/>
      </c>
      <c r="AB234" s="22" t="inlineStr">
        <is>
          <t>18-TI-62301</t>
        </is>
      </c>
      <c r="AC234" s="22">
        <f>IF(G234&lt;&gt;"",G234,"")</f>
        <v/>
      </c>
      <c r="AD234" s="21">
        <f>IF(J234&lt;&gt;"",J234,"")</f>
        <v/>
      </c>
      <c r="AE234" s="21">
        <f>IF(K234&lt;&gt;"",K234,"")</f>
        <v/>
      </c>
      <c r="AF234" s="21">
        <f>IF(I234&lt;&gt;"",I234,"")</f>
        <v/>
      </c>
      <c r="AG234" s="22" t="n">
        <v>0</v>
      </c>
      <c r="AH234" s="22" t="n">
        <v>6</v>
      </c>
      <c r="AI234" s="22" t="n">
        <v>3</v>
      </c>
      <c r="AJ234" s="22" t="n">
        <v>0</v>
      </c>
      <c r="AK234" s="23" t="inlineStr">
        <is>
          <t>DCS-AI</t>
        </is>
      </c>
      <c r="AL234" s="23" t="inlineStr">
        <is>
          <t>IS</t>
        </is>
      </c>
      <c r="AM234" s="23" t="n"/>
      <c r="AN234" s="84" t="inlineStr">
        <is>
          <t>DCS</t>
        </is>
      </c>
      <c r="AO234" s="27" t="n"/>
      <c r="AP234" s="27" t="n"/>
      <c r="AQ234" s="28" t="n"/>
      <c r="AR234" s="543" t="inlineStr">
        <is>
          <t>Y</t>
        </is>
      </c>
      <c r="AS234" s="29" t="n"/>
      <c r="AT234" s="84" t="inlineStr">
        <is>
          <t>Site</t>
        </is>
      </c>
      <c r="AU234" s="541" t="inlineStr">
        <is>
          <t>-</t>
        </is>
      </c>
      <c r="AV234" s="27" t="n"/>
      <c r="AW234" s="27" t="n"/>
      <c r="AX234" s="531" t="inlineStr">
        <is>
          <t>18-IJB-40-002</t>
        </is>
      </c>
      <c r="AY234" s="530" t="inlineStr">
        <is>
          <t>18-40-002-iSC</t>
        </is>
      </c>
      <c r="AZ234" s="27" t="n"/>
      <c r="BA234" s="27" t="n"/>
      <c r="BB234" s="27" t="n"/>
      <c r="BC234" s="27" t="n"/>
      <c r="BD234" s="27" t="n"/>
      <c r="BE234" s="33" t="n"/>
      <c r="BF234" s="33" t="n"/>
      <c r="BG234" s="33" t="n"/>
      <c r="BH234" s="33" t="n"/>
      <c r="BI234" s="33" t="n"/>
      <c r="BJ234" s="33" t="n"/>
      <c r="BK234" s="33" t="n"/>
      <c r="BL234" s="33" t="n"/>
      <c r="BM234" s="33" t="n"/>
      <c r="BN234" s="33" t="n"/>
      <c r="BO234" s="33" t="n"/>
      <c r="BP234" s="33" t="n"/>
      <c r="BQ234" s="33" t="n"/>
      <c r="BR234" s="33" t="n"/>
      <c r="BS234" s="33" t="n"/>
      <c r="BT234" s="33" t="n"/>
      <c r="BU234" s="33" t="n"/>
      <c r="BV234" s="33" t="n"/>
      <c r="BW234" s="27" t="n"/>
      <c r="BX234" s="33" t="n"/>
      <c r="BY234" s="33" t="n"/>
      <c r="BZ234" s="33" t="n"/>
      <c r="CA234" s="27" t="n"/>
      <c r="CB234" s="27" t="n"/>
      <c r="CC234" s="27" t="n"/>
      <c r="CD234" s="27" t="n"/>
      <c r="CE234" s="58" t="n"/>
      <c r="CF234" s="58" t="n"/>
      <c r="CG234" s="59">
        <f>IF(OR(Q234="AI",Q234="PI"),AD234-(AE234-AD234)*0.001,IF(AND(Q234="AO",T234="FC"),4-0.048,IF(AND(Q234="AO",OR(T234="FO",T234="FLO")),20-0.048,"")))</f>
        <v/>
      </c>
      <c r="CH234" s="60">
        <f>IF(OR(Q234="AI",Q234="PI"),AD234+(AE234-AD234)*0.001,IF(AND(Q234="AO",T234="FC"),4+0.048,IF(AND(Q234="AO",OR(T234="FO",T234="FLO")),20+0.048,"")))</f>
        <v/>
      </c>
      <c r="CI234" s="61" t="n"/>
      <c r="CJ234" s="62" t="n"/>
      <c r="CK234" s="59">
        <f>IF(OR(Q234="AI",Q234="PI"),(AE234+AD234)/2-(AE234-AD234)*0.001,IF(Q234="AO",12-0.048,""))</f>
        <v/>
      </c>
      <c r="CL234" s="60">
        <f>IF(OR(Q234="AI",Q234="PI"),(AE234+AD234)/2+(AE234-AD234)*0.001,IF(Q234="AO",12+0.048,""))</f>
        <v/>
      </c>
      <c r="CM234" s="61" t="n"/>
      <c r="CN234" s="62" t="n"/>
      <c r="CO234" s="59">
        <f>IF(OR(Q234="AI",Q234="PI"),AE234-(AE234-AD234)*0.001,IF(AND(Q234="AO",T234="FC"),20-0.048,IF(AND(Q234="AO",OR(T234="FO",T234="FLO")),4-0.048,"")))</f>
        <v/>
      </c>
      <c r="CP234" s="60">
        <f>IF(OR(Q234="AI",Q234="PI"),AE234+(AE234-AD234)*0.001,IF(AND(Q234="AO",T234="FC"),20+0.048,IF(AND(Q234="AO",OR(T234="FO",T234="FLO")),4+0.048,"")))</f>
        <v/>
      </c>
      <c r="CQ234" s="64" t="n"/>
      <c r="CR234" s="65" t="n"/>
      <c r="CS234" s="67" t="n"/>
      <c r="CT234" s="67" t="n"/>
      <c r="CU234" s="544" t="n">
        <v>1840</v>
      </c>
      <c r="CV234" s="518">
        <f>LEFT(D234,3)</f>
        <v/>
      </c>
      <c r="CW234" s="47" t="inlineStr">
        <is>
          <t>TI</t>
        </is>
      </c>
      <c r="CX234" s="47">
        <f>RIGHT(D234,6)</f>
        <v/>
      </c>
      <c r="CY234" s="47">
        <f>CV234&amp;CW234&amp;CX234</f>
        <v/>
      </c>
    </row>
    <row r="235" ht="19.9" customHeight="1" s="521">
      <c r="A235" s="524" t="n">
        <v>234</v>
      </c>
      <c r="B235" s="15" t="n">
        <v>10</v>
      </c>
      <c r="C235" s="15" t="n">
        <v>1840</v>
      </c>
      <c r="D235" s="45" t="inlineStr">
        <is>
          <t>18-TT-61102</t>
        </is>
      </c>
      <c r="E235" s="553" t="n"/>
      <c r="F235" s="540" t="inlineStr">
        <is>
          <t>-</t>
        </is>
      </c>
      <c r="G235" s="541" t="inlineStr">
        <is>
          <t>GC TO TA-6101 TEMP. INDIC.</t>
        </is>
      </c>
      <c r="H235" s="68" t="n"/>
      <c r="I235" s="553" t="n"/>
      <c r="J235" s="553">
        <f>IF(H235&lt;&gt;"",LEFT(H235,FIND("～",H235,1)-1),"")</f>
        <v/>
      </c>
      <c r="K235" s="553">
        <f>IF(H235&lt;&gt;"",MID(H235,FIND("～",H235,1)+1,10),"")</f>
        <v/>
      </c>
      <c r="L235" s="22">
        <f>L234</f>
        <v/>
      </c>
      <c r="M235" s="21">
        <f>M234</f>
        <v/>
      </c>
      <c r="N235" s="21">
        <f>N234</f>
        <v/>
      </c>
      <c r="O235" s="21" t="n">
        <v>10</v>
      </c>
      <c r="P235" s="83">
        <f>P234</f>
        <v/>
      </c>
      <c r="Q235" s="22">
        <f>IF(MID(P235,4,3)="543","AO","AI")</f>
        <v/>
      </c>
      <c r="R235" s="22">
        <f>IF(R234&lt;&gt;"",R234,"")</f>
        <v/>
      </c>
      <c r="S235" s="542" t="inlineStr">
        <is>
          <t>4~20mA</t>
        </is>
      </c>
      <c r="T235" s="22" t="n"/>
      <c r="U235" s="22" t="n"/>
      <c r="V235" s="22" t="n"/>
      <c r="W235" s="22" t="n"/>
      <c r="X235" s="22" t="n"/>
      <c r="Y235" s="22" t="n"/>
      <c r="Z235" s="25">
        <f>"%Z"&amp;TEXT(M235,"00")&amp;TEXT(N235,"0")&amp;"1"&amp;TEXT(O235,"00")</f>
        <v/>
      </c>
      <c r="AA235" s="22">
        <f>IF(E235="","",IF(Q235="AI",CONCATENATE("%%I",E235),IF(Q235="AO",CONCATENATE("%%O",E235),E235)))</f>
        <v/>
      </c>
      <c r="AB235" s="22" t="inlineStr">
        <is>
          <t>18-TI-61102</t>
        </is>
      </c>
      <c r="AC235" s="22">
        <f>IF(G235&lt;&gt;"",G235,"")</f>
        <v/>
      </c>
      <c r="AD235" s="21">
        <f>IF(J235&lt;&gt;"",J235,"")</f>
        <v/>
      </c>
      <c r="AE235" s="21">
        <f>IF(K235&lt;&gt;"",K235,"")</f>
        <v/>
      </c>
      <c r="AF235" s="21">
        <f>IF(I235&lt;&gt;"",I235,"")</f>
        <v/>
      </c>
      <c r="AG235" s="22" t="n">
        <v>0</v>
      </c>
      <c r="AH235" s="22" t="n">
        <v>98</v>
      </c>
      <c r="AI235" s="22" t="n">
        <v>0</v>
      </c>
      <c r="AJ235" s="22" t="n">
        <v>0</v>
      </c>
      <c r="AK235" s="23" t="inlineStr">
        <is>
          <t>DCS-AI</t>
        </is>
      </c>
      <c r="AL235" s="23" t="inlineStr">
        <is>
          <t>IS</t>
        </is>
      </c>
      <c r="AM235" s="23" t="n"/>
      <c r="AN235" s="84" t="inlineStr">
        <is>
          <t>DCS</t>
        </is>
      </c>
      <c r="AO235" s="27" t="n"/>
      <c r="AP235" s="27" t="n"/>
      <c r="AQ235" s="28" t="n"/>
      <c r="AR235" s="543" t="inlineStr">
        <is>
          <t>Y</t>
        </is>
      </c>
      <c r="AS235" s="29" t="n"/>
      <c r="AT235" s="84" t="inlineStr">
        <is>
          <t>Site</t>
        </is>
      </c>
      <c r="AU235" s="541" t="inlineStr">
        <is>
          <t>-</t>
        </is>
      </c>
      <c r="AV235" s="27" t="n"/>
      <c r="AW235" s="27" t="n"/>
      <c r="AX235" s="531" t="inlineStr">
        <is>
          <t>18-IJB-40-005</t>
        </is>
      </c>
      <c r="AY235" s="530" t="inlineStr">
        <is>
          <t>18-40-005-iSC</t>
        </is>
      </c>
      <c r="AZ235" s="27" t="n"/>
      <c r="BA235" s="27" t="n"/>
      <c r="BB235" s="27" t="n"/>
      <c r="BC235" s="27" t="n"/>
      <c r="BD235" s="27" t="n"/>
      <c r="BE235" s="33" t="n"/>
      <c r="BF235" s="33" t="n"/>
      <c r="BG235" s="33" t="n"/>
      <c r="BH235" s="33" t="n"/>
      <c r="BI235" s="33" t="n"/>
      <c r="BJ235" s="33" t="n"/>
      <c r="BK235" s="33" t="n"/>
      <c r="BL235" s="33" t="n"/>
      <c r="BM235" s="33" t="n"/>
      <c r="BN235" s="33" t="n"/>
      <c r="BO235" s="33" t="n"/>
      <c r="BP235" s="33" t="n"/>
      <c r="BQ235" s="33" t="n"/>
      <c r="BR235" s="33" t="n"/>
      <c r="BS235" s="33" t="n"/>
      <c r="BT235" s="33" t="n"/>
      <c r="BU235" s="33" t="n"/>
      <c r="BV235" s="33" t="n"/>
      <c r="BW235" s="27" t="n"/>
      <c r="BX235" s="33" t="n"/>
      <c r="BY235" s="33" t="n"/>
      <c r="BZ235" s="33" t="n"/>
      <c r="CA235" s="27" t="n"/>
      <c r="CB235" s="27" t="n"/>
      <c r="CC235" s="27" t="n"/>
      <c r="CD235" s="27" t="n"/>
      <c r="CE235" s="58" t="n"/>
      <c r="CF235" s="58" t="n"/>
      <c r="CG235" s="59">
        <f>IF(OR(Q235="AI",Q235="PI"),AD235-(AE235-AD235)*0.001,IF(AND(Q235="AO",T235="FC"),4-0.048,IF(AND(Q235="AO",OR(T235="FO",T235="FLO")),20-0.048,"")))</f>
        <v/>
      </c>
      <c r="CH235" s="60">
        <f>IF(OR(Q235="AI",Q235="PI"),AD235+(AE235-AD235)*0.001,IF(AND(Q235="AO",T235="FC"),4+0.048,IF(AND(Q235="AO",OR(T235="FO",T235="FLO")),20+0.048,"")))</f>
        <v/>
      </c>
      <c r="CI235" s="61" t="n"/>
      <c r="CJ235" s="62" t="n"/>
      <c r="CK235" s="59">
        <f>IF(OR(Q235="AI",Q235="PI"),(AE235+AD235)/2-(AE235-AD235)*0.001,IF(Q235="AO",12-0.048,""))</f>
        <v/>
      </c>
      <c r="CL235" s="60">
        <f>IF(OR(Q235="AI",Q235="PI"),(AE235+AD235)/2+(AE235-AD235)*0.001,IF(Q235="AO",12+0.048,""))</f>
        <v/>
      </c>
      <c r="CM235" s="61" t="n"/>
      <c r="CN235" s="62" t="n"/>
      <c r="CO235" s="59">
        <f>IF(OR(Q235="AI",Q235="PI"),AE235-(AE235-AD235)*0.001,IF(AND(Q235="AO",T235="FC"),20-0.048,IF(AND(Q235="AO",OR(T235="FO",T235="FLO")),4-0.048,"")))</f>
        <v/>
      </c>
      <c r="CP235" s="60">
        <f>IF(OR(Q235="AI",Q235="PI"),AE235+(AE235-AD235)*0.001,IF(AND(Q235="AO",T235="FC"),20+0.048,IF(AND(Q235="AO",OR(T235="FO",T235="FLO")),4+0.048,"")))</f>
        <v/>
      </c>
      <c r="CQ235" s="64" t="n"/>
      <c r="CR235" s="65" t="n"/>
      <c r="CS235" s="67" t="n"/>
      <c r="CT235" s="67" t="n"/>
      <c r="CU235" s="544" t="n">
        <v>1840</v>
      </c>
      <c r="CV235" s="518">
        <f>LEFT(D235,3)</f>
        <v/>
      </c>
      <c r="CW235" s="47" t="inlineStr">
        <is>
          <t>TI</t>
        </is>
      </c>
      <c r="CX235" s="47">
        <f>RIGHT(D235,6)</f>
        <v/>
      </c>
      <c r="CY235" s="47">
        <f>CV235&amp;CW235&amp;CX235</f>
        <v/>
      </c>
    </row>
    <row r="236" ht="19.9" customHeight="1" s="521">
      <c r="A236" s="524" t="n">
        <v>235</v>
      </c>
      <c r="B236" s="15" t="n">
        <v>11</v>
      </c>
      <c r="C236" s="15" t="n">
        <v>1840</v>
      </c>
      <c r="D236" s="45" t="inlineStr">
        <is>
          <t>18-TT-61109</t>
        </is>
      </c>
      <c r="E236" s="45" t="n"/>
      <c r="F236" s="540" t="inlineStr">
        <is>
          <t>-</t>
        </is>
      </c>
      <c r="G236" s="541" t="inlineStr">
        <is>
          <t>GC FROM ET-6101 TEMP. INDIC.</t>
        </is>
      </c>
      <c r="H236" s="553" t="n"/>
      <c r="I236" s="553" t="n"/>
      <c r="J236" s="553">
        <f>IF(H236&lt;&gt;"",LEFT(H236,FIND("～",H236,1)-1),"")</f>
        <v/>
      </c>
      <c r="K236" s="553">
        <f>IF(H236&lt;&gt;"",MID(H236,FIND("～",H236,1)+1,10),"")</f>
        <v/>
      </c>
      <c r="L236" s="22">
        <f>L235</f>
        <v/>
      </c>
      <c r="M236" s="21">
        <f>M235</f>
        <v/>
      </c>
      <c r="N236" s="21">
        <f>N235</f>
        <v/>
      </c>
      <c r="O236" s="21" t="n">
        <v>11</v>
      </c>
      <c r="P236" s="83">
        <f>P235</f>
        <v/>
      </c>
      <c r="Q236" s="22">
        <f>IF(MID(P236,4,3)="543","AO","AI")</f>
        <v/>
      </c>
      <c r="R236" s="22">
        <f>IF(R235&lt;&gt;"",R235,"")</f>
        <v/>
      </c>
      <c r="S236" s="542" t="inlineStr">
        <is>
          <t>4~20mA</t>
        </is>
      </c>
      <c r="T236" s="22" t="n"/>
      <c r="U236" s="22" t="n"/>
      <c r="V236" s="22" t="n"/>
      <c r="W236" s="22" t="n"/>
      <c r="X236" s="22" t="n"/>
      <c r="Y236" s="22" t="n"/>
      <c r="Z236" s="25">
        <f>"%Z"&amp;TEXT(M236,"00")&amp;TEXT(N236,"0")&amp;"1"&amp;TEXT(O236,"00")</f>
        <v/>
      </c>
      <c r="AA236" s="22">
        <f>IF(E236="","",IF(Q236="AI",CONCATENATE("%%I",E236),IF(Q236="AO",CONCATENATE("%%O",E236),E236)))</f>
        <v/>
      </c>
      <c r="AB236" s="22" t="inlineStr">
        <is>
          <t>18-TI-61109</t>
        </is>
      </c>
      <c r="AC236" s="22">
        <f>IF(G236&lt;&gt;"",G236,"")</f>
        <v/>
      </c>
      <c r="AD236" s="21">
        <f>IF(J236&lt;&gt;"",J236,"")</f>
        <v/>
      </c>
      <c r="AE236" s="21">
        <f>IF(K236&lt;&gt;"",K236,"")</f>
        <v/>
      </c>
      <c r="AF236" s="21">
        <f>IF(I236&lt;&gt;"",I236,"")</f>
        <v/>
      </c>
      <c r="AG236" s="22" t="n"/>
      <c r="AH236" s="22" t="n"/>
      <c r="AI236" s="22" t="n"/>
      <c r="AJ236" s="22" t="n"/>
      <c r="AK236" s="23" t="inlineStr">
        <is>
          <t>DCS-AI</t>
        </is>
      </c>
      <c r="AL236" s="23" t="inlineStr">
        <is>
          <t>IS</t>
        </is>
      </c>
      <c r="AM236" s="23" t="n"/>
      <c r="AN236" s="84" t="inlineStr">
        <is>
          <t>DCS</t>
        </is>
      </c>
      <c r="AO236" s="27" t="n"/>
      <c r="AP236" s="27" t="n"/>
      <c r="AQ236" s="28" t="n"/>
      <c r="AR236" s="543" t="inlineStr">
        <is>
          <t>Y</t>
        </is>
      </c>
      <c r="AS236" s="29" t="n"/>
      <c r="AT236" s="84" t="inlineStr">
        <is>
          <t>Site</t>
        </is>
      </c>
      <c r="AU236" s="541" t="inlineStr">
        <is>
          <t>-</t>
        </is>
      </c>
      <c r="AV236" s="27" t="n"/>
      <c r="AW236" s="27" t="n"/>
      <c r="AX236" s="530" t="inlineStr">
        <is>
          <t>18-IJB-40-005</t>
        </is>
      </c>
      <c r="AY236" s="530" t="inlineStr">
        <is>
          <t>18-40-005-iSC</t>
        </is>
      </c>
      <c r="AZ236" s="27" t="n"/>
      <c r="BA236" s="27" t="n"/>
      <c r="BB236" s="27" t="n"/>
      <c r="BC236" s="27" t="n"/>
      <c r="BD236" s="27" t="n"/>
      <c r="BE236" s="33" t="n"/>
      <c r="BF236" s="33" t="n"/>
      <c r="BG236" s="33" t="n"/>
      <c r="BH236" s="33" t="n"/>
      <c r="BI236" s="33" t="n"/>
      <c r="BJ236" s="33" t="n"/>
      <c r="BK236" s="33" t="n"/>
      <c r="BL236" s="33" t="n"/>
      <c r="BM236" s="33" t="n"/>
      <c r="BN236" s="33" t="n"/>
      <c r="BO236" s="33" t="n"/>
      <c r="BP236" s="33" t="n"/>
      <c r="BQ236" s="33" t="n"/>
      <c r="BR236" s="33" t="n"/>
      <c r="BS236" s="33" t="n"/>
      <c r="BT236" s="33" t="n"/>
      <c r="BU236" s="33" t="n"/>
      <c r="BV236" s="33" t="n"/>
      <c r="BW236" s="27" t="n"/>
      <c r="BX236" s="33" t="n"/>
      <c r="BY236" s="33" t="n"/>
      <c r="BZ236" s="33" t="n"/>
      <c r="CA236" s="27" t="n"/>
      <c r="CB236" s="27" t="n"/>
      <c r="CC236" s="27" t="n"/>
      <c r="CD236" s="27" t="n"/>
      <c r="CE236" s="58" t="n"/>
      <c r="CF236" s="58" t="n"/>
      <c r="CG236" s="59">
        <f>IF(OR(Q236="AI",Q236="PI"),AD236-(AE236-AD236)*0.001,IF(AND(Q236="AO",T236="FC"),4-0.048,IF(AND(Q236="AO",OR(T236="FO",T236="FLO")),20-0.048,"")))</f>
        <v/>
      </c>
      <c r="CH236" s="60">
        <f>IF(OR(Q236="AI",Q236="PI"),AD236+(AE236-AD236)*0.001,IF(AND(Q236="AO",T236="FC"),4+0.048,IF(AND(Q236="AO",OR(T236="FO",T236="FLO")),20+0.048,"")))</f>
        <v/>
      </c>
      <c r="CI236" s="61" t="n"/>
      <c r="CJ236" s="62" t="n"/>
      <c r="CK236" s="59">
        <f>IF(OR(Q236="AI",Q236="PI"),(AE236+AD236)/2-(AE236-AD236)*0.001,IF(Q236="AO",12-0.048,""))</f>
        <v/>
      </c>
      <c r="CL236" s="60">
        <f>IF(OR(Q236="AI",Q236="PI"),(AE236+AD236)/2+(AE236-AD236)*0.001,IF(Q236="AO",12+0.048,""))</f>
        <v/>
      </c>
      <c r="CM236" s="61" t="n"/>
      <c r="CN236" s="62" t="n"/>
      <c r="CO236" s="59">
        <f>IF(OR(Q236="AI",Q236="PI"),AE236-(AE236-AD236)*0.001,IF(AND(Q236="AO",T236="FC"),20-0.048,IF(AND(Q236="AO",OR(T236="FO",T236="FLO")),4-0.048,"")))</f>
        <v/>
      </c>
      <c r="CP236" s="60">
        <f>IF(OR(Q236="AI",Q236="PI"),AE236+(AE236-AD236)*0.001,IF(AND(Q236="AO",T236="FC"),20+0.048,IF(AND(Q236="AO",OR(T236="FO",T236="FLO")),4+0.048,"")))</f>
        <v/>
      </c>
      <c r="CQ236" s="64" t="n"/>
      <c r="CR236" s="65" t="n"/>
      <c r="CS236" s="67" t="n"/>
      <c r="CT236" s="67" t="n"/>
      <c r="CU236" s="544" t="n">
        <v>1840</v>
      </c>
      <c r="CV236" s="518">
        <f>LEFT(D236,3)</f>
        <v/>
      </c>
      <c r="CW236" s="47" t="inlineStr">
        <is>
          <t>TI</t>
        </is>
      </c>
      <c r="CX236" s="47">
        <f>RIGHT(D236,6)</f>
        <v/>
      </c>
      <c r="CY236" s="47">
        <f>CV236&amp;CW236&amp;CX236</f>
        <v/>
      </c>
    </row>
    <row r="237" ht="19.9" customHeight="1" s="521">
      <c r="A237" s="524" t="n">
        <v>236</v>
      </c>
      <c r="B237" s="15" t="n">
        <v>12</v>
      </c>
      <c r="C237" s="15" t="n"/>
      <c r="D237" s="50">
        <f>LEFT(L237,1)&amp;RIGHT(L237,2)&amp;"N"&amp;M237&amp;"S"&amp;N237&amp;O237</f>
        <v/>
      </c>
      <c r="E237" s="45" t="n"/>
      <c r="F237" s="43" t="n"/>
      <c r="G237" s="553" t="inlineStr">
        <is>
          <t>Spare</t>
        </is>
      </c>
      <c r="H237" s="553" t="n"/>
      <c r="I237" s="553" t="n"/>
      <c r="J237" s="553">
        <f>IF(H237&lt;&gt;"",LEFT(H237,FIND("～",H237,1)-1),"")</f>
        <v/>
      </c>
      <c r="K237" s="553">
        <f>IF(H237&lt;&gt;"",MID(H237,FIND("～",H237,1)+1,10),"")</f>
        <v/>
      </c>
      <c r="L237" s="22">
        <f>L236</f>
        <v/>
      </c>
      <c r="M237" s="21">
        <f>M236</f>
        <v/>
      </c>
      <c r="N237" s="21">
        <f>N236</f>
        <v/>
      </c>
      <c r="O237" s="21" t="n">
        <v>12</v>
      </c>
      <c r="P237" s="83">
        <f>P236</f>
        <v/>
      </c>
      <c r="Q237" s="22">
        <f>IF(MID(P237,4,3)="543","AO","AI")</f>
        <v/>
      </c>
      <c r="R237" s="22">
        <f>IF(R236&lt;&gt;"",R236,"")</f>
        <v/>
      </c>
      <c r="S237" s="83" t="inlineStr">
        <is>
          <t>4-20mA</t>
        </is>
      </c>
      <c r="T237" s="22" t="n"/>
      <c r="U237" s="22" t="n"/>
      <c r="V237" s="22" t="n"/>
      <c r="W237" s="22" t="n"/>
      <c r="X237" s="22" t="n"/>
      <c r="Y237" s="22" t="n"/>
      <c r="Z237" s="25">
        <f>"%Z"&amp;TEXT(M237,"00")&amp;TEXT(N237,"0")&amp;"1"&amp;TEXT(O237,"00")</f>
        <v/>
      </c>
      <c r="AA237" s="22">
        <f>IF(E237="","",IF(Q237="AI",CONCATENATE("%%I",E237),IF(Q237="AO",CONCATENATE("%%O",E237),E237)))</f>
        <v/>
      </c>
      <c r="AB237" s="22">
        <f>IF(G237="Spare",D237,"")</f>
        <v/>
      </c>
      <c r="AC237" s="22">
        <f>IF(G237&lt;&gt;"",G237,"")</f>
        <v/>
      </c>
      <c r="AD237" s="21">
        <f>IF(J237&lt;&gt;"",J237,"")</f>
        <v/>
      </c>
      <c r="AE237" s="21">
        <f>IF(K237&lt;&gt;"",K237,"")</f>
        <v/>
      </c>
      <c r="AF237" s="21">
        <f>IF(I237&lt;&gt;"",I237,"")</f>
        <v/>
      </c>
      <c r="AG237" s="22" t="n"/>
      <c r="AH237" s="22" t="n"/>
      <c r="AI237" s="22" t="n"/>
      <c r="AJ237" s="22" t="n"/>
      <c r="AK237" s="23" t="n"/>
      <c r="AL237" s="23" t="inlineStr">
        <is>
          <t>IS</t>
        </is>
      </c>
      <c r="AM237" s="23" t="n"/>
      <c r="AN237" s="84" t="inlineStr">
        <is>
          <t>DCS</t>
        </is>
      </c>
      <c r="AO237" s="27" t="n"/>
      <c r="AP237" s="27" t="n"/>
      <c r="AQ237" s="28" t="n"/>
      <c r="AR237" s="33" t="n"/>
      <c r="AS237" s="29" t="n"/>
      <c r="AT237" s="84" t="inlineStr">
        <is>
          <t>Site</t>
        </is>
      </c>
      <c r="AU237" s="27" t="n"/>
      <c r="AV237" s="27" t="n"/>
      <c r="AW237" s="27" t="n"/>
      <c r="AX237" s="530" t="n"/>
      <c r="AY237" s="530" t="n"/>
      <c r="AZ237" s="27" t="n"/>
      <c r="BA237" s="27" t="n"/>
      <c r="BB237" s="27" t="n"/>
      <c r="BC237" s="27" t="n"/>
      <c r="BD237" s="27" t="n"/>
      <c r="BE237" s="33" t="n"/>
      <c r="BF237" s="33" t="n"/>
      <c r="BG237" s="33" t="n"/>
      <c r="BH237" s="33" t="n"/>
      <c r="BI237" s="33" t="n"/>
      <c r="BJ237" s="33" t="n"/>
      <c r="BK237" s="33" t="n"/>
      <c r="BL237" s="33" t="n"/>
      <c r="BM237" s="33" t="n"/>
      <c r="BN237" s="33" t="n"/>
      <c r="BO237" s="33" t="n"/>
      <c r="BP237" s="33" t="n"/>
      <c r="BQ237" s="33" t="n"/>
      <c r="BR237" s="33" t="n"/>
      <c r="BS237" s="33" t="n"/>
      <c r="BT237" s="33" t="n"/>
      <c r="BU237" s="33" t="n"/>
      <c r="BV237" s="33" t="n"/>
      <c r="BW237" s="27" t="n"/>
      <c r="BX237" s="33" t="n"/>
      <c r="BY237" s="33" t="n"/>
      <c r="BZ237" s="33" t="n"/>
      <c r="CA237" s="27" t="n"/>
      <c r="CB237" s="27" t="n"/>
      <c r="CC237" s="27" t="n"/>
      <c r="CD237" s="27" t="n"/>
      <c r="CE237" s="58" t="n"/>
      <c r="CF237" s="58" t="n"/>
      <c r="CG237" s="59">
        <f>IF(OR(Q237="AI",Q237="PI"),AD237-(AE237-AD237)*0.001,IF(AND(Q237="AO",T237="FC"),4-0.048,IF(AND(Q237="AO",OR(T237="FO",T237="FLO")),20-0.048,"")))</f>
        <v/>
      </c>
      <c r="CH237" s="60">
        <f>IF(OR(Q237="AI",Q237="PI"),AD237+(AE237-AD237)*0.001,IF(AND(Q237="AO",T237="FC"),4+0.048,IF(AND(Q237="AO",OR(T237="FO",T237="FLO")),20+0.048,"")))</f>
        <v/>
      </c>
      <c r="CI237" s="61" t="n"/>
      <c r="CJ237" s="62" t="n"/>
      <c r="CK237" s="59">
        <f>IF(OR(Q237="AI",Q237="PI"),(AE237+AD237)/2-(AE237-AD237)*0.001,IF(Q237="AO",12-0.048,""))</f>
        <v/>
      </c>
      <c r="CL237" s="60">
        <f>IF(OR(Q237="AI",Q237="PI"),(AE237+AD237)/2+(AE237-AD237)*0.001,IF(Q237="AO",12+0.048,""))</f>
        <v/>
      </c>
      <c r="CM237" s="61" t="n"/>
      <c r="CN237" s="62" t="n"/>
      <c r="CO237" s="59">
        <f>IF(OR(Q237="AI",Q237="PI"),AE237-(AE237-AD237)*0.001,IF(AND(Q237="AO",T237="FC"),20-0.048,IF(AND(Q237="AO",OR(T237="FO",T237="FLO")),4-0.048,"")))</f>
        <v/>
      </c>
      <c r="CP237" s="60">
        <f>IF(OR(Q237="AI",Q237="PI"),AE237+(AE237-AD237)*0.001,IF(AND(Q237="AO",T237="FC"),20+0.048,IF(AND(Q237="AO",OR(T237="FO",T237="FLO")),4+0.048,"")))</f>
        <v/>
      </c>
      <c r="CQ237" s="64" t="n"/>
      <c r="CR237" s="65" t="n"/>
      <c r="CS237" s="67" t="n"/>
      <c r="CT237" s="67" t="n"/>
      <c r="CV237" s="518" t="n"/>
      <c r="CY237" s="47">
        <f>CV237&amp;CW237&amp;CX237</f>
        <v/>
      </c>
    </row>
    <row r="238" ht="19.9" customHeight="1" s="521">
      <c r="A238" s="524" t="n">
        <v>237</v>
      </c>
      <c r="B238" s="15" t="n">
        <v>13</v>
      </c>
      <c r="C238" s="15" t="n"/>
      <c r="D238" s="50">
        <f>LEFT(L238,1)&amp;RIGHT(L238,2)&amp;"N"&amp;M238&amp;"S"&amp;N238&amp;O238</f>
        <v/>
      </c>
      <c r="E238" s="45" t="n"/>
      <c r="F238" s="43" t="n"/>
      <c r="G238" s="553" t="inlineStr">
        <is>
          <t>Spare</t>
        </is>
      </c>
      <c r="H238" s="553" t="n"/>
      <c r="I238" s="553" t="n"/>
      <c r="J238" s="553">
        <f>IF(H238&lt;&gt;"",LEFT(H238,FIND("～",H238,1)-1),"")</f>
        <v/>
      </c>
      <c r="K238" s="553">
        <f>IF(H238&lt;&gt;"",MID(H238,FIND("～",H238,1)+1,10),"")</f>
        <v/>
      </c>
      <c r="L238" s="22">
        <f>L237</f>
        <v/>
      </c>
      <c r="M238" s="21">
        <f>M237</f>
        <v/>
      </c>
      <c r="N238" s="21">
        <f>N237</f>
        <v/>
      </c>
      <c r="O238" s="21" t="n">
        <v>13</v>
      </c>
      <c r="P238" s="83">
        <f>P237</f>
        <v/>
      </c>
      <c r="Q238" s="22">
        <f>IF(MID(P238,4,3)="543","AO","AI")</f>
        <v/>
      </c>
      <c r="R238" s="22">
        <f>IF(R237&lt;&gt;"",R237,"")</f>
        <v/>
      </c>
      <c r="S238" s="83" t="inlineStr">
        <is>
          <t>4-20mA</t>
        </is>
      </c>
      <c r="T238" s="22" t="n"/>
      <c r="U238" s="22" t="n"/>
      <c r="V238" s="22" t="n"/>
      <c r="W238" s="22" t="n"/>
      <c r="X238" s="22" t="n"/>
      <c r="Y238" s="22" t="n"/>
      <c r="Z238" s="25">
        <f>"%Z"&amp;TEXT(M238,"00")&amp;TEXT(N238,"0")&amp;"1"&amp;TEXT(O238,"00")</f>
        <v/>
      </c>
      <c r="AA238" s="22">
        <f>IF(E238="","",IF(Q238="AI",CONCATENATE("%%I",E238),IF(Q238="AO",CONCATENATE("%%O",E238),E238)))</f>
        <v/>
      </c>
      <c r="AB238" s="22">
        <f>IF(G238="Spare",D238,"")</f>
        <v/>
      </c>
      <c r="AC238" s="22">
        <f>IF(G238&lt;&gt;"",G238,"")</f>
        <v/>
      </c>
      <c r="AD238" s="21">
        <f>IF(J238&lt;&gt;"",J238,"")</f>
        <v/>
      </c>
      <c r="AE238" s="21">
        <f>IF(K238&lt;&gt;"",K238,"")</f>
        <v/>
      </c>
      <c r="AF238" s="21">
        <f>IF(I238&lt;&gt;"",I238,"")</f>
        <v/>
      </c>
      <c r="AG238" s="22" t="n"/>
      <c r="AH238" s="22" t="n"/>
      <c r="AI238" s="22" t="n"/>
      <c r="AJ238" s="22" t="n"/>
      <c r="AK238" s="23" t="n"/>
      <c r="AL238" s="23" t="inlineStr">
        <is>
          <t>IS</t>
        </is>
      </c>
      <c r="AM238" s="23" t="n"/>
      <c r="AN238" s="84" t="inlineStr">
        <is>
          <t>DCS</t>
        </is>
      </c>
      <c r="AO238" s="27" t="n"/>
      <c r="AP238" s="27" t="n"/>
      <c r="AQ238" s="28" t="n"/>
      <c r="AR238" s="33" t="n"/>
      <c r="AS238" s="29" t="n"/>
      <c r="AT238" s="84" t="inlineStr">
        <is>
          <t>Site</t>
        </is>
      </c>
      <c r="AU238" s="27" t="n"/>
      <c r="AV238" s="27" t="n"/>
      <c r="AW238" s="27" t="n"/>
      <c r="AX238" s="530" t="n"/>
      <c r="AY238" s="530" t="n"/>
      <c r="AZ238" s="27" t="n"/>
      <c r="BA238" s="27" t="n"/>
      <c r="BB238" s="27" t="n"/>
      <c r="BC238" s="27" t="n"/>
      <c r="BD238" s="27" t="n"/>
      <c r="BE238" s="33" t="n"/>
      <c r="BF238" s="33" t="n"/>
      <c r="BG238" s="33" t="n"/>
      <c r="BH238" s="33" t="n"/>
      <c r="BI238" s="33" t="n"/>
      <c r="BJ238" s="33" t="n"/>
      <c r="BK238" s="33" t="n"/>
      <c r="BL238" s="33" t="n"/>
      <c r="BM238" s="33" t="n"/>
      <c r="BN238" s="33" t="n"/>
      <c r="BO238" s="33" t="n"/>
      <c r="BP238" s="33" t="n"/>
      <c r="BQ238" s="33" t="n"/>
      <c r="BR238" s="33" t="n"/>
      <c r="BS238" s="33" t="n"/>
      <c r="BT238" s="33" t="n"/>
      <c r="BU238" s="33" t="n"/>
      <c r="BV238" s="33" t="n"/>
      <c r="BW238" s="27" t="n"/>
      <c r="BX238" s="33" t="n"/>
      <c r="BY238" s="33" t="n"/>
      <c r="BZ238" s="33" t="n"/>
      <c r="CA238" s="27" t="n"/>
      <c r="CB238" s="27" t="n"/>
      <c r="CC238" s="27" t="n"/>
      <c r="CD238" s="27" t="n"/>
      <c r="CE238" s="58" t="n"/>
      <c r="CF238" s="58" t="n"/>
      <c r="CG238" s="59">
        <f>IF(OR(Q238="AI",Q238="PI"),AD238-(AE238-AD238)*0.001,IF(AND(Q238="AO",T238="FC"),4-0.048,IF(AND(Q238="AO",OR(T238="FO",T238="FLO")),20-0.048,"")))</f>
        <v/>
      </c>
      <c r="CH238" s="60">
        <f>IF(OR(Q238="AI",Q238="PI"),AD238+(AE238-AD238)*0.001,IF(AND(Q238="AO",T238="FC"),4+0.048,IF(AND(Q238="AO",OR(T238="FO",T238="FLO")),20+0.048,"")))</f>
        <v/>
      </c>
      <c r="CI238" s="61" t="n"/>
      <c r="CJ238" s="62" t="n"/>
      <c r="CK238" s="59">
        <f>IF(OR(Q238="AI",Q238="PI"),(AE238+AD238)/2-(AE238-AD238)*0.001,IF(Q238="AO",12-0.048,""))</f>
        <v/>
      </c>
      <c r="CL238" s="60">
        <f>IF(OR(Q238="AI",Q238="PI"),(AE238+AD238)/2+(AE238-AD238)*0.001,IF(Q238="AO",12+0.048,""))</f>
        <v/>
      </c>
      <c r="CM238" s="61" t="n"/>
      <c r="CN238" s="62" t="n"/>
      <c r="CO238" s="59">
        <f>IF(OR(Q238="AI",Q238="PI"),AE238-(AE238-AD238)*0.001,IF(AND(Q238="AO",T238="FC"),20-0.048,IF(AND(Q238="AO",OR(T238="FO",T238="FLO")),4-0.048,"")))</f>
        <v/>
      </c>
      <c r="CP238" s="60">
        <f>IF(OR(Q238="AI",Q238="PI"),AE238+(AE238-AD238)*0.001,IF(AND(Q238="AO",T238="FC"),20+0.048,IF(AND(Q238="AO",OR(T238="FO",T238="FLO")),4+0.048,"")))</f>
        <v/>
      </c>
      <c r="CQ238" s="64" t="n"/>
      <c r="CR238" s="65" t="n"/>
      <c r="CS238" s="67" t="n"/>
      <c r="CT238" s="67" t="n"/>
      <c r="CV238" s="518" t="n"/>
      <c r="CY238" s="47">
        <f>CV238&amp;CW238&amp;CX238</f>
        <v/>
      </c>
    </row>
    <row r="239" ht="19.9" customHeight="1" s="521">
      <c r="A239" s="524" t="n">
        <v>238</v>
      </c>
      <c r="B239" s="16" t="n">
        <v>14</v>
      </c>
      <c r="C239" s="16" t="n"/>
      <c r="D239" s="50">
        <f>LEFT(L239,1)&amp;RIGHT(L239,2)&amp;"N"&amp;M239&amp;"S"&amp;N239&amp;O239</f>
        <v/>
      </c>
      <c r="E239" s="45" t="n"/>
      <c r="F239" s="43" t="n"/>
      <c r="G239" s="553" t="inlineStr">
        <is>
          <t>Spare</t>
        </is>
      </c>
      <c r="H239" s="553" t="n"/>
      <c r="I239" s="553" t="n"/>
      <c r="J239" s="553">
        <f>IF(H239&lt;&gt;"",LEFT(H239,FIND("～",H239,1)-1),"")</f>
        <v/>
      </c>
      <c r="K239" s="553">
        <f>IF(H239&lt;&gt;"",MID(H239,FIND("～",H239,1)+1,10),"")</f>
        <v/>
      </c>
      <c r="L239" s="22">
        <f>L238</f>
        <v/>
      </c>
      <c r="M239" s="21">
        <f>M238</f>
        <v/>
      </c>
      <c r="N239" s="21">
        <f>N238</f>
        <v/>
      </c>
      <c r="O239" s="21" t="n">
        <v>14</v>
      </c>
      <c r="P239" s="83">
        <f>P238</f>
        <v/>
      </c>
      <c r="Q239" s="22">
        <f>IF(MID(P239,4,3)="543","AO","AI")</f>
        <v/>
      </c>
      <c r="R239" s="22">
        <f>IF(R238&lt;&gt;"",R238,"")</f>
        <v/>
      </c>
      <c r="S239" s="83" t="inlineStr">
        <is>
          <t>4-20mA</t>
        </is>
      </c>
      <c r="T239" s="22" t="n"/>
      <c r="U239" s="22" t="n"/>
      <c r="V239" s="22" t="n"/>
      <c r="W239" s="22" t="n"/>
      <c r="X239" s="26" t="n"/>
      <c r="Y239" s="22" t="n"/>
      <c r="Z239" s="25">
        <f>"%Z"&amp;TEXT(M239,"00")&amp;TEXT(N239,"0")&amp;"1"&amp;TEXT(O239,"00")</f>
        <v/>
      </c>
      <c r="AA239" s="22">
        <f>IF(E239="","",IF(Q239="AI",CONCATENATE("%%I",E239),IF(Q239="AO",CONCATENATE("%%O",E239),E239)))</f>
        <v/>
      </c>
      <c r="AB239" s="22">
        <f>IF(G239="Spare",D239,"")</f>
        <v/>
      </c>
      <c r="AC239" s="22">
        <f>IF(G239&lt;&gt;"",G239,"")</f>
        <v/>
      </c>
      <c r="AD239" s="21">
        <f>IF(J239&lt;&gt;"",J239,"")</f>
        <v/>
      </c>
      <c r="AE239" s="21">
        <f>IF(K239&lt;&gt;"",K239,"")</f>
        <v/>
      </c>
      <c r="AF239" s="21">
        <f>IF(I239&lt;&gt;"",I239,"")</f>
        <v/>
      </c>
      <c r="AG239" s="22" t="n"/>
      <c r="AH239" s="22" t="n"/>
      <c r="AI239" s="22" t="n"/>
      <c r="AJ239" s="22" t="n"/>
      <c r="AK239" s="23" t="n"/>
      <c r="AL239" s="23" t="inlineStr">
        <is>
          <t>IS</t>
        </is>
      </c>
      <c r="AM239" s="23" t="n"/>
      <c r="AN239" s="84" t="inlineStr">
        <is>
          <t>DCS</t>
        </is>
      </c>
      <c r="AO239" s="27" t="n"/>
      <c r="AP239" s="27" t="n"/>
      <c r="AQ239" s="28" t="n"/>
      <c r="AR239" s="33" t="n"/>
      <c r="AS239" s="29" t="n"/>
      <c r="AT239" s="84" t="inlineStr">
        <is>
          <t>Site</t>
        </is>
      </c>
      <c r="AU239" s="27" t="n"/>
      <c r="AV239" s="32" t="n"/>
      <c r="AW239" s="27" t="n"/>
      <c r="AX239" s="530" t="n"/>
      <c r="AY239" s="530" t="n"/>
      <c r="AZ239" s="27" t="n"/>
      <c r="BA239" s="27" t="n"/>
      <c r="BB239" s="27" t="n"/>
      <c r="BC239" s="27" t="n"/>
      <c r="BD239" s="27" t="n"/>
      <c r="BE239" s="33" t="n"/>
      <c r="BF239" s="33" t="n"/>
      <c r="BG239" s="33" t="n"/>
      <c r="BH239" s="33" t="n"/>
      <c r="BI239" s="33" t="n"/>
      <c r="BJ239" s="33" t="n"/>
      <c r="BK239" s="33" t="n"/>
      <c r="BL239" s="33" t="n"/>
      <c r="BM239" s="33" t="n"/>
      <c r="BN239" s="33" t="n"/>
      <c r="BO239" s="33" t="n"/>
      <c r="BP239" s="33" t="n"/>
      <c r="BQ239" s="33" t="n"/>
      <c r="BR239" s="33" t="n"/>
      <c r="BS239" s="33" t="n"/>
      <c r="BT239" s="33" t="n"/>
      <c r="BU239" s="33" t="n"/>
      <c r="BV239" s="33" t="n"/>
      <c r="BW239" s="27" t="n"/>
      <c r="BX239" s="33" t="n"/>
      <c r="BY239" s="33" t="n"/>
      <c r="BZ239" s="33" t="n"/>
      <c r="CA239" s="27" t="n"/>
      <c r="CB239" s="27" t="n"/>
      <c r="CC239" s="27" t="n"/>
      <c r="CD239" s="27" t="n"/>
      <c r="CE239" s="58" t="n"/>
      <c r="CF239" s="58" t="n"/>
      <c r="CG239" s="59">
        <f>IF(OR(Q239="AI",Q239="PI"),AD239-(AE239-AD239)*0.001,IF(AND(Q239="AO",T239="FC"),4-0.048,IF(AND(Q239="AO",OR(T239="FO",T239="FLO")),20-0.048,"")))</f>
        <v/>
      </c>
      <c r="CH239" s="60">
        <f>IF(OR(Q239="AI",Q239="PI"),AD239+(AE239-AD239)*0.001,IF(AND(Q239="AO",T239="FC"),4+0.048,IF(AND(Q239="AO",OR(T239="FO",T239="FLO")),20+0.048,"")))</f>
        <v/>
      </c>
      <c r="CI239" s="61" t="n"/>
      <c r="CJ239" s="62" t="n"/>
      <c r="CK239" s="59">
        <f>IF(OR(Q239="AI",Q239="PI"),(AE239+AD239)/2-(AE239-AD239)*0.001,IF(Q239="AO",12-0.048,""))</f>
        <v/>
      </c>
      <c r="CL239" s="60">
        <f>IF(OR(Q239="AI",Q239="PI"),(AE239+AD239)/2+(AE239-AD239)*0.001,IF(Q239="AO",12+0.048,""))</f>
        <v/>
      </c>
      <c r="CM239" s="61" t="n"/>
      <c r="CN239" s="62" t="n"/>
      <c r="CO239" s="59">
        <f>IF(OR(Q239="AI",Q239="PI"),AE239-(AE239-AD239)*0.001,IF(AND(Q239="AO",T239="FC"),20-0.048,IF(AND(Q239="AO",OR(T239="FO",T239="FLO")),4-0.048,"")))</f>
        <v/>
      </c>
      <c r="CP239" s="60">
        <f>IF(OR(Q239="AI",Q239="PI"),AE239+(AE239-AD239)*0.001,IF(AND(Q239="AO",T239="FC"),20+0.048,IF(AND(Q239="AO",OR(T239="FO",T239="FLO")),4+0.048,"")))</f>
        <v/>
      </c>
      <c r="CQ239" s="64" t="n"/>
      <c r="CR239" s="65" t="n"/>
      <c r="CS239" s="67" t="n"/>
      <c r="CT239" s="67" t="n"/>
      <c r="CV239" s="518" t="n"/>
      <c r="CY239" s="47">
        <f>CV239&amp;CW239&amp;CX239</f>
        <v/>
      </c>
    </row>
    <row r="240" ht="19.9" customHeight="1" s="521">
      <c r="A240" s="524" t="n">
        <v>239</v>
      </c>
      <c r="B240" s="16" t="n">
        <v>15</v>
      </c>
      <c r="C240" s="16" t="n"/>
      <c r="D240" s="50">
        <f>LEFT(L240,1)&amp;RIGHT(L240,2)&amp;"N"&amp;M240&amp;"S"&amp;N240&amp;O240</f>
        <v/>
      </c>
      <c r="E240" s="45" t="n"/>
      <c r="F240" s="43" t="n"/>
      <c r="G240" s="553" t="inlineStr">
        <is>
          <t>Spare</t>
        </is>
      </c>
      <c r="H240" s="553" t="n"/>
      <c r="I240" s="553" t="n"/>
      <c r="J240" s="553">
        <f>IF(H240&lt;&gt;"",LEFT(H240,FIND("～",H240,1)-1),"")</f>
        <v/>
      </c>
      <c r="K240" s="553">
        <f>IF(H240&lt;&gt;"",MID(H240,FIND("～",H240,1)+1,10),"")</f>
        <v/>
      </c>
      <c r="L240" s="22">
        <f>L239</f>
        <v/>
      </c>
      <c r="M240" s="21">
        <f>M239</f>
        <v/>
      </c>
      <c r="N240" s="21">
        <f>N239</f>
        <v/>
      </c>
      <c r="O240" s="21" t="n">
        <v>15</v>
      </c>
      <c r="P240" s="83">
        <f>P239</f>
        <v/>
      </c>
      <c r="Q240" s="22">
        <f>IF(MID(P240,4,3)="543","AO","AI")</f>
        <v/>
      </c>
      <c r="R240" s="22">
        <f>IF(R239&lt;&gt;"",R239,"")</f>
        <v/>
      </c>
      <c r="S240" s="83" t="inlineStr">
        <is>
          <t>4-20mA</t>
        </is>
      </c>
      <c r="T240" s="22" t="n"/>
      <c r="U240" s="22" t="n"/>
      <c r="V240" s="22" t="n"/>
      <c r="W240" s="22" t="n"/>
      <c r="X240" s="22" t="n"/>
      <c r="Y240" s="22" t="n"/>
      <c r="Z240" s="25">
        <f>"%Z"&amp;TEXT(M240,"00")&amp;TEXT(N240,"0")&amp;"1"&amp;TEXT(O240,"00")</f>
        <v/>
      </c>
      <c r="AA240" s="22">
        <f>IF(E240="","",IF(Q240="AI",CONCATENATE("%%I",E240),IF(Q240="AO",CONCATENATE("%%O",E240),E240)))</f>
        <v/>
      </c>
      <c r="AB240" s="22">
        <f>IF(G240="Spare",D240,"")</f>
        <v/>
      </c>
      <c r="AC240" s="22">
        <f>IF(G240&lt;&gt;"",G240,"")</f>
        <v/>
      </c>
      <c r="AD240" s="21">
        <f>IF(J240&lt;&gt;"",J240,"")</f>
        <v/>
      </c>
      <c r="AE240" s="21">
        <f>IF(K240&lt;&gt;"",K240,"")</f>
        <v/>
      </c>
      <c r="AF240" s="21">
        <f>IF(I240&lt;&gt;"",I240,"")</f>
        <v/>
      </c>
      <c r="AG240" s="22" t="n"/>
      <c r="AH240" s="22" t="n"/>
      <c r="AI240" s="22" t="n"/>
      <c r="AJ240" s="22" t="n"/>
      <c r="AK240" s="23" t="n"/>
      <c r="AL240" s="23" t="inlineStr">
        <is>
          <t>IS</t>
        </is>
      </c>
      <c r="AM240" s="23" t="n"/>
      <c r="AN240" s="84" t="inlineStr">
        <is>
          <t>DCS</t>
        </is>
      </c>
      <c r="AO240" s="27" t="n"/>
      <c r="AP240" s="27" t="n"/>
      <c r="AQ240" s="28" t="n"/>
      <c r="AR240" s="33" t="n"/>
      <c r="AS240" s="29" t="n"/>
      <c r="AT240" s="84" t="inlineStr">
        <is>
          <t>Site</t>
        </is>
      </c>
      <c r="AU240" s="27" t="n"/>
      <c r="AV240" s="33" t="n"/>
      <c r="AW240" s="27" t="n"/>
      <c r="AX240" s="530" t="n"/>
      <c r="AY240" s="530" t="n"/>
      <c r="AZ240" s="27" t="n"/>
      <c r="BA240" s="27" t="n"/>
      <c r="BB240" s="27" t="n"/>
      <c r="BC240" s="27" t="n"/>
      <c r="BD240" s="27" t="n"/>
      <c r="BE240" s="33" t="n"/>
      <c r="BF240" s="33" t="n"/>
      <c r="BG240" s="33" t="n"/>
      <c r="BH240" s="33" t="n"/>
      <c r="BI240" s="33" t="n"/>
      <c r="BJ240" s="33" t="n"/>
      <c r="BK240" s="33" t="n"/>
      <c r="BL240" s="33" t="n"/>
      <c r="BM240" s="33" t="n"/>
      <c r="BN240" s="33" t="n"/>
      <c r="BO240" s="33" t="n"/>
      <c r="BP240" s="33" t="n"/>
      <c r="BQ240" s="33" t="n"/>
      <c r="BR240" s="33" t="n"/>
      <c r="BS240" s="33" t="n"/>
      <c r="BT240" s="33" t="n"/>
      <c r="BU240" s="33" t="n"/>
      <c r="BV240" s="33" t="n"/>
      <c r="BW240" s="27" t="n"/>
      <c r="BX240" s="33" t="n"/>
      <c r="BY240" s="33" t="n"/>
      <c r="BZ240" s="33" t="n"/>
      <c r="CA240" s="27" t="n"/>
      <c r="CB240" s="27" t="n"/>
      <c r="CC240" s="27" t="n"/>
      <c r="CD240" s="27" t="n"/>
      <c r="CE240" s="58" t="n"/>
      <c r="CF240" s="58" t="n"/>
      <c r="CG240" s="59">
        <f>IF(OR(Q240="AI",Q240="PI"),AD240-(AE240-AD240)*0.001,IF(AND(Q240="AO",T240="FC"),4-0.048,IF(AND(Q240="AO",OR(T240="FO",T240="FLO")),20-0.048,"")))</f>
        <v/>
      </c>
      <c r="CH240" s="60">
        <f>IF(OR(Q240="AI",Q240="PI"),AD240+(AE240-AD240)*0.001,IF(AND(Q240="AO",T240="FC"),4+0.048,IF(AND(Q240="AO",OR(T240="FO",T240="FLO")),20+0.048,"")))</f>
        <v/>
      </c>
      <c r="CI240" s="61" t="n"/>
      <c r="CJ240" s="62" t="n"/>
      <c r="CK240" s="59">
        <f>IF(OR(Q240="AI",Q240="PI"),(AE240+AD240)/2-(AE240-AD240)*0.001,IF(Q240="AO",12-0.048,""))</f>
        <v/>
      </c>
      <c r="CL240" s="60">
        <f>IF(OR(Q240="AI",Q240="PI"),(AE240+AD240)/2+(AE240-AD240)*0.001,IF(Q240="AO",12+0.048,""))</f>
        <v/>
      </c>
      <c r="CM240" s="61" t="n"/>
      <c r="CN240" s="62" t="n"/>
      <c r="CO240" s="59">
        <f>IF(OR(Q240="AI",Q240="PI"),AE240-(AE240-AD240)*0.001,IF(AND(Q240="AO",T240="FC"),20-0.048,IF(AND(Q240="AO",OR(T240="FO",T240="FLO")),4-0.048,"")))</f>
        <v/>
      </c>
      <c r="CP240" s="60">
        <f>IF(OR(Q240="AI",Q240="PI"),AE240+(AE240-AD240)*0.001,IF(AND(Q240="AO",T240="FC"),20+0.048,IF(AND(Q240="AO",OR(T240="FO",T240="FLO")),4+0.048,"")))</f>
        <v/>
      </c>
      <c r="CQ240" s="64" t="n"/>
      <c r="CR240" s="65" t="n"/>
      <c r="CS240" s="67" t="n"/>
      <c r="CT240" s="67" t="n"/>
      <c r="CV240" s="518" t="n"/>
      <c r="CY240" s="47">
        <f>CV240&amp;CW240&amp;CX240</f>
        <v/>
      </c>
    </row>
    <row r="241" ht="19.9" customHeight="1" s="521">
      <c r="A241" s="524" t="n">
        <v>240</v>
      </c>
      <c r="B241" s="16" t="n">
        <v>16</v>
      </c>
      <c r="C241" s="16" t="n"/>
      <c r="D241" s="50">
        <f>LEFT(L241,1)&amp;RIGHT(L241,2)&amp;"N"&amp;M241&amp;"S"&amp;N241&amp;O241</f>
        <v/>
      </c>
      <c r="E241" s="45" t="n"/>
      <c r="F241" s="43" t="n"/>
      <c r="G241" s="553" t="inlineStr">
        <is>
          <t>Spare</t>
        </is>
      </c>
      <c r="H241" s="553" t="n"/>
      <c r="I241" s="553" t="n"/>
      <c r="J241" s="553">
        <f>IF(H241&lt;&gt;"",LEFT(H241,FIND("～",H241,1)-1),"")</f>
        <v/>
      </c>
      <c r="K241" s="553">
        <f>IF(H241&lt;&gt;"",MID(H241,FIND("～",H241,1)+1,10),"")</f>
        <v/>
      </c>
      <c r="L241" s="22">
        <f>L240</f>
        <v/>
      </c>
      <c r="M241" s="21">
        <f>M240</f>
        <v/>
      </c>
      <c r="N241" s="21">
        <f>N240</f>
        <v/>
      </c>
      <c r="O241" s="21" t="n">
        <v>16</v>
      </c>
      <c r="P241" s="83">
        <f>P240</f>
        <v/>
      </c>
      <c r="Q241" s="22">
        <f>IF(MID(P241,4,3)="543","AO","AI")</f>
        <v/>
      </c>
      <c r="R241" s="22">
        <f>IF(R240&lt;&gt;"",R240,"")</f>
        <v/>
      </c>
      <c r="S241" s="83" t="inlineStr">
        <is>
          <t>4-20mA</t>
        </is>
      </c>
      <c r="T241" s="22" t="n"/>
      <c r="U241" s="22" t="n"/>
      <c r="V241" s="22" t="n"/>
      <c r="W241" s="22" t="n"/>
      <c r="X241" s="22" t="n"/>
      <c r="Y241" s="22" t="n"/>
      <c r="Z241" s="52">
        <f>"%Z"&amp;TEXT(M241,"00")&amp;TEXT(N241,"0")&amp;"1"&amp;TEXT(O241,"00")</f>
        <v/>
      </c>
      <c r="AA241" s="22">
        <f>IF(E241="","",IF(Q241="AI",CONCATENATE("%%I",E241),IF(Q241="AO",CONCATENATE("%%O",E241),E241)))</f>
        <v/>
      </c>
      <c r="AB241" s="22">
        <f>IF(G241="Spare",D241,"")</f>
        <v/>
      </c>
      <c r="AC241" s="22">
        <f>IF(G241&lt;&gt;"",G241,"")</f>
        <v/>
      </c>
      <c r="AD241" s="21">
        <f>IF(J241&lt;&gt;"",J241,"")</f>
        <v/>
      </c>
      <c r="AE241" s="21">
        <f>IF(K241&lt;&gt;"",K241,"")</f>
        <v/>
      </c>
      <c r="AF241" s="21">
        <f>IF(I241&lt;&gt;"",I241,"")</f>
        <v/>
      </c>
      <c r="AG241" s="22" t="n"/>
      <c r="AH241" s="22" t="n"/>
      <c r="AI241" s="22" t="n"/>
      <c r="AJ241" s="22" t="n"/>
      <c r="AK241" s="23" t="n"/>
      <c r="AL241" s="23" t="inlineStr">
        <is>
          <t>IS</t>
        </is>
      </c>
      <c r="AM241" s="23" t="n"/>
      <c r="AN241" s="84" t="inlineStr">
        <is>
          <t>DCS</t>
        </is>
      </c>
      <c r="AO241" s="27" t="n"/>
      <c r="AP241" s="27" t="n"/>
      <c r="AQ241" s="28" t="n"/>
      <c r="AR241" s="33" t="n"/>
      <c r="AS241" s="29" t="n"/>
      <c r="AT241" s="84" t="inlineStr">
        <is>
          <t>Site</t>
        </is>
      </c>
      <c r="AU241" s="27" t="n"/>
      <c r="AV241" s="33" t="n"/>
      <c r="AW241" s="27" t="n"/>
      <c r="AX241" s="530" t="n"/>
      <c r="AY241" s="530" t="n"/>
      <c r="AZ241" s="27" t="n"/>
      <c r="BA241" s="27" t="n"/>
      <c r="BB241" s="27" t="n"/>
      <c r="BC241" s="27" t="n"/>
      <c r="BD241" s="27" t="n"/>
      <c r="BE241" s="33" t="n"/>
      <c r="BF241" s="33" t="n"/>
      <c r="BG241" s="33" t="n"/>
      <c r="BH241" s="33" t="n"/>
      <c r="BI241" s="33" t="n"/>
      <c r="BJ241" s="33" t="n"/>
      <c r="BK241" s="33" t="n"/>
      <c r="BL241" s="33" t="n"/>
      <c r="BM241" s="33" t="n"/>
      <c r="BN241" s="33" t="n"/>
      <c r="BO241" s="33" t="n"/>
      <c r="BP241" s="33" t="n"/>
      <c r="BQ241" s="33" t="n"/>
      <c r="BR241" s="33" t="n"/>
      <c r="BS241" s="33" t="n"/>
      <c r="BT241" s="33" t="n"/>
      <c r="BU241" s="33" t="n"/>
      <c r="BV241" s="33" t="n"/>
      <c r="BW241" s="27" t="n"/>
      <c r="BX241" s="33" t="n"/>
      <c r="BY241" s="33" t="n"/>
      <c r="BZ241" s="33" t="n"/>
      <c r="CA241" s="27" t="n"/>
      <c r="CB241" s="27" t="n"/>
      <c r="CC241" s="27" t="n"/>
      <c r="CD241" s="27" t="n"/>
      <c r="CE241" s="58" t="n"/>
      <c r="CF241" s="58" t="n"/>
      <c r="CG241" s="59">
        <f>IF(OR(Q241="AI",Q241="PI"),AD241-(AE241-AD241)*0.001,IF(AND(Q241="AO",T241="FC"),4-0.048,IF(AND(Q241="AO",OR(T241="FO",T241="FLO")),20-0.048,"")))</f>
        <v/>
      </c>
      <c r="CH241" s="60">
        <f>IF(OR(Q241="AI",Q241="PI"),AD241+(AE241-AD241)*0.001,IF(AND(Q241="AO",T241="FC"),4+0.048,IF(AND(Q241="AO",OR(T241="FO",T241="FLO")),20+0.048,"")))</f>
        <v/>
      </c>
      <c r="CI241" s="61" t="n"/>
      <c r="CJ241" s="62" t="n"/>
      <c r="CK241" s="59">
        <f>IF(OR(Q241="AI",Q241="PI"),(AE241+AD241)/2-(AE241-AD241)*0.001,IF(Q241="AO",12-0.048,""))</f>
        <v/>
      </c>
      <c r="CL241" s="60">
        <f>IF(OR(Q241="AI",Q241="PI"),(AE241+AD241)/2+(AE241-AD241)*0.001,IF(Q241="AO",12+0.048,""))</f>
        <v/>
      </c>
      <c r="CM241" s="61" t="n"/>
      <c r="CN241" s="62" t="n"/>
      <c r="CO241" s="59">
        <f>IF(OR(Q241="AI",Q241="PI"),AE241-(AE241-AD241)*0.001,IF(AND(Q241="AO",T241="FC"),20-0.048,IF(AND(Q241="AO",OR(T241="FO",T241="FLO")),4-0.048,"")))</f>
        <v/>
      </c>
      <c r="CP241" s="60">
        <f>IF(OR(Q241="AI",Q241="PI"),AE241+(AE241-AD241)*0.001,IF(AND(Q241="AO",T241="FC"),20+0.048,IF(AND(Q241="AO",OR(T241="FO",T241="FLO")),4+0.048,"")))</f>
        <v/>
      </c>
      <c r="CQ241" s="64" t="n"/>
      <c r="CR241" s="65" t="n"/>
      <c r="CS241" s="67" t="n"/>
      <c r="CT241" s="67" t="n"/>
      <c r="CV241" s="518" t="n"/>
      <c r="CY241" s="47">
        <f>CV241&amp;CW241&amp;CX241</f>
        <v/>
      </c>
    </row>
    <row r="242" ht="19.9" customHeight="1" s="521">
      <c r="A242" s="524" t="n">
        <v>241</v>
      </c>
      <c r="B242" s="15" t="n">
        <v>1</v>
      </c>
      <c r="C242" s="15" t="n">
        <v>1840</v>
      </c>
      <c r="D242" s="45" t="inlineStr">
        <is>
          <t>18-TT-61203</t>
        </is>
      </c>
      <c r="E242" s="45" t="n"/>
      <c r="F242" s="540" t="inlineStr">
        <is>
          <t>-</t>
        </is>
      </c>
      <c r="G242" s="541" t="inlineStr">
        <is>
          <t>ETH TO VE-6103 TEMP. INDIC.</t>
        </is>
      </c>
      <c r="H242" s="68" t="n"/>
      <c r="I242" s="553" t="n"/>
      <c r="J242" s="553">
        <f>IF(H242&lt;&gt;"",LEFT(H242,FIND("～",H242,1)-1),"")</f>
        <v/>
      </c>
      <c r="K242" s="553">
        <f>IF(H242&lt;&gt;"",MID(H242,FIND("～",H242,1)+1,10),"")</f>
        <v/>
      </c>
      <c r="L242" s="22">
        <f>L241</f>
        <v/>
      </c>
      <c r="M242" s="21" t="n">
        <v>8</v>
      </c>
      <c r="N242" s="21" t="n">
        <v>2</v>
      </c>
      <c r="O242" s="21" t="n">
        <v>1</v>
      </c>
      <c r="P242" s="83" t="inlineStr">
        <is>
          <t>AAI143-H</t>
        </is>
      </c>
      <c r="Q242" s="22">
        <f>IF(MID(P242,4,3)="543","AO","AI")</f>
        <v/>
      </c>
      <c r="R242" s="22" t="inlineStr">
        <is>
          <t>N</t>
        </is>
      </c>
      <c r="S242" s="542" t="inlineStr">
        <is>
          <t>4~20mA</t>
        </is>
      </c>
      <c r="T242" s="22" t="n"/>
      <c r="U242" s="22" t="n"/>
      <c r="V242" s="22" t="n"/>
      <c r="W242" s="22" t="n"/>
      <c r="X242" s="22" t="n"/>
      <c r="Y242" s="22" t="n"/>
      <c r="Z242" s="25">
        <f>"%Z"&amp;TEXT(M242,"00")&amp;TEXT(N242,"0")&amp;"1"&amp;TEXT(O242,"00")</f>
        <v/>
      </c>
      <c r="AA242" s="22">
        <f>IF(E242="","",IF(Q242="AI",CONCATENATE("%%I",E242),IF(Q242="AO",CONCATENATE("%%O",E242),E242)))</f>
        <v/>
      </c>
      <c r="AB242" s="22" t="inlineStr">
        <is>
          <t>18-TI-61203</t>
        </is>
      </c>
      <c r="AC242" s="22">
        <f>IF(G242&lt;&gt;"",G242,"")</f>
        <v/>
      </c>
      <c r="AD242" s="21">
        <f>IF(J242&lt;&gt;"",J242,"")</f>
        <v/>
      </c>
      <c r="AE242" s="21">
        <f>IF(K242&lt;&gt;"",K242,"")</f>
        <v/>
      </c>
      <c r="AF242" s="21">
        <f>IF(I242&lt;&gt;"",I242,"")</f>
        <v/>
      </c>
      <c r="AG242" s="22" t="n">
        <v>30</v>
      </c>
      <c r="AH242" s="22" t="n">
        <v>25</v>
      </c>
      <c r="AI242" s="22" t="n">
        <v>0</v>
      </c>
      <c r="AJ242" s="22" t="n">
        <v>0</v>
      </c>
      <c r="AK242" s="23" t="inlineStr">
        <is>
          <t>DCS-AI</t>
        </is>
      </c>
      <c r="AL242" s="23" t="inlineStr">
        <is>
          <t>IS</t>
        </is>
      </c>
      <c r="AM242" s="23" t="n"/>
      <c r="AN242" s="84" t="n"/>
      <c r="AO242" s="27" t="n"/>
      <c r="AP242" s="27" t="n"/>
      <c r="AQ242" s="28" t="n"/>
      <c r="AR242" s="543" t="inlineStr">
        <is>
          <t>Y</t>
        </is>
      </c>
      <c r="AS242" s="29" t="n"/>
      <c r="AT242" s="84" t="n"/>
      <c r="AU242" s="541" t="inlineStr">
        <is>
          <t>-</t>
        </is>
      </c>
      <c r="AV242" s="27" t="n"/>
      <c r="AW242" s="27" t="n"/>
      <c r="AX242" s="531" t="inlineStr">
        <is>
          <t>18-IJB-40-006</t>
        </is>
      </c>
      <c r="AY242" s="530" t="inlineStr">
        <is>
          <t>18-40-006-iSC</t>
        </is>
      </c>
      <c r="AZ242" s="27" t="n"/>
      <c r="BA242" s="27" t="n"/>
      <c r="BB242" s="27" t="n"/>
      <c r="BC242" s="27" t="n"/>
      <c r="BD242" s="27" t="n"/>
      <c r="BE242" s="33" t="n"/>
      <c r="BF242" s="33" t="n"/>
      <c r="BG242" s="33" t="n"/>
      <c r="BH242" s="33" t="n"/>
      <c r="BI242" s="33" t="n"/>
      <c r="BJ242" s="33" t="n"/>
      <c r="BK242" s="33" t="n"/>
      <c r="BL242" s="33" t="n"/>
      <c r="BM242" s="33" t="n"/>
      <c r="BN242" s="33" t="n"/>
      <c r="BO242" s="33" t="n"/>
      <c r="BP242" s="33" t="n"/>
      <c r="BQ242" s="33" t="n"/>
      <c r="BR242" s="33" t="n"/>
      <c r="BS242" s="33" t="n"/>
      <c r="BT242" s="33" t="n"/>
      <c r="BU242" s="33" t="n"/>
      <c r="BV242" s="33" t="n"/>
      <c r="BW242" s="27" t="n"/>
      <c r="BX242" s="33" t="n"/>
      <c r="BY242" s="33" t="n"/>
      <c r="BZ242" s="33" t="n"/>
      <c r="CA242" s="27" t="n"/>
      <c r="CB242" s="27" t="n"/>
      <c r="CC242" s="27" t="n"/>
      <c r="CD242" s="27" t="n"/>
      <c r="CE242" s="58" t="n"/>
      <c r="CF242" s="58" t="n"/>
      <c r="CG242" s="59">
        <f>IF(OR(Q242="AI",Q242="PI"),AD242-(AE242-AD242)*0.001,IF(AND(Q242="AO",T242="FC"),4-0.048,IF(AND(Q242="AO",OR(T242="FO",T242="FLO")),20-0.048,"")))</f>
        <v/>
      </c>
      <c r="CH242" s="60">
        <f>IF(OR(Q242="AI",Q242="PI"),AD242+(AE242-AD242)*0.001,IF(AND(Q242="AO",T242="FC"),4+0.048,IF(AND(Q242="AO",OR(T242="FO",T242="FLO")),20+0.048,"")))</f>
        <v/>
      </c>
      <c r="CI242" s="61" t="n"/>
      <c r="CJ242" s="62" t="n"/>
      <c r="CK242" s="59">
        <f>IF(OR(Q242="AI",Q242="PI"),(AE242+AD242)/2-(AE242-AD242)*0.001,IF(Q242="AO",12-0.048,""))</f>
        <v/>
      </c>
      <c r="CL242" s="60">
        <f>IF(OR(Q242="AI",Q242="PI"),(AE242+AD242)/2+(AE242-AD242)*0.001,IF(Q242="AO",12+0.048,""))</f>
        <v/>
      </c>
      <c r="CM242" s="61" t="n"/>
      <c r="CN242" s="62" t="n"/>
      <c r="CO242" s="59">
        <f>IF(OR(Q242="AI",Q242="PI"),AE242-(AE242-AD242)*0.001,IF(AND(Q242="AO",T242="FC"),20-0.048,IF(AND(Q242="AO",OR(T242="FO",T242="FLO")),4-0.048,"")))</f>
        <v/>
      </c>
      <c r="CP242" s="60">
        <f>IF(OR(Q242="AI",Q242="PI"),AE242+(AE242-AD242)*0.001,IF(AND(Q242="AO",T242="FC"),20+0.048,IF(AND(Q242="AO",OR(T242="FO",T242="FLO")),4+0.048,"")))</f>
        <v/>
      </c>
      <c r="CQ242" s="64" t="n"/>
      <c r="CR242" s="65" t="n"/>
      <c r="CS242" s="67" t="n"/>
      <c r="CT242" s="67" t="n"/>
      <c r="CU242" s="544" t="n">
        <v>1840</v>
      </c>
      <c r="CV242" s="518">
        <f>LEFT(D242,3)</f>
        <v/>
      </c>
      <c r="CW242" s="47" t="inlineStr">
        <is>
          <t>TI</t>
        </is>
      </c>
      <c r="CX242" s="47">
        <f>RIGHT(D242,6)</f>
        <v/>
      </c>
      <c r="CY242" s="47">
        <f>CV242&amp;CW242&amp;CX242</f>
        <v/>
      </c>
    </row>
    <row r="243" ht="19.9" customHeight="1" s="521">
      <c r="A243" s="524" t="n">
        <v>242</v>
      </c>
      <c r="B243" s="15" t="n">
        <v>2</v>
      </c>
      <c r="C243" s="15" t="n">
        <v>1840</v>
      </c>
      <c r="D243" s="45" t="inlineStr">
        <is>
          <t>18-TT-62107</t>
        </is>
      </c>
      <c r="E243" s="45" t="n"/>
      <c r="F243" s="540" t="inlineStr">
        <is>
          <t>-</t>
        </is>
      </c>
      <c r="G243" s="541" t="inlineStr">
        <is>
          <t>PR TO VE-6202 TEMP. INDIC.</t>
        </is>
      </c>
      <c r="H243" s="68" t="n"/>
      <c r="I243" s="553" t="n"/>
      <c r="J243" s="553">
        <f>IF(H243&lt;&gt;"",LEFT(H243,FIND("～",H243,1)-1),"")</f>
        <v/>
      </c>
      <c r="K243" s="553">
        <f>IF(H243&lt;&gt;"",MID(H243,FIND("～",H243,1)+1,10),"")</f>
        <v/>
      </c>
      <c r="L243" s="22">
        <f>L242</f>
        <v/>
      </c>
      <c r="M243" s="21">
        <f>M242</f>
        <v/>
      </c>
      <c r="N243" s="21">
        <f>N242</f>
        <v/>
      </c>
      <c r="O243" s="21" t="n">
        <v>2</v>
      </c>
      <c r="P243" s="83">
        <f>P242</f>
        <v/>
      </c>
      <c r="Q243" s="22">
        <f>IF(MID(P243,4,3)="543","AO","AI")</f>
        <v/>
      </c>
      <c r="R243" s="22">
        <f>IF(R242&lt;&gt;"",R242,"")</f>
        <v/>
      </c>
      <c r="S243" s="542" t="inlineStr">
        <is>
          <t>4~20mA</t>
        </is>
      </c>
      <c r="T243" s="22" t="n"/>
      <c r="U243" s="22" t="n"/>
      <c r="V243" s="22" t="n"/>
      <c r="W243" s="22" t="n"/>
      <c r="X243" s="22" t="n"/>
      <c r="Y243" s="22" t="n"/>
      <c r="Z243" s="25">
        <f>"%Z"&amp;TEXT(M243,"00")&amp;TEXT(N243,"0")&amp;"1"&amp;TEXT(O243,"00")</f>
        <v/>
      </c>
      <c r="AA243" s="22">
        <f>IF(E243="","",IF(Q243="AI",CONCATENATE("%%I",E243),IF(Q243="AO",CONCATENATE("%%O",E243),E243)))</f>
        <v/>
      </c>
      <c r="AB243" s="22" t="inlineStr">
        <is>
          <t>18-TI-62107</t>
        </is>
      </c>
      <c r="AC243" s="22">
        <f>IF(G243&lt;&gt;"",G243,"")</f>
        <v/>
      </c>
      <c r="AD243" s="21">
        <f>IF(J243&lt;&gt;"",J243,"")</f>
        <v/>
      </c>
      <c r="AE243" s="21">
        <f>IF(K243&lt;&gt;"",K243,"")</f>
        <v/>
      </c>
      <c r="AF243" s="21">
        <f>IF(I243&lt;&gt;"",I243,"")</f>
        <v/>
      </c>
      <c r="AG243" s="22" t="n">
        <v>0</v>
      </c>
      <c r="AH243" s="22" t="n">
        <v>40</v>
      </c>
      <c r="AI243" s="22" t="n">
        <v>0.5</v>
      </c>
      <c r="AJ243" s="22" t="n">
        <v>0</v>
      </c>
      <c r="AK243" s="23" t="inlineStr">
        <is>
          <t>DCS-AI</t>
        </is>
      </c>
      <c r="AL243" s="23" t="inlineStr">
        <is>
          <t>IS</t>
        </is>
      </c>
      <c r="AM243" s="23" t="n"/>
      <c r="AN243" s="84" t="n"/>
      <c r="AO243" s="27" t="n"/>
      <c r="AP243" s="27" t="n"/>
      <c r="AQ243" s="28" t="n"/>
      <c r="AR243" s="543" t="inlineStr">
        <is>
          <t>Y</t>
        </is>
      </c>
      <c r="AS243" s="29" t="n"/>
      <c r="AT243" s="84" t="n"/>
      <c r="AU243" s="541" t="inlineStr">
        <is>
          <t>-</t>
        </is>
      </c>
      <c r="AV243" s="27" t="n"/>
      <c r="AW243" s="27" t="n"/>
      <c r="AX243" s="531" t="inlineStr">
        <is>
          <t>18-IJB-40-006</t>
        </is>
      </c>
      <c r="AY243" s="530" t="inlineStr">
        <is>
          <t>18-40-006-iSC</t>
        </is>
      </c>
      <c r="AZ243" s="27" t="n"/>
      <c r="BA243" s="27" t="n"/>
      <c r="BB243" s="27" t="n"/>
      <c r="BC243" s="27" t="n"/>
      <c r="BD243" s="27" t="n"/>
      <c r="BE243" s="33" t="n"/>
      <c r="BF243" s="33" t="n"/>
      <c r="BG243" s="33" t="n"/>
      <c r="BH243" s="33" t="n"/>
      <c r="BI243" s="33" t="n"/>
      <c r="BJ243" s="33" t="n"/>
      <c r="BK243" s="33" t="n"/>
      <c r="BL243" s="33" t="n"/>
      <c r="BM243" s="33" t="n"/>
      <c r="BN243" s="33" t="n"/>
      <c r="BO243" s="33" t="n"/>
      <c r="BP243" s="33" t="n"/>
      <c r="BQ243" s="33" t="n"/>
      <c r="BR243" s="33" t="n"/>
      <c r="BS243" s="33" t="n"/>
      <c r="BT243" s="33" t="n"/>
      <c r="BU243" s="33" t="n"/>
      <c r="BV243" s="33" t="n"/>
      <c r="BW243" s="27" t="n"/>
      <c r="BX243" s="33" t="n"/>
      <c r="BY243" s="33" t="n"/>
      <c r="BZ243" s="33" t="n"/>
      <c r="CA243" s="27" t="n"/>
      <c r="CB243" s="27" t="n"/>
      <c r="CC243" s="27" t="n"/>
      <c r="CD243" s="27" t="n"/>
      <c r="CE243" s="58" t="n"/>
      <c r="CF243" s="58" t="n"/>
      <c r="CG243" s="59">
        <f>IF(OR(Q243="AI",Q243="PI"),AD243-(AE243-AD243)*0.001,IF(AND(Q243="AO",T243="FC"),4-0.048,IF(AND(Q243="AO",OR(T243="FO",T243="FLO")),20-0.048,"")))</f>
        <v/>
      </c>
      <c r="CH243" s="60">
        <f>IF(OR(Q243="AI",Q243="PI"),AD243+(AE243-AD243)*0.001,IF(AND(Q243="AO",T243="FC"),4+0.048,IF(AND(Q243="AO",OR(T243="FO",T243="FLO")),20+0.048,"")))</f>
        <v/>
      </c>
      <c r="CI243" s="61" t="n"/>
      <c r="CJ243" s="62" t="n"/>
      <c r="CK243" s="59">
        <f>IF(OR(Q243="AI",Q243="PI"),(AE243+AD243)/2-(AE243-AD243)*0.001,IF(Q243="AO",12-0.048,""))</f>
        <v/>
      </c>
      <c r="CL243" s="60">
        <f>IF(OR(Q243="AI",Q243="PI"),(AE243+AD243)/2+(AE243-AD243)*0.001,IF(Q243="AO",12+0.048,""))</f>
        <v/>
      </c>
      <c r="CM243" s="61" t="n"/>
      <c r="CN243" s="62" t="n"/>
      <c r="CO243" s="59">
        <f>IF(OR(Q243="AI",Q243="PI"),AE243-(AE243-AD243)*0.001,IF(AND(Q243="AO",T243="FC"),20-0.048,IF(AND(Q243="AO",OR(T243="FO",T243="FLO")),4-0.048,"")))</f>
        <v/>
      </c>
      <c r="CP243" s="60">
        <f>IF(OR(Q243="AI",Q243="PI"),AE243+(AE243-AD243)*0.001,IF(AND(Q243="AO",T243="FC"),20+0.048,IF(AND(Q243="AO",OR(T243="FO",T243="FLO")),4+0.048,"")))</f>
        <v/>
      </c>
      <c r="CQ243" s="64" t="n"/>
      <c r="CR243" s="65" t="n"/>
      <c r="CS243" s="67" t="n"/>
      <c r="CT243" s="67" t="n"/>
      <c r="CU243" s="544" t="n">
        <v>1840</v>
      </c>
      <c r="CV243" s="518">
        <f>LEFT(D243,3)</f>
        <v/>
      </c>
      <c r="CW243" s="47" t="inlineStr">
        <is>
          <t>TI</t>
        </is>
      </c>
      <c r="CX243" s="47">
        <f>RIGHT(D243,6)</f>
        <v/>
      </c>
      <c r="CY243" s="47">
        <f>CV243&amp;CW243&amp;CX243</f>
        <v/>
      </c>
    </row>
    <row r="244" ht="19.9" customHeight="1" s="521">
      <c r="A244" s="524" t="n">
        <v>243</v>
      </c>
      <c r="B244" s="15" t="n">
        <v>3</v>
      </c>
      <c r="C244" s="15" t="n">
        <v>1840</v>
      </c>
      <c r="D244" s="45" t="inlineStr">
        <is>
          <t>18-TT-62108</t>
        </is>
      </c>
      <c r="E244" s="45" t="n"/>
      <c r="F244" s="540" t="inlineStr">
        <is>
          <t>-</t>
        </is>
      </c>
      <c r="G244" s="541" t="inlineStr">
        <is>
          <t>P TO VE-6203 TEMP. INDIC.</t>
        </is>
      </c>
      <c r="H244" s="68" t="n"/>
      <c r="I244" s="553" t="n"/>
      <c r="J244" s="553">
        <f>IF(H244&lt;&gt;"",LEFT(H244,FIND("～",H244,1)-1),"")</f>
        <v/>
      </c>
      <c r="K244" s="553">
        <f>IF(H244&lt;&gt;"",MID(H244,FIND("～",H244,1)+1,10),"")</f>
        <v/>
      </c>
      <c r="L244" s="22">
        <f>L243</f>
        <v/>
      </c>
      <c r="M244" s="21">
        <f>M243</f>
        <v/>
      </c>
      <c r="N244" s="21">
        <f>N243</f>
        <v/>
      </c>
      <c r="O244" s="21" t="n">
        <v>3</v>
      </c>
      <c r="P244" s="83">
        <f>P243</f>
        <v/>
      </c>
      <c r="Q244" s="22">
        <f>IF(MID(P244,4,3)="543","AO","AI")</f>
        <v/>
      </c>
      <c r="R244" s="22">
        <f>IF(R243&lt;&gt;"",R243,"")</f>
        <v/>
      </c>
      <c r="S244" s="542" t="inlineStr">
        <is>
          <t>4~20mA</t>
        </is>
      </c>
      <c r="T244" s="22" t="n"/>
      <c r="U244" s="22" t="n"/>
      <c r="V244" s="22" t="n"/>
      <c r="W244" s="22" t="n"/>
      <c r="X244" s="22" t="n"/>
      <c r="Y244" s="22" t="n"/>
      <c r="Z244" s="25">
        <f>"%Z"&amp;TEXT(M244,"00")&amp;TEXT(N244,"0")&amp;"1"&amp;TEXT(O244,"00")</f>
        <v/>
      </c>
      <c r="AA244" s="22">
        <f>IF(E244="","",IF(Q244="AI",CONCATENATE("%%I",E244),IF(Q244="AO",CONCATENATE("%%O",E244),E244)))</f>
        <v/>
      </c>
      <c r="AB244" s="22" t="inlineStr">
        <is>
          <t>18-TI-62108</t>
        </is>
      </c>
      <c r="AC244" s="22">
        <f>IF(G244&lt;&gt;"",G244,"")</f>
        <v/>
      </c>
      <c r="AD244" s="21">
        <f>IF(J244&lt;&gt;"",J244,"")</f>
        <v/>
      </c>
      <c r="AE244" s="21">
        <f>IF(K244&lt;&gt;"",K244,"")</f>
        <v/>
      </c>
      <c r="AF244" s="21">
        <f>IF(I244&lt;&gt;"",I244,"")</f>
        <v/>
      </c>
      <c r="AG244" s="22" t="n">
        <v>25</v>
      </c>
      <c r="AH244" s="22" t="n">
        <v>22</v>
      </c>
      <c r="AI244" s="22" t="n">
        <v>-5</v>
      </c>
      <c r="AJ244" s="22" t="n">
        <v>-10</v>
      </c>
      <c r="AK244" s="23" t="inlineStr">
        <is>
          <t>DCS-AI</t>
        </is>
      </c>
      <c r="AL244" s="23" t="inlineStr">
        <is>
          <t>IS</t>
        </is>
      </c>
      <c r="AM244" s="23" t="n"/>
      <c r="AN244" s="84" t="n"/>
      <c r="AO244" s="27" t="n"/>
      <c r="AP244" s="27" t="n"/>
      <c r="AQ244" s="28" t="n"/>
      <c r="AR244" s="543" t="inlineStr">
        <is>
          <t>Y</t>
        </is>
      </c>
      <c r="AS244" s="29" t="n"/>
      <c r="AT244" s="84" t="n"/>
      <c r="AU244" s="541" t="inlineStr">
        <is>
          <t>-</t>
        </is>
      </c>
      <c r="AV244" s="27" t="n"/>
      <c r="AW244" s="27" t="n"/>
      <c r="AX244" s="531" t="inlineStr">
        <is>
          <t>18-IJB-40-006</t>
        </is>
      </c>
      <c r="AY244" s="530" t="inlineStr">
        <is>
          <t>18-40-006-iSC</t>
        </is>
      </c>
      <c r="AZ244" s="27" t="n"/>
      <c r="BA244" s="27" t="n"/>
      <c r="BB244" s="27" t="n"/>
      <c r="BC244" s="27" t="n"/>
      <c r="BD244" s="27" t="n"/>
      <c r="BE244" s="33" t="n"/>
      <c r="BF244" s="33" t="n"/>
      <c r="BG244" s="33" t="n"/>
      <c r="BH244" s="33" t="n"/>
      <c r="BI244" s="33" t="n"/>
      <c r="BJ244" s="33" t="n"/>
      <c r="BK244" s="33" t="n"/>
      <c r="BL244" s="33" t="n"/>
      <c r="BM244" s="33" t="n"/>
      <c r="BN244" s="33" t="n"/>
      <c r="BO244" s="33" t="n"/>
      <c r="BP244" s="33" t="n"/>
      <c r="BQ244" s="33" t="n"/>
      <c r="BR244" s="33" t="n"/>
      <c r="BS244" s="33" t="n"/>
      <c r="BT244" s="33" t="n"/>
      <c r="BU244" s="33" t="n"/>
      <c r="BV244" s="33" t="n"/>
      <c r="BW244" s="27" t="n"/>
      <c r="BX244" s="33" t="n"/>
      <c r="BY244" s="33" t="n"/>
      <c r="BZ244" s="33" t="n"/>
      <c r="CA244" s="27" t="n"/>
      <c r="CB244" s="27" t="n"/>
      <c r="CC244" s="27" t="n"/>
      <c r="CD244" s="27" t="n"/>
      <c r="CE244" s="58" t="n"/>
      <c r="CF244" s="58" t="n"/>
      <c r="CG244" s="59">
        <f>IF(OR(Q244="AI",Q244="PI"),AD244-(AE244-AD244)*0.001,IF(AND(Q244="AO",T244="FC"),4-0.048,IF(AND(Q244="AO",OR(T244="FO",T244="FLO")),20-0.048,"")))</f>
        <v/>
      </c>
      <c r="CH244" s="60">
        <f>IF(OR(Q244="AI",Q244="PI"),AD244+(AE244-AD244)*0.001,IF(AND(Q244="AO",T244="FC"),4+0.048,IF(AND(Q244="AO",OR(T244="FO",T244="FLO")),20+0.048,"")))</f>
        <v/>
      </c>
      <c r="CI244" s="61" t="n"/>
      <c r="CJ244" s="62" t="n"/>
      <c r="CK244" s="59">
        <f>IF(OR(Q244="AI",Q244="PI"),(AE244+AD244)/2-(AE244-AD244)*0.001,IF(Q244="AO",12-0.048,""))</f>
        <v/>
      </c>
      <c r="CL244" s="60">
        <f>IF(OR(Q244="AI",Q244="PI"),(AE244+AD244)/2+(AE244-AD244)*0.001,IF(Q244="AO",12+0.048,""))</f>
        <v/>
      </c>
      <c r="CM244" s="61" t="n"/>
      <c r="CN244" s="62" t="n"/>
      <c r="CO244" s="59">
        <f>IF(OR(Q244="AI",Q244="PI"),AE244-(AE244-AD244)*0.001,IF(AND(Q244="AO",T244="FC"),20-0.048,IF(AND(Q244="AO",OR(T244="FO",T244="FLO")),4-0.048,"")))</f>
        <v/>
      </c>
      <c r="CP244" s="60">
        <f>IF(OR(Q244="AI",Q244="PI"),AE244+(AE244-AD244)*0.001,IF(AND(Q244="AO",T244="FC"),20+0.048,IF(AND(Q244="AO",OR(T244="FO",T244="FLO")),4+0.048,"")))</f>
        <v/>
      </c>
      <c r="CQ244" s="64" t="n"/>
      <c r="CR244" s="65" t="n"/>
      <c r="CS244" s="67" t="n"/>
      <c r="CT244" s="67" t="n"/>
      <c r="CU244" s="544" t="n">
        <v>1840</v>
      </c>
      <c r="CV244" s="518">
        <f>LEFT(D244,3)</f>
        <v/>
      </c>
      <c r="CW244" s="47" t="inlineStr">
        <is>
          <t>TI</t>
        </is>
      </c>
      <c r="CX244" s="47">
        <f>RIGHT(D244,6)</f>
        <v/>
      </c>
      <c r="CY244" s="47">
        <f>CV244&amp;CW244&amp;CX244</f>
        <v/>
      </c>
    </row>
    <row r="245" ht="19.9" customHeight="1" s="521">
      <c r="A245" s="524" t="n">
        <v>244</v>
      </c>
      <c r="B245" s="15" t="n">
        <v>4</v>
      </c>
      <c r="C245" s="15" t="n">
        <v>1840</v>
      </c>
      <c r="D245" s="45" t="inlineStr">
        <is>
          <t>18-TT-62203</t>
        </is>
      </c>
      <c r="E245" s="45" t="n"/>
      <c r="F245" s="540" t="inlineStr">
        <is>
          <t>-</t>
        </is>
      </c>
      <c r="G245" s="541" t="inlineStr">
        <is>
          <t>PR TO VE-6201 TEMP.  INDIC.</t>
        </is>
      </c>
      <c r="H245" s="68" t="n"/>
      <c r="I245" s="553" t="n"/>
      <c r="J245" s="553">
        <f>IF(H245&lt;&gt;"",LEFT(H245,FIND("～",H245,1)-1),"")</f>
        <v/>
      </c>
      <c r="K245" s="553">
        <f>IF(H245&lt;&gt;"",MID(H245,FIND("～",H245,1)+1,10),"")</f>
        <v/>
      </c>
      <c r="L245" s="22">
        <f>L244</f>
        <v/>
      </c>
      <c r="M245" s="21">
        <f>M244</f>
        <v/>
      </c>
      <c r="N245" s="21">
        <f>N244</f>
        <v/>
      </c>
      <c r="O245" s="21" t="n">
        <v>4</v>
      </c>
      <c r="P245" s="83">
        <f>P244</f>
        <v/>
      </c>
      <c r="Q245" s="22">
        <f>IF(MID(P245,4,3)="543","AO","AI")</f>
        <v/>
      </c>
      <c r="R245" s="22">
        <f>IF(R244&lt;&gt;"",R244,"")</f>
        <v/>
      </c>
      <c r="S245" s="542" t="inlineStr">
        <is>
          <t>4~20mA</t>
        </is>
      </c>
      <c r="T245" s="22" t="n"/>
      <c r="U245" s="22" t="n"/>
      <c r="V245" s="22" t="n"/>
      <c r="W245" s="22" t="n"/>
      <c r="X245" s="22" t="n"/>
      <c r="Y245" s="22" t="n"/>
      <c r="Z245" s="25">
        <f>"%Z"&amp;TEXT(M245,"00")&amp;TEXT(N245,"0")&amp;"1"&amp;TEXT(O245,"00")</f>
        <v/>
      </c>
      <c r="AA245" s="22">
        <f>IF(E245="","",IF(Q245="AI",CONCATENATE("%%I",E245),IF(Q245="AO",CONCATENATE("%%O",E245),E245)))</f>
        <v/>
      </c>
      <c r="AB245" s="22" t="inlineStr">
        <is>
          <t>18-TI-62203</t>
        </is>
      </c>
      <c r="AC245" s="22">
        <f>IF(G245&lt;&gt;"",G245,"")</f>
        <v/>
      </c>
      <c r="AD245" s="21">
        <f>IF(J245&lt;&gt;"",J245,"")</f>
        <v/>
      </c>
      <c r="AE245" s="21">
        <f>IF(K245&lt;&gt;"",K245,"")</f>
        <v/>
      </c>
      <c r="AF245" s="21">
        <f>IF(I245&lt;&gt;"",I245,"")</f>
        <v/>
      </c>
      <c r="AG245" s="22" t="n">
        <v>0</v>
      </c>
      <c r="AH245" s="22" t="n">
        <v>40</v>
      </c>
      <c r="AI245" s="22" t="n">
        <v>0.5</v>
      </c>
      <c r="AJ245" s="22" t="n">
        <v>0</v>
      </c>
      <c r="AK245" s="23" t="inlineStr">
        <is>
          <t>DCS-AI</t>
        </is>
      </c>
      <c r="AL245" s="23" t="inlineStr">
        <is>
          <t>IS</t>
        </is>
      </c>
      <c r="AM245" s="23" t="n"/>
      <c r="AN245" s="84" t="n"/>
      <c r="AO245" s="27" t="n"/>
      <c r="AP245" s="27" t="n"/>
      <c r="AQ245" s="28" t="n"/>
      <c r="AR245" s="543" t="inlineStr">
        <is>
          <t>Y</t>
        </is>
      </c>
      <c r="AS245" s="29" t="n"/>
      <c r="AT245" s="84" t="n"/>
      <c r="AU245" s="541" t="inlineStr">
        <is>
          <t>-</t>
        </is>
      </c>
      <c r="AV245" s="27" t="n"/>
      <c r="AW245" s="27" t="n"/>
      <c r="AX245" s="531" t="inlineStr">
        <is>
          <t>18-IJB-40-006</t>
        </is>
      </c>
      <c r="AY245" s="530" t="inlineStr">
        <is>
          <t>18-40-006-iSC</t>
        </is>
      </c>
      <c r="AZ245" s="27" t="n"/>
      <c r="BA245" s="27" t="n"/>
      <c r="BB245" s="27" t="n"/>
      <c r="BC245" s="27" t="n"/>
      <c r="BD245" s="27" t="n"/>
      <c r="BE245" s="33" t="n"/>
      <c r="BF245" s="33" t="n"/>
      <c r="BG245" s="33" t="n"/>
      <c r="BH245" s="33" t="n"/>
      <c r="BI245" s="33" t="n"/>
      <c r="BJ245" s="33" t="n"/>
      <c r="BK245" s="33" t="n"/>
      <c r="BL245" s="33" t="n"/>
      <c r="BM245" s="33" t="n"/>
      <c r="BN245" s="33" t="n"/>
      <c r="BO245" s="33" t="n"/>
      <c r="BP245" s="33" t="n"/>
      <c r="BQ245" s="33" t="n"/>
      <c r="BR245" s="33" t="n"/>
      <c r="BS245" s="33" t="n"/>
      <c r="BT245" s="33" t="n"/>
      <c r="BU245" s="33" t="n"/>
      <c r="BV245" s="33" t="n"/>
      <c r="BW245" s="27" t="n"/>
      <c r="BX245" s="33" t="n"/>
      <c r="BY245" s="33" t="n"/>
      <c r="BZ245" s="33" t="n"/>
      <c r="CA245" s="27" t="n"/>
      <c r="CB245" s="27" t="n"/>
      <c r="CC245" s="27" t="n"/>
      <c r="CD245" s="27" t="n"/>
      <c r="CE245" s="58" t="n"/>
      <c r="CF245" s="58" t="n"/>
      <c r="CG245" s="59">
        <f>IF(OR(Q245="AI",Q245="PI"),AD245-(AE245-AD245)*0.001,IF(AND(Q245="AO",T245="FC"),4-0.048,IF(AND(Q245="AO",OR(T245="FO",T245="FLO")),20-0.048,"")))</f>
        <v/>
      </c>
      <c r="CH245" s="60">
        <f>IF(OR(Q245="AI",Q245="PI"),AD245+(AE245-AD245)*0.001,IF(AND(Q245="AO",T245="FC"),4+0.048,IF(AND(Q245="AO",OR(T245="FO",T245="FLO")),20+0.048,"")))</f>
        <v/>
      </c>
      <c r="CI245" s="61" t="n"/>
      <c r="CJ245" s="62" t="n"/>
      <c r="CK245" s="59">
        <f>IF(OR(Q245="AI",Q245="PI"),(AE245+AD245)/2-(AE245-AD245)*0.001,IF(Q245="AO",12-0.048,""))</f>
        <v/>
      </c>
      <c r="CL245" s="60">
        <f>IF(OR(Q245="AI",Q245="PI"),(AE245+AD245)/2+(AE245-AD245)*0.001,IF(Q245="AO",12+0.048,""))</f>
        <v/>
      </c>
      <c r="CM245" s="61" t="n"/>
      <c r="CN245" s="62" t="n"/>
      <c r="CO245" s="59">
        <f>IF(OR(Q245="AI",Q245="PI"),AE245-(AE245-AD245)*0.001,IF(AND(Q245="AO",T245="FC"),20-0.048,IF(AND(Q245="AO",OR(T245="FO",T245="FLO")),4-0.048,"")))</f>
        <v/>
      </c>
      <c r="CP245" s="60">
        <f>IF(OR(Q245="AI",Q245="PI"),AE245+(AE245-AD245)*0.001,IF(AND(Q245="AO",T245="FC"),20+0.048,IF(AND(Q245="AO",OR(T245="FO",T245="FLO")),4+0.048,"")))</f>
        <v/>
      </c>
      <c r="CQ245" s="64" t="n"/>
      <c r="CR245" s="65" t="n"/>
      <c r="CS245" s="67" t="n"/>
      <c r="CT245" s="67" t="n"/>
      <c r="CU245" s="544" t="n">
        <v>1840</v>
      </c>
      <c r="CV245" s="518">
        <f>LEFT(D245,3)</f>
        <v/>
      </c>
      <c r="CW245" s="47" t="inlineStr">
        <is>
          <t>TI</t>
        </is>
      </c>
      <c r="CX245" s="47">
        <f>RIGHT(D245,6)</f>
        <v/>
      </c>
      <c r="CY245" s="47">
        <f>CV245&amp;CW245&amp;CX245</f>
        <v/>
      </c>
    </row>
    <row r="246" ht="19.9" customHeight="1" s="521">
      <c r="A246" s="524" t="n">
        <v>245</v>
      </c>
      <c r="B246" s="15" t="n">
        <v>5</v>
      </c>
      <c r="C246" s="15" t="n">
        <v>1840</v>
      </c>
      <c r="D246" s="45" t="inlineStr">
        <is>
          <t>18-FT-62201</t>
        </is>
      </c>
      <c r="E246" s="45" t="n"/>
      <c r="F246" s="540" t="inlineStr">
        <is>
          <t>-</t>
        </is>
      </c>
      <c r="G246" s="541" t="inlineStr">
        <is>
          <t>PR TO PC-6201 FLOW INDICA.</t>
        </is>
      </c>
      <c r="H246" s="68" t="n"/>
      <c r="I246" s="553" t="n"/>
      <c r="J246" s="553">
        <f>IF(H246&lt;&gt;"",LEFT(H246,FIND("～",H246,1)-1),"")</f>
        <v/>
      </c>
      <c r="K246" s="553">
        <f>IF(H246&lt;&gt;"",MID(H246,FIND("～",H246,1)+1,10),"")</f>
        <v/>
      </c>
      <c r="L246" s="22">
        <f>L245</f>
        <v/>
      </c>
      <c r="M246" s="21">
        <f>M245</f>
        <v/>
      </c>
      <c r="N246" s="21">
        <f>N245</f>
        <v/>
      </c>
      <c r="O246" s="21" t="n">
        <v>5</v>
      </c>
      <c r="P246" s="83">
        <f>P245</f>
        <v/>
      </c>
      <c r="Q246" s="22">
        <f>IF(MID(P246,4,3)="543","AO","AI")</f>
        <v/>
      </c>
      <c r="R246" s="22">
        <f>IF(R245&lt;&gt;"",R245,"")</f>
        <v/>
      </c>
      <c r="S246" s="542" t="inlineStr">
        <is>
          <t>4~20mA</t>
        </is>
      </c>
      <c r="T246" s="22" t="n"/>
      <c r="U246" s="22" t="n"/>
      <c r="V246" s="22" t="n"/>
      <c r="W246" s="22" t="n"/>
      <c r="X246" s="22" t="n"/>
      <c r="Y246" s="22" t="n"/>
      <c r="Z246" s="25">
        <f>"%Z"&amp;TEXT(M246,"00")&amp;TEXT(N246,"0")&amp;"1"&amp;TEXT(O246,"00")</f>
        <v/>
      </c>
      <c r="AA246" s="22">
        <f>IF(E246="","",IF(Q246="AI",CONCATENATE("%%I",E246),IF(Q246="AO",CONCATENATE("%%O",E246),E246)))</f>
        <v/>
      </c>
      <c r="AB246" s="22" t="inlineStr">
        <is>
          <t>18-FI-62201</t>
        </is>
      </c>
      <c r="AC246" s="22">
        <f>IF(G246&lt;&gt;"",G246,"")</f>
        <v/>
      </c>
      <c r="AD246" s="21">
        <f>IF(J246&lt;&gt;"",J246,"")</f>
        <v/>
      </c>
      <c r="AE246" s="21">
        <f>IF(K246&lt;&gt;"",K246,"")</f>
        <v/>
      </c>
      <c r="AF246" s="21">
        <f>IF(I246&lt;&gt;"",I246,"")</f>
        <v/>
      </c>
      <c r="AG246" s="22" t="n">
        <v>30</v>
      </c>
      <c r="AH246" s="22" t="n">
        <v>25</v>
      </c>
      <c r="AI246" s="22" t="n">
        <v>0</v>
      </c>
      <c r="AJ246" s="22" t="n">
        <v>0</v>
      </c>
      <c r="AK246" s="23" t="inlineStr">
        <is>
          <t>DCS-AI</t>
        </is>
      </c>
      <c r="AL246" s="23" t="inlineStr">
        <is>
          <t>IS</t>
        </is>
      </c>
      <c r="AM246" s="23" t="n"/>
      <c r="AN246" s="84" t="n"/>
      <c r="AO246" s="27" t="n"/>
      <c r="AP246" s="27" t="n"/>
      <c r="AQ246" s="28" t="n"/>
      <c r="AR246" s="543" t="inlineStr">
        <is>
          <t>Y</t>
        </is>
      </c>
      <c r="AS246" s="29" t="n"/>
      <c r="AT246" s="84" t="n"/>
      <c r="AU246" s="541" t="inlineStr">
        <is>
          <t>-</t>
        </is>
      </c>
      <c r="AV246" s="27" t="n"/>
      <c r="AW246" s="27" t="n"/>
      <c r="AX246" s="531" t="inlineStr">
        <is>
          <t>18-IJB-40-006</t>
        </is>
      </c>
      <c r="AY246" s="530" t="inlineStr">
        <is>
          <t>18-40-006-iSC</t>
        </is>
      </c>
      <c r="AZ246" s="27" t="n"/>
      <c r="BA246" s="27" t="n"/>
      <c r="BB246" s="27" t="n"/>
      <c r="BC246" s="27" t="n"/>
      <c r="BD246" s="27" t="n"/>
      <c r="BE246" s="33" t="n"/>
      <c r="BF246" s="33" t="n"/>
      <c r="BG246" s="33" t="n"/>
      <c r="BH246" s="33" t="n"/>
      <c r="BI246" s="33" t="n"/>
      <c r="BJ246" s="33" t="n"/>
      <c r="BK246" s="33" t="n"/>
      <c r="BL246" s="33" t="n"/>
      <c r="BM246" s="33" t="n"/>
      <c r="BN246" s="33" t="n"/>
      <c r="BO246" s="33" t="n"/>
      <c r="BP246" s="33" t="n"/>
      <c r="BQ246" s="33" t="n"/>
      <c r="BR246" s="33" t="n"/>
      <c r="BS246" s="33" t="n"/>
      <c r="BT246" s="33" t="n"/>
      <c r="BU246" s="33" t="n"/>
      <c r="BV246" s="33" t="n"/>
      <c r="BW246" s="27" t="n"/>
      <c r="BX246" s="33" t="n"/>
      <c r="BY246" s="33" t="n"/>
      <c r="BZ246" s="33" t="n"/>
      <c r="CA246" s="27" t="n"/>
      <c r="CB246" s="27" t="n"/>
      <c r="CC246" s="27" t="n"/>
      <c r="CD246" s="27" t="n"/>
      <c r="CE246" s="58" t="n"/>
      <c r="CF246" s="58" t="n"/>
      <c r="CG246" s="59">
        <f>IF(OR(Q246="AI",Q246="PI"),AD246-(AE246-AD246)*0.001,IF(AND(Q246="AO",T246="FC"),4-0.048,IF(AND(Q246="AO",OR(T246="FO",T246="FLO")),20-0.048,"")))</f>
        <v/>
      </c>
      <c r="CH246" s="60">
        <f>IF(OR(Q246="AI",Q246="PI"),AD246+(AE246-AD246)*0.001,IF(AND(Q246="AO",T246="FC"),4+0.048,IF(AND(Q246="AO",OR(T246="FO",T246="FLO")),20+0.048,"")))</f>
        <v/>
      </c>
      <c r="CI246" s="61" t="n"/>
      <c r="CJ246" s="62" t="n"/>
      <c r="CK246" s="59">
        <f>IF(OR(Q246="AI",Q246="PI"),(AE246+AD246)/2-(AE246-AD246)*0.001,IF(Q246="AO",12-0.048,""))</f>
        <v/>
      </c>
      <c r="CL246" s="60">
        <f>IF(OR(Q246="AI",Q246="PI"),(AE246+AD246)/2+(AE246-AD246)*0.001,IF(Q246="AO",12+0.048,""))</f>
        <v/>
      </c>
      <c r="CM246" s="61" t="n"/>
      <c r="CN246" s="62" t="n"/>
      <c r="CO246" s="59">
        <f>IF(OR(Q246="AI",Q246="PI"),AE246-(AE246-AD246)*0.001,IF(AND(Q246="AO",T246="FC"),20-0.048,IF(AND(Q246="AO",OR(T246="FO",T246="FLO")),4-0.048,"")))</f>
        <v/>
      </c>
      <c r="CP246" s="60">
        <f>IF(OR(Q246="AI",Q246="PI"),AE246+(AE246-AD246)*0.001,IF(AND(Q246="AO",T246="FC"),20+0.048,IF(AND(Q246="AO",OR(T246="FO",T246="FLO")),4+0.048,"")))</f>
        <v/>
      </c>
      <c r="CQ246" s="64" t="n"/>
      <c r="CR246" s="65" t="n"/>
      <c r="CS246" s="67" t="n"/>
      <c r="CT246" s="67" t="n"/>
      <c r="CU246" s="544" t="n">
        <v>1840</v>
      </c>
      <c r="CV246" s="518">
        <f>LEFT(D246,3)</f>
        <v/>
      </c>
      <c r="CW246" s="47" t="inlineStr">
        <is>
          <t>FI</t>
        </is>
      </c>
      <c r="CX246" s="47">
        <f>RIGHT(D246,6)</f>
        <v/>
      </c>
      <c r="CY246" s="47">
        <f>CV246&amp;CW246&amp;CX246</f>
        <v/>
      </c>
    </row>
    <row r="247" ht="19.9" customHeight="1" s="521">
      <c r="A247" s="524" t="n">
        <v>246</v>
      </c>
      <c r="B247" s="15" t="n">
        <v>6</v>
      </c>
      <c r="C247" s="15" t="n">
        <v>1840</v>
      </c>
      <c r="D247" s="45" t="inlineStr">
        <is>
          <t>18-LT-63103</t>
        </is>
      </c>
      <c r="E247" s="45" t="n"/>
      <c r="F247" s="540" t="inlineStr">
        <is>
          <t>-</t>
        </is>
      </c>
      <c r="G247" s="541" t="inlineStr">
        <is>
          <t>VE-6303 LEVEL INDIC., ALAR.</t>
        </is>
      </c>
      <c r="H247" s="68" t="n"/>
      <c r="I247" s="553" t="n"/>
      <c r="J247" s="553">
        <f>IF(H247&lt;&gt;"",LEFT(H247,FIND("～",H247,1)-1),"")</f>
        <v/>
      </c>
      <c r="K247" s="553">
        <f>IF(H247&lt;&gt;"",MID(H247,FIND("～",H247,1)+1,10),"")</f>
        <v/>
      </c>
      <c r="L247" s="22">
        <f>L246</f>
        <v/>
      </c>
      <c r="M247" s="21">
        <f>M246</f>
        <v/>
      </c>
      <c r="N247" s="21">
        <f>N246</f>
        <v/>
      </c>
      <c r="O247" s="21" t="n">
        <v>6</v>
      </c>
      <c r="P247" s="83">
        <f>P246</f>
        <v/>
      </c>
      <c r="Q247" s="22">
        <f>IF(MID(P247,4,3)="543","AO","AI")</f>
        <v/>
      </c>
      <c r="R247" s="22">
        <f>IF(R246&lt;&gt;"",R246,"")</f>
        <v/>
      </c>
      <c r="S247" s="542" t="inlineStr">
        <is>
          <t>4~20mA</t>
        </is>
      </c>
      <c r="T247" s="22" t="n"/>
      <c r="U247" s="22" t="n"/>
      <c r="V247" s="22" t="n"/>
      <c r="W247" s="22" t="n"/>
      <c r="X247" s="22" t="n"/>
      <c r="Y247" s="22" t="n"/>
      <c r="Z247" s="25">
        <f>"%Z"&amp;TEXT(M247,"00")&amp;TEXT(N247,"0")&amp;"1"&amp;TEXT(O247,"00")</f>
        <v/>
      </c>
      <c r="AA247" s="22">
        <f>IF(E247="","",IF(Q247="AI",CONCATENATE("%%I",E247),IF(Q247="AO",CONCATENATE("%%O",E247),E247)))</f>
        <v/>
      </c>
      <c r="AB247" s="22" t="inlineStr">
        <is>
          <t>18-LIA-63103</t>
        </is>
      </c>
      <c r="AC247" s="22">
        <f>IF(G247&lt;&gt;"",G247,"")</f>
        <v/>
      </c>
      <c r="AD247" s="21">
        <f>IF(J247&lt;&gt;"",J247,"")</f>
        <v/>
      </c>
      <c r="AE247" s="21">
        <f>IF(K247&lt;&gt;"",K247,"")</f>
        <v/>
      </c>
      <c r="AF247" s="21">
        <f>IF(I247&lt;&gt;"",I247,"")</f>
        <v/>
      </c>
      <c r="AG247" s="22" t="n">
        <v>0</v>
      </c>
      <c r="AH247" s="22" t="n">
        <v>60</v>
      </c>
      <c r="AI247" s="22" t="n">
        <v>45</v>
      </c>
      <c r="AJ247" s="22" t="n">
        <v>0</v>
      </c>
      <c r="AK247" s="23" t="inlineStr">
        <is>
          <t>DCS-AI</t>
        </is>
      </c>
      <c r="AL247" s="23" t="inlineStr">
        <is>
          <t>IS</t>
        </is>
      </c>
      <c r="AM247" s="23" t="n"/>
      <c r="AN247" s="84" t="n"/>
      <c r="AO247" s="27" t="n"/>
      <c r="AP247" s="27" t="n"/>
      <c r="AQ247" s="28" t="n"/>
      <c r="AR247" s="543" t="inlineStr">
        <is>
          <t>Y</t>
        </is>
      </c>
      <c r="AS247" s="29" t="n"/>
      <c r="AT247" s="84" t="n"/>
      <c r="AU247" s="541" t="inlineStr">
        <is>
          <t>-</t>
        </is>
      </c>
      <c r="AV247" s="27" t="n"/>
      <c r="AW247" s="27" t="n"/>
      <c r="AX247" s="531" t="inlineStr">
        <is>
          <t>18-IJB-40-006</t>
        </is>
      </c>
      <c r="AY247" s="530" t="inlineStr">
        <is>
          <t>18-40-006-iSC</t>
        </is>
      </c>
      <c r="AZ247" s="27" t="n"/>
      <c r="BA247" s="27" t="n"/>
      <c r="BB247" s="27" t="n"/>
      <c r="BC247" s="27" t="n"/>
      <c r="BD247" s="27" t="n"/>
      <c r="BE247" s="33" t="n"/>
      <c r="BF247" s="33" t="n"/>
      <c r="BG247" s="33" t="n"/>
      <c r="BH247" s="33" t="n"/>
      <c r="BI247" s="33" t="n"/>
      <c r="BJ247" s="33" t="n"/>
      <c r="BK247" s="33" t="n"/>
      <c r="BL247" s="33" t="n"/>
      <c r="BM247" s="33" t="n"/>
      <c r="BN247" s="33" t="n"/>
      <c r="BO247" s="33" t="n"/>
      <c r="BP247" s="33" t="n"/>
      <c r="BQ247" s="33" t="n"/>
      <c r="BR247" s="33" t="n"/>
      <c r="BS247" s="33" t="n"/>
      <c r="BT247" s="33" t="n"/>
      <c r="BU247" s="33" t="n"/>
      <c r="BV247" s="33" t="n"/>
      <c r="BW247" s="27" t="n"/>
      <c r="BX247" s="33" t="n"/>
      <c r="BY247" s="33" t="n"/>
      <c r="BZ247" s="33" t="n"/>
      <c r="CA247" s="27" t="n"/>
      <c r="CB247" s="27" t="n"/>
      <c r="CC247" s="27" t="n"/>
      <c r="CD247" s="27" t="n"/>
      <c r="CE247" s="58" t="n"/>
      <c r="CF247" s="58" t="n"/>
      <c r="CG247" s="59">
        <f>IF(OR(Q247="AI",Q247="PI"),AD247-(AE247-AD247)*0.001,IF(AND(Q247="AO",T247="FC"),4-0.048,IF(AND(Q247="AO",OR(T247="FO",T247="FLO")),20-0.048,"")))</f>
        <v/>
      </c>
      <c r="CH247" s="60">
        <f>IF(OR(Q247="AI",Q247="PI"),AD247+(AE247-AD247)*0.001,IF(AND(Q247="AO",T247="FC"),4+0.048,IF(AND(Q247="AO",OR(T247="FO",T247="FLO")),20+0.048,"")))</f>
        <v/>
      </c>
      <c r="CI247" s="61" t="n"/>
      <c r="CJ247" s="62" t="n"/>
      <c r="CK247" s="59">
        <f>IF(OR(Q247="AI",Q247="PI"),(AE247+AD247)/2-(AE247-AD247)*0.001,IF(Q247="AO",12-0.048,""))</f>
        <v/>
      </c>
      <c r="CL247" s="60">
        <f>IF(OR(Q247="AI",Q247="PI"),(AE247+AD247)/2+(AE247-AD247)*0.001,IF(Q247="AO",12+0.048,""))</f>
        <v/>
      </c>
      <c r="CM247" s="61" t="n"/>
      <c r="CN247" s="62" t="n"/>
      <c r="CO247" s="59">
        <f>IF(OR(Q247="AI",Q247="PI"),AE247-(AE247-AD247)*0.001,IF(AND(Q247="AO",T247="FC"),20-0.048,IF(AND(Q247="AO",OR(T247="FO",T247="FLO")),4-0.048,"")))</f>
        <v/>
      </c>
      <c r="CP247" s="60">
        <f>IF(OR(Q247="AI",Q247="PI"),AE247+(AE247-AD247)*0.001,IF(AND(Q247="AO",T247="FC"),20+0.048,IF(AND(Q247="AO",OR(T247="FO",T247="FLO")),4+0.048,"")))</f>
        <v/>
      </c>
      <c r="CQ247" s="64" t="n"/>
      <c r="CR247" s="65" t="n"/>
      <c r="CS247" s="67" t="n"/>
      <c r="CT247" s="67" t="n"/>
      <c r="CU247" s="544" t="n">
        <v>1840</v>
      </c>
      <c r="CV247" s="518">
        <f>LEFT(D247,3)</f>
        <v/>
      </c>
      <c r="CW247" s="47" t="inlineStr">
        <is>
          <t>LIA</t>
        </is>
      </c>
      <c r="CX247" s="47">
        <f>RIGHT(D247,6)</f>
        <v/>
      </c>
      <c r="CY247" s="47">
        <f>CV247&amp;CW247&amp;CX247</f>
        <v/>
      </c>
    </row>
    <row r="248" ht="19.9" customHeight="1" s="521">
      <c r="A248" s="524" t="n">
        <v>247</v>
      </c>
      <c r="B248" s="15" t="n">
        <v>7</v>
      </c>
      <c r="C248" s="15" t="n">
        <v>1840</v>
      </c>
      <c r="D248" s="45" t="inlineStr">
        <is>
          <t>18-TT-61205</t>
        </is>
      </c>
      <c r="E248" s="45" t="n"/>
      <c r="F248" s="540" t="inlineStr">
        <is>
          <t>-</t>
        </is>
      </c>
      <c r="G248" s="541" t="inlineStr">
        <is>
          <t>TA-6102 TEMP. INDIC.</t>
        </is>
      </c>
      <c r="H248" s="68" t="n"/>
      <c r="I248" s="553" t="n"/>
      <c r="J248" s="553">
        <f>IF(H248&lt;&gt;"",LEFT(H248,FIND("～",H248,1)-1),"")</f>
        <v/>
      </c>
      <c r="K248" s="553">
        <f>IF(H248&lt;&gt;"",MID(H248,FIND("～",H248,1)+1,10),"")</f>
        <v/>
      </c>
      <c r="L248" s="22">
        <f>L247</f>
        <v/>
      </c>
      <c r="M248" s="21">
        <f>M247</f>
        <v/>
      </c>
      <c r="N248" s="21">
        <f>N247</f>
        <v/>
      </c>
      <c r="O248" s="21" t="n">
        <v>7</v>
      </c>
      <c r="P248" s="83">
        <f>P247</f>
        <v/>
      </c>
      <c r="Q248" s="22">
        <f>IF(MID(P248,4,3)="543","AO","AI")</f>
        <v/>
      </c>
      <c r="R248" s="22">
        <f>IF(R247&lt;&gt;"",R247,"")</f>
        <v/>
      </c>
      <c r="S248" s="542" t="inlineStr">
        <is>
          <t>4~20mA</t>
        </is>
      </c>
      <c r="T248" s="22" t="n"/>
      <c r="U248" s="22" t="n"/>
      <c r="V248" s="22" t="n"/>
      <c r="W248" s="22" t="n"/>
      <c r="X248" s="22" t="n"/>
      <c r="Y248" s="22" t="n"/>
      <c r="Z248" s="25">
        <f>"%Z"&amp;TEXT(M248,"00")&amp;TEXT(N248,"0")&amp;"1"&amp;TEXT(O248,"00")</f>
        <v/>
      </c>
      <c r="AA248" s="22">
        <f>IF(E248="","",IF(Q248="AI",CONCATENATE("%%I",E248),IF(Q248="AO",CONCATENATE("%%O",E248),E248)))</f>
        <v/>
      </c>
      <c r="AB248" s="22" t="inlineStr">
        <is>
          <t>18-TI-61205</t>
        </is>
      </c>
      <c r="AC248" s="22">
        <f>IF(G248&lt;&gt;"",G248,"")</f>
        <v/>
      </c>
      <c r="AD248" s="21">
        <f>IF(J248&lt;&gt;"",J248,"")</f>
        <v/>
      </c>
      <c r="AE248" s="21">
        <f>IF(K248&lt;&gt;"",K248,"")</f>
        <v/>
      </c>
      <c r="AF248" s="21">
        <f>IF(I248&lt;&gt;"",I248,"")</f>
        <v/>
      </c>
      <c r="AG248" s="22" t="n">
        <v>0</v>
      </c>
      <c r="AH248" s="22" t="n">
        <v>100</v>
      </c>
      <c r="AI248" s="22" t="n">
        <v>50</v>
      </c>
      <c r="AJ248" s="22" t="n">
        <v>0</v>
      </c>
      <c r="AK248" s="23" t="inlineStr">
        <is>
          <t>DCS-AI</t>
        </is>
      </c>
      <c r="AL248" s="23" t="inlineStr">
        <is>
          <t>IS</t>
        </is>
      </c>
      <c r="AM248" s="23" t="n"/>
      <c r="AN248" s="84" t="n"/>
      <c r="AO248" s="27" t="n"/>
      <c r="AP248" s="27" t="n"/>
      <c r="AQ248" s="28" t="n"/>
      <c r="AR248" s="543" t="inlineStr">
        <is>
          <t>Y</t>
        </is>
      </c>
      <c r="AS248" s="29" t="n"/>
      <c r="AT248" s="84" t="n"/>
      <c r="AU248" s="541" t="inlineStr">
        <is>
          <t>-</t>
        </is>
      </c>
      <c r="AV248" s="27" t="n"/>
      <c r="AW248" s="27" t="n"/>
      <c r="AX248" s="531" t="inlineStr">
        <is>
          <t>18-IJB-40-007</t>
        </is>
      </c>
      <c r="AY248" s="530" t="inlineStr">
        <is>
          <t>18-40-007-iSC</t>
        </is>
      </c>
      <c r="AZ248" s="27" t="n"/>
      <c r="BA248" s="27" t="n"/>
      <c r="BB248" s="27" t="n"/>
      <c r="BC248" s="27" t="n"/>
      <c r="BD248" s="27" t="n"/>
      <c r="BE248" s="33" t="n"/>
      <c r="BF248" s="33" t="n"/>
      <c r="BG248" s="33" t="n"/>
      <c r="BH248" s="33" t="n"/>
      <c r="BI248" s="33" t="n"/>
      <c r="BJ248" s="33" t="n"/>
      <c r="BK248" s="33" t="n"/>
      <c r="BL248" s="33" t="n"/>
      <c r="BM248" s="33" t="n"/>
      <c r="BN248" s="33" t="n"/>
      <c r="BO248" s="33" t="n"/>
      <c r="BP248" s="33" t="n"/>
      <c r="BQ248" s="33" t="n"/>
      <c r="BR248" s="33" t="n"/>
      <c r="BS248" s="33" t="n"/>
      <c r="BT248" s="33" t="n"/>
      <c r="BU248" s="33" t="n"/>
      <c r="BV248" s="33" t="n"/>
      <c r="BW248" s="27" t="n"/>
      <c r="BX248" s="33" t="n"/>
      <c r="BY248" s="33" t="n"/>
      <c r="BZ248" s="33" t="n"/>
      <c r="CA248" s="27" t="n"/>
      <c r="CB248" s="27" t="n"/>
      <c r="CC248" s="27" t="n"/>
      <c r="CD248" s="27" t="n"/>
      <c r="CE248" s="58" t="n"/>
      <c r="CF248" s="58" t="n"/>
      <c r="CG248" s="59">
        <f>IF(OR(Q248="AI",Q248="PI"),AD248-(AE248-AD248)*0.001,IF(AND(Q248="AO",T248="FC"),4-0.048,IF(AND(Q248="AO",OR(T248="FO",T248="FLO")),20-0.048,"")))</f>
        <v/>
      </c>
      <c r="CH248" s="60">
        <f>IF(OR(Q248="AI",Q248="PI"),AD248+(AE248-AD248)*0.001,IF(AND(Q248="AO",T248="FC"),4+0.048,IF(AND(Q248="AO",OR(T248="FO",T248="FLO")),20+0.048,"")))</f>
        <v/>
      </c>
      <c r="CI248" s="61" t="n"/>
      <c r="CJ248" s="62" t="n"/>
      <c r="CK248" s="59">
        <f>IF(OR(Q248="AI",Q248="PI"),(AE248+AD248)/2-(AE248-AD248)*0.001,IF(Q248="AO",12-0.048,""))</f>
        <v/>
      </c>
      <c r="CL248" s="60">
        <f>IF(OR(Q248="AI",Q248="PI"),(AE248+AD248)/2+(AE248-AD248)*0.001,IF(Q248="AO",12+0.048,""))</f>
        <v/>
      </c>
      <c r="CM248" s="61" t="n"/>
      <c r="CN248" s="62" t="n"/>
      <c r="CO248" s="59">
        <f>IF(OR(Q248="AI",Q248="PI"),AE248-(AE248-AD248)*0.001,IF(AND(Q248="AO",T248="FC"),20-0.048,IF(AND(Q248="AO",OR(T248="FO",T248="FLO")),4-0.048,"")))</f>
        <v/>
      </c>
      <c r="CP248" s="60">
        <f>IF(OR(Q248="AI",Q248="PI"),AE248+(AE248-AD248)*0.001,IF(AND(Q248="AO",T248="FC"),20+0.048,IF(AND(Q248="AO",OR(T248="FO",T248="FLO")),4+0.048,"")))</f>
        <v/>
      </c>
      <c r="CQ248" s="64" t="n"/>
      <c r="CR248" s="65" t="n"/>
      <c r="CS248" s="67" t="n"/>
      <c r="CT248" s="67" t="n"/>
      <c r="CU248" s="544" t="n">
        <v>1840</v>
      </c>
      <c r="CV248" s="518">
        <f>LEFT(D248,3)</f>
        <v/>
      </c>
      <c r="CW248" s="47" t="inlineStr">
        <is>
          <t>TI</t>
        </is>
      </c>
      <c r="CX248" s="47">
        <f>RIGHT(D248,6)</f>
        <v/>
      </c>
      <c r="CY248" s="47">
        <f>CV248&amp;CW248&amp;CX248</f>
        <v/>
      </c>
    </row>
    <row r="249" ht="19.9" customHeight="1" s="521">
      <c r="A249" s="524" t="n">
        <v>248</v>
      </c>
      <c r="B249" s="15" t="n">
        <v>8</v>
      </c>
      <c r="C249" s="15" t="n">
        <v>1840</v>
      </c>
      <c r="D249" s="45" t="inlineStr">
        <is>
          <t>18-TT-61206</t>
        </is>
      </c>
      <c r="E249" s="45" t="n"/>
      <c r="F249" s="540" t="inlineStr">
        <is>
          <t>-</t>
        </is>
      </c>
      <c r="G249" s="541" t="inlineStr">
        <is>
          <t>TA-6102 TEMP. INDIC.</t>
        </is>
      </c>
      <c r="H249" s="68" t="n"/>
      <c r="I249" s="553" t="n"/>
      <c r="J249" s="553">
        <f>IF(H249&lt;&gt;"",LEFT(H249,FIND("～",H249,1)-1),"")</f>
        <v/>
      </c>
      <c r="K249" s="553">
        <f>IF(H249&lt;&gt;"",MID(H249,FIND("～",H249,1)+1,10),"")</f>
        <v/>
      </c>
      <c r="L249" s="22">
        <f>L248</f>
        <v/>
      </c>
      <c r="M249" s="21">
        <f>M248</f>
        <v/>
      </c>
      <c r="N249" s="21">
        <f>N248</f>
        <v/>
      </c>
      <c r="O249" s="21" t="n">
        <v>8</v>
      </c>
      <c r="P249" s="83">
        <f>P248</f>
        <v/>
      </c>
      <c r="Q249" s="22">
        <f>IF(MID(P249,4,3)="543","AO","AI")</f>
        <v/>
      </c>
      <c r="R249" s="22">
        <f>IF(R248&lt;&gt;"",R248,"")</f>
        <v/>
      </c>
      <c r="S249" s="542" t="inlineStr">
        <is>
          <t>4~20mA</t>
        </is>
      </c>
      <c r="T249" s="22" t="n"/>
      <c r="U249" s="22" t="n"/>
      <c r="V249" s="22" t="n"/>
      <c r="W249" s="22" t="n"/>
      <c r="X249" s="22" t="n"/>
      <c r="Y249" s="22" t="n"/>
      <c r="Z249" s="25">
        <f>"%Z"&amp;TEXT(M249,"00")&amp;TEXT(N249,"0")&amp;"1"&amp;TEXT(O249,"00")</f>
        <v/>
      </c>
      <c r="AA249" s="22">
        <f>IF(E249="","",IF(Q249="AI",CONCATENATE("%%I",E249),IF(Q249="AO",CONCATENATE("%%O",E249),E249)))</f>
        <v/>
      </c>
      <c r="AB249" s="22" t="inlineStr">
        <is>
          <t>18-TI-61206</t>
        </is>
      </c>
      <c r="AC249" s="22">
        <f>IF(G249&lt;&gt;"",G249,"")</f>
        <v/>
      </c>
      <c r="AD249" s="21">
        <f>IF(J249&lt;&gt;"",J249,"")</f>
        <v/>
      </c>
      <c r="AE249" s="21">
        <f>IF(K249&lt;&gt;"",K249,"")</f>
        <v/>
      </c>
      <c r="AF249" s="21">
        <f>IF(I249&lt;&gt;"",I249,"")</f>
        <v/>
      </c>
      <c r="AG249" s="22" t="n">
        <v>0</v>
      </c>
      <c r="AH249" s="22" t="n">
        <v>15</v>
      </c>
      <c r="AI249" s="22" t="n">
        <v>0</v>
      </c>
      <c r="AJ249" s="22" t="n">
        <v>0</v>
      </c>
      <c r="AK249" s="23" t="inlineStr">
        <is>
          <t>DCS-AI</t>
        </is>
      </c>
      <c r="AL249" s="23" t="inlineStr">
        <is>
          <t>IS</t>
        </is>
      </c>
      <c r="AM249" s="23" t="n"/>
      <c r="AN249" s="84" t="n"/>
      <c r="AO249" s="27" t="n"/>
      <c r="AP249" s="27" t="n"/>
      <c r="AQ249" s="28" t="n"/>
      <c r="AR249" s="543" t="inlineStr">
        <is>
          <t>Y</t>
        </is>
      </c>
      <c r="AS249" s="29" t="n"/>
      <c r="AT249" s="84" t="n"/>
      <c r="AU249" s="541" t="inlineStr">
        <is>
          <t>-</t>
        </is>
      </c>
      <c r="AV249" s="27" t="n"/>
      <c r="AW249" s="27" t="n"/>
      <c r="AX249" s="531" t="inlineStr">
        <is>
          <t>18-IJB-40-007</t>
        </is>
      </c>
      <c r="AY249" s="530" t="inlineStr">
        <is>
          <t>18-40-007-iSC</t>
        </is>
      </c>
      <c r="AZ249" s="27" t="n"/>
      <c r="BA249" s="27" t="n"/>
      <c r="BB249" s="27" t="n"/>
      <c r="BC249" s="27" t="n"/>
      <c r="BD249" s="27" t="n"/>
      <c r="BE249" s="33" t="n"/>
      <c r="BF249" s="33" t="n"/>
      <c r="BG249" s="33" t="n"/>
      <c r="BH249" s="33" t="n"/>
      <c r="BI249" s="33" t="n"/>
      <c r="BJ249" s="33" t="n"/>
      <c r="BK249" s="33" t="n"/>
      <c r="BL249" s="33" t="n"/>
      <c r="BM249" s="33" t="n"/>
      <c r="BN249" s="33" t="n"/>
      <c r="BO249" s="33" t="n"/>
      <c r="BP249" s="33" t="n"/>
      <c r="BQ249" s="33" t="n"/>
      <c r="BR249" s="33" t="n"/>
      <c r="BS249" s="33" t="n"/>
      <c r="BT249" s="33" t="n"/>
      <c r="BU249" s="33" t="n"/>
      <c r="BV249" s="33" t="n"/>
      <c r="BW249" s="27" t="n"/>
      <c r="BX249" s="33" t="n"/>
      <c r="BY249" s="33" t="n"/>
      <c r="BZ249" s="33" t="n"/>
      <c r="CA249" s="27" t="n"/>
      <c r="CB249" s="27" t="n"/>
      <c r="CC249" s="27" t="n"/>
      <c r="CD249" s="27" t="n"/>
      <c r="CE249" s="58" t="n"/>
      <c r="CF249" s="58" t="n"/>
      <c r="CG249" s="59">
        <f>IF(OR(Q249="AI",Q249="PI"),AD249-(AE249-AD249)*0.001,IF(AND(Q249="AO",T249="FC"),4-0.048,IF(AND(Q249="AO",OR(T249="FO",T249="FLO")),20-0.048,"")))</f>
        <v/>
      </c>
      <c r="CH249" s="60">
        <f>IF(OR(Q249="AI",Q249="PI"),AD249+(AE249-AD249)*0.001,IF(AND(Q249="AO",T249="FC"),4+0.048,IF(AND(Q249="AO",OR(T249="FO",T249="FLO")),20+0.048,"")))</f>
        <v/>
      </c>
      <c r="CI249" s="61" t="n"/>
      <c r="CJ249" s="62" t="n"/>
      <c r="CK249" s="59">
        <f>IF(OR(Q249="AI",Q249="PI"),(AE249+AD249)/2-(AE249-AD249)*0.001,IF(Q249="AO",12-0.048,""))</f>
        <v/>
      </c>
      <c r="CL249" s="60">
        <f>IF(OR(Q249="AI",Q249="PI"),(AE249+AD249)/2+(AE249-AD249)*0.001,IF(Q249="AO",12+0.048,""))</f>
        <v/>
      </c>
      <c r="CM249" s="61" t="n"/>
      <c r="CN249" s="62" t="n"/>
      <c r="CO249" s="59">
        <f>IF(OR(Q249="AI",Q249="PI"),AE249-(AE249-AD249)*0.001,IF(AND(Q249="AO",T249="FC"),20-0.048,IF(AND(Q249="AO",OR(T249="FO",T249="FLO")),4-0.048,"")))</f>
        <v/>
      </c>
      <c r="CP249" s="60">
        <f>IF(OR(Q249="AI",Q249="PI"),AE249+(AE249-AD249)*0.001,IF(AND(Q249="AO",T249="FC"),20+0.048,IF(AND(Q249="AO",OR(T249="FO",T249="FLO")),4+0.048,"")))</f>
        <v/>
      </c>
      <c r="CQ249" s="64" t="n"/>
      <c r="CR249" s="65" t="n"/>
      <c r="CS249" s="67" t="n"/>
      <c r="CT249" s="67" t="n"/>
      <c r="CU249" s="544" t="n">
        <v>1840</v>
      </c>
      <c r="CV249" s="518">
        <f>LEFT(D249,3)</f>
        <v/>
      </c>
      <c r="CW249" s="47" t="inlineStr">
        <is>
          <t>TI</t>
        </is>
      </c>
      <c r="CX249" s="47">
        <f>RIGHT(D249,6)</f>
        <v/>
      </c>
      <c r="CY249" s="47">
        <f>CV249&amp;CW249&amp;CX249</f>
        <v/>
      </c>
    </row>
    <row r="250" ht="19.9" customHeight="1" s="521">
      <c r="A250" s="524" t="n">
        <v>249</v>
      </c>
      <c r="B250" s="15" t="n">
        <v>9</v>
      </c>
      <c r="C250" s="15" t="n">
        <v>1840</v>
      </c>
      <c r="D250" s="45" t="inlineStr">
        <is>
          <t>18-TT-63101</t>
        </is>
      </c>
      <c r="E250" s="45" t="n"/>
      <c r="F250" s="540" t="inlineStr">
        <is>
          <t>-</t>
        </is>
      </c>
      <c r="G250" s="541" t="inlineStr">
        <is>
          <t xml:space="preserve">COOL. TO ET-6301 TEMP.  INDIC., ALARM </t>
        </is>
      </c>
      <c r="H250" s="68" t="n"/>
      <c r="I250" s="553" t="n"/>
      <c r="J250" s="553">
        <f>IF(H250&lt;&gt;"",LEFT(H250,FIND("～",H250,1)-1),"")</f>
        <v/>
      </c>
      <c r="K250" s="553">
        <f>IF(H250&lt;&gt;"",MID(H250,FIND("～",H250,1)+1,10),"")</f>
        <v/>
      </c>
      <c r="L250" s="22">
        <f>L249</f>
        <v/>
      </c>
      <c r="M250" s="21">
        <f>M249</f>
        <v/>
      </c>
      <c r="N250" s="21">
        <f>N249</f>
        <v/>
      </c>
      <c r="O250" s="21" t="n">
        <v>9</v>
      </c>
      <c r="P250" s="83">
        <f>P249</f>
        <v/>
      </c>
      <c r="Q250" s="22">
        <f>IF(MID(P250,4,3)="543","AO","AI")</f>
        <v/>
      </c>
      <c r="R250" s="22">
        <f>IF(R249&lt;&gt;"",R249,"")</f>
        <v/>
      </c>
      <c r="S250" s="542" t="inlineStr">
        <is>
          <t>4~20mA</t>
        </is>
      </c>
      <c r="T250" s="22" t="n"/>
      <c r="U250" s="22" t="n"/>
      <c r="V250" s="22" t="n"/>
      <c r="W250" s="22" t="n"/>
      <c r="X250" s="22" t="n"/>
      <c r="Y250" s="22" t="n"/>
      <c r="Z250" s="25">
        <f>"%Z"&amp;TEXT(M250,"00")&amp;TEXT(N250,"0")&amp;"1"&amp;TEXT(O250,"00")</f>
        <v/>
      </c>
      <c r="AA250" s="22">
        <f>IF(E250="","",IF(Q250="AI",CONCATENATE("%%I",E250),IF(Q250="AO",CONCATENATE("%%O",E250),E250)))</f>
        <v/>
      </c>
      <c r="AB250" s="22" t="inlineStr">
        <is>
          <t>18-TIA-63101</t>
        </is>
      </c>
      <c r="AC250" s="22">
        <f>IF(G250&lt;&gt;"",G250,"")</f>
        <v/>
      </c>
      <c r="AD250" s="21">
        <f>IF(J250&lt;&gt;"",J250,"")</f>
        <v/>
      </c>
      <c r="AE250" s="21">
        <f>IF(K250&lt;&gt;"",K250,"")</f>
        <v/>
      </c>
      <c r="AF250" s="21">
        <f>IF(I250&lt;&gt;"",I250,"")</f>
        <v/>
      </c>
      <c r="AG250" s="22" t="n">
        <v>0</v>
      </c>
      <c r="AH250" s="22" t="n">
        <v>4.5</v>
      </c>
      <c r="AI250" s="22" t="n">
        <v>0</v>
      </c>
      <c r="AJ250" s="22" t="n">
        <v>0</v>
      </c>
      <c r="AK250" s="23" t="inlineStr">
        <is>
          <t>DCS-AI</t>
        </is>
      </c>
      <c r="AL250" s="23" t="inlineStr">
        <is>
          <t>IS</t>
        </is>
      </c>
      <c r="AM250" s="23" t="n"/>
      <c r="AN250" s="84" t="n"/>
      <c r="AO250" s="27" t="n"/>
      <c r="AP250" s="27" t="n"/>
      <c r="AQ250" s="28" t="n"/>
      <c r="AR250" s="543" t="inlineStr">
        <is>
          <t>Y</t>
        </is>
      </c>
      <c r="AS250" s="29" t="n"/>
      <c r="AT250" s="84" t="n"/>
      <c r="AU250" s="541" t="inlineStr">
        <is>
          <t>-</t>
        </is>
      </c>
      <c r="AV250" s="27" t="n"/>
      <c r="AW250" s="27" t="n"/>
      <c r="AX250" s="531" t="inlineStr">
        <is>
          <t>18-IJB-40-010</t>
        </is>
      </c>
      <c r="AY250" s="530" t="inlineStr">
        <is>
          <t>18-40-010-iSC</t>
        </is>
      </c>
      <c r="AZ250" s="27" t="n"/>
      <c r="BA250" s="27" t="n"/>
      <c r="BB250" s="27" t="n"/>
      <c r="BC250" s="27" t="n"/>
      <c r="BD250" s="27" t="n"/>
      <c r="BE250" s="33" t="n"/>
      <c r="BF250" s="33" t="n"/>
      <c r="BG250" s="33" t="n"/>
      <c r="BH250" s="33" t="n"/>
      <c r="BI250" s="33" t="n"/>
      <c r="BJ250" s="33" t="n"/>
      <c r="BK250" s="33" t="n"/>
      <c r="BL250" s="33" t="n"/>
      <c r="BM250" s="33" t="n"/>
      <c r="BN250" s="33" t="n"/>
      <c r="BO250" s="33" t="n"/>
      <c r="BP250" s="33" t="n"/>
      <c r="BQ250" s="33" t="n"/>
      <c r="BR250" s="33" t="n"/>
      <c r="BS250" s="33" t="n"/>
      <c r="BT250" s="33" t="n"/>
      <c r="BU250" s="33" t="n"/>
      <c r="BV250" s="33" t="n"/>
      <c r="BW250" s="27" t="n"/>
      <c r="BX250" s="33" t="n"/>
      <c r="BY250" s="33" t="n"/>
      <c r="BZ250" s="33" t="n"/>
      <c r="CA250" s="27" t="n"/>
      <c r="CB250" s="27" t="n"/>
      <c r="CC250" s="27" t="n"/>
      <c r="CD250" s="27" t="n"/>
      <c r="CE250" s="58" t="n"/>
      <c r="CF250" s="58" t="n"/>
      <c r="CG250" s="59">
        <f>IF(OR(Q250="AI",Q250="PI"),AD250-(AE250-AD250)*0.001,IF(AND(Q250="AO",T250="FC"),4-0.048,IF(AND(Q250="AO",OR(T250="FO",T250="FLO")),20-0.048,"")))</f>
        <v/>
      </c>
      <c r="CH250" s="60">
        <f>IF(OR(Q250="AI",Q250="PI"),AD250+(AE250-AD250)*0.001,IF(AND(Q250="AO",T250="FC"),4+0.048,IF(AND(Q250="AO",OR(T250="FO",T250="FLO")),20+0.048,"")))</f>
        <v/>
      </c>
      <c r="CI250" s="61" t="n"/>
      <c r="CJ250" s="62" t="n"/>
      <c r="CK250" s="59">
        <f>IF(OR(Q250="AI",Q250="PI"),(AE250+AD250)/2-(AE250-AD250)*0.001,IF(Q250="AO",12-0.048,""))</f>
        <v/>
      </c>
      <c r="CL250" s="60">
        <f>IF(OR(Q250="AI",Q250="PI"),(AE250+AD250)/2+(AE250-AD250)*0.001,IF(Q250="AO",12+0.048,""))</f>
        <v/>
      </c>
      <c r="CM250" s="61" t="n"/>
      <c r="CN250" s="62" t="n"/>
      <c r="CO250" s="59">
        <f>IF(OR(Q250="AI",Q250="PI"),AE250-(AE250-AD250)*0.001,IF(AND(Q250="AO",T250="FC"),20-0.048,IF(AND(Q250="AO",OR(T250="FO",T250="FLO")),4-0.048,"")))</f>
        <v/>
      </c>
      <c r="CP250" s="60">
        <f>IF(OR(Q250="AI",Q250="PI"),AE250+(AE250-AD250)*0.001,IF(AND(Q250="AO",T250="FC"),20+0.048,IF(AND(Q250="AO",OR(T250="FO",T250="FLO")),4+0.048,"")))</f>
        <v/>
      </c>
      <c r="CQ250" s="64" t="n"/>
      <c r="CR250" s="65" t="n"/>
      <c r="CS250" s="67" t="n"/>
      <c r="CT250" s="67" t="n"/>
      <c r="CU250" s="544" t="n">
        <v>1840</v>
      </c>
      <c r="CV250" s="518">
        <f>LEFT(D250,3)</f>
        <v/>
      </c>
      <c r="CW250" s="47" t="inlineStr">
        <is>
          <t>TIA</t>
        </is>
      </c>
      <c r="CX250" s="47">
        <f>RIGHT(D250,6)</f>
        <v/>
      </c>
      <c r="CY250" s="47">
        <f>CV250&amp;CW250&amp;CX250</f>
        <v/>
      </c>
    </row>
    <row r="251" ht="19.9" customHeight="1" s="521">
      <c r="A251" s="524" t="n">
        <v>250</v>
      </c>
      <c r="B251" s="15" t="n">
        <v>10</v>
      </c>
      <c r="C251" s="15" t="n">
        <v>1840</v>
      </c>
      <c r="D251" s="45" t="inlineStr">
        <is>
          <t>18-PT-62103</t>
        </is>
      </c>
      <c r="E251" s="45" t="n"/>
      <c r="F251" s="540" t="inlineStr">
        <is>
          <t>-</t>
        </is>
      </c>
      <c r="G251" s="541" t="inlineStr">
        <is>
          <t>TA-6201 BOTTOM PRES. INDIC.</t>
        </is>
      </c>
      <c r="H251" s="68" t="n"/>
      <c r="I251" s="553" t="n"/>
      <c r="J251" s="553">
        <f>IF(H251&lt;&gt;"",LEFT(H251,FIND("～",H251,1)-1),"")</f>
        <v/>
      </c>
      <c r="K251" s="553">
        <f>IF(H251&lt;&gt;"",MID(H251,FIND("～",H251,1)+1,10),"")</f>
        <v/>
      </c>
      <c r="L251" s="22">
        <f>L250</f>
        <v/>
      </c>
      <c r="M251" s="21">
        <f>M250</f>
        <v/>
      </c>
      <c r="N251" s="21">
        <f>N250</f>
        <v/>
      </c>
      <c r="O251" s="21" t="n">
        <v>10</v>
      </c>
      <c r="P251" s="83">
        <f>P250</f>
        <v/>
      </c>
      <c r="Q251" s="22">
        <f>IF(MID(P251,4,3)="543","AO","AI")</f>
        <v/>
      </c>
      <c r="R251" s="22">
        <f>IF(R250&lt;&gt;"",R250,"")</f>
        <v/>
      </c>
      <c r="S251" s="542" t="inlineStr">
        <is>
          <t>4~20mA</t>
        </is>
      </c>
      <c r="T251" s="22" t="n"/>
      <c r="U251" s="22" t="n"/>
      <c r="V251" s="22" t="n"/>
      <c r="W251" s="22" t="n"/>
      <c r="X251" s="22" t="n"/>
      <c r="Y251" s="22" t="n"/>
      <c r="Z251" s="25">
        <f>"%Z"&amp;TEXT(M251,"00")&amp;TEXT(N251,"0")&amp;"1"&amp;TEXT(O251,"00")</f>
        <v/>
      </c>
      <c r="AA251" s="22">
        <f>IF(E251="","",IF(Q251="AI",CONCATENATE("%%I",E251),IF(Q251="AO",CONCATENATE("%%O",E251),E251)))</f>
        <v/>
      </c>
      <c r="AB251" s="22" t="inlineStr">
        <is>
          <t>18-PI-62103</t>
        </is>
      </c>
      <c r="AC251" s="22">
        <f>IF(G251&lt;&gt;"",G251,"")</f>
        <v/>
      </c>
      <c r="AD251" s="21">
        <f>IF(J251&lt;&gt;"",J251,"")</f>
        <v/>
      </c>
      <c r="AE251" s="21">
        <f>IF(K251&lt;&gt;"",K251,"")</f>
        <v/>
      </c>
      <c r="AF251" s="21">
        <f>IF(I251&lt;&gt;"",I251,"")</f>
        <v/>
      </c>
      <c r="AG251" s="22" t="n">
        <v>0</v>
      </c>
      <c r="AH251" s="22" t="n">
        <v>80</v>
      </c>
      <c r="AI251" s="22" t="n">
        <v>0</v>
      </c>
      <c r="AJ251" s="22" t="n">
        <v>0</v>
      </c>
      <c r="AK251" s="23" t="inlineStr">
        <is>
          <t>DCS-AI</t>
        </is>
      </c>
      <c r="AL251" s="23" t="inlineStr">
        <is>
          <t>IS</t>
        </is>
      </c>
      <c r="AM251" s="23" t="n"/>
      <c r="AN251" s="84" t="n"/>
      <c r="AO251" s="27" t="n"/>
      <c r="AP251" s="27" t="n"/>
      <c r="AQ251" s="28" t="n"/>
      <c r="AR251" s="543" t="inlineStr">
        <is>
          <t>Y</t>
        </is>
      </c>
      <c r="AS251" s="29" t="n"/>
      <c r="AT251" s="84" t="n"/>
      <c r="AU251" s="541" t="inlineStr">
        <is>
          <t>-</t>
        </is>
      </c>
      <c r="AV251" s="27" t="n"/>
      <c r="AW251" s="27" t="n"/>
      <c r="AX251" s="531" t="inlineStr">
        <is>
          <t>18-IJB-40-010</t>
        </is>
      </c>
      <c r="AY251" s="530" t="inlineStr">
        <is>
          <t>18-40-010-iSC</t>
        </is>
      </c>
      <c r="AZ251" s="27" t="n"/>
      <c r="BA251" s="27" t="n"/>
      <c r="BB251" s="27" t="n"/>
      <c r="BC251" s="27" t="n"/>
      <c r="BD251" s="27" t="n"/>
      <c r="BE251" s="33" t="n"/>
      <c r="BF251" s="33" t="n"/>
      <c r="BG251" s="33" t="n"/>
      <c r="BH251" s="33" t="n"/>
      <c r="BI251" s="33" t="n"/>
      <c r="BJ251" s="33" t="n"/>
      <c r="BK251" s="33" t="n"/>
      <c r="BL251" s="33" t="n"/>
      <c r="BM251" s="33" t="n"/>
      <c r="BN251" s="33" t="n"/>
      <c r="BO251" s="33" t="n"/>
      <c r="BP251" s="33" t="n"/>
      <c r="BQ251" s="33" t="n"/>
      <c r="BR251" s="33" t="n"/>
      <c r="BS251" s="33" t="n"/>
      <c r="BT251" s="33" t="n"/>
      <c r="BU251" s="33" t="n"/>
      <c r="BV251" s="33" t="n"/>
      <c r="BW251" s="27" t="n"/>
      <c r="BX251" s="33" t="n"/>
      <c r="BY251" s="33" t="n"/>
      <c r="BZ251" s="33" t="n"/>
      <c r="CA251" s="27" t="n"/>
      <c r="CB251" s="27" t="n"/>
      <c r="CC251" s="27" t="n"/>
      <c r="CD251" s="27" t="n"/>
      <c r="CE251" s="58" t="n"/>
      <c r="CF251" s="58" t="n"/>
      <c r="CG251" s="59">
        <f>IF(OR(Q251="AI",Q251="PI"),AD251-(AE251-AD251)*0.001,IF(AND(Q251="AO",T251="FC"),4-0.048,IF(AND(Q251="AO",OR(T251="FO",T251="FLO")),20-0.048,"")))</f>
        <v/>
      </c>
      <c r="CH251" s="60">
        <f>IF(OR(Q251="AI",Q251="PI"),AD251+(AE251-AD251)*0.001,IF(AND(Q251="AO",T251="FC"),4+0.048,IF(AND(Q251="AO",OR(T251="FO",T251="FLO")),20+0.048,"")))</f>
        <v/>
      </c>
      <c r="CI251" s="61" t="n"/>
      <c r="CJ251" s="62" t="n"/>
      <c r="CK251" s="59">
        <f>IF(OR(Q251="AI",Q251="PI"),(AE251+AD251)/2-(AE251-AD251)*0.001,IF(Q251="AO",12-0.048,""))</f>
        <v/>
      </c>
      <c r="CL251" s="60">
        <f>IF(OR(Q251="AI",Q251="PI"),(AE251+AD251)/2+(AE251-AD251)*0.001,IF(Q251="AO",12+0.048,""))</f>
        <v/>
      </c>
      <c r="CM251" s="61" t="n"/>
      <c r="CN251" s="62" t="n"/>
      <c r="CO251" s="59">
        <f>IF(OR(Q251="AI",Q251="PI"),AE251-(AE251-AD251)*0.001,IF(AND(Q251="AO",T251="FC"),20-0.048,IF(AND(Q251="AO",OR(T251="FO",T251="FLO")),4-0.048,"")))</f>
        <v/>
      </c>
      <c r="CP251" s="60">
        <f>IF(OR(Q251="AI",Q251="PI"),AE251+(AE251-AD251)*0.001,IF(AND(Q251="AO",T251="FC"),20+0.048,IF(AND(Q251="AO",OR(T251="FO",T251="FLO")),4+0.048,"")))</f>
        <v/>
      </c>
      <c r="CQ251" s="64" t="n"/>
      <c r="CR251" s="65" t="n"/>
      <c r="CS251" s="67" t="n"/>
      <c r="CT251" s="67" t="n"/>
      <c r="CU251" s="544" t="n">
        <v>1840</v>
      </c>
      <c r="CV251" s="518">
        <f>LEFT(D251,3)</f>
        <v/>
      </c>
      <c r="CW251" s="47" t="inlineStr">
        <is>
          <t>PI</t>
        </is>
      </c>
      <c r="CX251" s="47">
        <f>RIGHT(D251,6)</f>
        <v/>
      </c>
      <c r="CY251" s="47">
        <f>CV251&amp;CW251&amp;CX251</f>
        <v/>
      </c>
    </row>
    <row r="252" ht="19.9" customHeight="1" s="521">
      <c r="A252" s="524" t="n">
        <v>251</v>
      </c>
      <c r="B252" s="15" t="n">
        <v>11</v>
      </c>
      <c r="C252" s="15" t="n">
        <v>1840</v>
      </c>
      <c r="D252" s="45" t="inlineStr">
        <is>
          <t>18-PDT-61104</t>
        </is>
      </c>
      <c r="E252" s="553" t="n"/>
      <c r="F252" s="540" t="inlineStr">
        <is>
          <t>-</t>
        </is>
      </c>
      <c r="G252" s="541" t="inlineStr">
        <is>
          <t>TA-6101 PRES.DIFFER. INDIC., ALARNM</t>
        </is>
      </c>
      <c r="H252" s="68" t="n"/>
      <c r="I252" s="553" t="n"/>
      <c r="J252" s="553">
        <f>IF(H252&lt;&gt;"",LEFT(H252,FIND("～",H252,1)-1),"")</f>
        <v/>
      </c>
      <c r="K252" s="553">
        <f>IF(H252&lt;&gt;"",MID(H252,FIND("～",H252,1)+1,10),"")</f>
        <v/>
      </c>
      <c r="L252" s="22">
        <f>L251</f>
        <v/>
      </c>
      <c r="M252" s="21">
        <f>M251</f>
        <v/>
      </c>
      <c r="N252" s="21">
        <f>N251</f>
        <v/>
      </c>
      <c r="O252" s="21" t="n">
        <v>11</v>
      </c>
      <c r="P252" s="83">
        <f>P251</f>
        <v/>
      </c>
      <c r="Q252" s="22">
        <f>IF(MID(P252,4,3)="543","AO","AI")</f>
        <v/>
      </c>
      <c r="R252" s="22">
        <f>IF(R251&lt;&gt;"",R251,"")</f>
        <v/>
      </c>
      <c r="S252" s="542" t="inlineStr">
        <is>
          <t>4~20mA</t>
        </is>
      </c>
      <c r="T252" s="22" t="n"/>
      <c r="U252" s="22" t="n"/>
      <c r="V252" s="22" t="n"/>
      <c r="W252" s="22" t="n"/>
      <c r="X252" s="22" t="n"/>
      <c r="Y252" s="22" t="n"/>
      <c r="Z252" s="25">
        <f>"%Z"&amp;TEXT(M252,"00")&amp;TEXT(N252,"0")&amp;"1"&amp;TEXT(O252,"00")</f>
        <v/>
      </c>
      <c r="AA252" s="22">
        <f>IF(E252="","",IF(Q252="AI",CONCATENATE("%%I",E252),IF(Q252="AO",CONCATENATE("%%O",E252),E252)))</f>
        <v/>
      </c>
      <c r="AB252" s="22" t="inlineStr">
        <is>
          <t>18-PDIA-61104</t>
        </is>
      </c>
      <c r="AC252" s="22">
        <f>IF(G252&lt;&gt;"",G252,"")</f>
        <v/>
      </c>
      <c r="AD252" s="21">
        <f>IF(J252&lt;&gt;"",J252,"")</f>
        <v/>
      </c>
      <c r="AE252" s="21">
        <f>IF(K252&lt;&gt;"",K252,"")</f>
        <v/>
      </c>
      <c r="AF252" s="21">
        <f>IF(I252&lt;&gt;"",I252,"")</f>
        <v/>
      </c>
      <c r="AG252" s="22" t="n">
        <v>0</v>
      </c>
      <c r="AH252" s="22" t="n">
        <v>120</v>
      </c>
      <c r="AI252" s="22" t="n">
        <v>0</v>
      </c>
      <c r="AJ252" s="22" t="n">
        <v>0</v>
      </c>
      <c r="AK252" s="23" t="inlineStr">
        <is>
          <t>DCS-AI</t>
        </is>
      </c>
      <c r="AL252" s="23" t="inlineStr">
        <is>
          <t>IS</t>
        </is>
      </c>
      <c r="AM252" s="23" t="n"/>
      <c r="AN252" s="84" t="n"/>
      <c r="AO252" s="27" t="n"/>
      <c r="AP252" s="27" t="n"/>
      <c r="AQ252" s="28" t="n"/>
      <c r="AR252" s="543" t="inlineStr">
        <is>
          <t>Y</t>
        </is>
      </c>
      <c r="AS252" s="29" t="n"/>
      <c r="AT252" s="84" t="n"/>
      <c r="AU252" s="541" t="inlineStr">
        <is>
          <t>-</t>
        </is>
      </c>
      <c r="AV252" s="27" t="n"/>
      <c r="AW252" s="27" t="n"/>
      <c r="AX252" s="531" t="n"/>
      <c r="AY252" s="530" t="inlineStr">
        <is>
          <t>防雷仪表</t>
        </is>
      </c>
      <c r="AZ252" s="27" t="n"/>
      <c r="BA252" s="27" t="n"/>
      <c r="BB252" s="27" t="n"/>
      <c r="BC252" s="27" t="n"/>
      <c r="BD252" s="27" t="n"/>
      <c r="BE252" s="33" t="n"/>
      <c r="BF252" s="33" t="n"/>
      <c r="BG252" s="33" t="n"/>
      <c r="BH252" s="33" t="n"/>
      <c r="BI252" s="33" t="n"/>
      <c r="BJ252" s="33" t="n"/>
      <c r="BK252" s="33" t="n"/>
      <c r="BL252" s="33" t="n"/>
      <c r="BM252" s="33" t="n"/>
      <c r="BN252" s="33" t="n"/>
      <c r="BO252" s="33" t="n"/>
      <c r="BP252" s="33" t="n"/>
      <c r="BQ252" s="33" t="n"/>
      <c r="BR252" s="33" t="n"/>
      <c r="BS252" s="33" t="n"/>
      <c r="BT252" s="33" t="n"/>
      <c r="BU252" s="33" t="n"/>
      <c r="BV252" s="33" t="n"/>
      <c r="BW252" s="27" t="n"/>
      <c r="BX252" s="33" t="n"/>
      <c r="BY252" s="33" t="n"/>
      <c r="BZ252" s="33" t="n"/>
      <c r="CA252" s="27" t="n"/>
      <c r="CB252" s="27" t="n"/>
      <c r="CC252" s="27" t="n"/>
      <c r="CD252" s="27" t="n"/>
      <c r="CE252" s="58" t="n"/>
      <c r="CF252" s="58" t="n"/>
      <c r="CG252" s="59">
        <f>IF(OR(Q252="AI",Q252="PI"),AD252-(AE252-AD252)*0.001,IF(AND(Q252="AO",T252="FC"),4-0.048,IF(AND(Q252="AO",OR(T252="FO",T252="FLO")),20-0.048,"")))</f>
        <v/>
      </c>
      <c r="CH252" s="60">
        <f>IF(OR(Q252="AI",Q252="PI"),AD252+(AE252-AD252)*0.001,IF(AND(Q252="AO",T252="FC"),4+0.048,IF(AND(Q252="AO",OR(T252="FO",T252="FLO")),20+0.048,"")))</f>
        <v/>
      </c>
      <c r="CI252" s="61" t="n"/>
      <c r="CJ252" s="62" t="n"/>
      <c r="CK252" s="59">
        <f>IF(OR(Q252="AI",Q252="PI"),(AE252+AD252)/2-(AE252-AD252)*0.001,IF(Q252="AO",12-0.048,""))</f>
        <v/>
      </c>
      <c r="CL252" s="60">
        <f>IF(OR(Q252="AI",Q252="PI"),(AE252+AD252)/2+(AE252-AD252)*0.001,IF(Q252="AO",12+0.048,""))</f>
        <v/>
      </c>
      <c r="CM252" s="61" t="n"/>
      <c r="CN252" s="62" t="n"/>
      <c r="CO252" s="59">
        <f>IF(OR(Q252="AI",Q252="PI"),AE252-(AE252-AD252)*0.001,IF(AND(Q252="AO",T252="FC"),20-0.048,IF(AND(Q252="AO",OR(T252="FO",T252="FLO")),4-0.048,"")))</f>
        <v/>
      </c>
      <c r="CP252" s="60">
        <f>IF(OR(Q252="AI",Q252="PI"),AE252+(AE252-AD252)*0.001,IF(AND(Q252="AO",T252="FC"),20+0.048,IF(AND(Q252="AO",OR(T252="FO",T252="FLO")),4+0.048,"")))</f>
        <v/>
      </c>
      <c r="CQ252" s="64" t="n"/>
      <c r="CR252" s="65" t="n"/>
      <c r="CS252" s="67" t="n"/>
      <c r="CT252" s="67" t="n"/>
      <c r="CU252" s="544" t="n">
        <v>1840</v>
      </c>
      <c r="CV252" s="518">
        <f>LEFT(D252,3)</f>
        <v/>
      </c>
      <c r="CW252" s="47" t="inlineStr">
        <is>
          <t>PDIA</t>
        </is>
      </c>
      <c r="CX252" s="47">
        <f>RIGHT(D252,6)</f>
        <v/>
      </c>
      <c r="CY252" s="47">
        <f>CV252&amp;CW252&amp;CX252</f>
        <v/>
      </c>
    </row>
    <row r="253" ht="19.9" customHeight="1" s="521">
      <c r="A253" s="524" t="n">
        <v>252</v>
      </c>
      <c r="B253" s="15" t="n">
        <v>12</v>
      </c>
      <c r="C253" s="15" t="n"/>
      <c r="D253" s="50">
        <f>LEFT(L253,1)&amp;RIGHT(L253,2)&amp;"N"&amp;M253&amp;"S"&amp;N253&amp;O253</f>
        <v/>
      </c>
      <c r="E253" s="553" t="n"/>
      <c r="F253" s="43" t="n"/>
      <c r="G253" s="553" t="inlineStr">
        <is>
          <t>Spare</t>
        </is>
      </c>
      <c r="H253" s="68" t="n"/>
      <c r="I253" s="553" t="n"/>
      <c r="J253" s="553">
        <f>IF(H253&lt;&gt;"",LEFT(H253,FIND("～",H253,1)-1),"")</f>
        <v/>
      </c>
      <c r="K253" s="553">
        <f>IF(H253&lt;&gt;"",MID(H253,FIND("～",H253,1)+1,10),"")</f>
        <v/>
      </c>
      <c r="L253" s="22">
        <f>L252</f>
        <v/>
      </c>
      <c r="M253" s="21">
        <f>M252</f>
        <v/>
      </c>
      <c r="N253" s="21">
        <f>N252</f>
        <v/>
      </c>
      <c r="O253" s="21" t="n">
        <v>12</v>
      </c>
      <c r="P253" s="83">
        <f>P252</f>
        <v/>
      </c>
      <c r="Q253" s="22">
        <f>IF(MID(P253,4,3)="543","AO","AI")</f>
        <v/>
      </c>
      <c r="R253" s="22">
        <f>IF(R252&lt;&gt;"",R252,"")</f>
        <v/>
      </c>
      <c r="S253" s="83" t="inlineStr">
        <is>
          <t>4-20mA</t>
        </is>
      </c>
      <c r="T253" s="22" t="n"/>
      <c r="U253" s="22" t="n"/>
      <c r="V253" s="22" t="n"/>
      <c r="W253" s="22" t="n"/>
      <c r="X253" s="22" t="n"/>
      <c r="Y253" s="22" t="n"/>
      <c r="Z253" s="25">
        <f>"%Z"&amp;TEXT(M253,"00")&amp;TEXT(N253,"0")&amp;"1"&amp;TEXT(O253,"00")</f>
        <v/>
      </c>
      <c r="AA253" s="22">
        <f>IF(E253="","",IF(Q253="AI",CONCATENATE("%%I",E253),IF(Q253="AO",CONCATENATE("%%O",E253),E253)))</f>
        <v/>
      </c>
      <c r="AB253" s="22">
        <f>IF(G253="Spare",D253,"")</f>
        <v/>
      </c>
      <c r="AC253" s="22">
        <f>IF(G253&lt;&gt;"",G253,"")</f>
        <v/>
      </c>
      <c r="AD253" s="21">
        <f>IF(J253&lt;&gt;"",J253,"")</f>
        <v/>
      </c>
      <c r="AE253" s="21">
        <f>IF(K253&lt;&gt;"",K253,"")</f>
        <v/>
      </c>
      <c r="AF253" s="21">
        <f>IF(I253&lt;&gt;"",I253,"")</f>
        <v/>
      </c>
      <c r="AG253" s="22" t="n">
        <v>0</v>
      </c>
      <c r="AH253" s="22" t="n">
        <v>4.5</v>
      </c>
      <c r="AI253" s="22" t="n">
        <v>0</v>
      </c>
      <c r="AJ253" s="22" t="n">
        <v>0</v>
      </c>
      <c r="AK253" s="23" t="n"/>
      <c r="AL253" s="23" t="inlineStr">
        <is>
          <t>IS</t>
        </is>
      </c>
      <c r="AM253" s="23" t="n"/>
      <c r="AN253" s="84" t="inlineStr">
        <is>
          <t>DCS</t>
        </is>
      </c>
      <c r="AO253" s="27" t="n"/>
      <c r="AP253" s="27" t="n"/>
      <c r="AQ253" s="28" t="n"/>
      <c r="AR253" s="33" t="n"/>
      <c r="AS253" s="29" t="n"/>
      <c r="AT253" s="84" t="inlineStr">
        <is>
          <t>Site</t>
        </is>
      </c>
      <c r="AU253" s="27" t="n"/>
      <c r="AV253" s="27" t="n"/>
      <c r="AW253" s="27" t="n"/>
      <c r="AX253" s="531" t="n"/>
      <c r="AY253" s="530" t="n"/>
      <c r="AZ253" s="27" t="n"/>
      <c r="BA253" s="27" t="n"/>
      <c r="BB253" s="27" t="n"/>
      <c r="BC253" s="27" t="n"/>
      <c r="BD253" s="27" t="n"/>
      <c r="BE253" s="33" t="n"/>
      <c r="BF253" s="33" t="n"/>
      <c r="BG253" s="33" t="n"/>
      <c r="BH253" s="33" t="n"/>
      <c r="BI253" s="33" t="n"/>
      <c r="BJ253" s="33" t="n"/>
      <c r="BK253" s="33" t="n"/>
      <c r="BL253" s="33" t="n"/>
      <c r="BM253" s="33" t="n"/>
      <c r="BN253" s="33" t="n"/>
      <c r="BO253" s="33" t="n"/>
      <c r="BP253" s="33" t="n"/>
      <c r="BQ253" s="33" t="n"/>
      <c r="BR253" s="33" t="n"/>
      <c r="BS253" s="33" t="n"/>
      <c r="BT253" s="33" t="n"/>
      <c r="BU253" s="33" t="n"/>
      <c r="BV253" s="33" t="n"/>
      <c r="BW253" s="27" t="n"/>
      <c r="BX253" s="33" t="n"/>
      <c r="BY253" s="33" t="n"/>
      <c r="BZ253" s="33" t="n"/>
      <c r="CA253" s="27" t="n"/>
      <c r="CB253" s="27" t="n"/>
      <c r="CC253" s="27" t="n"/>
      <c r="CD253" s="27" t="n"/>
      <c r="CE253" s="58" t="n"/>
      <c r="CF253" s="58" t="n"/>
      <c r="CG253" s="59">
        <f>IF(OR(Q253="AI",Q253="PI"),AD253-(AE253-AD253)*0.001,IF(AND(Q253="AO",T253="FC"),4-0.048,IF(AND(Q253="AO",OR(T253="FO",T253="FLO")),20-0.048,"")))</f>
        <v/>
      </c>
      <c r="CH253" s="60">
        <f>IF(OR(Q253="AI",Q253="PI"),AD253+(AE253-AD253)*0.001,IF(AND(Q253="AO",T253="FC"),4+0.048,IF(AND(Q253="AO",OR(T253="FO",T253="FLO")),20+0.048,"")))</f>
        <v/>
      </c>
      <c r="CI253" s="61" t="n"/>
      <c r="CJ253" s="62" t="n"/>
      <c r="CK253" s="59">
        <f>IF(OR(Q253="AI",Q253="PI"),(AE253+AD253)/2-(AE253-AD253)*0.001,IF(Q253="AO",12-0.048,""))</f>
        <v/>
      </c>
      <c r="CL253" s="60">
        <f>IF(OR(Q253="AI",Q253="PI"),(AE253+AD253)/2+(AE253-AD253)*0.001,IF(Q253="AO",12+0.048,""))</f>
        <v/>
      </c>
      <c r="CM253" s="61" t="n"/>
      <c r="CN253" s="62" t="n"/>
      <c r="CO253" s="59">
        <f>IF(OR(Q253="AI",Q253="PI"),AE253-(AE253-AD253)*0.001,IF(AND(Q253="AO",T253="FC"),20-0.048,IF(AND(Q253="AO",OR(T253="FO",T253="FLO")),4-0.048,"")))</f>
        <v/>
      </c>
      <c r="CP253" s="60">
        <f>IF(OR(Q253="AI",Q253="PI"),AE253+(AE253-AD253)*0.001,IF(AND(Q253="AO",T253="FC"),20+0.048,IF(AND(Q253="AO",OR(T253="FO",T253="FLO")),4+0.048,"")))</f>
        <v/>
      </c>
      <c r="CQ253" s="64" t="n"/>
      <c r="CR253" s="65" t="n"/>
      <c r="CS253" s="67" t="n"/>
      <c r="CT253" s="67" t="n"/>
      <c r="CV253" s="518" t="n"/>
      <c r="CY253" s="47">
        <f>CV253&amp;CW253&amp;CX253</f>
        <v/>
      </c>
    </row>
    <row r="254" ht="19.9" customHeight="1" s="521">
      <c r="A254" s="524" t="n">
        <v>253</v>
      </c>
      <c r="B254" s="15" t="n">
        <v>13</v>
      </c>
      <c r="C254" s="15" t="n"/>
      <c r="D254" s="50">
        <f>LEFT(L254,1)&amp;RIGHT(L254,2)&amp;"N"&amp;M254&amp;"S"&amp;N254&amp;O254</f>
        <v/>
      </c>
      <c r="E254" s="553" t="n"/>
      <c r="F254" s="43" t="n"/>
      <c r="G254" s="553" t="inlineStr">
        <is>
          <t>Spare</t>
        </is>
      </c>
      <c r="H254" s="68" t="n"/>
      <c r="I254" s="553" t="n"/>
      <c r="J254" s="553">
        <f>IF(H254&lt;&gt;"",LEFT(H254,FIND("～",H254,1)-1),"")</f>
        <v/>
      </c>
      <c r="K254" s="553">
        <f>IF(H254&lt;&gt;"",MID(H254,FIND("～",H254,1)+1,10),"")</f>
        <v/>
      </c>
      <c r="L254" s="22">
        <f>L253</f>
        <v/>
      </c>
      <c r="M254" s="21">
        <f>M253</f>
        <v/>
      </c>
      <c r="N254" s="21">
        <f>N253</f>
        <v/>
      </c>
      <c r="O254" s="21" t="n">
        <v>13</v>
      </c>
      <c r="P254" s="83">
        <f>P253</f>
        <v/>
      </c>
      <c r="Q254" s="22">
        <f>IF(MID(P254,4,3)="543","AO","AI")</f>
        <v/>
      </c>
      <c r="R254" s="22">
        <f>IF(R253&lt;&gt;"",R253,"")</f>
        <v/>
      </c>
      <c r="S254" s="83" t="inlineStr">
        <is>
          <t>4-20mA</t>
        </is>
      </c>
      <c r="T254" s="22" t="n"/>
      <c r="U254" s="22" t="n"/>
      <c r="V254" s="22" t="n"/>
      <c r="W254" s="22" t="n"/>
      <c r="X254" s="22" t="n"/>
      <c r="Y254" s="22" t="n"/>
      <c r="Z254" s="25">
        <f>"%Z"&amp;TEXT(M254,"00")&amp;TEXT(N254,"0")&amp;"1"&amp;TEXT(O254,"00")</f>
        <v/>
      </c>
      <c r="AA254" s="22">
        <f>IF(E254="","",IF(Q254="AI",CONCATENATE("%%I",E254),IF(Q254="AO",CONCATENATE("%%O",E254),E254)))</f>
        <v/>
      </c>
      <c r="AB254" s="22">
        <f>IF(G254="Spare",D254,"")</f>
        <v/>
      </c>
      <c r="AC254" s="22">
        <f>IF(G254&lt;&gt;"",G254,"")</f>
        <v/>
      </c>
      <c r="AD254" s="21">
        <f>IF(J254&lt;&gt;"",J254,"")</f>
        <v/>
      </c>
      <c r="AE254" s="21">
        <f>IF(K254&lt;&gt;"",K254,"")</f>
        <v/>
      </c>
      <c r="AF254" s="21">
        <f>IF(I254&lt;&gt;"",I254,"")</f>
        <v/>
      </c>
      <c r="AG254" s="22" t="n">
        <v>0</v>
      </c>
      <c r="AH254" s="22" t="n">
        <v>0</v>
      </c>
      <c r="AI254" s="22" t="n">
        <v>0</v>
      </c>
      <c r="AJ254" s="22" t="n">
        <v>0</v>
      </c>
      <c r="AK254" s="23" t="n"/>
      <c r="AL254" s="23" t="inlineStr">
        <is>
          <t>IS</t>
        </is>
      </c>
      <c r="AM254" s="23" t="n"/>
      <c r="AN254" s="84" t="inlineStr">
        <is>
          <t>DCS</t>
        </is>
      </c>
      <c r="AO254" s="27" t="n"/>
      <c r="AP254" s="27" t="n"/>
      <c r="AQ254" s="28" t="n"/>
      <c r="AR254" s="33" t="n"/>
      <c r="AS254" s="29" t="n"/>
      <c r="AT254" s="84" t="inlineStr">
        <is>
          <t>Site</t>
        </is>
      </c>
      <c r="AU254" s="27" t="n"/>
      <c r="AV254" s="27" t="n"/>
      <c r="AW254" s="27" t="n"/>
      <c r="AX254" s="531" t="n"/>
      <c r="AY254" s="530" t="n"/>
      <c r="AZ254" s="27" t="n"/>
      <c r="BA254" s="27" t="n"/>
      <c r="BB254" s="27" t="n"/>
      <c r="BC254" s="27" t="n"/>
      <c r="BD254" s="27" t="n"/>
      <c r="BE254" s="33" t="n"/>
      <c r="BF254" s="33" t="n"/>
      <c r="BG254" s="33" t="n"/>
      <c r="BH254" s="33" t="n"/>
      <c r="BI254" s="33" t="n"/>
      <c r="BJ254" s="33" t="n"/>
      <c r="BK254" s="33" t="n"/>
      <c r="BL254" s="33" t="n"/>
      <c r="BM254" s="33" t="n"/>
      <c r="BN254" s="33" t="n"/>
      <c r="BO254" s="33" t="n"/>
      <c r="BP254" s="33" t="n"/>
      <c r="BQ254" s="33" t="n"/>
      <c r="BR254" s="33" t="n"/>
      <c r="BS254" s="33" t="n"/>
      <c r="BT254" s="33" t="n"/>
      <c r="BU254" s="33" t="n"/>
      <c r="BV254" s="33" t="n"/>
      <c r="BW254" s="27" t="n"/>
      <c r="BX254" s="33" t="n"/>
      <c r="BY254" s="33" t="n"/>
      <c r="BZ254" s="33" t="n"/>
      <c r="CA254" s="27" t="n"/>
      <c r="CB254" s="27" t="n"/>
      <c r="CC254" s="27" t="n"/>
      <c r="CD254" s="27" t="n"/>
      <c r="CE254" s="58" t="n"/>
      <c r="CF254" s="58" t="n"/>
      <c r="CG254" s="59">
        <f>IF(OR(Q254="AI",Q254="PI"),AD254-(AE254-AD254)*0.001,IF(AND(Q254="AO",T254="FC"),4-0.048,IF(AND(Q254="AO",OR(T254="FO",T254="FLO")),20-0.048,"")))</f>
        <v/>
      </c>
      <c r="CH254" s="60">
        <f>IF(OR(Q254="AI",Q254="PI"),AD254+(AE254-AD254)*0.001,IF(AND(Q254="AO",T254="FC"),4+0.048,IF(AND(Q254="AO",OR(T254="FO",T254="FLO")),20+0.048,"")))</f>
        <v/>
      </c>
      <c r="CI254" s="61" t="n"/>
      <c r="CJ254" s="62" t="n"/>
      <c r="CK254" s="59">
        <f>IF(OR(Q254="AI",Q254="PI"),(AE254+AD254)/2-(AE254-AD254)*0.001,IF(Q254="AO",12-0.048,""))</f>
        <v/>
      </c>
      <c r="CL254" s="60">
        <f>IF(OR(Q254="AI",Q254="PI"),(AE254+AD254)/2+(AE254-AD254)*0.001,IF(Q254="AO",12+0.048,""))</f>
        <v/>
      </c>
      <c r="CM254" s="61" t="n"/>
      <c r="CN254" s="62" t="n"/>
      <c r="CO254" s="59">
        <f>IF(OR(Q254="AI",Q254="PI"),AE254-(AE254-AD254)*0.001,IF(AND(Q254="AO",T254="FC"),20-0.048,IF(AND(Q254="AO",OR(T254="FO",T254="FLO")),4-0.048,"")))</f>
        <v/>
      </c>
      <c r="CP254" s="60">
        <f>IF(OR(Q254="AI",Q254="PI"),AE254+(AE254-AD254)*0.001,IF(AND(Q254="AO",T254="FC"),20+0.048,IF(AND(Q254="AO",OR(T254="FO",T254="FLO")),4+0.048,"")))</f>
        <v/>
      </c>
      <c r="CQ254" s="64" t="n"/>
      <c r="CR254" s="65" t="n"/>
      <c r="CS254" s="67" t="n"/>
      <c r="CT254" s="67" t="n"/>
      <c r="CV254" s="518" t="n"/>
      <c r="CY254" s="47">
        <f>CV254&amp;CW254&amp;CX254</f>
        <v/>
      </c>
    </row>
    <row r="255" ht="19.9" customHeight="1" s="521">
      <c r="A255" s="524" t="n">
        <v>254</v>
      </c>
      <c r="B255" s="16" t="n">
        <v>14</v>
      </c>
      <c r="C255" s="16" t="n"/>
      <c r="D255" s="50">
        <f>LEFT(L255,1)&amp;RIGHT(L255,2)&amp;"N"&amp;M255&amp;"S"&amp;N255&amp;O255</f>
        <v/>
      </c>
      <c r="E255" s="45" t="n"/>
      <c r="F255" s="43" t="n"/>
      <c r="G255" s="553" t="inlineStr">
        <is>
          <t>Spare</t>
        </is>
      </c>
      <c r="H255" s="553" t="n"/>
      <c r="I255" s="553" t="n"/>
      <c r="J255" s="553">
        <f>IF(H255&lt;&gt;"",LEFT(H255,FIND("～",H255,1)-1),"")</f>
        <v/>
      </c>
      <c r="K255" s="553">
        <f>IF(H255&lt;&gt;"",MID(H255,FIND("～",H255,1)+1,10),"")</f>
        <v/>
      </c>
      <c r="L255" s="22">
        <f>L254</f>
        <v/>
      </c>
      <c r="M255" s="21">
        <f>M254</f>
        <v/>
      </c>
      <c r="N255" s="21">
        <f>N254</f>
        <v/>
      </c>
      <c r="O255" s="21" t="n">
        <v>14</v>
      </c>
      <c r="P255" s="83">
        <f>P254</f>
        <v/>
      </c>
      <c r="Q255" s="22">
        <f>IF(MID(P255,4,3)="543","AO","AI")</f>
        <v/>
      </c>
      <c r="R255" s="22">
        <f>IF(R254&lt;&gt;"",R254,"")</f>
        <v/>
      </c>
      <c r="S255" s="83" t="inlineStr">
        <is>
          <t>4-20mA</t>
        </is>
      </c>
      <c r="T255" s="22" t="n"/>
      <c r="U255" s="22" t="n"/>
      <c r="V255" s="22" t="n"/>
      <c r="W255" s="22" t="n"/>
      <c r="X255" s="26" t="n"/>
      <c r="Y255" s="22" t="n"/>
      <c r="Z255" s="25">
        <f>"%Z"&amp;TEXT(M255,"00")&amp;TEXT(N255,"0")&amp;"1"&amp;TEXT(O255,"00")</f>
        <v/>
      </c>
      <c r="AA255" s="22">
        <f>IF(E255="","",IF(Q255="AI",CONCATENATE("%%I",E255),IF(Q255="AO",CONCATENATE("%%O",E255),E255)))</f>
        <v/>
      </c>
      <c r="AB255" s="22">
        <f>IF(G255="Spare",D255,"")</f>
        <v/>
      </c>
      <c r="AC255" s="22">
        <f>IF(G255&lt;&gt;"",G255,"")</f>
        <v/>
      </c>
      <c r="AD255" s="21">
        <f>IF(J255&lt;&gt;"",J255,"")</f>
        <v/>
      </c>
      <c r="AE255" s="21">
        <f>IF(K255&lt;&gt;"",K255,"")</f>
        <v/>
      </c>
      <c r="AF255" s="21">
        <f>IF(I255&lt;&gt;"",I255,"")</f>
        <v/>
      </c>
      <c r="AG255" s="22" t="n"/>
      <c r="AH255" s="22" t="n"/>
      <c r="AI255" s="22" t="n"/>
      <c r="AJ255" s="22" t="n"/>
      <c r="AK255" s="23" t="n"/>
      <c r="AL255" s="23" t="inlineStr">
        <is>
          <t>IS</t>
        </is>
      </c>
      <c r="AM255" s="23" t="n"/>
      <c r="AN255" s="84" t="inlineStr">
        <is>
          <t>DCS</t>
        </is>
      </c>
      <c r="AO255" s="27" t="n"/>
      <c r="AP255" s="27" t="n"/>
      <c r="AQ255" s="28" t="n"/>
      <c r="AR255" s="33" t="n"/>
      <c r="AS255" s="29" t="n"/>
      <c r="AT255" s="84" t="inlineStr">
        <is>
          <t>Site</t>
        </is>
      </c>
      <c r="AU255" s="27" t="n"/>
      <c r="AV255" s="32" t="n"/>
      <c r="AW255" s="27" t="n"/>
      <c r="AX255" s="530" t="n"/>
      <c r="AY255" s="530" t="n"/>
      <c r="AZ255" s="27" t="n"/>
      <c r="BA255" s="27" t="n"/>
      <c r="BB255" s="27" t="n"/>
      <c r="BC255" s="27" t="n"/>
      <c r="BD255" s="27" t="n"/>
      <c r="BE255" s="33" t="n"/>
      <c r="BF255" s="33" t="n"/>
      <c r="BG255" s="33" t="n"/>
      <c r="BH255" s="33" t="n"/>
      <c r="BI255" s="33" t="n"/>
      <c r="BJ255" s="33" t="n"/>
      <c r="BK255" s="33" t="n"/>
      <c r="BL255" s="33" t="n"/>
      <c r="BM255" s="33" t="n"/>
      <c r="BN255" s="33" t="n"/>
      <c r="BO255" s="33" t="n"/>
      <c r="BP255" s="33" t="n"/>
      <c r="BQ255" s="33" t="n"/>
      <c r="BR255" s="33" t="n"/>
      <c r="BS255" s="33" t="n"/>
      <c r="BT255" s="33" t="n"/>
      <c r="BU255" s="33" t="n"/>
      <c r="BV255" s="33" t="n"/>
      <c r="BW255" s="27" t="n"/>
      <c r="BX255" s="33" t="n"/>
      <c r="BY255" s="33" t="n"/>
      <c r="BZ255" s="33" t="n"/>
      <c r="CA255" s="27" t="n"/>
      <c r="CB255" s="27" t="n"/>
      <c r="CC255" s="27" t="n"/>
      <c r="CD255" s="27" t="n"/>
      <c r="CE255" s="58" t="n"/>
      <c r="CF255" s="58" t="n"/>
      <c r="CG255" s="59">
        <f>IF(OR(Q255="AI",Q255="PI"),AD255-(AE255-AD255)*0.001,IF(AND(Q255="AO",T255="FC"),4-0.048,IF(AND(Q255="AO",OR(T255="FO",T255="FLO")),20-0.048,"")))</f>
        <v/>
      </c>
      <c r="CH255" s="60">
        <f>IF(OR(Q255="AI",Q255="PI"),AD255+(AE255-AD255)*0.001,IF(AND(Q255="AO",T255="FC"),4+0.048,IF(AND(Q255="AO",OR(T255="FO",T255="FLO")),20+0.048,"")))</f>
        <v/>
      </c>
      <c r="CI255" s="61" t="n"/>
      <c r="CJ255" s="62" t="n"/>
      <c r="CK255" s="59">
        <f>IF(OR(Q255="AI",Q255="PI"),(AE255+AD255)/2-(AE255-AD255)*0.001,IF(Q255="AO",12-0.048,""))</f>
        <v/>
      </c>
      <c r="CL255" s="60">
        <f>IF(OR(Q255="AI",Q255="PI"),(AE255+AD255)/2+(AE255-AD255)*0.001,IF(Q255="AO",12+0.048,""))</f>
        <v/>
      </c>
      <c r="CM255" s="61" t="n"/>
      <c r="CN255" s="62" t="n"/>
      <c r="CO255" s="59">
        <f>IF(OR(Q255="AI",Q255="PI"),AE255-(AE255-AD255)*0.001,IF(AND(Q255="AO",T255="FC"),20-0.048,IF(AND(Q255="AO",OR(T255="FO",T255="FLO")),4-0.048,"")))</f>
        <v/>
      </c>
      <c r="CP255" s="60">
        <f>IF(OR(Q255="AI",Q255="PI"),AE255+(AE255-AD255)*0.001,IF(AND(Q255="AO",T255="FC"),20+0.048,IF(AND(Q255="AO",OR(T255="FO",T255="FLO")),4+0.048,"")))</f>
        <v/>
      </c>
      <c r="CQ255" s="64" t="n"/>
      <c r="CR255" s="65" t="n"/>
      <c r="CS255" s="67" t="n"/>
      <c r="CT255" s="67" t="n"/>
      <c r="CV255" s="518" t="n"/>
      <c r="CY255" s="47">
        <f>CV255&amp;CW255&amp;CX255</f>
        <v/>
      </c>
    </row>
    <row r="256" ht="19.9" customHeight="1" s="521">
      <c r="A256" s="524" t="n">
        <v>255</v>
      </c>
      <c r="B256" s="16" t="n">
        <v>15</v>
      </c>
      <c r="C256" s="16" t="n"/>
      <c r="D256" s="50">
        <f>LEFT(L256,1)&amp;RIGHT(L256,2)&amp;"N"&amp;M256&amp;"S"&amp;N256&amp;O256</f>
        <v/>
      </c>
      <c r="E256" s="45" t="n"/>
      <c r="F256" s="43" t="n"/>
      <c r="G256" s="553" t="inlineStr">
        <is>
          <t>Spare</t>
        </is>
      </c>
      <c r="H256" s="553" t="n"/>
      <c r="I256" s="553" t="n"/>
      <c r="J256" s="553">
        <f>IF(H256&lt;&gt;"",LEFT(H256,FIND("～",H256,1)-1),"")</f>
        <v/>
      </c>
      <c r="K256" s="553">
        <f>IF(H256&lt;&gt;"",MID(H256,FIND("～",H256,1)+1,10),"")</f>
        <v/>
      </c>
      <c r="L256" s="22">
        <f>L255</f>
        <v/>
      </c>
      <c r="M256" s="21">
        <f>M255</f>
        <v/>
      </c>
      <c r="N256" s="21">
        <f>N255</f>
        <v/>
      </c>
      <c r="O256" s="21" t="n">
        <v>15</v>
      </c>
      <c r="P256" s="83">
        <f>P255</f>
        <v/>
      </c>
      <c r="Q256" s="22">
        <f>IF(MID(P256,4,3)="543","AO","AI")</f>
        <v/>
      </c>
      <c r="R256" s="22">
        <f>IF(R255&lt;&gt;"",R255,"")</f>
        <v/>
      </c>
      <c r="S256" s="83" t="inlineStr">
        <is>
          <t>4-20mA</t>
        </is>
      </c>
      <c r="T256" s="22" t="n"/>
      <c r="U256" s="22" t="n"/>
      <c r="V256" s="22" t="n"/>
      <c r="W256" s="22" t="n"/>
      <c r="X256" s="22" t="n"/>
      <c r="Y256" s="22" t="n"/>
      <c r="Z256" s="25">
        <f>"%Z"&amp;TEXT(M256,"00")&amp;TEXT(N256,"0")&amp;"1"&amp;TEXT(O256,"00")</f>
        <v/>
      </c>
      <c r="AA256" s="22">
        <f>IF(E256="","",IF(Q256="AI",CONCATENATE("%%I",E256),IF(Q256="AO",CONCATENATE("%%O",E256),E256)))</f>
        <v/>
      </c>
      <c r="AB256" s="22">
        <f>IF(G256="Spare",D256,"")</f>
        <v/>
      </c>
      <c r="AC256" s="22">
        <f>IF(G256&lt;&gt;"",G256,"")</f>
        <v/>
      </c>
      <c r="AD256" s="21">
        <f>IF(J256&lt;&gt;"",J256,"")</f>
        <v/>
      </c>
      <c r="AE256" s="21">
        <f>IF(K256&lt;&gt;"",K256,"")</f>
        <v/>
      </c>
      <c r="AF256" s="21">
        <f>IF(I256&lt;&gt;"",I256,"")</f>
        <v/>
      </c>
      <c r="AG256" s="22" t="n"/>
      <c r="AH256" s="22" t="n"/>
      <c r="AI256" s="22" t="n"/>
      <c r="AJ256" s="22" t="n"/>
      <c r="AK256" s="23" t="n"/>
      <c r="AL256" s="23" t="inlineStr">
        <is>
          <t>IS</t>
        </is>
      </c>
      <c r="AM256" s="23" t="n"/>
      <c r="AN256" s="84" t="inlineStr">
        <is>
          <t>DCS</t>
        </is>
      </c>
      <c r="AO256" s="27" t="n"/>
      <c r="AP256" s="27" t="n"/>
      <c r="AQ256" s="28" t="n"/>
      <c r="AR256" s="33" t="n"/>
      <c r="AS256" s="29" t="n"/>
      <c r="AT256" s="84" t="inlineStr">
        <is>
          <t>Site</t>
        </is>
      </c>
      <c r="AU256" s="27" t="n"/>
      <c r="AV256" s="33" t="n"/>
      <c r="AW256" s="27" t="n"/>
      <c r="AX256" s="530" t="n"/>
      <c r="AY256" s="530" t="n"/>
      <c r="AZ256" s="27" t="n"/>
      <c r="BA256" s="27" t="n"/>
      <c r="BB256" s="27" t="n"/>
      <c r="BC256" s="27" t="n"/>
      <c r="BD256" s="27" t="n"/>
      <c r="BE256" s="33" t="n"/>
      <c r="BF256" s="33" t="n"/>
      <c r="BG256" s="33" t="n"/>
      <c r="BH256" s="33" t="n"/>
      <c r="BI256" s="33" t="n"/>
      <c r="BJ256" s="33" t="n"/>
      <c r="BK256" s="33" t="n"/>
      <c r="BL256" s="33" t="n"/>
      <c r="BM256" s="33" t="n"/>
      <c r="BN256" s="33" t="n"/>
      <c r="BO256" s="33" t="n"/>
      <c r="BP256" s="33" t="n"/>
      <c r="BQ256" s="33" t="n"/>
      <c r="BR256" s="33" t="n"/>
      <c r="BS256" s="33" t="n"/>
      <c r="BT256" s="33" t="n"/>
      <c r="BU256" s="33" t="n"/>
      <c r="BV256" s="33" t="n"/>
      <c r="BW256" s="27" t="n"/>
      <c r="BX256" s="33" t="n"/>
      <c r="BY256" s="33" t="n"/>
      <c r="BZ256" s="33" t="n"/>
      <c r="CA256" s="27" t="n"/>
      <c r="CB256" s="27" t="n"/>
      <c r="CC256" s="27" t="n"/>
      <c r="CD256" s="27" t="n"/>
      <c r="CE256" s="58" t="n"/>
      <c r="CF256" s="58" t="n"/>
      <c r="CG256" s="59">
        <f>IF(OR(Q256="AI",Q256="PI"),AD256-(AE256-AD256)*0.001,IF(AND(Q256="AO",T256="FC"),4-0.048,IF(AND(Q256="AO",OR(T256="FO",T256="FLO")),20-0.048,"")))</f>
        <v/>
      </c>
      <c r="CH256" s="60">
        <f>IF(OR(Q256="AI",Q256="PI"),AD256+(AE256-AD256)*0.001,IF(AND(Q256="AO",T256="FC"),4+0.048,IF(AND(Q256="AO",OR(T256="FO",T256="FLO")),20+0.048,"")))</f>
        <v/>
      </c>
      <c r="CI256" s="61" t="n"/>
      <c r="CJ256" s="62" t="n"/>
      <c r="CK256" s="59">
        <f>IF(OR(Q256="AI",Q256="PI"),(AE256+AD256)/2-(AE256-AD256)*0.001,IF(Q256="AO",12-0.048,""))</f>
        <v/>
      </c>
      <c r="CL256" s="60">
        <f>IF(OR(Q256="AI",Q256="PI"),(AE256+AD256)/2+(AE256-AD256)*0.001,IF(Q256="AO",12+0.048,""))</f>
        <v/>
      </c>
      <c r="CM256" s="61" t="n"/>
      <c r="CN256" s="62" t="n"/>
      <c r="CO256" s="59">
        <f>IF(OR(Q256="AI",Q256="PI"),AE256-(AE256-AD256)*0.001,IF(AND(Q256="AO",T256="FC"),20-0.048,IF(AND(Q256="AO",OR(T256="FO",T256="FLO")),4-0.048,"")))</f>
        <v/>
      </c>
      <c r="CP256" s="60">
        <f>IF(OR(Q256="AI",Q256="PI"),AE256+(AE256-AD256)*0.001,IF(AND(Q256="AO",T256="FC"),20+0.048,IF(AND(Q256="AO",OR(T256="FO",T256="FLO")),4+0.048,"")))</f>
        <v/>
      </c>
      <c r="CQ256" s="64" t="n"/>
      <c r="CR256" s="65" t="n"/>
      <c r="CS256" s="67" t="n"/>
      <c r="CT256" s="67" t="n"/>
      <c r="CV256" s="518" t="n"/>
      <c r="CY256" s="47">
        <f>CV256&amp;CW256&amp;CX256</f>
        <v/>
      </c>
    </row>
    <row r="257" ht="19.9" customHeight="1" s="521">
      <c r="A257" s="524" t="n">
        <v>256</v>
      </c>
      <c r="B257" s="16" t="n">
        <v>16</v>
      </c>
      <c r="C257" s="16" t="n"/>
      <c r="D257" s="50">
        <f>LEFT(L257,1)&amp;RIGHT(L257,2)&amp;"N"&amp;M257&amp;"S"&amp;N257&amp;O257</f>
        <v/>
      </c>
      <c r="E257" s="45" t="n"/>
      <c r="F257" s="43" t="n"/>
      <c r="G257" s="553" t="inlineStr">
        <is>
          <t>Spare</t>
        </is>
      </c>
      <c r="H257" s="553" t="n"/>
      <c r="I257" s="553" t="n"/>
      <c r="J257" s="553">
        <f>IF(H257&lt;&gt;"",LEFT(H257,FIND("～",H257,1)-1),"")</f>
        <v/>
      </c>
      <c r="K257" s="553">
        <f>IF(H257&lt;&gt;"",MID(H257,FIND("～",H257,1)+1,10),"")</f>
        <v/>
      </c>
      <c r="L257" s="22">
        <f>L256</f>
        <v/>
      </c>
      <c r="M257" s="21">
        <f>M256</f>
        <v/>
      </c>
      <c r="N257" s="21">
        <f>N256</f>
        <v/>
      </c>
      <c r="O257" s="21" t="n">
        <v>16</v>
      </c>
      <c r="P257" s="83">
        <f>P256</f>
        <v/>
      </c>
      <c r="Q257" s="22">
        <f>IF(MID(P257,4,3)="543","AO","AI")</f>
        <v/>
      </c>
      <c r="R257" s="22">
        <f>IF(R256&lt;&gt;"",R256,"")</f>
        <v/>
      </c>
      <c r="S257" s="83" t="inlineStr">
        <is>
          <t>4-20mA</t>
        </is>
      </c>
      <c r="T257" s="22" t="n"/>
      <c r="U257" s="22" t="n"/>
      <c r="V257" s="22" t="n"/>
      <c r="W257" s="22" t="n"/>
      <c r="X257" s="22" t="n"/>
      <c r="Y257" s="22" t="n"/>
      <c r="Z257" s="52">
        <f>"%Z"&amp;TEXT(M257,"00")&amp;TEXT(N257,"0")&amp;"1"&amp;TEXT(O257,"00")</f>
        <v/>
      </c>
      <c r="AA257" s="22">
        <f>IF(E257="","",IF(Q257="AI",CONCATENATE("%%I",E257),IF(Q257="AO",CONCATENATE("%%O",E257),E257)))</f>
        <v/>
      </c>
      <c r="AB257" s="22">
        <f>IF(G257="Spare",D257,"")</f>
        <v/>
      </c>
      <c r="AC257" s="22">
        <f>IF(G257&lt;&gt;"",G257,"")</f>
        <v/>
      </c>
      <c r="AD257" s="21">
        <f>IF(J257&lt;&gt;"",J257,"")</f>
        <v/>
      </c>
      <c r="AE257" s="21">
        <f>IF(K257&lt;&gt;"",K257,"")</f>
        <v/>
      </c>
      <c r="AF257" s="21">
        <f>IF(I257&lt;&gt;"",I257,"")</f>
        <v/>
      </c>
      <c r="AG257" s="22" t="n"/>
      <c r="AH257" s="22" t="n"/>
      <c r="AI257" s="22" t="n"/>
      <c r="AJ257" s="22" t="n"/>
      <c r="AK257" s="23" t="n"/>
      <c r="AL257" s="23" t="inlineStr">
        <is>
          <t>IS</t>
        </is>
      </c>
      <c r="AM257" s="23" t="n"/>
      <c r="AN257" s="84" t="inlineStr">
        <is>
          <t>DCS</t>
        </is>
      </c>
      <c r="AO257" s="27" t="n"/>
      <c r="AP257" s="27" t="n"/>
      <c r="AQ257" s="28" t="n"/>
      <c r="AR257" s="33" t="n"/>
      <c r="AS257" s="29" t="n"/>
      <c r="AT257" s="84" t="inlineStr">
        <is>
          <t>Site</t>
        </is>
      </c>
      <c r="AU257" s="27" t="n"/>
      <c r="AV257" s="33" t="n"/>
      <c r="AW257" s="27" t="n"/>
      <c r="AX257" s="530" t="n"/>
      <c r="AY257" s="530" t="n"/>
      <c r="AZ257" s="27" t="n"/>
      <c r="BA257" s="27" t="n"/>
      <c r="BB257" s="27" t="n"/>
      <c r="BC257" s="27" t="n"/>
      <c r="BD257" s="27" t="n"/>
      <c r="BE257" s="33" t="n"/>
      <c r="BF257" s="33" t="n"/>
      <c r="BG257" s="33" t="n"/>
      <c r="BH257" s="33" t="n"/>
      <c r="BI257" s="33" t="n"/>
      <c r="BJ257" s="33" t="n"/>
      <c r="BK257" s="33" t="n"/>
      <c r="BL257" s="33" t="n"/>
      <c r="BM257" s="33" t="n"/>
      <c r="BN257" s="33" t="n"/>
      <c r="BO257" s="33" t="n"/>
      <c r="BP257" s="33" t="n"/>
      <c r="BQ257" s="33" t="n"/>
      <c r="BR257" s="33" t="n"/>
      <c r="BS257" s="33" t="n"/>
      <c r="BT257" s="33" t="n"/>
      <c r="BU257" s="33" t="n"/>
      <c r="BV257" s="33" t="n"/>
      <c r="BW257" s="27" t="n"/>
      <c r="BX257" s="33" t="n"/>
      <c r="BY257" s="33" t="n"/>
      <c r="BZ257" s="33" t="n"/>
      <c r="CA257" s="27" t="n"/>
      <c r="CB257" s="27" t="n"/>
      <c r="CC257" s="27" t="n"/>
      <c r="CD257" s="27" t="n"/>
      <c r="CE257" s="58" t="n"/>
      <c r="CF257" s="58" t="n"/>
      <c r="CG257" s="59">
        <f>IF(OR(Q257="AI",Q257="PI"),AD257-(AE257-AD257)*0.001,IF(AND(Q257="AO",T257="FC"),4-0.048,IF(AND(Q257="AO",OR(T257="FO",T257="FLO")),20-0.048,"")))</f>
        <v/>
      </c>
      <c r="CH257" s="60">
        <f>IF(OR(Q257="AI",Q257="PI"),AD257+(AE257-AD257)*0.001,IF(AND(Q257="AO",T257="FC"),4+0.048,IF(AND(Q257="AO",OR(T257="FO",T257="FLO")),20+0.048,"")))</f>
        <v/>
      </c>
      <c r="CI257" s="61" t="n"/>
      <c r="CJ257" s="62" t="n"/>
      <c r="CK257" s="59">
        <f>IF(OR(Q257="AI",Q257="PI"),(AE257+AD257)/2-(AE257-AD257)*0.001,IF(Q257="AO",12-0.048,""))</f>
        <v/>
      </c>
      <c r="CL257" s="60">
        <f>IF(OR(Q257="AI",Q257="PI"),(AE257+AD257)/2+(AE257-AD257)*0.001,IF(Q257="AO",12+0.048,""))</f>
        <v/>
      </c>
      <c r="CM257" s="61" t="n"/>
      <c r="CN257" s="62" t="n"/>
      <c r="CO257" s="59">
        <f>IF(OR(Q257="AI",Q257="PI"),AE257-(AE257-AD257)*0.001,IF(AND(Q257="AO",T257="FC"),20-0.048,IF(AND(Q257="AO",OR(T257="FO",T257="FLO")),4-0.048,"")))</f>
        <v/>
      </c>
      <c r="CP257" s="60">
        <f>IF(OR(Q257="AI",Q257="PI"),AE257+(AE257-AD257)*0.001,IF(AND(Q257="AO",T257="FC"),20+0.048,IF(AND(Q257="AO",OR(T257="FO",T257="FLO")),4+0.048,"")))</f>
        <v/>
      </c>
      <c r="CQ257" s="64" t="n"/>
      <c r="CR257" s="65" t="n"/>
      <c r="CS257" s="67" t="n"/>
      <c r="CT257" s="67" t="n"/>
      <c r="CV257" s="518" t="n"/>
      <c r="CY257" s="47">
        <f>CV257&amp;CW257&amp;CX257</f>
        <v/>
      </c>
    </row>
    <row r="258" ht="19.9" customHeight="1" s="521">
      <c r="A258" s="524" t="n">
        <v>257</v>
      </c>
      <c r="B258" s="15" t="n">
        <v>1</v>
      </c>
      <c r="C258" s="15" t="n">
        <v>1840</v>
      </c>
      <c r="D258" s="45" t="inlineStr">
        <is>
          <t>18-TT-61107</t>
        </is>
      </c>
      <c r="E258" s="553" t="n"/>
      <c r="F258" s="540" t="inlineStr">
        <is>
          <t>-</t>
        </is>
      </c>
      <c r="G258" s="541" t="inlineStr">
        <is>
          <t>TA-6101 TEMP. INDIC.</t>
        </is>
      </c>
      <c r="H258" s="68" t="n"/>
      <c r="I258" s="553" t="n"/>
      <c r="J258" s="553">
        <f>IF(H258&lt;&gt;"",LEFT(H258,FIND("～",H258,1)-1),"")</f>
        <v/>
      </c>
      <c r="K258" s="553">
        <f>IF(H258&lt;&gt;"",MID(H258,FIND("～",H258,1)+1,10),"")</f>
        <v/>
      </c>
      <c r="L258" s="22">
        <f>L257</f>
        <v/>
      </c>
      <c r="M258" s="21" t="n">
        <v>8</v>
      </c>
      <c r="N258" s="21" t="n">
        <v>3</v>
      </c>
      <c r="O258" s="21" t="n">
        <v>1</v>
      </c>
      <c r="P258" s="83" t="inlineStr">
        <is>
          <t>AAI143-H</t>
        </is>
      </c>
      <c r="Q258" s="22">
        <f>IF(MID(P258,4,3)="543","AO","AI")</f>
        <v/>
      </c>
      <c r="R258" s="22" t="inlineStr">
        <is>
          <t>N</t>
        </is>
      </c>
      <c r="S258" s="542" t="inlineStr">
        <is>
          <t>4~20mA</t>
        </is>
      </c>
      <c r="T258" s="22" t="n"/>
      <c r="U258" s="22" t="n"/>
      <c r="V258" s="22" t="n"/>
      <c r="W258" s="22" t="n"/>
      <c r="X258" s="22" t="n"/>
      <c r="Y258" s="22" t="n"/>
      <c r="Z258" s="25">
        <f>"%Z"&amp;TEXT(M258,"00")&amp;TEXT(N258,"0")&amp;"1"&amp;TEXT(O258,"00")</f>
        <v/>
      </c>
      <c r="AA258" s="22">
        <f>IF(E258="","",IF(Q258="AI",CONCATENATE("%%I",E258),IF(Q258="AO",CONCATENATE("%%O",E258),E258)))</f>
        <v/>
      </c>
      <c r="AB258" s="22" t="inlineStr">
        <is>
          <t>18-TI-61107</t>
        </is>
      </c>
      <c r="AC258" s="22">
        <f>IF(G258&lt;&gt;"",G258,"")</f>
        <v/>
      </c>
      <c r="AD258" s="21">
        <f>IF(J258&lt;&gt;"",J258,"")</f>
        <v/>
      </c>
      <c r="AE258" s="21">
        <f>IF(K258&lt;&gt;"",K258,"")</f>
        <v/>
      </c>
      <c r="AF258" s="21">
        <f>IF(I258&lt;&gt;"",I258,"")</f>
        <v/>
      </c>
      <c r="AG258" s="22" t="n">
        <v>0</v>
      </c>
      <c r="AH258" s="22" t="n">
        <v>1000</v>
      </c>
      <c r="AI258" s="22" t="n">
        <v>260</v>
      </c>
      <c r="AJ258" s="22" t="n">
        <v>0</v>
      </c>
      <c r="AK258" s="23" t="inlineStr">
        <is>
          <t>DCS-AI</t>
        </is>
      </c>
      <c r="AL258" s="23" t="inlineStr">
        <is>
          <t>IS</t>
        </is>
      </c>
      <c r="AM258" s="23" t="n"/>
      <c r="AN258" s="84" t="inlineStr">
        <is>
          <t>DCS</t>
        </is>
      </c>
      <c r="AO258" s="27" t="n"/>
      <c r="AP258" s="27" t="n"/>
      <c r="AQ258" s="28" t="n"/>
      <c r="AR258" s="543" t="inlineStr">
        <is>
          <t>Y</t>
        </is>
      </c>
      <c r="AS258" s="29" t="n"/>
      <c r="AT258" s="84" t="inlineStr">
        <is>
          <t>Site</t>
        </is>
      </c>
      <c r="AU258" s="541" t="inlineStr">
        <is>
          <t>-</t>
        </is>
      </c>
      <c r="AV258" s="27" t="n"/>
      <c r="AW258" s="27" t="n"/>
      <c r="AX258" s="530" t="inlineStr">
        <is>
          <t>18-IJB-40-011</t>
        </is>
      </c>
      <c r="AY258" s="530" t="inlineStr">
        <is>
          <t>18-40-011-iSC</t>
        </is>
      </c>
      <c r="AZ258" s="27" t="n"/>
      <c r="BA258" s="27" t="n"/>
      <c r="BB258" s="27" t="n"/>
      <c r="BC258" s="27" t="n"/>
      <c r="BD258" s="27" t="n"/>
      <c r="BE258" s="33" t="n"/>
      <c r="BF258" s="33" t="n"/>
      <c r="BG258" s="33" t="n"/>
      <c r="BH258" s="33" t="n"/>
      <c r="BI258" s="33" t="n"/>
      <c r="BJ258" s="33" t="n"/>
      <c r="BK258" s="33" t="n"/>
      <c r="BL258" s="33" t="n"/>
      <c r="BM258" s="33" t="n"/>
      <c r="BN258" s="33" t="n"/>
      <c r="BO258" s="33" t="n"/>
      <c r="BP258" s="33" t="n"/>
      <c r="BQ258" s="33" t="n"/>
      <c r="BR258" s="33" t="n"/>
      <c r="BS258" s="33" t="n"/>
      <c r="BT258" s="33" t="n"/>
      <c r="BU258" s="33" t="n"/>
      <c r="BV258" s="33" t="n"/>
      <c r="BW258" s="27" t="n"/>
      <c r="BX258" s="33" t="n"/>
      <c r="BY258" s="33" t="n"/>
      <c r="BZ258" s="33" t="n"/>
      <c r="CA258" s="27" t="n"/>
      <c r="CB258" s="27" t="n"/>
      <c r="CC258" s="27" t="n"/>
      <c r="CD258" s="27" t="n"/>
      <c r="CE258" s="58" t="n"/>
      <c r="CF258" s="58" t="n"/>
      <c r="CG258" s="59">
        <f>IF(OR(Q258="AI",Q258="PI"),AD258-(AE258-AD258)*0.001,IF(AND(Q258="AO",T258="FC"),4-0.048,IF(AND(Q258="AO",OR(T258="FO",T258="FLO")),20-0.048,"")))</f>
        <v/>
      </c>
      <c r="CH258" s="60">
        <f>IF(OR(Q258="AI",Q258="PI"),AD258+(AE258-AD258)*0.001,IF(AND(Q258="AO",T258="FC"),4+0.048,IF(AND(Q258="AO",OR(T258="FO",T258="FLO")),20+0.048,"")))</f>
        <v/>
      </c>
      <c r="CI258" s="61" t="n"/>
      <c r="CJ258" s="62" t="n"/>
      <c r="CK258" s="59">
        <f>IF(OR(Q258="AI",Q258="PI"),(AE258+AD258)/2-(AE258-AD258)*0.001,IF(Q258="AO",12-0.048,""))</f>
        <v/>
      </c>
      <c r="CL258" s="60">
        <f>IF(OR(Q258="AI",Q258="PI"),(AE258+AD258)/2+(AE258-AD258)*0.001,IF(Q258="AO",12+0.048,""))</f>
        <v/>
      </c>
      <c r="CM258" s="61" t="n"/>
      <c r="CN258" s="62" t="n"/>
      <c r="CO258" s="59">
        <f>IF(OR(Q258="AI",Q258="PI"),AE258-(AE258-AD258)*0.001,IF(AND(Q258="AO",T258="FC"),20-0.048,IF(AND(Q258="AO",OR(T258="FO",T258="FLO")),4-0.048,"")))</f>
        <v/>
      </c>
      <c r="CP258" s="60">
        <f>IF(OR(Q258="AI",Q258="PI"),AE258+(AE258-AD258)*0.001,IF(AND(Q258="AO",T258="FC"),20+0.048,IF(AND(Q258="AO",OR(T258="FO",T258="FLO")),4+0.048,"")))</f>
        <v/>
      </c>
      <c r="CQ258" s="64" t="n"/>
      <c r="CR258" s="65" t="n"/>
      <c r="CS258" s="67" t="n"/>
      <c r="CT258" s="67" t="n"/>
      <c r="CU258" s="544" t="n">
        <v>1840</v>
      </c>
      <c r="CV258" s="518">
        <f>LEFT(D258,3)</f>
        <v/>
      </c>
      <c r="CW258" s="47" t="inlineStr">
        <is>
          <t>TI</t>
        </is>
      </c>
      <c r="CX258" s="47">
        <f>RIGHT(D258,6)</f>
        <v/>
      </c>
      <c r="CY258" s="47">
        <f>CV258&amp;CW258&amp;CX258</f>
        <v/>
      </c>
    </row>
    <row r="259" ht="19.9" customHeight="1" s="521">
      <c r="A259" s="524" t="n">
        <v>258</v>
      </c>
      <c r="B259" s="15" t="n">
        <v>2</v>
      </c>
      <c r="C259" s="15" t="n">
        <v>1840</v>
      </c>
      <c r="D259" s="45" t="inlineStr">
        <is>
          <t>18-TT-61108</t>
        </is>
      </c>
      <c r="E259" s="553" t="n"/>
      <c r="F259" s="540" t="inlineStr">
        <is>
          <t>-</t>
        </is>
      </c>
      <c r="G259" s="541" t="inlineStr">
        <is>
          <t>TA-6101 TEMP. INDIC.</t>
        </is>
      </c>
      <c r="H259" s="553" t="n"/>
      <c r="I259" s="553" t="n"/>
      <c r="J259" s="553">
        <f>IF(H259&lt;&gt;"",LEFT(H259,FIND("～",H259,1)-1),"")</f>
        <v/>
      </c>
      <c r="K259" s="553">
        <f>IF(H259&lt;&gt;"",MID(H259,FIND("～",H259,1)+1,10),"")</f>
        <v/>
      </c>
      <c r="L259" s="22">
        <f>L258</f>
        <v/>
      </c>
      <c r="M259" s="21">
        <f>M258</f>
        <v/>
      </c>
      <c r="N259" s="21">
        <f>N258</f>
        <v/>
      </c>
      <c r="O259" s="21" t="n">
        <v>2</v>
      </c>
      <c r="P259" s="83">
        <f>P258</f>
        <v/>
      </c>
      <c r="Q259" s="22">
        <f>IF(MID(P259,4,3)="543","AO","AI")</f>
        <v/>
      </c>
      <c r="R259" s="22">
        <f>IF(R258&lt;&gt;"",R258,"")</f>
        <v/>
      </c>
      <c r="S259" s="542" t="inlineStr">
        <is>
          <t>4~20mA</t>
        </is>
      </c>
      <c r="T259" s="22" t="n"/>
      <c r="U259" s="22" t="n"/>
      <c r="V259" s="22" t="n"/>
      <c r="W259" s="22" t="n"/>
      <c r="X259" s="22" t="n"/>
      <c r="Y259" s="22" t="n"/>
      <c r="Z259" s="25">
        <f>"%Z"&amp;TEXT(M259,"00")&amp;TEXT(N259,"0")&amp;"1"&amp;TEXT(O259,"00")</f>
        <v/>
      </c>
      <c r="AA259" s="22">
        <f>IF(E259="","",IF(Q259="AI",CONCATENATE("%%I",E259),IF(Q259="AO",CONCATENATE("%%O",E259),E259)))</f>
        <v/>
      </c>
      <c r="AB259" s="22" t="inlineStr">
        <is>
          <t>18-TI-61108</t>
        </is>
      </c>
      <c r="AC259" s="22">
        <f>IF(G259&lt;&gt;"",G259,"")</f>
        <v/>
      </c>
      <c r="AD259" s="21">
        <f>IF(J259&lt;&gt;"",J259,"")</f>
        <v/>
      </c>
      <c r="AE259" s="21">
        <f>IF(K259&lt;&gt;"",K259,"")</f>
        <v/>
      </c>
      <c r="AF259" s="21">
        <f>IF(I259&lt;&gt;"",I259,"")</f>
        <v/>
      </c>
      <c r="AG259" s="22" t="n">
        <v>0</v>
      </c>
      <c r="AH259" s="22" t="n">
        <v>0</v>
      </c>
      <c r="AI259" s="22" t="n">
        <v>0</v>
      </c>
      <c r="AJ259" s="22" t="n">
        <v>0</v>
      </c>
      <c r="AK259" s="23" t="inlineStr">
        <is>
          <t>DCS-AI</t>
        </is>
      </c>
      <c r="AL259" s="23" t="inlineStr">
        <is>
          <t>IS</t>
        </is>
      </c>
      <c r="AM259" s="23" t="n"/>
      <c r="AN259" s="84" t="inlineStr">
        <is>
          <t>DCS</t>
        </is>
      </c>
      <c r="AO259" s="27" t="n"/>
      <c r="AP259" s="27" t="n"/>
      <c r="AQ259" s="28" t="n"/>
      <c r="AR259" s="543" t="inlineStr">
        <is>
          <t>Y</t>
        </is>
      </c>
      <c r="AS259" s="29" t="n"/>
      <c r="AT259" s="84" t="inlineStr">
        <is>
          <t>Site</t>
        </is>
      </c>
      <c r="AU259" s="541" t="inlineStr">
        <is>
          <t>-</t>
        </is>
      </c>
      <c r="AV259" s="27" t="n"/>
      <c r="AW259" s="27" t="n"/>
      <c r="AX259" s="530" t="inlineStr">
        <is>
          <t>18-IJB-40-011</t>
        </is>
      </c>
      <c r="AY259" s="530" t="inlineStr">
        <is>
          <t>18-40-011-iSC</t>
        </is>
      </c>
      <c r="AZ259" s="27" t="n"/>
      <c r="BA259" s="27" t="n"/>
      <c r="BB259" s="27" t="n"/>
      <c r="BC259" s="27" t="n"/>
      <c r="BD259" s="27" t="n"/>
      <c r="BE259" s="33" t="n"/>
      <c r="BF259" s="33" t="n"/>
      <c r="BG259" s="33" t="n"/>
      <c r="BH259" s="33" t="n"/>
      <c r="BI259" s="33" t="n"/>
      <c r="BJ259" s="33" t="n"/>
      <c r="BK259" s="33" t="n"/>
      <c r="BL259" s="33" t="n"/>
      <c r="BM259" s="33" t="n"/>
      <c r="BN259" s="33" t="n"/>
      <c r="BO259" s="33" t="n"/>
      <c r="BP259" s="33" t="n"/>
      <c r="BQ259" s="33" t="n"/>
      <c r="BR259" s="33" t="n"/>
      <c r="BS259" s="33" t="n"/>
      <c r="BT259" s="33" t="n"/>
      <c r="BU259" s="33" t="n"/>
      <c r="BV259" s="33" t="n"/>
      <c r="BW259" s="27" t="n"/>
      <c r="BX259" s="33" t="n"/>
      <c r="BY259" s="33" t="n"/>
      <c r="BZ259" s="33" t="n"/>
      <c r="CA259" s="27" t="n"/>
      <c r="CB259" s="27" t="n"/>
      <c r="CC259" s="27" t="n"/>
      <c r="CD259" s="27" t="n"/>
      <c r="CE259" s="58" t="n"/>
      <c r="CF259" s="58" t="n"/>
      <c r="CG259" s="59">
        <f>IF(OR(Q259="AI",Q259="PI"),AD259-(AE259-AD259)*0.001,IF(AND(Q259="AO",T259="FC"),4-0.048,IF(AND(Q259="AO",OR(T259="FO",T259="FLO")),20-0.048,"")))</f>
        <v/>
      </c>
      <c r="CH259" s="60">
        <f>IF(OR(Q259="AI",Q259="PI"),AD259+(AE259-AD259)*0.001,IF(AND(Q259="AO",T259="FC"),4+0.048,IF(AND(Q259="AO",OR(T259="FO",T259="FLO")),20+0.048,"")))</f>
        <v/>
      </c>
      <c r="CI259" s="61" t="n"/>
      <c r="CJ259" s="62" t="n"/>
      <c r="CK259" s="59">
        <f>IF(OR(Q259="AI",Q259="PI"),(AE259+AD259)/2-(AE259-AD259)*0.001,IF(Q259="AO",12-0.048,""))</f>
        <v/>
      </c>
      <c r="CL259" s="60">
        <f>IF(OR(Q259="AI",Q259="PI"),(AE259+AD259)/2+(AE259-AD259)*0.001,IF(Q259="AO",12+0.048,""))</f>
        <v/>
      </c>
      <c r="CM259" s="61" t="n"/>
      <c r="CN259" s="62" t="n"/>
      <c r="CO259" s="59">
        <f>IF(OR(Q259="AI",Q259="PI"),AE259-(AE259-AD259)*0.001,IF(AND(Q259="AO",T259="FC"),20-0.048,IF(AND(Q259="AO",OR(T259="FO",T259="FLO")),4-0.048,"")))</f>
        <v/>
      </c>
      <c r="CP259" s="60">
        <f>IF(OR(Q259="AI",Q259="PI"),AE259+(AE259-AD259)*0.001,IF(AND(Q259="AO",T259="FC"),20+0.048,IF(AND(Q259="AO",OR(T259="FO",T259="FLO")),4+0.048,"")))</f>
        <v/>
      </c>
      <c r="CQ259" s="64" t="n"/>
      <c r="CR259" s="65" t="n"/>
      <c r="CS259" s="67" t="n"/>
      <c r="CT259" s="67" t="n"/>
      <c r="CU259" s="544" t="n">
        <v>1840</v>
      </c>
      <c r="CV259" s="518">
        <f>LEFT(D259,3)</f>
        <v/>
      </c>
      <c r="CW259" s="47" t="inlineStr">
        <is>
          <t>TI</t>
        </is>
      </c>
      <c r="CX259" s="47">
        <f>RIGHT(D259,6)</f>
        <v/>
      </c>
      <c r="CY259" s="47">
        <f>CV259&amp;CW259&amp;CX259</f>
        <v/>
      </c>
    </row>
    <row r="260" ht="19.9" customHeight="1" s="521">
      <c r="A260" s="524" t="n">
        <v>259</v>
      </c>
      <c r="B260" s="15" t="n">
        <v>3</v>
      </c>
      <c r="C260" s="15" t="n">
        <v>1840</v>
      </c>
      <c r="D260" s="45" t="inlineStr">
        <is>
          <t>18-TT-61208</t>
        </is>
      </c>
      <c r="E260" s="553" t="n"/>
      <c r="F260" s="540" t="inlineStr">
        <is>
          <t>-</t>
        </is>
      </c>
      <c r="G260" s="541" t="inlineStr">
        <is>
          <t>GC TO OSBL TEMP. INDIC., ALARM</t>
        </is>
      </c>
      <c r="H260" s="553" t="n"/>
      <c r="I260" s="553" t="n"/>
      <c r="J260" s="553">
        <f>IF(H260&lt;&gt;"",LEFT(H260,FIND("～",H260,1)-1),"")</f>
        <v/>
      </c>
      <c r="K260" s="553">
        <f>IF(H260&lt;&gt;"",MID(H260,FIND("～",H260,1)+1,10),"")</f>
        <v/>
      </c>
      <c r="L260" s="22">
        <f>L259</f>
        <v/>
      </c>
      <c r="M260" s="21">
        <f>M259</f>
        <v/>
      </c>
      <c r="N260" s="21">
        <f>N259</f>
        <v/>
      </c>
      <c r="O260" s="21" t="n">
        <v>3</v>
      </c>
      <c r="P260" s="83">
        <f>P259</f>
        <v/>
      </c>
      <c r="Q260" s="22">
        <f>IF(MID(P260,4,3)="543","AO","AI")</f>
        <v/>
      </c>
      <c r="R260" s="22">
        <f>IF(R259&lt;&gt;"",R259,"")</f>
        <v/>
      </c>
      <c r="S260" s="542" t="inlineStr">
        <is>
          <t>4~20mA</t>
        </is>
      </c>
      <c r="T260" s="22" t="n"/>
      <c r="U260" s="22" t="n"/>
      <c r="V260" s="22" t="n"/>
      <c r="W260" s="22" t="n"/>
      <c r="X260" s="22" t="n"/>
      <c r="Y260" s="22" t="n"/>
      <c r="Z260" s="25">
        <f>"%Z"&amp;TEXT(M260,"00")&amp;TEXT(N260,"0")&amp;"1"&amp;TEXT(O260,"00")</f>
        <v/>
      </c>
      <c r="AA260" s="22">
        <f>IF(E260="","",IF(Q260="AI",CONCATENATE("%%I",E260),IF(Q260="AO",CONCATENATE("%%O",E260),E260)))</f>
        <v/>
      </c>
      <c r="AB260" s="22" t="inlineStr">
        <is>
          <t>18-TIA-61208</t>
        </is>
      </c>
      <c r="AC260" s="22">
        <f>IF(G260&lt;&gt;"",G260,"")</f>
        <v/>
      </c>
      <c r="AD260" s="21">
        <f>IF(J260&lt;&gt;"",J260,"")</f>
        <v/>
      </c>
      <c r="AE260" s="21">
        <f>IF(K260&lt;&gt;"",K260,"")</f>
        <v/>
      </c>
      <c r="AF260" s="21">
        <f>IF(I260&lt;&gt;"",I260,"")</f>
        <v/>
      </c>
      <c r="AG260" s="22" t="n">
        <v>0</v>
      </c>
      <c r="AH260" s="22" t="n">
        <v>0</v>
      </c>
      <c r="AI260" s="22" t="n">
        <v>0</v>
      </c>
      <c r="AJ260" s="22" t="n">
        <v>0</v>
      </c>
      <c r="AK260" s="23" t="inlineStr">
        <is>
          <t>DCS-AI</t>
        </is>
      </c>
      <c r="AL260" s="23" t="inlineStr">
        <is>
          <t>IS</t>
        </is>
      </c>
      <c r="AM260" s="23" t="n"/>
      <c r="AN260" s="84" t="inlineStr">
        <is>
          <t>DCS</t>
        </is>
      </c>
      <c r="AO260" s="27" t="n"/>
      <c r="AP260" s="27" t="n"/>
      <c r="AQ260" s="28" t="n"/>
      <c r="AR260" s="543" t="inlineStr">
        <is>
          <t>Y</t>
        </is>
      </c>
      <c r="AS260" s="29" t="n"/>
      <c r="AT260" s="84" t="inlineStr">
        <is>
          <t>Site</t>
        </is>
      </c>
      <c r="AU260" s="541" t="inlineStr">
        <is>
          <t>-</t>
        </is>
      </c>
      <c r="AV260" s="27" t="n"/>
      <c r="AW260" s="27" t="n"/>
      <c r="AX260" s="530" t="inlineStr">
        <is>
          <t>18-IJB-40-011</t>
        </is>
      </c>
      <c r="AY260" s="530" t="inlineStr">
        <is>
          <t>18-40-011-iSC</t>
        </is>
      </c>
      <c r="AZ260" s="27" t="n"/>
      <c r="BA260" s="27" t="n"/>
      <c r="BB260" s="27" t="n"/>
      <c r="BC260" s="27" t="n"/>
      <c r="BD260" s="27" t="n"/>
      <c r="BE260" s="33" t="n"/>
      <c r="BF260" s="33" t="n"/>
      <c r="BG260" s="33" t="n"/>
      <c r="BH260" s="33" t="n"/>
      <c r="BI260" s="33" t="n"/>
      <c r="BJ260" s="33" t="n"/>
      <c r="BK260" s="33" t="n"/>
      <c r="BL260" s="33" t="n"/>
      <c r="BM260" s="33" t="n"/>
      <c r="BN260" s="33" t="n"/>
      <c r="BO260" s="33" t="n"/>
      <c r="BP260" s="33" t="n"/>
      <c r="BQ260" s="33" t="n"/>
      <c r="BR260" s="33" t="n"/>
      <c r="BS260" s="33" t="n"/>
      <c r="BT260" s="33" t="n"/>
      <c r="BU260" s="33" t="n"/>
      <c r="BV260" s="33" t="n"/>
      <c r="BW260" s="27" t="n"/>
      <c r="BX260" s="33" t="n"/>
      <c r="BY260" s="33" t="n"/>
      <c r="BZ260" s="33" t="n"/>
      <c r="CA260" s="27" t="n"/>
      <c r="CB260" s="27" t="n"/>
      <c r="CC260" s="27" t="n"/>
      <c r="CD260" s="27" t="n"/>
      <c r="CE260" s="58" t="n"/>
      <c r="CF260" s="58" t="n"/>
      <c r="CG260" s="59">
        <f>IF(OR(Q260="AI",Q260="PI"),AD260-(AE260-AD260)*0.001,IF(AND(Q260="AO",T260="FC"),4-0.048,IF(AND(Q260="AO",OR(T260="FO",T260="FLO")),20-0.048,"")))</f>
        <v/>
      </c>
      <c r="CH260" s="60">
        <f>IF(OR(Q260="AI",Q260="PI"),AD260+(AE260-AD260)*0.001,IF(AND(Q260="AO",T260="FC"),4+0.048,IF(AND(Q260="AO",OR(T260="FO",T260="FLO")),20+0.048,"")))</f>
        <v/>
      </c>
      <c r="CI260" s="61" t="n"/>
      <c r="CJ260" s="62" t="n"/>
      <c r="CK260" s="59">
        <f>IF(OR(Q260="AI",Q260="PI"),(AE260+AD260)/2-(AE260-AD260)*0.001,IF(Q260="AO",12-0.048,""))</f>
        <v/>
      </c>
      <c r="CL260" s="60">
        <f>IF(OR(Q260="AI",Q260="PI"),(AE260+AD260)/2+(AE260-AD260)*0.001,IF(Q260="AO",12+0.048,""))</f>
        <v/>
      </c>
      <c r="CM260" s="61" t="n"/>
      <c r="CN260" s="62" t="n"/>
      <c r="CO260" s="59">
        <f>IF(OR(Q260="AI",Q260="PI"),AE260-(AE260-AD260)*0.001,IF(AND(Q260="AO",T260="FC"),20-0.048,IF(AND(Q260="AO",OR(T260="FO",T260="FLO")),4-0.048,"")))</f>
        <v/>
      </c>
      <c r="CP260" s="60">
        <f>IF(OR(Q260="AI",Q260="PI"),AE260+(AE260-AD260)*0.001,IF(AND(Q260="AO",T260="FC"),20+0.048,IF(AND(Q260="AO",OR(T260="FO",T260="FLO")),4+0.048,"")))</f>
        <v/>
      </c>
      <c r="CQ260" s="64" t="n"/>
      <c r="CR260" s="65" t="n"/>
      <c r="CS260" s="67" t="n"/>
      <c r="CT260" s="67" t="n"/>
      <c r="CU260" s="544" t="n">
        <v>1840</v>
      </c>
      <c r="CV260" s="518">
        <f>LEFT(D260,3)</f>
        <v/>
      </c>
      <c r="CW260" s="47" t="inlineStr">
        <is>
          <t>TIA</t>
        </is>
      </c>
      <c r="CX260" s="47">
        <f>RIGHT(D260,6)</f>
        <v/>
      </c>
      <c r="CY260" s="47">
        <f>CV260&amp;CW260&amp;CX260</f>
        <v/>
      </c>
    </row>
    <row r="261" ht="19.9" customHeight="1" s="521">
      <c r="A261" s="524" t="n">
        <v>260</v>
      </c>
      <c r="B261" s="15" t="n">
        <v>4</v>
      </c>
      <c r="C261" s="15" t="n">
        <v>1840</v>
      </c>
      <c r="D261" s="45" t="inlineStr">
        <is>
          <t>18-FT-61101</t>
        </is>
      </c>
      <c r="E261" s="553" t="n"/>
      <c r="F261" s="540" t="inlineStr">
        <is>
          <t>-</t>
        </is>
      </c>
      <c r="G261" s="541" t="inlineStr">
        <is>
          <t>GC TO TA-6101 FLOW</t>
        </is>
      </c>
      <c r="H261" s="553" t="n"/>
      <c r="I261" s="553" t="n"/>
      <c r="J261" s="553">
        <f>IF(H261&lt;&gt;"",LEFT(H261,FIND("～",H261,1)-1),"")</f>
        <v/>
      </c>
      <c r="K261" s="553">
        <f>IF(H261&lt;&gt;"",MID(H261,FIND("～",H261,1)+1,10),"")</f>
        <v/>
      </c>
      <c r="L261" s="22">
        <f>L260</f>
        <v/>
      </c>
      <c r="M261" s="21">
        <f>M260</f>
        <v/>
      </c>
      <c r="N261" s="21">
        <f>N260</f>
        <v/>
      </c>
      <c r="O261" s="21" t="n">
        <v>4</v>
      </c>
      <c r="P261" s="83">
        <f>P260</f>
        <v/>
      </c>
      <c r="Q261" s="22">
        <f>IF(MID(P261,4,3)="543","AO","AI")</f>
        <v/>
      </c>
      <c r="R261" s="22">
        <f>IF(R260&lt;&gt;"",R260,"")</f>
        <v/>
      </c>
      <c r="S261" s="542" t="inlineStr">
        <is>
          <t>4~20mA</t>
        </is>
      </c>
      <c r="T261" s="22" t="n"/>
      <c r="U261" s="22" t="n"/>
      <c r="V261" s="22" t="n"/>
      <c r="W261" s="22" t="n"/>
      <c r="X261" s="22" t="n"/>
      <c r="Y261" s="22" t="n"/>
      <c r="Z261" s="25">
        <f>"%Z"&amp;TEXT(M261,"00")&amp;TEXT(N261,"0")&amp;"1"&amp;TEXT(O261,"00")</f>
        <v/>
      </c>
      <c r="AA261" s="22">
        <f>IF(E261="","",IF(Q261="AI",CONCATENATE("%%I",E261),IF(Q261="AO",CONCATENATE("%%O",E261),E261)))</f>
        <v/>
      </c>
      <c r="AB261" s="22" t="inlineStr">
        <is>
          <t>18-FIA-61101</t>
        </is>
      </c>
      <c r="AC261" s="22">
        <f>IF(G261&lt;&gt;"",G261,"")</f>
        <v/>
      </c>
      <c r="AD261" s="21">
        <f>IF(J261&lt;&gt;"",J261,"")</f>
        <v/>
      </c>
      <c r="AE261" s="21">
        <f>IF(K261&lt;&gt;"",K261,"")</f>
        <v/>
      </c>
      <c r="AF261" s="21">
        <f>IF(I261&lt;&gt;"",I261,"")</f>
        <v/>
      </c>
      <c r="AG261" s="22" t="n">
        <v>0</v>
      </c>
      <c r="AH261" s="22" t="n">
        <v>0</v>
      </c>
      <c r="AI261" s="22" t="n">
        <v>0</v>
      </c>
      <c r="AJ261" s="22" t="n">
        <v>0</v>
      </c>
      <c r="AK261" s="23" t="inlineStr">
        <is>
          <t>DCS-AI</t>
        </is>
      </c>
      <c r="AL261" s="23" t="inlineStr">
        <is>
          <t>IS</t>
        </is>
      </c>
      <c r="AM261" s="23" t="n"/>
      <c r="AN261" s="84" t="inlineStr">
        <is>
          <t>DCS</t>
        </is>
      </c>
      <c r="AO261" s="27" t="n"/>
      <c r="AP261" s="27" t="n"/>
      <c r="AQ261" s="28" t="n"/>
      <c r="AR261" s="543" t="inlineStr">
        <is>
          <t>Y</t>
        </is>
      </c>
      <c r="AS261" s="29" t="n"/>
      <c r="AT261" s="84" t="inlineStr">
        <is>
          <t>Site</t>
        </is>
      </c>
      <c r="AU261" s="541" t="inlineStr">
        <is>
          <t>-</t>
        </is>
      </c>
      <c r="AV261" s="27" t="n"/>
      <c r="AW261" s="27" t="n"/>
      <c r="AX261" s="530" t="inlineStr">
        <is>
          <t>18-IJB-40-011</t>
        </is>
      </c>
      <c r="AY261" s="530" t="inlineStr">
        <is>
          <t>18-40-011-iSC</t>
        </is>
      </c>
      <c r="AZ261" s="27" t="n"/>
      <c r="BA261" s="27" t="n"/>
      <c r="BB261" s="27" t="n"/>
      <c r="BC261" s="27" t="n"/>
      <c r="BD261" s="27" t="n"/>
      <c r="BE261" s="33" t="n"/>
      <c r="BF261" s="33" t="n"/>
      <c r="BG261" s="33" t="n"/>
      <c r="BH261" s="33" t="n"/>
      <c r="BI261" s="33" t="n"/>
      <c r="BJ261" s="33" t="n"/>
      <c r="BK261" s="33" t="n"/>
      <c r="BL261" s="33" t="n"/>
      <c r="BM261" s="33" t="n"/>
      <c r="BN261" s="33" t="n"/>
      <c r="BO261" s="33" t="n"/>
      <c r="BP261" s="33" t="n"/>
      <c r="BQ261" s="33" t="n"/>
      <c r="BR261" s="33" t="n"/>
      <c r="BS261" s="33" t="n"/>
      <c r="BT261" s="33" t="n"/>
      <c r="BU261" s="33" t="n"/>
      <c r="BV261" s="33" t="n"/>
      <c r="BW261" s="27" t="n"/>
      <c r="BX261" s="33" t="n"/>
      <c r="BY261" s="33" t="n"/>
      <c r="BZ261" s="33" t="n"/>
      <c r="CA261" s="27" t="n"/>
      <c r="CB261" s="27" t="n"/>
      <c r="CC261" s="27" t="n"/>
      <c r="CD261" s="27" t="n"/>
      <c r="CE261" s="58" t="n"/>
      <c r="CF261" s="58" t="n"/>
      <c r="CG261" s="59">
        <f>IF(OR(Q261="AI",Q261="PI"),AD261-(AE261-AD261)*0.001,IF(AND(Q261="AO",T261="FC"),4-0.048,IF(AND(Q261="AO",OR(T261="FO",T261="FLO")),20-0.048,"")))</f>
        <v/>
      </c>
      <c r="CH261" s="60">
        <f>IF(OR(Q261="AI",Q261="PI"),AD261+(AE261-AD261)*0.001,IF(AND(Q261="AO",T261="FC"),4+0.048,IF(AND(Q261="AO",OR(T261="FO",T261="FLO")),20+0.048,"")))</f>
        <v/>
      </c>
      <c r="CI261" s="61" t="n"/>
      <c r="CJ261" s="62" t="n"/>
      <c r="CK261" s="59">
        <f>IF(OR(Q261="AI",Q261="PI"),(AE261+AD261)/2-(AE261-AD261)*0.001,IF(Q261="AO",12-0.048,""))</f>
        <v/>
      </c>
      <c r="CL261" s="60">
        <f>IF(OR(Q261="AI",Q261="PI"),(AE261+AD261)/2+(AE261-AD261)*0.001,IF(Q261="AO",12+0.048,""))</f>
        <v/>
      </c>
      <c r="CM261" s="61" t="n"/>
      <c r="CN261" s="62" t="n"/>
      <c r="CO261" s="59">
        <f>IF(OR(Q261="AI",Q261="PI"),AE261-(AE261-AD261)*0.001,IF(AND(Q261="AO",T261="FC"),20-0.048,IF(AND(Q261="AO",OR(T261="FO",T261="FLO")),4-0.048,"")))</f>
        <v/>
      </c>
      <c r="CP261" s="60">
        <f>IF(OR(Q261="AI",Q261="PI"),AE261+(AE261-AD261)*0.001,IF(AND(Q261="AO",T261="FC"),20+0.048,IF(AND(Q261="AO",OR(T261="FO",T261="FLO")),4+0.048,"")))</f>
        <v/>
      </c>
      <c r="CQ261" s="64" t="n"/>
      <c r="CR261" s="65" t="n"/>
      <c r="CS261" s="67" t="n"/>
      <c r="CT261" s="67" t="n"/>
      <c r="CU261" s="544" t="n">
        <v>1840</v>
      </c>
      <c r="CV261" s="518">
        <f>LEFT(D261,3)</f>
        <v/>
      </c>
      <c r="CW261" s="47" t="inlineStr">
        <is>
          <t>FIA</t>
        </is>
      </c>
      <c r="CX261" s="47">
        <f>RIGHT(D261,6)</f>
        <v/>
      </c>
      <c r="CY261" s="47">
        <f>CV261&amp;CW261&amp;CX261</f>
        <v/>
      </c>
    </row>
    <row r="262" ht="19.9" customHeight="1" s="521">
      <c r="A262" s="524" t="n">
        <v>261</v>
      </c>
      <c r="B262" s="15" t="n">
        <v>5</v>
      </c>
      <c r="C262" s="15" t="n">
        <v>1840</v>
      </c>
      <c r="D262" s="45" t="inlineStr">
        <is>
          <t>18-TT-61104</t>
        </is>
      </c>
      <c r="E262" s="553" t="n"/>
      <c r="F262" s="540" t="inlineStr">
        <is>
          <t>-</t>
        </is>
      </c>
      <c r="G262" s="541" t="inlineStr">
        <is>
          <t>TA-6101 TEMP. INDIC.</t>
        </is>
      </c>
      <c r="H262" s="553" t="n"/>
      <c r="I262" s="553" t="n"/>
      <c r="J262" s="553">
        <f>IF(H262&lt;&gt;"",LEFT(H262,FIND("～",H262,1)-1),"")</f>
        <v/>
      </c>
      <c r="K262" s="553">
        <f>IF(H262&lt;&gt;"",MID(H262,FIND("～",H262,1)+1,10),"")</f>
        <v/>
      </c>
      <c r="L262" s="22">
        <f>L261</f>
        <v/>
      </c>
      <c r="M262" s="21">
        <f>M261</f>
        <v/>
      </c>
      <c r="N262" s="21">
        <f>N261</f>
        <v/>
      </c>
      <c r="O262" s="21" t="n">
        <v>5</v>
      </c>
      <c r="P262" s="83">
        <f>P261</f>
        <v/>
      </c>
      <c r="Q262" s="22">
        <f>IF(MID(P262,4,3)="543","AO","AI")</f>
        <v/>
      </c>
      <c r="R262" s="22">
        <f>IF(R261&lt;&gt;"",R261,"")</f>
        <v/>
      </c>
      <c r="S262" s="542" t="inlineStr">
        <is>
          <t>4~20mA</t>
        </is>
      </c>
      <c r="T262" s="22" t="n"/>
      <c r="U262" s="22" t="n"/>
      <c r="V262" s="22" t="n"/>
      <c r="W262" s="22" t="n"/>
      <c r="X262" s="22" t="n"/>
      <c r="Y262" s="22" t="n"/>
      <c r="Z262" s="25">
        <f>"%Z"&amp;TEXT(M262,"00")&amp;TEXT(N262,"0")&amp;"1"&amp;TEXT(O262,"00")</f>
        <v/>
      </c>
      <c r="AA262" s="22">
        <f>IF(E262="","",IF(Q262="AI",CONCATENATE("%%I",E262),IF(Q262="AO",CONCATENATE("%%O",E262),E262)))</f>
        <v/>
      </c>
      <c r="AB262" s="22" t="inlineStr">
        <is>
          <t>18-TI-61104</t>
        </is>
      </c>
      <c r="AC262" s="22">
        <f>IF(G262&lt;&gt;"",G262,"")</f>
        <v/>
      </c>
      <c r="AD262" s="21">
        <f>IF(J262&lt;&gt;"",J262,"")</f>
        <v/>
      </c>
      <c r="AE262" s="21">
        <f>IF(K262&lt;&gt;"",K262,"")</f>
        <v/>
      </c>
      <c r="AF262" s="21">
        <f>IF(I262&lt;&gt;"",I262,"")</f>
        <v/>
      </c>
      <c r="AG262" s="22" t="n">
        <v>0</v>
      </c>
      <c r="AH262" s="22" t="n">
        <v>0</v>
      </c>
      <c r="AI262" s="22" t="n">
        <v>0</v>
      </c>
      <c r="AJ262" s="22" t="n">
        <v>0</v>
      </c>
      <c r="AK262" s="23" t="inlineStr">
        <is>
          <t>DCS-AI</t>
        </is>
      </c>
      <c r="AL262" s="23" t="inlineStr">
        <is>
          <t>IS</t>
        </is>
      </c>
      <c r="AM262" s="23" t="n"/>
      <c r="AN262" s="84" t="inlineStr">
        <is>
          <t>DCS</t>
        </is>
      </c>
      <c r="AO262" s="27" t="n"/>
      <c r="AP262" s="27" t="n"/>
      <c r="AQ262" s="28" t="n"/>
      <c r="AR262" s="543" t="inlineStr">
        <is>
          <t>Y</t>
        </is>
      </c>
      <c r="AS262" s="29" t="n"/>
      <c r="AT262" s="84" t="inlineStr">
        <is>
          <t>Site</t>
        </is>
      </c>
      <c r="AU262" s="541" t="inlineStr">
        <is>
          <t>-</t>
        </is>
      </c>
      <c r="AV262" s="27" t="n"/>
      <c r="AW262" s="27" t="n"/>
      <c r="AX262" s="530" t="inlineStr">
        <is>
          <t>18-IJB-40-015</t>
        </is>
      </c>
      <c r="AY262" s="530" t="inlineStr">
        <is>
          <t>18-40-015-iSC</t>
        </is>
      </c>
      <c r="AZ262" s="27" t="n"/>
      <c r="BA262" s="27" t="n"/>
      <c r="BB262" s="27" t="n"/>
      <c r="BC262" s="27" t="n"/>
      <c r="BD262" s="27" t="n"/>
      <c r="BE262" s="33" t="n"/>
      <c r="BF262" s="33" t="n"/>
      <c r="BG262" s="33" t="n"/>
      <c r="BH262" s="33" t="n"/>
      <c r="BI262" s="33" t="n"/>
      <c r="BJ262" s="33" t="n"/>
      <c r="BK262" s="33" t="n"/>
      <c r="BL262" s="33" t="n"/>
      <c r="BM262" s="33" t="n"/>
      <c r="BN262" s="33" t="n"/>
      <c r="BO262" s="33" t="n"/>
      <c r="BP262" s="33" t="n"/>
      <c r="BQ262" s="33" t="n"/>
      <c r="BR262" s="33" t="n"/>
      <c r="BS262" s="33" t="n"/>
      <c r="BT262" s="33" t="n"/>
      <c r="BU262" s="33" t="n"/>
      <c r="BV262" s="33" t="n"/>
      <c r="BW262" s="27" t="n"/>
      <c r="BX262" s="33" t="n"/>
      <c r="BY262" s="33" t="n"/>
      <c r="BZ262" s="33" t="n"/>
      <c r="CA262" s="27" t="n"/>
      <c r="CB262" s="27" t="n"/>
      <c r="CC262" s="27" t="n"/>
      <c r="CD262" s="27" t="n"/>
      <c r="CE262" s="58" t="n"/>
      <c r="CF262" s="58" t="n"/>
      <c r="CG262" s="59">
        <f>IF(OR(Q262="AI",Q262="PI"),AD262-(AE262-AD262)*0.001,IF(AND(Q262="AO",T262="FC"),4-0.048,IF(AND(Q262="AO",OR(T262="FO",T262="FLO")),20-0.048,"")))</f>
        <v/>
      </c>
      <c r="CH262" s="60">
        <f>IF(OR(Q262="AI",Q262="PI"),AD262+(AE262-AD262)*0.001,IF(AND(Q262="AO",T262="FC"),4+0.048,IF(AND(Q262="AO",OR(T262="FO",T262="FLO")),20+0.048,"")))</f>
        <v/>
      </c>
      <c r="CI262" s="61" t="n"/>
      <c r="CJ262" s="62" t="n"/>
      <c r="CK262" s="59">
        <f>IF(OR(Q262="AI",Q262="PI"),(AE262+AD262)/2-(AE262-AD262)*0.001,IF(Q262="AO",12-0.048,""))</f>
        <v/>
      </c>
      <c r="CL262" s="60">
        <f>IF(OR(Q262="AI",Q262="PI"),(AE262+AD262)/2+(AE262-AD262)*0.001,IF(Q262="AO",12+0.048,""))</f>
        <v/>
      </c>
      <c r="CM262" s="61" t="n"/>
      <c r="CN262" s="62" t="n"/>
      <c r="CO262" s="59">
        <f>IF(OR(Q262="AI",Q262="PI"),AE262-(AE262-AD262)*0.001,IF(AND(Q262="AO",T262="FC"),20-0.048,IF(AND(Q262="AO",OR(T262="FO",T262="FLO")),4-0.048,"")))</f>
        <v/>
      </c>
      <c r="CP262" s="60">
        <f>IF(OR(Q262="AI",Q262="PI"),AE262+(AE262-AD262)*0.001,IF(AND(Q262="AO",T262="FC"),20+0.048,IF(AND(Q262="AO",OR(T262="FO",T262="FLO")),4+0.048,"")))</f>
        <v/>
      </c>
      <c r="CQ262" s="64" t="n"/>
      <c r="CR262" s="65" t="n"/>
      <c r="CS262" s="67" t="n"/>
      <c r="CT262" s="67" t="n"/>
      <c r="CU262" s="544" t="n">
        <v>1840</v>
      </c>
      <c r="CV262" s="518">
        <f>LEFT(D262,3)</f>
        <v/>
      </c>
      <c r="CW262" s="47" t="inlineStr">
        <is>
          <t>TI</t>
        </is>
      </c>
      <c r="CX262" s="47">
        <f>RIGHT(D262,6)</f>
        <v/>
      </c>
      <c r="CY262" s="47">
        <f>CV262&amp;CW262&amp;CX262</f>
        <v/>
      </c>
    </row>
    <row r="263" ht="19.9" customHeight="1" s="521">
      <c r="A263" s="524" t="n">
        <v>262</v>
      </c>
      <c r="B263" s="15" t="n">
        <v>6</v>
      </c>
      <c r="C263" s="15" t="n">
        <v>1840</v>
      </c>
      <c r="D263" s="45" t="inlineStr">
        <is>
          <t>18-TT-61106</t>
        </is>
      </c>
      <c r="E263" s="553" t="n"/>
      <c r="F263" s="540" t="inlineStr">
        <is>
          <t>-</t>
        </is>
      </c>
      <c r="G263" s="541" t="inlineStr">
        <is>
          <t>TA-6101 TEMP. INDIC.</t>
        </is>
      </c>
      <c r="H263" s="553" t="n"/>
      <c r="I263" s="553" t="n"/>
      <c r="J263" s="553">
        <f>IF(H263&lt;&gt;"",LEFT(H263,FIND("～",H263,1)-1),"")</f>
        <v/>
      </c>
      <c r="K263" s="553">
        <f>IF(H263&lt;&gt;"",MID(H263,FIND("～",H263,1)+1,10),"")</f>
        <v/>
      </c>
      <c r="L263" s="22">
        <f>L262</f>
        <v/>
      </c>
      <c r="M263" s="21">
        <f>M262</f>
        <v/>
      </c>
      <c r="N263" s="21">
        <f>N262</f>
        <v/>
      </c>
      <c r="O263" s="21" t="n">
        <v>6</v>
      </c>
      <c r="P263" s="83">
        <f>P262</f>
        <v/>
      </c>
      <c r="Q263" s="22">
        <f>IF(MID(P263,4,3)="543","AO","AI")</f>
        <v/>
      </c>
      <c r="R263" s="22">
        <f>IF(R262&lt;&gt;"",R262,"")</f>
        <v/>
      </c>
      <c r="S263" s="542" t="inlineStr">
        <is>
          <t>4~20mA</t>
        </is>
      </c>
      <c r="T263" s="22" t="n"/>
      <c r="U263" s="22" t="n"/>
      <c r="V263" s="22" t="n"/>
      <c r="W263" s="22" t="n"/>
      <c r="X263" s="22" t="n"/>
      <c r="Y263" s="22" t="n"/>
      <c r="Z263" s="25">
        <f>"%Z"&amp;TEXT(M263,"00")&amp;TEXT(N263,"0")&amp;"1"&amp;TEXT(O263,"00")</f>
        <v/>
      </c>
      <c r="AA263" s="22">
        <f>IF(E263="","",IF(Q263="AI",CONCATENATE("%%I",E263),IF(Q263="AO",CONCATENATE("%%O",E263),E263)))</f>
        <v/>
      </c>
      <c r="AB263" s="22" t="inlineStr">
        <is>
          <t>18-TI-61106</t>
        </is>
      </c>
      <c r="AC263" s="22">
        <f>IF(G263&lt;&gt;"",G263,"")</f>
        <v/>
      </c>
      <c r="AD263" s="21">
        <f>IF(J263&lt;&gt;"",J263,"")</f>
        <v/>
      </c>
      <c r="AE263" s="21">
        <f>IF(K263&lt;&gt;"",K263,"")</f>
        <v/>
      </c>
      <c r="AF263" s="21">
        <f>IF(I263&lt;&gt;"",I263,"")</f>
        <v/>
      </c>
      <c r="AG263" s="22" t="n">
        <v>0</v>
      </c>
      <c r="AH263" s="22" t="n">
        <v>0</v>
      </c>
      <c r="AI263" s="22" t="n">
        <v>0</v>
      </c>
      <c r="AJ263" s="22" t="n">
        <v>0</v>
      </c>
      <c r="AK263" s="23" t="inlineStr">
        <is>
          <t>DCS-AI</t>
        </is>
      </c>
      <c r="AL263" s="23" t="inlineStr">
        <is>
          <t>IS</t>
        </is>
      </c>
      <c r="AM263" s="23" t="n"/>
      <c r="AN263" s="84" t="inlineStr">
        <is>
          <t>DCS</t>
        </is>
      </c>
      <c r="AO263" s="27" t="n"/>
      <c r="AP263" s="27" t="n"/>
      <c r="AQ263" s="28" t="n"/>
      <c r="AR263" s="543" t="inlineStr">
        <is>
          <t>Y</t>
        </is>
      </c>
      <c r="AS263" s="29" t="n"/>
      <c r="AT263" s="84" t="inlineStr">
        <is>
          <t>Site</t>
        </is>
      </c>
      <c r="AU263" s="541" t="inlineStr">
        <is>
          <t>-</t>
        </is>
      </c>
      <c r="AV263" s="27" t="n"/>
      <c r="AW263" s="27" t="n"/>
      <c r="AX263" s="530" t="inlineStr">
        <is>
          <t>18-IJB-40-015</t>
        </is>
      </c>
      <c r="AY263" s="530" t="inlineStr">
        <is>
          <t>18-40-015-iSC</t>
        </is>
      </c>
      <c r="AZ263" s="27" t="n"/>
      <c r="BA263" s="27" t="n"/>
      <c r="BB263" s="27" t="n"/>
      <c r="BC263" s="27" t="n"/>
      <c r="BD263" s="27" t="n"/>
      <c r="BE263" s="33" t="n"/>
      <c r="BF263" s="33" t="n"/>
      <c r="BG263" s="33" t="n"/>
      <c r="BH263" s="33" t="n"/>
      <c r="BI263" s="33" t="n"/>
      <c r="BJ263" s="33" t="n"/>
      <c r="BK263" s="33" t="n"/>
      <c r="BL263" s="33" t="n"/>
      <c r="BM263" s="33" t="n"/>
      <c r="BN263" s="33" t="n"/>
      <c r="BO263" s="33" t="n"/>
      <c r="BP263" s="33" t="n"/>
      <c r="BQ263" s="33" t="n"/>
      <c r="BR263" s="33" t="n"/>
      <c r="BS263" s="33" t="n"/>
      <c r="BT263" s="33" t="n"/>
      <c r="BU263" s="33" t="n"/>
      <c r="BV263" s="33" t="n"/>
      <c r="BW263" s="27" t="n"/>
      <c r="BX263" s="33" t="n"/>
      <c r="BY263" s="33" t="n"/>
      <c r="BZ263" s="33" t="n"/>
      <c r="CA263" s="27" t="n"/>
      <c r="CB263" s="27" t="n"/>
      <c r="CC263" s="27" t="n"/>
      <c r="CD263" s="27" t="n"/>
      <c r="CE263" s="58" t="n"/>
      <c r="CF263" s="58" t="n"/>
      <c r="CG263" s="59">
        <f>IF(OR(Q263="AI",Q263="PI"),AD263-(AE263-AD263)*0.001,IF(AND(Q263="AO",T263="FC"),4-0.048,IF(AND(Q263="AO",OR(T263="FO",T263="FLO")),20-0.048,"")))</f>
        <v/>
      </c>
      <c r="CH263" s="60">
        <f>IF(OR(Q263="AI",Q263="PI"),AD263+(AE263-AD263)*0.001,IF(AND(Q263="AO",T263="FC"),4+0.048,IF(AND(Q263="AO",OR(T263="FO",T263="FLO")),20+0.048,"")))</f>
        <v/>
      </c>
      <c r="CI263" s="61" t="n"/>
      <c r="CJ263" s="62" t="n"/>
      <c r="CK263" s="59">
        <f>IF(OR(Q263="AI",Q263="PI"),(AE263+AD263)/2-(AE263-AD263)*0.001,IF(Q263="AO",12-0.048,""))</f>
        <v/>
      </c>
      <c r="CL263" s="60">
        <f>IF(OR(Q263="AI",Q263="PI"),(AE263+AD263)/2+(AE263-AD263)*0.001,IF(Q263="AO",12+0.048,""))</f>
        <v/>
      </c>
      <c r="CM263" s="61" t="n"/>
      <c r="CN263" s="62" t="n"/>
      <c r="CO263" s="59">
        <f>IF(OR(Q263="AI",Q263="PI"),AE263-(AE263-AD263)*0.001,IF(AND(Q263="AO",T263="FC"),20-0.048,IF(AND(Q263="AO",OR(T263="FO",T263="FLO")),4-0.048,"")))</f>
        <v/>
      </c>
      <c r="CP263" s="60">
        <f>IF(OR(Q263="AI",Q263="PI"),AE263+(AE263-AD263)*0.001,IF(AND(Q263="AO",T263="FC"),20+0.048,IF(AND(Q263="AO",OR(T263="FO",T263="FLO")),4+0.048,"")))</f>
        <v/>
      </c>
      <c r="CQ263" s="64" t="n"/>
      <c r="CR263" s="65" t="n"/>
      <c r="CS263" s="67" t="n"/>
      <c r="CT263" s="67" t="n"/>
      <c r="CU263" s="544" t="n">
        <v>1840</v>
      </c>
      <c r="CV263" s="518">
        <f>LEFT(D263,3)</f>
        <v/>
      </c>
      <c r="CW263" s="47" t="inlineStr">
        <is>
          <t>TI</t>
        </is>
      </c>
      <c r="CX263" s="47">
        <f>RIGHT(D263,6)</f>
        <v/>
      </c>
      <c r="CY263" s="47">
        <f>CV263&amp;CW263&amp;CX263</f>
        <v/>
      </c>
    </row>
    <row r="264" ht="19.9" customHeight="1" s="521">
      <c r="A264" s="524" t="n">
        <v>263</v>
      </c>
      <c r="B264" s="15" t="n">
        <v>7</v>
      </c>
      <c r="C264" s="15" t="n">
        <v>1840</v>
      </c>
      <c r="D264" s="45" t="inlineStr">
        <is>
          <t>18-TT-62101</t>
        </is>
      </c>
      <c r="E264" s="553" t="n"/>
      <c r="F264" s="540" t="inlineStr">
        <is>
          <t>-</t>
        </is>
      </c>
      <c r="G264" s="541" t="inlineStr">
        <is>
          <t>TA-6201 TEMP. INDIC.</t>
        </is>
      </c>
      <c r="H264" s="553" t="n"/>
      <c r="I264" s="553" t="n"/>
      <c r="J264" s="553">
        <f>IF(H264&lt;&gt;"",LEFT(H264,FIND("～",H264,1)-1),"")</f>
        <v/>
      </c>
      <c r="K264" s="553">
        <f>IF(H264&lt;&gt;"",MID(H264,FIND("～",H264,1)+1,10),"")</f>
        <v/>
      </c>
      <c r="L264" s="22">
        <f>L263</f>
        <v/>
      </c>
      <c r="M264" s="21">
        <f>M263</f>
        <v/>
      </c>
      <c r="N264" s="21">
        <f>N263</f>
        <v/>
      </c>
      <c r="O264" s="21" t="n">
        <v>7</v>
      </c>
      <c r="P264" s="83">
        <f>P263</f>
        <v/>
      </c>
      <c r="Q264" s="22">
        <f>IF(MID(P264,4,3)="543","AO","AI")</f>
        <v/>
      </c>
      <c r="R264" s="22">
        <f>IF(R263&lt;&gt;"",R263,"")</f>
        <v/>
      </c>
      <c r="S264" s="542" t="inlineStr">
        <is>
          <t>4~20mA</t>
        </is>
      </c>
      <c r="T264" s="22" t="n"/>
      <c r="U264" s="22" t="n"/>
      <c r="V264" s="22" t="n"/>
      <c r="W264" s="22" t="n"/>
      <c r="X264" s="22" t="n"/>
      <c r="Y264" s="22" t="n"/>
      <c r="Z264" s="25">
        <f>"%Z"&amp;TEXT(M264,"00")&amp;TEXT(N264,"0")&amp;"1"&amp;TEXT(O264,"00")</f>
        <v/>
      </c>
      <c r="AA264" s="22">
        <f>IF(E264="","",IF(Q264="AI",CONCATENATE("%%I",E264),IF(Q264="AO",CONCATENATE("%%O",E264),E264)))</f>
        <v/>
      </c>
      <c r="AB264" s="22" t="inlineStr">
        <is>
          <t>18-TI-62101</t>
        </is>
      </c>
      <c r="AC264" s="22">
        <f>IF(G264&lt;&gt;"",G264,"")</f>
        <v/>
      </c>
      <c r="AD264" s="21">
        <f>IF(J264&lt;&gt;"",J264,"")</f>
        <v/>
      </c>
      <c r="AE264" s="21">
        <f>IF(K264&lt;&gt;"",K264,"")</f>
        <v/>
      </c>
      <c r="AF264" s="21">
        <f>IF(I264&lt;&gt;"",I264,"")</f>
        <v/>
      </c>
      <c r="AG264" s="22" t="n">
        <v>0</v>
      </c>
      <c r="AH264" s="22" t="n">
        <v>0</v>
      </c>
      <c r="AI264" s="22" t="n">
        <v>0</v>
      </c>
      <c r="AJ264" s="22" t="n">
        <v>0</v>
      </c>
      <c r="AK264" s="23" t="inlineStr">
        <is>
          <t>DCS-AI</t>
        </is>
      </c>
      <c r="AL264" s="23" t="inlineStr">
        <is>
          <t>IS</t>
        </is>
      </c>
      <c r="AM264" s="23" t="n"/>
      <c r="AN264" s="84" t="inlineStr">
        <is>
          <t>DCS</t>
        </is>
      </c>
      <c r="AO264" s="27" t="n"/>
      <c r="AP264" s="27" t="n"/>
      <c r="AQ264" s="28" t="n"/>
      <c r="AR264" s="543" t="inlineStr">
        <is>
          <t>Y</t>
        </is>
      </c>
      <c r="AS264" s="29" t="n"/>
      <c r="AT264" s="84" t="inlineStr">
        <is>
          <t>Site</t>
        </is>
      </c>
      <c r="AU264" s="541" t="inlineStr">
        <is>
          <t>-</t>
        </is>
      </c>
      <c r="AV264" s="27" t="n"/>
      <c r="AW264" s="27" t="n"/>
      <c r="AX264" s="530" t="inlineStr">
        <is>
          <t>18-IJB-40-015</t>
        </is>
      </c>
      <c r="AY264" s="530" t="inlineStr">
        <is>
          <t>18-40-015-iSC</t>
        </is>
      </c>
      <c r="AZ264" s="27" t="n"/>
      <c r="BA264" s="27" t="n"/>
      <c r="BB264" s="27" t="n"/>
      <c r="BC264" s="27" t="n"/>
      <c r="BD264" s="27" t="n"/>
      <c r="BE264" s="33" t="n"/>
      <c r="BF264" s="33" t="n"/>
      <c r="BG264" s="33" t="n"/>
      <c r="BH264" s="33" t="n"/>
      <c r="BI264" s="33" t="n"/>
      <c r="BJ264" s="33" t="n"/>
      <c r="BK264" s="33" t="n"/>
      <c r="BL264" s="33" t="n"/>
      <c r="BM264" s="33" t="n"/>
      <c r="BN264" s="33" t="n"/>
      <c r="BO264" s="33" t="n"/>
      <c r="BP264" s="33" t="n"/>
      <c r="BQ264" s="33" t="n"/>
      <c r="BR264" s="33" t="n"/>
      <c r="BS264" s="33" t="n"/>
      <c r="BT264" s="33" t="n"/>
      <c r="BU264" s="33" t="n"/>
      <c r="BV264" s="33" t="n"/>
      <c r="BW264" s="27" t="n"/>
      <c r="BX264" s="33" t="n"/>
      <c r="BY264" s="33" t="n"/>
      <c r="BZ264" s="33" t="n"/>
      <c r="CA264" s="27" t="n"/>
      <c r="CB264" s="27" t="n"/>
      <c r="CC264" s="27" t="n"/>
      <c r="CD264" s="27" t="n"/>
      <c r="CE264" s="58" t="n"/>
      <c r="CF264" s="58" t="n"/>
      <c r="CG264" s="59">
        <f>IF(OR(Q264="AI",Q264="PI"),AD264-(AE264-AD264)*0.001,IF(AND(Q264="AO",T264="FC"),4-0.048,IF(AND(Q264="AO",OR(T264="FO",T264="FLO")),20-0.048,"")))</f>
        <v/>
      </c>
      <c r="CH264" s="60">
        <f>IF(OR(Q264="AI",Q264="PI"),AD264+(AE264-AD264)*0.001,IF(AND(Q264="AO",T264="FC"),4+0.048,IF(AND(Q264="AO",OR(T264="FO",T264="FLO")),20+0.048,"")))</f>
        <v/>
      </c>
      <c r="CI264" s="61" t="n"/>
      <c r="CJ264" s="62" t="n"/>
      <c r="CK264" s="59">
        <f>IF(OR(Q264="AI",Q264="PI"),(AE264+AD264)/2-(AE264-AD264)*0.001,IF(Q264="AO",12-0.048,""))</f>
        <v/>
      </c>
      <c r="CL264" s="60">
        <f>IF(OR(Q264="AI",Q264="PI"),(AE264+AD264)/2+(AE264-AD264)*0.001,IF(Q264="AO",12+0.048,""))</f>
        <v/>
      </c>
      <c r="CM264" s="61" t="n"/>
      <c r="CN264" s="62" t="n"/>
      <c r="CO264" s="59">
        <f>IF(OR(Q264="AI",Q264="PI"),AE264-(AE264-AD264)*0.001,IF(AND(Q264="AO",T264="FC"),20-0.048,IF(AND(Q264="AO",OR(T264="FO",T264="FLO")),4-0.048,"")))</f>
        <v/>
      </c>
      <c r="CP264" s="60">
        <f>IF(OR(Q264="AI",Q264="PI"),AE264+(AE264-AD264)*0.001,IF(AND(Q264="AO",T264="FC"),20+0.048,IF(AND(Q264="AO",OR(T264="FO",T264="FLO")),4+0.048,"")))</f>
        <v/>
      </c>
      <c r="CQ264" s="64" t="n"/>
      <c r="CR264" s="65" t="n"/>
      <c r="CS264" s="67" t="n"/>
      <c r="CT264" s="67" t="n"/>
      <c r="CU264" s="544" t="n">
        <v>1840</v>
      </c>
      <c r="CV264" s="518">
        <f>LEFT(D264,3)</f>
        <v/>
      </c>
      <c r="CW264" s="47" t="inlineStr">
        <is>
          <t>TI</t>
        </is>
      </c>
      <c r="CX264" s="47">
        <f>RIGHT(D264,6)</f>
        <v/>
      </c>
      <c r="CY264" s="47">
        <f>CV264&amp;CW264&amp;CX264</f>
        <v/>
      </c>
    </row>
    <row r="265" ht="19.9" customHeight="1" s="521">
      <c r="A265" s="524" t="n">
        <v>264</v>
      </c>
      <c r="B265" s="15" t="n">
        <v>8</v>
      </c>
      <c r="C265" s="15" t="n">
        <v>1840</v>
      </c>
      <c r="D265" s="45" t="inlineStr">
        <is>
          <t>18-TT-62102</t>
        </is>
      </c>
      <c r="E265" s="553" t="n"/>
      <c r="F265" s="540" t="inlineStr">
        <is>
          <t>-</t>
        </is>
      </c>
      <c r="G265" s="541" t="inlineStr">
        <is>
          <t>TA-6201 TEMP. INDIC.</t>
        </is>
      </c>
      <c r="H265" s="553" t="n"/>
      <c r="I265" s="553" t="n"/>
      <c r="J265" s="553">
        <f>IF(H265&lt;&gt;"",LEFT(H265,FIND("～",H265,1)-1),"")</f>
        <v/>
      </c>
      <c r="K265" s="553">
        <f>IF(H265&lt;&gt;"",MID(H265,FIND("～",H265,1)+1,10),"")</f>
        <v/>
      </c>
      <c r="L265" s="22">
        <f>L264</f>
        <v/>
      </c>
      <c r="M265" s="21">
        <f>M264</f>
        <v/>
      </c>
      <c r="N265" s="21">
        <f>N264</f>
        <v/>
      </c>
      <c r="O265" s="21" t="n">
        <v>8</v>
      </c>
      <c r="P265" s="83">
        <f>P264</f>
        <v/>
      </c>
      <c r="Q265" s="22">
        <f>IF(MID(P265,4,3)="543","AO","AI")</f>
        <v/>
      </c>
      <c r="R265" s="22">
        <f>IF(R264&lt;&gt;"",R264,"")</f>
        <v/>
      </c>
      <c r="S265" s="542" t="inlineStr">
        <is>
          <t>4~20mA</t>
        </is>
      </c>
      <c r="T265" s="22" t="n"/>
      <c r="U265" s="22" t="n"/>
      <c r="V265" s="22" t="n"/>
      <c r="W265" s="22" t="n"/>
      <c r="X265" s="22" t="n"/>
      <c r="Y265" s="22" t="n"/>
      <c r="Z265" s="25">
        <f>"%Z"&amp;TEXT(M265,"00")&amp;TEXT(N265,"0")&amp;"1"&amp;TEXT(O265,"00")</f>
        <v/>
      </c>
      <c r="AA265" s="22">
        <f>IF(E265="","",IF(Q265="AI",CONCATENATE("%%I",E265),IF(Q265="AO",CONCATENATE("%%O",E265),E265)))</f>
        <v/>
      </c>
      <c r="AB265" s="22" t="inlineStr">
        <is>
          <t>18-TI-62102</t>
        </is>
      </c>
      <c r="AC265" s="22">
        <f>IF(G265&lt;&gt;"",G265,"")</f>
        <v/>
      </c>
      <c r="AD265" s="21">
        <f>IF(J265&lt;&gt;"",J265,"")</f>
        <v/>
      </c>
      <c r="AE265" s="21">
        <f>IF(K265&lt;&gt;"",K265,"")</f>
        <v/>
      </c>
      <c r="AF265" s="21">
        <f>IF(I265&lt;&gt;"",I265,"")</f>
        <v/>
      </c>
      <c r="AG265" s="22" t="n">
        <v>0</v>
      </c>
      <c r="AH265" s="22" t="n">
        <v>0</v>
      </c>
      <c r="AI265" s="22" t="n">
        <v>0</v>
      </c>
      <c r="AJ265" s="22" t="n">
        <v>0</v>
      </c>
      <c r="AK265" s="23" t="inlineStr">
        <is>
          <t>DCS-AI</t>
        </is>
      </c>
      <c r="AL265" s="23" t="inlineStr">
        <is>
          <t>IS</t>
        </is>
      </c>
      <c r="AM265" s="23" t="n"/>
      <c r="AN265" s="84" t="inlineStr">
        <is>
          <t>DCS</t>
        </is>
      </c>
      <c r="AO265" s="27" t="n"/>
      <c r="AP265" s="27" t="n"/>
      <c r="AQ265" s="28" t="n"/>
      <c r="AR265" s="543" t="inlineStr">
        <is>
          <t>Y</t>
        </is>
      </c>
      <c r="AS265" s="29" t="n"/>
      <c r="AT265" s="84" t="inlineStr">
        <is>
          <t>Site</t>
        </is>
      </c>
      <c r="AU265" s="541" t="inlineStr">
        <is>
          <t>-</t>
        </is>
      </c>
      <c r="AV265" s="27" t="n"/>
      <c r="AW265" s="27" t="n"/>
      <c r="AX265" s="530" t="inlineStr">
        <is>
          <t>18-IJB-40-015</t>
        </is>
      </c>
      <c r="AY265" s="530" t="inlineStr">
        <is>
          <t>18-40-015-iSC</t>
        </is>
      </c>
      <c r="AZ265" s="27" t="n"/>
      <c r="BA265" s="27" t="n"/>
      <c r="BB265" s="27" t="n"/>
      <c r="BC265" s="27" t="n"/>
      <c r="BD265" s="27" t="n"/>
      <c r="BE265" s="33" t="n"/>
      <c r="BF265" s="33" t="n"/>
      <c r="BG265" s="33" t="n"/>
      <c r="BH265" s="33" t="n"/>
      <c r="BI265" s="33" t="n"/>
      <c r="BJ265" s="33" t="n"/>
      <c r="BK265" s="33" t="n"/>
      <c r="BL265" s="33" t="n"/>
      <c r="BM265" s="33" t="n"/>
      <c r="BN265" s="33" t="n"/>
      <c r="BO265" s="33" t="n"/>
      <c r="BP265" s="33" t="n"/>
      <c r="BQ265" s="33" t="n"/>
      <c r="BR265" s="33" t="n"/>
      <c r="BS265" s="33" t="n"/>
      <c r="BT265" s="33" t="n"/>
      <c r="BU265" s="33" t="n"/>
      <c r="BV265" s="33" t="n"/>
      <c r="BW265" s="27" t="n"/>
      <c r="BX265" s="33" t="n"/>
      <c r="BY265" s="33" t="n"/>
      <c r="BZ265" s="33" t="n"/>
      <c r="CA265" s="27" t="n"/>
      <c r="CB265" s="27" t="n"/>
      <c r="CC265" s="27" t="n"/>
      <c r="CD265" s="27" t="n"/>
      <c r="CE265" s="58" t="n"/>
      <c r="CF265" s="58" t="n"/>
      <c r="CG265" s="59">
        <f>IF(OR(Q265="AI",Q265="PI"),AD265-(AE265-AD265)*0.001,IF(AND(Q265="AO",T265="FC"),4-0.048,IF(AND(Q265="AO",OR(T265="FO",T265="FLO")),20-0.048,"")))</f>
        <v/>
      </c>
      <c r="CH265" s="60">
        <f>IF(OR(Q265="AI",Q265="PI"),AD265+(AE265-AD265)*0.001,IF(AND(Q265="AO",T265="FC"),4+0.048,IF(AND(Q265="AO",OR(T265="FO",T265="FLO")),20+0.048,"")))</f>
        <v/>
      </c>
      <c r="CI265" s="61" t="n"/>
      <c r="CJ265" s="62" t="n"/>
      <c r="CK265" s="59">
        <f>IF(OR(Q265="AI",Q265="PI"),(AE265+AD265)/2-(AE265-AD265)*0.001,IF(Q265="AO",12-0.048,""))</f>
        <v/>
      </c>
      <c r="CL265" s="60">
        <f>IF(OR(Q265="AI",Q265="PI"),(AE265+AD265)/2+(AE265-AD265)*0.001,IF(Q265="AO",12+0.048,""))</f>
        <v/>
      </c>
      <c r="CM265" s="61" t="n"/>
      <c r="CN265" s="62" t="n"/>
      <c r="CO265" s="59">
        <f>IF(OR(Q265="AI",Q265="PI"),AE265-(AE265-AD265)*0.001,IF(AND(Q265="AO",T265="FC"),20-0.048,IF(AND(Q265="AO",OR(T265="FO",T265="FLO")),4-0.048,"")))</f>
        <v/>
      </c>
      <c r="CP265" s="60">
        <f>IF(OR(Q265="AI",Q265="PI"),AE265+(AE265-AD265)*0.001,IF(AND(Q265="AO",T265="FC"),20+0.048,IF(AND(Q265="AO",OR(T265="FO",T265="FLO")),4+0.048,"")))</f>
        <v/>
      </c>
      <c r="CQ265" s="64" t="n"/>
      <c r="CR265" s="65" t="n"/>
      <c r="CS265" s="67" t="n"/>
      <c r="CT265" s="67" t="n"/>
      <c r="CU265" s="544" t="n">
        <v>1840</v>
      </c>
      <c r="CV265" s="518">
        <f>LEFT(D265,3)</f>
        <v/>
      </c>
      <c r="CW265" s="47" t="inlineStr">
        <is>
          <t>TI</t>
        </is>
      </c>
      <c r="CX265" s="47">
        <f>RIGHT(D265,6)</f>
        <v/>
      </c>
      <c r="CY265" s="47">
        <f>CV265&amp;CW265&amp;CX265</f>
        <v/>
      </c>
    </row>
    <row r="266" ht="19.9" customHeight="1" s="521">
      <c r="A266" s="524" t="n">
        <v>265</v>
      </c>
      <c r="B266" s="15" t="n">
        <v>9</v>
      </c>
      <c r="C266" s="15" t="n">
        <v>1840</v>
      </c>
      <c r="D266" s="45" t="inlineStr">
        <is>
          <t>18-TT-62103</t>
        </is>
      </c>
      <c r="E266" s="553" t="n"/>
      <c r="F266" s="540" t="inlineStr">
        <is>
          <t>-</t>
        </is>
      </c>
      <c r="G266" s="541" t="inlineStr">
        <is>
          <t>TA-6201 TEMP. INDIC.</t>
        </is>
      </c>
      <c r="H266" s="553" t="n"/>
      <c r="I266" s="553" t="n"/>
      <c r="J266" s="553">
        <f>IF(H266&lt;&gt;"",LEFT(H266,FIND("～",H266,1)-1),"")</f>
        <v/>
      </c>
      <c r="K266" s="553">
        <f>IF(H266&lt;&gt;"",MID(H266,FIND("～",H266,1)+1,10),"")</f>
        <v/>
      </c>
      <c r="L266" s="22">
        <f>L265</f>
        <v/>
      </c>
      <c r="M266" s="21">
        <f>M265</f>
        <v/>
      </c>
      <c r="N266" s="21">
        <f>N265</f>
        <v/>
      </c>
      <c r="O266" s="21" t="n">
        <v>9</v>
      </c>
      <c r="P266" s="83">
        <f>P265</f>
        <v/>
      </c>
      <c r="Q266" s="22">
        <f>IF(MID(P266,4,3)="543","AO","AI")</f>
        <v/>
      </c>
      <c r="R266" s="22">
        <f>IF(R265&lt;&gt;"",R265,"")</f>
        <v/>
      </c>
      <c r="S266" s="542" t="inlineStr">
        <is>
          <t>4~20mA</t>
        </is>
      </c>
      <c r="T266" s="22" t="n"/>
      <c r="U266" s="22" t="n"/>
      <c r="V266" s="22" t="n"/>
      <c r="W266" s="22" t="n"/>
      <c r="X266" s="22" t="n"/>
      <c r="Y266" s="22" t="n"/>
      <c r="Z266" s="25">
        <f>"%Z"&amp;TEXT(M266,"00")&amp;TEXT(N266,"0")&amp;"1"&amp;TEXT(O266,"00")</f>
        <v/>
      </c>
      <c r="AA266" s="22">
        <f>IF(E266="","",IF(Q266="AI",CONCATENATE("%%I",E266),IF(Q266="AO",CONCATENATE("%%O",E266),E266)))</f>
        <v/>
      </c>
      <c r="AB266" s="22" t="inlineStr">
        <is>
          <t>18-TI-62103</t>
        </is>
      </c>
      <c r="AC266" s="22">
        <f>IF(G266&lt;&gt;"",G266,"")</f>
        <v/>
      </c>
      <c r="AD266" s="21">
        <f>IF(J266&lt;&gt;"",J266,"")</f>
        <v/>
      </c>
      <c r="AE266" s="21">
        <f>IF(K266&lt;&gt;"",K266,"")</f>
        <v/>
      </c>
      <c r="AF266" s="21">
        <f>IF(I266&lt;&gt;"",I266,"")</f>
        <v/>
      </c>
      <c r="AG266" s="22" t="n">
        <v>0</v>
      </c>
      <c r="AH266" s="22" t="n">
        <v>0</v>
      </c>
      <c r="AI266" s="22" t="n">
        <v>0</v>
      </c>
      <c r="AJ266" s="22" t="n">
        <v>0</v>
      </c>
      <c r="AK266" s="23" t="inlineStr">
        <is>
          <t>DCS-AI</t>
        </is>
      </c>
      <c r="AL266" s="23" t="inlineStr">
        <is>
          <t>IS</t>
        </is>
      </c>
      <c r="AM266" s="23" t="n"/>
      <c r="AN266" s="84" t="inlineStr">
        <is>
          <t>DCS</t>
        </is>
      </c>
      <c r="AO266" s="27" t="n"/>
      <c r="AP266" s="27" t="n"/>
      <c r="AQ266" s="28" t="n"/>
      <c r="AR266" s="543" t="inlineStr">
        <is>
          <t>Y</t>
        </is>
      </c>
      <c r="AS266" s="29" t="n"/>
      <c r="AT266" s="84" t="inlineStr">
        <is>
          <t>Site</t>
        </is>
      </c>
      <c r="AU266" s="541" t="inlineStr">
        <is>
          <t>-</t>
        </is>
      </c>
      <c r="AV266" s="27" t="n"/>
      <c r="AW266" s="27" t="n"/>
      <c r="AX266" s="530" t="inlineStr">
        <is>
          <t>18-IJB-40-015</t>
        </is>
      </c>
      <c r="AY266" s="530" t="inlineStr">
        <is>
          <t>18-40-015-iSC</t>
        </is>
      </c>
      <c r="AZ266" s="27" t="n"/>
      <c r="BA266" s="27" t="n"/>
      <c r="BB266" s="27" t="n"/>
      <c r="BC266" s="27" t="n"/>
      <c r="BD266" s="27" t="n"/>
      <c r="BE266" s="33" t="n"/>
      <c r="BF266" s="33" t="n"/>
      <c r="BG266" s="33" t="n"/>
      <c r="BH266" s="33" t="n"/>
      <c r="BI266" s="33" t="n"/>
      <c r="BJ266" s="33" t="n"/>
      <c r="BK266" s="33" t="n"/>
      <c r="BL266" s="33" t="n"/>
      <c r="BM266" s="33" t="n"/>
      <c r="BN266" s="33" t="n"/>
      <c r="BO266" s="33" t="n"/>
      <c r="BP266" s="33" t="n"/>
      <c r="BQ266" s="33" t="n"/>
      <c r="BR266" s="33" t="n"/>
      <c r="BS266" s="33" t="n"/>
      <c r="BT266" s="33" t="n"/>
      <c r="BU266" s="33" t="n"/>
      <c r="BV266" s="33" t="n"/>
      <c r="BW266" s="27" t="n"/>
      <c r="BX266" s="33" t="n"/>
      <c r="BY266" s="33" t="n"/>
      <c r="BZ266" s="33" t="n"/>
      <c r="CA266" s="27" t="n"/>
      <c r="CB266" s="27" t="n"/>
      <c r="CC266" s="27" t="n"/>
      <c r="CD266" s="27" t="n"/>
      <c r="CE266" s="58" t="n"/>
      <c r="CF266" s="58" t="n"/>
      <c r="CG266" s="59">
        <f>IF(OR(Q266="AI",Q266="PI"),AD266-(AE266-AD266)*0.001,IF(AND(Q266="AO",T266="FC"),4-0.048,IF(AND(Q266="AO",OR(T266="FO",T266="FLO")),20-0.048,"")))</f>
        <v/>
      </c>
      <c r="CH266" s="60">
        <f>IF(OR(Q266="AI",Q266="PI"),AD266+(AE266-AD266)*0.001,IF(AND(Q266="AO",T266="FC"),4+0.048,IF(AND(Q266="AO",OR(T266="FO",T266="FLO")),20+0.048,"")))</f>
        <v/>
      </c>
      <c r="CI266" s="61" t="n"/>
      <c r="CJ266" s="62" t="n"/>
      <c r="CK266" s="59">
        <f>IF(OR(Q266="AI",Q266="PI"),(AE266+AD266)/2-(AE266-AD266)*0.001,IF(Q266="AO",12-0.048,""))</f>
        <v/>
      </c>
      <c r="CL266" s="60">
        <f>IF(OR(Q266="AI",Q266="PI"),(AE266+AD266)/2+(AE266-AD266)*0.001,IF(Q266="AO",12+0.048,""))</f>
        <v/>
      </c>
      <c r="CM266" s="61" t="n"/>
      <c r="CN266" s="62" t="n"/>
      <c r="CO266" s="59">
        <f>IF(OR(Q266="AI",Q266="PI"),AE266-(AE266-AD266)*0.001,IF(AND(Q266="AO",T266="FC"),20-0.048,IF(AND(Q266="AO",OR(T266="FO",T266="FLO")),4-0.048,"")))</f>
        <v/>
      </c>
      <c r="CP266" s="60">
        <f>IF(OR(Q266="AI",Q266="PI"),AE266+(AE266-AD266)*0.001,IF(AND(Q266="AO",T266="FC"),20+0.048,IF(AND(Q266="AO",OR(T266="FO",T266="FLO")),4+0.048,"")))</f>
        <v/>
      </c>
      <c r="CQ266" s="64" t="n"/>
      <c r="CR266" s="65" t="n"/>
      <c r="CS266" s="67" t="n"/>
      <c r="CT266" s="67" t="n"/>
      <c r="CU266" s="544" t="n">
        <v>1840</v>
      </c>
      <c r="CV266" s="518">
        <f>LEFT(D266,3)</f>
        <v/>
      </c>
      <c r="CW266" s="47" t="inlineStr">
        <is>
          <t>TI</t>
        </is>
      </c>
      <c r="CX266" s="47">
        <f>RIGHT(D266,6)</f>
        <v/>
      </c>
      <c r="CY266" s="47">
        <f>CV266&amp;CW266&amp;CX266</f>
        <v/>
      </c>
    </row>
    <row r="267" ht="19.9" customHeight="1" s="521">
      <c r="A267" s="524" t="n">
        <v>266</v>
      </c>
      <c r="B267" s="15" t="n">
        <v>10</v>
      </c>
      <c r="C267" s="15" t="n">
        <v>1840</v>
      </c>
      <c r="D267" s="45" t="inlineStr">
        <is>
          <t>18-TT-62104</t>
        </is>
      </c>
      <c r="E267" s="45" t="n"/>
      <c r="F267" s="540" t="inlineStr">
        <is>
          <t>-</t>
        </is>
      </c>
      <c r="G267" s="541" t="inlineStr">
        <is>
          <t>TA-6201 TEMP. INDIC.</t>
        </is>
      </c>
      <c r="H267" s="553" t="n"/>
      <c r="I267" s="553" t="n"/>
      <c r="J267" s="553">
        <f>IF(H267&lt;&gt;"",LEFT(H267,FIND("～",H267,1)-1),"")</f>
        <v/>
      </c>
      <c r="K267" s="553">
        <f>IF(H267&lt;&gt;"",MID(H267,FIND("～",H267,1)+1,10),"")</f>
        <v/>
      </c>
      <c r="L267" s="22">
        <f>L266</f>
        <v/>
      </c>
      <c r="M267" s="21">
        <f>M266</f>
        <v/>
      </c>
      <c r="N267" s="21">
        <f>N266</f>
        <v/>
      </c>
      <c r="O267" s="21" t="n">
        <v>10</v>
      </c>
      <c r="P267" s="83">
        <f>P266</f>
        <v/>
      </c>
      <c r="Q267" s="22">
        <f>IF(MID(P267,4,3)="543","AO","AI")</f>
        <v/>
      </c>
      <c r="R267" s="22">
        <f>IF(R266&lt;&gt;"",R266,"")</f>
        <v/>
      </c>
      <c r="S267" s="542" t="inlineStr">
        <is>
          <t>4~20mA</t>
        </is>
      </c>
      <c r="T267" s="22" t="n"/>
      <c r="U267" s="22" t="n"/>
      <c r="V267" s="22" t="n"/>
      <c r="W267" s="22" t="n"/>
      <c r="X267" s="22" t="n"/>
      <c r="Y267" s="22" t="n"/>
      <c r="Z267" s="25">
        <f>"%Z"&amp;TEXT(M267,"00")&amp;TEXT(N267,"0")&amp;"1"&amp;TEXT(O267,"00")</f>
        <v/>
      </c>
      <c r="AA267" s="22">
        <f>IF(E267="","",IF(Q267="AI",CONCATENATE("%%I",E267),IF(Q267="AO",CONCATENATE("%%O",E267),E267)))</f>
        <v/>
      </c>
      <c r="AB267" s="22" t="inlineStr">
        <is>
          <t>18-TI-62104</t>
        </is>
      </c>
      <c r="AC267" s="22">
        <f>IF(G267&lt;&gt;"",G267,"")</f>
        <v/>
      </c>
      <c r="AD267" s="21">
        <f>IF(J267&lt;&gt;"",J267,"")</f>
        <v/>
      </c>
      <c r="AE267" s="21">
        <f>IF(K267&lt;&gt;"",K267,"")</f>
        <v/>
      </c>
      <c r="AF267" s="21">
        <f>IF(I267&lt;&gt;"",I267,"")</f>
        <v/>
      </c>
      <c r="AG267" s="22" t="n"/>
      <c r="AH267" s="22" t="n"/>
      <c r="AI267" s="22" t="n"/>
      <c r="AJ267" s="22" t="n"/>
      <c r="AK267" s="23" t="inlineStr">
        <is>
          <t>DCS-AI</t>
        </is>
      </c>
      <c r="AL267" s="23" t="inlineStr">
        <is>
          <t>IS</t>
        </is>
      </c>
      <c r="AM267" s="23" t="n"/>
      <c r="AN267" s="84" t="inlineStr">
        <is>
          <t>DCS</t>
        </is>
      </c>
      <c r="AO267" s="27" t="n"/>
      <c r="AP267" s="27" t="n"/>
      <c r="AQ267" s="28" t="n"/>
      <c r="AR267" s="543" t="inlineStr">
        <is>
          <t>Y</t>
        </is>
      </c>
      <c r="AS267" s="29" t="n"/>
      <c r="AT267" s="84" t="inlineStr">
        <is>
          <t>Site</t>
        </is>
      </c>
      <c r="AU267" s="541" t="inlineStr">
        <is>
          <t>-</t>
        </is>
      </c>
      <c r="AV267" s="27" t="n"/>
      <c r="AW267" s="27" t="n"/>
      <c r="AX267" s="530" t="inlineStr">
        <is>
          <t>18-IJB-40-015</t>
        </is>
      </c>
      <c r="AY267" s="530" t="inlineStr">
        <is>
          <t>18-40-015-iSC</t>
        </is>
      </c>
      <c r="AZ267" s="27" t="n"/>
      <c r="BA267" s="27" t="n"/>
      <c r="BB267" s="27" t="n"/>
      <c r="BC267" s="27" t="n"/>
      <c r="BD267" s="27" t="n"/>
      <c r="BE267" s="33" t="n"/>
      <c r="BF267" s="33" t="n"/>
      <c r="BG267" s="33" t="n"/>
      <c r="BH267" s="33" t="n"/>
      <c r="BI267" s="33" t="n"/>
      <c r="BJ267" s="33" t="n"/>
      <c r="BK267" s="33" t="n"/>
      <c r="BL267" s="33" t="n"/>
      <c r="BM267" s="33" t="n"/>
      <c r="BN267" s="33" t="n"/>
      <c r="BO267" s="33" t="n"/>
      <c r="BP267" s="33" t="n"/>
      <c r="BQ267" s="33" t="n"/>
      <c r="BR267" s="33" t="n"/>
      <c r="BS267" s="33" t="n"/>
      <c r="BT267" s="33" t="n"/>
      <c r="BU267" s="33" t="n"/>
      <c r="BV267" s="33" t="n"/>
      <c r="BW267" s="27" t="n"/>
      <c r="BX267" s="33" t="n"/>
      <c r="BY267" s="33" t="n"/>
      <c r="BZ267" s="33" t="n"/>
      <c r="CA267" s="27" t="n"/>
      <c r="CB267" s="27" t="n"/>
      <c r="CC267" s="27" t="n"/>
      <c r="CD267" s="27" t="n"/>
      <c r="CE267" s="58" t="n"/>
      <c r="CF267" s="58" t="n"/>
      <c r="CG267" s="59">
        <f>IF(OR(Q267="AI",Q267="PI"),AD267-(AE267-AD267)*0.001,IF(AND(Q267="AO",T267="FC"),4-0.048,IF(AND(Q267="AO",OR(T267="FO",T267="FLO")),20-0.048,"")))</f>
        <v/>
      </c>
      <c r="CH267" s="60">
        <f>IF(OR(Q267="AI",Q267="PI"),AD267+(AE267-AD267)*0.001,IF(AND(Q267="AO",T267="FC"),4+0.048,IF(AND(Q267="AO",OR(T267="FO",T267="FLO")),20+0.048,"")))</f>
        <v/>
      </c>
      <c r="CI267" s="61" t="n"/>
      <c r="CJ267" s="62" t="n"/>
      <c r="CK267" s="59">
        <f>IF(OR(Q267="AI",Q267="PI"),(AE267+AD267)/2-(AE267-AD267)*0.001,IF(Q267="AO",12-0.048,""))</f>
        <v/>
      </c>
      <c r="CL267" s="60">
        <f>IF(OR(Q267="AI",Q267="PI"),(AE267+AD267)/2+(AE267-AD267)*0.001,IF(Q267="AO",12+0.048,""))</f>
        <v/>
      </c>
      <c r="CM267" s="61" t="n"/>
      <c r="CN267" s="62" t="n"/>
      <c r="CO267" s="59">
        <f>IF(OR(Q267="AI",Q267="PI"),AE267-(AE267-AD267)*0.001,IF(AND(Q267="AO",T267="FC"),20-0.048,IF(AND(Q267="AO",OR(T267="FO",T267="FLO")),4-0.048,"")))</f>
        <v/>
      </c>
      <c r="CP267" s="60">
        <f>IF(OR(Q267="AI",Q267="PI"),AE267+(AE267-AD267)*0.001,IF(AND(Q267="AO",T267="FC"),20+0.048,IF(AND(Q267="AO",OR(T267="FO",T267="FLO")),4+0.048,"")))</f>
        <v/>
      </c>
      <c r="CQ267" s="64" t="n"/>
      <c r="CR267" s="65" t="n"/>
      <c r="CS267" s="67" t="n"/>
      <c r="CT267" s="67" t="n"/>
      <c r="CU267" s="544" t="n">
        <v>1840</v>
      </c>
      <c r="CV267" s="518">
        <f>LEFT(D267,3)</f>
        <v/>
      </c>
      <c r="CW267" s="47" t="inlineStr">
        <is>
          <t>TI</t>
        </is>
      </c>
      <c r="CX267" s="47">
        <f>RIGHT(D267,6)</f>
        <v/>
      </c>
      <c r="CY267" s="47">
        <f>CV267&amp;CW267&amp;CX267</f>
        <v/>
      </c>
    </row>
    <row r="268" ht="19.9" customHeight="1" s="521">
      <c r="A268" s="524" t="n">
        <v>267</v>
      </c>
      <c r="B268" s="15" t="n">
        <v>11</v>
      </c>
      <c r="C268" s="15" t="n">
        <v>1840</v>
      </c>
      <c r="D268" s="45" t="inlineStr">
        <is>
          <t>18-PDT-62101</t>
        </is>
      </c>
      <c r="E268" s="45" t="n"/>
      <c r="F268" s="540" t="inlineStr">
        <is>
          <t>-</t>
        </is>
      </c>
      <c r="G268" s="541" t="inlineStr">
        <is>
          <t>TA-6201 PRES.DIFFER. INDIC., ALARM</t>
        </is>
      </c>
      <c r="H268" s="553" t="n"/>
      <c r="I268" s="553" t="n"/>
      <c r="J268" s="553">
        <f>IF(H268&lt;&gt;"",LEFT(H268,FIND("～",H268,1)-1),"")</f>
        <v/>
      </c>
      <c r="K268" s="553">
        <f>IF(H268&lt;&gt;"",MID(H268,FIND("～",H268,1)+1,10),"")</f>
        <v/>
      </c>
      <c r="L268" s="22">
        <f>L267</f>
        <v/>
      </c>
      <c r="M268" s="21">
        <f>M267</f>
        <v/>
      </c>
      <c r="N268" s="21">
        <f>N267</f>
        <v/>
      </c>
      <c r="O268" s="21" t="n">
        <v>11</v>
      </c>
      <c r="P268" s="83">
        <f>P267</f>
        <v/>
      </c>
      <c r="Q268" s="22">
        <f>IF(MID(P268,4,3)="543","AO","AI")</f>
        <v/>
      </c>
      <c r="R268" s="22">
        <f>IF(R267&lt;&gt;"",R267,"")</f>
        <v/>
      </c>
      <c r="S268" s="542" t="inlineStr">
        <is>
          <t>4~20mA</t>
        </is>
      </c>
      <c r="T268" s="22" t="n"/>
      <c r="U268" s="22" t="n"/>
      <c r="V268" s="22" t="n"/>
      <c r="W268" s="22" t="n"/>
      <c r="X268" s="22" t="n"/>
      <c r="Y268" s="22" t="n"/>
      <c r="Z268" s="25">
        <f>"%Z"&amp;TEXT(M268,"00")&amp;TEXT(N268,"0")&amp;"1"&amp;TEXT(O268,"00")</f>
        <v/>
      </c>
      <c r="AA268" s="22">
        <f>IF(E268="","",IF(Q268="AI",CONCATENATE("%%I",E268),IF(Q268="AO",CONCATENATE("%%O",E268),E268)))</f>
        <v/>
      </c>
      <c r="AB268" s="22" t="inlineStr">
        <is>
          <t>18-PDIA-62101</t>
        </is>
      </c>
      <c r="AC268" s="22">
        <f>IF(G268&lt;&gt;"",G268,"")</f>
        <v/>
      </c>
      <c r="AD268" s="21">
        <f>IF(J268&lt;&gt;"",J268,"")</f>
        <v/>
      </c>
      <c r="AE268" s="21">
        <f>IF(K268&lt;&gt;"",K268,"")</f>
        <v/>
      </c>
      <c r="AF268" s="21">
        <f>IF(I268&lt;&gt;"",I268,"")</f>
        <v/>
      </c>
      <c r="AG268" s="22" t="n"/>
      <c r="AH268" s="22" t="n"/>
      <c r="AI268" s="22" t="n"/>
      <c r="AJ268" s="22" t="n"/>
      <c r="AK268" s="23" t="inlineStr">
        <is>
          <t>DCS-AI</t>
        </is>
      </c>
      <c r="AL268" s="23" t="inlineStr">
        <is>
          <t>IS</t>
        </is>
      </c>
      <c r="AM268" s="23" t="n"/>
      <c r="AN268" s="84" t="inlineStr">
        <is>
          <t>DCS</t>
        </is>
      </c>
      <c r="AO268" s="27" t="n"/>
      <c r="AP268" s="27" t="n"/>
      <c r="AQ268" s="28" t="n"/>
      <c r="AR268" s="543" t="inlineStr">
        <is>
          <t>Y</t>
        </is>
      </c>
      <c r="AS268" s="29" t="n"/>
      <c r="AT268" s="84" t="inlineStr">
        <is>
          <t>Site</t>
        </is>
      </c>
      <c r="AU268" s="541" t="inlineStr">
        <is>
          <t>-</t>
        </is>
      </c>
      <c r="AV268" s="27" t="n"/>
      <c r="AW268" s="27" t="n"/>
      <c r="AX268" s="530" t="n"/>
      <c r="AY268" s="530" t="inlineStr">
        <is>
          <t>防雷仪表</t>
        </is>
      </c>
      <c r="AZ268" s="27" t="n"/>
      <c r="BA268" s="27" t="n"/>
      <c r="BB268" s="27" t="n"/>
      <c r="BC268" s="27" t="n"/>
      <c r="BD268" s="27" t="n"/>
      <c r="BE268" s="33" t="n"/>
      <c r="BF268" s="33" t="n"/>
      <c r="BG268" s="33" t="n"/>
      <c r="BH268" s="33" t="n"/>
      <c r="BI268" s="33" t="n"/>
      <c r="BJ268" s="33" t="n"/>
      <c r="BK268" s="33" t="n"/>
      <c r="BL268" s="33" t="n"/>
      <c r="BM268" s="33" t="n"/>
      <c r="BN268" s="33" t="n"/>
      <c r="BO268" s="33" t="n"/>
      <c r="BP268" s="33" t="n"/>
      <c r="BQ268" s="33" t="n"/>
      <c r="BR268" s="33" t="n"/>
      <c r="BS268" s="33" t="n"/>
      <c r="BT268" s="33" t="n"/>
      <c r="BU268" s="33" t="n"/>
      <c r="BV268" s="33" t="n"/>
      <c r="BW268" s="27" t="n"/>
      <c r="BX268" s="33" t="n"/>
      <c r="BY268" s="33" t="n"/>
      <c r="BZ268" s="33" t="n"/>
      <c r="CA268" s="27" t="n"/>
      <c r="CB268" s="27" t="n"/>
      <c r="CC268" s="27" t="n"/>
      <c r="CD268" s="27" t="n"/>
      <c r="CE268" s="58" t="n"/>
      <c r="CF268" s="58" t="n"/>
      <c r="CG268" s="59">
        <f>IF(OR(Q268="AI",Q268="PI"),AD268-(AE268-AD268)*0.001,IF(AND(Q268="AO",T268="FC"),4-0.048,IF(AND(Q268="AO",OR(T268="FO",T268="FLO")),20-0.048,"")))</f>
        <v/>
      </c>
      <c r="CH268" s="60">
        <f>IF(OR(Q268="AI",Q268="PI"),AD268+(AE268-AD268)*0.001,IF(AND(Q268="AO",T268="FC"),4+0.048,IF(AND(Q268="AO",OR(T268="FO",T268="FLO")),20+0.048,"")))</f>
        <v/>
      </c>
      <c r="CI268" s="61" t="n"/>
      <c r="CJ268" s="62" t="n"/>
      <c r="CK268" s="59">
        <f>IF(OR(Q268="AI",Q268="PI"),(AE268+AD268)/2-(AE268-AD268)*0.001,IF(Q268="AO",12-0.048,""))</f>
        <v/>
      </c>
      <c r="CL268" s="60">
        <f>IF(OR(Q268="AI",Q268="PI"),(AE268+AD268)/2+(AE268-AD268)*0.001,IF(Q268="AO",12+0.048,""))</f>
        <v/>
      </c>
      <c r="CM268" s="61" t="n"/>
      <c r="CN268" s="62" t="n"/>
      <c r="CO268" s="59">
        <f>IF(OR(Q268="AI",Q268="PI"),AE268-(AE268-AD268)*0.001,IF(AND(Q268="AO",T268="FC"),20-0.048,IF(AND(Q268="AO",OR(T268="FO",T268="FLO")),4-0.048,"")))</f>
        <v/>
      </c>
      <c r="CP268" s="60">
        <f>IF(OR(Q268="AI",Q268="PI"),AE268+(AE268-AD268)*0.001,IF(AND(Q268="AO",T268="FC"),20+0.048,IF(AND(Q268="AO",OR(T268="FO",T268="FLO")),4+0.048,"")))</f>
        <v/>
      </c>
      <c r="CQ268" s="64" t="n"/>
      <c r="CR268" s="65" t="n"/>
      <c r="CS268" s="67" t="n"/>
      <c r="CT268" s="67" t="n"/>
      <c r="CU268" s="544" t="n">
        <v>1840</v>
      </c>
      <c r="CV268" s="518">
        <f>LEFT(D268,3)</f>
        <v/>
      </c>
      <c r="CW268" s="47" t="inlineStr">
        <is>
          <t>PDIA</t>
        </is>
      </c>
      <c r="CX268" s="47">
        <f>RIGHT(D268,6)</f>
        <v/>
      </c>
      <c r="CY268" s="47">
        <f>CV268&amp;CW268&amp;CX268</f>
        <v/>
      </c>
    </row>
    <row r="269" ht="19.9" customHeight="1" s="521">
      <c r="A269" s="524" t="n">
        <v>268</v>
      </c>
      <c r="B269" s="15" t="n">
        <v>12</v>
      </c>
      <c r="C269" s="15" t="n"/>
      <c r="D269" s="50">
        <f>LEFT(L269,1)&amp;RIGHT(L269,2)&amp;"N"&amp;M269&amp;"S"&amp;N269&amp;O269</f>
        <v/>
      </c>
      <c r="E269" s="45" t="n"/>
      <c r="F269" s="43" t="n"/>
      <c r="G269" s="553" t="inlineStr">
        <is>
          <t>Spare</t>
        </is>
      </c>
      <c r="H269" s="553" t="n"/>
      <c r="I269" s="553" t="n"/>
      <c r="J269" s="553">
        <f>IF(H269&lt;&gt;"",LEFT(H269,FIND("～",H269,1)-1),"")</f>
        <v/>
      </c>
      <c r="K269" s="553">
        <f>IF(H269&lt;&gt;"",MID(H269,FIND("～",H269,1)+1,10),"")</f>
        <v/>
      </c>
      <c r="L269" s="22">
        <f>L268</f>
        <v/>
      </c>
      <c r="M269" s="21">
        <f>M268</f>
        <v/>
      </c>
      <c r="N269" s="21">
        <f>N268</f>
        <v/>
      </c>
      <c r="O269" s="21" t="n">
        <v>12</v>
      </c>
      <c r="P269" s="83">
        <f>P268</f>
        <v/>
      </c>
      <c r="Q269" s="22">
        <f>IF(MID(P269,4,3)="543","AO","AI")</f>
        <v/>
      </c>
      <c r="R269" s="22">
        <f>IF(R268&lt;&gt;"",R268,"")</f>
        <v/>
      </c>
      <c r="S269" s="83" t="inlineStr">
        <is>
          <t>4-20mA</t>
        </is>
      </c>
      <c r="T269" s="22" t="n"/>
      <c r="U269" s="22" t="n"/>
      <c r="V269" s="22" t="n"/>
      <c r="W269" s="22" t="n"/>
      <c r="X269" s="22" t="n"/>
      <c r="Y269" s="22" t="n"/>
      <c r="Z269" s="25">
        <f>"%Z"&amp;TEXT(M269,"00")&amp;TEXT(N269,"0")&amp;"1"&amp;TEXT(O269,"00")</f>
        <v/>
      </c>
      <c r="AA269" s="22">
        <f>IF(E269="","",IF(Q269="AI",CONCATENATE("%%I",E269),IF(Q269="AO",CONCATENATE("%%O",E269),E269)))</f>
        <v/>
      </c>
      <c r="AB269" s="22">
        <f>IF(G269="Spare",D269,"")</f>
        <v/>
      </c>
      <c r="AC269" s="22">
        <f>IF(G269&lt;&gt;"",G269,"")</f>
        <v/>
      </c>
      <c r="AD269" s="21">
        <f>IF(J269&lt;&gt;"",J269,"")</f>
        <v/>
      </c>
      <c r="AE269" s="21">
        <f>IF(K269&lt;&gt;"",K269,"")</f>
        <v/>
      </c>
      <c r="AF269" s="21">
        <f>IF(I269&lt;&gt;"",I269,"")</f>
        <v/>
      </c>
      <c r="AG269" s="22" t="n"/>
      <c r="AH269" s="22" t="n"/>
      <c r="AI269" s="22" t="n"/>
      <c r="AJ269" s="22" t="n"/>
      <c r="AK269" s="23" t="n"/>
      <c r="AL269" s="23" t="inlineStr">
        <is>
          <t>IS</t>
        </is>
      </c>
      <c r="AM269" s="23" t="n"/>
      <c r="AN269" s="84" t="inlineStr">
        <is>
          <t>DCS</t>
        </is>
      </c>
      <c r="AO269" s="27" t="n"/>
      <c r="AP269" s="27" t="n"/>
      <c r="AQ269" s="28" t="n"/>
      <c r="AR269" s="33" t="n"/>
      <c r="AS269" s="29" t="n"/>
      <c r="AT269" s="84" t="inlineStr">
        <is>
          <t>Site</t>
        </is>
      </c>
      <c r="AU269" s="27" t="n"/>
      <c r="AV269" s="27" t="n"/>
      <c r="AW269" s="27" t="n"/>
      <c r="AX269" s="530" t="n"/>
      <c r="AY269" s="530" t="n"/>
      <c r="AZ269" s="27" t="n"/>
      <c r="BA269" s="27" t="n"/>
      <c r="BB269" s="27" t="n"/>
      <c r="BC269" s="27" t="n"/>
      <c r="BD269" s="27" t="n"/>
      <c r="BE269" s="33" t="n"/>
      <c r="BF269" s="33" t="n"/>
      <c r="BG269" s="33" t="n"/>
      <c r="BH269" s="33" t="n"/>
      <c r="BI269" s="33" t="n"/>
      <c r="BJ269" s="33" t="n"/>
      <c r="BK269" s="33" t="n"/>
      <c r="BL269" s="33" t="n"/>
      <c r="BM269" s="33" t="n"/>
      <c r="BN269" s="33" t="n"/>
      <c r="BO269" s="33" t="n"/>
      <c r="BP269" s="33" t="n"/>
      <c r="BQ269" s="33" t="n"/>
      <c r="BR269" s="33" t="n"/>
      <c r="BS269" s="33" t="n"/>
      <c r="BT269" s="33" t="n"/>
      <c r="BU269" s="33" t="n"/>
      <c r="BV269" s="33" t="n"/>
      <c r="BW269" s="27" t="n"/>
      <c r="BX269" s="33" t="n"/>
      <c r="BY269" s="33" t="n"/>
      <c r="BZ269" s="33" t="n"/>
      <c r="CA269" s="27" t="n"/>
      <c r="CB269" s="27" t="n"/>
      <c r="CC269" s="27" t="n"/>
      <c r="CD269" s="27" t="n"/>
      <c r="CE269" s="58" t="n"/>
      <c r="CF269" s="58" t="n"/>
      <c r="CG269" s="59">
        <f>IF(OR(Q269="AI",Q269="PI"),AD269-(AE269-AD269)*0.001,IF(AND(Q269="AO",T269="FC"),4-0.048,IF(AND(Q269="AO",OR(T269="FO",T269="FLO")),20-0.048,"")))</f>
        <v/>
      </c>
      <c r="CH269" s="60">
        <f>IF(OR(Q269="AI",Q269="PI"),AD269+(AE269-AD269)*0.001,IF(AND(Q269="AO",T269="FC"),4+0.048,IF(AND(Q269="AO",OR(T269="FO",T269="FLO")),20+0.048,"")))</f>
        <v/>
      </c>
      <c r="CI269" s="61" t="n"/>
      <c r="CJ269" s="62" t="n"/>
      <c r="CK269" s="59">
        <f>IF(OR(Q269="AI",Q269="PI"),(AE269+AD269)/2-(AE269-AD269)*0.001,IF(Q269="AO",12-0.048,""))</f>
        <v/>
      </c>
      <c r="CL269" s="60">
        <f>IF(OR(Q269="AI",Q269="PI"),(AE269+AD269)/2+(AE269-AD269)*0.001,IF(Q269="AO",12+0.048,""))</f>
        <v/>
      </c>
      <c r="CM269" s="61" t="n"/>
      <c r="CN269" s="62" t="n"/>
      <c r="CO269" s="59">
        <f>IF(OR(Q269="AI",Q269="PI"),AE269-(AE269-AD269)*0.001,IF(AND(Q269="AO",T269="FC"),20-0.048,IF(AND(Q269="AO",OR(T269="FO",T269="FLO")),4-0.048,"")))</f>
        <v/>
      </c>
      <c r="CP269" s="60">
        <f>IF(OR(Q269="AI",Q269="PI"),AE269+(AE269-AD269)*0.001,IF(AND(Q269="AO",T269="FC"),20+0.048,IF(AND(Q269="AO",OR(T269="FO",T269="FLO")),4+0.048,"")))</f>
        <v/>
      </c>
      <c r="CQ269" s="64" t="n"/>
      <c r="CR269" s="65" t="n"/>
      <c r="CS269" s="67" t="n"/>
      <c r="CT269" s="67" t="n"/>
      <c r="CV269" s="518" t="n"/>
      <c r="CY269" s="47">
        <f>CV269&amp;CW269&amp;CX269</f>
        <v/>
      </c>
    </row>
    <row r="270" ht="19.9" customHeight="1" s="521">
      <c r="A270" s="524" t="n">
        <v>269</v>
      </c>
      <c r="B270" s="15" t="n">
        <v>13</v>
      </c>
      <c r="C270" s="15" t="n"/>
      <c r="D270" s="50">
        <f>LEFT(L270,1)&amp;RIGHT(L270,2)&amp;"N"&amp;M270&amp;"S"&amp;N270&amp;O270</f>
        <v/>
      </c>
      <c r="E270" s="45" t="n"/>
      <c r="F270" s="43" t="n"/>
      <c r="G270" s="553" t="inlineStr">
        <is>
          <t>Spare</t>
        </is>
      </c>
      <c r="H270" s="553" t="n"/>
      <c r="I270" s="553" t="n"/>
      <c r="J270" s="553">
        <f>IF(H270&lt;&gt;"",LEFT(H270,FIND("～",H270,1)-1),"")</f>
        <v/>
      </c>
      <c r="K270" s="553">
        <f>IF(H270&lt;&gt;"",MID(H270,FIND("～",H270,1)+1,10),"")</f>
        <v/>
      </c>
      <c r="L270" s="22">
        <f>L269</f>
        <v/>
      </c>
      <c r="M270" s="21">
        <f>M269</f>
        <v/>
      </c>
      <c r="N270" s="21">
        <f>N269</f>
        <v/>
      </c>
      <c r="O270" s="21" t="n">
        <v>13</v>
      </c>
      <c r="P270" s="83">
        <f>P269</f>
        <v/>
      </c>
      <c r="Q270" s="22">
        <f>IF(MID(P270,4,3)="543","AO","AI")</f>
        <v/>
      </c>
      <c r="R270" s="22">
        <f>IF(R269&lt;&gt;"",R269,"")</f>
        <v/>
      </c>
      <c r="S270" s="83" t="inlineStr">
        <is>
          <t>4-20mA</t>
        </is>
      </c>
      <c r="T270" s="22" t="n"/>
      <c r="U270" s="22" t="n"/>
      <c r="V270" s="22" t="n"/>
      <c r="W270" s="22" t="n"/>
      <c r="X270" s="22" t="n"/>
      <c r="Y270" s="22" t="n"/>
      <c r="Z270" s="25">
        <f>"%Z"&amp;TEXT(M270,"00")&amp;TEXT(N270,"0")&amp;"1"&amp;TEXT(O270,"00")</f>
        <v/>
      </c>
      <c r="AA270" s="22">
        <f>IF(E270="","",IF(Q270="AI",CONCATENATE("%%I",E270),IF(Q270="AO",CONCATENATE("%%O",E270),E270)))</f>
        <v/>
      </c>
      <c r="AB270" s="22">
        <f>IF(G270="Spare",D270,"")</f>
        <v/>
      </c>
      <c r="AC270" s="22">
        <f>IF(G270&lt;&gt;"",G270,"")</f>
        <v/>
      </c>
      <c r="AD270" s="21">
        <f>IF(J270&lt;&gt;"",J270,"")</f>
        <v/>
      </c>
      <c r="AE270" s="21">
        <f>IF(K270&lt;&gt;"",K270,"")</f>
        <v/>
      </c>
      <c r="AF270" s="21">
        <f>IF(I270&lt;&gt;"",I270,"")</f>
        <v/>
      </c>
      <c r="AG270" s="22" t="n"/>
      <c r="AH270" s="22" t="n"/>
      <c r="AI270" s="22" t="n"/>
      <c r="AJ270" s="22" t="n"/>
      <c r="AK270" s="23" t="n"/>
      <c r="AL270" s="23" t="inlineStr">
        <is>
          <t>IS</t>
        </is>
      </c>
      <c r="AM270" s="23" t="n"/>
      <c r="AN270" s="84" t="inlineStr">
        <is>
          <t>DCS</t>
        </is>
      </c>
      <c r="AO270" s="27" t="n"/>
      <c r="AP270" s="27" t="n"/>
      <c r="AQ270" s="28" t="n"/>
      <c r="AR270" s="33" t="n"/>
      <c r="AS270" s="29" t="n"/>
      <c r="AT270" s="84" t="inlineStr">
        <is>
          <t>Site</t>
        </is>
      </c>
      <c r="AU270" s="27" t="n"/>
      <c r="AV270" s="27" t="n"/>
      <c r="AW270" s="27" t="n"/>
      <c r="AX270" s="530" t="n"/>
      <c r="AY270" s="530" t="n"/>
      <c r="AZ270" s="27" t="n"/>
      <c r="BA270" s="27" t="n"/>
      <c r="BB270" s="27" t="n"/>
      <c r="BC270" s="27" t="n"/>
      <c r="BD270" s="27" t="n"/>
      <c r="BE270" s="33" t="n"/>
      <c r="BF270" s="33" t="n"/>
      <c r="BG270" s="33" t="n"/>
      <c r="BH270" s="33" t="n"/>
      <c r="BI270" s="33" t="n"/>
      <c r="BJ270" s="33" t="n"/>
      <c r="BK270" s="33" t="n"/>
      <c r="BL270" s="33" t="n"/>
      <c r="BM270" s="33" t="n"/>
      <c r="BN270" s="33" t="n"/>
      <c r="BO270" s="33" t="n"/>
      <c r="BP270" s="33" t="n"/>
      <c r="BQ270" s="33" t="n"/>
      <c r="BR270" s="33" t="n"/>
      <c r="BS270" s="33" t="n"/>
      <c r="BT270" s="33" t="n"/>
      <c r="BU270" s="33" t="n"/>
      <c r="BV270" s="33" t="n"/>
      <c r="BW270" s="27" t="n"/>
      <c r="BX270" s="33" t="n"/>
      <c r="BY270" s="33" t="n"/>
      <c r="BZ270" s="33" t="n"/>
      <c r="CA270" s="27" t="n"/>
      <c r="CB270" s="27" t="n"/>
      <c r="CC270" s="27" t="n"/>
      <c r="CD270" s="27" t="n"/>
      <c r="CE270" s="58" t="n"/>
      <c r="CF270" s="58" t="n"/>
      <c r="CG270" s="59">
        <f>IF(OR(Q270="AI",Q270="PI"),AD270-(AE270-AD270)*0.001,IF(AND(Q270="AO",T270="FC"),4-0.048,IF(AND(Q270="AO",OR(T270="FO",T270="FLO")),20-0.048,"")))</f>
        <v/>
      </c>
      <c r="CH270" s="60">
        <f>IF(OR(Q270="AI",Q270="PI"),AD270+(AE270-AD270)*0.001,IF(AND(Q270="AO",T270="FC"),4+0.048,IF(AND(Q270="AO",OR(T270="FO",T270="FLO")),20+0.048,"")))</f>
        <v/>
      </c>
      <c r="CI270" s="61" t="n"/>
      <c r="CJ270" s="62" t="n"/>
      <c r="CK270" s="59">
        <f>IF(OR(Q270="AI",Q270="PI"),(AE270+AD270)/2-(AE270-AD270)*0.001,IF(Q270="AO",12-0.048,""))</f>
        <v/>
      </c>
      <c r="CL270" s="60">
        <f>IF(OR(Q270="AI",Q270="PI"),(AE270+AD270)/2+(AE270-AD270)*0.001,IF(Q270="AO",12+0.048,""))</f>
        <v/>
      </c>
      <c r="CM270" s="61" t="n"/>
      <c r="CN270" s="62" t="n"/>
      <c r="CO270" s="59">
        <f>IF(OR(Q270="AI",Q270="PI"),AE270-(AE270-AD270)*0.001,IF(AND(Q270="AO",T270="FC"),20-0.048,IF(AND(Q270="AO",OR(T270="FO",T270="FLO")),4-0.048,"")))</f>
        <v/>
      </c>
      <c r="CP270" s="60">
        <f>IF(OR(Q270="AI",Q270="PI"),AE270+(AE270-AD270)*0.001,IF(AND(Q270="AO",T270="FC"),20+0.048,IF(AND(Q270="AO",OR(T270="FO",T270="FLO")),4+0.048,"")))</f>
        <v/>
      </c>
      <c r="CQ270" s="64" t="n"/>
      <c r="CR270" s="65" t="n"/>
      <c r="CS270" s="67" t="n"/>
      <c r="CT270" s="67" t="n"/>
      <c r="CV270" s="518" t="n"/>
      <c r="CY270" s="47">
        <f>CV270&amp;CW270&amp;CX270</f>
        <v/>
      </c>
    </row>
    <row r="271" ht="19.9" customHeight="1" s="521">
      <c r="A271" s="524" t="n">
        <v>270</v>
      </c>
      <c r="B271" s="16" t="n">
        <v>14</v>
      </c>
      <c r="C271" s="16" t="n"/>
      <c r="D271" s="50">
        <f>LEFT(L271,1)&amp;RIGHT(L271,2)&amp;"N"&amp;M271&amp;"S"&amp;N271&amp;O271</f>
        <v/>
      </c>
      <c r="E271" s="45" t="n"/>
      <c r="F271" s="43" t="n"/>
      <c r="G271" s="553" t="inlineStr">
        <is>
          <t>Spare</t>
        </is>
      </c>
      <c r="H271" s="553" t="n"/>
      <c r="I271" s="553" t="n"/>
      <c r="J271" s="553">
        <f>IF(H271&lt;&gt;"",LEFT(H271,FIND("～",H271,1)-1),"")</f>
        <v/>
      </c>
      <c r="K271" s="553">
        <f>IF(H271&lt;&gt;"",MID(H271,FIND("～",H271,1)+1,10),"")</f>
        <v/>
      </c>
      <c r="L271" s="22">
        <f>L270</f>
        <v/>
      </c>
      <c r="M271" s="21">
        <f>M270</f>
        <v/>
      </c>
      <c r="N271" s="21">
        <f>N270</f>
        <v/>
      </c>
      <c r="O271" s="21" t="n">
        <v>14</v>
      </c>
      <c r="P271" s="83">
        <f>P270</f>
        <v/>
      </c>
      <c r="Q271" s="22">
        <f>IF(MID(P271,4,3)="543","AO","AI")</f>
        <v/>
      </c>
      <c r="R271" s="22">
        <f>IF(R270&lt;&gt;"",R270,"")</f>
        <v/>
      </c>
      <c r="S271" s="83" t="inlineStr">
        <is>
          <t>4-20mA</t>
        </is>
      </c>
      <c r="T271" s="22" t="n"/>
      <c r="U271" s="22" t="n"/>
      <c r="V271" s="22" t="n"/>
      <c r="W271" s="22" t="n"/>
      <c r="X271" s="26" t="n"/>
      <c r="Y271" s="22" t="n"/>
      <c r="Z271" s="25">
        <f>"%Z"&amp;TEXT(M271,"00")&amp;TEXT(N271,"0")&amp;"1"&amp;TEXT(O271,"00")</f>
        <v/>
      </c>
      <c r="AA271" s="22">
        <f>IF(E271="","",IF(Q271="AI",CONCATENATE("%%I",E271),IF(Q271="AO",CONCATENATE("%%O",E271),E271)))</f>
        <v/>
      </c>
      <c r="AB271" s="22">
        <f>IF(G271="Spare",D271,"")</f>
        <v/>
      </c>
      <c r="AC271" s="22">
        <f>IF(G271&lt;&gt;"",G271,"")</f>
        <v/>
      </c>
      <c r="AD271" s="21">
        <f>IF(J271&lt;&gt;"",J271,"")</f>
        <v/>
      </c>
      <c r="AE271" s="21">
        <f>IF(K271&lt;&gt;"",K271,"")</f>
        <v/>
      </c>
      <c r="AF271" s="21">
        <f>IF(I271&lt;&gt;"",I271,"")</f>
        <v/>
      </c>
      <c r="AG271" s="22" t="n"/>
      <c r="AH271" s="22" t="n"/>
      <c r="AI271" s="22" t="n"/>
      <c r="AJ271" s="22" t="n"/>
      <c r="AK271" s="23" t="n"/>
      <c r="AL271" s="23" t="inlineStr">
        <is>
          <t>IS</t>
        </is>
      </c>
      <c r="AM271" s="23" t="n"/>
      <c r="AN271" s="84" t="inlineStr">
        <is>
          <t>DCS</t>
        </is>
      </c>
      <c r="AO271" s="27" t="n"/>
      <c r="AP271" s="27" t="n"/>
      <c r="AQ271" s="28" t="n"/>
      <c r="AR271" s="33" t="n"/>
      <c r="AS271" s="29" t="n"/>
      <c r="AT271" s="84" t="inlineStr">
        <is>
          <t>Site</t>
        </is>
      </c>
      <c r="AU271" s="27" t="n"/>
      <c r="AV271" s="32" t="n"/>
      <c r="AW271" s="27" t="n"/>
      <c r="AX271" s="530" t="n"/>
      <c r="AY271" s="530" t="n"/>
      <c r="AZ271" s="27" t="n"/>
      <c r="BA271" s="27" t="n"/>
      <c r="BB271" s="27" t="n"/>
      <c r="BC271" s="27" t="n"/>
      <c r="BD271" s="27" t="n"/>
      <c r="BE271" s="33" t="n"/>
      <c r="BF271" s="33" t="n"/>
      <c r="BG271" s="33" t="n"/>
      <c r="BH271" s="33" t="n"/>
      <c r="BI271" s="33" t="n"/>
      <c r="BJ271" s="33" t="n"/>
      <c r="BK271" s="33" t="n"/>
      <c r="BL271" s="33" t="n"/>
      <c r="BM271" s="33" t="n"/>
      <c r="BN271" s="33" t="n"/>
      <c r="BO271" s="33" t="n"/>
      <c r="BP271" s="33" t="n"/>
      <c r="BQ271" s="33" t="n"/>
      <c r="BR271" s="33" t="n"/>
      <c r="BS271" s="33" t="n"/>
      <c r="BT271" s="33" t="n"/>
      <c r="BU271" s="33" t="n"/>
      <c r="BV271" s="33" t="n"/>
      <c r="BW271" s="27" t="n"/>
      <c r="BX271" s="33" t="n"/>
      <c r="BY271" s="33" t="n"/>
      <c r="BZ271" s="33" t="n"/>
      <c r="CA271" s="27" t="n"/>
      <c r="CB271" s="27" t="n"/>
      <c r="CC271" s="27" t="n"/>
      <c r="CD271" s="27" t="n"/>
      <c r="CE271" s="58" t="n"/>
      <c r="CF271" s="58" t="n"/>
      <c r="CG271" s="59">
        <f>IF(OR(Q271="AI",Q271="PI"),AD271-(AE271-AD271)*0.001,IF(AND(Q271="AO",T271="FC"),4-0.048,IF(AND(Q271="AO",OR(T271="FO",T271="FLO")),20-0.048,"")))</f>
        <v/>
      </c>
      <c r="CH271" s="60">
        <f>IF(OR(Q271="AI",Q271="PI"),AD271+(AE271-AD271)*0.001,IF(AND(Q271="AO",T271="FC"),4+0.048,IF(AND(Q271="AO",OR(T271="FO",T271="FLO")),20+0.048,"")))</f>
        <v/>
      </c>
      <c r="CI271" s="61" t="n"/>
      <c r="CJ271" s="62" t="n"/>
      <c r="CK271" s="59">
        <f>IF(OR(Q271="AI",Q271="PI"),(AE271+AD271)/2-(AE271-AD271)*0.001,IF(Q271="AO",12-0.048,""))</f>
        <v/>
      </c>
      <c r="CL271" s="60">
        <f>IF(OR(Q271="AI",Q271="PI"),(AE271+AD271)/2+(AE271-AD271)*0.001,IF(Q271="AO",12+0.048,""))</f>
        <v/>
      </c>
      <c r="CM271" s="61" t="n"/>
      <c r="CN271" s="62" t="n"/>
      <c r="CO271" s="59">
        <f>IF(OR(Q271="AI",Q271="PI"),AE271-(AE271-AD271)*0.001,IF(AND(Q271="AO",T271="FC"),20-0.048,IF(AND(Q271="AO",OR(T271="FO",T271="FLO")),4-0.048,"")))</f>
        <v/>
      </c>
      <c r="CP271" s="60">
        <f>IF(OR(Q271="AI",Q271="PI"),AE271+(AE271-AD271)*0.001,IF(AND(Q271="AO",T271="FC"),20+0.048,IF(AND(Q271="AO",OR(T271="FO",T271="FLO")),4+0.048,"")))</f>
        <v/>
      </c>
      <c r="CQ271" s="64" t="n"/>
      <c r="CR271" s="65" t="n"/>
      <c r="CS271" s="67" t="n"/>
      <c r="CT271" s="67" t="n"/>
      <c r="CV271" s="518" t="n"/>
      <c r="CY271" s="47">
        <f>CV271&amp;CW271&amp;CX271</f>
        <v/>
      </c>
    </row>
    <row r="272" ht="19.9" customHeight="1" s="521">
      <c r="A272" s="524" t="n">
        <v>271</v>
      </c>
      <c r="B272" s="16" t="n">
        <v>15</v>
      </c>
      <c r="C272" s="16" t="n"/>
      <c r="D272" s="50">
        <f>LEFT(L272,1)&amp;RIGHT(L272,2)&amp;"N"&amp;M272&amp;"S"&amp;N272&amp;O272</f>
        <v/>
      </c>
      <c r="E272" s="45" t="n"/>
      <c r="F272" s="43" t="n"/>
      <c r="G272" s="553" t="inlineStr">
        <is>
          <t>Spare</t>
        </is>
      </c>
      <c r="H272" s="553" t="n"/>
      <c r="I272" s="553" t="n"/>
      <c r="J272" s="553">
        <f>IF(H272&lt;&gt;"",LEFT(H272,FIND("～",H272,1)-1),"")</f>
        <v/>
      </c>
      <c r="K272" s="553">
        <f>IF(H272&lt;&gt;"",MID(H272,FIND("～",H272,1)+1,10),"")</f>
        <v/>
      </c>
      <c r="L272" s="22">
        <f>L271</f>
        <v/>
      </c>
      <c r="M272" s="21">
        <f>M271</f>
        <v/>
      </c>
      <c r="N272" s="21">
        <f>N271</f>
        <v/>
      </c>
      <c r="O272" s="21" t="n">
        <v>15</v>
      </c>
      <c r="P272" s="83">
        <f>P271</f>
        <v/>
      </c>
      <c r="Q272" s="22">
        <f>IF(MID(P272,4,3)="543","AO","AI")</f>
        <v/>
      </c>
      <c r="R272" s="22">
        <f>IF(R271&lt;&gt;"",R271,"")</f>
        <v/>
      </c>
      <c r="S272" s="83" t="inlineStr">
        <is>
          <t>4-20mA</t>
        </is>
      </c>
      <c r="T272" s="22" t="n"/>
      <c r="U272" s="22" t="n"/>
      <c r="V272" s="22" t="n"/>
      <c r="W272" s="22" t="n"/>
      <c r="X272" s="22" t="n"/>
      <c r="Y272" s="22" t="n"/>
      <c r="Z272" s="25">
        <f>"%Z"&amp;TEXT(M272,"00")&amp;TEXT(N272,"0")&amp;"1"&amp;TEXT(O272,"00")</f>
        <v/>
      </c>
      <c r="AA272" s="22">
        <f>IF(E272="","",IF(Q272="AI",CONCATENATE("%%I",E272),IF(Q272="AO",CONCATENATE("%%O",E272),E272)))</f>
        <v/>
      </c>
      <c r="AB272" s="22">
        <f>IF(G272="Spare",D272,"")</f>
        <v/>
      </c>
      <c r="AC272" s="22">
        <f>IF(G272&lt;&gt;"",G272,"")</f>
        <v/>
      </c>
      <c r="AD272" s="21">
        <f>IF(J272&lt;&gt;"",J272,"")</f>
        <v/>
      </c>
      <c r="AE272" s="21">
        <f>IF(K272&lt;&gt;"",K272,"")</f>
        <v/>
      </c>
      <c r="AF272" s="21">
        <f>IF(I272&lt;&gt;"",I272,"")</f>
        <v/>
      </c>
      <c r="AG272" s="22" t="n"/>
      <c r="AH272" s="22" t="n"/>
      <c r="AI272" s="22" t="n"/>
      <c r="AJ272" s="22" t="n"/>
      <c r="AK272" s="23" t="n"/>
      <c r="AL272" s="23" t="inlineStr">
        <is>
          <t>IS</t>
        </is>
      </c>
      <c r="AM272" s="23" t="n"/>
      <c r="AN272" s="84" t="inlineStr">
        <is>
          <t>DCS</t>
        </is>
      </c>
      <c r="AO272" s="27" t="n"/>
      <c r="AP272" s="27" t="n"/>
      <c r="AQ272" s="28" t="n"/>
      <c r="AR272" s="33" t="n"/>
      <c r="AS272" s="29" t="n"/>
      <c r="AT272" s="84" t="inlineStr">
        <is>
          <t>Site</t>
        </is>
      </c>
      <c r="AU272" s="27" t="n"/>
      <c r="AV272" s="33" t="n"/>
      <c r="AW272" s="27" t="n"/>
      <c r="AX272" s="530" t="n"/>
      <c r="AY272" s="530" t="n"/>
      <c r="AZ272" s="27" t="n"/>
      <c r="BA272" s="27" t="n"/>
      <c r="BB272" s="27" t="n"/>
      <c r="BC272" s="27" t="n"/>
      <c r="BD272" s="27" t="n"/>
      <c r="BE272" s="33" t="n"/>
      <c r="BF272" s="33" t="n"/>
      <c r="BG272" s="33" t="n"/>
      <c r="BH272" s="33" t="n"/>
      <c r="BI272" s="33" t="n"/>
      <c r="BJ272" s="33" t="n"/>
      <c r="BK272" s="33" t="n"/>
      <c r="BL272" s="33" t="n"/>
      <c r="BM272" s="33" t="n"/>
      <c r="BN272" s="33" t="n"/>
      <c r="BO272" s="33" t="n"/>
      <c r="BP272" s="33" t="n"/>
      <c r="BQ272" s="33" t="n"/>
      <c r="BR272" s="33" t="n"/>
      <c r="BS272" s="33" t="n"/>
      <c r="BT272" s="33" t="n"/>
      <c r="BU272" s="33" t="n"/>
      <c r="BV272" s="33" t="n"/>
      <c r="BW272" s="27" t="n"/>
      <c r="BX272" s="33" t="n"/>
      <c r="BY272" s="33" t="n"/>
      <c r="BZ272" s="33" t="n"/>
      <c r="CA272" s="27" t="n"/>
      <c r="CB272" s="27" t="n"/>
      <c r="CC272" s="27" t="n"/>
      <c r="CD272" s="27" t="n"/>
      <c r="CE272" s="58" t="n"/>
      <c r="CF272" s="58" t="n"/>
      <c r="CG272" s="59">
        <f>IF(OR(Q272="AI",Q272="PI"),AD272-(AE272-AD272)*0.001,IF(AND(Q272="AO",T272="FC"),4-0.048,IF(AND(Q272="AO",OR(T272="FO",T272="FLO")),20-0.048,"")))</f>
        <v/>
      </c>
      <c r="CH272" s="60">
        <f>IF(OR(Q272="AI",Q272="PI"),AD272+(AE272-AD272)*0.001,IF(AND(Q272="AO",T272="FC"),4+0.048,IF(AND(Q272="AO",OR(T272="FO",T272="FLO")),20+0.048,"")))</f>
        <v/>
      </c>
      <c r="CI272" s="61" t="n"/>
      <c r="CJ272" s="62" t="n"/>
      <c r="CK272" s="59">
        <f>IF(OR(Q272="AI",Q272="PI"),(AE272+AD272)/2-(AE272-AD272)*0.001,IF(Q272="AO",12-0.048,""))</f>
        <v/>
      </c>
      <c r="CL272" s="60">
        <f>IF(OR(Q272="AI",Q272="PI"),(AE272+AD272)/2+(AE272-AD272)*0.001,IF(Q272="AO",12+0.048,""))</f>
        <v/>
      </c>
      <c r="CM272" s="61" t="n"/>
      <c r="CN272" s="62" t="n"/>
      <c r="CO272" s="59">
        <f>IF(OR(Q272="AI",Q272="PI"),AE272-(AE272-AD272)*0.001,IF(AND(Q272="AO",T272="FC"),20-0.048,IF(AND(Q272="AO",OR(T272="FO",T272="FLO")),4-0.048,"")))</f>
        <v/>
      </c>
      <c r="CP272" s="60">
        <f>IF(OR(Q272="AI",Q272="PI"),AE272+(AE272-AD272)*0.001,IF(AND(Q272="AO",T272="FC"),20+0.048,IF(AND(Q272="AO",OR(T272="FO",T272="FLO")),4+0.048,"")))</f>
        <v/>
      </c>
      <c r="CQ272" s="64" t="n"/>
      <c r="CR272" s="65" t="n"/>
      <c r="CS272" s="67" t="n"/>
      <c r="CT272" s="67" t="n"/>
      <c r="CV272" s="518" t="n"/>
      <c r="CY272" s="47">
        <f>CV272&amp;CW272&amp;CX272</f>
        <v/>
      </c>
    </row>
    <row r="273" ht="19.9" customHeight="1" s="521">
      <c r="A273" s="524" t="n">
        <v>272</v>
      </c>
      <c r="B273" s="16" t="n">
        <v>16</v>
      </c>
      <c r="C273" s="16" t="n"/>
      <c r="D273" s="50">
        <f>LEFT(L273,1)&amp;RIGHT(L273,2)&amp;"N"&amp;M273&amp;"S"&amp;N273&amp;O273</f>
        <v/>
      </c>
      <c r="E273" s="45" t="n"/>
      <c r="F273" s="43" t="n"/>
      <c r="G273" s="553" t="inlineStr">
        <is>
          <t>Spare</t>
        </is>
      </c>
      <c r="H273" s="553" t="n"/>
      <c r="I273" s="553" t="n"/>
      <c r="J273" s="553">
        <f>IF(H273&lt;&gt;"",LEFT(H273,FIND("～",H273,1)-1),"")</f>
        <v/>
      </c>
      <c r="K273" s="553">
        <f>IF(H273&lt;&gt;"",MID(H273,FIND("～",H273,1)+1,10),"")</f>
        <v/>
      </c>
      <c r="L273" s="22">
        <f>L272</f>
        <v/>
      </c>
      <c r="M273" s="21">
        <f>M272</f>
        <v/>
      </c>
      <c r="N273" s="21">
        <f>N272</f>
        <v/>
      </c>
      <c r="O273" s="21" t="n">
        <v>16</v>
      </c>
      <c r="P273" s="83">
        <f>P272</f>
        <v/>
      </c>
      <c r="Q273" s="22">
        <f>IF(MID(P273,4,3)="543","AO","AI")</f>
        <v/>
      </c>
      <c r="R273" s="22">
        <f>IF(R272&lt;&gt;"",R272,"")</f>
        <v/>
      </c>
      <c r="S273" s="83" t="inlineStr">
        <is>
          <t>4-20mA</t>
        </is>
      </c>
      <c r="T273" s="22" t="n"/>
      <c r="U273" s="22" t="n"/>
      <c r="V273" s="22" t="n"/>
      <c r="W273" s="22" t="n"/>
      <c r="X273" s="22" t="n"/>
      <c r="Y273" s="22" t="n"/>
      <c r="Z273" s="52">
        <f>"%Z"&amp;TEXT(M273,"00")&amp;TEXT(N273,"0")&amp;"1"&amp;TEXT(O273,"00")</f>
        <v/>
      </c>
      <c r="AA273" s="22">
        <f>IF(E273="","",IF(Q273="AI",CONCATENATE("%%I",E273),IF(Q273="AO",CONCATENATE("%%O",E273),E273)))</f>
        <v/>
      </c>
      <c r="AB273" s="22">
        <f>IF(G273="Spare",D273,"")</f>
        <v/>
      </c>
      <c r="AC273" s="22">
        <f>IF(G273&lt;&gt;"",G273,"")</f>
        <v/>
      </c>
      <c r="AD273" s="21">
        <f>IF(J273&lt;&gt;"",J273,"")</f>
        <v/>
      </c>
      <c r="AE273" s="21">
        <f>IF(K273&lt;&gt;"",K273,"")</f>
        <v/>
      </c>
      <c r="AF273" s="21">
        <f>IF(I273&lt;&gt;"",I273,"")</f>
        <v/>
      </c>
      <c r="AG273" s="22" t="n"/>
      <c r="AH273" s="22" t="n"/>
      <c r="AI273" s="22" t="n"/>
      <c r="AJ273" s="22" t="n"/>
      <c r="AK273" s="23" t="n"/>
      <c r="AL273" s="23" t="inlineStr">
        <is>
          <t>IS</t>
        </is>
      </c>
      <c r="AM273" s="23" t="n"/>
      <c r="AN273" s="84" t="inlineStr">
        <is>
          <t>DCS</t>
        </is>
      </c>
      <c r="AO273" s="27" t="n"/>
      <c r="AP273" s="27" t="n"/>
      <c r="AQ273" s="28" t="n"/>
      <c r="AR273" s="33" t="n"/>
      <c r="AS273" s="29" t="n"/>
      <c r="AT273" s="84" t="inlineStr">
        <is>
          <t>Site</t>
        </is>
      </c>
      <c r="AU273" s="27" t="n"/>
      <c r="AV273" s="33" t="n"/>
      <c r="AW273" s="27" t="n"/>
      <c r="AX273" s="530" t="n"/>
      <c r="AY273" s="530" t="n"/>
      <c r="AZ273" s="27" t="n"/>
      <c r="BA273" s="27" t="n"/>
      <c r="BB273" s="27" t="n"/>
      <c r="BC273" s="27" t="n"/>
      <c r="BD273" s="27" t="n"/>
      <c r="BE273" s="33" t="n"/>
      <c r="BF273" s="33" t="n"/>
      <c r="BG273" s="33" t="n"/>
      <c r="BH273" s="33" t="n"/>
      <c r="BI273" s="33" t="n"/>
      <c r="BJ273" s="33" t="n"/>
      <c r="BK273" s="33" t="n"/>
      <c r="BL273" s="33" t="n"/>
      <c r="BM273" s="33" t="n"/>
      <c r="BN273" s="33" t="n"/>
      <c r="BO273" s="33" t="n"/>
      <c r="BP273" s="33" t="n"/>
      <c r="BQ273" s="33" t="n"/>
      <c r="BR273" s="33" t="n"/>
      <c r="BS273" s="33" t="n"/>
      <c r="BT273" s="33" t="n"/>
      <c r="BU273" s="33" t="n"/>
      <c r="BV273" s="33" t="n"/>
      <c r="BW273" s="27" t="n"/>
      <c r="BX273" s="33" t="n"/>
      <c r="BY273" s="33" t="n"/>
      <c r="BZ273" s="33" t="n"/>
      <c r="CA273" s="27" t="n"/>
      <c r="CB273" s="27" t="n"/>
      <c r="CC273" s="27" t="n"/>
      <c r="CD273" s="27" t="n"/>
      <c r="CE273" s="58" t="n"/>
      <c r="CF273" s="58" t="n"/>
      <c r="CG273" s="59">
        <f>IF(OR(Q273="AI",Q273="PI"),AD273-(AE273-AD273)*0.001,IF(AND(Q273="AO",T273="FC"),4-0.048,IF(AND(Q273="AO",OR(T273="FO",T273="FLO")),20-0.048,"")))</f>
        <v/>
      </c>
      <c r="CH273" s="60">
        <f>IF(OR(Q273="AI",Q273="PI"),AD273+(AE273-AD273)*0.001,IF(AND(Q273="AO",T273="FC"),4+0.048,IF(AND(Q273="AO",OR(T273="FO",T273="FLO")),20+0.048,"")))</f>
        <v/>
      </c>
      <c r="CI273" s="61" t="n"/>
      <c r="CJ273" s="62" t="n"/>
      <c r="CK273" s="59">
        <f>IF(OR(Q273="AI",Q273="PI"),(AE273+AD273)/2-(AE273-AD273)*0.001,IF(Q273="AO",12-0.048,""))</f>
        <v/>
      </c>
      <c r="CL273" s="60">
        <f>IF(OR(Q273="AI",Q273="PI"),(AE273+AD273)/2+(AE273-AD273)*0.001,IF(Q273="AO",12+0.048,""))</f>
        <v/>
      </c>
      <c r="CM273" s="61" t="n"/>
      <c r="CN273" s="62" t="n"/>
      <c r="CO273" s="59">
        <f>IF(OR(Q273="AI",Q273="PI"),AE273-(AE273-AD273)*0.001,IF(AND(Q273="AO",T273="FC"),20-0.048,IF(AND(Q273="AO",OR(T273="FO",T273="FLO")),4-0.048,"")))</f>
        <v/>
      </c>
      <c r="CP273" s="60">
        <f>IF(OR(Q273="AI",Q273="PI"),AE273+(AE273-AD273)*0.001,IF(AND(Q273="AO",T273="FC"),20+0.048,IF(AND(Q273="AO",OR(T273="FO",T273="FLO")),4+0.048,"")))</f>
        <v/>
      </c>
      <c r="CQ273" s="64" t="n"/>
      <c r="CR273" s="65" t="n"/>
      <c r="CS273" s="67" t="n"/>
      <c r="CT273" s="67" t="n"/>
      <c r="CV273" s="518" t="n"/>
      <c r="CY273" s="47">
        <f>CV273&amp;CW273&amp;CX273</f>
        <v/>
      </c>
    </row>
    <row r="274" ht="19.9" customHeight="1" s="521">
      <c r="A274" s="524" t="n">
        <v>273</v>
      </c>
      <c r="B274" s="15" t="n">
        <v>1</v>
      </c>
      <c r="C274" s="15" t="n">
        <v>1840</v>
      </c>
      <c r="D274" s="45" t="inlineStr">
        <is>
          <t>18-TT-61103</t>
        </is>
      </c>
      <c r="E274" s="553" t="n"/>
      <c r="F274" s="540" t="inlineStr">
        <is>
          <t>-</t>
        </is>
      </c>
      <c r="G274" s="541" t="inlineStr">
        <is>
          <t>GC FROM TA-6101 TOP TEMP. INDIC.</t>
        </is>
      </c>
      <c r="H274" s="553" t="n"/>
      <c r="I274" s="553" t="n"/>
      <c r="J274" s="553">
        <f>IF(H274&lt;&gt;"",LEFT(H274,FIND("～",H274,1)-1),"")</f>
        <v/>
      </c>
      <c r="K274" s="553">
        <f>IF(H274&lt;&gt;"",MID(H274,FIND("～",H274,1)+1,10),"")</f>
        <v/>
      </c>
      <c r="L274" s="22">
        <f>L273</f>
        <v/>
      </c>
      <c r="M274" s="21" t="n">
        <v>8</v>
      </c>
      <c r="N274" s="21" t="n">
        <v>4</v>
      </c>
      <c r="O274" s="21" t="n">
        <v>1</v>
      </c>
      <c r="P274" s="83" t="inlineStr">
        <is>
          <t>AAI143-H</t>
        </is>
      </c>
      <c r="Q274" s="22">
        <f>IF(MID(P274,4,3)="543","AO","AI")</f>
        <v/>
      </c>
      <c r="R274" s="22" t="inlineStr">
        <is>
          <t>N</t>
        </is>
      </c>
      <c r="S274" s="542" t="inlineStr">
        <is>
          <t>4~20mA</t>
        </is>
      </c>
      <c r="T274" s="22" t="n"/>
      <c r="U274" s="22" t="n"/>
      <c r="V274" s="22" t="n"/>
      <c r="W274" s="22" t="n"/>
      <c r="X274" s="22" t="n"/>
      <c r="Y274" s="22" t="n"/>
      <c r="Z274" s="25">
        <f>"%Z"&amp;TEXT(M274,"00")&amp;TEXT(N274,"0")&amp;"1"&amp;TEXT(O274,"00")</f>
        <v/>
      </c>
      <c r="AA274" s="22">
        <f>IF(E274="","",IF(Q274="AI",CONCATENATE("%%I",E274),IF(Q274="AO",CONCATENATE("%%O",E274),E274)))</f>
        <v/>
      </c>
      <c r="AB274" s="22" t="inlineStr">
        <is>
          <t>18-TI-61103</t>
        </is>
      </c>
      <c r="AC274" s="22">
        <f>IF(G274&lt;&gt;"",G274,"")</f>
        <v/>
      </c>
      <c r="AD274" s="21">
        <f>IF(J274&lt;&gt;"",J274,"")</f>
        <v/>
      </c>
      <c r="AE274" s="21">
        <f>IF(K274&lt;&gt;"",K274,"")</f>
        <v/>
      </c>
      <c r="AF274" s="21">
        <f>IF(I274&lt;&gt;"",I274,"")</f>
        <v/>
      </c>
      <c r="AG274" s="22" t="n">
        <v>0</v>
      </c>
      <c r="AH274" s="22" t="n">
        <v>0</v>
      </c>
      <c r="AI274" s="22" t="n">
        <v>0</v>
      </c>
      <c r="AJ274" s="22" t="n">
        <v>0</v>
      </c>
      <c r="AK274" s="23" t="inlineStr">
        <is>
          <t>DCS-AI</t>
        </is>
      </c>
      <c r="AL274" s="23" t="inlineStr">
        <is>
          <t>IS</t>
        </is>
      </c>
      <c r="AM274" s="23" t="n"/>
      <c r="AN274" s="84" t="inlineStr">
        <is>
          <t>DCS</t>
        </is>
      </c>
      <c r="AO274" s="27" t="n"/>
      <c r="AP274" s="27" t="n"/>
      <c r="AQ274" s="28" t="n"/>
      <c r="AR274" s="543" t="inlineStr">
        <is>
          <t>Y</t>
        </is>
      </c>
      <c r="AS274" s="29" t="n"/>
      <c r="AT274" s="84" t="inlineStr">
        <is>
          <t>Site</t>
        </is>
      </c>
      <c r="AU274" s="541" t="inlineStr">
        <is>
          <t>-</t>
        </is>
      </c>
      <c r="AV274" s="27" t="n"/>
      <c r="AW274" s="27" t="n"/>
      <c r="AX274" s="530" t="inlineStr">
        <is>
          <t>18-IJB-40-016</t>
        </is>
      </c>
      <c r="AY274" s="530" t="inlineStr">
        <is>
          <t>18-40-016-iSC</t>
        </is>
      </c>
      <c r="AZ274" s="27" t="n"/>
      <c r="BA274" s="27" t="n"/>
      <c r="BB274" s="27" t="n"/>
      <c r="BC274" s="27" t="n"/>
      <c r="BD274" s="27" t="n"/>
      <c r="BE274" s="33" t="n"/>
      <c r="BF274" s="33" t="n"/>
      <c r="BG274" s="33" t="n"/>
      <c r="BH274" s="33" t="n"/>
      <c r="BI274" s="33" t="n"/>
      <c r="BJ274" s="33" t="n"/>
      <c r="BK274" s="33" t="n"/>
      <c r="BL274" s="33" t="n"/>
      <c r="BM274" s="33" t="n"/>
      <c r="BN274" s="33" t="n"/>
      <c r="BO274" s="33" t="n"/>
      <c r="BP274" s="33" t="n"/>
      <c r="BQ274" s="33" t="n"/>
      <c r="BR274" s="33" t="n"/>
      <c r="BS274" s="33" t="n"/>
      <c r="BT274" s="33" t="n"/>
      <c r="BU274" s="33" t="n"/>
      <c r="BV274" s="33" t="n"/>
      <c r="BW274" s="27" t="n"/>
      <c r="BX274" s="33" t="n"/>
      <c r="BY274" s="33" t="n"/>
      <c r="BZ274" s="33" t="n"/>
      <c r="CA274" s="27" t="n"/>
      <c r="CB274" s="27" t="n"/>
      <c r="CC274" s="27" t="n"/>
      <c r="CD274" s="27" t="n"/>
      <c r="CE274" s="58" t="n"/>
      <c r="CF274" s="58" t="n"/>
      <c r="CG274" s="59">
        <f>IF(OR(Q274="AI",Q274="PI"),AD274-(AE274-AD274)*0.001,IF(AND(Q274="AO",T274="FC"),4-0.048,IF(AND(Q274="AO",OR(T274="FO",T274="FLO")),20-0.048,"")))</f>
        <v/>
      </c>
      <c r="CH274" s="60">
        <f>IF(OR(Q274="AI",Q274="PI"),AD274+(AE274-AD274)*0.001,IF(AND(Q274="AO",T274="FC"),4+0.048,IF(AND(Q274="AO",OR(T274="FO",T274="FLO")),20+0.048,"")))</f>
        <v/>
      </c>
      <c r="CI274" s="61" t="n"/>
      <c r="CJ274" s="62" t="n"/>
      <c r="CK274" s="59">
        <f>IF(OR(Q274="AI",Q274="PI"),(AE274+AD274)/2-(AE274-AD274)*0.001,IF(Q274="AO",12-0.048,""))</f>
        <v/>
      </c>
      <c r="CL274" s="60">
        <f>IF(OR(Q274="AI",Q274="PI"),(AE274+AD274)/2+(AE274-AD274)*0.001,IF(Q274="AO",12+0.048,""))</f>
        <v/>
      </c>
      <c r="CM274" s="61" t="n"/>
      <c r="CN274" s="62" t="n"/>
      <c r="CO274" s="59">
        <f>IF(OR(Q274="AI",Q274="PI"),AE274-(AE274-AD274)*0.001,IF(AND(Q274="AO",T274="FC"),20-0.048,IF(AND(Q274="AO",OR(T274="FO",T274="FLO")),4-0.048,"")))</f>
        <v/>
      </c>
      <c r="CP274" s="60">
        <f>IF(OR(Q274="AI",Q274="PI"),AE274+(AE274-AD274)*0.001,IF(AND(Q274="AO",T274="FC"),20+0.048,IF(AND(Q274="AO",OR(T274="FO",T274="FLO")),4+0.048,"")))</f>
        <v/>
      </c>
      <c r="CQ274" s="64" t="n"/>
      <c r="CR274" s="65" t="n"/>
      <c r="CS274" s="67" t="n"/>
      <c r="CT274" s="67" t="n"/>
      <c r="CU274" s="544" t="n">
        <v>1840</v>
      </c>
      <c r="CV274" s="518">
        <f>LEFT(D274,3)</f>
        <v/>
      </c>
      <c r="CW274" s="47" t="inlineStr">
        <is>
          <t>TI</t>
        </is>
      </c>
      <c r="CX274" s="47">
        <f>RIGHT(D274,6)</f>
        <v/>
      </c>
      <c r="CY274" s="47">
        <f>CV274&amp;CW274&amp;CX274</f>
        <v/>
      </c>
    </row>
    <row r="275" ht="19.9" customHeight="1" s="521">
      <c r="A275" s="524" t="n">
        <v>274</v>
      </c>
      <c r="B275" s="15" t="n">
        <v>2</v>
      </c>
      <c r="C275" s="15" t="n">
        <v>1840</v>
      </c>
      <c r="D275" s="45" t="inlineStr">
        <is>
          <t>18-TT-61201</t>
        </is>
      </c>
      <c r="E275" s="553" t="n"/>
      <c r="F275" s="540" t="inlineStr">
        <is>
          <t>-</t>
        </is>
      </c>
      <c r="G275" s="541" t="inlineStr">
        <is>
          <t>ETH TO ET-6103 TEMP. INDIC.</t>
        </is>
      </c>
      <c r="H275" s="553" t="n"/>
      <c r="I275" s="553" t="n"/>
      <c r="J275" s="553">
        <f>IF(H275&lt;&gt;"",LEFT(H275,FIND("～",H275,1)-1),"")</f>
        <v/>
      </c>
      <c r="K275" s="553">
        <f>IF(H275&lt;&gt;"",MID(H275,FIND("～",H275,1)+1,10),"")</f>
        <v/>
      </c>
      <c r="L275" s="22">
        <f>L274</f>
        <v/>
      </c>
      <c r="M275" s="21">
        <f>M274</f>
        <v/>
      </c>
      <c r="N275" s="21">
        <f>N274</f>
        <v/>
      </c>
      <c r="O275" s="21" t="n">
        <v>2</v>
      </c>
      <c r="P275" s="83">
        <f>P274</f>
        <v/>
      </c>
      <c r="Q275" s="22">
        <f>IF(MID(P275,4,3)="543","AO","AI")</f>
        <v/>
      </c>
      <c r="R275" s="22">
        <f>IF(R274&lt;&gt;"",R274,"")</f>
        <v/>
      </c>
      <c r="S275" s="542" t="inlineStr">
        <is>
          <t>4~20mA</t>
        </is>
      </c>
      <c r="T275" s="22" t="n"/>
      <c r="U275" s="22" t="n"/>
      <c r="V275" s="22" t="n"/>
      <c r="W275" s="22" t="n"/>
      <c r="X275" s="22" t="n"/>
      <c r="Y275" s="22" t="n"/>
      <c r="Z275" s="25">
        <f>"%Z"&amp;TEXT(M275,"00")&amp;TEXT(N275,"0")&amp;"1"&amp;TEXT(O275,"00")</f>
        <v/>
      </c>
      <c r="AA275" s="22">
        <f>IF(E275="","",IF(Q275="AI",CONCATENATE("%%I",E275),IF(Q275="AO",CONCATENATE("%%O",E275),E275)))</f>
        <v/>
      </c>
      <c r="AB275" s="22" t="inlineStr">
        <is>
          <t>18-TI-61201</t>
        </is>
      </c>
      <c r="AC275" s="22">
        <f>IF(G275&lt;&gt;"",G275,"")</f>
        <v/>
      </c>
      <c r="AD275" s="21">
        <f>IF(J275&lt;&gt;"",J275,"")</f>
        <v/>
      </c>
      <c r="AE275" s="21">
        <f>IF(K275&lt;&gt;"",K275,"")</f>
        <v/>
      </c>
      <c r="AF275" s="21">
        <f>IF(I275&lt;&gt;"",I275,"")</f>
        <v/>
      </c>
      <c r="AG275" s="22" t="n">
        <v>0</v>
      </c>
      <c r="AH275" s="22" t="n">
        <v>0</v>
      </c>
      <c r="AI275" s="22" t="n">
        <v>0</v>
      </c>
      <c r="AJ275" s="22" t="n">
        <v>0</v>
      </c>
      <c r="AK275" s="23" t="inlineStr">
        <is>
          <t>DCS-AI</t>
        </is>
      </c>
      <c r="AL275" s="23" t="inlineStr">
        <is>
          <t>IS</t>
        </is>
      </c>
      <c r="AM275" s="23" t="n"/>
      <c r="AN275" s="84" t="inlineStr">
        <is>
          <t>DCS</t>
        </is>
      </c>
      <c r="AO275" s="27" t="n"/>
      <c r="AP275" s="27" t="n"/>
      <c r="AQ275" s="28" t="n"/>
      <c r="AR275" s="543" t="inlineStr">
        <is>
          <t>Y</t>
        </is>
      </c>
      <c r="AS275" s="29" t="n"/>
      <c r="AT275" s="84" t="inlineStr">
        <is>
          <t>Site</t>
        </is>
      </c>
      <c r="AU275" s="541" t="inlineStr">
        <is>
          <t>-</t>
        </is>
      </c>
      <c r="AV275" s="27" t="n"/>
      <c r="AW275" s="27" t="n"/>
      <c r="AX275" s="530" t="inlineStr">
        <is>
          <t>18-IJB-40-016</t>
        </is>
      </c>
      <c r="AY275" s="530" t="inlineStr">
        <is>
          <t>18-40-016-iSC</t>
        </is>
      </c>
      <c r="AZ275" s="27" t="n"/>
      <c r="BA275" s="27" t="n"/>
      <c r="BB275" s="27" t="n"/>
      <c r="BC275" s="27" t="n"/>
      <c r="BD275" s="27" t="n"/>
      <c r="BE275" s="33" t="n"/>
      <c r="BF275" s="33" t="n"/>
      <c r="BG275" s="33" t="n"/>
      <c r="BH275" s="33" t="n"/>
      <c r="BI275" s="33" t="n"/>
      <c r="BJ275" s="33" t="n"/>
      <c r="BK275" s="33" t="n"/>
      <c r="BL275" s="33" t="n"/>
      <c r="BM275" s="33" t="n"/>
      <c r="BN275" s="33" t="n"/>
      <c r="BO275" s="33" t="n"/>
      <c r="BP275" s="33" t="n"/>
      <c r="BQ275" s="33" t="n"/>
      <c r="BR275" s="33" t="n"/>
      <c r="BS275" s="33" t="n"/>
      <c r="BT275" s="33" t="n"/>
      <c r="BU275" s="33" t="n"/>
      <c r="BV275" s="33" t="n"/>
      <c r="BW275" s="27" t="n"/>
      <c r="BX275" s="33" t="n"/>
      <c r="BY275" s="33" t="n"/>
      <c r="BZ275" s="33" t="n"/>
      <c r="CA275" s="27" t="n"/>
      <c r="CB275" s="27" t="n"/>
      <c r="CC275" s="27" t="n"/>
      <c r="CD275" s="27" t="n"/>
      <c r="CE275" s="58" t="n"/>
      <c r="CF275" s="58" t="n"/>
      <c r="CG275" s="59">
        <f>IF(OR(Q275="AI",Q275="PI"),AD275-(AE275-AD275)*0.001,IF(AND(Q275="AO",T275="FC"),4-0.048,IF(AND(Q275="AO",OR(T275="FO",T275="FLO")),20-0.048,"")))</f>
        <v/>
      </c>
      <c r="CH275" s="60">
        <f>IF(OR(Q275="AI",Q275="PI"),AD275+(AE275-AD275)*0.001,IF(AND(Q275="AO",T275="FC"),4+0.048,IF(AND(Q275="AO",OR(T275="FO",T275="FLO")),20+0.048,"")))</f>
        <v/>
      </c>
      <c r="CI275" s="61" t="n"/>
      <c r="CJ275" s="62" t="n"/>
      <c r="CK275" s="59">
        <f>IF(OR(Q275="AI",Q275="PI"),(AE275+AD275)/2-(AE275-AD275)*0.001,IF(Q275="AO",12-0.048,""))</f>
        <v/>
      </c>
      <c r="CL275" s="60">
        <f>IF(OR(Q275="AI",Q275="PI"),(AE275+AD275)/2+(AE275-AD275)*0.001,IF(Q275="AO",12+0.048,""))</f>
        <v/>
      </c>
      <c r="CM275" s="61" t="n"/>
      <c r="CN275" s="62" t="n"/>
      <c r="CO275" s="59">
        <f>IF(OR(Q275="AI",Q275="PI"),AE275-(AE275-AD275)*0.001,IF(AND(Q275="AO",T275="FC"),20-0.048,IF(AND(Q275="AO",OR(T275="FO",T275="FLO")),4-0.048,"")))</f>
        <v/>
      </c>
      <c r="CP275" s="60">
        <f>IF(OR(Q275="AI",Q275="PI"),AE275+(AE275-AD275)*0.001,IF(AND(Q275="AO",T275="FC"),20+0.048,IF(AND(Q275="AO",OR(T275="FO",T275="FLO")),4+0.048,"")))</f>
        <v/>
      </c>
      <c r="CQ275" s="64" t="n"/>
      <c r="CR275" s="65" t="n"/>
      <c r="CS275" s="67" t="n"/>
      <c r="CT275" s="67" t="n"/>
      <c r="CU275" s="544" t="n">
        <v>1840</v>
      </c>
      <c r="CV275" s="518">
        <f>LEFT(D275,3)</f>
        <v/>
      </c>
      <c r="CW275" s="47" t="inlineStr">
        <is>
          <t>TI</t>
        </is>
      </c>
      <c r="CX275" s="47">
        <f>RIGHT(D275,6)</f>
        <v/>
      </c>
      <c r="CY275" s="47">
        <f>CV275&amp;CW275&amp;CX275</f>
        <v/>
      </c>
    </row>
    <row r="276" ht="19.9" customHeight="1" s="521">
      <c r="A276" s="524" t="n">
        <v>275</v>
      </c>
      <c r="B276" s="15" t="n">
        <v>3</v>
      </c>
      <c r="C276" s="15" t="n">
        <v>1840</v>
      </c>
      <c r="D276" s="45" t="inlineStr">
        <is>
          <t>18-TT-61209</t>
        </is>
      </c>
      <c r="E276" s="553" t="n"/>
      <c r="F276" s="540" t="inlineStr">
        <is>
          <t>-</t>
        </is>
      </c>
      <c r="G276" s="541" t="inlineStr">
        <is>
          <t>ETH FROM ET-6103 TEMP.  NDIC., ALARM</t>
        </is>
      </c>
      <c r="H276" s="553" t="n"/>
      <c r="I276" s="553" t="n"/>
      <c r="J276" s="553">
        <f>IF(H276&lt;&gt;"",LEFT(H276,FIND("～",H276,1)-1),"")</f>
        <v/>
      </c>
      <c r="K276" s="553">
        <f>IF(H276&lt;&gt;"",MID(H276,FIND("～",H276,1)+1,10),"")</f>
        <v/>
      </c>
      <c r="L276" s="22">
        <f>L275</f>
        <v/>
      </c>
      <c r="M276" s="21">
        <f>M275</f>
        <v/>
      </c>
      <c r="N276" s="21">
        <f>N275</f>
        <v/>
      </c>
      <c r="O276" s="21" t="n">
        <v>3</v>
      </c>
      <c r="P276" s="83">
        <f>P275</f>
        <v/>
      </c>
      <c r="Q276" s="22">
        <f>IF(MID(P276,4,3)="543","AO","AI")</f>
        <v/>
      </c>
      <c r="R276" s="22">
        <f>IF(R275&lt;&gt;"",R275,"")</f>
        <v/>
      </c>
      <c r="S276" s="542" t="inlineStr">
        <is>
          <t>4~20mA</t>
        </is>
      </c>
      <c r="T276" s="22" t="n"/>
      <c r="U276" s="22" t="n"/>
      <c r="V276" s="22" t="n"/>
      <c r="W276" s="22" t="n"/>
      <c r="X276" s="22" t="n"/>
      <c r="Y276" s="22" t="n"/>
      <c r="Z276" s="25">
        <f>"%Z"&amp;TEXT(M276,"00")&amp;TEXT(N276,"0")&amp;"1"&amp;TEXT(O276,"00")</f>
        <v/>
      </c>
      <c r="AA276" s="22">
        <f>IF(E276="","",IF(Q276="AI",CONCATENATE("%%I",E276),IF(Q276="AO",CONCATENATE("%%O",E276),E276)))</f>
        <v/>
      </c>
      <c r="AB276" s="22" t="inlineStr">
        <is>
          <t>18-TIA-61209</t>
        </is>
      </c>
      <c r="AC276" s="22">
        <f>IF(G276&lt;&gt;"",G276,"")</f>
        <v/>
      </c>
      <c r="AD276" s="21">
        <f>IF(J276&lt;&gt;"",J276,"")</f>
        <v/>
      </c>
      <c r="AE276" s="21">
        <f>IF(K276&lt;&gt;"",K276,"")</f>
        <v/>
      </c>
      <c r="AF276" s="21">
        <f>IF(I276&lt;&gt;"",I276,"")</f>
        <v/>
      </c>
      <c r="AG276" s="22" t="n">
        <v>0</v>
      </c>
      <c r="AH276" s="22" t="n">
        <v>0</v>
      </c>
      <c r="AI276" s="22" t="n">
        <v>0</v>
      </c>
      <c r="AJ276" s="22" t="n">
        <v>0</v>
      </c>
      <c r="AK276" s="23" t="inlineStr">
        <is>
          <t>DCS-AI</t>
        </is>
      </c>
      <c r="AL276" s="23" t="inlineStr">
        <is>
          <t>IS</t>
        </is>
      </c>
      <c r="AM276" s="23" t="n"/>
      <c r="AN276" s="84" t="inlineStr">
        <is>
          <t>DCS</t>
        </is>
      </c>
      <c r="AO276" s="27" t="n"/>
      <c r="AP276" s="27" t="n"/>
      <c r="AQ276" s="28" t="n"/>
      <c r="AR276" s="543" t="inlineStr">
        <is>
          <t>Y</t>
        </is>
      </c>
      <c r="AS276" s="29" t="n"/>
      <c r="AT276" s="84" t="inlineStr">
        <is>
          <t>Site</t>
        </is>
      </c>
      <c r="AU276" s="541" t="inlineStr">
        <is>
          <t>-</t>
        </is>
      </c>
      <c r="AV276" s="27" t="n"/>
      <c r="AW276" s="27" t="n"/>
      <c r="AX276" s="530" t="inlineStr">
        <is>
          <t>18-IJB-40-016</t>
        </is>
      </c>
      <c r="AY276" s="530" t="inlineStr">
        <is>
          <t>18-40-016-iSC</t>
        </is>
      </c>
      <c r="AZ276" s="27" t="n"/>
      <c r="BA276" s="27" t="n"/>
      <c r="BB276" s="27" t="n"/>
      <c r="BC276" s="27" t="n"/>
      <c r="BD276" s="27" t="n"/>
      <c r="BE276" s="33" t="n"/>
      <c r="BF276" s="33" t="n"/>
      <c r="BG276" s="33" t="n"/>
      <c r="BH276" s="33" t="n"/>
      <c r="BI276" s="33" t="n"/>
      <c r="BJ276" s="33" t="n"/>
      <c r="BK276" s="33" t="n"/>
      <c r="BL276" s="33" t="n"/>
      <c r="BM276" s="33" t="n"/>
      <c r="BN276" s="33" t="n"/>
      <c r="BO276" s="33" t="n"/>
      <c r="BP276" s="33" t="n"/>
      <c r="BQ276" s="33" t="n"/>
      <c r="BR276" s="33" t="n"/>
      <c r="BS276" s="33" t="n"/>
      <c r="BT276" s="33" t="n"/>
      <c r="BU276" s="33" t="n"/>
      <c r="BV276" s="33" t="n"/>
      <c r="BW276" s="27" t="n"/>
      <c r="BX276" s="33" t="n"/>
      <c r="BY276" s="33" t="n"/>
      <c r="BZ276" s="33" t="n"/>
      <c r="CA276" s="27" t="n"/>
      <c r="CB276" s="27" t="n"/>
      <c r="CC276" s="27" t="n"/>
      <c r="CD276" s="27" t="n"/>
      <c r="CE276" s="58" t="n"/>
      <c r="CF276" s="58" t="n"/>
      <c r="CG276" s="59">
        <f>IF(OR(Q276="AI",Q276="PI"),AD276-(AE276-AD276)*0.001,IF(AND(Q276="AO",T276="FC"),4-0.048,IF(AND(Q276="AO",OR(T276="FO",T276="FLO")),20-0.048,"")))</f>
        <v/>
      </c>
      <c r="CH276" s="60">
        <f>IF(OR(Q276="AI",Q276="PI"),AD276+(AE276-AD276)*0.001,IF(AND(Q276="AO",T276="FC"),4+0.048,IF(AND(Q276="AO",OR(T276="FO",T276="FLO")),20+0.048,"")))</f>
        <v/>
      </c>
      <c r="CI276" s="61" t="n"/>
      <c r="CJ276" s="62" t="n"/>
      <c r="CK276" s="59">
        <f>IF(OR(Q276="AI",Q276="PI"),(AE276+AD276)/2-(AE276-AD276)*0.001,IF(Q276="AO",12-0.048,""))</f>
        <v/>
      </c>
      <c r="CL276" s="60">
        <f>IF(OR(Q276="AI",Q276="PI"),(AE276+AD276)/2+(AE276-AD276)*0.001,IF(Q276="AO",12+0.048,""))</f>
        <v/>
      </c>
      <c r="CM276" s="61" t="n"/>
      <c r="CN276" s="62" t="n"/>
      <c r="CO276" s="59">
        <f>IF(OR(Q276="AI",Q276="PI"),AE276-(AE276-AD276)*0.001,IF(AND(Q276="AO",T276="FC"),20-0.048,IF(AND(Q276="AO",OR(T276="FO",T276="FLO")),4-0.048,"")))</f>
        <v/>
      </c>
      <c r="CP276" s="60">
        <f>IF(OR(Q276="AI",Q276="PI"),AE276+(AE276-AD276)*0.001,IF(AND(Q276="AO",T276="FC"),20+0.048,IF(AND(Q276="AO",OR(T276="FO",T276="FLO")),4+0.048,"")))</f>
        <v/>
      </c>
      <c r="CQ276" s="64" t="n"/>
      <c r="CR276" s="65" t="n"/>
      <c r="CS276" s="67" t="n"/>
      <c r="CT276" s="67" t="n"/>
      <c r="CU276" s="544" t="n">
        <v>1840</v>
      </c>
      <c r="CV276" s="518">
        <f>LEFT(D276,3)</f>
        <v/>
      </c>
      <c r="CW276" s="47" t="inlineStr">
        <is>
          <t>TIA</t>
        </is>
      </c>
      <c r="CX276" s="47">
        <f>RIGHT(D276,6)</f>
        <v/>
      </c>
      <c r="CY276" s="47">
        <f>CV276&amp;CW276&amp;CX276</f>
        <v/>
      </c>
    </row>
    <row r="277" ht="19.9" customHeight="1" s="521">
      <c r="A277" s="524" t="n">
        <v>276</v>
      </c>
      <c r="B277" s="15" t="n">
        <v>4</v>
      </c>
      <c r="C277" s="15" t="n">
        <v>1840</v>
      </c>
      <c r="D277" s="45" t="inlineStr">
        <is>
          <t>18-PDT-61211</t>
        </is>
      </c>
      <c r="E277" s="553" t="n"/>
      <c r="F277" s="540" t="inlineStr">
        <is>
          <t>-</t>
        </is>
      </c>
      <c r="G277" s="541" t="inlineStr">
        <is>
          <t>TA-6102 PRES.DIFFER. INDIC., ALARM</t>
        </is>
      </c>
      <c r="H277" s="553" t="n"/>
      <c r="I277" s="553" t="n"/>
      <c r="J277" s="553">
        <f>IF(H277&lt;&gt;"",LEFT(H277,FIND("～",H277,1)-1),"")</f>
        <v/>
      </c>
      <c r="K277" s="553">
        <f>IF(H277&lt;&gt;"",MID(H277,FIND("～",H277,1)+1,10),"")</f>
        <v/>
      </c>
      <c r="L277" s="22">
        <f>L276</f>
        <v/>
      </c>
      <c r="M277" s="21">
        <f>M276</f>
        <v/>
      </c>
      <c r="N277" s="21">
        <f>N276</f>
        <v/>
      </c>
      <c r="O277" s="21" t="n">
        <v>4</v>
      </c>
      <c r="P277" s="83">
        <f>P276</f>
        <v/>
      </c>
      <c r="Q277" s="22">
        <f>IF(MID(P277,4,3)="543","AO","AI")</f>
        <v/>
      </c>
      <c r="R277" s="22">
        <f>IF(R276&lt;&gt;"",R276,"")</f>
        <v/>
      </c>
      <c r="S277" s="542" t="inlineStr">
        <is>
          <t>4~20mA</t>
        </is>
      </c>
      <c r="T277" s="22" t="n"/>
      <c r="U277" s="22" t="n"/>
      <c r="V277" s="22" t="n"/>
      <c r="W277" s="22" t="n"/>
      <c r="X277" s="22" t="n"/>
      <c r="Y277" s="22" t="n"/>
      <c r="Z277" s="25">
        <f>"%Z"&amp;TEXT(M277,"00")&amp;TEXT(N277,"0")&amp;"1"&amp;TEXT(O277,"00")</f>
        <v/>
      </c>
      <c r="AA277" s="22">
        <f>IF(E277="","",IF(Q277="AI",CONCATENATE("%%I",E277),IF(Q277="AO",CONCATENATE("%%O",E277),E277)))</f>
        <v/>
      </c>
      <c r="AB277" s="22" t="inlineStr">
        <is>
          <t>18-PDIA-61211</t>
        </is>
      </c>
      <c r="AC277" s="22">
        <f>IF(G277&lt;&gt;"",G277,"")</f>
        <v/>
      </c>
      <c r="AD277" s="21">
        <f>IF(J277&lt;&gt;"",J277,"")</f>
        <v/>
      </c>
      <c r="AE277" s="21">
        <f>IF(K277&lt;&gt;"",K277,"")</f>
        <v/>
      </c>
      <c r="AF277" s="21">
        <f>IF(I277&lt;&gt;"",I277,"")</f>
        <v/>
      </c>
      <c r="AG277" s="22" t="n">
        <v>0</v>
      </c>
      <c r="AH277" s="22" t="n">
        <v>0</v>
      </c>
      <c r="AI277" s="22" t="n">
        <v>0</v>
      </c>
      <c r="AJ277" s="22" t="n">
        <v>0</v>
      </c>
      <c r="AK277" s="23" t="inlineStr">
        <is>
          <t>DCS-AI</t>
        </is>
      </c>
      <c r="AL277" s="23" t="inlineStr">
        <is>
          <t>IS</t>
        </is>
      </c>
      <c r="AM277" s="23" t="n"/>
      <c r="AN277" s="84" t="inlineStr">
        <is>
          <t>DCS</t>
        </is>
      </c>
      <c r="AO277" s="27" t="n"/>
      <c r="AP277" s="27" t="n"/>
      <c r="AQ277" s="28" t="n"/>
      <c r="AR277" s="543" t="inlineStr">
        <is>
          <t>Y</t>
        </is>
      </c>
      <c r="AS277" s="29" t="n"/>
      <c r="AT277" s="84" t="inlineStr">
        <is>
          <t>Site</t>
        </is>
      </c>
      <c r="AU277" s="541" t="inlineStr">
        <is>
          <t>-</t>
        </is>
      </c>
      <c r="AV277" s="27" t="n"/>
      <c r="AW277" s="27" t="n"/>
      <c r="AX277" s="530" t="inlineStr">
        <is>
          <t>18-IJB-40-016</t>
        </is>
      </c>
      <c r="AY277" s="530" t="inlineStr">
        <is>
          <t>18-40-016-iSC</t>
        </is>
      </c>
      <c r="AZ277" s="27" t="n"/>
      <c r="BA277" s="27" t="n"/>
      <c r="BB277" s="27" t="n"/>
      <c r="BC277" s="27" t="n"/>
      <c r="BD277" s="27" t="n"/>
      <c r="BE277" s="33" t="n"/>
      <c r="BF277" s="33" t="n"/>
      <c r="BG277" s="33" t="n"/>
      <c r="BH277" s="33" t="n"/>
      <c r="BI277" s="33" t="n"/>
      <c r="BJ277" s="33" t="n"/>
      <c r="BK277" s="33" t="n"/>
      <c r="BL277" s="33" t="n"/>
      <c r="BM277" s="33" t="n"/>
      <c r="BN277" s="33" t="n"/>
      <c r="BO277" s="33" t="n"/>
      <c r="BP277" s="33" t="n"/>
      <c r="BQ277" s="33" t="n"/>
      <c r="BR277" s="33" t="n"/>
      <c r="BS277" s="33" t="n"/>
      <c r="BT277" s="33" t="n"/>
      <c r="BU277" s="33" t="n"/>
      <c r="BV277" s="33" t="n"/>
      <c r="BW277" s="27" t="n"/>
      <c r="BX277" s="33" t="n"/>
      <c r="BY277" s="33" t="n"/>
      <c r="BZ277" s="33" t="n"/>
      <c r="CA277" s="27" t="n"/>
      <c r="CB277" s="27" t="n"/>
      <c r="CC277" s="27" t="n"/>
      <c r="CD277" s="27" t="n"/>
      <c r="CE277" s="58" t="n"/>
      <c r="CF277" s="58" t="n"/>
      <c r="CG277" s="59">
        <f>IF(OR(Q277="AI",Q277="PI"),AD277-(AE277-AD277)*0.001,IF(AND(Q277="AO",T277="FC"),4-0.048,IF(AND(Q277="AO",OR(T277="FO",T277="FLO")),20-0.048,"")))</f>
        <v/>
      </c>
      <c r="CH277" s="60">
        <f>IF(OR(Q277="AI",Q277="PI"),AD277+(AE277-AD277)*0.001,IF(AND(Q277="AO",T277="FC"),4+0.048,IF(AND(Q277="AO",OR(T277="FO",T277="FLO")),20+0.048,"")))</f>
        <v/>
      </c>
      <c r="CI277" s="61" t="n"/>
      <c r="CJ277" s="62" t="n"/>
      <c r="CK277" s="59">
        <f>IF(OR(Q277="AI",Q277="PI"),(AE277+AD277)/2-(AE277-AD277)*0.001,IF(Q277="AO",12-0.048,""))</f>
        <v/>
      </c>
      <c r="CL277" s="60">
        <f>IF(OR(Q277="AI",Q277="PI"),(AE277+AD277)/2+(AE277-AD277)*0.001,IF(Q277="AO",12+0.048,""))</f>
        <v/>
      </c>
      <c r="CM277" s="61" t="n"/>
      <c r="CN277" s="62" t="n"/>
      <c r="CO277" s="59">
        <f>IF(OR(Q277="AI",Q277="PI"),AE277-(AE277-AD277)*0.001,IF(AND(Q277="AO",T277="FC"),20-0.048,IF(AND(Q277="AO",OR(T277="FO",T277="FLO")),4-0.048,"")))</f>
        <v/>
      </c>
      <c r="CP277" s="60">
        <f>IF(OR(Q277="AI",Q277="PI"),AE277+(AE277-AD277)*0.001,IF(AND(Q277="AO",T277="FC"),20+0.048,IF(AND(Q277="AO",OR(T277="FO",T277="FLO")),4+0.048,"")))</f>
        <v/>
      </c>
      <c r="CQ277" s="64" t="n"/>
      <c r="CR277" s="65" t="n"/>
      <c r="CS277" s="67" t="n"/>
      <c r="CT277" s="67" t="n"/>
      <c r="CU277" s="544" t="n">
        <v>1840</v>
      </c>
      <c r="CV277" s="518">
        <f>LEFT(D277,3)</f>
        <v/>
      </c>
      <c r="CW277" s="47" t="inlineStr">
        <is>
          <t>PDIA</t>
        </is>
      </c>
      <c r="CX277" s="47">
        <f>RIGHT(D277,6)</f>
        <v/>
      </c>
      <c r="CY277" s="47">
        <f>CV277&amp;CW277&amp;CX277</f>
        <v/>
      </c>
    </row>
    <row r="278" ht="19.9" customHeight="1" s="521">
      <c r="A278" s="524" t="n">
        <v>277</v>
      </c>
      <c r="B278" s="15" t="n">
        <v>5</v>
      </c>
      <c r="C278" s="15" t="n">
        <v>1840</v>
      </c>
      <c r="D278" s="45" t="inlineStr">
        <is>
          <t>18-FT-62202</t>
        </is>
      </c>
      <c r="E278" s="553" t="n"/>
      <c r="F278" s="540" t="inlineStr">
        <is>
          <t>-</t>
        </is>
      </c>
      <c r="G278" s="541" t="inlineStr">
        <is>
          <t>PR TO PC-6201 BYPASS FLOW</t>
        </is>
      </c>
      <c r="H278" s="553" t="n"/>
      <c r="I278" s="553" t="n"/>
      <c r="J278" s="553">
        <f>IF(H278&lt;&gt;"",LEFT(H278,FIND("～",H278,1)-1),"")</f>
        <v/>
      </c>
      <c r="K278" s="553">
        <f>IF(H278&lt;&gt;"",MID(H278,FIND("～",H278,1)+1,10),"")</f>
        <v/>
      </c>
      <c r="L278" s="22">
        <f>L277</f>
        <v/>
      </c>
      <c r="M278" s="21">
        <f>M277</f>
        <v/>
      </c>
      <c r="N278" s="21">
        <f>N277</f>
        <v/>
      </c>
      <c r="O278" s="21" t="n">
        <v>5</v>
      </c>
      <c r="P278" s="83">
        <f>P277</f>
        <v/>
      </c>
      <c r="Q278" s="22">
        <f>IF(MID(P278,4,3)="543","AO","AI")</f>
        <v/>
      </c>
      <c r="R278" s="22">
        <f>IF(R277&lt;&gt;"",R277,"")</f>
        <v/>
      </c>
      <c r="S278" s="542" t="inlineStr">
        <is>
          <t>4~20mA</t>
        </is>
      </c>
      <c r="T278" s="22" t="n"/>
      <c r="U278" s="22" t="n"/>
      <c r="V278" s="22" t="n"/>
      <c r="W278" s="22" t="n"/>
      <c r="X278" s="22" t="n"/>
      <c r="Y278" s="22" t="n"/>
      <c r="Z278" s="25">
        <f>"%Z"&amp;TEXT(M278,"00")&amp;TEXT(N278,"0")&amp;"1"&amp;TEXT(O278,"00")</f>
        <v/>
      </c>
      <c r="AA278" s="22">
        <f>IF(E278="","",IF(Q278="AI",CONCATENATE("%%I",E278),IF(Q278="AO",CONCATENATE("%%O",E278),E278)))</f>
        <v/>
      </c>
      <c r="AB278" s="22" t="inlineStr">
        <is>
          <t>18-FI-62202</t>
        </is>
      </c>
      <c r="AC278" s="22">
        <f>IF(G278&lt;&gt;"",G278,"")</f>
        <v/>
      </c>
      <c r="AD278" s="21">
        <f>IF(J278&lt;&gt;"",J278,"")</f>
        <v/>
      </c>
      <c r="AE278" s="21">
        <f>IF(K278&lt;&gt;"",K278,"")</f>
        <v/>
      </c>
      <c r="AF278" s="21">
        <f>IF(I278&lt;&gt;"",I278,"")</f>
        <v/>
      </c>
      <c r="AG278" s="22" t="n">
        <v>0</v>
      </c>
      <c r="AH278" s="22" t="n">
        <v>0</v>
      </c>
      <c r="AI278" s="22" t="n">
        <v>0</v>
      </c>
      <c r="AJ278" s="22" t="n">
        <v>0</v>
      </c>
      <c r="AK278" s="23" t="inlineStr">
        <is>
          <t>DCS-AI</t>
        </is>
      </c>
      <c r="AL278" s="23" t="inlineStr">
        <is>
          <t>IS</t>
        </is>
      </c>
      <c r="AM278" s="23" t="n"/>
      <c r="AN278" s="84" t="inlineStr">
        <is>
          <t>DCS</t>
        </is>
      </c>
      <c r="AO278" s="27" t="n"/>
      <c r="AP278" s="27" t="n"/>
      <c r="AQ278" s="28" t="n"/>
      <c r="AR278" s="543" t="inlineStr">
        <is>
          <t>Y</t>
        </is>
      </c>
      <c r="AS278" s="29" t="n"/>
      <c r="AT278" s="84" t="inlineStr">
        <is>
          <t>Site</t>
        </is>
      </c>
      <c r="AU278" s="541" t="inlineStr">
        <is>
          <t>-</t>
        </is>
      </c>
      <c r="AV278" s="27" t="n"/>
      <c r="AW278" s="27" t="n"/>
      <c r="AX278" s="530" t="inlineStr">
        <is>
          <t>18-IJB-40-016</t>
        </is>
      </c>
      <c r="AY278" s="530" t="inlineStr">
        <is>
          <t>18-40-016-iSC</t>
        </is>
      </c>
      <c r="AZ278" s="27" t="n"/>
      <c r="BA278" s="27" t="n"/>
      <c r="BB278" s="27" t="n"/>
      <c r="BC278" s="27" t="n"/>
      <c r="BD278" s="27" t="n"/>
      <c r="BE278" s="33" t="n"/>
      <c r="BF278" s="33" t="n"/>
      <c r="BG278" s="33" t="n"/>
      <c r="BH278" s="33" t="n"/>
      <c r="BI278" s="33" t="n"/>
      <c r="BJ278" s="33" t="n"/>
      <c r="BK278" s="33" t="n"/>
      <c r="BL278" s="33" t="n"/>
      <c r="BM278" s="33" t="n"/>
      <c r="BN278" s="33" t="n"/>
      <c r="BO278" s="33" t="n"/>
      <c r="BP278" s="33" t="n"/>
      <c r="BQ278" s="33" t="n"/>
      <c r="BR278" s="33" t="n"/>
      <c r="BS278" s="33" t="n"/>
      <c r="BT278" s="33" t="n"/>
      <c r="BU278" s="33" t="n"/>
      <c r="BV278" s="33" t="n"/>
      <c r="BW278" s="27" t="n"/>
      <c r="BX278" s="33" t="n"/>
      <c r="BY278" s="33" t="n"/>
      <c r="BZ278" s="33" t="n"/>
      <c r="CA278" s="27" t="n"/>
      <c r="CB278" s="27" t="n"/>
      <c r="CC278" s="27" t="n"/>
      <c r="CD278" s="27" t="n"/>
      <c r="CE278" s="58" t="n"/>
      <c r="CF278" s="58" t="n"/>
      <c r="CG278" s="59">
        <f>IF(OR(Q278="AI",Q278="PI"),AD278-(AE278-AD278)*0.001,IF(AND(Q278="AO",T278="FC"),4-0.048,IF(AND(Q278="AO",OR(T278="FO",T278="FLO")),20-0.048,"")))</f>
        <v/>
      </c>
      <c r="CH278" s="60">
        <f>IF(OR(Q278="AI",Q278="PI"),AD278+(AE278-AD278)*0.001,IF(AND(Q278="AO",T278="FC"),4+0.048,IF(AND(Q278="AO",OR(T278="FO",T278="FLO")),20+0.048,"")))</f>
        <v/>
      </c>
      <c r="CI278" s="61" t="n"/>
      <c r="CJ278" s="62" t="n"/>
      <c r="CK278" s="59">
        <f>IF(OR(Q278="AI",Q278="PI"),(AE278+AD278)/2-(AE278-AD278)*0.001,IF(Q278="AO",12-0.048,""))</f>
        <v/>
      </c>
      <c r="CL278" s="60">
        <f>IF(OR(Q278="AI",Q278="PI"),(AE278+AD278)/2+(AE278-AD278)*0.001,IF(Q278="AO",12+0.048,""))</f>
        <v/>
      </c>
      <c r="CM278" s="61" t="n"/>
      <c r="CN278" s="62" t="n"/>
      <c r="CO278" s="59">
        <f>IF(OR(Q278="AI",Q278="PI"),AE278-(AE278-AD278)*0.001,IF(AND(Q278="AO",T278="FC"),20-0.048,IF(AND(Q278="AO",OR(T278="FO",T278="FLO")),4-0.048,"")))</f>
        <v/>
      </c>
      <c r="CP278" s="60">
        <f>IF(OR(Q278="AI",Q278="PI"),AE278+(AE278-AD278)*0.001,IF(AND(Q278="AO",T278="FC"),20+0.048,IF(AND(Q278="AO",OR(T278="FO",T278="FLO")),4+0.048,"")))</f>
        <v/>
      </c>
      <c r="CQ278" s="64" t="n"/>
      <c r="CR278" s="65" t="n"/>
      <c r="CS278" s="67" t="n"/>
      <c r="CT278" s="67" t="n"/>
      <c r="CU278" s="544" t="n">
        <v>1840</v>
      </c>
      <c r="CV278" s="518">
        <f>LEFT(D278,3)</f>
        <v/>
      </c>
      <c r="CW278" s="47" t="inlineStr">
        <is>
          <t>FI</t>
        </is>
      </c>
      <c r="CX278" s="47">
        <f>RIGHT(D278,6)</f>
        <v/>
      </c>
      <c r="CY278" s="47">
        <f>CV278&amp;CW278&amp;CX278</f>
        <v/>
      </c>
    </row>
    <row r="279" ht="19.9" customHeight="1" s="521">
      <c r="A279" s="524" t="n">
        <v>278</v>
      </c>
      <c r="B279" s="15" t="n">
        <v>6</v>
      </c>
      <c r="C279" s="15" t="n">
        <v>1812</v>
      </c>
      <c r="D279" s="45" t="inlineStr">
        <is>
          <t>18-PT-17202</t>
        </is>
      </c>
      <c r="E279" s="553" t="n"/>
      <c r="F279" s="540" t="inlineStr">
        <is>
          <t>-</t>
        </is>
      </c>
      <c r="G279" s="541" t="inlineStr">
        <is>
          <t>TEA FROM PP-1701A</t>
        </is>
      </c>
      <c r="H279" s="553" t="n"/>
      <c r="I279" s="553" t="n"/>
      <c r="J279" s="553">
        <f>IF(H279&lt;&gt;"",LEFT(H279,FIND("～",H279,1)-1),"")</f>
        <v/>
      </c>
      <c r="K279" s="553">
        <f>IF(H279&lt;&gt;"",MID(H279,FIND("～",H279,1)+1,10),"")</f>
        <v/>
      </c>
      <c r="L279" s="22">
        <f>L278</f>
        <v/>
      </c>
      <c r="M279" s="21">
        <f>M278</f>
        <v/>
      </c>
      <c r="N279" s="21">
        <f>N278</f>
        <v/>
      </c>
      <c r="O279" s="21" t="n">
        <v>6</v>
      </c>
      <c r="P279" s="83">
        <f>P278</f>
        <v/>
      </c>
      <c r="Q279" s="22">
        <f>IF(MID(P279,4,3)="543","AO","AI")</f>
        <v/>
      </c>
      <c r="R279" s="22">
        <f>IF(R278&lt;&gt;"",R278,"")</f>
        <v/>
      </c>
      <c r="S279" s="542" t="inlineStr">
        <is>
          <t>4~20mA</t>
        </is>
      </c>
      <c r="T279" s="22" t="n"/>
      <c r="U279" s="22" t="n"/>
      <c r="V279" s="22" t="n"/>
      <c r="W279" s="22" t="n"/>
      <c r="X279" s="22" t="n"/>
      <c r="Y279" s="22" t="n"/>
      <c r="Z279" s="25">
        <f>"%Z"&amp;TEXT(M279,"00")&amp;TEXT(N279,"0")&amp;"1"&amp;TEXT(O279,"00")</f>
        <v/>
      </c>
      <c r="AA279" s="22">
        <f>IF(E279="","",IF(Q279="AI",CONCATENATE("%%I",E279),IF(Q279="AO",CONCATENATE("%%O",E279),E279)))</f>
        <v/>
      </c>
      <c r="AB279" s="22" t="inlineStr">
        <is>
          <t>18-PIA-17202</t>
        </is>
      </c>
      <c r="AC279" s="22">
        <f>IF(G279&lt;&gt;"",G279,"")</f>
        <v/>
      </c>
      <c r="AD279" s="21">
        <f>IF(J279&lt;&gt;"",J279,"")</f>
        <v/>
      </c>
      <c r="AE279" s="21">
        <f>IF(K279&lt;&gt;"",K279,"")</f>
        <v/>
      </c>
      <c r="AF279" s="21">
        <f>IF(I279&lt;&gt;"",I279,"")</f>
        <v/>
      </c>
      <c r="AG279" s="22" t="n">
        <v>0</v>
      </c>
      <c r="AH279" s="22" t="n">
        <v>0</v>
      </c>
      <c r="AI279" s="22" t="n">
        <v>0</v>
      </c>
      <c r="AJ279" s="22" t="n">
        <v>0</v>
      </c>
      <c r="AK279" s="23" t="inlineStr">
        <is>
          <t>DCS-AI</t>
        </is>
      </c>
      <c r="AL279" s="23" t="inlineStr">
        <is>
          <t>IS</t>
        </is>
      </c>
      <c r="AM279" s="23" t="n"/>
      <c r="AN279" s="84" t="inlineStr">
        <is>
          <t>DCS</t>
        </is>
      </c>
      <c r="AO279" s="27" t="n"/>
      <c r="AP279" s="27" t="n"/>
      <c r="AQ279" s="28" t="n"/>
      <c r="AR279" s="543" t="inlineStr">
        <is>
          <t>Y</t>
        </is>
      </c>
      <c r="AS279" s="29" t="n"/>
      <c r="AT279" s="84" t="inlineStr">
        <is>
          <t>Site</t>
        </is>
      </c>
      <c r="AU279" s="541" t="inlineStr">
        <is>
          <t>-</t>
        </is>
      </c>
      <c r="AV279" s="27" t="n"/>
      <c r="AW279" s="27" t="n"/>
      <c r="AX279" s="530" t="inlineStr">
        <is>
          <t>18-IJB-12-002</t>
        </is>
      </c>
      <c r="AY279" s="530" t="inlineStr">
        <is>
          <t>18-12-002-iSC</t>
        </is>
      </c>
      <c r="AZ279" s="27" t="n"/>
      <c r="BA279" s="27" t="n"/>
      <c r="BB279" s="27" t="n"/>
      <c r="BC279" s="27" t="n"/>
      <c r="BD279" s="27" t="n"/>
      <c r="BE279" s="33" t="n"/>
      <c r="BF279" s="33" t="n"/>
      <c r="BG279" s="33" t="n"/>
      <c r="BH279" s="33" t="n"/>
      <c r="BI279" s="33" t="n"/>
      <c r="BJ279" s="33" t="n"/>
      <c r="BK279" s="33" t="n"/>
      <c r="BL279" s="33" t="n"/>
      <c r="BM279" s="33" t="n"/>
      <c r="BN279" s="33" t="n"/>
      <c r="BO279" s="33" t="n"/>
      <c r="BP279" s="33" t="n"/>
      <c r="BQ279" s="33" t="n"/>
      <c r="BR279" s="33" t="n"/>
      <c r="BS279" s="33" t="n"/>
      <c r="BT279" s="33" t="n"/>
      <c r="BU279" s="33" t="n"/>
      <c r="BV279" s="33" t="n"/>
      <c r="BW279" s="27" t="n"/>
      <c r="BX279" s="33" t="n"/>
      <c r="BY279" s="33" t="n"/>
      <c r="BZ279" s="33" t="n"/>
      <c r="CA279" s="27" t="n"/>
      <c r="CB279" s="27" t="n"/>
      <c r="CC279" s="27" t="n"/>
      <c r="CD279" s="27" t="n"/>
      <c r="CE279" s="58" t="n"/>
      <c r="CF279" s="58" t="n"/>
      <c r="CG279" s="59">
        <f>IF(OR(Q279="AI",Q279="PI"),AD279-(AE279-AD279)*0.001,IF(AND(Q279="AO",T279="FC"),4-0.048,IF(AND(Q279="AO",OR(T279="FO",T279="FLO")),20-0.048,"")))</f>
        <v/>
      </c>
      <c r="CH279" s="60">
        <f>IF(OR(Q279="AI",Q279="PI"),AD279+(AE279-AD279)*0.001,IF(AND(Q279="AO",T279="FC"),4+0.048,IF(AND(Q279="AO",OR(T279="FO",T279="FLO")),20+0.048,"")))</f>
        <v/>
      </c>
      <c r="CI279" s="61" t="n"/>
      <c r="CJ279" s="62" t="n"/>
      <c r="CK279" s="59">
        <f>IF(OR(Q279="AI",Q279="PI"),(AE279+AD279)/2-(AE279-AD279)*0.001,IF(Q279="AO",12-0.048,""))</f>
        <v/>
      </c>
      <c r="CL279" s="60">
        <f>IF(OR(Q279="AI",Q279="PI"),(AE279+AD279)/2+(AE279-AD279)*0.001,IF(Q279="AO",12+0.048,""))</f>
        <v/>
      </c>
      <c r="CM279" s="61" t="n"/>
      <c r="CN279" s="62" t="n"/>
      <c r="CO279" s="59">
        <f>IF(OR(Q279="AI",Q279="PI"),AE279-(AE279-AD279)*0.001,IF(AND(Q279="AO",T279="FC"),20-0.048,IF(AND(Q279="AO",OR(T279="FO",T279="FLO")),4-0.048,"")))</f>
        <v/>
      </c>
      <c r="CP279" s="60">
        <f>IF(OR(Q279="AI",Q279="PI"),AE279+(AE279-AD279)*0.001,IF(AND(Q279="AO",T279="FC"),20+0.048,IF(AND(Q279="AO",OR(T279="FO",T279="FLO")),4+0.048,"")))</f>
        <v/>
      </c>
      <c r="CQ279" s="64" t="n"/>
      <c r="CR279" s="65" t="n"/>
      <c r="CS279" s="67" t="n"/>
      <c r="CT279" s="67" t="n"/>
      <c r="CU279" s="544" t="n">
        <v>1812</v>
      </c>
      <c r="CV279" s="518">
        <f>LEFT(D279,3)</f>
        <v/>
      </c>
      <c r="CW279" s="47" t="inlineStr">
        <is>
          <t>PIA</t>
        </is>
      </c>
      <c r="CX279" s="47">
        <f>RIGHT(D279,6)</f>
        <v/>
      </c>
      <c r="CY279" s="47">
        <f>CV279&amp;CW279&amp;CX279</f>
        <v/>
      </c>
    </row>
    <row r="280" ht="19.9" customHeight="1" s="521">
      <c r="A280" s="524" t="n">
        <v>279</v>
      </c>
      <c r="B280" s="15" t="n">
        <v>7</v>
      </c>
      <c r="C280" s="15" t="n">
        <v>1812</v>
      </c>
      <c r="D280" s="45" t="inlineStr">
        <is>
          <t>18-PT-17204</t>
        </is>
      </c>
      <c r="E280" s="553" t="n"/>
      <c r="F280" s="540" t="inlineStr">
        <is>
          <t>-</t>
        </is>
      </c>
      <c r="G280" s="541" t="inlineStr">
        <is>
          <t>TEA FROM PP-1702A</t>
        </is>
      </c>
      <c r="H280" s="68" t="n"/>
      <c r="I280" s="553" t="n"/>
      <c r="J280" s="553">
        <f>IF(H280&lt;&gt;"",LEFT(H280,FIND("～",H280,1)-1),"")</f>
        <v/>
      </c>
      <c r="K280" s="553">
        <f>IF(H280&lt;&gt;"",MID(H280,FIND("～",H280,1)+1,10),"")</f>
        <v/>
      </c>
      <c r="L280" s="22">
        <f>L279</f>
        <v/>
      </c>
      <c r="M280" s="21">
        <f>M279</f>
        <v/>
      </c>
      <c r="N280" s="21">
        <f>N279</f>
        <v/>
      </c>
      <c r="O280" s="21" t="n">
        <v>7</v>
      </c>
      <c r="P280" s="83">
        <f>P279</f>
        <v/>
      </c>
      <c r="Q280" s="22">
        <f>IF(MID(P280,4,3)="543","AO","AI")</f>
        <v/>
      </c>
      <c r="R280" s="22">
        <f>IF(R279&lt;&gt;"",R279,"")</f>
        <v/>
      </c>
      <c r="S280" s="542" t="inlineStr">
        <is>
          <t>4~20mA</t>
        </is>
      </c>
      <c r="T280" s="22" t="n"/>
      <c r="U280" s="22" t="n"/>
      <c r="V280" s="22" t="n"/>
      <c r="W280" s="22" t="n"/>
      <c r="X280" s="22" t="n"/>
      <c r="Y280" s="22" t="n"/>
      <c r="Z280" s="25">
        <f>"%Z"&amp;TEXT(M280,"00")&amp;TEXT(N280,"0")&amp;"1"&amp;TEXT(O280,"00")</f>
        <v/>
      </c>
      <c r="AA280" s="22">
        <f>IF(E280="","",IF(Q280="AI",CONCATENATE("%%I",E280),IF(Q280="AO",CONCATENATE("%%O",E280),E280)))</f>
        <v/>
      </c>
      <c r="AB280" s="22" t="inlineStr">
        <is>
          <t>18-PIA-17204</t>
        </is>
      </c>
      <c r="AC280" s="22">
        <f>IF(G280&lt;&gt;"",G280,"")</f>
        <v/>
      </c>
      <c r="AD280" s="21">
        <f>IF(J280&lt;&gt;"",J280,"")</f>
        <v/>
      </c>
      <c r="AE280" s="21">
        <f>IF(K280&lt;&gt;"",K280,"")</f>
        <v/>
      </c>
      <c r="AF280" s="21">
        <f>IF(I280&lt;&gt;"",I280,"")</f>
        <v/>
      </c>
      <c r="AG280" s="22" t="n">
        <v>0</v>
      </c>
      <c r="AH280" s="22" t="n">
        <v>0</v>
      </c>
      <c r="AI280" s="22" t="n">
        <v>0</v>
      </c>
      <c r="AJ280" s="22" t="n">
        <v>0</v>
      </c>
      <c r="AK280" s="23" t="inlineStr">
        <is>
          <t>DCS-AI</t>
        </is>
      </c>
      <c r="AL280" s="23" t="inlineStr">
        <is>
          <t>IS</t>
        </is>
      </c>
      <c r="AM280" s="23" t="n"/>
      <c r="AN280" s="84" t="inlineStr">
        <is>
          <t>DCS</t>
        </is>
      </c>
      <c r="AO280" s="27" t="n"/>
      <c r="AP280" s="27" t="n"/>
      <c r="AQ280" s="28" t="n"/>
      <c r="AR280" s="543" t="inlineStr">
        <is>
          <t>Y</t>
        </is>
      </c>
      <c r="AS280" s="29" t="n"/>
      <c r="AT280" s="84" t="inlineStr">
        <is>
          <t>Site</t>
        </is>
      </c>
      <c r="AU280" s="541" t="inlineStr">
        <is>
          <t>-</t>
        </is>
      </c>
      <c r="AV280" s="27" t="n"/>
      <c r="AW280" s="27" t="n"/>
      <c r="AX280" s="530" t="inlineStr">
        <is>
          <t>18-IJB-12-002</t>
        </is>
      </c>
      <c r="AY280" s="530" t="inlineStr">
        <is>
          <t>18-12-002-iSC</t>
        </is>
      </c>
      <c r="AZ280" s="27" t="n"/>
      <c r="BA280" s="27" t="n"/>
      <c r="BB280" s="27" t="n"/>
      <c r="BC280" s="27" t="n"/>
      <c r="BD280" s="27" t="n"/>
      <c r="BE280" s="33" t="n"/>
      <c r="BF280" s="33" t="n"/>
      <c r="BG280" s="33" t="n"/>
      <c r="BH280" s="33" t="n"/>
      <c r="BI280" s="33" t="n"/>
      <c r="BJ280" s="33" t="n"/>
      <c r="BK280" s="33" t="n"/>
      <c r="BL280" s="33" t="n"/>
      <c r="BM280" s="33" t="n"/>
      <c r="BN280" s="33" t="n"/>
      <c r="BO280" s="33" t="n"/>
      <c r="BP280" s="33" t="n"/>
      <c r="BQ280" s="33" t="n"/>
      <c r="BR280" s="33" t="n"/>
      <c r="BS280" s="33" t="n"/>
      <c r="BT280" s="33" t="n"/>
      <c r="BU280" s="33" t="n"/>
      <c r="BV280" s="33" t="n"/>
      <c r="BW280" s="27" t="n"/>
      <c r="BX280" s="33" t="n"/>
      <c r="BY280" s="33" t="n"/>
      <c r="BZ280" s="33" t="n"/>
      <c r="CA280" s="27" t="n"/>
      <c r="CB280" s="27" t="n"/>
      <c r="CC280" s="27" t="n"/>
      <c r="CD280" s="27" t="n"/>
      <c r="CE280" s="58" t="n"/>
      <c r="CF280" s="58" t="n"/>
      <c r="CG280" s="59">
        <f>IF(OR(Q280="AI",Q280="PI"),AD280-(AE280-AD280)*0.001,IF(AND(Q280="AO",T280="FC"),4-0.048,IF(AND(Q280="AO",OR(T280="FO",T280="FLO")),20-0.048,"")))</f>
        <v/>
      </c>
      <c r="CH280" s="60">
        <f>IF(OR(Q280="AI",Q280="PI"),AD280+(AE280-AD280)*0.001,IF(AND(Q280="AO",T280="FC"),4+0.048,IF(AND(Q280="AO",OR(T280="FO",T280="FLO")),20+0.048,"")))</f>
        <v/>
      </c>
      <c r="CI280" s="61" t="n"/>
      <c r="CJ280" s="62" t="n"/>
      <c r="CK280" s="59">
        <f>IF(OR(Q280="AI",Q280="PI"),(AE280+AD280)/2-(AE280-AD280)*0.001,IF(Q280="AO",12-0.048,""))</f>
        <v/>
      </c>
      <c r="CL280" s="60">
        <f>IF(OR(Q280="AI",Q280="PI"),(AE280+AD280)/2+(AE280-AD280)*0.001,IF(Q280="AO",12+0.048,""))</f>
        <v/>
      </c>
      <c r="CM280" s="61" t="n"/>
      <c r="CN280" s="62" t="n"/>
      <c r="CO280" s="59">
        <f>IF(OR(Q280="AI",Q280="PI"),AE280-(AE280-AD280)*0.001,IF(AND(Q280="AO",T280="FC"),20-0.048,IF(AND(Q280="AO",OR(T280="FO",T280="FLO")),4-0.048,"")))</f>
        <v/>
      </c>
      <c r="CP280" s="60">
        <f>IF(OR(Q280="AI",Q280="PI"),AE280+(AE280-AD280)*0.001,IF(AND(Q280="AO",T280="FC"),20+0.048,IF(AND(Q280="AO",OR(T280="FO",T280="FLO")),4+0.048,"")))</f>
        <v/>
      </c>
      <c r="CQ280" s="64" t="n"/>
      <c r="CR280" s="65" t="n"/>
      <c r="CS280" s="67" t="n"/>
      <c r="CT280" s="67" t="n"/>
      <c r="CU280" s="544" t="n">
        <v>1812</v>
      </c>
      <c r="CV280" s="518">
        <f>LEFT(D280,3)</f>
        <v/>
      </c>
      <c r="CW280" s="47" t="inlineStr">
        <is>
          <t>PIA</t>
        </is>
      </c>
      <c r="CX280" s="47">
        <f>RIGHT(D280,6)</f>
        <v/>
      </c>
      <c r="CY280" s="47">
        <f>CV280&amp;CW280&amp;CX280</f>
        <v/>
      </c>
    </row>
    <row r="281" ht="19.9" customHeight="1" s="521">
      <c r="A281" s="524" t="n">
        <v>280</v>
      </c>
      <c r="B281" s="15" t="n">
        <v>8</v>
      </c>
      <c r="C281" s="15" t="n">
        <v>1812</v>
      </c>
      <c r="D281" s="45" t="inlineStr">
        <is>
          <t>18-PT-17206</t>
        </is>
      </c>
      <c r="E281" s="553" t="n"/>
      <c r="F281" s="540" t="inlineStr">
        <is>
          <t>-</t>
        </is>
      </c>
      <c r="G281" s="541" t="inlineStr">
        <is>
          <t>TEA FROM PP-1701B</t>
        </is>
      </c>
      <c r="H281" s="68" t="n"/>
      <c r="I281" s="553" t="n"/>
      <c r="J281" s="553">
        <f>IF(H281&lt;&gt;"",LEFT(H281,FIND("～",H281,1)-1),"")</f>
        <v/>
      </c>
      <c r="K281" s="553">
        <f>IF(H281&lt;&gt;"",MID(H281,FIND("～",H281,1)+1,10),"")</f>
        <v/>
      </c>
      <c r="L281" s="22">
        <f>L280</f>
        <v/>
      </c>
      <c r="M281" s="21">
        <f>M280</f>
        <v/>
      </c>
      <c r="N281" s="21">
        <f>N280</f>
        <v/>
      </c>
      <c r="O281" s="21" t="n">
        <v>8</v>
      </c>
      <c r="P281" s="83">
        <f>P280</f>
        <v/>
      </c>
      <c r="Q281" s="22">
        <f>IF(MID(P281,4,3)="543","AO","AI")</f>
        <v/>
      </c>
      <c r="R281" s="22">
        <f>IF(R280&lt;&gt;"",R280,"")</f>
        <v/>
      </c>
      <c r="S281" s="542" t="inlineStr">
        <is>
          <t>4~20mA</t>
        </is>
      </c>
      <c r="T281" s="22" t="n"/>
      <c r="U281" s="22" t="n"/>
      <c r="V281" s="22" t="n"/>
      <c r="W281" s="22" t="n"/>
      <c r="X281" s="22" t="n"/>
      <c r="Y281" s="22" t="n"/>
      <c r="Z281" s="25">
        <f>"%Z"&amp;TEXT(M281,"00")&amp;TEXT(N281,"0")&amp;"1"&amp;TEXT(O281,"00")</f>
        <v/>
      </c>
      <c r="AA281" s="22">
        <f>IF(E281="","",IF(Q281="AI",CONCATENATE("%%I",E281),IF(Q281="AO",CONCATENATE("%%O",E281),E281)))</f>
        <v/>
      </c>
      <c r="AB281" s="22" t="inlineStr">
        <is>
          <t>18-PIA-17206</t>
        </is>
      </c>
      <c r="AC281" s="22">
        <f>IF(G281&lt;&gt;"",G281,"")</f>
        <v/>
      </c>
      <c r="AD281" s="21">
        <f>IF(J281&lt;&gt;"",J281,"")</f>
        <v/>
      </c>
      <c r="AE281" s="21">
        <f>IF(K281&lt;&gt;"",K281,"")</f>
        <v/>
      </c>
      <c r="AF281" s="21">
        <f>IF(I281&lt;&gt;"",I281,"")</f>
        <v/>
      </c>
      <c r="AG281" s="22" t="n">
        <v>0</v>
      </c>
      <c r="AH281" s="22" t="n">
        <v>0</v>
      </c>
      <c r="AI281" s="22" t="n">
        <v>0</v>
      </c>
      <c r="AJ281" s="22" t="n">
        <v>0</v>
      </c>
      <c r="AK281" s="23" t="inlineStr">
        <is>
          <t>DCS-AI</t>
        </is>
      </c>
      <c r="AL281" s="23" t="inlineStr">
        <is>
          <t>IS</t>
        </is>
      </c>
      <c r="AM281" s="23" t="n"/>
      <c r="AN281" s="84" t="inlineStr">
        <is>
          <t>DCS</t>
        </is>
      </c>
      <c r="AO281" s="27" t="n"/>
      <c r="AP281" s="27" t="n"/>
      <c r="AQ281" s="28" t="n"/>
      <c r="AR281" s="543" t="inlineStr">
        <is>
          <t>Y</t>
        </is>
      </c>
      <c r="AS281" s="29" t="n"/>
      <c r="AT281" s="84" t="inlineStr">
        <is>
          <t>Site</t>
        </is>
      </c>
      <c r="AU281" s="541" t="inlineStr">
        <is>
          <t>-</t>
        </is>
      </c>
      <c r="AV281" s="27" t="n"/>
      <c r="AW281" s="27" t="n"/>
      <c r="AX281" s="530" t="inlineStr">
        <is>
          <t>18-IJB-12-002</t>
        </is>
      </c>
      <c r="AY281" s="530" t="inlineStr">
        <is>
          <t>18-12-002-iSC</t>
        </is>
      </c>
      <c r="AZ281" s="27" t="n"/>
      <c r="BA281" s="27" t="n"/>
      <c r="BB281" s="27" t="n"/>
      <c r="BC281" s="27" t="n"/>
      <c r="BD281" s="27" t="n"/>
      <c r="BE281" s="33" t="n"/>
      <c r="BF281" s="33" t="n"/>
      <c r="BG281" s="33" t="n"/>
      <c r="BH281" s="33" t="n"/>
      <c r="BI281" s="33" t="n"/>
      <c r="BJ281" s="33" t="n"/>
      <c r="BK281" s="33" t="n"/>
      <c r="BL281" s="33" t="n"/>
      <c r="BM281" s="33" t="n"/>
      <c r="BN281" s="33" t="n"/>
      <c r="BO281" s="33" t="n"/>
      <c r="BP281" s="33" t="n"/>
      <c r="BQ281" s="33" t="n"/>
      <c r="BR281" s="33" t="n"/>
      <c r="BS281" s="33" t="n"/>
      <c r="BT281" s="33" t="n"/>
      <c r="BU281" s="33" t="n"/>
      <c r="BV281" s="33" t="n"/>
      <c r="BW281" s="27" t="n"/>
      <c r="BX281" s="33" t="n"/>
      <c r="BY281" s="33" t="n"/>
      <c r="BZ281" s="33" t="n"/>
      <c r="CA281" s="27" t="n"/>
      <c r="CB281" s="27" t="n"/>
      <c r="CC281" s="27" t="n"/>
      <c r="CD281" s="27" t="n"/>
      <c r="CE281" s="58" t="n"/>
      <c r="CF281" s="58" t="n"/>
      <c r="CG281" s="59">
        <f>IF(OR(Q281="AI",Q281="PI"),AD281-(AE281-AD281)*0.001,IF(AND(Q281="AO",T281="FC"),4-0.048,IF(AND(Q281="AO",OR(T281="FO",T281="FLO")),20-0.048,"")))</f>
        <v/>
      </c>
      <c r="CH281" s="60">
        <f>IF(OR(Q281="AI",Q281="PI"),AD281+(AE281-AD281)*0.001,IF(AND(Q281="AO",T281="FC"),4+0.048,IF(AND(Q281="AO",OR(T281="FO",T281="FLO")),20+0.048,"")))</f>
        <v/>
      </c>
      <c r="CI281" s="61" t="n"/>
      <c r="CJ281" s="62" t="n"/>
      <c r="CK281" s="59">
        <f>IF(OR(Q281="AI",Q281="PI"),(AE281+AD281)/2-(AE281-AD281)*0.001,IF(Q281="AO",12-0.048,""))</f>
        <v/>
      </c>
      <c r="CL281" s="60">
        <f>IF(OR(Q281="AI",Q281="PI"),(AE281+AD281)/2+(AE281-AD281)*0.001,IF(Q281="AO",12+0.048,""))</f>
        <v/>
      </c>
      <c r="CM281" s="61" t="n"/>
      <c r="CN281" s="62" t="n"/>
      <c r="CO281" s="59">
        <f>IF(OR(Q281="AI",Q281="PI"),AE281-(AE281-AD281)*0.001,IF(AND(Q281="AO",T281="FC"),20-0.048,IF(AND(Q281="AO",OR(T281="FO",T281="FLO")),4-0.048,"")))</f>
        <v/>
      </c>
      <c r="CP281" s="60">
        <f>IF(OR(Q281="AI",Q281="PI"),AE281+(AE281-AD281)*0.001,IF(AND(Q281="AO",T281="FC"),20+0.048,IF(AND(Q281="AO",OR(T281="FO",T281="FLO")),4+0.048,"")))</f>
        <v/>
      </c>
      <c r="CQ281" s="64" t="n"/>
      <c r="CR281" s="65" t="n"/>
      <c r="CS281" s="67" t="n"/>
      <c r="CT281" s="67" t="n"/>
      <c r="CU281" s="544" t="n">
        <v>1812</v>
      </c>
      <c r="CV281" s="518">
        <f>LEFT(D281,3)</f>
        <v/>
      </c>
      <c r="CW281" s="47" t="inlineStr">
        <is>
          <t>PIA</t>
        </is>
      </c>
      <c r="CX281" s="47">
        <f>RIGHT(D281,6)</f>
        <v/>
      </c>
      <c r="CY281" s="47">
        <f>CV281&amp;CW281&amp;CX281</f>
        <v/>
      </c>
    </row>
    <row r="282" ht="19.9" customHeight="1" s="521">
      <c r="A282" s="524" t="n">
        <v>281</v>
      </c>
      <c r="B282" s="15" t="n">
        <v>9</v>
      </c>
      <c r="C282" s="15" t="n">
        <v>1812</v>
      </c>
      <c r="D282" s="45" t="inlineStr">
        <is>
          <t>18-PT-17208</t>
        </is>
      </c>
      <c r="E282" s="45" t="n"/>
      <c r="F282" s="540" t="inlineStr">
        <is>
          <t>-</t>
        </is>
      </c>
      <c r="G282" s="541" t="inlineStr">
        <is>
          <t>TEA FROM PP-1702B</t>
        </is>
      </c>
      <c r="H282" s="553" t="n"/>
      <c r="I282" s="553" t="n"/>
      <c r="J282" s="553">
        <f>IF(H282&lt;&gt;"",LEFT(H282,FIND("～",H282,1)-1),"")</f>
        <v/>
      </c>
      <c r="K282" s="553">
        <f>IF(H282&lt;&gt;"",MID(H282,FIND("～",H282,1)+1,10),"")</f>
        <v/>
      </c>
      <c r="L282" s="22">
        <f>L281</f>
        <v/>
      </c>
      <c r="M282" s="21">
        <f>M281</f>
        <v/>
      </c>
      <c r="N282" s="21">
        <f>N281</f>
        <v/>
      </c>
      <c r="O282" s="21" t="n">
        <v>9</v>
      </c>
      <c r="P282" s="83">
        <f>P281</f>
        <v/>
      </c>
      <c r="Q282" s="22">
        <f>IF(MID(P282,4,3)="543","AO","AI")</f>
        <v/>
      </c>
      <c r="R282" s="22">
        <f>IF(R281&lt;&gt;"",R281,"")</f>
        <v/>
      </c>
      <c r="S282" s="542" t="inlineStr">
        <is>
          <t>4~20mA</t>
        </is>
      </c>
      <c r="T282" s="22" t="n"/>
      <c r="U282" s="22" t="n"/>
      <c r="V282" s="22" t="n"/>
      <c r="W282" s="22" t="n"/>
      <c r="X282" s="22" t="n"/>
      <c r="Y282" s="22" t="n"/>
      <c r="Z282" s="25">
        <f>"%Z"&amp;TEXT(M282,"00")&amp;TEXT(N282,"0")&amp;"1"&amp;TEXT(O282,"00")</f>
        <v/>
      </c>
      <c r="AA282" s="22">
        <f>IF(E282="","",IF(Q282="AI",CONCATENATE("%%I",E282),IF(Q282="AO",CONCATENATE("%%O",E282),E282)))</f>
        <v/>
      </c>
      <c r="AB282" s="22" t="inlineStr">
        <is>
          <t>18-PIA-17208</t>
        </is>
      </c>
      <c r="AC282" s="22">
        <f>IF(G282&lt;&gt;"",G282,"")</f>
        <v/>
      </c>
      <c r="AD282" s="21">
        <f>IF(J282&lt;&gt;"",J282,"")</f>
        <v/>
      </c>
      <c r="AE282" s="21">
        <f>IF(K282&lt;&gt;"",K282,"")</f>
        <v/>
      </c>
      <c r="AF282" s="21">
        <f>IF(I282&lt;&gt;"",I282,"")</f>
        <v/>
      </c>
      <c r="AG282" s="22" t="n"/>
      <c r="AH282" s="22" t="n"/>
      <c r="AI282" s="22" t="n"/>
      <c r="AJ282" s="22" t="n"/>
      <c r="AK282" s="23" t="inlineStr">
        <is>
          <t>DCS-AI</t>
        </is>
      </c>
      <c r="AL282" s="23" t="inlineStr">
        <is>
          <t>IS</t>
        </is>
      </c>
      <c r="AM282" s="23" t="n"/>
      <c r="AN282" s="84" t="inlineStr">
        <is>
          <t>DCS</t>
        </is>
      </c>
      <c r="AO282" s="27" t="n"/>
      <c r="AP282" s="27" t="n"/>
      <c r="AQ282" s="28" t="n"/>
      <c r="AR282" s="543" t="inlineStr">
        <is>
          <t>Y</t>
        </is>
      </c>
      <c r="AS282" s="29" t="n"/>
      <c r="AT282" s="84" t="inlineStr">
        <is>
          <t>Site</t>
        </is>
      </c>
      <c r="AU282" s="541" t="inlineStr">
        <is>
          <t>-</t>
        </is>
      </c>
      <c r="AV282" s="27" t="n"/>
      <c r="AW282" s="27" t="n"/>
      <c r="AX282" s="530" t="inlineStr">
        <is>
          <t>18-IJB-12-002</t>
        </is>
      </c>
      <c r="AY282" s="530" t="inlineStr">
        <is>
          <t>18-12-002-iSC</t>
        </is>
      </c>
      <c r="AZ282" s="27" t="n"/>
      <c r="BA282" s="27" t="n"/>
      <c r="BB282" s="27" t="n"/>
      <c r="BC282" s="27" t="n"/>
      <c r="BD282" s="27" t="n"/>
      <c r="BE282" s="33" t="n"/>
      <c r="BF282" s="33" t="n"/>
      <c r="BG282" s="33" t="n"/>
      <c r="BH282" s="33" t="n"/>
      <c r="BI282" s="33" t="n"/>
      <c r="BJ282" s="33" t="n"/>
      <c r="BK282" s="33" t="n"/>
      <c r="BL282" s="33" t="n"/>
      <c r="BM282" s="33" t="n"/>
      <c r="BN282" s="33" t="n"/>
      <c r="BO282" s="33" t="n"/>
      <c r="BP282" s="33" t="n"/>
      <c r="BQ282" s="33" t="n"/>
      <c r="BR282" s="33" t="n"/>
      <c r="BS282" s="33" t="n"/>
      <c r="BT282" s="33" t="n"/>
      <c r="BU282" s="33" t="n"/>
      <c r="BV282" s="33" t="n"/>
      <c r="BW282" s="27" t="n"/>
      <c r="BX282" s="33" t="n"/>
      <c r="BY282" s="33" t="n"/>
      <c r="BZ282" s="33" t="n"/>
      <c r="CA282" s="27" t="n"/>
      <c r="CB282" s="27" t="n"/>
      <c r="CC282" s="27" t="n"/>
      <c r="CD282" s="27" t="n"/>
      <c r="CE282" s="58" t="n"/>
      <c r="CF282" s="58" t="n"/>
      <c r="CG282" s="59">
        <f>IF(OR(Q282="AI",Q282="PI"),AD282-(AE282-AD282)*0.001,IF(AND(Q282="AO",T282="FC"),4-0.048,IF(AND(Q282="AO",OR(T282="FO",T282="FLO")),20-0.048,"")))</f>
        <v/>
      </c>
      <c r="CH282" s="60">
        <f>IF(OR(Q282="AI",Q282="PI"),AD282+(AE282-AD282)*0.001,IF(AND(Q282="AO",T282="FC"),4+0.048,IF(AND(Q282="AO",OR(T282="FO",T282="FLO")),20+0.048,"")))</f>
        <v/>
      </c>
      <c r="CI282" s="61" t="n"/>
      <c r="CJ282" s="62" t="n"/>
      <c r="CK282" s="59">
        <f>IF(OR(Q282="AI",Q282="PI"),(AE282+AD282)/2-(AE282-AD282)*0.001,IF(Q282="AO",12-0.048,""))</f>
        <v/>
      </c>
      <c r="CL282" s="60">
        <f>IF(OR(Q282="AI",Q282="PI"),(AE282+AD282)/2+(AE282-AD282)*0.001,IF(Q282="AO",12+0.048,""))</f>
        <v/>
      </c>
      <c r="CM282" s="61" t="n"/>
      <c r="CN282" s="62" t="n"/>
      <c r="CO282" s="59">
        <f>IF(OR(Q282="AI",Q282="PI"),AE282-(AE282-AD282)*0.001,IF(AND(Q282="AO",T282="FC"),20-0.048,IF(AND(Q282="AO",OR(T282="FO",T282="FLO")),4-0.048,"")))</f>
        <v/>
      </c>
      <c r="CP282" s="60">
        <f>IF(OR(Q282="AI",Q282="PI"),AE282+(AE282-AD282)*0.001,IF(AND(Q282="AO",T282="FC"),20+0.048,IF(AND(Q282="AO",OR(T282="FO",T282="FLO")),4+0.048,"")))</f>
        <v/>
      </c>
      <c r="CQ282" s="64" t="n"/>
      <c r="CR282" s="65" t="n"/>
      <c r="CS282" s="67" t="n"/>
      <c r="CT282" s="67" t="n"/>
      <c r="CU282" s="544" t="n">
        <v>1812</v>
      </c>
      <c r="CV282" s="518">
        <f>LEFT(D282,3)</f>
        <v/>
      </c>
      <c r="CW282" s="47" t="inlineStr">
        <is>
          <t>PIA</t>
        </is>
      </c>
      <c r="CX282" s="47">
        <f>RIGHT(D282,6)</f>
        <v/>
      </c>
      <c r="CY282" s="47">
        <f>CV282&amp;CW282&amp;CX282</f>
        <v/>
      </c>
    </row>
    <row r="283" ht="19.9" customHeight="1" s="521">
      <c r="A283" s="524" t="n">
        <v>282</v>
      </c>
      <c r="B283" s="15" t="n">
        <v>10</v>
      </c>
      <c r="C283" s="15" t="n">
        <v>1812</v>
      </c>
      <c r="D283" s="45" t="inlineStr">
        <is>
          <t>18-LT-17107</t>
        </is>
      </c>
      <c r="E283" s="45" t="n"/>
      <c r="F283" s="540" t="inlineStr">
        <is>
          <t>-</t>
        </is>
      </c>
      <c r="G283" s="541" t="inlineStr">
        <is>
          <t>VE-1706</t>
        </is>
      </c>
      <c r="H283" s="553" t="n"/>
      <c r="I283" s="553" t="n"/>
      <c r="J283" s="553">
        <f>IF(H283&lt;&gt;"",LEFT(H283,FIND("～",H283,1)-1),"")</f>
        <v/>
      </c>
      <c r="K283" s="553">
        <f>IF(H283&lt;&gt;"",MID(H283,FIND("～",H283,1)+1,10),"")</f>
        <v/>
      </c>
      <c r="L283" s="22">
        <f>L282</f>
        <v/>
      </c>
      <c r="M283" s="21">
        <f>M282</f>
        <v/>
      </c>
      <c r="N283" s="21">
        <f>N282</f>
        <v/>
      </c>
      <c r="O283" s="21" t="n">
        <v>10</v>
      </c>
      <c r="P283" s="83">
        <f>P282</f>
        <v/>
      </c>
      <c r="Q283" s="22">
        <f>IF(MID(P283,4,3)="543","AO","AI")</f>
        <v/>
      </c>
      <c r="R283" s="22">
        <f>IF(R282&lt;&gt;"",R282,"")</f>
        <v/>
      </c>
      <c r="S283" s="542" t="inlineStr">
        <is>
          <t>4~20mA</t>
        </is>
      </c>
      <c r="T283" s="22" t="n"/>
      <c r="U283" s="22" t="n"/>
      <c r="V283" s="22" t="n"/>
      <c r="W283" s="22" t="n"/>
      <c r="X283" s="22" t="n"/>
      <c r="Y283" s="22" t="n"/>
      <c r="Z283" s="25">
        <f>"%Z"&amp;TEXT(M283,"00")&amp;TEXT(N283,"0")&amp;"1"&amp;TEXT(O283,"00")</f>
        <v/>
      </c>
      <c r="AA283" s="22">
        <f>IF(E283="","",IF(Q283="AI",CONCATENATE("%%I",E283),IF(Q283="AO",CONCATENATE("%%O",E283),E283)))</f>
        <v/>
      </c>
      <c r="AB283" s="22" t="inlineStr">
        <is>
          <t>18-LIA-17107</t>
        </is>
      </c>
      <c r="AC283" s="22">
        <f>IF(G283&lt;&gt;"",G283,"")</f>
        <v/>
      </c>
      <c r="AD283" s="21">
        <f>IF(J283&lt;&gt;"",J283,"")</f>
        <v/>
      </c>
      <c r="AE283" s="21">
        <f>IF(K283&lt;&gt;"",K283,"")</f>
        <v/>
      </c>
      <c r="AF283" s="21">
        <f>IF(I283&lt;&gt;"",I283,"")</f>
        <v/>
      </c>
      <c r="AG283" s="22" t="n"/>
      <c r="AH283" s="22" t="n"/>
      <c r="AI283" s="22" t="n"/>
      <c r="AJ283" s="22" t="n"/>
      <c r="AK283" s="23" t="inlineStr">
        <is>
          <t>DCS-AI</t>
        </is>
      </c>
      <c r="AL283" s="23" t="inlineStr">
        <is>
          <t>IS</t>
        </is>
      </c>
      <c r="AM283" s="23" t="n"/>
      <c r="AN283" s="84" t="inlineStr">
        <is>
          <t>DCS</t>
        </is>
      </c>
      <c r="AO283" s="27" t="n"/>
      <c r="AP283" s="27" t="n"/>
      <c r="AQ283" s="28" t="n"/>
      <c r="AR283" s="543" t="inlineStr">
        <is>
          <t>Y</t>
        </is>
      </c>
      <c r="AS283" s="29" t="n"/>
      <c r="AT283" s="84" t="inlineStr">
        <is>
          <t>Site</t>
        </is>
      </c>
      <c r="AU283" s="541" t="inlineStr">
        <is>
          <t>-</t>
        </is>
      </c>
      <c r="AV283" s="27" t="n"/>
      <c r="AW283" s="27" t="n"/>
      <c r="AX283" s="530" t="inlineStr">
        <is>
          <t>18-IJB-12-002</t>
        </is>
      </c>
      <c r="AY283" s="530" t="inlineStr">
        <is>
          <t>18-12-002-iSC</t>
        </is>
      </c>
      <c r="AZ283" s="27" t="n"/>
      <c r="BA283" s="27" t="n"/>
      <c r="BB283" s="27" t="n"/>
      <c r="BC283" s="27" t="n"/>
      <c r="BD283" s="27" t="n"/>
      <c r="BE283" s="33" t="n"/>
      <c r="BF283" s="33" t="n"/>
      <c r="BG283" s="33" t="n"/>
      <c r="BH283" s="33" t="n"/>
      <c r="BI283" s="33" t="n"/>
      <c r="BJ283" s="33" t="n"/>
      <c r="BK283" s="33" t="n"/>
      <c r="BL283" s="33" t="n"/>
      <c r="BM283" s="33" t="n"/>
      <c r="BN283" s="33" t="n"/>
      <c r="BO283" s="33" t="n"/>
      <c r="BP283" s="33" t="n"/>
      <c r="BQ283" s="33" t="n"/>
      <c r="BR283" s="33" t="n"/>
      <c r="BS283" s="33" t="n"/>
      <c r="BT283" s="33" t="n"/>
      <c r="BU283" s="33" t="n"/>
      <c r="BV283" s="33" t="n"/>
      <c r="BW283" s="27" t="n"/>
      <c r="BX283" s="33" t="n"/>
      <c r="BY283" s="33" t="n"/>
      <c r="BZ283" s="33" t="n"/>
      <c r="CA283" s="27" t="n"/>
      <c r="CB283" s="27" t="n"/>
      <c r="CC283" s="27" t="n"/>
      <c r="CD283" s="27" t="n"/>
      <c r="CE283" s="58" t="n"/>
      <c r="CF283" s="58" t="n"/>
      <c r="CG283" s="59">
        <f>IF(OR(Q283="AI",Q283="PI"),AD283-(AE283-AD283)*0.001,IF(AND(Q283="AO",T283="FC"),4-0.048,IF(AND(Q283="AO",OR(T283="FO",T283="FLO")),20-0.048,"")))</f>
        <v/>
      </c>
      <c r="CH283" s="60">
        <f>IF(OR(Q283="AI",Q283="PI"),AD283+(AE283-AD283)*0.001,IF(AND(Q283="AO",T283="FC"),4+0.048,IF(AND(Q283="AO",OR(T283="FO",T283="FLO")),20+0.048,"")))</f>
        <v/>
      </c>
      <c r="CI283" s="61" t="n"/>
      <c r="CJ283" s="62" t="n"/>
      <c r="CK283" s="59">
        <f>IF(OR(Q283="AI",Q283="PI"),(AE283+AD283)/2-(AE283-AD283)*0.001,IF(Q283="AO",12-0.048,""))</f>
        <v/>
      </c>
      <c r="CL283" s="60">
        <f>IF(OR(Q283="AI",Q283="PI"),(AE283+AD283)/2+(AE283-AD283)*0.001,IF(Q283="AO",12+0.048,""))</f>
        <v/>
      </c>
      <c r="CM283" s="61" t="n"/>
      <c r="CN283" s="62" t="n"/>
      <c r="CO283" s="59">
        <f>IF(OR(Q283="AI",Q283="PI"),AE283-(AE283-AD283)*0.001,IF(AND(Q283="AO",T283="FC"),20-0.048,IF(AND(Q283="AO",OR(T283="FO",T283="FLO")),4-0.048,"")))</f>
        <v/>
      </c>
      <c r="CP283" s="60">
        <f>IF(OR(Q283="AI",Q283="PI"),AE283+(AE283-AD283)*0.001,IF(AND(Q283="AO",T283="FC"),20+0.048,IF(AND(Q283="AO",OR(T283="FO",T283="FLO")),4+0.048,"")))</f>
        <v/>
      </c>
      <c r="CQ283" s="64" t="n"/>
      <c r="CR283" s="65" t="n"/>
      <c r="CS283" s="67" t="n"/>
      <c r="CT283" s="67" t="n"/>
      <c r="CU283" s="544" t="n">
        <v>1812</v>
      </c>
      <c r="CV283" s="518">
        <f>LEFT(D283,3)</f>
        <v/>
      </c>
      <c r="CW283" s="47" t="inlineStr">
        <is>
          <t>LIA</t>
        </is>
      </c>
      <c r="CX283" s="47">
        <f>RIGHT(D283,6)</f>
        <v/>
      </c>
      <c r="CY283" s="47">
        <f>CV283&amp;CW283&amp;CX283</f>
        <v/>
      </c>
    </row>
    <row r="284" ht="19.9" customHeight="1" s="521">
      <c r="A284" s="524" t="n">
        <v>283</v>
      </c>
      <c r="B284" s="15" t="n">
        <v>11</v>
      </c>
      <c r="C284" s="15" t="n"/>
      <c r="D284" s="50">
        <f>LEFT(L284,1)&amp;RIGHT(L284,2)&amp;"N"&amp;M284&amp;"S"&amp;N284&amp;O284</f>
        <v/>
      </c>
      <c r="E284" s="45" t="n"/>
      <c r="F284" s="43" t="n"/>
      <c r="G284" s="553" t="inlineStr">
        <is>
          <t>Spare</t>
        </is>
      </c>
      <c r="H284" s="553" t="n"/>
      <c r="I284" s="553" t="n"/>
      <c r="J284" s="553">
        <f>IF(H284&lt;&gt;"",LEFT(H284,FIND("～",H284,1)-1),"")</f>
        <v/>
      </c>
      <c r="K284" s="553">
        <f>IF(H284&lt;&gt;"",MID(H284,FIND("～",H284,1)+1,10),"")</f>
        <v/>
      </c>
      <c r="L284" s="22">
        <f>L283</f>
        <v/>
      </c>
      <c r="M284" s="21">
        <f>M283</f>
        <v/>
      </c>
      <c r="N284" s="21">
        <f>N283</f>
        <v/>
      </c>
      <c r="O284" s="21" t="n">
        <v>11</v>
      </c>
      <c r="P284" s="83">
        <f>P283</f>
        <v/>
      </c>
      <c r="Q284" s="22">
        <f>IF(MID(P284,4,3)="543","AO","AI")</f>
        <v/>
      </c>
      <c r="R284" s="22">
        <f>IF(R283&lt;&gt;"",R283,"")</f>
        <v/>
      </c>
      <c r="S284" s="83" t="inlineStr">
        <is>
          <t>4-20mA</t>
        </is>
      </c>
      <c r="T284" s="22" t="n"/>
      <c r="U284" s="22" t="n"/>
      <c r="V284" s="22" t="n"/>
      <c r="W284" s="22" t="n"/>
      <c r="X284" s="22" t="n"/>
      <c r="Y284" s="22" t="n"/>
      <c r="Z284" s="25">
        <f>"%Z"&amp;TEXT(M284,"00")&amp;TEXT(N284,"0")&amp;"1"&amp;TEXT(O284,"00")</f>
        <v/>
      </c>
      <c r="AA284" s="22">
        <f>IF(E284="","",IF(Q284="AI",CONCATENATE("%%I",E284),IF(Q284="AO",CONCATENATE("%%O",E284),E284)))</f>
        <v/>
      </c>
      <c r="AB284" s="22">
        <f>IF(G284="Spare",D284,"")</f>
        <v/>
      </c>
      <c r="AC284" s="22">
        <f>IF(G284&lt;&gt;"",G284,"")</f>
        <v/>
      </c>
      <c r="AD284" s="21">
        <f>IF(J284&lt;&gt;"",J284,"")</f>
        <v/>
      </c>
      <c r="AE284" s="21">
        <f>IF(K284&lt;&gt;"",K284,"")</f>
        <v/>
      </c>
      <c r="AF284" s="21">
        <f>IF(I284&lt;&gt;"",I284,"")</f>
        <v/>
      </c>
      <c r="AG284" s="22" t="n"/>
      <c r="AH284" s="22" t="n"/>
      <c r="AI284" s="22" t="n"/>
      <c r="AJ284" s="22" t="n"/>
      <c r="AK284" s="23" t="n"/>
      <c r="AL284" s="23" t="inlineStr">
        <is>
          <t>IS</t>
        </is>
      </c>
      <c r="AM284" s="23" t="n"/>
      <c r="AN284" s="84" t="inlineStr">
        <is>
          <t>DCS</t>
        </is>
      </c>
      <c r="AO284" s="27" t="n"/>
      <c r="AP284" s="27" t="n"/>
      <c r="AQ284" s="28" t="n"/>
      <c r="AR284" s="33" t="n"/>
      <c r="AS284" s="29" t="n"/>
      <c r="AT284" s="84" t="inlineStr">
        <is>
          <t>Site</t>
        </is>
      </c>
      <c r="AU284" s="27" t="n"/>
      <c r="AV284" s="27" t="n"/>
      <c r="AW284" s="27" t="n"/>
      <c r="AX284" s="530" t="n"/>
      <c r="AY284" s="530" t="n"/>
      <c r="AZ284" s="27" t="n"/>
      <c r="BA284" s="27" t="n"/>
      <c r="BB284" s="27" t="n"/>
      <c r="BC284" s="27" t="n"/>
      <c r="BD284" s="27" t="n"/>
      <c r="BE284" s="33" t="n"/>
      <c r="BF284" s="33" t="n"/>
      <c r="BG284" s="33" t="n"/>
      <c r="BH284" s="33" t="n"/>
      <c r="BI284" s="33" t="n"/>
      <c r="BJ284" s="33" t="n"/>
      <c r="BK284" s="33" t="n"/>
      <c r="BL284" s="33" t="n"/>
      <c r="BM284" s="33" t="n"/>
      <c r="BN284" s="33" t="n"/>
      <c r="BO284" s="33" t="n"/>
      <c r="BP284" s="33" t="n"/>
      <c r="BQ284" s="33" t="n"/>
      <c r="BR284" s="33" t="n"/>
      <c r="BS284" s="33" t="n"/>
      <c r="BT284" s="33" t="n"/>
      <c r="BU284" s="33" t="n"/>
      <c r="BV284" s="33" t="n"/>
      <c r="BW284" s="27" t="n"/>
      <c r="BX284" s="33" t="n"/>
      <c r="BY284" s="33" t="n"/>
      <c r="BZ284" s="33" t="n"/>
      <c r="CA284" s="27" t="n"/>
      <c r="CB284" s="27" t="n"/>
      <c r="CC284" s="27" t="n"/>
      <c r="CD284" s="27" t="n"/>
      <c r="CE284" s="58" t="n"/>
      <c r="CF284" s="58" t="n"/>
      <c r="CG284" s="59">
        <f>IF(OR(Q284="AI",Q284="PI"),AD284-(AE284-AD284)*0.001,IF(AND(Q284="AO",T284="FC"),4-0.048,IF(AND(Q284="AO",OR(T284="FO",T284="FLO")),20-0.048,"")))</f>
        <v/>
      </c>
      <c r="CH284" s="60">
        <f>IF(OR(Q284="AI",Q284="PI"),AD284+(AE284-AD284)*0.001,IF(AND(Q284="AO",T284="FC"),4+0.048,IF(AND(Q284="AO",OR(T284="FO",T284="FLO")),20+0.048,"")))</f>
        <v/>
      </c>
      <c r="CI284" s="61" t="n"/>
      <c r="CJ284" s="62" t="n"/>
      <c r="CK284" s="59">
        <f>IF(OR(Q284="AI",Q284="PI"),(AE284+AD284)/2-(AE284-AD284)*0.001,IF(Q284="AO",12-0.048,""))</f>
        <v/>
      </c>
      <c r="CL284" s="60">
        <f>IF(OR(Q284="AI",Q284="PI"),(AE284+AD284)/2+(AE284-AD284)*0.001,IF(Q284="AO",12+0.048,""))</f>
        <v/>
      </c>
      <c r="CM284" s="61" t="n"/>
      <c r="CN284" s="62" t="n"/>
      <c r="CO284" s="59">
        <f>IF(OR(Q284="AI",Q284="PI"),AE284-(AE284-AD284)*0.001,IF(AND(Q284="AO",T284="FC"),20-0.048,IF(AND(Q284="AO",OR(T284="FO",T284="FLO")),4-0.048,"")))</f>
        <v/>
      </c>
      <c r="CP284" s="60">
        <f>IF(OR(Q284="AI",Q284="PI"),AE284+(AE284-AD284)*0.001,IF(AND(Q284="AO",T284="FC"),20+0.048,IF(AND(Q284="AO",OR(T284="FO",T284="FLO")),4+0.048,"")))</f>
        <v/>
      </c>
      <c r="CQ284" s="64" t="n"/>
      <c r="CR284" s="65" t="n"/>
      <c r="CS284" s="67" t="n"/>
      <c r="CT284" s="67" t="n"/>
      <c r="CV284" s="518" t="n"/>
      <c r="CY284" s="47">
        <f>CV284&amp;CW284&amp;CX284</f>
        <v/>
      </c>
    </row>
    <row r="285" ht="19.9" customHeight="1" s="521">
      <c r="A285" s="524" t="n">
        <v>284</v>
      </c>
      <c r="B285" s="15" t="n">
        <v>12</v>
      </c>
      <c r="C285" s="15" t="n"/>
      <c r="D285" s="50">
        <f>LEFT(L285,1)&amp;RIGHT(L285,2)&amp;"N"&amp;M285&amp;"S"&amp;N285&amp;O285</f>
        <v/>
      </c>
      <c r="E285" s="45" t="n"/>
      <c r="F285" s="43" t="n"/>
      <c r="G285" s="553" t="inlineStr">
        <is>
          <t>Spare</t>
        </is>
      </c>
      <c r="H285" s="553" t="n"/>
      <c r="I285" s="553" t="n"/>
      <c r="J285" s="553">
        <f>IF(H285&lt;&gt;"",LEFT(H285,FIND("～",H285,1)-1),"")</f>
        <v/>
      </c>
      <c r="K285" s="553">
        <f>IF(H285&lt;&gt;"",MID(H285,FIND("～",H285,1)+1,10),"")</f>
        <v/>
      </c>
      <c r="L285" s="22">
        <f>L284</f>
        <v/>
      </c>
      <c r="M285" s="21">
        <f>M284</f>
        <v/>
      </c>
      <c r="N285" s="21">
        <f>N284</f>
        <v/>
      </c>
      <c r="O285" s="21" t="n">
        <v>12</v>
      </c>
      <c r="P285" s="83">
        <f>P284</f>
        <v/>
      </c>
      <c r="Q285" s="22">
        <f>IF(MID(P285,4,3)="543","AO","AI")</f>
        <v/>
      </c>
      <c r="R285" s="22">
        <f>IF(R284&lt;&gt;"",R284,"")</f>
        <v/>
      </c>
      <c r="S285" s="83" t="inlineStr">
        <is>
          <t>4-20mA</t>
        </is>
      </c>
      <c r="T285" s="22" t="n"/>
      <c r="U285" s="22" t="n"/>
      <c r="V285" s="22" t="n"/>
      <c r="W285" s="22" t="n"/>
      <c r="X285" s="22" t="n"/>
      <c r="Y285" s="22" t="n"/>
      <c r="Z285" s="25">
        <f>"%Z"&amp;TEXT(M285,"00")&amp;TEXT(N285,"0")&amp;"1"&amp;TEXT(O285,"00")</f>
        <v/>
      </c>
      <c r="AA285" s="22">
        <f>IF(E285="","",IF(Q285="AI",CONCATENATE("%%I",E285),IF(Q285="AO",CONCATENATE("%%O",E285),E285)))</f>
        <v/>
      </c>
      <c r="AB285" s="22">
        <f>IF(G285="Spare",D285,"")</f>
        <v/>
      </c>
      <c r="AC285" s="22">
        <f>IF(G285&lt;&gt;"",G285,"")</f>
        <v/>
      </c>
      <c r="AD285" s="21">
        <f>IF(J285&lt;&gt;"",J285,"")</f>
        <v/>
      </c>
      <c r="AE285" s="21">
        <f>IF(K285&lt;&gt;"",K285,"")</f>
        <v/>
      </c>
      <c r="AF285" s="21">
        <f>IF(I285&lt;&gt;"",I285,"")</f>
        <v/>
      </c>
      <c r="AG285" s="22" t="n"/>
      <c r="AH285" s="22" t="n"/>
      <c r="AI285" s="22" t="n"/>
      <c r="AJ285" s="22" t="n"/>
      <c r="AK285" s="23" t="n"/>
      <c r="AL285" s="23" t="inlineStr">
        <is>
          <t>IS</t>
        </is>
      </c>
      <c r="AM285" s="23" t="n"/>
      <c r="AN285" s="84" t="inlineStr">
        <is>
          <t>DCS</t>
        </is>
      </c>
      <c r="AO285" s="27" t="n"/>
      <c r="AP285" s="27" t="n"/>
      <c r="AQ285" s="28" t="n"/>
      <c r="AR285" s="33" t="n"/>
      <c r="AS285" s="29" t="n"/>
      <c r="AT285" s="84" t="inlineStr">
        <is>
          <t>Site</t>
        </is>
      </c>
      <c r="AU285" s="27" t="n"/>
      <c r="AV285" s="27" t="n"/>
      <c r="AW285" s="27" t="n"/>
      <c r="AX285" s="530" t="n"/>
      <c r="AY285" s="530" t="n"/>
      <c r="AZ285" s="27" t="n"/>
      <c r="BA285" s="27" t="n"/>
      <c r="BB285" s="27" t="n"/>
      <c r="BC285" s="27" t="n"/>
      <c r="BD285" s="27" t="n"/>
      <c r="BE285" s="33" t="n"/>
      <c r="BF285" s="33" t="n"/>
      <c r="BG285" s="33" t="n"/>
      <c r="BH285" s="33" t="n"/>
      <c r="BI285" s="33" t="n"/>
      <c r="BJ285" s="33" t="n"/>
      <c r="BK285" s="33" t="n"/>
      <c r="BL285" s="33" t="n"/>
      <c r="BM285" s="33" t="n"/>
      <c r="BN285" s="33" t="n"/>
      <c r="BO285" s="33" t="n"/>
      <c r="BP285" s="33" t="n"/>
      <c r="BQ285" s="33" t="n"/>
      <c r="BR285" s="33" t="n"/>
      <c r="BS285" s="33" t="n"/>
      <c r="BT285" s="33" t="n"/>
      <c r="BU285" s="33" t="n"/>
      <c r="BV285" s="33" t="n"/>
      <c r="BW285" s="27" t="n"/>
      <c r="BX285" s="33" t="n"/>
      <c r="BY285" s="33" t="n"/>
      <c r="BZ285" s="33" t="n"/>
      <c r="CA285" s="27" t="n"/>
      <c r="CB285" s="27" t="n"/>
      <c r="CC285" s="27" t="n"/>
      <c r="CD285" s="27" t="n"/>
      <c r="CE285" s="58" t="n"/>
      <c r="CF285" s="58" t="n"/>
      <c r="CG285" s="59">
        <f>IF(OR(Q285="AI",Q285="PI"),AD285-(AE285-AD285)*0.001,IF(AND(Q285="AO",T285="FC"),4-0.048,IF(AND(Q285="AO",OR(T285="FO",T285="FLO")),20-0.048,"")))</f>
        <v/>
      </c>
      <c r="CH285" s="60">
        <f>IF(OR(Q285="AI",Q285="PI"),AD285+(AE285-AD285)*0.001,IF(AND(Q285="AO",T285="FC"),4+0.048,IF(AND(Q285="AO",OR(T285="FO",T285="FLO")),20+0.048,"")))</f>
        <v/>
      </c>
      <c r="CI285" s="61" t="n"/>
      <c r="CJ285" s="62" t="n"/>
      <c r="CK285" s="59">
        <f>IF(OR(Q285="AI",Q285="PI"),(AE285+AD285)/2-(AE285-AD285)*0.001,IF(Q285="AO",12-0.048,""))</f>
        <v/>
      </c>
      <c r="CL285" s="60">
        <f>IF(OR(Q285="AI",Q285="PI"),(AE285+AD285)/2+(AE285-AD285)*0.001,IF(Q285="AO",12+0.048,""))</f>
        <v/>
      </c>
      <c r="CM285" s="61" t="n"/>
      <c r="CN285" s="62" t="n"/>
      <c r="CO285" s="59">
        <f>IF(OR(Q285="AI",Q285="PI"),AE285-(AE285-AD285)*0.001,IF(AND(Q285="AO",T285="FC"),20-0.048,IF(AND(Q285="AO",OR(T285="FO",T285="FLO")),4-0.048,"")))</f>
        <v/>
      </c>
      <c r="CP285" s="60">
        <f>IF(OR(Q285="AI",Q285="PI"),AE285+(AE285-AD285)*0.001,IF(AND(Q285="AO",T285="FC"),20+0.048,IF(AND(Q285="AO",OR(T285="FO",T285="FLO")),4+0.048,"")))</f>
        <v/>
      </c>
      <c r="CQ285" s="64" t="n"/>
      <c r="CR285" s="65" t="n"/>
      <c r="CS285" s="67" t="n"/>
      <c r="CT285" s="67" t="n"/>
      <c r="CV285" s="518" t="n"/>
      <c r="CY285" s="47">
        <f>CV285&amp;CW285&amp;CX285</f>
        <v/>
      </c>
    </row>
    <row r="286" ht="19.9" customHeight="1" s="521">
      <c r="A286" s="524" t="n">
        <v>285</v>
      </c>
      <c r="B286" s="15" t="n">
        <v>13</v>
      </c>
      <c r="C286" s="15" t="n"/>
      <c r="D286" s="50">
        <f>LEFT(L286,1)&amp;RIGHT(L286,2)&amp;"N"&amp;M286&amp;"S"&amp;N286&amp;O286</f>
        <v/>
      </c>
      <c r="E286" s="45" t="n"/>
      <c r="F286" s="43" t="n"/>
      <c r="G286" s="553" t="inlineStr">
        <is>
          <t>Spare</t>
        </is>
      </c>
      <c r="H286" s="553" t="n"/>
      <c r="I286" s="553" t="n"/>
      <c r="J286" s="553">
        <f>IF(H286&lt;&gt;"",LEFT(H286,FIND("～",H286,1)-1),"")</f>
        <v/>
      </c>
      <c r="K286" s="553">
        <f>IF(H286&lt;&gt;"",MID(H286,FIND("～",H286,1)+1,10),"")</f>
        <v/>
      </c>
      <c r="L286" s="22">
        <f>L285</f>
        <v/>
      </c>
      <c r="M286" s="21">
        <f>M285</f>
        <v/>
      </c>
      <c r="N286" s="21">
        <f>N285</f>
        <v/>
      </c>
      <c r="O286" s="21" t="n">
        <v>13</v>
      </c>
      <c r="P286" s="83">
        <f>P285</f>
        <v/>
      </c>
      <c r="Q286" s="22">
        <f>IF(MID(P286,4,3)="543","AO","AI")</f>
        <v/>
      </c>
      <c r="R286" s="22">
        <f>IF(R285&lt;&gt;"",R285,"")</f>
        <v/>
      </c>
      <c r="S286" s="83" t="inlineStr">
        <is>
          <t>4-20mA</t>
        </is>
      </c>
      <c r="T286" s="22" t="n"/>
      <c r="U286" s="22" t="n"/>
      <c r="V286" s="22" t="n"/>
      <c r="W286" s="22" t="n"/>
      <c r="X286" s="22" t="n"/>
      <c r="Y286" s="22" t="n"/>
      <c r="Z286" s="25">
        <f>"%Z"&amp;TEXT(M286,"00")&amp;TEXT(N286,"0")&amp;"1"&amp;TEXT(O286,"00")</f>
        <v/>
      </c>
      <c r="AA286" s="22">
        <f>IF(E286="","",IF(Q286="AI",CONCATENATE("%%I",E286),IF(Q286="AO",CONCATENATE("%%O",E286),E286)))</f>
        <v/>
      </c>
      <c r="AB286" s="22">
        <f>IF(G286="Spare",D286,"")</f>
        <v/>
      </c>
      <c r="AC286" s="22">
        <f>IF(G286&lt;&gt;"",G286,"")</f>
        <v/>
      </c>
      <c r="AD286" s="21">
        <f>IF(J286&lt;&gt;"",J286,"")</f>
        <v/>
      </c>
      <c r="AE286" s="21">
        <f>IF(K286&lt;&gt;"",K286,"")</f>
        <v/>
      </c>
      <c r="AF286" s="21">
        <f>IF(I286&lt;&gt;"",I286,"")</f>
        <v/>
      </c>
      <c r="AG286" s="22" t="n"/>
      <c r="AH286" s="22" t="n"/>
      <c r="AI286" s="22" t="n"/>
      <c r="AJ286" s="22" t="n"/>
      <c r="AK286" s="23" t="n"/>
      <c r="AL286" s="23" t="inlineStr">
        <is>
          <t>IS</t>
        </is>
      </c>
      <c r="AM286" s="23" t="n"/>
      <c r="AN286" s="84" t="inlineStr">
        <is>
          <t>DCS</t>
        </is>
      </c>
      <c r="AO286" s="27" t="n"/>
      <c r="AP286" s="27" t="n"/>
      <c r="AQ286" s="28" t="n"/>
      <c r="AR286" s="33" t="n"/>
      <c r="AS286" s="29" t="n"/>
      <c r="AT286" s="84" t="inlineStr">
        <is>
          <t>Site</t>
        </is>
      </c>
      <c r="AU286" s="27" t="n"/>
      <c r="AV286" s="27" t="n"/>
      <c r="AW286" s="27" t="n"/>
      <c r="AX286" s="530" t="n"/>
      <c r="AY286" s="530" t="n"/>
      <c r="AZ286" s="27" t="n"/>
      <c r="BA286" s="27" t="n"/>
      <c r="BB286" s="27" t="n"/>
      <c r="BC286" s="27" t="n"/>
      <c r="BD286" s="27" t="n"/>
      <c r="BE286" s="33" t="n"/>
      <c r="BF286" s="33" t="n"/>
      <c r="BG286" s="33" t="n"/>
      <c r="BH286" s="33" t="n"/>
      <c r="BI286" s="33" t="n"/>
      <c r="BJ286" s="33" t="n"/>
      <c r="BK286" s="33" t="n"/>
      <c r="BL286" s="33" t="n"/>
      <c r="BM286" s="33" t="n"/>
      <c r="BN286" s="33" t="n"/>
      <c r="BO286" s="33" t="n"/>
      <c r="BP286" s="33" t="n"/>
      <c r="BQ286" s="33" t="n"/>
      <c r="BR286" s="33" t="n"/>
      <c r="BS286" s="33" t="n"/>
      <c r="BT286" s="33" t="n"/>
      <c r="BU286" s="33" t="n"/>
      <c r="BV286" s="33" t="n"/>
      <c r="BW286" s="27" t="n"/>
      <c r="BX286" s="33" t="n"/>
      <c r="BY286" s="33" t="n"/>
      <c r="BZ286" s="33" t="n"/>
      <c r="CA286" s="27" t="n"/>
      <c r="CB286" s="27" t="n"/>
      <c r="CC286" s="27" t="n"/>
      <c r="CD286" s="27" t="n"/>
      <c r="CE286" s="58" t="n"/>
      <c r="CF286" s="58" t="n"/>
      <c r="CG286" s="59">
        <f>IF(OR(Q286="AI",Q286="PI"),AD286-(AE286-AD286)*0.001,IF(AND(Q286="AO",T286="FC"),4-0.048,IF(AND(Q286="AO",OR(T286="FO",T286="FLO")),20-0.048,"")))</f>
        <v/>
      </c>
      <c r="CH286" s="60">
        <f>IF(OR(Q286="AI",Q286="PI"),AD286+(AE286-AD286)*0.001,IF(AND(Q286="AO",T286="FC"),4+0.048,IF(AND(Q286="AO",OR(T286="FO",T286="FLO")),20+0.048,"")))</f>
        <v/>
      </c>
      <c r="CI286" s="61" t="n"/>
      <c r="CJ286" s="62" t="n"/>
      <c r="CK286" s="59">
        <f>IF(OR(Q286="AI",Q286="PI"),(AE286+AD286)/2-(AE286-AD286)*0.001,IF(Q286="AO",12-0.048,""))</f>
        <v/>
      </c>
      <c r="CL286" s="60">
        <f>IF(OR(Q286="AI",Q286="PI"),(AE286+AD286)/2+(AE286-AD286)*0.001,IF(Q286="AO",12+0.048,""))</f>
        <v/>
      </c>
      <c r="CM286" s="61" t="n"/>
      <c r="CN286" s="62" t="n"/>
      <c r="CO286" s="59">
        <f>IF(OR(Q286="AI",Q286="PI"),AE286-(AE286-AD286)*0.001,IF(AND(Q286="AO",T286="FC"),20-0.048,IF(AND(Q286="AO",OR(T286="FO",T286="FLO")),4-0.048,"")))</f>
        <v/>
      </c>
      <c r="CP286" s="60">
        <f>IF(OR(Q286="AI",Q286="PI"),AE286+(AE286-AD286)*0.001,IF(AND(Q286="AO",T286="FC"),20+0.048,IF(AND(Q286="AO",OR(T286="FO",T286="FLO")),4+0.048,"")))</f>
        <v/>
      </c>
      <c r="CQ286" s="64" t="n"/>
      <c r="CR286" s="65" t="n"/>
      <c r="CS286" s="67" t="n"/>
      <c r="CT286" s="67" t="n"/>
      <c r="CV286" s="518" t="n"/>
      <c r="CY286" s="47">
        <f>CV286&amp;CW286&amp;CX286</f>
        <v/>
      </c>
    </row>
    <row r="287" ht="19.9" customHeight="1" s="521">
      <c r="A287" s="524" t="n">
        <v>286</v>
      </c>
      <c r="B287" s="16" t="n">
        <v>14</v>
      </c>
      <c r="C287" s="16" t="n"/>
      <c r="D287" s="50">
        <f>LEFT(L287,1)&amp;RIGHT(L287,2)&amp;"N"&amp;M287&amp;"S"&amp;N287&amp;O287</f>
        <v/>
      </c>
      <c r="E287" s="45" t="n"/>
      <c r="F287" s="43" t="n"/>
      <c r="G287" s="553" t="inlineStr">
        <is>
          <t>Spare</t>
        </is>
      </c>
      <c r="H287" s="553" t="n"/>
      <c r="I287" s="553" t="n"/>
      <c r="J287" s="553">
        <f>IF(H287&lt;&gt;"",LEFT(H287,FIND("～",H287,1)-1),"")</f>
        <v/>
      </c>
      <c r="K287" s="553">
        <f>IF(H287&lt;&gt;"",MID(H287,FIND("～",H287,1)+1,10),"")</f>
        <v/>
      </c>
      <c r="L287" s="22">
        <f>L286</f>
        <v/>
      </c>
      <c r="M287" s="21">
        <f>M286</f>
        <v/>
      </c>
      <c r="N287" s="21">
        <f>N286</f>
        <v/>
      </c>
      <c r="O287" s="21" t="n">
        <v>14</v>
      </c>
      <c r="P287" s="83">
        <f>P286</f>
        <v/>
      </c>
      <c r="Q287" s="22">
        <f>IF(MID(P287,4,3)="543","AO","AI")</f>
        <v/>
      </c>
      <c r="R287" s="22">
        <f>IF(R286&lt;&gt;"",R286,"")</f>
        <v/>
      </c>
      <c r="S287" s="83" t="inlineStr">
        <is>
          <t>4-20mA</t>
        </is>
      </c>
      <c r="T287" s="22" t="n"/>
      <c r="U287" s="22" t="n"/>
      <c r="V287" s="22" t="n"/>
      <c r="W287" s="22" t="n"/>
      <c r="X287" s="26" t="n"/>
      <c r="Y287" s="22" t="n"/>
      <c r="Z287" s="25">
        <f>"%Z"&amp;TEXT(M287,"00")&amp;TEXT(N287,"0")&amp;"1"&amp;TEXT(O287,"00")</f>
        <v/>
      </c>
      <c r="AA287" s="22">
        <f>IF(E287="","",IF(Q287="AI",CONCATENATE("%%I",E287),IF(Q287="AO",CONCATENATE("%%O",E287),E287)))</f>
        <v/>
      </c>
      <c r="AB287" s="22">
        <f>IF(G287="Spare",D287,"")</f>
        <v/>
      </c>
      <c r="AC287" s="22">
        <f>IF(G287&lt;&gt;"",G287,"")</f>
        <v/>
      </c>
      <c r="AD287" s="21">
        <f>IF(J287&lt;&gt;"",J287,"")</f>
        <v/>
      </c>
      <c r="AE287" s="21">
        <f>IF(K287&lt;&gt;"",K287,"")</f>
        <v/>
      </c>
      <c r="AF287" s="21">
        <f>IF(I287&lt;&gt;"",I287,"")</f>
        <v/>
      </c>
      <c r="AG287" s="22" t="n"/>
      <c r="AH287" s="22" t="n"/>
      <c r="AI287" s="22" t="n"/>
      <c r="AJ287" s="22" t="n"/>
      <c r="AK287" s="23" t="n"/>
      <c r="AL287" s="23" t="inlineStr">
        <is>
          <t>IS</t>
        </is>
      </c>
      <c r="AM287" s="23" t="n"/>
      <c r="AN287" s="84" t="inlineStr">
        <is>
          <t>DCS</t>
        </is>
      </c>
      <c r="AO287" s="27" t="n"/>
      <c r="AP287" s="27" t="n"/>
      <c r="AQ287" s="28" t="n"/>
      <c r="AR287" s="33" t="n"/>
      <c r="AS287" s="29" t="n"/>
      <c r="AT287" s="84" t="inlineStr">
        <is>
          <t>Site</t>
        </is>
      </c>
      <c r="AU287" s="27" t="n"/>
      <c r="AV287" s="32" t="n"/>
      <c r="AW287" s="27" t="n"/>
      <c r="AX287" s="530" t="n"/>
      <c r="AY287" s="530" t="n"/>
      <c r="AZ287" s="27" t="n"/>
      <c r="BA287" s="27" t="n"/>
      <c r="BB287" s="27" t="n"/>
      <c r="BC287" s="27" t="n"/>
      <c r="BD287" s="27" t="n"/>
      <c r="BE287" s="33" t="n"/>
      <c r="BF287" s="33" t="n"/>
      <c r="BG287" s="33" t="n"/>
      <c r="BH287" s="33" t="n"/>
      <c r="BI287" s="33" t="n"/>
      <c r="BJ287" s="33" t="n"/>
      <c r="BK287" s="33" t="n"/>
      <c r="BL287" s="33" t="n"/>
      <c r="BM287" s="33" t="n"/>
      <c r="BN287" s="33" t="n"/>
      <c r="BO287" s="33" t="n"/>
      <c r="BP287" s="33" t="n"/>
      <c r="BQ287" s="33" t="n"/>
      <c r="BR287" s="33" t="n"/>
      <c r="BS287" s="33" t="n"/>
      <c r="BT287" s="33" t="n"/>
      <c r="BU287" s="33" t="n"/>
      <c r="BV287" s="33" t="n"/>
      <c r="BW287" s="27" t="n"/>
      <c r="BX287" s="33" t="n"/>
      <c r="BY287" s="33" t="n"/>
      <c r="BZ287" s="33" t="n"/>
      <c r="CA287" s="27" t="n"/>
      <c r="CB287" s="27" t="n"/>
      <c r="CC287" s="27" t="n"/>
      <c r="CD287" s="27" t="n"/>
      <c r="CE287" s="58" t="n"/>
      <c r="CF287" s="58" t="n"/>
      <c r="CG287" s="59">
        <f>IF(OR(Q287="AI",Q287="PI"),AD287-(AE287-AD287)*0.001,IF(AND(Q287="AO",T287="FC"),4-0.048,IF(AND(Q287="AO",OR(T287="FO",T287="FLO")),20-0.048,"")))</f>
        <v/>
      </c>
      <c r="CH287" s="60">
        <f>IF(OR(Q287="AI",Q287="PI"),AD287+(AE287-AD287)*0.001,IF(AND(Q287="AO",T287="FC"),4+0.048,IF(AND(Q287="AO",OR(T287="FO",T287="FLO")),20+0.048,"")))</f>
        <v/>
      </c>
      <c r="CI287" s="61" t="n"/>
      <c r="CJ287" s="62" t="n"/>
      <c r="CK287" s="59">
        <f>IF(OR(Q287="AI",Q287="PI"),(AE287+AD287)/2-(AE287-AD287)*0.001,IF(Q287="AO",12-0.048,""))</f>
        <v/>
      </c>
      <c r="CL287" s="60">
        <f>IF(OR(Q287="AI",Q287="PI"),(AE287+AD287)/2+(AE287-AD287)*0.001,IF(Q287="AO",12+0.048,""))</f>
        <v/>
      </c>
      <c r="CM287" s="61" t="n"/>
      <c r="CN287" s="62" t="n"/>
      <c r="CO287" s="59">
        <f>IF(OR(Q287="AI",Q287="PI"),AE287-(AE287-AD287)*0.001,IF(AND(Q287="AO",T287="FC"),20-0.048,IF(AND(Q287="AO",OR(T287="FO",T287="FLO")),4-0.048,"")))</f>
        <v/>
      </c>
      <c r="CP287" s="60">
        <f>IF(OR(Q287="AI",Q287="PI"),AE287+(AE287-AD287)*0.001,IF(AND(Q287="AO",T287="FC"),20+0.048,IF(AND(Q287="AO",OR(T287="FO",T287="FLO")),4+0.048,"")))</f>
        <v/>
      </c>
      <c r="CQ287" s="64" t="n"/>
      <c r="CR287" s="65" t="n"/>
      <c r="CS287" s="67" t="n"/>
      <c r="CT287" s="67" t="n"/>
      <c r="CV287" s="518" t="n"/>
      <c r="CY287" s="47">
        <f>CV287&amp;CW287&amp;CX287</f>
        <v/>
      </c>
    </row>
    <row r="288" ht="19.9" customHeight="1" s="521">
      <c r="A288" s="524" t="n">
        <v>287</v>
      </c>
      <c r="B288" s="16" t="n">
        <v>15</v>
      </c>
      <c r="C288" s="16" t="n"/>
      <c r="D288" s="50">
        <f>LEFT(L288,1)&amp;RIGHT(L288,2)&amp;"N"&amp;M288&amp;"S"&amp;N288&amp;O288</f>
        <v/>
      </c>
      <c r="E288" s="45" t="n"/>
      <c r="F288" s="43" t="n"/>
      <c r="G288" s="553" t="inlineStr">
        <is>
          <t>Spare</t>
        </is>
      </c>
      <c r="H288" s="553" t="n"/>
      <c r="I288" s="553" t="n"/>
      <c r="J288" s="553">
        <f>IF(H288&lt;&gt;"",LEFT(H288,FIND("～",H288,1)-1),"")</f>
        <v/>
      </c>
      <c r="K288" s="553">
        <f>IF(H288&lt;&gt;"",MID(H288,FIND("～",H288,1)+1,10),"")</f>
        <v/>
      </c>
      <c r="L288" s="22">
        <f>L287</f>
        <v/>
      </c>
      <c r="M288" s="21">
        <f>M287</f>
        <v/>
      </c>
      <c r="N288" s="21">
        <f>N287</f>
        <v/>
      </c>
      <c r="O288" s="21" t="n">
        <v>15</v>
      </c>
      <c r="P288" s="83">
        <f>P287</f>
        <v/>
      </c>
      <c r="Q288" s="22">
        <f>IF(MID(P288,4,3)="543","AO","AI")</f>
        <v/>
      </c>
      <c r="R288" s="22">
        <f>IF(R287&lt;&gt;"",R287,"")</f>
        <v/>
      </c>
      <c r="S288" s="83" t="inlineStr">
        <is>
          <t>4-20mA</t>
        </is>
      </c>
      <c r="T288" s="22" t="n"/>
      <c r="U288" s="22" t="n"/>
      <c r="V288" s="22" t="n"/>
      <c r="W288" s="22" t="n"/>
      <c r="X288" s="22" t="n"/>
      <c r="Y288" s="22" t="n"/>
      <c r="Z288" s="25">
        <f>"%Z"&amp;TEXT(M288,"00")&amp;TEXT(N288,"0")&amp;"1"&amp;TEXT(O288,"00")</f>
        <v/>
      </c>
      <c r="AA288" s="22">
        <f>IF(E288="","",IF(Q288="AI",CONCATENATE("%%I",E288),IF(Q288="AO",CONCATENATE("%%O",E288),E288)))</f>
        <v/>
      </c>
      <c r="AB288" s="22">
        <f>IF(G288="Spare",D288,"")</f>
        <v/>
      </c>
      <c r="AC288" s="22">
        <f>IF(G288&lt;&gt;"",G288,"")</f>
        <v/>
      </c>
      <c r="AD288" s="21">
        <f>IF(J288&lt;&gt;"",J288,"")</f>
        <v/>
      </c>
      <c r="AE288" s="21">
        <f>IF(K288&lt;&gt;"",K288,"")</f>
        <v/>
      </c>
      <c r="AF288" s="21">
        <f>IF(I288&lt;&gt;"",I288,"")</f>
        <v/>
      </c>
      <c r="AG288" s="22" t="n"/>
      <c r="AH288" s="22" t="n"/>
      <c r="AI288" s="22" t="n"/>
      <c r="AJ288" s="22" t="n"/>
      <c r="AK288" s="23" t="n"/>
      <c r="AL288" s="23" t="inlineStr">
        <is>
          <t>IS</t>
        </is>
      </c>
      <c r="AM288" s="23" t="n"/>
      <c r="AN288" s="84" t="inlineStr">
        <is>
          <t>DCS</t>
        </is>
      </c>
      <c r="AO288" s="27" t="n"/>
      <c r="AP288" s="27" t="n"/>
      <c r="AQ288" s="28" t="n"/>
      <c r="AR288" s="33" t="n"/>
      <c r="AS288" s="29" t="n"/>
      <c r="AT288" s="84" t="inlineStr">
        <is>
          <t>Site</t>
        </is>
      </c>
      <c r="AU288" s="27" t="n"/>
      <c r="AV288" s="33" t="n"/>
      <c r="AW288" s="27" t="n"/>
      <c r="AX288" s="530" t="n"/>
      <c r="AY288" s="530" t="n"/>
      <c r="AZ288" s="27" t="n"/>
      <c r="BA288" s="27" t="n"/>
      <c r="BB288" s="27" t="n"/>
      <c r="BC288" s="27" t="n"/>
      <c r="BD288" s="27" t="n"/>
      <c r="BE288" s="33" t="n"/>
      <c r="BF288" s="33" t="n"/>
      <c r="BG288" s="33" t="n"/>
      <c r="BH288" s="33" t="n"/>
      <c r="BI288" s="33" t="n"/>
      <c r="BJ288" s="33" t="n"/>
      <c r="BK288" s="33" t="n"/>
      <c r="BL288" s="33" t="n"/>
      <c r="BM288" s="33" t="n"/>
      <c r="BN288" s="33" t="n"/>
      <c r="BO288" s="33" t="n"/>
      <c r="BP288" s="33" t="n"/>
      <c r="BQ288" s="33" t="n"/>
      <c r="BR288" s="33" t="n"/>
      <c r="BS288" s="33" t="n"/>
      <c r="BT288" s="33" t="n"/>
      <c r="BU288" s="33" t="n"/>
      <c r="BV288" s="33" t="n"/>
      <c r="BW288" s="27" t="n"/>
      <c r="BX288" s="33" t="n"/>
      <c r="BY288" s="33" t="n"/>
      <c r="BZ288" s="33" t="n"/>
      <c r="CA288" s="27" t="n"/>
      <c r="CB288" s="27" t="n"/>
      <c r="CC288" s="27" t="n"/>
      <c r="CD288" s="27" t="n"/>
      <c r="CE288" s="58" t="n"/>
      <c r="CF288" s="58" t="n"/>
      <c r="CG288" s="59">
        <f>IF(OR(Q288="AI",Q288="PI"),AD288-(AE288-AD288)*0.001,IF(AND(Q288="AO",T288="FC"),4-0.048,IF(AND(Q288="AO",OR(T288="FO",T288="FLO")),20-0.048,"")))</f>
        <v/>
      </c>
      <c r="CH288" s="60">
        <f>IF(OR(Q288="AI",Q288="PI"),AD288+(AE288-AD288)*0.001,IF(AND(Q288="AO",T288="FC"),4+0.048,IF(AND(Q288="AO",OR(T288="FO",T288="FLO")),20+0.048,"")))</f>
        <v/>
      </c>
      <c r="CI288" s="61" t="n"/>
      <c r="CJ288" s="62" t="n"/>
      <c r="CK288" s="59">
        <f>IF(OR(Q288="AI",Q288="PI"),(AE288+AD288)/2-(AE288-AD288)*0.001,IF(Q288="AO",12-0.048,""))</f>
        <v/>
      </c>
      <c r="CL288" s="60">
        <f>IF(OR(Q288="AI",Q288="PI"),(AE288+AD288)/2+(AE288-AD288)*0.001,IF(Q288="AO",12+0.048,""))</f>
        <v/>
      </c>
      <c r="CM288" s="61" t="n"/>
      <c r="CN288" s="62" t="n"/>
      <c r="CO288" s="59">
        <f>IF(OR(Q288="AI",Q288="PI"),AE288-(AE288-AD288)*0.001,IF(AND(Q288="AO",T288="FC"),20-0.048,IF(AND(Q288="AO",OR(T288="FO",T288="FLO")),4-0.048,"")))</f>
        <v/>
      </c>
      <c r="CP288" s="60">
        <f>IF(OR(Q288="AI",Q288="PI"),AE288+(AE288-AD288)*0.001,IF(AND(Q288="AO",T288="FC"),20+0.048,IF(AND(Q288="AO",OR(T288="FO",T288="FLO")),4+0.048,"")))</f>
        <v/>
      </c>
      <c r="CQ288" s="64" t="n"/>
      <c r="CR288" s="65" t="n"/>
      <c r="CS288" s="67" t="n"/>
      <c r="CT288" s="67" t="n"/>
      <c r="CV288" s="518" t="n"/>
      <c r="CY288" s="47">
        <f>CV288&amp;CW288&amp;CX288</f>
        <v/>
      </c>
    </row>
    <row r="289" ht="19.9" customHeight="1" s="521">
      <c r="A289" s="524" t="n">
        <v>288</v>
      </c>
      <c r="B289" s="16" t="n">
        <v>16</v>
      </c>
      <c r="C289" s="16" t="n"/>
      <c r="D289" s="50">
        <f>LEFT(L289,1)&amp;RIGHT(L289,2)&amp;"N"&amp;M289&amp;"S"&amp;N289&amp;O289</f>
        <v/>
      </c>
      <c r="E289" s="45" t="n"/>
      <c r="F289" s="43" t="n"/>
      <c r="G289" s="553" t="inlineStr">
        <is>
          <t>Spare</t>
        </is>
      </c>
      <c r="H289" s="553" t="n"/>
      <c r="I289" s="553" t="n"/>
      <c r="J289" s="553">
        <f>IF(H289&lt;&gt;"",LEFT(H289,FIND("～",H289,1)-1),"")</f>
        <v/>
      </c>
      <c r="K289" s="553">
        <f>IF(H289&lt;&gt;"",MID(H289,FIND("～",H289,1)+1,10),"")</f>
        <v/>
      </c>
      <c r="L289" s="22">
        <f>L288</f>
        <v/>
      </c>
      <c r="M289" s="21">
        <f>M288</f>
        <v/>
      </c>
      <c r="N289" s="21">
        <f>N288</f>
        <v/>
      </c>
      <c r="O289" s="21" t="n">
        <v>16</v>
      </c>
      <c r="P289" s="83">
        <f>P288</f>
        <v/>
      </c>
      <c r="Q289" s="22">
        <f>IF(MID(P289,4,3)="543","AO","AI")</f>
        <v/>
      </c>
      <c r="R289" s="22">
        <f>IF(R288&lt;&gt;"",R288,"")</f>
        <v/>
      </c>
      <c r="S289" s="83" t="inlineStr">
        <is>
          <t>4-20mA</t>
        </is>
      </c>
      <c r="T289" s="22" t="n"/>
      <c r="U289" s="22" t="n"/>
      <c r="V289" s="22" t="n"/>
      <c r="W289" s="22" t="n"/>
      <c r="X289" s="22" t="n"/>
      <c r="Y289" s="22" t="n"/>
      <c r="Z289" s="52">
        <f>"%Z"&amp;TEXT(M289,"00")&amp;TEXT(N289,"0")&amp;"1"&amp;TEXT(O289,"00")</f>
        <v/>
      </c>
      <c r="AA289" s="22">
        <f>IF(E289="","",IF(Q289="AI",CONCATENATE("%%I",E289),IF(Q289="AO",CONCATENATE("%%O",E289),E289)))</f>
        <v/>
      </c>
      <c r="AB289" s="22">
        <f>IF(G289="Spare",D289,"")</f>
        <v/>
      </c>
      <c r="AC289" s="22">
        <f>IF(G289&lt;&gt;"",G289,"")</f>
        <v/>
      </c>
      <c r="AD289" s="21">
        <f>IF(J289&lt;&gt;"",J289,"")</f>
        <v/>
      </c>
      <c r="AE289" s="21">
        <f>IF(K289&lt;&gt;"",K289,"")</f>
        <v/>
      </c>
      <c r="AF289" s="21">
        <f>IF(I289&lt;&gt;"",I289,"")</f>
        <v/>
      </c>
      <c r="AG289" s="22" t="n"/>
      <c r="AH289" s="22" t="n"/>
      <c r="AI289" s="22" t="n"/>
      <c r="AJ289" s="22" t="n"/>
      <c r="AK289" s="23" t="n"/>
      <c r="AL289" s="23" t="inlineStr">
        <is>
          <t>IS</t>
        </is>
      </c>
      <c r="AM289" s="23" t="n"/>
      <c r="AN289" s="84" t="inlineStr">
        <is>
          <t>DCS</t>
        </is>
      </c>
      <c r="AO289" s="27" t="n"/>
      <c r="AP289" s="27" t="n"/>
      <c r="AQ289" s="28" t="n"/>
      <c r="AR289" s="33" t="n"/>
      <c r="AS289" s="29" t="n"/>
      <c r="AT289" s="84" t="inlineStr">
        <is>
          <t>Site</t>
        </is>
      </c>
      <c r="AU289" s="27" t="n"/>
      <c r="AV289" s="33" t="n"/>
      <c r="AW289" s="27" t="n"/>
      <c r="AX289" s="530" t="n"/>
      <c r="AY289" s="530" t="n"/>
      <c r="AZ289" s="27" t="n"/>
      <c r="BA289" s="27" t="n"/>
      <c r="BB289" s="27" t="n"/>
      <c r="BC289" s="27" t="n"/>
      <c r="BD289" s="27" t="n"/>
      <c r="BE289" s="33" t="n"/>
      <c r="BF289" s="33" t="n"/>
      <c r="BG289" s="33" t="n"/>
      <c r="BH289" s="33" t="n"/>
      <c r="BI289" s="33" t="n"/>
      <c r="BJ289" s="33" t="n"/>
      <c r="BK289" s="33" t="n"/>
      <c r="BL289" s="33" t="n"/>
      <c r="BM289" s="33" t="n"/>
      <c r="BN289" s="33" t="n"/>
      <c r="BO289" s="33" t="n"/>
      <c r="BP289" s="33" t="n"/>
      <c r="BQ289" s="33" t="n"/>
      <c r="BR289" s="33" t="n"/>
      <c r="BS289" s="33" t="n"/>
      <c r="BT289" s="33" t="n"/>
      <c r="BU289" s="33" t="n"/>
      <c r="BV289" s="33" t="n"/>
      <c r="BW289" s="27" t="n"/>
      <c r="BX289" s="33" t="n"/>
      <c r="BY289" s="33" t="n"/>
      <c r="BZ289" s="33" t="n"/>
      <c r="CA289" s="27" t="n"/>
      <c r="CB289" s="27" t="n"/>
      <c r="CC289" s="27" t="n"/>
      <c r="CD289" s="27" t="n"/>
      <c r="CE289" s="58" t="n"/>
      <c r="CF289" s="58" t="n"/>
      <c r="CG289" s="59">
        <f>IF(OR(Q289="AI",Q289="PI"),AD289-(AE289-AD289)*0.001,IF(AND(Q289="AO",T289="FC"),4-0.048,IF(AND(Q289="AO",OR(T289="FO",T289="FLO")),20-0.048,"")))</f>
        <v/>
      </c>
      <c r="CH289" s="60">
        <f>IF(OR(Q289="AI",Q289="PI"),AD289+(AE289-AD289)*0.001,IF(AND(Q289="AO",T289="FC"),4+0.048,IF(AND(Q289="AO",OR(T289="FO",T289="FLO")),20+0.048,"")))</f>
        <v/>
      </c>
      <c r="CI289" s="61" t="n"/>
      <c r="CJ289" s="62" t="n"/>
      <c r="CK289" s="59">
        <f>IF(OR(Q289="AI",Q289="PI"),(AE289+AD289)/2-(AE289-AD289)*0.001,IF(Q289="AO",12-0.048,""))</f>
        <v/>
      </c>
      <c r="CL289" s="60">
        <f>IF(OR(Q289="AI",Q289="PI"),(AE289+AD289)/2+(AE289-AD289)*0.001,IF(Q289="AO",12+0.048,""))</f>
        <v/>
      </c>
      <c r="CM289" s="61" t="n"/>
      <c r="CN289" s="62" t="n"/>
      <c r="CO289" s="59">
        <f>IF(OR(Q289="AI",Q289="PI"),AE289-(AE289-AD289)*0.001,IF(AND(Q289="AO",T289="FC"),20-0.048,IF(AND(Q289="AO",OR(T289="FO",T289="FLO")),4-0.048,"")))</f>
        <v/>
      </c>
      <c r="CP289" s="60">
        <f>IF(OR(Q289="AI",Q289="PI"),AE289+(AE289-AD289)*0.001,IF(AND(Q289="AO",T289="FC"),20+0.048,IF(AND(Q289="AO",OR(T289="FO",T289="FLO")),4+0.048,"")))</f>
        <v/>
      </c>
      <c r="CQ289" s="64" t="n"/>
      <c r="CR289" s="65" t="n"/>
      <c r="CS289" s="67" t="n"/>
      <c r="CT289" s="67" t="n"/>
      <c r="CV289" s="518" t="n"/>
      <c r="CY289" s="47">
        <f>CV289&amp;CW289&amp;CX289</f>
        <v/>
      </c>
    </row>
    <row r="290" ht="19.9" customHeight="1" s="521">
      <c r="A290" s="524" t="n">
        <v>289</v>
      </c>
      <c r="B290" s="15" t="n">
        <v>1</v>
      </c>
      <c r="C290" s="15" t="n">
        <v>1830</v>
      </c>
      <c r="D290" s="45" t="inlineStr">
        <is>
          <t>18-TT-21101</t>
        </is>
      </c>
      <c r="E290" s="553" t="n"/>
      <c r="F290" s="540" t="inlineStr">
        <is>
          <t>-</t>
        </is>
      </c>
      <c r="G290" s="541" t="inlineStr">
        <is>
          <t>PEROXIDE DOSING ROOM</t>
        </is>
      </c>
      <c r="H290" s="553" t="n"/>
      <c r="I290" s="553" t="n"/>
      <c r="J290" s="553">
        <f>IF(H290&lt;&gt;"",LEFT(H290,FIND("～",H290,1)-1),"")</f>
        <v/>
      </c>
      <c r="K290" s="553">
        <f>IF(H290&lt;&gt;"",MID(H290,FIND("～",H290,1)+1,10),"")</f>
        <v/>
      </c>
      <c r="L290" s="22">
        <f>L289</f>
        <v/>
      </c>
      <c r="M290" s="21" t="n">
        <v>9</v>
      </c>
      <c r="N290" s="21" t="n">
        <v>1</v>
      </c>
      <c r="O290" s="21" t="n">
        <v>1</v>
      </c>
      <c r="P290" s="83" t="inlineStr">
        <is>
          <t>AAI143-H</t>
        </is>
      </c>
      <c r="Q290" s="22">
        <f>IF(MID(P290,4,3)="543","AO","AI")</f>
        <v/>
      </c>
      <c r="R290" s="22" t="inlineStr">
        <is>
          <t>N</t>
        </is>
      </c>
      <c r="S290" s="542" t="inlineStr">
        <is>
          <t>4~20mA</t>
        </is>
      </c>
      <c r="T290" s="22" t="n"/>
      <c r="U290" s="22" t="n"/>
      <c r="V290" s="22" t="n"/>
      <c r="W290" s="22" t="n"/>
      <c r="X290" s="22" t="n"/>
      <c r="Y290" s="22" t="n"/>
      <c r="Z290" s="25">
        <f>"%Z"&amp;TEXT(M290,"00")&amp;TEXT(N290,"0")&amp;"1"&amp;TEXT(O290,"00")</f>
        <v/>
      </c>
      <c r="AA290" s="22">
        <f>IF(E290="","",IF(Q290="AI",CONCATENATE("%%I",E290),IF(Q290="AO",CONCATENATE("%%O",E290),E290)))</f>
        <v/>
      </c>
      <c r="AB290" s="22" t="inlineStr">
        <is>
          <t>18-TIA-21101</t>
        </is>
      </c>
      <c r="AC290" s="22">
        <f>IF(G290&lt;&gt;"",G290,"")</f>
        <v/>
      </c>
      <c r="AD290" s="21">
        <f>IF(J290&lt;&gt;"",J290,"")</f>
        <v/>
      </c>
      <c r="AE290" s="21">
        <f>IF(K290&lt;&gt;"",K290,"")</f>
        <v/>
      </c>
      <c r="AF290" s="21">
        <f>IF(I290&lt;&gt;"",I290,"")</f>
        <v/>
      </c>
      <c r="AG290" s="22" t="n">
        <v>0</v>
      </c>
      <c r="AH290" s="22" t="n">
        <v>0</v>
      </c>
      <c r="AI290" s="22" t="n">
        <v>0</v>
      </c>
      <c r="AJ290" s="22" t="n">
        <v>0</v>
      </c>
      <c r="AK290" s="23" t="inlineStr">
        <is>
          <t>DCS-AI</t>
        </is>
      </c>
      <c r="AL290" s="23" t="inlineStr">
        <is>
          <t>IS</t>
        </is>
      </c>
      <c r="AM290" s="23" t="n"/>
      <c r="AN290" s="84" t="inlineStr">
        <is>
          <t>DCS</t>
        </is>
      </c>
      <c r="AO290" s="27" t="n"/>
      <c r="AP290" s="27" t="n"/>
      <c r="AQ290" s="28" t="n"/>
      <c r="AR290" s="543" t="inlineStr">
        <is>
          <t>Y</t>
        </is>
      </c>
      <c r="AS290" s="29" t="n"/>
      <c r="AT290" s="84" t="inlineStr">
        <is>
          <t>Site</t>
        </is>
      </c>
      <c r="AU290" s="541" t="inlineStr">
        <is>
          <t>-</t>
        </is>
      </c>
      <c r="AV290" s="27" t="n"/>
      <c r="AW290" s="27" t="n"/>
      <c r="AX290" s="530" t="inlineStr">
        <is>
          <t>18-IJB-30-005</t>
        </is>
      </c>
      <c r="AY290" s="530" t="inlineStr">
        <is>
          <t>18-30-005-iSC</t>
        </is>
      </c>
      <c r="AZ290" s="27" t="n"/>
      <c r="BA290" s="27" t="n"/>
      <c r="BB290" s="27" t="n"/>
      <c r="BC290" s="27" t="n"/>
      <c r="BD290" s="27" t="n"/>
      <c r="BE290" s="33" t="n"/>
      <c r="BF290" s="33" t="n"/>
      <c r="BG290" s="33" t="n"/>
      <c r="BH290" s="33" t="n"/>
      <c r="BI290" s="33" t="n"/>
      <c r="BJ290" s="33" t="n"/>
      <c r="BK290" s="33" t="n"/>
      <c r="BL290" s="33" t="n"/>
      <c r="BM290" s="33" t="n"/>
      <c r="BN290" s="33" t="n"/>
      <c r="BO290" s="33" t="n"/>
      <c r="BP290" s="33" t="n"/>
      <c r="BQ290" s="33" t="n"/>
      <c r="BR290" s="33" t="n"/>
      <c r="BS290" s="33" t="n"/>
      <c r="BT290" s="33" t="n"/>
      <c r="BU290" s="33" t="n"/>
      <c r="BV290" s="33" t="n"/>
      <c r="BW290" s="27" t="n"/>
      <c r="BX290" s="33" t="n"/>
      <c r="BY290" s="33" t="n"/>
      <c r="BZ290" s="33" t="n"/>
      <c r="CA290" s="27" t="n"/>
      <c r="CB290" s="27" t="n"/>
      <c r="CC290" s="27" t="n"/>
      <c r="CD290" s="27" t="n"/>
      <c r="CE290" s="58" t="n"/>
      <c r="CF290" s="58" t="n"/>
      <c r="CG290" s="59">
        <f>IF(OR(Q290="AI",Q290="PI"),AD290-(AE290-AD290)*0.001,IF(AND(Q290="AO",T290="FC"),4-0.048,IF(AND(Q290="AO",OR(T290="FO",T290="FLO")),20-0.048,"")))</f>
        <v/>
      </c>
      <c r="CH290" s="60">
        <f>IF(OR(Q290="AI",Q290="PI"),AD290+(AE290-AD290)*0.001,IF(AND(Q290="AO",T290="FC"),4+0.048,IF(AND(Q290="AO",OR(T290="FO",T290="FLO")),20+0.048,"")))</f>
        <v/>
      </c>
      <c r="CI290" s="61" t="n"/>
      <c r="CJ290" s="62" t="n"/>
      <c r="CK290" s="59">
        <f>IF(OR(Q290="AI",Q290="PI"),(AE290+AD290)/2-(AE290-AD290)*0.001,IF(Q290="AO",12-0.048,""))</f>
        <v/>
      </c>
      <c r="CL290" s="60">
        <f>IF(OR(Q290="AI",Q290="PI"),(AE290+AD290)/2+(AE290-AD290)*0.001,IF(Q290="AO",12+0.048,""))</f>
        <v/>
      </c>
      <c r="CM290" s="61" t="n"/>
      <c r="CN290" s="62" t="n"/>
      <c r="CO290" s="59">
        <f>IF(OR(Q290="AI",Q290="PI"),AE290-(AE290-AD290)*0.001,IF(AND(Q290="AO",T290="FC"),20-0.048,IF(AND(Q290="AO",OR(T290="FO",T290="FLO")),4-0.048,"")))</f>
        <v/>
      </c>
      <c r="CP290" s="60">
        <f>IF(OR(Q290="AI",Q290="PI"),AE290+(AE290-AD290)*0.001,IF(AND(Q290="AO",T290="FC"),20+0.048,IF(AND(Q290="AO",OR(T290="FO",T290="FLO")),4+0.048,"")))</f>
        <v/>
      </c>
      <c r="CQ290" s="64" t="n"/>
      <c r="CR290" s="65" t="n"/>
      <c r="CS290" s="67" t="n"/>
      <c r="CT290" s="67" t="n"/>
      <c r="CU290" s="544" t="n">
        <v>1830</v>
      </c>
      <c r="CV290" s="518">
        <f>LEFT(D290,3)</f>
        <v/>
      </c>
      <c r="CW290" s="47" t="inlineStr">
        <is>
          <t>TIA</t>
        </is>
      </c>
      <c r="CX290" s="47">
        <f>RIGHT(D290,6)</f>
        <v/>
      </c>
      <c r="CY290" s="47">
        <f>CV290&amp;CW290&amp;CX290</f>
        <v/>
      </c>
    </row>
    <row r="291" ht="19.9" customHeight="1" s="521">
      <c r="A291" s="524" t="n">
        <v>290</v>
      </c>
      <c r="B291" s="15" t="n">
        <v>2</v>
      </c>
      <c r="C291" s="15" t="n">
        <v>1830</v>
      </c>
      <c r="D291" s="45" t="inlineStr">
        <is>
          <t>18-TT-36102</t>
        </is>
      </c>
      <c r="E291" s="553" t="n"/>
      <c r="F291" s="540" t="inlineStr">
        <is>
          <t>-</t>
        </is>
      </c>
      <c r="G291" s="541" t="inlineStr">
        <is>
          <t>COOLING WATER TO PX PIPE</t>
        </is>
      </c>
      <c r="H291" s="553" t="n"/>
      <c r="I291" s="553" t="n"/>
      <c r="J291" s="553">
        <f>IF(H291&lt;&gt;"",LEFT(H291,FIND("～",H291,1)-1),"")</f>
        <v/>
      </c>
      <c r="K291" s="553">
        <f>IF(H291&lt;&gt;"",MID(H291,FIND("～",H291,1)+1,10),"")</f>
        <v/>
      </c>
      <c r="L291" s="22">
        <f>L290</f>
        <v/>
      </c>
      <c r="M291" s="21">
        <f>M290</f>
        <v/>
      </c>
      <c r="N291" s="21">
        <f>N290</f>
        <v/>
      </c>
      <c r="O291" s="21" t="n">
        <v>2</v>
      </c>
      <c r="P291" s="83">
        <f>P290</f>
        <v/>
      </c>
      <c r="Q291" s="22">
        <f>IF(MID(P291,4,3)="543","AO","AI")</f>
        <v/>
      </c>
      <c r="R291" s="22">
        <f>IF(R290&lt;&gt;"",R290,"")</f>
        <v/>
      </c>
      <c r="S291" s="542" t="inlineStr">
        <is>
          <t>4~20mA</t>
        </is>
      </c>
      <c r="T291" s="22" t="n"/>
      <c r="U291" s="22" t="n"/>
      <c r="V291" s="22" t="n"/>
      <c r="W291" s="22" t="n"/>
      <c r="X291" s="22" t="n"/>
      <c r="Y291" s="22" t="n"/>
      <c r="Z291" s="25">
        <f>"%Z"&amp;TEXT(M291,"00")&amp;TEXT(N291,"0")&amp;"1"&amp;TEXT(O291,"00")</f>
        <v/>
      </c>
      <c r="AA291" s="22">
        <f>IF(E291="","",IF(Q291="AI",CONCATENATE("%%I",E291),IF(Q291="AO",CONCATENATE("%%O",E291),E291)))</f>
        <v/>
      </c>
      <c r="AB291" s="22" t="inlineStr">
        <is>
          <t>18-TIA-36102</t>
        </is>
      </c>
      <c r="AC291" s="22">
        <f>IF(G291&lt;&gt;"",G291,"")</f>
        <v/>
      </c>
      <c r="AD291" s="21">
        <f>IF(J291&lt;&gt;"",J291,"")</f>
        <v/>
      </c>
      <c r="AE291" s="21">
        <f>IF(K291&lt;&gt;"",K291,"")</f>
        <v/>
      </c>
      <c r="AF291" s="21">
        <f>IF(I291&lt;&gt;"",I291,"")</f>
        <v/>
      </c>
      <c r="AG291" s="22" t="n">
        <v>0</v>
      </c>
      <c r="AH291" s="22" t="n">
        <v>0</v>
      </c>
      <c r="AI291" s="22" t="n">
        <v>0</v>
      </c>
      <c r="AJ291" s="22" t="n">
        <v>0</v>
      </c>
      <c r="AK291" s="23" t="inlineStr">
        <is>
          <t>DCS-AI</t>
        </is>
      </c>
      <c r="AL291" s="23" t="inlineStr">
        <is>
          <t>IS</t>
        </is>
      </c>
      <c r="AM291" s="23" t="n"/>
      <c r="AN291" s="84" t="inlineStr">
        <is>
          <t>DCS</t>
        </is>
      </c>
      <c r="AO291" s="27" t="n"/>
      <c r="AP291" s="27" t="n"/>
      <c r="AQ291" s="28" t="n"/>
      <c r="AR291" s="543" t="inlineStr">
        <is>
          <t>Y</t>
        </is>
      </c>
      <c r="AS291" s="29" t="n"/>
      <c r="AT291" s="84" t="inlineStr">
        <is>
          <t>Site</t>
        </is>
      </c>
      <c r="AU291" s="541" t="inlineStr">
        <is>
          <t>-</t>
        </is>
      </c>
      <c r="AV291" s="27" t="n"/>
      <c r="AW291" s="27" t="n"/>
      <c r="AX291" s="530" t="inlineStr">
        <is>
          <t>18-IJB-30-005</t>
        </is>
      </c>
      <c r="AY291" s="530" t="inlineStr">
        <is>
          <t>18-30-005-iSC</t>
        </is>
      </c>
      <c r="AZ291" s="27" t="n"/>
      <c r="BA291" s="27" t="n"/>
      <c r="BB291" s="27" t="n"/>
      <c r="BC291" s="27" t="n"/>
      <c r="BD291" s="27" t="n"/>
      <c r="BE291" s="33" t="n"/>
      <c r="BF291" s="33" t="n"/>
      <c r="BG291" s="33" t="n"/>
      <c r="BH291" s="33" t="n"/>
      <c r="BI291" s="33" t="n"/>
      <c r="BJ291" s="33" t="n"/>
      <c r="BK291" s="33" t="n"/>
      <c r="BL291" s="33" t="n"/>
      <c r="BM291" s="33" t="n"/>
      <c r="BN291" s="33" t="n"/>
      <c r="BO291" s="33" t="n"/>
      <c r="BP291" s="33" t="n"/>
      <c r="BQ291" s="33" t="n"/>
      <c r="BR291" s="33" t="n"/>
      <c r="BS291" s="33" t="n"/>
      <c r="BT291" s="33" t="n"/>
      <c r="BU291" s="33" t="n"/>
      <c r="BV291" s="33" t="n"/>
      <c r="BW291" s="27" t="n"/>
      <c r="BX291" s="33" t="n"/>
      <c r="BY291" s="33" t="n"/>
      <c r="BZ291" s="33" t="n"/>
      <c r="CA291" s="27" t="n"/>
      <c r="CB291" s="27" t="n"/>
      <c r="CC291" s="27" t="n"/>
      <c r="CD291" s="27" t="n"/>
      <c r="CE291" s="58" t="n"/>
      <c r="CF291" s="58" t="n"/>
      <c r="CG291" s="59">
        <f>IF(OR(Q291="AI",Q291="PI"),AD291-(AE291-AD291)*0.001,IF(AND(Q291="AO",T291="FC"),4-0.048,IF(AND(Q291="AO",OR(T291="FO",T291="FLO")),20-0.048,"")))</f>
        <v/>
      </c>
      <c r="CH291" s="60">
        <f>IF(OR(Q291="AI",Q291="PI"),AD291+(AE291-AD291)*0.001,IF(AND(Q291="AO",T291="FC"),4+0.048,IF(AND(Q291="AO",OR(T291="FO",T291="FLO")),20+0.048,"")))</f>
        <v/>
      </c>
      <c r="CI291" s="61" t="n"/>
      <c r="CJ291" s="62" t="n"/>
      <c r="CK291" s="59">
        <f>IF(OR(Q291="AI",Q291="PI"),(AE291+AD291)/2-(AE291-AD291)*0.001,IF(Q291="AO",12-0.048,""))</f>
        <v/>
      </c>
      <c r="CL291" s="60">
        <f>IF(OR(Q291="AI",Q291="PI"),(AE291+AD291)/2+(AE291-AD291)*0.001,IF(Q291="AO",12+0.048,""))</f>
        <v/>
      </c>
      <c r="CM291" s="61" t="n"/>
      <c r="CN291" s="62" t="n"/>
      <c r="CO291" s="59">
        <f>IF(OR(Q291="AI",Q291="PI"),AE291-(AE291-AD291)*0.001,IF(AND(Q291="AO",T291="FC"),20-0.048,IF(AND(Q291="AO",OR(T291="FO",T291="FLO")),4-0.048,"")))</f>
        <v/>
      </c>
      <c r="CP291" s="60">
        <f>IF(OR(Q291="AI",Q291="PI"),AE291+(AE291-AD291)*0.001,IF(AND(Q291="AO",T291="FC"),20+0.048,IF(AND(Q291="AO",OR(T291="FO",T291="FLO")),4+0.048,"")))</f>
        <v/>
      </c>
      <c r="CQ291" s="64" t="n"/>
      <c r="CR291" s="65" t="n"/>
      <c r="CS291" s="67" t="n"/>
      <c r="CT291" s="67" t="n"/>
      <c r="CU291" s="544" t="n">
        <v>1830</v>
      </c>
      <c r="CV291" s="518">
        <f>LEFT(D291,3)</f>
        <v/>
      </c>
      <c r="CW291" s="47" t="inlineStr">
        <is>
          <t>TIA</t>
        </is>
      </c>
      <c r="CX291" s="47">
        <f>RIGHT(D291,6)</f>
        <v/>
      </c>
      <c r="CY291" s="47">
        <f>CV291&amp;CW291&amp;CX291</f>
        <v/>
      </c>
    </row>
    <row r="292" ht="19.9" customHeight="1" s="521">
      <c r="A292" s="524" t="n">
        <v>291</v>
      </c>
      <c r="B292" s="15" t="n">
        <v>3</v>
      </c>
      <c r="C292" s="15" t="n">
        <v>1830</v>
      </c>
      <c r="D292" s="45" t="inlineStr">
        <is>
          <t>18-TT-92101</t>
        </is>
      </c>
      <c r="E292" s="553" t="n"/>
      <c r="F292" s="540" t="inlineStr">
        <is>
          <t>-</t>
        </is>
      </c>
      <c r="G292" s="541" t="inlineStr">
        <is>
          <t>WASTE WATER TO OSBL</t>
        </is>
      </c>
      <c r="H292" s="553" t="n"/>
      <c r="I292" s="553" t="n"/>
      <c r="J292" s="553">
        <f>IF(H292&lt;&gt;"",LEFT(H292,FIND("～",H292,1)-1),"")</f>
        <v/>
      </c>
      <c r="K292" s="553">
        <f>IF(H292&lt;&gt;"",MID(H292,FIND("～",H292,1)+1,10),"")</f>
        <v/>
      </c>
      <c r="L292" s="22">
        <f>L291</f>
        <v/>
      </c>
      <c r="M292" s="21">
        <f>M291</f>
        <v/>
      </c>
      <c r="N292" s="21">
        <f>N291</f>
        <v/>
      </c>
      <c r="O292" s="21" t="n">
        <v>3</v>
      </c>
      <c r="P292" s="83">
        <f>P291</f>
        <v/>
      </c>
      <c r="Q292" s="22">
        <f>IF(MID(P292,4,3)="543","AO","AI")</f>
        <v/>
      </c>
      <c r="R292" s="22">
        <f>IF(R291&lt;&gt;"",R291,"")</f>
        <v/>
      </c>
      <c r="S292" s="542" t="inlineStr">
        <is>
          <t>4~20mA</t>
        </is>
      </c>
      <c r="T292" s="22" t="n"/>
      <c r="U292" s="22" t="n"/>
      <c r="V292" s="22" t="n"/>
      <c r="W292" s="22" t="n"/>
      <c r="X292" s="22" t="n"/>
      <c r="Y292" s="22" t="n"/>
      <c r="Z292" s="25">
        <f>"%Z"&amp;TEXT(M292,"00")&amp;TEXT(N292,"0")&amp;"1"&amp;TEXT(O292,"00")</f>
        <v/>
      </c>
      <c r="AA292" s="22">
        <f>IF(E292="","",IF(Q292="AI",CONCATENATE("%%I",E292),IF(Q292="AO",CONCATENATE("%%O",E292),E292)))</f>
        <v/>
      </c>
      <c r="AB292" s="22" t="inlineStr">
        <is>
          <t>18-TI-92101</t>
        </is>
      </c>
      <c r="AC292" s="22">
        <f>IF(G292&lt;&gt;"",G292,"")</f>
        <v/>
      </c>
      <c r="AD292" s="21">
        <f>IF(J292&lt;&gt;"",J292,"")</f>
        <v/>
      </c>
      <c r="AE292" s="21">
        <f>IF(K292&lt;&gt;"",K292,"")</f>
        <v/>
      </c>
      <c r="AF292" s="21">
        <f>IF(I292&lt;&gt;"",I292,"")</f>
        <v/>
      </c>
      <c r="AG292" s="22" t="n">
        <v>0</v>
      </c>
      <c r="AH292" s="22" t="n">
        <v>0</v>
      </c>
      <c r="AI292" s="22" t="n">
        <v>0</v>
      </c>
      <c r="AJ292" s="22" t="n">
        <v>0</v>
      </c>
      <c r="AK292" s="23" t="inlineStr">
        <is>
          <t>DCS-AI</t>
        </is>
      </c>
      <c r="AL292" s="23" t="inlineStr">
        <is>
          <t>IS</t>
        </is>
      </c>
      <c r="AM292" s="23" t="n"/>
      <c r="AN292" s="84" t="inlineStr">
        <is>
          <t>DCS</t>
        </is>
      </c>
      <c r="AO292" s="27" t="n"/>
      <c r="AP292" s="27" t="n"/>
      <c r="AQ292" s="28" t="n"/>
      <c r="AR292" s="543" t="inlineStr">
        <is>
          <t>Y</t>
        </is>
      </c>
      <c r="AS292" s="29" t="n"/>
      <c r="AT292" s="84" t="inlineStr">
        <is>
          <t>Site</t>
        </is>
      </c>
      <c r="AU292" s="541" t="inlineStr">
        <is>
          <t>-</t>
        </is>
      </c>
      <c r="AV292" s="27" t="n"/>
      <c r="AW292" s="27" t="n"/>
      <c r="AX292" s="530" t="inlineStr">
        <is>
          <t>18-IJB-30-005</t>
        </is>
      </c>
      <c r="AY292" s="530" t="inlineStr">
        <is>
          <t>18-30-005-iSC</t>
        </is>
      </c>
      <c r="AZ292" s="27" t="n"/>
      <c r="BA292" s="27" t="n"/>
      <c r="BB292" s="27" t="n"/>
      <c r="BC292" s="27" t="n"/>
      <c r="BD292" s="27" t="n"/>
      <c r="BE292" s="33" t="n"/>
      <c r="BF292" s="33" t="n"/>
      <c r="BG292" s="33" t="n"/>
      <c r="BH292" s="33" t="n"/>
      <c r="BI292" s="33" t="n"/>
      <c r="BJ292" s="33" t="n"/>
      <c r="BK292" s="33" t="n"/>
      <c r="BL292" s="33" t="n"/>
      <c r="BM292" s="33" t="n"/>
      <c r="BN292" s="33" t="n"/>
      <c r="BO292" s="33" t="n"/>
      <c r="BP292" s="33" t="n"/>
      <c r="BQ292" s="33" t="n"/>
      <c r="BR292" s="33" t="n"/>
      <c r="BS292" s="33" t="n"/>
      <c r="BT292" s="33" t="n"/>
      <c r="BU292" s="33" t="n"/>
      <c r="BV292" s="33" t="n"/>
      <c r="BW292" s="27" t="n"/>
      <c r="BX292" s="33" t="n"/>
      <c r="BY292" s="33" t="n"/>
      <c r="BZ292" s="33" t="n"/>
      <c r="CA292" s="27" t="n"/>
      <c r="CB292" s="27" t="n"/>
      <c r="CC292" s="27" t="n"/>
      <c r="CD292" s="27" t="n"/>
      <c r="CE292" s="58" t="n"/>
      <c r="CF292" s="58" t="n"/>
      <c r="CG292" s="59">
        <f>IF(OR(Q292="AI",Q292="PI"),AD292-(AE292-AD292)*0.001,IF(AND(Q292="AO",T292="FC"),4-0.048,IF(AND(Q292="AO",OR(T292="FO",T292="FLO")),20-0.048,"")))</f>
        <v/>
      </c>
      <c r="CH292" s="60">
        <f>IF(OR(Q292="AI",Q292="PI"),AD292+(AE292-AD292)*0.001,IF(AND(Q292="AO",T292="FC"),4+0.048,IF(AND(Q292="AO",OR(T292="FO",T292="FLO")),20+0.048,"")))</f>
        <v/>
      </c>
      <c r="CI292" s="61" t="n"/>
      <c r="CJ292" s="62" t="n"/>
      <c r="CK292" s="59">
        <f>IF(OR(Q292="AI",Q292="PI"),(AE292+AD292)/2-(AE292-AD292)*0.001,IF(Q292="AO",12-0.048,""))</f>
        <v/>
      </c>
      <c r="CL292" s="60">
        <f>IF(OR(Q292="AI",Q292="PI"),(AE292+AD292)/2+(AE292-AD292)*0.001,IF(Q292="AO",12+0.048,""))</f>
        <v/>
      </c>
      <c r="CM292" s="61" t="n"/>
      <c r="CN292" s="62" t="n"/>
      <c r="CO292" s="59">
        <f>IF(OR(Q292="AI",Q292="PI"),AE292-(AE292-AD292)*0.001,IF(AND(Q292="AO",T292="FC"),20-0.048,IF(AND(Q292="AO",OR(T292="FO",T292="FLO")),4-0.048,"")))</f>
        <v/>
      </c>
      <c r="CP292" s="60">
        <f>IF(OR(Q292="AI",Q292="PI"),AE292+(AE292-AD292)*0.001,IF(AND(Q292="AO",T292="FC"),20+0.048,IF(AND(Q292="AO",OR(T292="FO",T292="FLO")),4+0.048,"")))</f>
        <v/>
      </c>
      <c r="CQ292" s="64" t="n"/>
      <c r="CR292" s="65" t="n"/>
      <c r="CS292" s="67" t="n"/>
      <c r="CT292" s="67" t="n"/>
      <c r="CU292" s="544" t="n">
        <v>1830</v>
      </c>
      <c r="CV292" s="518">
        <f>LEFT(D292,3)</f>
        <v/>
      </c>
      <c r="CW292" s="47" t="inlineStr">
        <is>
          <t>TI</t>
        </is>
      </c>
      <c r="CX292" s="47">
        <f>RIGHT(D292,6)</f>
        <v/>
      </c>
      <c r="CY292" s="47">
        <f>CV292&amp;CW292&amp;CX292</f>
        <v/>
      </c>
    </row>
    <row r="293" ht="19.9" customHeight="1" s="521">
      <c r="A293" s="524" t="n">
        <v>292</v>
      </c>
      <c r="B293" s="15" t="n">
        <v>4</v>
      </c>
      <c r="C293" s="15" t="n">
        <v>1830</v>
      </c>
      <c r="D293" s="45" t="inlineStr">
        <is>
          <t>18-TT-92102</t>
        </is>
      </c>
      <c r="E293" s="553" t="n"/>
      <c r="F293" s="540" t="inlineStr">
        <is>
          <t>-</t>
        </is>
      </c>
      <c r="G293" s="541" t="inlineStr">
        <is>
          <t>VP-9201 SURFACE WATER COLLECTION</t>
        </is>
      </c>
      <c r="H293" s="553" t="n"/>
      <c r="I293" s="553" t="n"/>
      <c r="J293" s="553">
        <f>IF(H293&lt;&gt;"",LEFT(H293,FIND("～",H293,1)-1),"")</f>
        <v/>
      </c>
      <c r="K293" s="553">
        <f>IF(H293&lt;&gt;"",MID(H293,FIND("～",H293,1)+1,10),"")</f>
        <v/>
      </c>
      <c r="L293" s="22">
        <f>L292</f>
        <v/>
      </c>
      <c r="M293" s="21">
        <f>M292</f>
        <v/>
      </c>
      <c r="N293" s="21">
        <f>N292</f>
        <v/>
      </c>
      <c r="O293" s="21" t="n">
        <v>4</v>
      </c>
      <c r="P293" s="83">
        <f>P292</f>
        <v/>
      </c>
      <c r="Q293" s="22">
        <f>IF(MID(P293,4,3)="543","AO","AI")</f>
        <v/>
      </c>
      <c r="R293" s="22">
        <f>IF(R292&lt;&gt;"",R292,"")</f>
        <v/>
      </c>
      <c r="S293" s="542" t="inlineStr">
        <is>
          <t>4~20mA</t>
        </is>
      </c>
      <c r="T293" s="22" t="n"/>
      <c r="U293" s="22" t="n"/>
      <c r="V293" s="22" t="n"/>
      <c r="W293" s="22" t="n"/>
      <c r="X293" s="22" t="n"/>
      <c r="Y293" s="22" t="n"/>
      <c r="Z293" s="25">
        <f>"%Z"&amp;TEXT(M293,"00")&amp;TEXT(N293,"0")&amp;"1"&amp;TEXT(O293,"00")</f>
        <v/>
      </c>
      <c r="AA293" s="22">
        <f>IF(E293="","",IF(Q293="AI",CONCATENATE("%%I",E293),IF(Q293="AO",CONCATENATE("%%O",E293),E293)))</f>
        <v/>
      </c>
      <c r="AB293" s="22" t="inlineStr">
        <is>
          <t>18-TIA-92102</t>
        </is>
      </c>
      <c r="AC293" s="22">
        <f>IF(G293&lt;&gt;"",G293,"")</f>
        <v/>
      </c>
      <c r="AD293" s="21">
        <f>IF(J293&lt;&gt;"",J293,"")</f>
        <v/>
      </c>
      <c r="AE293" s="21">
        <f>IF(K293&lt;&gt;"",K293,"")</f>
        <v/>
      </c>
      <c r="AF293" s="21">
        <f>IF(I293&lt;&gt;"",I293,"")</f>
        <v/>
      </c>
      <c r="AG293" s="22" t="n">
        <v>0</v>
      </c>
      <c r="AH293" s="22" t="n">
        <v>0</v>
      </c>
      <c r="AI293" s="22" t="n">
        <v>0</v>
      </c>
      <c r="AJ293" s="22" t="n">
        <v>0</v>
      </c>
      <c r="AK293" s="23" t="inlineStr">
        <is>
          <t>DCS-AI</t>
        </is>
      </c>
      <c r="AL293" s="23" t="inlineStr">
        <is>
          <t>IS</t>
        </is>
      </c>
      <c r="AM293" s="23" t="n"/>
      <c r="AN293" s="84" t="inlineStr">
        <is>
          <t>DCS</t>
        </is>
      </c>
      <c r="AO293" s="27" t="n"/>
      <c r="AP293" s="27" t="n"/>
      <c r="AQ293" s="28" t="n"/>
      <c r="AR293" s="543" t="inlineStr">
        <is>
          <t>Y</t>
        </is>
      </c>
      <c r="AS293" s="29" t="n"/>
      <c r="AT293" s="84" t="inlineStr">
        <is>
          <t>Site</t>
        </is>
      </c>
      <c r="AU293" s="541" t="inlineStr">
        <is>
          <t>-</t>
        </is>
      </c>
      <c r="AV293" s="27" t="n"/>
      <c r="AW293" s="27" t="n"/>
      <c r="AX293" s="530" t="inlineStr">
        <is>
          <t>18-IJB-30-005</t>
        </is>
      </c>
      <c r="AY293" s="530" t="inlineStr">
        <is>
          <t>18-30-005-iSC</t>
        </is>
      </c>
      <c r="AZ293" s="27" t="n"/>
      <c r="BA293" s="27" t="n"/>
      <c r="BB293" s="27" t="n"/>
      <c r="BC293" s="27" t="n"/>
      <c r="BD293" s="27" t="n"/>
      <c r="BE293" s="33" t="n"/>
      <c r="BF293" s="33" t="n"/>
      <c r="BG293" s="33" t="n"/>
      <c r="BH293" s="33" t="n"/>
      <c r="BI293" s="33" t="n"/>
      <c r="BJ293" s="33" t="n"/>
      <c r="BK293" s="33" t="n"/>
      <c r="BL293" s="33" t="n"/>
      <c r="BM293" s="33" t="n"/>
      <c r="BN293" s="33" t="n"/>
      <c r="BO293" s="33" t="n"/>
      <c r="BP293" s="33" t="n"/>
      <c r="BQ293" s="33" t="n"/>
      <c r="BR293" s="33" t="n"/>
      <c r="BS293" s="33" t="n"/>
      <c r="BT293" s="33" t="n"/>
      <c r="BU293" s="33" t="n"/>
      <c r="BV293" s="33" t="n"/>
      <c r="BW293" s="27" t="n"/>
      <c r="BX293" s="33" t="n"/>
      <c r="BY293" s="33" t="n"/>
      <c r="BZ293" s="33" t="n"/>
      <c r="CA293" s="27" t="n"/>
      <c r="CB293" s="27" t="n"/>
      <c r="CC293" s="27" t="n"/>
      <c r="CD293" s="27" t="n"/>
      <c r="CE293" s="58" t="n"/>
      <c r="CF293" s="58" t="n"/>
      <c r="CG293" s="59">
        <f>IF(OR(Q293="AI",Q293="PI"),AD293-(AE293-AD293)*0.001,IF(AND(Q293="AO",T293="FC"),4-0.048,IF(AND(Q293="AO",OR(T293="FO",T293="FLO")),20-0.048,"")))</f>
        <v/>
      </c>
      <c r="CH293" s="60">
        <f>IF(OR(Q293="AI",Q293="PI"),AD293+(AE293-AD293)*0.001,IF(AND(Q293="AO",T293="FC"),4+0.048,IF(AND(Q293="AO",OR(T293="FO",T293="FLO")),20+0.048,"")))</f>
        <v/>
      </c>
      <c r="CI293" s="61" t="n"/>
      <c r="CJ293" s="62" t="n"/>
      <c r="CK293" s="59">
        <f>IF(OR(Q293="AI",Q293="PI"),(AE293+AD293)/2-(AE293-AD293)*0.001,IF(Q293="AO",12-0.048,""))</f>
        <v/>
      </c>
      <c r="CL293" s="60">
        <f>IF(OR(Q293="AI",Q293="PI"),(AE293+AD293)/2+(AE293-AD293)*0.001,IF(Q293="AO",12+0.048,""))</f>
        <v/>
      </c>
      <c r="CM293" s="61" t="n"/>
      <c r="CN293" s="62" t="n"/>
      <c r="CO293" s="59">
        <f>IF(OR(Q293="AI",Q293="PI"),AE293-(AE293-AD293)*0.001,IF(AND(Q293="AO",T293="FC"),20-0.048,IF(AND(Q293="AO",OR(T293="FO",T293="FLO")),4-0.048,"")))</f>
        <v/>
      </c>
      <c r="CP293" s="60">
        <f>IF(OR(Q293="AI",Q293="PI"),AE293+(AE293-AD293)*0.001,IF(AND(Q293="AO",T293="FC"),20+0.048,IF(AND(Q293="AO",OR(T293="FO",T293="FLO")),4+0.048,"")))</f>
        <v/>
      </c>
      <c r="CQ293" s="64" t="n"/>
      <c r="CR293" s="65" t="n"/>
      <c r="CS293" s="67" t="n"/>
      <c r="CT293" s="67" t="n"/>
      <c r="CU293" s="544" t="n">
        <v>1830</v>
      </c>
      <c r="CV293" s="518">
        <f>LEFT(D293,3)</f>
        <v/>
      </c>
      <c r="CW293" s="47" t="inlineStr">
        <is>
          <t>TIA</t>
        </is>
      </c>
      <c r="CX293" s="47">
        <f>RIGHT(D293,6)</f>
        <v/>
      </c>
      <c r="CY293" s="47">
        <f>CV293&amp;CW293&amp;CX293</f>
        <v/>
      </c>
    </row>
    <row r="294" ht="19.9" customHeight="1" s="521">
      <c r="A294" s="524" t="n">
        <v>293</v>
      </c>
      <c r="B294" s="15" t="n">
        <v>5</v>
      </c>
      <c r="C294" s="15" t="n">
        <v>1830</v>
      </c>
      <c r="D294" s="45" t="inlineStr">
        <is>
          <t>18-PDT-23105</t>
        </is>
      </c>
      <c r="E294" s="553" t="n"/>
      <c r="F294" s="540" t="inlineStr">
        <is>
          <t>-</t>
        </is>
      </c>
      <c r="G294" s="541" t="inlineStr">
        <is>
          <t>FL-2301A/B</t>
        </is>
      </c>
      <c r="H294" s="553" t="n"/>
      <c r="I294" s="553" t="n"/>
      <c r="J294" s="553">
        <f>IF(H294&lt;&gt;"",LEFT(H294,FIND("～",H294,1)-1),"")</f>
        <v/>
      </c>
      <c r="K294" s="553">
        <f>IF(H294&lt;&gt;"",MID(H294,FIND("～",H294,1)+1,10),"")</f>
        <v/>
      </c>
      <c r="L294" s="22">
        <f>L293</f>
        <v/>
      </c>
      <c r="M294" s="21">
        <f>M293</f>
        <v/>
      </c>
      <c r="N294" s="21">
        <f>N293</f>
        <v/>
      </c>
      <c r="O294" s="21" t="n">
        <v>5</v>
      </c>
      <c r="P294" s="83">
        <f>P293</f>
        <v/>
      </c>
      <c r="Q294" s="22">
        <f>IF(MID(P294,4,3)="543","AO","AI")</f>
        <v/>
      </c>
      <c r="R294" s="22">
        <f>IF(R293&lt;&gt;"",R293,"")</f>
        <v/>
      </c>
      <c r="S294" s="542" t="inlineStr">
        <is>
          <t>4~20mA</t>
        </is>
      </c>
      <c r="T294" s="22" t="n"/>
      <c r="U294" s="22" t="n"/>
      <c r="V294" s="22" t="n"/>
      <c r="W294" s="22" t="n"/>
      <c r="X294" s="22" t="n"/>
      <c r="Y294" s="22" t="n"/>
      <c r="Z294" s="25">
        <f>"%Z"&amp;TEXT(M294,"00")&amp;TEXT(N294,"0")&amp;"1"&amp;TEXT(O294,"00")</f>
        <v/>
      </c>
      <c r="AA294" s="22">
        <f>IF(E294="","",IF(Q294="AI",CONCATENATE("%%I",E294),IF(Q294="AO",CONCATENATE("%%O",E294),E294)))</f>
        <v/>
      </c>
      <c r="AB294" s="22" t="inlineStr">
        <is>
          <t>18-PDIA-23105</t>
        </is>
      </c>
      <c r="AC294" s="22">
        <f>IF(G294&lt;&gt;"",G294,"")</f>
        <v/>
      </c>
      <c r="AD294" s="21">
        <f>IF(J294&lt;&gt;"",J294,"")</f>
        <v/>
      </c>
      <c r="AE294" s="21">
        <f>IF(K294&lt;&gt;"",K294,"")</f>
        <v/>
      </c>
      <c r="AF294" s="21">
        <f>IF(I294&lt;&gt;"",I294,"")</f>
        <v/>
      </c>
      <c r="AG294" s="22" t="n">
        <v>0</v>
      </c>
      <c r="AH294" s="22" t="n">
        <v>0</v>
      </c>
      <c r="AI294" s="22" t="n">
        <v>0</v>
      </c>
      <c r="AJ294" s="22" t="n">
        <v>0</v>
      </c>
      <c r="AK294" s="23" t="inlineStr">
        <is>
          <t>DCS-AI</t>
        </is>
      </c>
      <c r="AL294" s="23" t="inlineStr">
        <is>
          <t>IS</t>
        </is>
      </c>
      <c r="AM294" s="23" t="n"/>
      <c r="AN294" s="84" t="inlineStr">
        <is>
          <t>DCS</t>
        </is>
      </c>
      <c r="AO294" s="27" t="n"/>
      <c r="AP294" s="27" t="n"/>
      <c r="AQ294" s="28" t="n"/>
      <c r="AR294" s="543" t="inlineStr">
        <is>
          <t>Y</t>
        </is>
      </c>
      <c r="AS294" s="29" t="n"/>
      <c r="AT294" s="84" t="inlineStr">
        <is>
          <t>Site</t>
        </is>
      </c>
      <c r="AU294" s="541" t="inlineStr">
        <is>
          <t>-</t>
        </is>
      </c>
      <c r="AV294" s="27" t="n"/>
      <c r="AW294" s="27" t="n"/>
      <c r="AX294" s="530" t="inlineStr">
        <is>
          <t>18-IJB-30-006</t>
        </is>
      </c>
      <c r="AY294" s="530" t="inlineStr">
        <is>
          <t>18-30-006-iSC</t>
        </is>
      </c>
      <c r="AZ294" s="27" t="n"/>
      <c r="BA294" s="27" t="n"/>
      <c r="BB294" s="27" t="n"/>
      <c r="BC294" s="27" t="n"/>
      <c r="BD294" s="27" t="n"/>
      <c r="BE294" s="33" t="n"/>
      <c r="BF294" s="33" t="n"/>
      <c r="BG294" s="33" t="n"/>
      <c r="BH294" s="33" t="n"/>
      <c r="BI294" s="33" t="n"/>
      <c r="BJ294" s="33" t="n"/>
      <c r="BK294" s="33" t="n"/>
      <c r="BL294" s="33" t="n"/>
      <c r="BM294" s="33" t="n"/>
      <c r="BN294" s="33" t="n"/>
      <c r="BO294" s="33" t="n"/>
      <c r="BP294" s="33" t="n"/>
      <c r="BQ294" s="33" t="n"/>
      <c r="BR294" s="33" t="n"/>
      <c r="BS294" s="33" t="n"/>
      <c r="BT294" s="33" t="n"/>
      <c r="BU294" s="33" t="n"/>
      <c r="BV294" s="33" t="n"/>
      <c r="BW294" s="27" t="n"/>
      <c r="BX294" s="33" t="n"/>
      <c r="BY294" s="33" t="n"/>
      <c r="BZ294" s="33" t="n"/>
      <c r="CA294" s="27" t="n"/>
      <c r="CB294" s="27" t="n"/>
      <c r="CC294" s="27" t="n"/>
      <c r="CD294" s="27" t="n"/>
      <c r="CE294" s="58" t="n"/>
      <c r="CF294" s="58" t="n"/>
      <c r="CG294" s="59">
        <f>IF(OR(Q294="AI",Q294="PI"),AD294-(AE294-AD294)*0.001,IF(AND(Q294="AO",T294="FC"),4-0.048,IF(AND(Q294="AO",OR(T294="FO",T294="FLO")),20-0.048,"")))</f>
        <v/>
      </c>
      <c r="CH294" s="60">
        <f>IF(OR(Q294="AI",Q294="PI"),AD294+(AE294-AD294)*0.001,IF(AND(Q294="AO",T294="FC"),4+0.048,IF(AND(Q294="AO",OR(T294="FO",T294="FLO")),20+0.048,"")))</f>
        <v/>
      </c>
      <c r="CI294" s="61" t="n"/>
      <c r="CJ294" s="62" t="n"/>
      <c r="CK294" s="59">
        <f>IF(OR(Q294="AI",Q294="PI"),(AE294+AD294)/2-(AE294-AD294)*0.001,IF(Q294="AO",12-0.048,""))</f>
        <v/>
      </c>
      <c r="CL294" s="60">
        <f>IF(OR(Q294="AI",Q294="PI"),(AE294+AD294)/2+(AE294-AD294)*0.001,IF(Q294="AO",12+0.048,""))</f>
        <v/>
      </c>
      <c r="CM294" s="61" t="n"/>
      <c r="CN294" s="62" t="n"/>
      <c r="CO294" s="59">
        <f>IF(OR(Q294="AI",Q294="PI"),AE294-(AE294-AD294)*0.001,IF(AND(Q294="AO",T294="FC"),20-0.048,IF(AND(Q294="AO",OR(T294="FO",T294="FLO")),4-0.048,"")))</f>
        <v/>
      </c>
      <c r="CP294" s="60">
        <f>IF(OR(Q294="AI",Q294="PI"),AE294+(AE294-AD294)*0.001,IF(AND(Q294="AO",T294="FC"),20+0.048,IF(AND(Q294="AO",OR(T294="FO",T294="FLO")),4+0.048,"")))</f>
        <v/>
      </c>
      <c r="CQ294" s="64" t="n"/>
      <c r="CR294" s="65" t="n"/>
      <c r="CS294" s="67" t="n"/>
      <c r="CT294" s="67" t="n"/>
      <c r="CU294" s="544" t="n">
        <v>1830</v>
      </c>
      <c r="CV294" s="518">
        <f>LEFT(D294,3)</f>
        <v/>
      </c>
      <c r="CW294" s="47" t="inlineStr">
        <is>
          <t>PDIA</t>
        </is>
      </c>
      <c r="CX294" s="47">
        <f>RIGHT(D294,6)</f>
        <v/>
      </c>
      <c r="CY294" s="47">
        <f>CV294&amp;CW294&amp;CX294</f>
        <v/>
      </c>
    </row>
    <row r="295" ht="19.9" customHeight="1" s="521">
      <c r="A295" s="524" t="n">
        <v>294</v>
      </c>
      <c r="B295" s="15" t="n">
        <v>6</v>
      </c>
      <c r="C295" s="15" t="n">
        <v>1830</v>
      </c>
      <c r="D295" s="45" t="inlineStr">
        <is>
          <t>18-PDT-24103</t>
        </is>
      </c>
      <c r="E295" s="553" t="n"/>
      <c r="F295" s="540" t="inlineStr">
        <is>
          <t>-</t>
        </is>
      </c>
      <c r="G295" s="541" t="inlineStr">
        <is>
          <t>FL-2401</t>
        </is>
      </c>
      <c r="H295" s="553" t="n"/>
      <c r="I295" s="553" t="n"/>
      <c r="J295" s="553">
        <f>IF(H295&lt;&gt;"",LEFT(H295,FIND("～",H295,1)-1),"")</f>
        <v/>
      </c>
      <c r="K295" s="553">
        <f>IF(H295&lt;&gt;"",MID(H295,FIND("～",H295,1)+1,10),"")</f>
        <v/>
      </c>
      <c r="L295" s="22">
        <f>L294</f>
        <v/>
      </c>
      <c r="M295" s="21">
        <f>M294</f>
        <v/>
      </c>
      <c r="N295" s="21">
        <f>N294</f>
        <v/>
      </c>
      <c r="O295" s="21" t="n">
        <v>6</v>
      </c>
      <c r="P295" s="83">
        <f>P294</f>
        <v/>
      </c>
      <c r="Q295" s="22">
        <f>IF(MID(P295,4,3)="543","AO","AI")</f>
        <v/>
      </c>
      <c r="R295" s="22">
        <f>IF(R294&lt;&gt;"",R294,"")</f>
        <v/>
      </c>
      <c r="S295" s="542" t="inlineStr">
        <is>
          <t>4~20mA</t>
        </is>
      </c>
      <c r="T295" s="22" t="n"/>
      <c r="U295" s="22" t="n"/>
      <c r="V295" s="22" t="n"/>
      <c r="W295" s="22" t="n"/>
      <c r="X295" s="22" t="n"/>
      <c r="Y295" s="22" t="n"/>
      <c r="Z295" s="25">
        <f>"%Z"&amp;TEXT(M295,"00")&amp;TEXT(N295,"0")&amp;"1"&amp;TEXT(O295,"00")</f>
        <v/>
      </c>
      <c r="AA295" s="22">
        <f>IF(E295="","",IF(Q295="AI",CONCATENATE("%%I",E295),IF(Q295="AO",CONCATENATE("%%O",E295),E295)))</f>
        <v/>
      </c>
      <c r="AB295" s="22" t="inlineStr">
        <is>
          <t>18-PDIA-24103</t>
        </is>
      </c>
      <c r="AC295" s="22">
        <f>IF(G295&lt;&gt;"",G295,"")</f>
        <v/>
      </c>
      <c r="AD295" s="21">
        <f>IF(J295&lt;&gt;"",J295,"")</f>
        <v/>
      </c>
      <c r="AE295" s="21">
        <f>IF(K295&lt;&gt;"",K295,"")</f>
        <v/>
      </c>
      <c r="AF295" s="21">
        <f>IF(I295&lt;&gt;"",I295,"")</f>
        <v/>
      </c>
      <c r="AG295" s="22" t="n">
        <v>0</v>
      </c>
      <c r="AH295" s="22" t="n">
        <v>0</v>
      </c>
      <c r="AI295" s="22" t="n">
        <v>0</v>
      </c>
      <c r="AJ295" s="22" t="n">
        <v>0</v>
      </c>
      <c r="AK295" s="23" t="inlineStr">
        <is>
          <t>DCS-AI</t>
        </is>
      </c>
      <c r="AL295" s="23" t="inlineStr">
        <is>
          <t>IS</t>
        </is>
      </c>
      <c r="AM295" s="23" t="n"/>
      <c r="AN295" s="84" t="inlineStr">
        <is>
          <t>DCS</t>
        </is>
      </c>
      <c r="AO295" s="27" t="n"/>
      <c r="AP295" s="27" t="n"/>
      <c r="AQ295" s="28" t="n"/>
      <c r="AR295" s="543" t="inlineStr">
        <is>
          <t>Y</t>
        </is>
      </c>
      <c r="AS295" s="29" t="n"/>
      <c r="AT295" s="84" t="inlineStr">
        <is>
          <t>Site</t>
        </is>
      </c>
      <c r="AU295" s="541" t="inlineStr">
        <is>
          <t>-</t>
        </is>
      </c>
      <c r="AV295" s="27" t="n"/>
      <c r="AW295" s="27" t="n"/>
      <c r="AX295" s="530" t="inlineStr">
        <is>
          <t>18-IJB-30-006</t>
        </is>
      </c>
      <c r="AY295" s="530" t="inlineStr">
        <is>
          <t>18-30-006-iSC</t>
        </is>
      </c>
      <c r="AZ295" s="27" t="n"/>
      <c r="BA295" s="27" t="n"/>
      <c r="BB295" s="27" t="n"/>
      <c r="BC295" s="27" t="n"/>
      <c r="BD295" s="27" t="n"/>
      <c r="BE295" s="33" t="n"/>
      <c r="BF295" s="33" t="n"/>
      <c r="BG295" s="33" t="n"/>
      <c r="BH295" s="33" t="n"/>
      <c r="BI295" s="33" t="n"/>
      <c r="BJ295" s="33" t="n"/>
      <c r="BK295" s="33" t="n"/>
      <c r="BL295" s="33" t="n"/>
      <c r="BM295" s="33" t="n"/>
      <c r="BN295" s="33" t="n"/>
      <c r="BO295" s="33" t="n"/>
      <c r="BP295" s="33" t="n"/>
      <c r="BQ295" s="33" t="n"/>
      <c r="BR295" s="33" t="n"/>
      <c r="BS295" s="33" t="n"/>
      <c r="BT295" s="33" t="n"/>
      <c r="BU295" s="33" t="n"/>
      <c r="BV295" s="33" t="n"/>
      <c r="BW295" s="27" t="n"/>
      <c r="BX295" s="33" t="n"/>
      <c r="BY295" s="33" t="n"/>
      <c r="BZ295" s="33" t="n"/>
      <c r="CA295" s="27" t="n"/>
      <c r="CB295" s="27" t="n"/>
      <c r="CC295" s="27" t="n"/>
      <c r="CD295" s="27" t="n"/>
      <c r="CE295" s="58" t="n"/>
      <c r="CF295" s="58" t="n"/>
      <c r="CG295" s="59">
        <f>IF(OR(Q295="AI",Q295="PI"),AD295-(AE295-AD295)*0.001,IF(AND(Q295="AO",T295="FC"),4-0.048,IF(AND(Q295="AO",OR(T295="FO",T295="FLO")),20-0.048,"")))</f>
        <v/>
      </c>
      <c r="CH295" s="60">
        <f>IF(OR(Q295="AI",Q295="PI"),AD295+(AE295-AD295)*0.001,IF(AND(Q295="AO",T295="FC"),4+0.048,IF(AND(Q295="AO",OR(T295="FO",T295="FLO")),20+0.048,"")))</f>
        <v/>
      </c>
      <c r="CI295" s="61" t="n"/>
      <c r="CJ295" s="62" t="n"/>
      <c r="CK295" s="59">
        <f>IF(OR(Q295="AI",Q295="PI"),(AE295+AD295)/2-(AE295-AD295)*0.001,IF(Q295="AO",12-0.048,""))</f>
        <v/>
      </c>
      <c r="CL295" s="60">
        <f>IF(OR(Q295="AI",Q295="PI"),(AE295+AD295)/2+(AE295-AD295)*0.001,IF(Q295="AO",12+0.048,""))</f>
        <v/>
      </c>
      <c r="CM295" s="61" t="n"/>
      <c r="CN295" s="62" t="n"/>
      <c r="CO295" s="59">
        <f>IF(OR(Q295="AI",Q295="PI"),AE295-(AE295-AD295)*0.001,IF(AND(Q295="AO",T295="FC"),20-0.048,IF(AND(Q295="AO",OR(T295="FO",T295="FLO")),4-0.048,"")))</f>
        <v/>
      </c>
      <c r="CP295" s="60">
        <f>IF(OR(Q295="AI",Q295="PI"),AE295+(AE295-AD295)*0.001,IF(AND(Q295="AO",T295="FC"),20+0.048,IF(AND(Q295="AO",OR(T295="FO",T295="FLO")),4+0.048,"")))</f>
        <v/>
      </c>
      <c r="CQ295" s="64" t="n"/>
      <c r="CR295" s="65" t="n"/>
      <c r="CS295" s="67" t="n"/>
      <c r="CT295" s="67" t="n"/>
      <c r="CU295" s="544" t="n">
        <v>1830</v>
      </c>
      <c r="CV295" s="518">
        <f>LEFT(D295,3)</f>
        <v/>
      </c>
      <c r="CW295" s="47" t="inlineStr">
        <is>
          <t>PDIA</t>
        </is>
      </c>
      <c r="CX295" s="47">
        <f>RIGHT(D295,6)</f>
        <v/>
      </c>
      <c r="CY295" s="47">
        <f>CV295&amp;CW295&amp;CX295</f>
        <v/>
      </c>
    </row>
    <row r="296" ht="19.9" customHeight="1" s="521">
      <c r="A296" s="524" t="n">
        <v>295</v>
      </c>
      <c r="B296" s="15" t="n">
        <v>7</v>
      </c>
      <c r="C296" s="15" t="n">
        <v>1830</v>
      </c>
      <c r="D296" s="45" t="inlineStr">
        <is>
          <t>18-LT-66203</t>
        </is>
      </c>
      <c r="E296" s="553" t="n"/>
      <c r="F296" s="540" t="inlineStr">
        <is>
          <t>-</t>
        </is>
      </c>
      <c r="G296" s="541" t="inlineStr">
        <is>
          <t>18-VE-6602</t>
        </is>
      </c>
      <c r="H296" s="68" t="n"/>
      <c r="I296" s="553" t="n"/>
      <c r="J296" s="553">
        <f>IF(H296&lt;&gt;"",LEFT(H296,FIND("～",H296,1)-1),"")</f>
        <v/>
      </c>
      <c r="K296" s="553">
        <f>IF(H296&lt;&gt;"",MID(H296,FIND("～",H296,1)+1,10),"")</f>
        <v/>
      </c>
      <c r="L296" s="22">
        <f>L295</f>
        <v/>
      </c>
      <c r="M296" s="21">
        <f>M295</f>
        <v/>
      </c>
      <c r="N296" s="21">
        <f>N295</f>
        <v/>
      </c>
      <c r="O296" s="21" t="n">
        <v>7</v>
      </c>
      <c r="P296" s="83">
        <f>P295</f>
        <v/>
      </c>
      <c r="Q296" s="22">
        <f>IF(MID(P296,4,3)="543","AO","AI")</f>
        <v/>
      </c>
      <c r="R296" s="22">
        <f>IF(R295&lt;&gt;"",R295,"")</f>
        <v/>
      </c>
      <c r="S296" s="542" t="inlineStr">
        <is>
          <t>4~20mA</t>
        </is>
      </c>
      <c r="T296" s="22" t="n"/>
      <c r="U296" s="22" t="n"/>
      <c r="V296" s="22" t="n"/>
      <c r="W296" s="22" t="n"/>
      <c r="X296" s="22" t="n"/>
      <c r="Y296" s="22" t="n"/>
      <c r="Z296" s="25">
        <f>"%Z"&amp;TEXT(M296,"00")&amp;TEXT(N296,"0")&amp;"1"&amp;TEXT(O296,"00")</f>
        <v/>
      </c>
      <c r="AA296" s="22">
        <f>IF(E296="","",IF(Q296="AI",CONCATENATE("%%I",E296),IF(Q296="AO",CONCATENATE("%%O",E296),E296)))</f>
        <v/>
      </c>
      <c r="AB296" s="22" t="inlineStr">
        <is>
          <t>18-LIA-66203</t>
        </is>
      </c>
      <c r="AC296" s="22">
        <f>IF(G296&lt;&gt;"",G296,"")</f>
        <v/>
      </c>
      <c r="AD296" s="21">
        <f>IF(J296&lt;&gt;"",J296,"")</f>
        <v/>
      </c>
      <c r="AE296" s="21">
        <f>IF(K296&lt;&gt;"",K296,"")</f>
        <v/>
      </c>
      <c r="AF296" s="21">
        <f>IF(I296&lt;&gt;"",I296,"")</f>
        <v/>
      </c>
      <c r="AG296" s="22" t="n">
        <v>0</v>
      </c>
      <c r="AH296" s="22" t="n">
        <v>0</v>
      </c>
      <c r="AI296" s="22" t="n">
        <v>0</v>
      </c>
      <c r="AJ296" s="22" t="n">
        <v>0</v>
      </c>
      <c r="AK296" s="23" t="inlineStr">
        <is>
          <t>DCS-AI</t>
        </is>
      </c>
      <c r="AL296" s="23" t="inlineStr">
        <is>
          <t>IS</t>
        </is>
      </c>
      <c r="AM296" s="23" t="n"/>
      <c r="AN296" s="84" t="inlineStr">
        <is>
          <t>DCS</t>
        </is>
      </c>
      <c r="AO296" s="27" t="n"/>
      <c r="AP296" s="27" t="n"/>
      <c r="AQ296" s="28" t="n"/>
      <c r="AR296" s="543" t="inlineStr">
        <is>
          <t>Y</t>
        </is>
      </c>
      <c r="AS296" s="29" t="n"/>
      <c r="AT296" s="84" t="inlineStr">
        <is>
          <t>Site</t>
        </is>
      </c>
      <c r="AU296" s="541" t="inlineStr">
        <is>
          <t>-</t>
        </is>
      </c>
      <c r="AV296" s="27" t="n"/>
      <c r="AW296" s="27" t="n"/>
      <c r="AX296" s="530" t="inlineStr">
        <is>
          <t>18-IJB-30-006</t>
        </is>
      </c>
      <c r="AY296" s="530" t="inlineStr">
        <is>
          <t>18-30-006-iSC</t>
        </is>
      </c>
      <c r="AZ296" s="27" t="n"/>
      <c r="BA296" s="27" t="n"/>
      <c r="BB296" s="27" t="n"/>
      <c r="BC296" s="27" t="n"/>
      <c r="BD296" s="27" t="n"/>
      <c r="BE296" s="33" t="n"/>
      <c r="BF296" s="33" t="n"/>
      <c r="BG296" s="33" t="n"/>
      <c r="BH296" s="33" t="n"/>
      <c r="BI296" s="33" t="n"/>
      <c r="BJ296" s="33" t="n"/>
      <c r="BK296" s="33" t="n"/>
      <c r="BL296" s="33" t="n"/>
      <c r="BM296" s="33" t="n"/>
      <c r="BN296" s="33" t="n"/>
      <c r="BO296" s="33" t="n"/>
      <c r="BP296" s="33" t="n"/>
      <c r="BQ296" s="33" t="n"/>
      <c r="BR296" s="33" t="n"/>
      <c r="BS296" s="33" t="n"/>
      <c r="BT296" s="33" t="n"/>
      <c r="BU296" s="33" t="n"/>
      <c r="BV296" s="33" t="n"/>
      <c r="BW296" s="27" t="n"/>
      <c r="BX296" s="33" t="n"/>
      <c r="BY296" s="33" t="n"/>
      <c r="BZ296" s="33" t="n"/>
      <c r="CA296" s="27" t="n"/>
      <c r="CB296" s="27" t="n"/>
      <c r="CC296" s="27" t="n"/>
      <c r="CD296" s="27" t="n"/>
      <c r="CE296" s="58" t="n"/>
      <c r="CF296" s="58" t="n"/>
      <c r="CG296" s="59">
        <f>IF(OR(Q296="AI",Q296="PI"),AD296-(AE296-AD296)*0.001,IF(AND(Q296="AO",T296="FC"),4-0.048,IF(AND(Q296="AO",OR(T296="FO",T296="FLO")),20-0.048,"")))</f>
        <v/>
      </c>
      <c r="CH296" s="60">
        <f>IF(OR(Q296="AI",Q296="PI"),AD296+(AE296-AD296)*0.001,IF(AND(Q296="AO",T296="FC"),4+0.048,IF(AND(Q296="AO",OR(T296="FO",T296="FLO")),20+0.048,"")))</f>
        <v/>
      </c>
      <c r="CI296" s="61" t="n"/>
      <c r="CJ296" s="62" t="n"/>
      <c r="CK296" s="59">
        <f>IF(OR(Q296="AI",Q296="PI"),(AE296+AD296)/2-(AE296-AD296)*0.001,IF(Q296="AO",12-0.048,""))</f>
        <v/>
      </c>
      <c r="CL296" s="60">
        <f>IF(OR(Q296="AI",Q296="PI"),(AE296+AD296)/2+(AE296-AD296)*0.001,IF(Q296="AO",12+0.048,""))</f>
        <v/>
      </c>
      <c r="CM296" s="61" t="n"/>
      <c r="CN296" s="62" t="n"/>
      <c r="CO296" s="59">
        <f>IF(OR(Q296="AI",Q296="PI"),AE296-(AE296-AD296)*0.001,IF(AND(Q296="AO",T296="FC"),20-0.048,IF(AND(Q296="AO",OR(T296="FO",T296="FLO")),4-0.048,"")))</f>
        <v/>
      </c>
      <c r="CP296" s="60">
        <f>IF(OR(Q296="AI",Q296="PI"),AE296+(AE296-AD296)*0.001,IF(AND(Q296="AO",T296="FC"),20+0.048,IF(AND(Q296="AO",OR(T296="FO",T296="FLO")),4+0.048,"")))</f>
        <v/>
      </c>
      <c r="CQ296" s="64" t="n"/>
      <c r="CR296" s="65" t="n"/>
      <c r="CS296" s="67" t="n"/>
      <c r="CT296" s="67" t="n"/>
      <c r="CU296" s="544" t="n">
        <v>1830</v>
      </c>
      <c r="CV296" s="518">
        <f>LEFT(D296,3)</f>
        <v/>
      </c>
      <c r="CW296" s="47" t="inlineStr">
        <is>
          <t>LIA</t>
        </is>
      </c>
      <c r="CX296" s="47">
        <f>RIGHT(D296,6)</f>
        <v/>
      </c>
      <c r="CY296" s="47">
        <f>CV296&amp;CW296&amp;CX296</f>
        <v/>
      </c>
    </row>
    <row r="297" ht="19.9" customHeight="1" s="521">
      <c r="A297" s="524" t="n">
        <v>296</v>
      </c>
      <c r="B297" s="15" t="n">
        <v>8</v>
      </c>
      <c r="C297" s="15" t="n">
        <v>1830</v>
      </c>
      <c r="D297" s="45" t="inlineStr">
        <is>
          <t>18-PT-92101</t>
        </is>
      </c>
      <c r="E297" s="553" t="n"/>
      <c r="F297" s="540" t="inlineStr">
        <is>
          <t>-</t>
        </is>
      </c>
      <c r="G297" s="541" t="inlineStr">
        <is>
          <t>WASTE WATER TO OSBL</t>
        </is>
      </c>
      <c r="H297" s="68" t="n"/>
      <c r="I297" s="553" t="n"/>
      <c r="J297" s="553">
        <f>IF(H297&lt;&gt;"",LEFT(H297,FIND("～",H297,1)-1),"")</f>
        <v/>
      </c>
      <c r="K297" s="553">
        <f>IF(H297&lt;&gt;"",MID(H297,FIND("～",H297,1)+1,10),"")</f>
        <v/>
      </c>
      <c r="L297" s="22">
        <f>L296</f>
        <v/>
      </c>
      <c r="M297" s="21">
        <f>M296</f>
        <v/>
      </c>
      <c r="N297" s="21">
        <f>N296</f>
        <v/>
      </c>
      <c r="O297" s="21" t="n">
        <v>8</v>
      </c>
      <c r="P297" s="83">
        <f>P296</f>
        <v/>
      </c>
      <c r="Q297" s="22">
        <f>IF(MID(P297,4,3)="543","AO","AI")</f>
        <v/>
      </c>
      <c r="R297" s="22">
        <f>IF(R296&lt;&gt;"",R296,"")</f>
        <v/>
      </c>
      <c r="S297" s="542" t="inlineStr">
        <is>
          <t>4~20mA</t>
        </is>
      </c>
      <c r="T297" s="22" t="n"/>
      <c r="U297" s="22" t="n"/>
      <c r="V297" s="22" t="n"/>
      <c r="W297" s="22" t="n"/>
      <c r="X297" s="22" t="n"/>
      <c r="Y297" s="22" t="n"/>
      <c r="Z297" s="25">
        <f>"%Z"&amp;TEXT(M297,"00")&amp;TEXT(N297,"0")&amp;"1"&amp;TEXT(O297,"00")</f>
        <v/>
      </c>
      <c r="AA297" s="22">
        <f>IF(E297="","",IF(Q297="AI",CONCATENATE("%%I",E297),IF(Q297="AO",CONCATENATE("%%O",E297),E297)))</f>
        <v/>
      </c>
      <c r="AB297" s="22" t="inlineStr">
        <is>
          <t>18-PI-92101</t>
        </is>
      </c>
      <c r="AC297" s="22">
        <f>IF(G297&lt;&gt;"",G297,"")</f>
        <v/>
      </c>
      <c r="AD297" s="21">
        <f>IF(J297&lt;&gt;"",J297,"")</f>
        <v/>
      </c>
      <c r="AE297" s="21">
        <f>IF(K297&lt;&gt;"",K297,"")</f>
        <v/>
      </c>
      <c r="AF297" s="21">
        <f>IF(I297&lt;&gt;"",I297,"")</f>
        <v/>
      </c>
      <c r="AG297" s="22" t="n">
        <v>0</v>
      </c>
      <c r="AH297" s="22" t="n">
        <v>0</v>
      </c>
      <c r="AI297" s="22" t="n">
        <v>0</v>
      </c>
      <c r="AJ297" s="22" t="n">
        <v>0</v>
      </c>
      <c r="AK297" s="23" t="inlineStr">
        <is>
          <t>DCS-AI</t>
        </is>
      </c>
      <c r="AL297" s="23" t="inlineStr">
        <is>
          <t>IS</t>
        </is>
      </c>
      <c r="AM297" s="23" t="n"/>
      <c r="AN297" s="84" t="inlineStr">
        <is>
          <t>DCS</t>
        </is>
      </c>
      <c r="AO297" s="27" t="n"/>
      <c r="AP297" s="27" t="n"/>
      <c r="AQ297" s="28" t="n"/>
      <c r="AR297" s="543" t="inlineStr">
        <is>
          <t>Y</t>
        </is>
      </c>
      <c r="AS297" s="29" t="n"/>
      <c r="AT297" s="84" t="inlineStr">
        <is>
          <t>Site</t>
        </is>
      </c>
      <c r="AU297" s="541" t="inlineStr">
        <is>
          <t>-</t>
        </is>
      </c>
      <c r="AV297" s="27" t="n"/>
      <c r="AW297" s="27" t="n"/>
      <c r="AX297" s="530" t="inlineStr">
        <is>
          <t>18-IJB-30-007</t>
        </is>
      </c>
      <c r="AY297" s="530" t="inlineStr">
        <is>
          <t>18-30-007-iSC</t>
        </is>
      </c>
      <c r="AZ297" s="27" t="n"/>
      <c r="BA297" s="27" t="n"/>
      <c r="BB297" s="27" t="n"/>
      <c r="BC297" s="27" t="n"/>
      <c r="BD297" s="27" t="n"/>
      <c r="BE297" s="33" t="n"/>
      <c r="BF297" s="33" t="n"/>
      <c r="BG297" s="33" t="n"/>
      <c r="BH297" s="33" t="n"/>
      <c r="BI297" s="33" t="n"/>
      <c r="BJ297" s="33" t="n"/>
      <c r="BK297" s="33" t="n"/>
      <c r="BL297" s="33" t="n"/>
      <c r="BM297" s="33" t="n"/>
      <c r="BN297" s="33" t="n"/>
      <c r="BO297" s="33" t="n"/>
      <c r="BP297" s="33" t="n"/>
      <c r="BQ297" s="33" t="n"/>
      <c r="BR297" s="33" t="n"/>
      <c r="BS297" s="33" t="n"/>
      <c r="BT297" s="33" t="n"/>
      <c r="BU297" s="33" t="n"/>
      <c r="BV297" s="33" t="n"/>
      <c r="BW297" s="27" t="n"/>
      <c r="BX297" s="33" t="n"/>
      <c r="BY297" s="33" t="n"/>
      <c r="BZ297" s="33" t="n"/>
      <c r="CA297" s="27" t="n"/>
      <c r="CB297" s="27" t="n"/>
      <c r="CC297" s="27" t="n"/>
      <c r="CD297" s="27" t="n"/>
      <c r="CE297" s="58" t="n"/>
      <c r="CF297" s="58" t="n"/>
      <c r="CG297" s="59">
        <f>IF(OR(Q297="AI",Q297="PI"),AD297-(AE297-AD297)*0.001,IF(AND(Q297="AO",T297="FC"),4-0.048,IF(AND(Q297="AO",OR(T297="FO",T297="FLO")),20-0.048,"")))</f>
        <v/>
      </c>
      <c r="CH297" s="60">
        <f>IF(OR(Q297="AI",Q297="PI"),AD297+(AE297-AD297)*0.001,IF(AND(Q297="AO",T297="FC"),4+0.048,IF(AND(Q297="AO",OR(T297="FO",T297="FLO")),20+0.048,"")))</f>
        <v/>
      </c>
      <c r="CI297" s="61" t="n"/>
      <c r="CJ297" s="62" t="n"/>
      <c r="CK297" s="59">
        <f>IF(OR(Q297="AI",Q297="PI"),(AE297+AD297)/2-(AE297-AD297)*0.001,IF(Q297="AO",12-0.048,""))</f>
        <v/>
      </c>
      <c r="CL297" s="60">
        <f>IF(OR(Q297="AI",Q297="PI"),(AE297+AD297)/2+(AE297-AD297)*0.001,IF(Q297="AO",12+0.048,""))</f>
        <v/>
      </c>
      <c r="CM297" s="61" t="n"/>
      <c r="CN297" s="62" t="n"/>
      <c r="CO297" s="59">
        <f>IF(OR(Q297="AI",Q297="PI"),AE297-(AE297-AD297)*0.001,IF(AND(Q297="AO",T297="FC"),20-0.048,IF(AND(Q297="AO",OR(T297="FO",T297="FLO")),4-0.048,"")))</f>
        <v/>
      </c>
      <c r="CP297" s="60">
        <f>IF(OR(Q297="AI",Q297="PI"),AE297+(AE297-AD297)*0.001,IF(AND(Q297="AO",T297="FC"),20+0.048,IF(AND(Q297="AO",OR(T297="FO",T297="FLO")),4+0.048,"")))</f>
        <v/>
      </c>
      <c r="CQ297" s="64" t="n"/>
      <c r="CR297" s="65" t="n"/>
      <c r="CS297" s="67" t="n"/>
      <c r="CT297" s="67" t="n"/>
      <c r="CU297" s="544" t="n">
        <v>1830</v>
      </c>
      <c r="CV297" s="518">
        <f>LEFT(D297,3)</f>
        <v/>
      </c>
      <c r="CW297" s="47" t="inlineStr">
        <is>
          <t>PI</t>
        </is>
      </c>
      <c r="CX297" s="47">
        <f>RIGHT(D297,6)</f>
        <v/>
      </c>
      <c r="CY297" s="47">
        <f>CV297&amp;CW297&amp;CX297</f>
        <v/>
      </c>
    </row>
    <row r="298" ht="19.9" customHeight="1" s="521">
      <c r="A298" s="524" t="n">
        <v>297</v>
      </c>
      <c r="B298" s="15" t="n">
        <v>9</v>
      </c>
      <c r="C298" s="15" t="n">
        <v>1830</v>
      </c>
      <c r="D298" s="45" t="inlineStr">
        <is>
          <t>18-FT-21107</t>
        </is>
      </c>
      <c r="E298" s="45" t="n"/>
      <c r="F298" s="540" t="inlineStr">
        <is>
          <t>-</t>
        </is>
      </c>
      <c r="G298" s="541" t="inlineStr">
        <is>
          <t>COOLING WATER</t>
        </is>
      </c>
      <c r="H298" s="553" t="n"/>
      <c r="I298" s="553" t="n"/>
      <c r="J298" s="553">
        <f>IF(H298&lt;&gt;"",LEFT(H298,FIND("～",H298,1)-1),"")</f>
        <v/>
      </c>
      <c r="K298" s="553">
        <f>IF(H298&lt;&gt;"",MID(H298,FIND("～",H298,1)+1,10),"")</f>
        <v/>
      </c>
      <c r="L298" s="22">
        <f>L297</f>
        <v/>
      </c>
      <c r="M298" s="21">
        <f>M297</f>
        <v/>
      </c>
      <c r="N298" s="21">
        <f>N297</f>
        <v/>
      </c>
      <c r="O298" s="21" t="n">
        <v>9</v>
      </c>
      <c r="P298" s="83">
        <f>P297</f>
        <v/>
      </c>
      <c r="Q298" s="22">
        <f>IF(MID(P298,4,3)="543","AO","AI")</f>
        <v/>
      </c>
      <c r="R298" s="22">
        <f>IF(R297&lt;&gt;"",R297,"")</f>
        <v/>
      </c>
      <c r="S298" s="542" t="inlineStr">
        <is>
          <t>4~20mA</t>
        </is>
      </c>
      <c r="T298" s="22" t="n"/>
      <c r="U298" s="22" t="n"/>
      <c r="V298" s="22" t="n"/>
      <c r="W298" s="22" t="n"/>
      <c r="X298" s="22" t="n"/>
      <c r="Y298" s="22" t="n"/>
      <c r="Z298" s="25">
        <f>"%Z"&amp;TEXT(M298,"00")&amp;TEXT(N298,"0")&amp;"1"&amp;TEXT(O298,"00")</f>
        <v/>
      </c>
      <c r="AA298" s="22">
        <f>IF(E298="","",IF(Q298="AI",CONCATENATE("%%I",E298),IF(Q298="AO",CONCATENATE("%%O",E298),E298)))</f>
        <v/>
      </c>
      <c r="AB298" s="22" t="inlineStr">
        <is>
          <t>18-FIA-21107</t>
        </is>
      </c>
      <c r="AC298" s="22">
        <f>IF(G298&lt;&gt;"",G298,"")</f>
        <v/>
      </c>
      <c r="AD298" s="21">
        <f>IF(J298&lt;&gt;"",J298,"")</f>
        <v/>
      </c>
      <c r="AE298" s="21">
        <f>IF(K298&lt;&gt;"",K298,"")</f>
        <v/>
      </c>
      <c r="AF298" s="21">
        <f>IF(I298&lt;&gt;"",I298,"")</f>
        <v/>
      </c>
      <c r="AG298" s="22" t="n"/>
      <c r="AH298" s="22" t="n"/>
      <c r="AI298" s="22" t="n"/>
      <c r="AJ298" s="22" t="n"/>
      <c r="AK298" s="23" t="inlineStr">
        <is>
          <t>DCS-AI</t>
        </is>
      </c>
      <c r="AL298" s="23" t="inlineStr">
        <is>
          <t>IS</t>
        </is>
      </c>
      <c r="AM298" s="23" t="n"/>
      <c r="AN298" s="84" t="inlineStr">
        <is>
          <t>DCS</t>
        </is>
      </c>
      <c r="AO298" s="27" t="n"/>
      <c r="AP298" s="27" t="n"/>
      <c r="AQ298" s="28" t="n"/>
      <c r="AR298" s="543" t="inlineStr">
        <is>
          <t>Y</t>
        </is>
      </c>
      <c r="AS298" s="29" t="n"/>
      <c r="AT298" s="84" t="inlineStr">
        <is>
          <t>Site</t>
        </is>
      </c>
      <c r="AU298" s="541" t="inlineStr">
        <is>
          <t>-</t>
        </is>
      </c>
      <c r="AV298" s="27" t="n"/>
      <c r="AW298" s="27" t="n"/>
      <c r="AX298" s="530" t="inlineStr">
        <is>
          <t>18-IJB-30-007</t>
        </is>
      </c>
      <c r="AY298" s="530" t="inlineStr">
        <is>
          <t>18-30-007-iSC</t>
        </is>
      </c>
      <c r="AZ298" s="27" t="n"/>
      <c r="BA298" s="27" t="n"/>
      <c r="BB298" s="27" t="n"/>
      <c r="BC298" s="27" t="n"/>
      <c r="BD298" s="27" t="n"/>
      <c r="BE298" s="33" t="n"/>
      <c r="BF298" s="33" t="n"/>
      <c r="BG298" s="33" t="n"/>
      <c r="BH298" s="33" t="n"/>
      <c r="BI298" s="33" t="n"/>
      <c r="BJ298" s="33" t="n"/>
      <c r="BK298" s="33" t="n"/>
      <c r="BL298" s="33" t="n"/>
      <c r="BM298" s="33" t="n"/>
      <c r="BN298" s="33" t="n"/>
      <c r="BO298" s="33" t="n"/>
      <c r="BP298" s="33" t="n"/>
      <c r="BQ298" s="33" t="n"/>
      <c r="BR298" s="33" t="n"/>
      <c r="BS298" s="33" t="n"/>
      <c r="BT298" s="33" t="n"/>
      <c r="BU298" s="33" t="n"/>
      <c r="BV298" s="33" t="n"/>
      <c r="BW298" s="27" t="n"/>
      <c r="BX298" s="33" t="n"/>
      <c r="BY298" s="33" t="n"/>
      <c r="BZ298" s="33" t="n"/>
      <c r="CA298" s="27" t="n"/>
      <c r="CB298" s="27" t="n"/>
      <c r="CC298" s="27" t="n"/>
      <c r="CD298" s="27" t="n"/>
      <c r="CE298" s="58" t="n"/>
      <c r="CF298" s="58" t="n"/>
      <c r="CG298" s="59">
        <f>IF(OR(Q298="AI",Q298="PI"),AD298-(AE298-AD298)*0.001,IF(AND(Q298="AO",T298="FC"),4-0.048,IF(AND(Q298="AO",OR(T298="FO",T298="FLO")),20-0.048,"")))</f>
        <v/>
      </c>
      <c r="CH298" s="60">
        <f>IF(OR(Q298="AI",Q298="PI"),AD298+(AE298-AD298)*0.001,IF(AND(Q298="AO",T298="FC"),4+0.048,IF(AND(Q298="AO",OR(T298="FO",T298="FLO")),20+0.048,"")))</f>
        <v/>
      </c>
      <c r="CI298" s="61" t="n"/>
      <c r="CJ298" s="62" t="n"/>
      <c r="CK298" s="59">
        <f>IF(OR(Q298="AI",Q298="PI"),(AE298+AD298)/2-(AE298-AD298)*0.001,IF(Q298="AO",12-0.048,""))</f>
        <v/>
      </c>
      <c r="CL298" s="60">
        <f>IF(OR(Q298="AI",Q298="PI"),(AE298+AD298)/2+(AE298-AD298)*0.001,IF(Q298="AO",12+0.048,""))</f>
        <v/>
      </c>
      <c r="CM298" s="61" t="n"/>
      <c r="CN298" s="62" t="n"/>
      <c r="CO298" s="59">
        <f>IF(OR(Q298="AI",Q298="PI"),AE298-(AE298-AD298)*0.001,IF(AND(Q298="AO",T298="FC"),20-0.048,IF(AND(Q298="AO",OR(T298="FO",T298="FLO")),4-0.048,"")))</f>
        <v/>
      </c>
      <c r="CP298" s="60">
        <f>IF(OR(Q298="AI",Q298="PI"),AE298+(AE298-AD298)*0.001,IF(AND(Q298="AO",T298="FC"),20+0.048,IF(AND(Q298="AO",OR(T298="FO",T298="FLO")),4+0.048,"")))</f>
        <v/>
      </c>
      <c r="CQ298" s="64" t="n"/>
      <c r="CR298" s="65" t="n"/>
      <c r="CS298" s="67" t="n"/>
      <c r="CT298" s="67" t="n"/>
      <c r="CU298" s="544" t="n">
        <v>1830</v>
      </c>
      <c r="CV298" s="518">
        <f>LEFT(D298,3)</f>
        <v/>
      </c>
      <c r="CW298" s="47" t="inlineStr">
        <is>
          <t>FIA</t>
        </is>
      </c>
      <c r="CX298" s="47">
        <f>RIGHT(D298,6)</f>
        <v/>
      </c>
      <c r="CY298" s="47">
        <f>CV298&amp;CW298&amp;CX298</f>
        <v/>
      </c>
    </row>
    <row r="299" ht="19.9" customHeight="1" s="521">
      <c r="A299" s="524" t="n">
        <v>298</v>
      </c>
      <c r="B299" s="15" t="n">
        <v>10</v>
      </c>
      <c r="C299" s="15" t="n">
        <v>1830</v>
      </c>
      <c r="D299" s="45" t="inlineStr">
        <is>
          <t>18-TT-23102</t>
        </is>
      </c>
      <c r="E299" s="45" t="n"/>
      <c r="F299" s="540" t="inlineStr">
        <is>
          <t>-</t>
        </is>
      </c>
      <c r="G299" s="541" t="inlineStr">
        <is>
          <t>VE-2302</t>
        </is>
      </c>
      <c r="H299" s="553" t="n"/>
      <c r="I299" s="553" t="n"/>
      <c r="J299" s="553">
        <f>IF(H299&lt;&gt;"",LEFT(H299,FIND("～",H299,1)-1),"")</f>
        <v/>
      </c>
      <c r="K299" s="553">
        <f>IF(H299&lt;&gt;"",MID(H299,FIND("～",H299,1)+1,10),"")</f>
        <v/>
      </c>
      <c r="L299" s="22">
        <f>L298</f>
        <v/>
      </c>
      <c r="M299" s="21">
        <f>M298</f>
        <v/>
      </c>
      <c r="N299" s="21">
        <f>N298</f>
        <v/>
      </c>
      <c r="O299" s="21" t="n">
        <v>10</v>
      </c>
      <c r="P299" s="83">
        <f>P298</f>
        <v/>
      </c>
      <c r="Q299" s="22">
        <f>IF(MID(P299,4,3)="543","AO","AI")</f>
        <v/>
      </c>
      <c r="R299" s="22">
        <f>IF(R298&lt;&gt;"",R298,"")</f>
        <v/>
      </c>
      <c r="S299" s="542" t="inlineStr">
        <is>
          <t>4~20mA</t>
        </is>
      </c>
      <c r="T299" s="22" t="n"/>
      <c r="U299" s="22" t="n"/>
      <c r="V299" s="22" t="n"/>
      <c r="W299" s="22" t="n"/>
      <c r="X299" s="22" t="n"/>
      <c r="Y299" s="22" t="n"/>
      <c r="Z299" s="25">
        <f>"%Z"&amp;TEXT(M299,"00")&amp;TEXT(N299,"0")&amp;"1"&amp;TEXT(O299,"00")</f>
        <v/>
      </c>
      <c r="AA299" s="22">
        <f>IF(E299="","",IF(Q299="AI",CONCATENATE("%%I",E299),IF(Q299="AO",CONCATENATE("%%O",E299),E299)))</f>
        <v/>
      </c>
      <c r="AB299" s="22" t="inlineStr">
        <is>
          <t>18-TIA-23102</t>
        </is>
      </c>
      <c r="AC299" s="22">
        <f>IF(G299&lt;&gt;"",G299,"")</f>
        <v/>
      </c>
      <c r="AD299" s="21">
        <f>IF(J299&lt;&gt;"",J299,"")</f>
        <v/>
      </c>
      <c r="AE299" s="21">
        <f>IF(K299&lt;&gt;"",K299,"")</f>
        <v/>
      </c>
      <c r="AF299" s="21">
        <f>IF(I299&lt;&gt;"",I299,"")</f>
        <v/>
      </c>
      <c r="AG299" s="22" t="n"/>
      <c r="AH299" s="22" t="n"/>
      <c r="AI299" s="22" t="n"/>
      <c r="AJ299" s="22" t="n"/>
      <c r="AK299" s="23" t="inlineStr">
        <is>
          <t>DCS-AI</t>
        </is>
      </c>
      <c r="AL299" s="23" t="inlineStr">
        <is>
          <t>IS</t>
        </is>
      </c>
      <c r="AM299" s="23" t="n"/>
      <c r="AN299" s="84" t="inlineStr">
        <is>
          <t>DCS</t>
        </is>
      </c>
      <c r="AO299" s="27" t="n"/>
      <c r="AP299" s="27" t="n"/>
      <c r="AQ299" s="28" t="n"/>
      <c r="AR299" s="543" t="inlineStr">
        <is>
          <t>Y</t>
        </is>
      </c>
      <c r="AS299" s="29" t="n"/>
      <c r="AT299" s="84" t="inlineStr">
        <is>
          <t>Site</t>
        </is>
      </c>
      <c r="AU299" s="541" t="inlineStr">
        <is>
          <t>-</t>
        </is>
      </c>
      <c r="AV299" s="27" t="n"/>
      <c r="AW299" s="27" t="n"/>
      <c r="AX299" s="530" t="inlineStr">
        <is>
          <t>18-IJB-30-010</t>
        </is>
      </c>
      <c r="AY299" s="530" t="inlineStr">
        <is>
          <t>18-30-010-iSC</t>
        </is>
      </c>
      <c r="AZ299" s="27" t="n"/>
      <c r="BA299" s="27" t="n"/>
      <c r="BB299" s="27" t="n"/>
      <c r="BC299" s="27" t="n"/>
      <c r="BD299" s="27" t="n"/>
      <c r="BE299" s="33" t="n"/>
      <c r="BF299" s="33" t="n"/>
      <c r="BG299" s="33" t="n"/>
      <c r="BH299" s="33" t="n"/>
      <c r="BI299" s="33" t="n"/>
      <c r="BJ299" s="33" t="n"/>
      <c r="BK299" s="33" t="n"/>
      <c r="BL299" s="33" t="n"/>
      <c r="BM299" s="33" t="n"/>
      <c r="BN299" s="33" t="n"/>
      <c r="BO299" s="33" t="n"/>
      <c r="BP299" s="33" t="n"/>
      <c r="BQ299" s="33" t="n"/>
      <c r="BR299" s="33" t="n"/>
      <c r="BS299" s="33" t="n"/>
      <c r="BT299" s="33" t="n"/>
      <c r="BU299" s="33" t="n"/>
      <c r="BV299" s="33" t="n"/>
      <c r="BW299" s="27" t="n"/>
      <c r="BX299" s="33" t="n"/>
      <c r="BY299" s="33" t="n"/>
      <c r="BZ299" s="33" t="n"/>
      <c r="CA299" s="27" t="n"/>
      <c r="CB299" s="27" t="n"/>
      <c r="CC299" s="27" t="n"/>
      <c r="CD299" s="27" t="n"/>
      <c r="CE299" s="58" t="n"/>
      <c r="CF299" s="58" t="n"/>
      <c r="CG299" s="59">
        <f>IF(OR(Q299="AI",Q299="PI"),AD299-(AE299-AD299)*0.001,IF(AND(Q299="AO",T299="FC"),4-0.048,IF(AND(Q299="AO",OR(T299="FO",T299="FLO")),20-0.048,"")))</f>
        <v/>
      </c>
      <c r="CH299" s="60">
        <f>IF(OR(Q299="AI",Q299="PI"),AD299+(AE299-AD299)*0.001,IF(AND(Q299="AO",T299="FC"),4+0.048,IF(AND(Q299="AO",OR(T299="FO",T299="FLO")),20+0.048,"")))</f>
        <v/>
      </c>
      <c r="CI299" s="61" t="n"/>
      <c r="CJ299" s="62" t="n"/>
      <c r="CK299" s="59">
        <f>IF(OR(Q299="AI",Q299="PI"),(AE299+AD299)/2-(AE299-AD299)*0.001,IF(Q299="AO",12-0.048,""))</f>
        <v/>
      </c>
      <c r="CL299" s="60">
        <f>IF(OR(Q299="AI",Q299="PI"),(AE299+AD299)/2+(AE299-AD299)*0.001,IF(Q299="AO",12+0.048,""))</f>
        <v/>
      </c>
      <c r="CM299" s="61" t="n"/>
      <c r="CN299" s="62" t="n"/>
      <c r="CO299" s="59">
        <f>IF(OR(Q299="AI",Q299="PI"),AE299-(AE299-AD299)*0.001,IF(AND(Q299="AO",T299="FC"),20-0.048,IF(AND(Q299="AO",OR(T299="FO",T299="FLO")),4-0.048,"")))</f>
        <v/>
      </c>
      <c r="CP299" s="60">
        <f>IF(OR(Q299="AI",Q299="PI"),AE299+(AE299-AD299)*0.001,IF(AND(Q299="AO",T299="FC"),20+0.048,IF(AND(Q299="AO",OR(T299="FO",T299="FLO")),4+0.048,"")))</f>
        <v/>
      </c>
      <c r="CQ299" s="64" t="n"/>
      <c r="CR299" s="65" t="n"/>
      <c r="CS299" s="67" t="n"/>
      <c r="CT299" s="67" t="n"/>
      <c r="CU299" s="544" t="n">
        <v>1830</v>
      </c>
      <c r="CV299" s="518">
        <f>LEFT(D299,3)</f>
        <v/>
      </c>
      <c r="CW299" s="47" t="inlineStr">
        <is>
          <t>TIA</t>
        </is>
      </c>
      <c r="CX299" s="47">
        <f>RIGHT(D299,6)</f>
        <v/>
      </c>
      <c r="CY299" s="47">
        <f>CV299&amp;CW299&amp;CX299</f>
        <v/>
      </c>
    </row>
    <row r="300" ht="19.9" customHeight="1" s="521">
      <c r="A300" s="524" t="n">
        <v>299</v>
      </c>
      <c r="B300" s="15" t="n">
        <v>11</v>
      </c>
      <c r="C300" s="15" t="n">
        <v>1830</v>
      </c>
      <c r="D300" s="45" t="inlineStr">
        <is>
          <t>18-TT-66101</t>
        </is>
      </c>
      <c r="E300" s="45" t="n"/>
      <c r="F300" s="540" t="inlineStr">
        <is>
          <t>-</t>
        </is>
      </c>
      <c r="G300" s="541" t="inlineStr">
        <is>
          <t>OFFGAS FROM ET-6602</t>
        </is>
      </c>
      <c r="H300" s="553" t="n"/>
      <c r="I300" s="553" t="n"/>
      <c r="J300" s="553">
        <f>IF(H300&lt;&gt;"",LEFT(H300,FIND("～",H300,1)-1),"")</f>
        <v/>
      </c>
      <c r="K300" s="553">
        <f>IF(H300&lt;&gt;"",MID(H300,FIND("～",H300,1)+1,10),"")</f>
        <v/>
      </c>
      <c r="L300" s="22">
        <f>L299</f>
        <v/>
      </c>
      <c r="M300" s="21">
        <f>M299</f>
        <v/>
      </c>
      <c r="N300" s="21">
        <f>N299</f>
        <v/>
      </c>
      <c r="O300" s="21" t="n">
        <v>11</v>
      </c>
      <c r="P300" s="83">
        <f>P299</f>
        <v/>
      </c>
      <c r="Q300" s="22">
        <f>IF(MID(P300,4,3)="543","AO","AI")</f>
        <v/>
      </c>
      <c r="R300" s="22">
        <f>IF(R299&lt;&gt;"",R299,"")</f>
        <v/>
      </c>
      <c r="S300" s="542" t="inlineStr">
        <is>
          <t>4~20mA</t>
        </is>
      </c>
      <c r="T300" s="22" t="n"/>
      <c r="U300" s="22" t="n"/>
      <c r="V300" s="22" t="n"/>
      <c r="W300" s="22" t="n"/>
      <c r="X300" s="22" t="n"/>
      <c r="Y300" s="22" t="n"/>
      <c r="Z300" s="25">
        <f>"%Z"&amp;TEXT(M300,"00")&amp;TEXT(N300,"0")&amp;"1"&amp;TEXT(O300,"00")</f>
        <v/>
      </c>
      <c r="AA300" s="22">
        <f>IF(E300="","",IF(Q300="AI",CONCATENATE("%%I",E300),IF(Q300="AO",CONCATENATE("%%O",E300),E300)))</f>
        <v/>
      </c>
      <c r="AB300" s="22" t="inlineStr">
        <is>
          <t>18-TIA-66101</t>
        </is>
      </c>
      <c r="AC300" s="22">
        <f>IF(G300&lt;&gt;"",G300,"")</f>
        <v/>
      </c>
      <c r="AD300" s="21">
        <f>IF(J300&lt;&gt;"",J300,"")</f>
        <v/>
      </c>
      <c r="AE300" s="21">
        <f>IF(K300&lt;&gt;"",K300,"")</f>
        <v/>
      </c>
      <c r="AF300" s="21">
        <f>IF(I300&lt;&gt;"",I300,"")</f>
        <v/>
      </c>
      <c r="AG300" s="22" t="n"/>
      <c r="AH300" s="22" t="n"/>
      <c r="AI300" s="22" t="n"/>
      <c r="AJ300" s="22" t="n"/>
      <c r="AK300" s="23" t="inlineStr">
        <is>
          <t>DCS-AI</t>
        </is>
      </c>
      <c r="AL300" s="23" t="inlineStr">
        <is>
          <t>IS</t>
        </is>
      </c>
      <c r="AM300" s="23" t="n"/>
      <c r="AN300" s="84" t="inlineStr">
        <is>
          <t>DCS</t>
        </is>
      </c>
      <c r="AO300" s="27" t="n"/>
      <c r="AP300" s="27" t="n"/>
      <c r="AQ300" s="28" t="n"/>
      <c r="AR300" s="543" t="inlineStr">
        <is>
          <t>Y</t>
        </is>
      </c>
      <c r="AS300" s="29" t="n"/>
      <c r="AT300" s="84" t="inlineStr">
        <is>
          <t>Site</t>
        </is>
      </c>
      <c r="AU300" s="541" t="inlineStr">
        <is>
          <t>-</t>
        </is>
      </c>
      <c r="AV300" s="27" t="n"/>
      <c r="AW300" s="27" t="n"/>
      <c r="AX300" s="530" t="inlineStr">
        <is>
          <t>18-IJB-30-015</t>
        </is>
      </c>
      <c r="AY300" s="530" t="inlineStr">
        <is>
          <t>18-30-015-iSC</t>
        </is>
      </c>
      <c r="AZ300" s="27" t="n"/>
      <c r="BA300" s="27" t="n"/>
      <c r="BB300" s="27" t="n"/>
      <c r="BC300" s="27" t="n"/>
      <c r="BD300" s="27" t="n"/>
      <c r="BE300" s="33" t="n"/>
      <c r="BF300" s="33" t="n"/>
      <c r="BG300" s="33" t="n"/>
      <c r="BH300" s="33" t="n"/>
      <c r="BI300" s="33" t="n"/>
      <c r="BJ300" s="33" t="n"/>
      <c r="BK300" s="33" t="n"/>
      <c r="BL300" s="33" t="n"/>
      <c r="BM300" s="33" t="n"/>
      <c r="BN300" s="33" t="n"/>
      <c r="BO300" s="33" t="n"/>
      <c r="BP300" s="33" t="n"/>
      <c r="BQ300" s="33" t="n"/>
      <c r="BR300" s="33" t="n"/>
      <c r="BS300" s="33" t="n"/>
      <c r="BT300" s="33" t="n"/>
      <c r="BU300" s="33" t="n"/>
      <c r="BV300" s="33" t="n"/>
      <c r="BW300" s="27" t="n"/>
      <c r="BX300" s="33" t="n"/>
      <c r="BY300" s="33" t="n"/>
      <c r="BZ300" s="33" t="n"/>
      <c r="CA300" s="27" t="n"/>
      <c r="CB300" s="27" t="n"/>
      <c r="CC300" s="27" t="n"/>
      <c r="CD300" s="27" t="n"/>
      <c r="CE300" s="58" t="n"/>
      <c r="CF300" s="58" t="n"/>
      <c r="CG300" s="59">
        <f>IF(OR(Q300="AI",Q300="PI"),AD300-(AE300-AD300)*0.001,IF(AND(Q300="AO",T300="FC"),4-0.048,IF(AND(Q300="AO",OR(T300="FO",T300="FLO")),20-0.048,"")))</f>
        <v/>
      </c>
      <c r="CH300" s="60">
        <f>IF(OR(Q300="AI",Q300="PI"),AD300+(AE300-AD300)*0.001,IF(AND(Q300="AO",T300="FC"),4+0.048,IF(AND(Q300="AO",OR(T300="FO",T300="FLO")),20+0.048,"")))</f>
        <v/>
      </c>
      <c r="CI300" s="61" t="n"/>
      <c r="CJ300" s="62" t="n"/>
      <c r="CK300" s="59">
        <f>IF(OR(Q300="AI",Q300="PI"),(AE300+AD300)/2-(AE300-AD300)*0.001,IF(Q300="AO",12-0.048,""))</f>
        <v/>
      </c>
      <c r="CL300" s="60">
        <f>IF(OR(Q300="AI",Q300="PI"),(AE300+AD300)/2+(AE300-AD300)*0.001,IF(Q300="AO",12+0.048,""))</f>
        <v/>
      </c>
      <c r="CM300" s="61" t="n"/>
      <c r="CN300" s="62" t="n"/>
      <c r="CO300" s="59">
        <f>IF(OR(Q300="AI",Q300="PI"),AE300-(AE300-AD300)*0.001,IF(AND(Q300="AO",T300="FC"),20-0.048,IF(AND(Q300="AO",OR(T300="FO",T300="FLO")),4-0.048,"")))</f>
        <v/>
      </c>
      <c r="CP300" s="60">
        <f>IF(OR(Q300="AI",Q300="PI"),AE300+(AE300-AD300)*0.001,IF(AND(Q300="AO",T300="FC"),20+0.048,IF(AND(Q300="AO",OR(T300="FO",T300="FLO")),4+0.048,"")))</f>
        <v/>
      </c>
      <c r="CQ300" s="64" t="n"/>
      <c r="CR300" s="65" t="n"/>
      <c r="CS300" s="67" t="n"/>
      <c r="CT300" s="67" t="n"/>
      <c r="CU300" s="544" t="n">
        <v>1830</v>
      </c>
      <c r="CV300" s="518">
        <f>LEFT(D300,3)</f>
        <v/>
      </c>
      <c r="CW300" s="47" t="inlineStr">
        <is>
          <t>TIA</t>
        </is>
      </c>
      <c r="CX300" s="47">
        <f>RIGHT(D300,6)</f>
        <v/>
      </c>
      <c r="CY300" s="47">
        <f>CV300&amp;CW300&amp;CX300</f>
        <v/>
      </c>
    </row>
    <row r="301" ht="19.9" customHeight="1" s="521">
      <c r="A301" s="524" t="n">
        <v>300</v>
      </c>
      <c r="B301" s="15" t="n">
        <v>12</v>
      </c>
      <c r="C301" s="15" t="n">
        <v>1830</v>
      </c>
      <c r="D301" s="45" t="inlineStr">
        <is>
          <t>18-TT-23101</t>
        </is>
      </c>
      <c r="E301" s="45" t="n"/>
      <c r="F301" s="540" t="inlineStr">
        <is>
          <t>-</t>
        </is>
      </c>
      <c r="G301" s="541" t="inlineStr">
        <is>
          <t>VE-2301</t>
        </is>
      </c>
      <c r="H301" s="553" t="n"/>
      <c r="I301" s="553" t="n"/>
      <c r="J301" s="553">
        <f>IF(H301&lt;&gt;"",LEFT(H301,FIND("～",H301,1)-1),"")</f>
        <v/>
      </c>
      <c r="K301" s="553">
        <f>IF(H301&lt;&gt;"",MID(H301,FIND("～",H301,1)+1,10),"")</f>
        <v/>
      </c>
      <c r="L301" s="22">
        <f>L300</f>
        <v/>
      </c>
      <c r="M301" s="21">
        <f>M300</f>
        <v/>
      </c>
      <c r="N301" s="21">
        <f>N300</f>
        <v/>
      </c>
      <c r="O301" s="21" t="n">
        <v>12</v>
      </c>
      <c r="P301" s="83">
        <f>P300</f>
        <v/>
      </c>
      <c r="Q301" s="22">
        <f>IF(MID(P301,4,3)="543","AO","AI")</f>
        <v/>
      </c>
      <c r="R301" s="22">
        <f>IF(R300&lt;&gt;"",R300,"")</f>
        <v/>
      </c>
      <c r="S301" s="542" t="inlineStr">
        <is>
          <t>4~20mA</t>
        </is>
      </c>
      <c r="T301" s="22" t="n"/>
      <c r="U301" s="22" t="n"/>
      <c r="V301" s="22" t="n"/>
      <c r="W301" s="22" t="n"/>
      <c r="X301" s="22" t="n"/>
      <c r="Y301" s="22" t="n"/>
      <c r="Z301" s="25">
        <f>"%Z"&amp;TEXT(M301,"00")&amp;TEXT(N301,"0")&amp;"1"&amp;TEXT(O301,"00")</f>
        <v/>
      </c>
      <c r="AA301" s="22">
        <f>IF(E301="","",IF(Q301="AI",CONCATENATE("%%I",E301),IF(Q301="AO",CONCATENATE("%%O",E301),E301)))</f>
        <v/>
      </c>
      <c r="AB301" s="22" t="inlineStr">
        <is>
          <t>18-TIA-23101</t>
        </is>
      </c>
      <c r="AC301" s="22">
        <f>IF(G301&lt;&gt;"",G301,"")</f>
        <v/>
      </c>
      <c r="AD301" s="21">
        <f>IF(J301&lt;&gt;"",J301,"")</f>
        <v/>
      </c>
      <c r="AE301" s="21">
        <f>IF(K301&lt;&gt;"",K301,"")</f>
        <v/>
      </c>
      <c r="AF301" s="21">
        <f>IF(I301&lt;&gt;"",I301,"")</f>
        <v/>
      </c>
      <c r="AG301" s="22" t="n"/>
      <c r="AH301" s="22" t="n"/>
      <c r="AI301" s="22" t="n"/>
      <c r="AJ301" s="22" t="n"/>
      <c r="AK301" s="23" t="inlineStr">
        <is>
          <t>DCS-AI</t>
        </is>
      </c>
      <c r="AL301" s="23" t="inlineStr">
        <is>
          <t>IS</t>
        </is>
      </c>
      <c r="AM301" s="23" t="n"/>
      <c r="AN301" s="84" t="inlineStr">
        <is>
          <t>DCS</t>
        </is>
      </c>
      <c r="AO301" s="27" t="n"/>
      <c r="AP301" s="27" t="n"/>
      <c r="AQ301" s="28" t="n"/>
      <c r="AR301" s="543" t="inlineStr">
        <is>
          <t>Y</t>
        </is>
      </c>
      <c r="AS301" s="29" t="n"/>
      <c r="AT301" s="84" t="inlineStr">
        <is>
          <t>Site</t>
        </is>
      </c>
      <c r="AU301" s="541" t="inlineStr">
        <is>
          <t>-</t>
        </is>
      </c>
      <c r="AV301" s="27" t="n"/>
      <c r="AW301" s="27" t="n"/>
      <c r="AX301" s="530" t="inlineStr">
        <is>
          <t>单拉</t>
        </is>
      </c>
      <c r="AY301" s="530" t="inlineStr">
        <is>
          <t>18-30-017-iSC</t>
        </is>
      </c>
      <c r="AZ301" s="27" t="n"/>
      <c r="BA301" s="27" t="n"/>
      <c r="BB301" s="27" t="n"/>
      <c r="BC301" s="27" t="n"/>
      <c r="BD301" s="27" t="n"/>
      <c r="BE301" s="33" t="n"/>
      <c r="BF301" s="33" t="n"/>
      <c r="BG301" s="33" t="n"/>
      <c r="BH301" s="33" t="n"/>
      <c r="BI301" s="33" t="n"/>
      <c r="BJ301" s="33" t="n"/>
      <c r="BK301" s="33" t="n"/>
      <c r="BL301" s="33" t="n"/>
      <c r="BM301" s="33" t="n"/>
      <c r="BN301" s="33" t="n"/>
      <c r="BO301" s="33" t="n"/>
      <c r="BP301" s="33" t="n"/>
      <c r="BQ301" s="33" t="n"/>
      <c r="BR301" s="33" t="n"/>
      <c r="BS301" s="33" t="n"/>
      <c r="BT301" s="33" t="n"/>
      <c r="BU301" s="33" t="n"/>
      <c r="BV301" s="33" t="n"/>
      <c r="BW301" s="27" t="n"/>
      <c r="BX301" s="33" t="n"/>
      <c r="BY301" s="33" t="n"/>
      <c r="BZ301" s="33" t="n"/>
      <c r="CA301" s="27" t="n"/>
      <c r="CB301" s="27" t="n"/>
      <c r="CC301" s="27" t="n"/>
      <c r="CD301" s="27" t="n"/>
      <c r="CE301" s="58" t="n"/>
      <c r="CF301" s="58" t="n"/>
      <c r="CG301" s="59">
        <f>IF(OR(Q301="AI",Q301="PI"),AD301-(AE301-AD301)*0.001,IF(AND(Q301="AO",T301="FC"),4-0.048,IF(AND(Q301="AO",OR(T301="FO",T301="FLO")),20-0.048,"")))</f>
        <v/>
      </c>
      <c r="CH301" s="60">
        <f>IF(OR(Q301="AI",Q301="PI"),AD301+(AE301-AD301)*0.001,IF(AND(Q301="AO",T301="FC"),4+0.048,IF(AND(Q301="AO",OR(T301="FO",T301="FLO")),20+0.048,"")))</f>
        <v/>
      </c>
      <c r="CI301" s="61" t="n"/>
      <c r="CJ301" s="62" t="n"/>
      <c r="CK301" s="59">
        <f>IF(OR(Q301="AI",Q301="PI"),(AE301+AD301)/2-(AE301-AD301)*0.001,IF(Q301="AO",12-0.048,""))</f>
        <v/>
      </c>
      <c r="CL301" s="60">
        <f>IF(OR(Q301="AI",Q301="PI"),(AE301+AD301)/2+(AE301-AD301)*0.001,IF(Q301="AO",12+0.048,""))</f>
        <v/>
      </c>
      <c r="CM301" s="61" t="n"/>
      <c r="CN301" s="62" t="n"/>
      <c r="CO301" s="59">
        <f>IF(OR(Q301="AI",Q301="PI"),AE301-(AE301-AD301)*0.001,IF(AND(Q301="AO",T301="FC"),20-0.048,IF(AND(Q301="AO",OR(T301="FO",T301="FLO")),4-0.048,"")))</f>
        <v/>
      </c>
      <c r="CP301" s="60">
        <f>IF(OR(Q301="AI",Q301="PI"),AE301+(AE301-AD301)*0.001,IF(AND(Q301="AO",T301="FC"),20+0.048,IF(AND(Q301="AO",OR(T301="FO",T301="FLO")),4+0.048,"")))</f>
        <v/>
      </c>
      <c r="CQ301" s="64" t="n"/>
      <c r="CR301" s="65" t="n"/>
      <c r="CS301" s="67" t="n"/>
      <c r="CT301" s="67" t="n"/>
      <c r="CU301" s="544" t="n">
        <v>1830</v>
      </c>
      <c r="CV301" s="518">
        <f>LEFT(D301,3)</f>
        <v/>
      </c>
      <c r="CW301" s="47" t="inlineStr">
        <is>
          <t>TIA</t>
        </is>
      </c>
      <c r="CX301" s="47">
        <f>RIGHT(D301,6)</f>
        <v/>
      </c>
      <c r="CY301" s="47">
        <f>CV301&amp;CW301&amp;CX301</f>
        <v/>
      </c>
    </row>
    <row r="302" ht="19.9" customHeight="1" s="521">
      <c r="A302" s="524" t="n">
        <v>301</v>
      </c>
      <c r="B302" s="15" t="n">
        <v>13</v>
      </c>
      <c r="C302" s="15" t="n">
        <v>1830</v>
      </c>
      <c r="D302" s="45" t="inlineStr">
        <is>
          <t>18-TT-66104</t>
        </is>
      </c>
      <c r="E302" s="45" t="n"/>
      <c r="F302" s="540" t="inlineStr">
        <is>
          <t>-</t>
        </is>
      </c>
      <c r="G302" s="541" t="inlineStr">
        <is>
          <t>ET-6601X outlet</t>
        </is>
      </c>
      <c r="H302" s="553" t="n"/>
      <c r="I302" s="553" t="n"/>
      <c r="J302" s="553">
        <f>IF(H302&lt;&gt;"",LEFT(H302,FIND("～",H302,1)-1),"")</f>
        <v/>
      </c>
      <c r="K302" s="553">
        <f>IF(H302&lt;&gt;"",MID(H302,FIND("～",H302,1)+1,10),"")</f>
        <v/>
      </c>
      <c r="L302" s="22">
        <f>L301</f>
        <v/>
      </c>
      <c r="M302" s="21">
        <f>M301</f>
        <v/>
      </c>
      <c r="N302" s="21">
        <f>N301</f>
        <v/>
      </c>
      <c r="O302" s="21" t="n">
        <v>13</v>
      </c>
      <c r="P302" s="83">
        <f>P301</f>
        <v/>
      </c>
      <c r="Q302" s="22">
        <f>IF(MID(P302,4,3)="543","AO","AI")</f>
        <v/>
      </c>
      <c r="R302" s="22">
        <f>IF(R301&lt;&gt;"",R301,"")</f>
        <v/>
      </c>
      <c r="S302" s="542" t="inlineStr">
        <is>
          <t>4~20mA</t>
        </is>
      </c>
      <c r="T302" s="22" t="n"/>
      <c r="U302" s="22" t="n"/>
      <c r="V302" s="22" t="n"/>
      <c r="W302" s="22" t="n"/>
      <c r="X302" s="22" t="n"/>
      <c r="Y302" s="22" t="n"/>
      <c r="Z302" s="25">
        <f>"%Z"&amp;TEXT(M302,"00")&amp;TEXT(N302,"0")&amp;"1"&amp;TEXT(O302,"00")</f>
        <v/>
      </c>
      <c r="AA302" s="22">
        <f>IF(E302="","",IF(Q302="AI",CONCATENATE("%%I",E302),IF(Q302="AO",CONCATENATE("%%O",E302),E302)))</f>
        <v/>
      </c>
      <c r="AB302" s="22" t="inlineStr">
        <is>
          <t>18-TIA-66104</t>
        </is>
      </c>
      <c r="AC302" s="22">
        <f>IF(G302&lt;&gt;"",G302,"")</f>
        <v/>
      </c>
      <c r="AD302" s="21">
        <f>IF(J302&lt;&gt;"",J302,"")</f>
        <v/>
      </c>
      <c r="AE302" s="21">
        <f>IF(K302&lt;&gt;"",K302,"")</f>
        <v/>
      </c>
      <c r="AF302" s="21">
        <f>IF(I302&lt;&gt;"",I302,"")</f>
        <v/>
      </c>
      <c r="AG302" s="22" t="n"/>
      <c r="AH302" s="22" t="n"/>
      <c r="AI302" s="22" t="n"/>
      <c r="AJ302" s="22" t="n"/>
      <c r="AK302" s="23" t="inlineStr">
        <is>
          <t>DCS-AI</t>
        </is>
      </c>
      <c r="AL302" s="23" t="inlineStr">
        <is>
          <t>IS</t>
        </is>
      </c>
      <c r="AM302" s="23" t="n"/>
      <c r="AN302" s="84" t="inlineStr">
        <is>
          <t>DCS</t>
        </is>
      </c>
      <c r="AO302" s="27" t="n"/>
      <c r="AP302" s="27" t="n"/>
      <c r="AQ302" s="28" t="n"/>
      <c r="AR302" s="543" t="inlineStr">
        <is>
          <t>Y</t>
        </is>
      </c>
      <c r="AS302" s="29" t="n"/>
      <c r="AT302" s="84" t="inlineStr">
        <is>
          <t>Site</t>
        </is>
      </c>
      <c r="AU302" s="541" t="inlineStr">
        <is>
          <t>-</t>
        </is>
      </c>
      <c r="AV302" s="27" t="n"/>
      <c r="AW302" s="27" t="n"/>
      <c r="AX302" s="530" t="inlineStr">
        <is>
          <t>18-6601-DJB-0003</t>
        </is>
      </c>
      <c r="AY302" s="530" t="inlineStr">
        <is>
          <t>DCS</t>
        </is>
      </c>
      <c r="AZ302" s="27" t="n"/>
      <c r="BA302" s="27" t="n"/>
      <c r="BB302" s="27" t="n"/>
      <c r="BC302" s="27" t="n"/>
      <c r="BD302" s="27" t="n"/>
      <c r="BE302" s="33" t="n"/>
      <c r="BF302" s="33" t="n"/>
      <c r="BG302" s="33" t="n"/>
      <c r="BH302" s="33" t="n"/>
      <c r="BI302" s="33" t="n"/>
      <c r="BJ302" s="33" t="n"/>
      <c r="BK302" s="33" t="n"/>
      <c r="BL302" s="33" t="n"/>
      <c r="BM302" s="33" t="n"/>
      <c r="BN302" s="33" t="n"/>
      <c r="BO302" s="33" t="n"/>
      <c r="BP302" s="33" t="n"/>
      <c r="BQ302" s="33" t="n"/>
      <c r="BR302" s="33" t="n"/>
      <c r="BS302" s="33" t="n"/>
      <c r="BT302" s="33" t="n"/>
      <c r="BU302" s="33" t="n"/>
      <c r="BV302" s="33" t="n"/>
      <c r="BW302" s="27" t="n"/>
      <c r="BX302" s="33" t="n"/>
      <c r="BY302" s="33" t="n"/>
      <c r="BZ302" s="33" t="n"/>
      <c r="CA302" s="27" t="n"/>
      <c r="CB302" s="27" t="n"/>
      <c r="CC302" s="27" t="n"/>
      <c r="CD302" s="27" t="n"/>
      <c r="CE302" s="58" t="n"/>
      <c r="CF302" s="58" t="n"/>
      <c r="CG302" s="59">
        <f>IF(OR(Q302="AI",Q302="PI"),AD302-(AE302-AD302)*0.001,IF(AND(Q302="AO",T302="FC"),4-0.048,IF(AND(Q302="AO",OR(T302="FO",T302="FLO")),20-0.048,"")))</f>
        <v/>
      </c>
      <c r="CH302" s="60">
        <f>IF(OR(Q302="AI",Q302="PI"),AD302+(AE302-AD302)*0.001,IF(AND(Q302="AO",T302="FC"),4+0.048,IF(AND(Q302="AO",OR(T302="FO",T302="FLO")),20+0.048,"")))</f>
        <v/>
      </c>
      <c r="CI302" s="61" t="n"/>
      <c r="CJ302" s="62" t="n"/>
      <c r="CK302" s="59">
        <f>IF(OR(Q302="AI",Q302="PI"),(AE302+AD302)/2-(AE302-AD302)*0.001,IF(Q302="AO",12-0.048,""))</f>
        <v/>
      </c>
      <c r="CL302" s="60">
        <f>IF(OR(Q302="AI",Q302="PI"),(AE302+AD302)/2+(AE302-AD302)*0.001,IF(Q302="AO",12+0.048,""))</f>
        <v/>
      </c>
      <c r="CM302" s="61" t="n"/>
      <c r="CN302" s="62" t="n"/>
      <c r="CO302" s="59">
        <f>IF(OR(Q302="AI",Q302="PI"),AE302-(AE302-AD302)*0.001,IF(AND(Q302="AO",T302="FC"),20-0.048,IF(AND(Q302="AO",OR(T302="FO",T302="FLO")),4-0.048,"")))</f>
        <v/>
      </c>
      <c r="CP302" s="60">
        <f>IF(OR(Q302="AI",Q302="PI"),AE302+(AE302-AD302)*0.001,IF(AND(Q302="AO",T302="FC"),20+0.048,IF(AND(Q302="AO",OR(T302="FO",T302="FLO")),4+0.048,"")))</f>
        <v/>
      </c>
      <c r="CQ302" s="64" t="n"/>
      <c r="CR302" s="65" t="n"/>
      <c r="CS302" s="67" t="n"/>
      <c r="CT302" s="67" t="n"/>
      <c r="CU302" s="544" t="n">
        <v>1830</v>
      </c>
      <c r="CV302" s="518">
        <f>LEFT(D302,3)</f>
        <v/>
      </c>
      <c r="CW302" s="47" t="inlineStr">
        <is>
          <t>TIA</t>
        </is>
      </c>
      <c r="CX302" s="47">
        <f>RIGHT(D302,6)</f>
        <v/>
      </c>
      <c r="CY302" s="47">
        <f>CV302&amp;CW302&amp;CX302</f>
        <v/>
      </c>
    </row>
    <row r="303" ht="19.9" customHeight="1" s="521">
      <c r="A303" s="524" t="n">
        <v>302</v>
      </c>
      <c r="B303" s="16" t="n">
        <v>14</v>
      </c>
      <c r="C303" s="16" t="n"/>
      <c r="D303" s="50">
        <f>LEFT(L303,1)&amp;RIGHT(L303,2)&amp;"N"&amp;M303&amp;"S"&amp;N303&amp;O303</f>
        <v/>
      </c>
      <c r="E303" s="45" t="n"/>
      <c r="F303" s="43" t="n"/>
      <c r="G303" s="553" t="inlineStr">
        <is>
          <t>Spare</t>
        </is>
      </c>
      <c r="H303" s="553" t="n"/>
      <c r="I303" s="553" t="n"/>
      <c r="J303" s="553">
        <f>IF(H303&lt;&gt;"",LEFT(H303,FIND("～",H303,1)-1),"")</f>
        <v/>
      </c>
      <c r="K303" s="553">
        <f>IF(H303&lt;&gt;"",MID(H303,FIND("～",H303,1)+1,10),"")</f>
        <v/>
      </c>
      <c r="L303" s="22">
        <f>L302</f>
        <v/>
      </c>
      <c r="M303" s="21">
        <f>M302</f>
        <v/>
      </c>
      <c r="N303" s="21">
        <f>N302</f>
        <v/>
      </c>
      <c r="O303" s="21" t="n">
        <v>14</v>
      </c>
      <c r="P303" s="83">
        <f>P302</f>
        <v/>
      </c>
      <c r="Q303" s="22">
        <f>IF(MID(P303,4,3)="543","AO","AI")</f>
        <v/>
      </c>
      <c r="R303" s="22">
        <f>IF(R302&lt;&gt;"",R302,"")</f>
        <v/>
      </c>
      <c r="S303" s="83" t="inlineStr">
        <is>
          <t>4-20mA</t>
        </is>
      </c>
      <c r="T303" s="22" t="n"/>
      <c r="U303" s="22" t="n"/>
      <c r="V303" s="22" t="n"/>
      <c r="W303" s="22" t="n"/>
      <c r="X303" s="26" t="n"/>
      <c r="Y303" s="22" t="n"/>
      <c r="Z303" s="25">
        <f>"%Z"&amp;TEXT(M303,"00")&amp;TEXT(N303,"0")&amp;"1"&amp;TEXT(O303,"00")</f>
        <v/>
      </c>
      <c r="AA303" s="22">
        <f>IF(E303="","",IF(Q303="AI",CONCATENATE("%%I",E303),IF(Q303="AO",CONCATENATE("%%O",E303),E303)))</f>
        <v/>
      </c>
      <c r="AB303" s="22">
        <f>IF(G303="Spare",D303,"")</f>
        <v/>
      </c>
      <c r="AC303" s="22">
        <f>IF(G303&lt;&gt;"",G303,"")</f>
        <v/>
      </c>
      <c r="AD303" s="21">
        <f>IF(J303&lt;&gt;"",J303,"")</f>
        <v/>
      </c>
      <c r="AE303" s="21">
        <f>IF(K303&lt;&gt;"",K303,"")</f>
        <v/>
      </c>
      <c r="AF303" s="21">
        <f>IF(I303&lt;&gt;"",I303,"")</f>
        <v/>
      </c>
      <c r="AG303" s="22" t="n"/>
      <c r="AH303" s="22" t="n"/>
      <c r="AI303" s="22" t="n"/>
      <c r="AJ303" s="22" t="n"/>
      <c r="AK303" s="23" t="n"/>
      <c r="AL303" s="23" t="inlineStr">
        <is>
          <t>IS</t>
        </is>
      </c>
      <c r="AM303" s="23" t="n"/>
      <c r="AN303" s="84" t="inlineStr">
        <is>
          <t>DCS</t>
        </is>
      </c>
      <c r="AO303" s="27" t="n"/>
      <c r="AP303" s="27" t="n"/>
      <c r="AQ303" s="28" t="n"/>
      <c r="AR303" s="33" t="n"/>
      <c r="AS303" s="29" t="n"/>
      <c r="AT303" s="84" t="inlineStr">
        <is>
          <t>Site</t>
        </is>
      </c>
      <c r="AU303" s="27" t="n"/>
      <c r="AV303" s="32" t="n"/>
      <c r="AW303" s="27" t="n"/>
      <c r="AX303" s="530" t="n"/>
      <c r="AY303" s="530" t="n"/>
      <c r="AZ303" s="27" t="n"/>
      <c r="BA303" s="27" t="n"/>
      <c r="BB303" s="27" t="n"/>
      <c r="BC303" s="27" t="n"/>
      <c r="BD303" s="27" t="n"/>
      <c r="BE303" s="33" t="n"/>
      <c r="BF303" s="33" t="n"/>
      <c r="BG303" s="33" t="n"/>
      <c r="BH303" s="33" t="n"/>
      <c r="BI303" s="33" t="n"/>
      <c r="BJ303" s="33" t="n"/>
      <c r="BK303" s="33" t="n"/>
      <c r="BL303" s="33" t="n"/>
      <c r="BM303" s="33" t="n"/>
      <c r="BN303" s="33" t="n"/>
      <c r="BO303" s="33" t="n"/>
      <c r="BP303" s="33" t="n"/>
      <c r="BQ303" s="33" t="n"/>
      <c r="BR303" s="33" t="n"/>
      <c r="BS303" s="33" t="n"/>
      <c r="BT303" s="33" t="n"/>
      <c r="BU303" s="33" t="n"/>
      <c r="BV303" s="33" t="n"/>
      <c r="BW303" s="27" t="n"/>
      <c r="BX303" s="33" t="n"/>
      <c r="BY303" s="33" t="n"/>
      <c r="BZ303" s="33" t="n"/>
      <c r="CA303" s="27" t="n"/>
      <c r="CB303" s="27" t="n"/>
      <c r="CC303" s="27" t="n"/>
      <c r="CD303" s="27" t="n"/>
      <c r="CE303" s="58" t="n"/>
      <c r="CF303" s="58" t="n"/>
      <c r="CG303" s="59">
        <f>IF(OR(Q303="AI",Q303="PI"),AD303-(AE303-AD303)*0.001,IF(AND(Q303="AO",T303="FC"),4-0.048,IF(AND(Q303="AO",OR(T303="FO",T303="FLO")),20-0.048,"")))</f>
        <v/>
      </c>
      <c r="CH303" s="60">
        <f>IF(OR(Q303="AI",Q303="PI"),AD303+(AE303-AD303)*0.001,IF(AND(Q303="AO",T303="FC"),4+0.048,IF(AND(Q303="AO",OR(T303="FO",T303="FLO")),20+0.048,"")))</f>
        <v/>
      </c>
      <c r="CI303" s="61" t="n"/>
      <c r="CJ303" s="62" t="n"/>
      <c r="CK303" s="59">
        <f>IF(OR(Q303="AI",Q303="PI"),(AE303+AD303)/2-(AE303-AD303)*0.001,IF(Q303="AO",12-0.048,""))</f>
        <v/>
      </c>
      <c r="CL303" s="60">
        <f>IF(OR(Q303="AI",Q303="PI"),(AE303+AD303)/2+(AE303-AD303)*0.001,IF(Q303="AO",12+0.048,""))</f>
        <v/>
      </c>
      <c r="CM303" s="61" t="n"/>
      <c r="CN303" s="62" t="n"/>
      <c r="CO303" s="59">
        <f>IF(OR(Q303="AI",Q303="PI"),AE303-(AE303-AD303)*0.001,IF(AND(Q303="AO",T303="FC"),20-0.048,IF(AND(Q303="AO",OR(T303="FO",T303="FLO")),4-0.048,"")))</f>
        <v/>
      </c>
      <c r="CP303" s="60">
        <f>IF(OR(Q303="AI",Q303="PI"),AE303+(AE303-AD303)*0.001,IF(AND(Q303="AO",T303="FC"),20+0.048,IF(AND(Q303="AO",OR(T303="FO",T303="FLO")),4+0.048,"")))</f>
        <v/>
      </c>
      <c r="CQ303" s="64" t="n"/>
      <c r="CR303" s="65" t="n"/>
      <c r="CS303" s="67" t="n"/>
      <c r="CT303" s="67" t="n"/>
      <c r="CV303" s="518" t="n"/>
      <c r="CY303" s="47">
        <f>CV303&amp;CW303&amp;CX303</f>
        <v/>
      </c>
    </row>
    <row r="304" ht="19.9" customHeight="1" s="521">
      <c r="A304" s="524" t="n">
        <v>303</v>
      </c>
      <c r="B304" s="16" t="n">
        <v>15</v>
      </c>
      <c r="C304" s="16" t="n"/>
      <c r="D304" s="50">
        <f>LEFT(L304,1)&amp;RIGHT(L304,2)&amp;"N"&amp;M304&amp;"S"&amp;N304&amp;O304</f>
        <v/>
      </c>
      <c r="E304" s="45" t="n"/>
      <c r="F304" s="43" t="n"/>
      <c r="G304" s="553" t="inlineStr">
        <is>
          <t>Spare</t>
        </is>
      </c>
      <c r="H304" s="553" t="n"/>
      <c r="I304" s="553" t="n"/>
      <c r="J304" s="553">
        <f>IF(H304&lt;&gt;"",LEFT(H304,FIND("～",H304,1)-1),"")</f>
        <v/>
      </c>
      <c r="K304" s="553">
        <f>IF(H304&lt;&gt;"",MID(H304,FIND("～",H304,1)+1,10),"")</f>
        <v/>
      </c>
      <c r="L304" s="22">
        <f>L303</f>
        <v/>
      </c>
      <c r="M304" s="21">
        <f>M303</f>
        <v/>
      </c>
      <c r="N304" s="21">
        <f>N303</f>
        <v/>
      </c>
      <c r="O304" s="21" t="n">
        <v>15</v>
      </c>
      <c r="P304" s="83">
        <f>P303</f>
        <v/>
      </c>
      <c r="Q304" s="22">
        <f>IF(MID(P304,4,3)="543","AO","AI")</f>
        <v/>
      </c>
      <c r="R304" s="22">
        <f>IF(R303&lt;&gt;"",R303,"")</f>
        <v/>
      </c>
      <c r="S304" s="83" t="inlineStr">
        <is>
          <t>4-20mA</t>
        </is>
      </c>
      <c r="T304" s="22" t="n"/>
      <c r="U304" s="22" t="n"/>
      <c r="V304" s="22" t="n"/>
      <c r="W304" s="22" t="n"/>
      <c r="X304" s="22" t="n"/>
      <c r="Y304" s="22" t="n"/>
      <c r="Z304" s="25">
        <f>"%Z"&amp;TEXT(M304,"00")&amp;TEXT(N304,"0")&amp;"1"&amp;TEXT(O304,"00")</f>
        <v/>
      </c>
      <c r="AA304" s="22">
        <f>IF(E304="","",IF(Q304="AI",CONCATENATE("%%I",E304),IF(Q304="AO",CONCATENATE("%%O",E304),E304)))</f>
        <v/>
      </c>
      <c r="AB304" s="22">
        <f>IF(G304="Spare",D304,"")</f>
        <v/>
      </c>
      <c r="AC304" s="22">
        <f>IF(G304&lt;&gt;"",G304,"")</f>
        <v/>
      </c>
      <c r="AD304" s="21">
        <f>IF(J304&lt;&gt;"",J304,"")</f>
        <v/>
      </c>
      <c r="AE304" s="21">
        <f>IF(K304&lt;&gt;"",K304,"")</f>
        <v/>
      </c>
      <c r="AF304" s="21">
        <f>IF(I304&lt;&gt;"",I304,"")</f>
        <v/>
      </c>
      <c r="AG304" s="22" t="n"/>
      <c r="AH304" s="22" t="n"/>
      <c r="AI304" s="22" t="n"/>
      <c r="AJ304" s="22" t="n"/>
      <c r="AK304" s="23" t="n"/>
      <c r="AL304" s="23" t="inlineStr">
        <is>
          <t>IS</t>
        </is>
      </c>
      <c r="AM304" s="23" t="n"/>
      <c r="AN304" s="84" t="inlineStr">
        <is>
          <t>DCS</t>
        </is>
      </c>
      <c r="AO304" s="27" t="n"/>
      <c r="AP304" s="27" t="n"/>
      <c r="AQ304" s="28" t="n"/>
      <c r="AR304" s="33" t="n"/>
      <c r="AS304" s="29" t="n"/>
      <c r="AT304" s="84" t="inlineStr">
        <is>
          <t>Site</t>
        </is>
      </c>
      <c r="AU304" s="27" t="n"/>
      <c r="AV304" s="33" t="n"/>
      <c r="AW304" s="27" t="n"/>
      <c r="AX304" s="530" t="n"/>
      <c r="AY304" s="530" t="n"/>
      <c r="AZ304" s="27" t="n"/>
      <c r="BA304" s="27" t="n"/>
      <c r="BB304" s="27" t="n"/>
      <c r="BC304" s="27" t="n"/>
      <c r="BD304" s="27" t="n"/>
      <c r="BE304" s="33" t="n"/>
      <c r="BF304" s="33" t="n"/>
      <c r="BG304" s="33" t="n"/>
      <c r="BH304" s="33" t="n"/>
      <c r="BI304" s="33" t="n"/>
      <c r="BJ304" s="33" t="n"/>
      <c r="BK304" s="33" t="n"/>
      <c r="BL304" s="33" t="n"/>
      <c r="BM304" s="33" t="n"/>
      <c r="BN304" s="33" t="n"/>
      <c r="BO304" s="33" t="n"/>
      <c r="BP304" s="33" t="n"/>
      <c r="BQ304" s="33" t="n"/>
      <c r="BR304" s="33" t="n"/>
      <c r="BS304" s="33" t="n"/>
      <c r="BT304" s="33" t="n"/>
      <c r="BU304" s="33" t="n"/>
      <c r="BV304" s="33" t="n"/>
      <c r="BW304" s="27" t="n"/>
      <c r="BX304" s="33" t="n"/>
      <c r="BY304" s="33" t="n"/>
      <c r="BZ304" s="33" t="n"/>
      <c r="CA304" s="27" t="n"/>
      <c r="CB304" s="27" t="n"/>
      <c r="CC304" s="27" t="n"/>
      <c r="CD304" s="27" t="n"/>
      <c r="CE304" s="58" t="n"/>
      <c r="CF304" s="58" t="n"/>
      <c r="CG304" s="59">
        <f>IF(OR(Q304="AI",Q304="PI"),AD304-(AE304-AD304)*0.001,IF(AND(Q304="AO",T304="FC"),4-0.048,IF(AND(Q304="AO",OR(T304="FO",T304="FLO")),20-0.048,"")))</f>
        <v/>
      </c>
      <c r="CH304" s="60">
        <f>IF(OR(Q304="AI",Q304="PI"),AD304+(AE304-AD304)*0.001,IF(AND(Q304="AO",T304="FC"),4+0.048,IF(AND(Q304="AO",OR(T304="FO",T304="FLO")),20+0.048,"")))</f>
        <v/>
      </c>
      <c r="CI304" s="61" t="n"/>
      <c r="CJ304" s="62" t="n"/>
      <c r="CK304" s="59">
        <f>IF(OR(Q304="AI",Q304="PI"),(AE304+AD304)/2-(AE304-AD304)*0.001,IF(Q304="AO",12-0.048,""))</f>
        <v/>
      </c>
      <c r="CL304" s="60">
        <f>IF(OR(Q304="AI",Q304="PI"),(AE304+AD304)/2+(AE304-AD304)*0.001,IF(Q304="AO",12+0.048,""))</f>
        <v/>
      </c>
      <c r="CM304" s="61" t="n"/>
      <c r="CN304" s="62" t="n"/>
      <c r="CO304" s="59">
        <f>IF(OR(Q304="AI",Q304="PI"),AE304-(AE304-AD304)*0.001,IF(AND(Q304="AO",T304="FC"),20-0.048,IF(AND(Q304="AO",OR(T304="FO",T304="FLO")),4-0.048,"")))</f>
        <v/>
      </c>
      <c r="CP304" s="60">
        <f>IF(OR(Q304="AI",Q304="PI"),AE304+(AE304-AD304)*0.001,IF(AND(Q304="AO",T304="FC"),20+0.048,IF(AND(Q304="AO",OR(T304="FO",T304="FLO")),4+0.048,"")))</f>
        <v/>
      </c>
      <c r="CQ304" s="64" t="n"/>
      <c r="CR304" s="65" t="n"/>
      <c r="CS304" s="67" t="n"/>
      <c r="CT304" s="67" t="n"/>
      <c r="CV304" s="518" t="n"/>
      <c r="CY304" s="47">
        <f>CV304&amp;CW304&amp;CX304</f>
        <v/>
      </c>
    </row>
    <row r="305" ht="19.9" customHeight="1" s="521">
      <c r="A305" s="524" t="n">
        <v>304</v>
      </c>
      <c r="B305" s="16" t="n">
        <v>16</v>
      </c>
      <c r="C305" s="16" t="n"/>
      <c r="D305" s="50">
        <f>LEFT(L305,1)&amp;RIGHT(L305,2)&amp;"N"&amp;M305&amp;"S"&amp;N305&amp;O305</f>
        <v/>
      </c>
      <c r="E305" s="45" t="n"/>
      <c r="F305" s="43" t="n"/>
      <c r="G305" s="553" t="inlineStr">
        <is>
          <t>Spare</t>
        </is>
      </c>
      <c r="H305" s="553" t="n"/>
      <c r="I305" s="553" t="n"/>
      <c r="J305" s="553">
        <f>IF(H305&lt;&gt;"",LEFT(H305,FIND("～",H305,1)-1),"")</f>
        <v/>
      </c>
      <c r="K305" s="553">
        <f>IF(H305&lt;&gt;"",MID(H305,FIND("～",H305,1)+1,10),"")</f>
        <v/>
      </c>
      <c r="L305" s="22">
        <f>L304</f>
        <v/>
      </c>
      <c r="M305" s="21">
        <f>M304</f>
        <v/>
      </c>
      <c r="N305" s="21">
        <f>N304</f>
        <v/>
      </c>
      <c r="O305" s="21" t="n">
        <v>16</v>
      </c>
      <c r="P305" s="83">
        <f>P304</f>
        <v/>
      </c>
      <c r="Q305" s="22">
        <f>IF(MID(P305,4,3)="543","AO","AI")</f>
        <v/>
      </c>
      <c r="R305" s="22">
        <f>IF(R304&lt;&gt;"",R304,"")</f>
        <v/>
      </c>
      <c r="S305" s="83" t="inlineStr">
        <is>
          <t>4-20mA</t>
        </is>
      </c>
      <c r="T305" s="22" t="n"/>
      <c r="U305" s="22" t="n"/>
      <c r="V305" s="22" t="n"/>
      <c r="W305" s="22" t="n"/>
      <c r="X305" s="22" t="n"/>
      <c r="Y305" s="22" t="n"/>
      <c r="Z305" s="52">
        <f>"%Z"&amp;TEXT(M305,"00")&amp;TEXT(N305,"0")&amp;"1"&amp;TEXT(O305,"00")</f>
        <v/>
      </c>
      <c r="AA305" s="22">
        <f>IF(E305="","",IF(Q305="AI",CONCATENATE("%%I",E305),IF(Q305="AO",CONCATENATE("%%O",E305),E305)))</f>
        <v/>
      </c>
      <c r="AB305" s="22">
        <f>IF(G305="Spare",D305,"")</f>
        <v/>
      </c>
      <c r="AC305" s="22">
        <f>IF(G305&lt;&gt;"",G305,"")</f>
        <v/>
      </c>
      <c r="AD305" s="21">
        <f>IF(J305&lt;&gt;"",J305,"")</f>
        <v/>
      </c>
      <c r="AE305" s="21">
        <f>IF(K305&lt;&gt;"",K305,"")</f>
        <v/>
      </c>
      <c r="AF305" s="21">
        <f>IF(I305&lt;&gt;"",I305,"")</f>
        <v/>
      </c>
      <c r="AG305" s="22" t="n"/>
      <c r="AH305" s="22" t="n"/>
      <c r="AI305" s="22" t="n"/>
      <c r="AJ305" s="22" t="n"/>
      <c r="AK305" s="23" t="n"/>
      <c r="AL305" s="23" t="inlineStr">
        <is>
          <t>IS</t>
        </is>
      </c>
      <c r="AM305" s="23" t="n"/>
      <c r="AN305" s="84" t="inlineStr">
        <is>
          <t>DCS</t>
        </is>
      </c>
      <c r="AO305" s="27" t="n"/>
      <c r="AP305" s="27" t="n"/>
      <c r="AQ305" s="28" t="n"/>
      <c r="AR305" s="33" t="n"/>
      <c r="AS305" s="29" t="n"/>
      <c r="AT305" s="84" t="inlineStr">
        <is>
          <t>Site</t>
        </is>
      </c>
      <c r="AU305" s="27" t="n"/>
      <c r="AV305" s="33" t="n"/>
      <c r="AW305" s="27" t="n"/>
      <c r="AX305" s="530" t="n"/>
      <c r="AY305" s="530" t="n"/>
      <c r="AZ305" s="27" t="n"/>
      <c r="BA305" s="27" t="n"/>
      <c r="BB305" s="27" t="n"/>
      <c r="BC305" s="27" t="n"/>
      <c r="BD305" s="27" t="n"/>
      <c r="BE305" s="33" t="n"/>
      <c r="BF305" s="33" t="n"/>
      <c r="BG305" s="33" t="n"/>
      <c r="BH305" s="33" t="n"/>
      <c r="BI305" s="33" t="n"/>
      <c r="BJ305" s="33" t="n"/>
      <c r="BK305" s="33" t="n"/>
      <c r="BL305" s="33" t="n"/>
      <c r="BM305" s="33" t="n"/>
      <c r="BN305" s="33" t="n"/>
      <c r="BO305" s="33" t="n"/>
      <c r="BP305" s="33" t="n"/>
      <c r="BQ305" s="33" t="n"/>
      <c r="BR305" s="33" t="n"/>
      <c r="BS305" s="33" t="n"/>
      <c r="BT305" s="33" t="n"/>
      <c r="BU305" s="33" t="n"/>
      <c r="BV305" s="33" t="n"/>
      <c r="BW305" s="27" t="n"/>
      <c r="BX305" s="33" t="n"/>
      <c r="BY305" s="33" t="n"/>
      <c r="BZ305" s="33" t="n"/>
      <c r="CA305" s="27" t="n"/>
      <c r="CB305" s="27" t="n"/>
      <c r="CC305" s="27" t="n"/>
      <c r="CD305" s="27" t="n"/>
      <c r="CE305" s="58" t="n"/>
      <c r="CF305" s="58" t="n"/>
      <c r="CG305" s="59">
        <f>IF(OR(Q305="AI",Q305="PI"),AD305-(AE305-AD305)*0.001,IF(AND(Q305="AO",T305="FC"),4-0.048,IF(AND(Q305="AO",OR(T305="FO",T305="FLO")),20-0.048,"")))</f>
        <v/>
      </c>
      <c r="CH305" s="60">
        <f>IF(OR(Q305="AI",Q305="PI"),AD305+(AE305-AD305)*0.001,IF(AND(Q305="AO",T305="FC"),4+0.048,IF(AND(Q305="AO",OR(T305="FO",T305="FLO")),20+0.048,"")))</f>
        <v/>
      </c>
      <c r="CI305" s="61" t="n"/>
      <c r="CJ305" s="62" t="n"/>
      <c r="CK305" s="59">
        <f>IF(OR(Q305="AI",Q305="PI"),(AE305+AD305)/2-(AE305-AD305)*0.001,IF(Q305="AO",12-0.048,""))</f>
        <v/>
      </c>
      <c r="CL305" s="60">
        <f>IF(OR(Q305="AI",Q305="PI"),(AE305+AD305)/2+(AE305-AD305)*0.001,IF(Q305="AO",12+0.048,""))</f>
        <v/>
      </c>
      <c r="CM305" s="61" t="n"/>
      <c r="CN305" s="62" t="n"/>
      <c r="CO305" s="59">
        <f>IF(OR(Q305="AI",Q305="PI"),AE305-(AE305-AD305)*0.001,IF(AND(Q305="AO",T305="FC"),20-0.048,IF(AND(Q305="AO",OR(T305="FO",T305="FLO")),4-0.048,"")))</f>
        <v/>
      </c>
      <c r="CP305" s="60">
        <f>IF(OR(Q305="AI",Q305="PI"),AE305+(AE305-AD305)*0.001,IF(AND(Q305="AO",T305="FC"),20+0.048,IF(AND(Q305="AO",OR(T305="FO",T305="FLO")),4+0.048,"")))</f>
        <v/>
      </c>
      <c r="CQ305" s="64" t="n"/>
      <c r="CR305" s="65" t="n"/>
      <c r="CS305" s="67" t="n"/>
      <c r="CT305" s="67" t="n"/>
      <c r="CV305" s="518" t="n"/>
      <c r="CY305" s="47">
        <f>CV305&amp;CW305&amp;CX305</f>
        <v/>
      </c>
    </row>
    <row r="306" ht="19.9" customHeight="1" s="521">
      <c r="A306" s="524" t="n">
        <v>305</v>
      </c>
      <c r="B306" s="15" t="n">
        <v>1</v>
      </c>
      <c r="C306" s="15" t="n">
        <v>1830</v>
      </c>
      <c r="D306" s="45" t="inlineStr">
        <is>
          <t>18-PDI-35102</t>
        </is>
      </c>
      <c r="E306" s="553" t="n"/>
      <c r="F306" s="540" t="inlineStr">
        <is>
          <t>-</t>
        </is>
      </c>
      <c r="G306" s="541" t="inlineStr">
        <is>
          <t>排气过滤器18-FL-3501X差压显示</t>
        </is>
      </c>
      <c r="H306" s="68" t="n"/>
      <c r="I306" s="553" t="n"/>
      <c r="J306" s="553">
        <f>IF(H306&lt;&gt;"",LEFT(H306,FIND("～",H306,1)-1),"")</f>
        <v/>
      </c>
      <c r="K306" s="553">
        <f>IF(H306&lt;&gt;"",MID(H306,FIND("～",H306,1)+1,10),"")</f>
        <v/>
      </c>
      <c r="L306" s="22">
        <f>L305</f>
        <v/>
      </c>
      <c r="M306" s="21" t="n">
        <v>9</v>
      </c>
      <c r="N306" s="21" t="n">
        <v>2</v>
      </c>
      <c r="O306" s="21" t="n">
        <v>1</v>
      </c>
      <c r="P306" s="83" t="inlineStr">
        <is>
          <t>AAI143-H</t>
        </is>
      </c>
      <c r="Q306" s="22">
        <f>IF(MID(P306,4,3)="543","AO","AI")</f>
        <v/>
      </c>
      <c r="R306" s="22" t="inlineStr">
        <is>
          <t>N</t>
        </is>
      </c>
      <c r="S306" s="542" t="inlineStr">
        <is>
          <t>4~20mA</t>
        </is>
      </c>
      <c r="T306" s="22" t="n"/>
      <c r="U306" s="22" t="n"/>
      <c r="V306" s="22" t="n"/>
      <c r="W306" s="22" t="n"/>
      <c r="X306" s="22" t="n"/>
      <c r="Y306" s="22" t="n"/>
      <c r="Z306" s="25">
        <f>"%Z"&amp;TEXT(M306,"00")&amp;TEXT(N306,"0")&amp;"1"&amp;TEXT(O306,"00")</f>
        <v/>
      </c>
      <c r="AA306" s="22">
        <f>IF(E306="","",IF(Q306="AI",CONCATENATE("%%I",E306),IF(Q306="AO",CONCATENATE("%%O",E306),E306)))</f>
        <v/>
      </c>
      <c r="AB306" s="22" t="inlineStr">
        <is>
          <t>18-PDI-35102</t>
        </is>
      </c>
      <c r="AC306" s="22">
        <f>IF(G306&lt;&gt;"",G306,"")</f>
        <v/>
      </c>
      <c r="AD306" s="21">
        <f>IF(J306&lt;&gt;"",J306,"")</f>
        <v/>
      </c>
      <c r="AE306" s="21">
        <f>IF(K306&lt;&gt;"",K306,"")</f>
        <v/>
      </c>
      <c r="AF306" s="21">
        <f>IF(I306&lt;&gt;"",I306,"")</f>
        <v/>
      </c>
      <c r="AG306" s="22" t="n">
        <v>0</v>
      </c>
      <c r="AH306" s="22" t="n">
        <v>1000</v>
      </c>
      <c r="AI306" s="22" t="n">
        <v>260</v>
      </c>
      <c r="AJ306" s="22" t="n">
        <v>0</v>
      </c>
      <c r="AK306" s="23" t="inlineStr">
        <is>
          <t>DCS-AI</t>
        </is>
      </c>
      <c r="AL306" s="23" t="inlineStr">
        <is>
          <t>IS</t>
        </is>
      </c>
      <c r="AM306" s="23" t="n"/>
      <c r="AN306" s="84" t="inlineStr">
        <is>
          <t>DCS</t>
        </is>
      </c>
      <c r="AO306" s="27" t="n"/>
      <c r="AP306" s="27" t="n"/>
      <c r="AQ306" s="28" t="n"/>
      <c r="AR306" s="543" t="inlineStr">
        <is>
          <t>Y</t>
        </is>
      </c>
      <c r="AS306" s="29" t="n"/>
      <c r="AT306" s="84" t="inlineStr">
        <is>
          <t>Site</t>
        </is>
      </c>
      <c r="AU306" s="541" t="inlineStr">
        <is>
          <t>-</t>
        </is>
      </c>
      <c r="AV306" s="27" t="n"/>
      <c r="AW306" s="27" t="n"/>
      <c r="AX306" s="530" t="inlineStr">
        <is>
          <t>18-3501-DJB-0019</t>
        </is>
      </c>
      <c r="AY306" s="530" t="inlineStr">
        <is>
          <t>DCS</t>
        </is>
      </c>
      <c r="AZ306" s="27" t="n"/>
      <c r="BA306" s="27" t="n"/>
      <c r="BB306" s="27" t="n"/>
      <c r="BC306" s="27" t="n"/>
      <c r="BD306" s="27" t="n"/>
      <c r="BE306" s="33" t="n"/>
      <c r="BF306" s="33" t="n"/>
      <c r="BG306" s="33" t="n"/>
      <c r="BH306" s="33" t="n"/>
      <c r="BI306" s="33" t="n"/>
      <c r="BJ306" s="33" t="n"/>
      <c r="BK306" s="33" t="n"/>
      <c r="BL306" s="33" t="n"/>
      <c r="BM306" s="33" t="n"/>
      <c r="BN306" s="33" t="n"/>
      <c r="BO306" s="33" t="n"/>
      <c r="BP306" s="33" t="n"/>
      <c r="BQ306" s="33" t="n"/>
      <c r="BR306" s="33" t="n"/>
      <c r="BS306" s="33" t="n"/>
      <c r="BT306" s="33" t="n"/>
      <c r="BU306" s="33" t="n"/>
      <c r="BV306" s="33" t="n"/>
      <c r="BW306" s="27" t="n"/>
      <c r="BX306" s="33" t="n"/>
      <c r="BY306" s="33" t="n"/>
      <c r="BZ306" s="33" t="n"/>
      <c r="CA306" s="27" t="n"/>
      <c r="CB306" s="27" t="n"/>
      <c r="CC306" s="27" t="n"/>
      <c r="CD306" s="27" t="n"/>
      <c r="CE306" s="58" t="n"/>
      <c r="CF306" s="58" t="n"/>
      <c r="CG306" s="59">
        <f>IF(OR(Q306="AI",Q306="PI"),AD306-(AE306-AD306)*0.001,IF(AND(Q306="AO",T306="FC"),4-0.048,IF(AND(Q306="AO",OR(T306="FO",T306="FLO")),20-0.048,"")))</f>
        <v/>
      </c>
      <c r="CH306" s="60">
        <f>IF(OR(Q306="AI",Q306="PI"),AD306+(AE306-AD306)*0.001,IF(AND(Q306="AO",T306="FC"),4+0.048,IF(AND(Q306="AO",OR(T306="FO",T306="FLO")),20+0.048,"")))</f>
        <v/>
      </c>
      <c r="CI306" s="61" t="n"/>
      <c r="CJ306" s="62" t="n"/>
      <c r="CK306" s="59">
        <f>IF(OR(Q306="AI",Q306="PI"),(AE306+AD306)/2-(AE306-AD306)*0.001,IF(Q306="AO",12-0.048,""))</f>
        <v/>
      </c>
      <c r="CL306" s="60">
        <f>IF(OR(Q306="AI",Q306="PI"),(AE306+AD306)/2+(AE306-AD306)*0.001,IF(Q306="AO",12+0.048,""))</f>
        <v/>
      </c>
      <c r="CM306" s="61" t="n"/>
      <c r="CN306" s="62" t="n"/>
      <c r="CO306" s="59">
        <f>IF(OR(Q306="AI",Q306="PI"),AE306-(AE306-AD306)*0.001,IF(AND(Q306="AO",T306="FC"),20-0.048,IF(AND(Q306="AO",OR(T306="FO",T306="FLO")),4-0.048,"")))</f>
        <v/>
      </c>
      <c r="CP306" s="60">
        <f>IF(OR(Q306="AI",Q306="PI"),AE306+(AE306-AD306)*0.001,IF(AND(Q306="AO",T306="FC"),20+0.048,IF(AND(Q306="AO",OR(T306="FO",T306="FLO")),4+0.048,"")))</f>
        <v/>
      </c>
      <c r="CQ306" s="64" t="n"/>
      <c r="CR306" s="65" t="n"/>
      <c r="CS306" s="67" t="n"/>
      <c r="CT306" s="67" t="n"/>
      <c r="CU306" s="544" t="n">
        <v>1830</v>
      </c>
      <c r="CV306" s="518">
        <f>LEFT(D306,3)</f>
        <v/>
      </c>
      <c r="CW306" s="47" t="inlineStr">
        <is>
          <t>PDI</t>
        </is>
      </c>
      <c r="CX306" s="47">
        <f>RIGHT(D306,6)</f>
        <v/>
      </c>
      <c r="CY306" s="47">
        <f>CV306&amp;CW306&amp;CX306</f>
        <v/>
      </c>
    </row>
    <row r="307" ht="19.9" customHeight="1" s="521">
      <c r="A307" s="524" t="n">
        <v>306</v>
      </c>
      <c r="B307" s="15" t="n">
        <v>2</v>
      </c>
      <c r="C307" s="15" t="n">
        <v>1830</v>
      </c>
      <c r="D307" s="45" t="inlineStr">
        <is>
          <t>18-PI-35101</t>
        </is>
      </c>
      <c r="E307" s="553" t="n"/>
      <c r="F307" s="540" t="inlineStr">
        <is>
          <t>-</t>
        </is>
      </c>
      <c r="G307" s="541" t="inlineStr">
        <is>
          <t>粉料料仓18-VS-3501X顶部压力显示</t>
        </is>
      </c>
      <c r="H307" s="553" t="n"/>
      <c r="I307" s="553" t="n"/>
      <c r="J307" s="553">
        <f>IF(H307&lt;&gt;"",LEFT(H307,FIND("～",H307,1)-1),"")</f>
        <v/>
      </c>
      <c r="K307" s="553">
        <f>IF(H307&lt;&gt;"",MID(H307,FIND("～",H307,1)+1,10),"")</f>
        <v/>
      </c>
      <c r="L307" s="22">
        <f>L306</f>
        <v/>
      </c>
      <c r="M307" s="21">
        <f>M306</f>
        <v/>
      </c>
      <c r="N307" s="21">
        <f>N306</f>
        <v/>
      </c>
      <c r="O307" s="21" t="n">
        <v>2</v>
      </c>
      <c r="P307" s="83">
        <f>P306</f>
        <v/>
      </c>
      <c r="Q307" s="22">
        <f>IF(MID(P307,4,3)="543","AO","AI")</f>
        <v/>
      </c>
      <c r="R307" s="22">
        <f>IF(R306&lt;&gt;"",R306,"")</f>
        <v/>
      </c>
      <c r="S307" s="542" t="inlineStr">
        <is>
          <t>4~20mA</t>
        </is>
      </c>
      <c r="T307" s="22" t="n"/>
      <c r="U307" s="22" t="n"/>
      <c r="V307" s="22" t="n"/>
      <c r="W307" s="22" t="n"/>
      <c r="X307" s="22" t="n"/>
      <c r="Y307" s="22" t="n"/>
      <c r="Z307" s="25">
        <f>"%Z"&amp;TEXT(M307,"00")&amp;TEXT(N307,"0")&amp;"1"&amp;TEXT(O307,"00")</f>
        <v/>
      </c>
      <c r="AA307" s="22">
        <f>IF(E307="","",IF(Q307="AI",CONCATENATE("%%I",E307),IF(Q307="AO",CONCATENATE("%%O",E307),E307)))</f>
        <v/>
      </c>
      <c r="AB307" s="22" t="inlineStr">
        <is>
          <t>18-PI-35101</t>
        </is>
      </c>
      <c r="AC307" s="22">
        <f>IF(G307&lt;&gt;"",G307,"")</f>
        <v/>
      </c>
      <c r="AD307" s="21">
        <f>IF(J307&lt;&gt;"",J307,"")</f>
        <v/>
      </c>
      <c r="AE307" s="21">
        <f>IF(K307&lt;&gt;"",K307,"")</f>
        <v/>
      </c>
      <c r="AF307" s="21">
        <f>IF(I307&lt;&gt;"",I307,"")</f>
        <v/>
      </c>
      <c r="AG307" s="22" t="n">
        <v>0</v>
      </c>
      <c r="AH307" s="22" t="n">
        <v>0</v>
      </c>
      <c r="AI307" s="22" t="n">
        <v>0</v>
      </c>
      <c r="AJ307" s="22" t="n">
        <v>0</v>
      </c>
      <c r="AK307" s="23" t="inlineStr">
        <is>
          <t>DCS-AI</t>
        </is>
      </c>
      <c r="AL307" s="23" t="inlineStr">
        <is>
          <t>IS</t>
        </is>
      </c>
      <c r="AM307" s="23" t="n"/>
      <c r="AN307" s="84" t="inlineStr">
        <is>
          <t>DCS</t>
        </is>
      </c>
      <c r="AO307" s="27" t="n"/>
      <c r="AP307" s="27" t="n"/>
      <c r="AQ307" s="28" t="n"/>
      <c r="AR307" s="543" t="inlineStr">
        <is>
          <t>Y</t>
        </is>
      </c>
      <c r="AS307" s="29" t="n"/>
      <c r="AT307" s="84" t="inlineStr">
        <is>
          <t>Site</t>
        </is>
      </c>
      <c r="AU307" s="541" t="inlineStr">
        <is>
          <t>-</t>
        </is>
      </c>
      <c r="AV307" s="27" t="n"/>
      <c r="AW307" s="27" t="n"/>
      <c r="AX307" s="530" t="inlineStr">
        <is>
          <t>18-3501-DJB-0019</t>
        </is>
      </c>
      <c r="AY307" s="530" t="inlineStr">
        <is>
          <t>DCS</t>
        </is>
      </c>
      <c r="AZ307" s="27" t="n"/>
      <c r="BA307" s="27" t="n"/>
      <c r="BB307" s="27" t="n"/>
      <c r="BC307" s="27" t="n"/>
      <c r="BD307" s="27" t="n"/>
      <c r="BE307" s="33" t="n"/>
      <c r="BF307" s="33" t="n"/>
      <c r="BG307" s="33" t="n"/>
      <c r="BH307" s="33" t="n"/>
      <c r="BI307" s="33" t="n"/>
      <c r="BJ307" s="33" t="n"/>
      <c r="BK307" s="33" t="n"/>
      <c r="BL307" s="33" t="n"/>
      <c r="BM307" s="33" t="n"/>
      <c r="BN307" s="33" t="n"/>
      <c r="BO307" s="33" t="n"/>
      <c r="BP307" s="33" t="n"/>
      <c r="BQ307" s="33" t="n"/>
      <c r="BR307" s="33" t="n"/>
      <c r="BS307" s="33" t="n"/>
      <c r="BT307" s="33" t="n"/>
      <c r="BU307" s="33" t="n"/>
      <c r="BV307" s="33" t="n"/>
      <c r="BW307" s="27" t="n"/>
      <c r="BX307" s="33" t="n"/>
      <c r="BY307" s="33" t="n"/>
      <c r="BZ307" s="33" t="n"/>
      <c r="CA307" s="27" t="n"/>
      <c r="CB307" s="27" t="n"/>
      <c r="CC307" s="27" t="n"/>
      <c r="CD307" s="27" t="n"/>
      <c r="CE307" s="58" t="n"/>
      <c r="CF307" s="58" t="n"/>
      <c r="CG307" s="59">
        <f>IF(OR(Q307="AI",Q307="PI"),AD307-(AE307-AD307)*0.001,IF(AND(Q307="AO",T307="FC"),4-0.048,IF(AND(Q307="AO",OR(T307="FO",T307="FLO")),20-0.048,"")))</f>
        <v/>
      </c>
      <c r="CH307" s="60">
        <f>IF(OR(Q307="AI",Q307="PI"),AD307+(AE307-AD307)*0.001,IF(AND(Q307="AO",T307="FC"),4+0.048,IF(AND(Q307="AO",OR(T307="FO",T307="FLO")),20+0.048,"")))</f>
        <v/>
      </c>
      <c r="CI307" s="61" t="n"/>
      <c r="CJ307" s="62" t="n"/>
      <c r="CK307" s="59">
        <f>IF(OR(Q307="AI",Q307="PI"),(AE307+AD307)/2-(AE307-AD307)*0.001,IF(Q307="AO",12-0.048,""))</f>
        <v/>
      </c>
      <c r="CL307" s="60">
        <f>IF(OR(Q307="AI",Q307="PI"),(AE307+AD307)/2+(AE307-AD307)*0.001,IF(Q307="AO",12+0.048,""))</f>
        <v/>
      </c>
      <c r="CM307" s="61" t="n"/>
      <c r="CN307" s="62" t="n"/>
      <c r="CO307" s="59">
        <f>IF(OR(Q307="AI",Q307="PI"),AE307-(AE307-AD307)*0.001,IF(AND(Q307="AO",T307="FC"),20-0.048,IF(AND(Q307="AO",OR(T307="FO",T307="FLO")),4-0.048,"")))</f>
        <v/>
      </c>
      <c r="CP307" s="60">
        <f>IF(OR(Q307="AI",Q307="PI"),AE307+(AE307-AD307)*0.001,IF(AND(Q307="AO",T307="FC"),20+0.048,IF(AND(Q307="AO",OR(T307="FO",T307="FLO")),4+0.048,"")))</f>
        <v/>
      </c>
      <c r="CQ307" s="64" t="n"/>
      <c r="CR307" s="65" t="n"/>
      <c r="CS307" s="67" t="n"/>
      <c r="CT307" s="67" t="n"/>
      <c r="CU307" s="544" t="n">
        <v>1830</v>
      </c>
      <c r="CV307" s="518">
        <f>LEFT(D307,3)</f>
        <v/>
      </c>
      <c r="CW307" s="47" t="inlineStr">
        <is>
          <t>PI</t>
        </is>
      </c>
      <c r="CX307" s="47">
        <f>RIGHT(D307,6)</f>
        <v/>
      </c>
      <c r="CY307" s="47">
        <f>CV307&amp;CW307&amp;CX307</f>
        <v/>
      </c>
    </row>
    <row r="308" ht="19.9" customHeight="1" s="521">
      <c r="A308" s="524" t="n">
        <v>307</v>
      </c>
      <c r="B308" s="15" t="n">
        <v>3</v>
      </c>
      <c r="C308" s="15" t="n">
        <v>1830</v>
      </c>
      <c r="D308" s="45" t="inlineStr">
        <is>
          <t>18-TI-35204A</t>
        </is>
      </c>
      <c r="E308" s="553" t="n"/>
      <c r="F308" s="540" t="inlineStr">
        <is>
          <t>3</t>
        </is>
      </c>
      <c r="G308" s="541" t="inlineStr">
        <is>
          <t>输送氮气风机18-PB-3501AX主电机定子温度显示</t>
        </is>
      </c>
      <c r="H308" s="553" t="n"/>
      <c r="I308" s="553" t="n"/>
      <c r="J308" s="553">
        <f>IF(H308&lt;&gt;"",LEFT(H308,FIND("～",H308,1)-1),"")</f>
        <v/>
      </c>
      <c r="K308" s="553">
        <f>IF(H308&lt;&gt;"",MID(H308,FIND("～",H308,1)+1,10),"")</f>
        <v/>
      </c>
      <c r="L308" s="22">
        <f>L307</f>
        <v/>
      </c>
      <c r="M308" s="21">
        <f>M307</f>
        <v/>
      </c>
      <c r="N308" s="21">
        <f>N307</f>
        <v/>
      </c>
      <c r="O308" s="21" t="n">
        <v>3</v>
      </c>
      <c r="P308" s="83">
        <f>P307</f>
        <v/>
      </c>
      <c r="Q308" s="22">
        <f>IF(MID(P308,4,3)="543","AO","AI")</f>
        <v/>
      </c>
      <c r="R308" s="22">
        <f>IF(R307&lt;&gt;"",R307,"")</f>
        <v/>
      </c>
      <c r="S308" s="542" t="inlineStr">
        <is>
          <t>4~20mA</t>
        </is>
      </c>
      <c r="T308" s="22" t="n"/>
      <c r="U308" s="22" t="n"/>
      <c r="V308" s="22" t="n"/>
      <c r="W308" s="22" t="n"/>
      <c r="X308" s="22" t="n"/>
      <c r="Y308" s="22" t="n"/>
      <c r="Z308" s="25">
        <f>"%Z"&amp;TEXT(M308,"00")&amp;TEXT(N308,"0")&amp;"1"&amp;TEXT(O308,"00")</f>
        <v/>
      </c>
      <c r="AA308" s="22">
        <f>IF(E308="","",IF(Q308="AI",CONCATENATE("%%I",E308),IF(Q308="AO",CONCATENATE("%%O",E308),E308)))</f>
        <v/>
      </c>
      <c r="AB308" s="22" t="inlineStr">
        <is>
          <t>18-TI-35204A</t>
        </is>
      </c>
      <c r="AC308" s="22">
        <f>IF(G308&lt;&gt;"",G308,"")</f>
        <v/>
      </c>
      <c r="AD308" s="21">
        <f>IF(J308&lt;&gt;"",J308,"")</f>
        <v/>
      </c>
      <c r="AE308" s="21">
        <f>IF(K308&lt;&gt;"",K308,"")</f>
        <v/>
      </c>
      <c r="AF308" s="21">
        <f>IF(I308&lt;&gt;"",I308,"")</f>
        <v/>
      </c>
      <c r="AG308" s="22" t="n">
        <v>0</v>
      </c>
      <c r="AH308" s="22" t="n">
        <v>0</v>
      </c>
      <c r="AI308" s="22" t="n">
        <v>0</v>
      </c>
      <c r="AJ308" s="22" t="n">
        <v>0</v>
      </c>
      <c r="AK308" s="23" t="inlineStr">
        <is>
          <t>DCS-AI</t>
        </is>
      </c>
      <c r="AL308" s="23" t="inlineStr">
        <is>
          <t>IS</t>
        </is>
      </c>
      <c r="AM308" s="23" t="n"/>
      <c r="AN308" s="84" t="inlineStr">
        <is>
          <t>DCS</t>
        </is>
      </c>
      <c r="AO308" s="27" t="n"/>
      <c r="AP308" s="27" t="n"/>
      <c r="AQ308" s="28" t="n"/>
      <c r="AR308" s="543" t="inlineStr">
        <is>
          <t>Y</t>
        </is>
      </c>
      <c r="AS308" s="29" t="n"/>
      <c r="AT308" s="84" t="inlineStr">
        <is>
          <t>Site</t>
        </is>
      </c>
      <c r="AU308" s="541" t="inlineStr">
        <is>
          <t>-</t>
        </is>
      </c>
      <c r="AV308" s="27" t="n"/>
      <c r="AW308" s="27" t="n"/>
      <c r="AX308" s="530" t="inlineStr">
        <is>
          <t>18-LP-KM-3501AX</t>
        </is>
      </c>
      <c r="AY308" s="530" t="inlineStr">
        <is>
          <t>DCS</t>
        </is>
      </c>
      <c r="AZ308" s="27" t="n"/>
      <c r="BA308" s="27" t="n"/>
      <c r="BB308" s="27" t="n"/>
      <c r="BC308" s="27" t="n"/>
      <c r="BD308" s="27" t="n"/>
      <c r="BE308" s="33" t="n"/>
      <c r="BF308" s="33" t="n"/>
      <c r="BG308" s="33" t="n"/>
      <c r="BH308" s="33" t="n"/>
      <c r="BI308" s="33" t="n"/>
      <c r="BJ308" s="33" t="n"/>
      <c r="BK308" s="33" t="n"/>
      <c r="BL308" s="33" t="n"/>
      <c r="BM308" s="33" t="n"/>
      <c r="BN308" s="33" t="n"/>
      <c r="BO308" s="33" t="n"/>
      <c r="BP308" s="33" t="n"/>
      <c r="BQ308" s="33" t="n"/>
      <c r="BR308" s="33" t="n"/>
      <c r="BS308" s="33" t="n"/>
      <c r="BT308" s="33" t="n"/>
      <c r="BU308" s="33" t="n"/>
      <c r="BV308" s="33" t="n"/>
      <c r="BW308" s="27" t="n"/>
      <c r="BX308" s="33" t="n"/>
      <c r="BY308" s="33" t="n"/>
      <c r="BZ308" s="33" t="n"/>
      <c r="CA308" s="27" t="n"/>
      <c r="CB308" s="27" t="n"/>
      <c r="CC308" s="27" t="n"/>
      <c r="CD308" s="27" t="n"/>
      <c r="CE308" s="58" t="n"/>
      <c r="CF308" s="58" t="n"/>
      <c r="CG308" s="59">
        <f>IF(OR(Q308="AI",Q308="PI"),AD308-(AE308-AD308)*0.001,IF(AND(Q308="AO",T308="FC"),4-0.048,IF(AND(Q308="AO",OR(T308="FO",T308="FLO")),20-0.048,"")))</f>
        <v/>
      </c>
      <c r="CH308" s="60">
        <f>IF(OR(Q308="AI",Q308="PI"),AD308+(AE308-AD308)*0.001,IF(AND(Q308="AO",T308="FC"),4+0.048,IF(AND(Q308="AO",OR(T308="FO",T308="FLO")),20+0.048,"")))</f>
        <v/>
      </c>
      <c r="CI308" s="61" t="n"/>
      <c r="CJ308" s="62" t="n"/>
      <c r="CK308" s="59">
        <f>IF(OR(Q308="AI",Q308="PI"),(AE308+AD308)/2-(AE308-AD308)*0.001,IF(Q308="AO",12-0.048,""))</f>
        <v/>
      </c>
      <c r="CL308" s="60">
        <f>IF(OR(Q308="AI",Q308="PI"),(AE308+AD308)/2+(AE308-AD308)*0.001,IF(Q308="AO",12+0.048,""))</f>
        <v/>
      </c>
      <c r="CM308" s="61" t="n"/>
      <c r="CN308" s="62" t="n"/>
      <c r="CO308" s="59">
        <f>IF(OR(Q308="AI",Q308="PI"),AE308-(AE308-AD308)*0.001,IF(AND(Q308="AO",T308="FC"),20-0.048,IF(AND(Q308="AO",OR(T308="FO",T308="FLO")),4-0.048,"")))</f>
        <v/>
      </c>
      <c r="CP308" s="60">
        <f>IF(OR(Q308="AI",Q308="PI"),AE308+(AE308-AD308)*0.001,IF(AND(Q308="AO",T308="FC"),20+0.048,IF(AND(Q308="AO",OR(T308="FO",T308="FLO")),4+0.048,"")))</f>
        <v/>
      </c>
      <c r="CQ308" s="64" t="n"/>
      <c r="CR308" s="65" t="n"/>
      <c r="CS308" s="67" t="n"/>
      <c r="CT308" s="67" t="n"/>
      <c r="CU308" s="544" t="n">
        <v>1830</v>
      </c>
      <c r="CV308" s="518">
        <f>LEFT(D308,3)</f>
        <v/>
      </c>
      <c r="CW308" s="47" t="inlineStr">
        <is>
          <t>TI</t>
        </is>
      </c>
      <c r="CX308" s="47">
        <f>RIGHT(D308,7)</f>
        <v/>
      </c>
      <c r="CY308" s="47">
        <f>CV308&amp;CW308&amp;CX308</f>
        <v/>
      </c>
    </row>
    <row r="309" ht="19.9" customHeight="1" s="521">
      <c r="A309" s="524" t="n">
        <v>308</v>
      </c>
      <c r="B309" s="15" t="n">
        <v>4</v>
      </c>
      <c r="C309" s="15" t="n">
        <v>1830</v>
      </c>
      <c r="D309" s="45" t="inlineStr">
        <is>
          <t>18-TI-35204B</t>
        </is>
      </c>
      <c r="E309" s="553" t="n"/>
      <c r="F309" s="540" t="inlineStr">
        <is>
          <t>3</t>
        </is>
      </c>
      <c r="G309" s="541" t="inlineStr">
        <is>
          <t>输送氮气风机18-PB-3501AX主电机定子温度显示</t>
        </is>
      </c>
      <c r="H309" s="553" t="n"/>
      <c r="I309" s="553" t="n"/>
      <c r="J309" s="553">
        <f>IF(H309&lt;&gt;"",LEFT(H309,FIND("～",H309,1)-1),"")</f>
        <v/>
      </c>
      <c r="K309" s="553">
        <f>IF(H309&lt;&gt;"",MID(H309,FIND("～",H309,1)+1,10),"")</f>
        <v/>
      </c>
      <c r="L309" s="22">
        <f>L308</f>
        <v/>
      </c>
      <c r="M309" s="21">
        <f>M308</f>
        <v/>
      </c>
      <c r="N309" s="21">
        <f>N308</f>
        <v/>
      </c>
      <c r="O309" s="21" t="n">
        <v>4</v>
      </c>
      <c r="P309" s="83">
        <f>P308</f>
        <v/>
      </c>
      <c r="Q309" s="22">
        <f>IF(MID(P309,4,3)="543","AO","AI")</f>
        <v/>
      </c>
      <c r="R309" s="22">
        <f>IF(R308&lt;&gt;"",R308,"")</f>
        <v/>
      </c>
      <c r="S309" s="542" t="inlineStr">
        <is>
          <t>4~20mA</t>
        </is>
      </c>
      <c r="T309" s="22" t="n"/>
      <c r="U309" s="22" t="n"/>
      <c r="V309" s="22" t="n"/>
      <c r="W309" s="22" t="n"/>
      <c r="X309" s="22" t="n"/>
      <c r="Y309" s="22" t="n"/>
      <c r="Z309" s="25">
        <f>"%Z"&amp;TEXT(M309,"00")&amp;TEXT(N309,"0")&amp;"1"&amp;TEXT(O309,"00")</f>
        <v/>
      </c>
      <c r="AA309" s="22">
        <f>IF(E309="","",IF(Q309="AI",CONCATENATE("%%I",E309),IF(Q309="AO",CONCATENATE("%%O",E309),E309)))</f>
        <v/>
      </c>
      <c r="AB309" s="22" t="inlineStr">
        <is>
          <t>18-TI-35204B</t>
        </is>
      </c>
      <c r="AC309" s="22">
        <f>IF(G309&lt;&gt;"",G309,"")</f>
        <v/>
      </c>
      <c r="AD309" s="21">
        <f>IF(J309&lt;&gt;"",J309,"")</f>
        <v/>
      </c>
      <c r="AE309" s="21">
        <f>IF(K309&lt;&gt;"",K309,"")</f>
        <v/>
      </c>
      <c r="AF309" s="21">
        <f>IF(I309&lt;&gt;"",I309,"")</f>
        <v/>
      </c>
      <c r="AG309" s="22" t="n">
        <v>0</v>
      </c>
      <c r="AH309" s="22" t="n">
        <v>0</v>
      </c>
      <c r="AI309" s="22" t="n">
        <v>0</v>
      </c>
      <c r="AJ309" s="22" t="n">
        <v>0</v>
      </c>
      <c r="AK309" s="23" t="inlineStr">
        <is>
          <t>DCS-AI</t>
        </is>
      </c>
      <c r="AL309" s="23" t="inlineStr">
        <is>
          <t>IS</t>
        </is>
      </c>
      <c r="AM309" s="23" t="n"/>
      <c r="AN309" s="84" t="inlineStr">
        <is>
          <t>DCS</t>
        </is>
      </c>
      <c r="AO309" s="27" t="n"/>
      <c r="AP309" s="27" t="n"/>
      <c r="AQ309" s="28" t="n"/>
      <c r="AR309" s="543" t="inlineStr">
        <is>
          <t>Y</t>
        </is>
      </c>
      <c r="AS309" s="29" t="n"/>
      <c r="AT309" s="84" t="inlineStr">
        <is>
          <t>Site</t>
        </is>
      </c>
      <c r="AU309" s="541" t="inlineStr">
        <is>
          <t>-</t>
        </is>
      </c>
      <c r="AV309" s="27" t="n"/>
      <c r="AW309" s="27" t="n"/>
      <c r="AX309" s="530" t="inlineStr">
        <is>
          <t>18-LP-KM-3501AX</t>
        </is>
      </c>
      <c r="AY309" s="530" t="inlineStr">
        <is>
          <t>DCS</t>
        </is>
      </c>
      <c r="AZ309" s="27" t="n"/>
      <c r="BA309" s="27" t="n"/>
      <c r="BB309" s="27" t="n"/>
      <c r="BC309" s="27" t="n"/>
      <c r="BD309" s="27" t="n"/>
      <c r="BE309" s="33" t="n"/>
      <c r="BF309" s="33" t="n"/>
      <c r="BG309" s="33" t="n"/>
      <c r="BH309" s="33" t="n"/>
      <c r="BI309" s="33" t="n"/>
      <c r="BJ309" s="33" t="n"/>
      <c r="BK309" s="33" t="n"/>
      <c r="BL309" s="33" t="n"/>
      <c r="BM309" s="33" t="n"/>
      <c r="BN309" s="33" t="n"/>
      <c r="BO309" s="33" t="n"/>
      <c r="BP309" s="33" t="n"/>
      <c r="BQ309" s="33" t="n"/>
      <c r="BR309" s="33" t="n"/>
      <c r="BS309" s="33" t="n"/>
      <c r="BT309" s="33" t="n"/>
      <c r="BU309" s="33" t="n"/>
      <c r="BV309" s="33" t="n"/>
      <c r="BW309" s="27" t="n"/>
      <c r="BX309" s="33" t="n"/>
      <c r="BY309" s="33" t="n"/>
      <c r="BZ309" s="33" t="n"/>
      <c r="CA309" s="27" t="n"/>
      <c r="CB309" s="27" t="n"/>
      <c r="CC309" s="27" t="n"/>
      <c r="CD309" s="27" t="n"/>
      <c r="CE309" s="58" t="n"/>
      <c r="CF309" s="58" t="n"/>
      <c r="CG309" s="59">
        <f>IF(OR(Q309="AI",Q309="PI"),AD309-(AE309-AD309)*0.001,IF(AND(Q309="AO",T309="FC"),4-0.048,IF(AND(Q309="AO",OR(T309="FO",T309="FLO")),20-0.048,"")))</f>
        <v/>
      </c>
      <c r="CH309" s="60">
        <f>IF(OR(Q309="AI",Q309="PI"),AD309+(AE309-AD309)*0.001,IF(AND(Q309="AO",T309="FC"),4+0.048,IF(AND(Q309="AO",OR(T309="FO",T309="FLO")),20+0.048,"")))</f>
        <v/>
      </c>
      <c r="CI309" s="61" t="n"/>
      <c r="CJ309" s="62" t="n"/>
      <c r="CK309" s="59">
        <f>IF(OR(Q309="AI",Q309="PI"),(AE309+AD309)/2-(AE309-AD309)*0.001,IF(Q309="AO",12-0.048,""))</f>
        <v/>
      </c>
      <c r="CL309" s="60">
        <f>IF(OR(Q309="AI",Q309="PI"),(AE309+AD309)/2+(AE309-AD309)*0.001,IF(Q309="AO",12+0.048,""))</f>
        <v/>
      </c>
      <c r="CM309" s="61" t="n"/>
      <c r="CN309" s="62" t="n"/>
      <c r="CO309" s="59">
        <f>IF(OR(Q309="AI",Q309="PI"),AE309-(AE309-AD309)*0.001,IF(AND(Q309="AO",T309="FC"),20-0.048,IF(AND(Q309="AO",OR(T309="FO",T309="FLO")),4-0.048,"")))</f>
        <v/>
      </c>
      <c r="CP309" s="60">
        <f>IF(OR(Q309="AI",Q309="PI"),AE309+(AE309-AD309)*0.001,IF(AND(Q309="AO",T309="FC"),20+0.048,IF(AND(Q309="AO",OR(T309="FO",T309="FLO")),4+0.048,"")))</f>
        <v/>
      </c>
      <c r="CQ309" s="64" t="n"/>
      <c r="CR309" s="65" t="n"/>
      <c r="CS309" s="67" t="n"/>
      <c r="CT309" s="67" t="n"/>
      <c r="CU309" s="544" t="n">
        <v>1830</v>
      </c>
      <c r="CV309" s="518">
        <f>LEFT(D309,3)</f>
        <v/>
      </c>
      <c r="CW309" s="47" t="inlineStr">
        <is>
          <t>TI</t>
        </is>
      </c>
      <c r="CX309" s="47">
        <f>RIGHT(D309,7)</f>
        <v/>
      </c>
      <c r="CY309" s="47">
        <f>CV309&amp;CW309&amp;CX309</f>
        <v/>
      </c>
    </row>
    <row r="310" ht="19.9" customHeight="1" s="521">
      <c r="A310" s="524" t="n">
        <v>309</v>
      </c>
      <c r="B310" s="15" t="n">
        <v>5</v>
      </c>
      <c r="C310" s="15" t="n">
        <v>1830</v>
      </c>
      <c r="D310" s="45" t="inlineStr">
        <is>
          <t>18-TI-35204C</t>
        </is>
      </c>
      <c r="E310" s="553" t="n"/>
      <c r="F310" s="540" t="inlineStr">
        <is>
          <t>3</t>
        </is>
      </c>
      <c r="G310" s="541" t="inlineStr">
        <is>
          <t>输送氮气风机18-PB-3501AX主电机定子温度显示</t>
        </is>
      </c>
      <c r="H310" s="553" t="n"/>
      <c r="I310" s="553" t="n"/>
      <c r="J310" s="553">
        <f>IF(H310&lt;&gt;"",LEFT(H310,FIND("～",H310,1)-1),"")</f>
        <v/>
      </c>
      <c r="K310" s="553">
        <f>IF(H310&lt;&gt;"",MID(H310,FIND("～",H310,1)+1,10),"")</f>
        <v/>
      </c>
      <c r="L310" s="22">
        <f>L309</f>
        <v/>
      </c>
      <c r="M310" s="21">
        <f>M309</f>
        <v/>
      </c>
      <c r="N310" s="21">
        <f>N309</f>
        <v/>
      </c>
      <c r="O310" s="21" t="n">
        <v>5</v>
      </c>
      <c r="P310" s="83">
        <f>P309</f>
        <v/>
      </c>
      <c r="Q310" s="22">
        <f>IF(MID(P310,4,3)="543","AO","AI")</f>
        <v/>
      </c>
      <c r="R310" s="22">
        <f>IF(R309&lt;&gt;"",R309,"")</f>
        <v/>
      </c>
      <c r="S310" s="542" t="inlineStr">
        <is>
          <t>4~20mA</t>
        </is>
      </c>
      <c r="T310" s="22" t="n"/>
      <c r="U310" s="22" t="n"/>
      <c r="V310" s="22" t="n"/>
      <c r="W310" s="22" t="n"/>
      <c r="X310" s="22" t="n"/>
      <c r="Y310" s="22" t="n"/>
      <c r="Z310" s="25">
        <f>"%Z"&amp;TEXT(M310,"00")&amp;TEXT(N310,"0")&amp;"1"&amp;TEXT(O310,"00")</f>
        <v/>
      </c>
      <c r="AA310" s="22">
        <f>IF(E310="","",IF(Q310="AI",CONCATENATE("%%I",E310),IF(Q310="AO",CONCATENATE("%%O",E310),E310)))</f>
        <v/>
      </c>
      <c r="AB310" s="22" t="inlineStr">
        <is>
          <t>18-TI-35204C</t>
        </is>
      </c>
      <c r="AC310" s="22">
        <f>IF(G310&lt;&gt;"",G310,"")</f>
        <v/>
      </c>
      <c r="AD310" s="21">
        <f>IF(J310&lt;&gt;"",J310,"")</f>
        <v/>
      </c>
      <c r="AE310" s="21">
        <f>IF(K310&lt;&gt;"",K310,"")</f>
        <v/>
      </c>
      <c r="AF310" s="21">
        <f>IF(I310&lt;&gt;"",I310,"")</f>
        <v/>
      </c>
      <c r="AG310" s="22" t="n">
        <v>0</v>
      </c>
      <c r="AH310" s="22" t="n">
        <v>0</v>
      </c>
      <c r="AI310" s="22" t="n">
        <v>0</v>
      </c>
      <c r="AJ310" s="22" t="n">
        <v>0</v>
      </c>
      <c r="AK310" s="23" t="inlineStr">
        <is>
          <t>DCS-AI</t>
        </is>
      </c>
      <c r="AL310" s="23" t="inlineStr">
        <is>
          <t>IS</t>
        </is>
      </c>
      <c r="AM310" s="23" t="n"/>
      <c r="AN310" s="84" t="inlineStr">
        <is>
          <t>DCS</t>
        </is>
      </c>
      <c r="AO310" s="27" t="n"/>
      <c r="AP310" s="27" t="n"/>
      <c r="AQ310" s="28" t="n"/>
      <c r="AR310" s="543" t="inlineStr">
        <is>
          <t>Y</t>
        </is>
      </c>
      <c r="AS310" s="29" t="n"/>
      <c r="AT310" s="84" t="inlineStr">
        <is>
          <t>Site</t>
        </is>
      </c>
      <c r="AU310" s="541" t="inlineStr">
        <is>
          <t>-</t>
        </is>
      </c>
      <c r="AV310" s="27" t="n"/>
      <c r="AW310" s="27" t="n"/>
      <c r="AX310" s="530" t="inlineStr">
        <is>
          <t>18-LP-KM-3501AX</t>
        </is>
      </c>
      <c r="AY310" s="530" t="inlineStr">
        <is>
          <t>DCS</t>
        </is>
      </c>
      <c r="AZ310" s="27" t="n"/>
      <c r="BA310" s="27" t="n"/>
      <c r="BB310" s="27" t="n"/>
      <c r="BC310" s="27" t="n"/>
      <c r="BD310" s="27" t="n"/>
      <c r="BE310" s="33" t="n"/>
      <c r="BF310" s="33" t="n"/>
      <c r="BG310" s="33" t="n"/>
      <c r="BH310" s="33" t="n"/>
      <c r="BI310" s="33" t="n"/>
      <c r="BJ310" s="33" t="n"/>
      <c r="BK310" s="33" t="n"/>
      <c r="BL310" s="33" t="n"/>
      <c r="BM310" s="33" t="n"/>
      <c r="BN310" s="33" t="n"/>
      <c r="BO310" s="33" t="n"/>
      <c r="BP310" s="33" t="n"/>
      <c r="BQ310" s="33" t="n"/>
      <c r="BR310" s="33" t="n"/>
      <c r="BS310" s="33" t="n"/>
      <c r="BT310" s="33" t="n"/>
      <c r="BU310" s="33" t="n"/>
      <c r="BV310" s="33" t="n"/>
      <c r="BW310" s="27" t="n"/>
      <c r="BX310" s="33" t="n"/>
      <c r="BY310" s="33" t="n"/>
      <c r="BZ310" s="33" t="n"/>
      <c r="CA310" s="27" t="n"/>
      <c r="CB310" s="27" t="n"/>
      <c r="CC310" s="27" t="n"/>
      <c r="CD310" s="27" t="n"/>
      <c r="CE310" s="58" t="n"/>
      <c r="CF310" s="58" t="n"/>
      <c r="CG310" s="59">
        <f>IF(OR(Q310="AI",Q310="PI"),AD310-(AE310-AD310)*0.001,IF(AND(Q310="AO",T310="FC"),4-0.048,IF(AND(Q310="AO",OR(T310="FO",T310="FLO")),20-0.048,"")))</f>
        <v/>
      </c>
      <c r="CH310" s="60">
        <f>IF(OR(Q310="AI",Q310="PI"),AD310+(AE310-AD310)*0.001,IF(AND(Q310="AO",T310="FC"),4+0.048,IF(AND(Q310="AO",OR(T310="FO",T310="FLO")),20+0.048,"")))</f>
        <v/>
      </c>
      <c r="CI310" s="61" t="n"/>
      <c r="CJ310" s="62" t="n"/>
      <c r="CK310" s="59">
        <f>IF(OR(Q310="AI",Q310="PI"),(AE310+AD310)/2-(AE310-AD310)*0.001,IF(Q310="AO",12-0.048,""))</f>
        <v/>
      </c>
      <c r="CL310" s="60">
        <f>IF(OR(Q310="AI",Q310="PI"),(AE310+AD310)/2+(AE310-AD310)*0.001,IF(Q310="AO",12+0.048,""))</f>
        <v/>
      </c>
      <c r="CM310" s="61" t="n"/>
      <c r="CN310" s="62" t="n"/>
      <c r="CO310" s="59">
        <f>IF(OR(Q310="AI",Q310="PI"),AE310-(AE310-AD310)*0.001,IF(AND(Q310="AO",T310="FC"),20-0.048,IF(AND(Q310="AO",OR(T310="FO",T310="FLO")),4-0.048,"")))</f>
        <v/>
      </c>
      <c r="CP310" s="60">
        <f>IF(OR(Q310="AI",Q310="PI"),AE310+(AE310-AD310)*0.001,IF(AND(Q310="AO",T310="FC"),20+0.048,IF(AND(Q310="AO",OR(T310="FO",T310="FLO")),4+0.048,"")))</f>
        <v/>
      </c>
      <c r="CQ310" s="64" t="n"/>
      <c r="CR310" s="65" t="n"/>
      <c r="CS310" s="67" t="n"/>
      <c r="CT310" s="67" t="n"/>
      <c r="CU310" s="544" t="n">
        <v>1830</v>
      </c>
      <c r="CV310" s="518">
        <f>LEFT(D310,3)</f>
        <v/>
      </c>
      <c r="CW310" s="47" t="inlineStr">
        <is>
          <t>TI</t>
        </is>
      </c>
      <c r="CX310" s="47">
        <f>RIGHT(D310,7)</f>
        <v/>
      </c>
      <c r="CY310" s="47">
        <f>CV310&amp;CW310&amp;CX310</f>
        <v/>
      </c>
    </row>
    <row r="311" ht="19.9" customHeight="1" s="521">
      <c r="A311" s="524" t="n">
        <v>310</v>
      </c>
      <c r="B311" s="15" t="n">
        <v>6</v>
      </c>
      <c r="C311" s="15" t="n">
        <v>1830</v>
      </c>
      <c r="D311" s="45" t="inlineStr">
        <is>
          <t>18-TI-35204D</t>
        </is>
      </c>
      <c r="E311" s="553" t="n"/>
      <c r="F311" s="540" t="inlineStr">
        <is>
          <t>3</t>
        </is>
      </c>
      <c r="G311" s="541" t="inlineStr">
        <is>
          <t>输送氮气风机18-PC-3501AX主电机轴承温度显示</t>
        </is>
      </c>
      <c r="H311" s="553" t="n"/>
      <c r="I311" s="553" t="n"/>
      <c r="J311" s="553">
        <f>IF(H311&lt;&gt;"",LEFT(H311,FIND("～",H311,1)-1),"")</f>
        <v/>
      </c>
      <c r="K311" s="553">
        <f>IF(H311&lt;&gt;"",MID(H311,FIND("～",H311,1)+1,10),"")</f>
        <v/>
      </c>
      <c r="L311" s="22">
        <f>L310</f>
        <v/>
      </c>
      <c r="M311" s="21">
        <f>M310</f>
        <v/>
      </c>
      <c r="N311" s="21">
        <f>N310</f>
        <v/>
      </c>
      <c r="O311" s="21" t="n">
        <v>6</v>
      </c>
      <c r="P311" s="83">
        <f>P310</f>
        <v/>
      </c>
      <c r="Q311" s="22">
        <f>IF(MID(P311,4,3)="543","AO","AI")</f>
        <v/>
      </c>
      <c r="R311" s="22">
        <f>IF(R310&lt;&gt;"",R310,"")</f>
        <v/>
      </c>
      <c r="S311" s="542" t="inlineStr">
        <is>
          <t>4~20mA</t>
        </is>
      </c>
      <c r="T311" s="22" t="n"/>
      <c r="U311" s="22" t="n"/>
      <c r="V311" s="22" t="n"/>
      <c r="W311" s="22" t="n"/>
      <c r="X311" s="22" t="n"/>
      <c r="Y311" s="22" t="n"/>
      <c r="Z311" s="25">
        <f>"%Z"&amp;TEXT(M311,"00")&amp;TEXT(N311,"0")&amp;"1"&amp;TEXT(O311,"00")</f>
        <v/>
      </c>
      <c r="AA311" s="22">
        <f>IF(E311="","",IF(Q311="AI",CONCATENATE("%%I",E311),IF(Q311="AO",CONCATENATE("%%O",E311),E311)))</f>
        <v/>
      </c>
      <c r="AB311" s="22" t="inlineStr">
        <is>
          <t>18-TI-35204D</t>
        </is>
      </c>
      <c r="AC311" s="22">
        <f>IF(G311&lt;&gt;"",G311,"")</f>
        <v/>
      </c>
      <c r="AD311" s="21">
        <f>IF(J311&lt;&gt;"",J311,"")</f>
        <v/>
      </c>
      <c r="AE311" s="21">
        <f>IF(K311&lt;&gt;"",K311,"")</f>
        <v/>
      </c>
      <c r="AF311" s="21">
        <f>IF(I311&lt;&gt;"",I311,"")</f>
        <v/>
      </c>
      <c r="AG311" s="22" t="n">
        <v>0</v>
      </c>
      <c r="AH311" s="22" t="n">
        <v>0</v>
      </c>
      <c r="AI311" s="22" t="n">
        <v>0</v>
      </c>
      <c r="AJ311" s="22" t="n">
        <v>0</v>
      </c>
      <c r="AK311" s="23" t="inlineStr">
        <is>
          <t>DCS-AI</t>
        </is>
      </c>
      <c r="AL311" s="23" t="inlineStr">
        <is>
          <t>IS</t>
        </is>
      </c>
      <c r="AM311" s="23" t="n"/>
      <c r="AN311" s="84" t="inlineStr">
        <is>
          <t>DCS</t>
        </is>
      </c>
      <c r="AO311" s="27" t="n"/>
      <c r="AP311" s="27" t="n"/>
      <c r="AQ311" s="28" t="n"/>
      <c r="AR311" s="543" t="inlineStr">
        <is>
          <t>Y</t>
        </is>
      </c>
      <c r="AS311" s="29" t="n"/>
      <c r="AT311" s="84" t="inlineStr">
        <is>
          <t>Site</t>
        </is>
      </c>
      <c r="AU311" s="541" t="inlineStr">
        <is>
          <t>-</t>
        </is>
      </c>
      <c r="AV311" s="27" t="n"/>
      <c r="AW311" s="27" t="n"/>
      <c r="AX311" s="530" t="inlineStr">
        <is>
          <t>18-LP-KM-3501AX</t>
        </is>
      </c>
      <c r="AY311" s="530" t="inlineStr">
        <is>
          <t>DCS</t>
        </is>
      </c>
      <c r="AZ311" s="27" t="n"/>
      <c r="BA311" s="27" t="n"/>
      <c r="BB311" s="27" t="n"/>
      <c r="BC311" s="27" t="n"/>
      <c r="BD311" s="27" t="n"/>
      <c r="BE311" s="33" t="n"/>
      <c r="BF311" s="33" t="n"/>
      <c r="BG311" s="33" t="n"/>
      <c r="BH311" s="33" t="n"/>
      <c r="BI311" s="33" t="n"/>
      <c r="BJ311" s="33" t="n"/>
      <c r="BK311" s="33" t="n"/>
      <c r="BL311" s="33" t="n"/>
      <c r="BM311" s="33" t="n"/>
      <c r="BN311" s="33" t="n"/>
      <c r="BO311" s="33" t="n"/>
      <c r="BP311" s="33" t="n"/>
      <c r="BQ311" s="33" t="n"/>
      <c r="BR311" s="33" t="n"/>
      <c r="BS311" s="33" t="n"/>
      <c r="BT311" s="33" t="n"/>
      <c r="BU311" s="33" t="n"/>
      <c r="BV311" s="33" t="n"/>
      <c r="BW311" s="27" t="n"/>
      <c r="BX311" s="33" t="n"/>
      <c r="BY311" s="33" t="n"/>
      <c r="BZ311" s="33" t="n"/>
      <c r="CA311" s="27" t="n"/>
      <c r="CB311" s="27" t="n"/>
      <c r="CC311" s="27" t="n"/>
      <c r="CD311" s="27" t="n"/>
      <c r="CE311" s="58" t="n"/>
      <c r="CF311" s="58" t="n"/>
      <c r="CG311" s="59">
        <f>IF(OR(Q311="AI",Q311="PI"),AD311-(AE311-AD311)*0.001,IF(AND(Q311="AO",T311="FC"),4-0.048,IF(AND(Q311="AO",OR(T311="FO",T311="FLO")),20-0.048,"")))</f>
        <v/>
      </c>
      <c r="CH311" s="60">
        <f>IF(OR(Q311="AI",Q311="PI"),AD311+(AE311-AD311)*0.001,IF(AND(Q311="AO",T311="FC"),4+0.048,IF(AND(Q311="AO",OR(T311="FO",T311="FLO")),20+0.048,"")))</f>
        <v/>
      </c>
      <c r="CI311" s="61" t="n"/>
      <c r="CJ311" s="62" t="n"/>
      <c r="CK311" s="59">
        <f>IF(OR(Q311="AI",Q311="PI"),(AE311+AD311)/2-(AE311-AD311)*0.001,IF(Q311="AO",12-0.048,""))</f>
        <v/>
      </c>
      <c r="CL311" s="60">
        <f>IF(OR(Q311="AI",Q311="PI"),(AE311+AD311)/2+(AE311-AD311)*0.001,IF(Q311="AO",12+0.048,""))</f>
        <v/>
      </c>
      <c r="CM311" s="61" t="n"/>
      <c r="CN311" s="62" t="n"/>
      <c r="CO311" s="59">
        <f>IF(OR(Q311="AI",Q311="PI"),AE311-(AE311-AD311)*0.001,IF(AND(Q311="AO",T311="FC"),20-0.048,IF(AND(Q311="AO",OR(T311="FO",T311="FLO")),4-0.048,"")))</f>
        <v/>
      </c>
      <c r="CP311" s="60">
        <f>IF(OR(Q311="AI",Q311="PI"),AE311+(AE311-AD311)*0.001,IF(AND(Q311="AO",T311="FC"),20+0.048,IF(AND(Q311="AO",OR(T311="FO",T311="FLO")),4+0.048,"")))</f>
        <v/>
      </c>
      <c r="CQ311" s="64" t="n"/>
      <c r="CR311" s="65" t="n"/>
      <c r="CS311" s="67" t="n"/>
      <c r="CT311" s="67" t="n"/>
      <c r="CU311" s="544" t="n">
        <v>1830</v>
      </c>
      <c r="CV311" s="518">
        <f>LEFT(D311,3)</f>
        <v/>
      </c>
      <c r="CW311" s="47" t="inlineStr">
        <is>
          <t>TI</t>
        </is>
      </c>
      <c r="CX311" s="47">
        <f>RIGHT(D311,7)</f>
        <v/>
      </c>
      <c r="CY311" s="47">
        <f>CV311&amp;CW311&amp;CX311</f>
        <v/>
      </c>
    </row>
    <row r="312" ht="19.9" customHeight="1" s="521">
      <c r="A312" s="524" t="n">
        <v>311</v>
      </c>
      <c r="B312" s="15" t="n">
        <v>7</v>
      </c>
      <c r="C312" s="15" t="n">
        <v>1830</v>
      </c>
      <c r="D312" s="45" t="inlineStr">
        <is>
          <t>18-TI-35204E</t>
        </is>
      </c>
      <c r="E312" s="553" t="n"/>
      <c r="F312" s="540" t="inlineStr">
        <is>
          <t>3</t>
        </is>
      </c>
      <c r="G312" s="541" t="inlineStr">
        <is>
          <t>输送氮气风机18-PC-3501AX主电机轴承温度显示</t>
        </is>
      </c>
      <c r="H312" s="553" t="n"/>
      <c r="I312" s="553" t="n"/>
      <c r="J312" s="553">
        <f>IF(H312&lt;&gt;"",LEFT(H312,FIND("～",H312,1)-1),"")</f>
        <v/>
      </c>
      <c r="K312" s="553">
        <f>IF(H312&lt;&gt;"",MID(H312,FIND("～",H312,1)+1,10),"")</f>
        <v/>
      </c>
      <c r="L312" s="22">
        <f>L311</f>
        <v/>
      </c>
      <c r="M312" s="21">
        <f>M311</f>
        <v/>
      </c>
      <c r="N312" s="21">
        <f>N311</f>
        <v/>
      </c>
      <c r="O312" s="21" t="n">
        <v>7</v>
      </c>
      <c r="P312" s="83">
        <f>P311</f>
        <v/>
      </c>
      <c r="Q312" s="22">
        <f>IF(MID(P312,4,3)="543","AO","AI")</f>
        <v/>
      </c>
      <c r="R312" s="22">
        <f>IF(R311&lt;&gt;"",R311,"")</f>
        <v/>
      </c>
      <c r="S312" s="542" t="inlineStr">
        <is>
          <t>4~20mA</t>
        </is>
      </c>
      <c r="T312" s="22" t="n"/>
      <c r="U312" s="22" t="n"/>
      <c r="V312" s="22" t="n"/>
      <c r="W312" s="22" t="n"/>
      <c r="X312" s="22" t="n"/>
      <c r="Y312" s="22" t="n"/>
      <c r="Z312" s="25">
        <f>"%Z"&amp;TEXT(M312,"00")&amp;TEXT(N312,"0")&amp;"1"&amp;TEXT(O312,"00")</f>
        <v/>
      </c>
      <c r="AA312" s="22">
        <f>IF(E312="","",IF(Q312="AI",CONCATENATE("%%I",E312),IF(Q312="AO",CONCATENATE("%%O",E312),E312)))</f>
        <v/>
      </c>
      <c r="AB312" s="22" t="inlineStr">
        <is>
          <t>18-TI-35204E</t>
        </is>
      </c>
      <c r="AC312" s="22">
        <f>IF(G312&lt;&gt;"",G312,"")</f>
        <v/>
      </c>
      <c r="AD312" s="21">
        <f>IF(J312&lt;&gt;"",J312,"")</f>
        <v/>
      </c>
      <c r="AE312" s="21">
        <f>IF(K312&lt;&gt;"",K312,"")</f>
        <v/>
      </c>
      <c r="AF312" s="21">
        <f>IF(I312&lt;&gt;"",I312,"")</f>
        <v/>
      </c>
      <c r="AG312" s="22" t="n">
        <v>0</v>
      </c>
      <c r="AH312" s="22" t="n">
        <v>0</v>
      </c>
      <c r="AI312" s="22" t="n">
        <v>0</v>
      </c>
      <c r="AJ312" s="22" t="n">
        <v>0</v>
      </c>
      <c r="AK312" s="23" t="inlineStr">
        <is>
          <t>DCS-AI</t>
        </is>
      </c>
      <c r="AL312" s="23" t="inlineStr">
        <is>
          <t>IS</t>
        </is>
      </c>
      <c r="AM312" s="23" t="n"/>
      <c r="AN312" s="84" t="inlineStr">
        <is>
          <t>DCS</t>
        </is>
      </c>
      <c r="AO312" s="27" t="n"/>
      <c r="AP312" s="27" t="n"/>
      <c r="AQ312" s="28" t="n"/>
      <c r="AR312" s="543" t="inlineStr">
        <is>
          <t>Y</t>
        </is>
      </c>
      <c r="AS312" s="29" t="n"/>
      <c r="AT312" s="84" t="inlineStr">
        <is>
          <t>Site</t>
        </is>
      </c>
      <c r="AU312" s="541" t="inlineStr">
        <is>
          <t>-</t>
        </is>
      </c>
      <c r="AV312" s="27" t="n"/>
      <c r="AW312" s="27" t="n"/>
      <c r="AX312" s="530" t="inlineStr">
        <is>
          <t>18-LP-KM-3501AX</t>
        </is>
      </c>
      <c r="AY312" s="530" t="inlineStr">
        <is>
          <t>DCS</t>
        </is>
      </c>
      <c r="AZ312" s="27" t="n"/>
      <c r="BA312" s="27" t="n"/>
      <c r="BB312" s="27" t="n"/>
      <c r="BC312" s="27" t="n"/>
      <c r="BD312" s="27" t="n"/>
      <c r="BE312" s="33" t="n"/>
      <c r="BF312" s="33" t="n"/>
      <c r="BG312" s="33" t="n"/>
      <c r="BH312" s="33" t="n"/>
      <c r="BI312" s="33" t="n"/>
      <c r="BJ312" s="33" t="n"/>
      <c r="BK312" s="33" t="n"/>
      <c r="BL312" s="33" t="n"/>
      <c r="BM312" s="33" t="n"/>
      <c r="BN312" s="33" t="n"/>
      <c r="BO312" s="33" t="n"/>
      <c r="BP312" s="33" t="n"/>
      <c r="BQ312" s="33" t="n"/>
      <c r="BR312" s="33" t="n"/>
      <c r="BS312" s="33" t="n"/>
      <c r="BT312" s="33" t="n"/>
      <c r="BU312" s="33" t="n"/>
      <c r="BV312" s="33" t="n"/>
      <c r="BW312" s="27" t="n"/>
      <c r="BX312" s="33" t="n"/>
      <c r="BY312" s="33" t="n"/>
      <c r="BZ312" s="33" t="n"/>
      <c r="CA312" s="27" t="n"/>
      <c r="CB312" s="27" t="n"/>
      <c r="CC312" s="27" t="n"/>
      <c r="CD312" s="27" t="n"/>
      <c r="CE312" s="58" t="n"/>
      <c r="CF312" s="58" t="n"/>
      <c r="CG312" s="59">
        <f>IF(OR(Q312="AI",Q312="PI"),AD312-(AE312-AD312)*0.001,IF(AND(Q312="AO",T312="FC"),4-0.048,IF(AND(Q312="AO",OR(T312="FO",T312="FLO")),20-0.048,"")))</f>
        <v/>
      </c>
      <c r="CH312" s="60">
        <f>IF(OR(Q312="AI",Q312="PI"),AD312+(AE312-AD312)*0.001,IF(AND(Q312="AO",T312="FC"),4+0.048,IF(AND(Q312="AO",OR(T312="FO",T312="FLO")),20+0.048,"")))</f>
        <v/>
      </c>
      <c r="CI312" s="61" t="n"/>
      <c r="CJ312" s="62" t="n"/>
      <c r="CK312" s="59">
        <f>IF(OR(Q312="AI",Q312="PI"),(AE312+AD312)/2-(AE312-AD312)*0.001,IF(Q312="AO",12-0.048,""))</f>
        <v/>
      </c>
      <c r="CL312" s="60">
        <f>IF(OR(Q312="AI",Q312="PI"),(AE312+AD312)/2+(AE312-AD312)*0.001,IF(Q312="AO",12+0.048,""))</f>
        <v/>
      </c>
      <c r="CM312" s="61" t="n"/>
      <c r="CN312" s="62" t="n"/>
      <c r="CO312" s="59">
        <f>IF(OR(Q312="AI",Q312="PI"),AE312-(AE312-AD312)*0.001,IF(AND(Q312="AO",T312="FC"),20-0.048,IF(AND(Q312="AO",OR(T312="FO",T312="FLO")),4-0.048,"")))</f>
        <v/>
      </c>
      <c r="CP312" s="60">
        <f>IF(OR(Q312="AI",Q312="PI"),AE312+(AE312-AD312)*0.001,IF(AND(Q312="AO",T312="FC"),20+0.048,IF(AND(Q312="AO",OR(T312="FO",T312="FLO")),4+0.048,"")))</f>
        <v/>
      </c>
      <c r="CQ312" s="64" t="n"/>
      <c r="CR312" s="65" t="n"/>
      <c r="CS312" s="67" t="n"/>
      <c r="CT312" s="67" t="n"/>
      <c r="CU312" s="544" t="n">
        <v>1830</v>
      </c>
      <c r="CV312" s="518">
        <f>LEFT(D312,3)</f>
        <v/>
      </c>
      <c r="CW312" s="47" t="inlineStr">
        <is>
          <t>TI</t>
        </is>
      </c>
      <c r="CX312" s="47">
        <f>RIGHT(D312,7)</f>
        <v/>
      </c>
      <c r="CY312" s="47">
        <f>CV312&amp;CW312&amp;CX312</f>
        <v/>
      </c>
    </row>
    <row r="313" ht="19.9" customHeight="1" s="521">
      <c r="A313" s="524" t="n">
        <v>312</v>
      </c>
      <c r="B313" s="15" t="n">
        <v>8</v>
      </c>
      <c r="C313" s="15" t="n">
        <v>1830</v>
      </c>
      <c r="D313" s="45" t="inlineStr">
        <is>
          <t>18-TI-35214A</t>
        </is>
      </c>
      <c r="E313" s="553" t="n"/>
      <c r="F313" s="540" t="inlineStr">
        <is>
          <t>3</t>
        </is>
      </c>
      <c r="G313" s="541" t="inlineStr">
        <is>
          <t>输送氮气风机18-PB-3501BX主电机定子温度显示</t>
        </is>
      </c>
      <c r="H313" s="553" t="n"/>
      <c r="I313" s="553" t="n"/>
      <c r="J313" s="553">
        <f>IF(H313&lt;&gt;"",LEFT(H313,FIND("～",H313,1)-1),"")</f>
        <v/>
      </c>
      <c r="K313" s="553">
        <f>IF(H313&lt;&gt;"",MID(H313,FIND("～",H313,1)+1,10),"")</f>
        <v/>
      </c>
      <c r="L313" s="22">
        <f>L312</f>
        <v/>
      </c>
      <c r="M313" s="21">
        <f>M312</f>
        <v/>
      </c>
      <c r="N313" s="21">
        <f>N312</f>
        <v/>
      </c>
      <c r="O313" s="21" t="n">
        <v>8</v>
      </c>
      <c r="P313" s="83">
        <f>P312</f>
        <v/>
      </c>
      <c r="Q313" s="22">
        <f>IF(MID(P313,4,3)="543","AO","AI")</f>
        <v/>
      </c>
      <c r="R313" s="22">
        <f>IF(R312&lt;&gt;"",R312,"")</f>
        <v/>
      </c>
      <c r="S313" s="542" t="inlineStr">
        <is>
          <t>4~20mA</t>
        </is>
      </c>
      <c r="T313" s="22" t="n"/>
      <c r="U313" s="22" t="n"/>
      <c r="V313" s="22" t="n"/>
      <c r="W313" s="22" t="n"/>
      <c r="X313" s="22" t="n"/>
      <c r="Y313" s="22" t="n"/>
      <c r="Z313" s="25">
        <f>"%Z"&amp;TEXT(M313,"00")&amp;TEXT(N313,"0")&amp;"1"&amp;TEXT(O313,"00")</f>
        <v/>
      </c>
      <c r="AA313" s="22">
        <f>IF(E313="","",IF(Q313="AI",CONCATENATE("%%I",E313),IF(Q313="AO",CONCATENATE("%%O",E313),E313)))</f>
        <v/>
      </c>
      <c r="AB313" s="22" t="inlineStr">
        <is>
          <t>18-TI-35214A</t>
        </is>
      </c>
      <c r="AC313" s="22">
        <f>IF(G313&lt;&gt;"",G313,"")</f>
        <v/>
      </c>
      <c r="AD313" s="21">
        <f>IF(J313&lt;&gt;"",J313,"")</f>
        <v/>
      </c>
      <c r="AE313" s="21">
        <f>IF(K313&lt;&gt;"",K313,"")</f>
        <v/>
      </c>
      <c r="AF313" s="21">
        <f>IF(I313&lt;&gt;"",I313,"")</f>
        <v/>
      </c>
      <c r="AG313" s="22" t="n">
        <v>0</v>
      </c>
      <c r="AH313" s="22" t="n">
        <v>0</v>
      </c>
      <c r="AI313" s="22" t="n">
        <v>0</v>
      </c>
      <c r="AJ313" s="22" t="n">
        <v>0</v>
      </c>
      <c r="AK313" s="23" t="inlineStr">
        <is>
          <t>DCS-AI</t>
        </is>
      </c>
      <c r="AL313" s="23" t="inlineStr">
        <is>
          <t>IS</t>
        </is>
      </c>
      <c r="AM313" s="23" t="n"/>
      <c r="AN313" s="84" t="inlineStr">
        <is>
          <t>DCS</t>
        </is>
      </c>
      <c r="AO313" s="27" t="n"/>
      <c r="AP313" s="27" t="n"/>
      <c r="AQ313" s="28" t="n"/>
      <c r="AR313" s="543" t="inlineStr">
        <is>
          <t>Y</t>
        </is>
      </c>
      <c r="AS313" s="29" t="n"/>
      <c r="AT313" s="84" t="inlineStr">
        <is>
          <t>Site</t>
        </is>
      </c>
      <c r="AU313" s="541" t="inlineStr">
        <is>
          <t>-</t>
        </is>
      </c>
      <c r="AV313" s="27" t="n"/>
      <c r="AW313" s="27" t="n"/>
      <c r="AX313" s="530" t="inlineStr">
        <is>
          <t>18-LP-KM-3501BX</t>
        </is>
      </c>
      <c r="AY313" s="530" t="inlineStr">
        <is>
          <t>DCS</t>
        </is>
      </c>
      <c r="AZ313" s="27" t="n"/>
      <c r="BA313" s="27" t="n"/>
      <c r="BB313" s="27" t="n"/>
      <c r="BC313" s="27" t="n"/>
      <c r="BD313" s="27" t="n"/>
      <c r="BE313" s="33" t="n"/>
      <c r="BF313" s="33" t="n"/>
      <c r="BG313" s="33" t="n"/>
      <c r="BH313" s="33" t="n"/>
      <c r="BI313" s="33" t="n"/>
      <c r="BJ313" s="33" t="n"/>
      <c r="BK313" s="33" t="n"/>
      <c r="BL313" s="33" t="n"/>
      <c r="BM313" s="33" t="n"/>
      <c r="BN313" s="33" t="n"/>
      <c r="BO313" s="33" t="n"/>
      <c r="BP313" s="33" t="n"/>
      <c r="BQ313" s="33" t="n"/>
      <c r="BR313" s="33" t="n"/>
      <c r="BS313" s="33" t="n"/>
      <c r="BT313" s="33" t="n"/>
      <c r="BU313" s="33" t="n"/>
      <c r="BV313" s="33" t="n"/>
      <c r="BW313" s="27" t="n"/>
      <c r="BX313" s="33" t="n"/>
      <c r="BY313" s="33" t="n"/>
      <c r="BZ313" s="33" t="n"/>
      <c r="CA313" s="27" t="n"/>
      <c r="CB313" s="27" t="n"/>
      <c r="CC313" s="27" t="n"/>
      <c r="CD313" s="27" t="n"/>
      <c r="CE313" s="58" t="n"/>
      <c r="CF313" s="58" t="n"/>
      <c r="CG313" s="59">
        <f>IF(OR(Q313="AI",Q313="PI"),AD313-(AE313-AD313)*0.001,IF(AND(Q313="AO",T313="FC"),4-0.048,IF(AND(Q313="AO",OR(T313="FO",T313="FLO")),20-0.048,"")))</f>
        <v/>
      </c>
      <c r="CH313" s="60">
        <f>IF(OR(Q313="AI",Q313="PI"),AD313+(AE313-AD313)*0.001,IF(AND(Q313="AO",T313="FC"),4+0.048,IF(AND(Q313="AO",OR(T313="FO",T313="FLO")),20+0.048,"")))</f>
        <v/>
      </c>
      <c r="CI313" s="61" t="n"/>
      <c r="CJ313" s="62" t="n"/>
      <c r="CK313" s="59">
        <f>IF(OR(Q313="AI",Q313="PI"),(AE313+AD313)/2-(AE313-AD313)*0.001,IF(Q313="AO",12-0.048,""))</f>
        <v/>
      </c>
      <c r="CL313" s="60">
        <f>IF(OR(Q313="AI",Q313="PI"),(AE313+AD313)/2+(AE313-AD313)*0.001,IF(Q313="AO",12+0.048,""))</f>
        <v/>
      </c>
      <c r="CM313" s="61" t="n"/>
      <c r="CN313" s="62" t="n"/>
      <c r="CO313" s="59">
        <f>IF(OR(Q313="AI",Q313="PI"),AE313-(AE313-AD313)*0.001,IF(AND(Q313="AO",T313="FC"),20-0.048,IF(AND(Q313="AO",OR(T313="FO",T313="FLO")),4-0.048,"")))</f>
        <v/>
      </c>
      <c r="CP313" s="60">
        <f>IF(OR(Q313="AI",Q313="PI"),AE313+(AE313-AD313)*0.001,IF(AND(Q313="AO",T313="FC"),20+0.048,IF(AND(Q313="AO",OR(T313="FO",T313="FLO")),4+0.048,"")))</f>
        <v/>
      </c>
      <c r="CQ313" s="64" t="n"/>
      <c r="CR313" s="65" t="n"/>
      <c r="CS313" s="67" t="n"/>
      <c r="CT313" s="67" t="n"/>
      <c r="CU313" s="544" t="n">
        <v>1830</v>
      </c>
      <c r="CV313" s="518">
        <f>LEFT(D313,3)</f>
        <v/>
      </c>
      <c r="CW313" s="47" t="inlineStr">
        <is>
          <t>TI</t>
        </is>
      </c>
      <c r="CX313" s="47">
        <f>RIGHT(D313,7)</f>
        <v/>
      </c>
      <c r="CY313" s="47">
        <f>CV313&amp;CW313&amp;CX313</f>
        <v/>
      </c>
    </row>
    <row r="314" ht="19.9" customHeight="1" s="521">
      <c r="A314" s="524" t="n">
        <v>313</v>
      </c>
      <c r="B314" s="15" t="n">
        <v>9</v>
      </c>
      <c r="C314" s="15" t="n">
        <v>1830</v>
      </c>
      <c r="D314" s="45" t="inlineStr">
        <is>
          <t>18-TI-35214B</t>
        </is>
      </c>
      <c r="E314" s="553" t="n"/>
      <c r="F314" s="540" t="inlineStr">
        <is>
          <t>3</t>
        </is>
      </c>
      <c r="G314" s="541" t="inlineStr">
        <is>
          <t>输送氮气风机18-PB-3501BX主电机定子温度显示</t>
        </is>
      </c>
      <c r="H314" s="553" t="n"/>
      <c r="I314" s="553" t="n"/>
      <c r="J314" s="553">
        <f>IF(H314&lt;&gt;"",LEFT(H314,FIND("～",H314,1)-1),"")</f>
        <v/>
      </c>
      <c r="K314" s="553">
        <f>IF(H314&lt;&gt;"",MID(H314,FIND("～",H314,1)+1,10),"")</f>
        <v/>
      </c>
      <c r="L314" s="22">
        <f>L313</f>
        <v/>
      </c>
      <c r="M314" s="21">
        <f>M313</f>
        <v/>
      </c>
      <c r="N314" s="21">
        <f>N313</f>
        <v/>
      </c>
      <c r="O314" s="21" t="n">
        <v>9</v>
      </c>
      <c r="P314" s="83">
        <f>P313</f>
        <v/>
      </c>
      <c r="Q314" s="22">
        <f>IF(MID(P314,4,3)="543","AO","AI")</f>
        <v/>
      </c>
      <c r="R314" s="22">
        <f>IF(R313&lt;&gt;"",R313,"")</f>
        <v/>
      </c>
      <c r="S314" s="542" t="inlineStr">
        <is>
          <t>4~20mA</t>
        </is>
      </c>
      <c r="T314" s="22" t="n"/>
      <c r="U314" s="22" t="n"/>
      <c r="V314" s="22" t="n"/>
      <c r="W314" s="22" t="n"/>
      <c r="X314" s="22" t="n"/>
      <c r="Y314" s="22" t="n"/>
      <c r="Z314" s="25">
        <f>"%Z"&amp;TEXT(M314,"00")&amp;TEXT(N314,"0")&amp;"1"&amp;TEXT(O314,"00")</f>
        <v/>
      </c>
      <c r="AA314" s="22">
        <f>IF(E314="","",IF(Q314="AI",CONCATENATE("%%I",E314),IF(Q314="AO",CONCATENATE("%%O",E314),E314)))</f>
        <v/>
      </c>
      <c r="AB314" s="22" t="inlineStr">
        <is>
          <t>18-TI-35214B</t>
        </is>
      </c>
      <c r="AC314" s="22">
        <f>IF(G314&lt;&gt;"",G314,"")</f>
        <v/>
      </c>
      <c r="AD314" s="21">
        <f>IF(J314&lt;&gt;"",J314,"")</f>
        <v/>
      </c>
      <c r="AE314" s="21">
        <f>IF(K314&lt;&gt;"",K314,"")</f>
        <v/>
      </c>
      <c r="AF314" s="21">
        <f>IF(I314&lt;&gt;"",I314,"")</f>
        <v/>
      </c>
      <c r="AG314" s="22" t="n">
        <v>0</v>
      </c>
      <c r="AH314" s="22" t="n">
        <v>0</v>
      </c>
      <c r="AI314" s="22" t="n">
        <v>0</v>
      </c>
      <c r="AJ314" s="22" t="n">
        <v>0</v>
      </c>
      <c r="AK314" s="23" t="inlineStr">
        <is>
          <t>DCS-AI</t>
        </is>
      </c>
      <c r="AL314" s="23" t="inlineStr">
        <is>
          <t>IS</t>
        </is>
      </c>
      <c r="AM314" s="23" t="n"/>
      <c r="AN314" s="84" t="inlineStr">
        <is>
          <t>DCS</t>
        </is>
      </c>
      <c r="AO314" s="27" t="n"/>
      <c r="AP314" s="27" t="n"/>
      <c r="AQ314" s="28" t="n"/>
      <c r="AR314" s="543" t="inlineStr">
        <is>
          <t>Y</t>
        </is>
      </c>
      <c r="AS314" s="29" t="n"/>
      <c r="AT314" s="84" t="inlineStr">
        <is>
          <t>Site</t>
        </is>
      </c>
      <c r="AU314" s="541" t="inlineStr">
        <is>
          <t>-</t>
        </is>
      </c>
      <c r="AV314" s="27" t="n"/>
      <c r="AW314" s="27" t="n"/>
      <c r="AX314" s="530" t="inlineStr">
        <is>
          <t>18-LP-KM-3501BX</t>
        </is>
      </c>
      <c r="AY314" s="530" t="inlineStr">
        <is>
          <t>DCS</t>
        </is>
      </c>
      <c r="AZ314" s="27" t="n"/>
      <c r="BA314" s="27" t="n"/>
      <c r="BB314" s="27" t="n"/>
      <c r="BC314" s="27" t="n"/>
      <c r="BD314" s="27" t="n"/>
      <c r="BE314" s="33" t="n"/>
      <c r="BF314" s="33" t="n"/>
      <c r="BG314" s="33" t="n"/>
      <c r="BH314" s="33" t="n"/>
      <c r="BI314" s="33" t="n"/>
      <c r="BJ314" s="33" t="n"/>
      <c r="BK314" s="33" t="n"/>
      <c r="BL314" s="33" t="n"/>
      <c r="BM314" s="33" t="n"/>
      <c r="BN314" s="33" t="n"/>
      <c r="BO314" s="33" t="n"/>
      <c r="BP314" s="33" t="n"/>
      <c r="BQ314" s="33" t="n"/>
      <c r="BR314" s="33" t="n"/>
      <c r="BS314" s="33" t="n"/>
      <c r="BT314" s="33" t="n"/>
      <c r="BU314" s="33" t="n"/>
      <c r="BV314" s="33" t="n"/>
      <c r="BW314" s="27" t="n"/>
      <c r="BX314" s="33" t="n"/>
      <c r="BY314" s="33" t="n"/>
      <c r="BZ314" s="33" t="n"/>
      <c r="CA314" s="27" t="n"/>
      <c r="CB314" s="27" t="n"/>
      <c r="CC314" s="27" t="n"/>
      <c r="CD314" s="27" t="n"/>
      <c r="CE314" s="58" t="n"/>
      <c r="CF314" s="58" t="n"/>
      <c r="CG314" s="59">
        <f>IF(OR(Q314="AI",Q314="PI"),AD314-(AE314-AD314)*0.001,IF(AND(Q314="AO",T314="FC"),4-0.048,IF(AND(Q314="AO",OR(T314="FO",T314="FLO")),20-0.048,"")))</f>
        <v/>
      </c>
      <c r="CH314" s="60">
        <f>IF(OR(Q314="AI",Q314="PI"),AD314+(AE314-AD314)*0.001,IF(AND(Q314="AO",T314="FC"),4+0.048,IF(AND(Q314="AO",OR(T314="FO",T314="FLO")),20+0.048,"")))</f>
        <v/>
      </c>
      <c r="CI314" s="61" t="n"/>
      <c r="CJ314" s="62" t="n"/>
      <c r="CK314" s="59">
        <f>IF(OR(Q314="AI",Q314="PI"),(AE314+AD314)/2-(AE314-AD314)*0.001,IF(Q314="AO",12-0.048,""))</f>
        <v/>
      </c>
      <c r="CL314" s="60">
        <f>IF(OR(Q314="AI",Q314="PI"),(AE314+AD314)/2+(AE314-AD314)*0.001,IF(Q314="AO",12+0.048,""))</f>
        <v/>
      </c>
      <c r="CM314" s="61" t="n"/>
      <c r="CN314" s="62" t="n"/>
      <c r="CO314" s="59">
        <f>IF(OR(Q314="AI",Q314="PI"),AE314-(AE314-AD314)*0.001,IF(AND(Q314="AO",T314="FC"),20-0.048,IF(AND(Q314="AO",OR(T314="FO",T314="FLO")),4-0.048,"")))</f>
        <v/>
      </c>
      <c r="CP314" s="60">
        <f>IF(OR(Q314="AI",Q314="PI"),AE314+(AE314-AD314)*0.001,IF(AND(Q314="AO",T314="FC"),20+0.048,IF(AND(Q314="AO",OR(T314="FO",T314="FLO")),4+0.048,"")))</f>
        <v/>
      </c>
      <c r="CQ314" s="64" t="n"/>
      <c r="CR314" s="65" t="n"/>
      <c r="CS314" s="67" t="n"/>
      <c r="CT314" s="67" t="n"/>
      <c r="CU314" s="544" t="n">
        <v>1830</v>
      </c>
      <c r="CV314" s="518">
        <f>LEFT(D314,3)</f>
        <v/>
      </c>
      <c r="CW314" s="47" t="inlineStr">
        <is>
          <t>TI</t>
        </is>
      </c>
      <c r="CX314" s="47">
        <f>RIGHT(D314,7)</f>
        <v/>
      </c>
      <c r="CY314" s="47">
        <f>CV314&amp;CW314&amp;CX314</f>
        <v/>
      </c>
    </row>
    <row r="315" ht="19.9" customHeight="1" s="521">
      <c r="A315" s="524" t="n">
        <v>314</v>
      </c>
      <c r="B315" s="15" t="n">
        <v>10</v>
      </c>
      <c r="C315" s="15" t="n">
        <v>1830</v>
      </c>
      <c r="D315" s="45" t="inlineStr">
        <is>
          <t>18-TI-35214C</t>
        </is>
      </c>
      <c r="E315" s="45" t="n"/>
      <c r="F315" s="540" t="inlineStr">
        <is>
          <t>3</t>
        </is>
      </c>
      <c r="G315" s="541" t="inlineStr">
        <is>
          <t>输送氮气风机18-PB-3501BX主电机定子温度显示</t>
        </is>
      </c>
      <c r="H315" s="553" t="n"/>
      <c r="I315" s="553" t="n"/>
      <c r="J315" s="553">
        <f>IF(H315&lt;&gt;"",LEFT(H315,FIND("～",H315,1)-1),"")</f>
        <v/>
      </c>
      <c r="K315" s="553">
        <f>IF(H315&lt;&gt;"",MID(H315,FIND("～",H315,1)+1,10),"")</f>
        <v/>
      </c>
      <c r="L315" s="22">
        <f>L314</f>
        <v/>
      </c>
      <c r="M315" s="21">
        <f>M314</f>
        <v/>
      </c>
      <c r="N315" s="21">
        <f>N314</f>
        <v/>
      </c>
      <c r="O315" s="21" t="n">
        <v>10</v>
      </c>
      <c r="P315" s="83">
        <f>P314</f>
        <v/>
      </c>
      <c r="Q315" s="22">
        <f>IF(MID(P315,4,3)="543","AO","AI")</f>
        <v/>
      </c>
      <c r="R315" s="22">
        <f>IF(R314&lt;&gt;"",R314,"")</f>
        <v/>
      </c>
      <c r="S315" s="542" t="inlineStr">
        <is>
          <t>4~20mA</t>
        </is>
      </c>
      <c r="T315" s="22" t="n"/>
      <c r="U315" s="22" t="n"/>
      <c r="V315" s="22" t="n"/>
      <c r="W315" s="22" t="n"/>
      <c r="X315" s="22" t="n"/>
      <c r="Y315" s="22" t="n"/>
      <c r="Z315" s="25">
        <f>"%Z"&amp;TEXT(M315,"00")&amp;TEXT(N315,"0")&amp;"1"&amp;TEXT(O315,"00")</f>
        <v/>
      </c>
      <c r="AA315" s="22">
        <f>IF(E315="","",IF(Q315="AI",CONCATENATE("%%I",E315),IF(Q315="AO",CONCATENATE("%%O",E315),E315)))</f>
        <v/>
      </c>
      <c r="AB315" s="22" t="inlineStr">
        <is>
          <t>18-TI-35214C</t>
        </is>
      </c>
      <c r="AC315" s="22">
        <f>IF(G315&lt;&gt;"",G315,"")</f>
        <v/>
      </c>
      <c r="AD315" s="21">
        <f>IF(J315&lt;&gt;"",J315,"")</f>
        <v/>
      </c>
      <c r="AE315" s="21">
        <f>IF(K315&lt;&gt;"",K315,"")</f>
        <v/>
      </c>
      <c r="AF315" s="21">
        <f>IF(I315&lt;&gt;"",I315,"")</f>
        <v/>
      </c>
      <c r="AG315" s="22" t="n"/>
      <c r="AH315" s="22" t="n"/>
      <c r="AI315" s="22" t="n"/>
      <c r="AJ315" s="22" t="n"/>
      <c r="AK315" s="23" t="inlineStr">
        <is>
          <t>DCS-AI</t>
        </is>
      </c>
      <c r="AL315" s="23" t="inlineStr">
        <is>
          <t>IS</t>
        </is>
      </c>
      <c r="AM315" s="23" t="n"/>
      <c r="AN315" s="84" t="inlineStr">
        <is>
          <t>DCS</t>
        </is>
      </c>
      <c r="AO315" s="27" t="n"/>
      <c r="AP315" s="27" t="n"/>
      <c r="AQ315" s="28" t="n"/>
      <c r="AR315" s="543" t="inlineStr">
        <is>
          <t>Y</t>
        </is>
      </c>
      <c r="AS315" s="29" t="n"/>
      <c r="AT315" s="84" t="inlineStr">
        <is>
          <t>Site</t>
        </is>
      </c>
      <c r="AU315" s="541" t="inlineStr">
        <is>
          <t>-</t>
        </is>
      </c>
      <c r="AV315" s="27" t="n"/>
      <c r="AW315" s="27" t="n"/>
      <c r="AX315" s="530" t="inlineStr">
        <is>
          <t>18-LP-KM-3501BX</t>
        </is>
      </c>
      <c r="AY315" s="530" t="inlineStr">
        <is>
          <t>DCS</t>
        </is>
      </c>
      <c r="AZ315" s="27" t="n"/>
      <c r="BA315" s="27" t="n"/>
      <c r="BB315" s="27" t="n"/>
      <c r="BC315" s="27" t="n"/>
      <c r="BD315" s="27" t="n"/>
      <c r="BE315" s="33" t="n"/>
      <c r="BF315" s="33" t="n"/>
      <c r="BG315" s="33" t="n"/>
      <c r="BH315" s="33" t="n"/>
      <c r="BI315" s="33" t="n"/>
      <c r="BJ315" s="33" t="n"/>
      <c r="BK315" s="33" t="n"/>
      <c r="BL315" s="33" t="n"/>
      <c r="BM315" s="33" t="n"/>
      <c r="BN315" s="33" t="n"/>
      <c r="BO315" s="33" t="n"/>
      <c r="BP315" s="33" t="n"/>
      <c r="BQ315" s="33" t="n"/>
      <c r="BR315" s="33" t="n"/>
      <c r="BS315" s="33" t="n"/>
      <c r="BT315" s="33" t="n"/>
      <c r="BU315" s="33" t="n"/>
      <c r="BV315" s="33" t="n"/>
      <c r="BW315" s="27" t="n"/>
      <c r="BX315" s="33" t="n"/>
      <c r="BY315" s="33" t="n"/>
      <c r="BZ315" s="33" t="n"/>
      <c r="CA315" s="27" t="n"/>
      <c r="CB315" s="27" t="n"/>
      <c r="CC315" s="27" t="n"/>
      <c r="CD315" s="27" t="n"/>
      <c r="CE315" s="58" t="n"/>
      <c r="CF315" s="58" t="n"/>
      <c r="CG315" s="59">
        <f>IF(OR(Q315="AI",Q315="PI"),AD315-(AE315-AD315)*0.001,IF(AND(Q315="AO",T315="FC"),4-0.048,IF(AND(Q315="AO",OR(T315="FO",T315="FLO")),20-0.048,"")))</f>
        <v/>
      </c>
      <c r="CH315" s="60">
        <f>IF(OR(Q315="AI",Q315="PI"),AD315+(AE315-AD315)*0.001,IF(AND(Q315="AO",T315="FC"),4+0.048,IF(AND(Q315="AO",OR(T315="FO",T315="FLO")),20+0.048,"")))</f>
        <v/>
      </c>
      <c r="CI315" s="61" t="n"/>
      <c r="CJ315" s="62" t="n"/>
      <c r="CK315" s="59">
        <f>IF(OR(Q315="AI",Q315="PI"),(AE315+AD315)/2-(AE315-AD315)*0.001,IF(Q315="AO",12-0.048,""))</f>
        <v/>
      </c>
      <c r="CL315" s="60">
        <f>IF(OR(Q315="AI",Q315="PI"),(AE315+AD315)/2+(AE315-AD315)*0.001,IF(Q315="AO",12+0.048,""))</f>
        <v/>
      </c>
      <c r="CM315" s="61" t="n"/>
      <c r="CN315" s="62" t="n"/>
      <c r="CO315" s="59">
        <f>IF(OR(Q315="AI",Q315="PI"),AE315-(AE315-AD315)*0.001,IF(AND(Q315="AO",T315="FC"),20-0.048,IF(AND(Q315="AO",OR(T315="FO",T315="FLO")),4-0.048,"")))</f>
        <v/>
      </c>
      <c r="CP315" s="60">
        <f>IF(OR(Q315="AI",Q315="PI"),AE315+(AE315-AD315)*0.001,IF(AND(Q315="AO",T315="FC"),20+0.048,IF(AND(Q315="AO",OR(T315="FO",T315="FLO")),4+0.048,"")))</f>
        <v/>
      </c>
      <c r="CQ315" s="64" t="n"/>
      <c r="CR315" s="65" t="n"/>
      <c r="CS315" s="67" t="n"/>
      <c r="CT315" s="67" t="n"/>
      <c r="CU315" s="544" t="n">
        <v>1830</v>
      </c>
      <c r="CV315" s="518">
        <f>LEFT(D315,3)</f>
        <v/>
      </c>
      <c r="CW315" s="47" t="inlineStr">
        <is>
          <t>TI</t>
        </is>
      </c>
      <c r="CX315" s="47">
        <f>RIGHT(D315,7)</f>
        <v/>
      </c>
      <c r="CY315" s="47">
        <f>CV315&amp;CW315&amp;CX315</f>
        <v/>
      </c>
    </row>
    <row r="316" ht="19.9" customHeight="1" s="521">
      <c r="A316" s="524" t="n">
        <v>315</v>
      </c>
      <c r="B316" s="15" t="n">
        <v>11</v>
      </c>
      <c r="C316" s="15" t="n">
        <v>1830</v>
      </c>
      <c r="D316" s="45" t="inlineStr">
        <is>
          <t>18-TI-35214D</t>
        </is>
      </c>
      <c r="E316" s="45" t="n"/>
      <c r="F316" s="540" t="inlineStr">
        <is>
          <t>3</t>
        </is>
      </c>
      <c r="G316" s="541" t="inlineStr">
        <is>
          <t>输送氮气风机18-PC-3501BX主电机轴承温度显示</t>
        </is>
      </c>
      <c r="H316" s="553" t="n"/>
      <c r="I316" s="553" t="n"/>
      <c r="J316" s="553">
        <f>IF(H316&lt;&gt;"",LEFT(H316,FIND("～",H316,1)-1),"")</f>
        <v/>
      </c>
      <c r="K316" s="553">
        <f>IF(H316&lt;&gt;"",MID(H316,FIND("～",H316,1)+1,10),"")</f>
        <v/>
      </c>
      <c r="L316" s="22">
        <f>L315</f>
        <v/>
      </c>
      <c r="M316" s="21">
        <f>M315</f>
        <v/>
      </c>
      <c r="N316" s="21">
        <f>N315</f>
        <v/>
      </c>
      <c r="O316" s="21" t="n">
        <v>11</v>
      </c>
      <c r="P316" s="83">
        <f>P315</f>
        <v/>
      </c>
      <c r="Q316" s="22">
        <f>IF(MID(P316,4,3)="543","AO","AI")</f>
        <v/>
      </c>
      <c r="R316" s="22">
        <f>IF(R315&lt;&gt;"",R315,"")</f>
        <v/>
      </c>
      <c r="S316" s="542" t="inlineStr">
        <is>
          <t>4~20mA</t>
        </is>
      </c>
      <c r="T316" s="22" t="n"/>
      <c r="U316" s="22" t="n"/>
      <c r="V316" s="22" t="n"/>
      <c r="W316" s="22" t="n"/>
      <c r="X316" s="22" t="n"/>
      <c r="Y316" s="22" t="n"/>
      <c r="Z316" s="25">
        <f>"%Z"&amp;TEXT(M316,"00")&amp;TEXT(N316,"0")&amp;"1"&amp;TEXT(O316,"00")</f>
        <v/>
      </c>
      <c r="AA316" s="22">
        <f>IF(E316="","",IF(Q316="AI",CONCATENATE("%%I",E316),IF(Q316="AO",CONCATENATE("%%O",E316),E316)))</f>
        <v/>
      </c>
      <c r="AB316" s="22" t="inlineStr">
        <is>
          <t>18-TI-35214D</t>
        </is>
      </c>
      <c r="AC316" s="22">
        <f>IF(G316&lt;&gt;"",G316,"")</f>
        <v/>
      </c>
      <c r="AD316" s="21">
        <f>IF(J316&lt;&gt;"",J316,"")</f>
        <v/>
      </c>
      <c r="AE316" s="21">
        <f>IF(K316&lt;&gt;"",K316,"")</f>
        <v/>
      </c>
      <c r="AF316" s="21">
        <f>IF(I316&lt;&gt;"",I316,"")</f>
        <v/>
      </c>
      <c r="AG316" s="22" t="n"/>
      <c r="AH316" s="22" t="n"/>
      <c r="AI316" s="22" t="n"/>
      <c r="AJ316" s="22" t="n"/>
      <c r="AK316" s="23" t="inlineStr">
        <is>
          <t>DCS-AI</t>
        </is>
      </c>
      <c r="AL316" s="23" t="inlineStr">
        <is>
          <t>IS</t>
        </is>
      </c>
      <c r="AM316" s="23" t="n"/>
      <c r="AN316" s="84" t="inlineStr">
        <is>
          <t>DCS</t>
        </is>
      </c>
      <c r="AO316" s="27" t="n"/>
      <c r="AP316" s="27" t="n"/>
      <c r="AQ316" s="28" t="n"/>
      <c r="AR316" s="543" t="inlineStr">
        <is>
          <t>Y</t>
        </is>
      </c>
      <c r="AS316" s="29" t="n"/>
      <c r="AT316" s="84" t="inlineStr">
        <is>
          <t>Site</t>
        </is>
      </c>
      <c r="AU316" s="541" t="inlineStr">
        <is>
          <t>-</t>
        </is>
      </c>
      <c r="AV316" s="27" t="n"/>
      <c r="AW316" s="27" t="n"/>
      <c r="AX316" s="530" t="inlineStr">
        <is>
          <t>18-LP-KM-3501BX</t>
        </is>
      </c>
      <c r="AY316" s="530" t="inlineStr">
        <is>
          <t>DCS</t>
        </is>
      </c>
      <c r="AZ316" s="27" t="n"/>
      <c r="BA316" s="27" t="n"/>
      <c r="BB316" s="27" t="n"/>
      <c r="BC316" s="27" t="n"/>
      <c r="BD316" s="27" t="n"/>
      <c r="BE316" s="33" t="n"/>
      <c r="BF316" s="33" t="n"/>
      <c r="BG316" s="33" t="n"/>
      <c r="BH316" s="33" t="n"/>
      <c r="BI316" s="33" t="n"/>
      <c r="BJ316" s="33" t="n"/>
      <c r="BK316" s="33" t="n"/>
      <c r="BL316" s="33" t="n"/>
      <c r="BM316" s="33" t="n"/>
      <c r="BN316" s="33" t="n"/>
      <c r="BO316" s="33" t="n"/>
      <c r="BP316" s="33" t="n"/>
      <c r="BQ316" s="33" t="n"/>
      <c r="BR316" s="33" t="n"/>
      <c r="BS316" s="33" t="n"/>
      <c r="BT316" s="33" t="n"/>
      <c r="BU316" s="33" t="n"/>
      <c r="BV316" s="33" t="n"/>
      <c r="BW316" s="27" t="n"/>
      <c r="BX316" s="33" t="n"/>
      <c r="BY316" s="33" t="n"/>
      <c r="BZ316" s="33" t="n"/>
      <c r="CA316" s="27" t="n"/>
      <c r="CB316" s="27" t="n"/>
      <c r="CC316" s="27" t="n"/>
      <c r="CD316" s="27" t="n"/>
      <c r="CE316" s="58" t="n"/>
      <c r="CF316" s="58" t="n"/>
      <c r="CG316" s="59">
        <f>IF(OR(Q316="AI",Q316="PI"),AD316-(AE316-AD316)*0.001,IF(AND(Q316="AO",T316="FC"),4-0.048,IF(AND(Q316="AO",OR(T316="FO",T316="FLO")),20-0.048,"")))</f>
        <v/>
      </c>
      <c r="CH316" s="60">
        <f>IF(OR(Q316="AI",Q316="PI"),AD316+(AE316-AD316)*0.001,IF(AND(Q316="AO",T316="FC"),4+0.048,IF(AND(Q316="AO",OR(T316="FO",T316="FLO")),20+0.048,"")))</f>
        <v/>
      </c>
      <c r="CI316" s="61" t="n"/>
      <c r="CJ316" s="62" t="n"/>
      <c r="CK316" s="59">
        <f>IF(OR(Q316="AI",Q316="PI"),(AE316+AD316)/2-(AE316-AD316)*0.001,IF(Q316="AO",12-0.048,""))</f>
        <v/>
      </c>
      <c r="CL316" s="60">
        <f>IF(OR(Q316="AI",Q316="PI"),(AE316+AD316)/2+(AE316-AD316)*0.001,IF(Q316="AO",12+0.048,""))</f>
        <v/>
      </c>
      <c r="CM316" s="61" t="n"/>
      <c r="CN316" s="62" t="n"/>
      <c r="CO316" s="59">
        <f>IF(OR(Q316="AI",Q316="PI"),AE316-(AE316-AD316)*0.001,IF(AND(Q316="AO",T316="FC"),20-0.048,IF(AND(Q316="AO",OR(T316="FO",T316="FLO")),4-0.048,"")))</f>
        <v/>
      </c>
      <c r="CP316" s="60">
        <f>IF(OR(Q316="AI",Q316="PI"),AE316+(AE316-AD316)*0.001,IF(AND(Q316="AO",T316="FC"),20+0.048,IF(AND(Q316="AO",OR(T316="FO",T316="FLO")),4+0.048,"")))</f>
        <v/>
      </c>
      <c r="CQ316" s="64" t="n"/>
      <c r="CR316" s="65" t="n"/>
      <c r="CS316" s="67" t="n"/>
      <c r="CT316" s="67" t="n"/>
      <c r="CU316" s="544" t="n">
        <v>1830</v>
      </c>
      <c r="CV316" s="518">
        <f>LEFT(D316,3)</f>
        <v/>
      </c>
      <c r="CW316" s="47" t="inlineStr">
        <is>
          <t>TI</t>
        </is>
      </c>
      <c r="CX316" s="47">
        <f>RIGHT(D316,7)</f>
        <v/>
      </c>
      <c r="CY316" s="47">
        <f>CV316&amp;CW316&amp;CX316</f>
        <v/>
      </c>
    </row>
    <row r="317" ht="19.9" customHeight="1" s="521">
      <c r="A317" s="524" t="n">
        <v>316</v>
      </c>
      <c r="B317" s="15" t="n">
        <v>12</v>
      </c>
      <c r="C317" s="15" t="n">
        <v>1830</v>
      </c>
      <c r="D317" s="45" t="inlineStr">
        <is>
          <t>18-TI-35214E</t>
        </is>
      </c>
      <c r="E317" s="45" t="n"/>
      <c r="F317" s="540" t="inlineStr">
        <is>
          <t>3</t>
        </is>
      </c>
      <c r="G317" s="541" t="inlineStr">
        <is>
          <t>输送氮气风机18-PC-3501BX主电机轴承温度显示</t>
        </is>
      </c>
      <c r="H317" s="553" t="n"/>
      <c r="I317" s="553" t="n"/>
      <c r="J317" s="553">
        <f>IF(H317&lt;&gt;"",LEFT(H317,FIND("～",H317,1)-1),"")</f>
        <v/>
      </c>
      <c r="K317" s="553">
        <f>IF(H317&lt;&gt;"",MID(H317,FIND("～",H317,1)+1,10),"")</f>
        <v/>
      </c>
      <c r="L317" s="22">
        <f>L316</f>
        <v/>
      </c>
      <c r="M317" s="21">
        <f>M316</f>
        <v/>
      </c>
      <c r="N317" s="21">
        <f>N316</f>
        <v/>
      </c>
      <c r="O317" s="21" t="n">
        <v>12</v>
      </c>
      <c r="P317" s="83">
        <f>P316</f>
        <v/>
      </c>
      <c r="Q317" s="22">
        <f>IF(MID(P317,4,3)="543","AO","AI")</f>
        <v/>
      </c>
      <c r="R317" s="22">
        <f>IF(R316&lt;&gt;"",R316,"")</f>
        <v/>
      </c>
      <c r="S317" s="542" t="inlineStr">
        <is>
          <t>4~20mA</t>
        </is>
      </c>
      <c r="T317" s="22" t="n"/>
      <c r="U317" s="22" t="n"/>
      <c r="V317" s="22" t="n"/>
      <c r="W317" s="22" t="n"/>
      <c r="X317" s="22" t="n"/>
      <c r="Y317" s="22" t="n"/>
      <c r="Z317" s="25">
        <f>"%Z"&amp;TEXT(M317,"00")&amp;TEXT(N317,"0")&amp;"1"&amp;TEXT(O317,"00")</f>
        <v/>
      </c>
      <c r="AA317" s="22">
        <f>IF(E317="","",IF(Q317="AI",CONCATENATE("%%I",E317),IF(Q317="AO",CONCATENATE("%%O",E317),E317)))</f>
        <v/>
      </c>
      <c r="AB317" s="22" t="inlineStr">
        <is>
          <t>18-TI-35214E</t>
        </is>
      </c>
      <c r="AC317" s="22">
        <f>IF(G317&lt;&gt;"",G317,"")</f>
        <v/>
      </c>
      <c r="AD317" s="21">
        <f>IF(J317&lt;&gt;"",J317,"")</f>
        <v/>
      </c>
      <c r="AE317" s="21">
        <f>IF(K317&lt;&gt;"",K317,"")</f>
        <v/>
      </c>
      <c r="AF317" s="21">
        <f>IF(I317&lt;&gt;"",I317,"")</f>
        <v/>
      </c>
      <c r="AG317" s="22" t="n"/>
      <c r="AH317" s="22" t="n"/>
      <c r="AI317" s="22" t="n"/>
      <c r="AJ317" s="22" t="n"/>
      <c r="AK317" s="23" t="inlineStr">
        <is>
          <t>DCS-AI</t>
        </is>
      </c>
      <c r="AL317" s="23" t="inlineStr">
        <is>
          <t>IS</t>
        </is>
      </c>
      <c r="AM317" s="23" t="n"/>
      <c r="AN317" s="84" t="inlineStr">
        <is>
          <t>DCS</t>
        </is>
      </c>
      <c r="AO317" s="27" t="n"/>
      <c r="AP317" s="27" t="n"/>
      <c r="AQ317" s="28" t="n"/>
      <c r="AR317" s="543" t="inlineStr">
        <is>
          <t>Y</t>
        </is>
      </c>
      <c r="AS317" s="29" t="n"/>
      <c r="AT317" s="84" t="inlineStr">
        <is>
          <t>Site</t>
        </is>
      </c>
      <c r="AU317" s="541" t="inlineStr">
        <is>
          <t>-</t>
        </is>
      </c>
      <c r="AV317" s="27" t="n"/>
      <c r="AW317" s="27" t="n"/>
      <c r="AX317" s="530" t="inlineStr">
        <is>
          <t>18-LP-KM-3501BX</t>
        </is>
      </c>
      <c r="AY317" s="530" t="inlineStr">
        <is>
          <t>DCS</t>
        </is>
      </c>
      <c r="AZ317" s="27" t="n"/>
      <c r="BA317" s="27" t="n"/>
      <c r="BB317" s="27" t="n"/>
      <c r="BC317" s="27" t="n"/>
      <c r="BD317" s="27" t="n"/>
      <c r="BE317" s="33" t="n"/>
      <c r="BF317" s="33" t="n"/>
      <c r="BG317" s="33" t="n"/>
      <c r="BH317" s="33" t="n"/>
      <c r="BI317" s="33" t="n"/>
      <c r="BJ317" s="33" t="n"/>
      <c r="BK317" s="33" t="n"/>
      <c r="BL317" s="33" t="n"/>
      <c r="BM317" s="33" t="n"/>
      <c r="BN317" s="33" t="n"/>
      <c r="BO317" s="33" t="n"/>
      <c r="BP317" s="33" t="n"/>
      <c r="BQ317" s="33" t="n"/>
      <c r="BR317" s="33" t="n"/>
      <c r="BS317" s="33" t="n"/>
      <c r="BT317" s="33" t="n"/>
      <c r="BU317" s="33" t="n"/>
      <c r="BV317" s="33" t="n"/>
      <c r="BW317" s="27" t="n"/>
      <c r="BX317" s="33" t="n"/>
      <c r="BY317" s="33" t="n"/>
      <c r="BZ317" s="33" t="n"/>
      <c r="CA317" s="27" t="n"/>
      <c r="CB317" s="27" t="n"/>
      <c r="CC317" s="27" t="n"/>
      <c r="CD317" s="27" t="n"/>
      <c r="CE317" s="58" t="n"/>
      <c r="CF317" s="58" t="n"/>
      <c r="CG317" s="59">
        <f>IF(OR(Q317="AI",Q317="PI"),AD317-(AE317-AD317)*0.001,IF(AND(Q317="AO",T317="FC"),4-0.048,IF(AND(Q317="AO",OR(T317="FO",T317="FLO")),20-0.048,"")))</f>
        <v/>
      </c>
      <c r="CH317" s="60">
        <f>IF(OR(Q317="AI",Q317="PI"),AD317+(AE317-AD317)*0.001,IF(AND(Q317="AO",T317="FC"),4+0.048,IF(AND(Q317="AO",OR(T317="FO",T317="FLO")),20+0.048,"")))</f>
        <v/>
      </c>
      <c r="CI317" s="61" t="n"/>
      <c r="CJ317" s="62" t="n"/>
      <c r="CK317" s="59">
        <f>IF(OR(Q317="AI",Q317="PI"),(AE317+AD317)/2-(AE317-AD317)*0.001,IF(Q317="AO",12-0.048,""))</f>
        <v/>
      </c>
      <c r="CL317" s="60">
        <f>IF(OR(Q317="AI",Q317="PI"),(AE317+AD317)/2+(AE317-AD317)*0.001,IF(Q317="AO",12+0.048,""))</f>
        <v/>
      </c>
      <c r="CM317" s="61" t="n"/>
      <c r="CN317" s="62" t="n"/>
      <c r="CO317" s="59">
        <f>IF(OR(Q317="AI",Q317="PI"),AE317-(AE317-AD317)*0.001,IF(AND(Q317="AO",T317="FC"),20-0.048,IF(AND(Q317="AO",OR(T317="FO",T317="FLO")),4-0.048,"")))</f>
        <v/>
      </c>
      <c r="CP317" s="60">
        <f>IF(OR(Q317="AI",Q317="PI"),AE317+(AE317-AD317)*0.001,IF(AND(Q317="AO",T317="FC"),20+0.048,IF(AND(Q317="AO",OR(T317="FO",T317="FLO")),4+0.048,"")))</f>
        <v/>
      </c>
      <c r="CQ317" s="64" t="n"/>
      <c r="CR317" s="65" t="n"/>
      <c r="CS317" s="67" t="n"/>
      <c r="CT317" s="67" t="n"/>
      <c r="CU317" s="544" t="n">
        <v>1830</v>
      </c>
      <c r="CV317" s="518">
        <f>LEFT(D317,3)</f>
        <v/>
      </c>
      <c r="CW317" s="47" t="inlineStr">
        <is>
          <t>TI</t>
        </is>
      </c>
      <c r="CX317" s="47">
        <f>RIGHT(D317,7)</f>
        <v/>
      </c>
      <c r="CY317" s="47">
        <f>CV317&amp;CW317&amp;CX317</f>
        <v/>
      </c>
    </row>
    <row r="318" ht="19.9" customHeight="1" s="521">
      <c r="A318" s="524" t="n">
        <v>317</v>
      </c>
      <c r="B318" s="15" t="n">
        <v>13</v>
      </c>
      <c r="C318" s="15" t="n"/>
      <c r="D318" s="50">
        <f>LEFT(L318,1)&amp;RIGHT(L318,2)&amp;"N"&amp;M318&amp;"S"&amp;N318&amp;O318</f>
        <v/>
      </c>
      <c r="E318" s="45" t="n"/>
      <c r="F318" s="43" t="n"/>
      <c r="G318" s="553" t="inlineStr">
        <is>
          <t>Spare</t>
        </is>
      </c>
      <c r="H318" s="553" t="n"/>
      <c r="I318" s="553" t="n"/>
      <c r="J318" s="553">
        <f>IF(H318&lt;&gt;"",LEFT(H318,FIND("～",H318,1)-1),"")</f>
        <v/>
      </c>
      <c r="K318" s="553">
        <f>IF(H318&lt;&gt;"",MID(H318,FIND("～",H318,1)+1,10),"")</f>
        <v/>
      </c>
      <c r="L318" s="22">
        <f>L317</f>
        <v/>
      </c>
      <c r="M318" s="21">
        <f>M317</f>
        <v/>
      </c>
      <c r="N318" s="21">
        <f>N317</f>
        <v/>
      </c>
      <c r="O318" s="21" t="n">
        <v>13</v>
      </c>
      <c r="P318" s="83">
        <f>P317</f>
        <v/>
      </c>
      <c r="Q318" s="22">
        <f>IF(MID(P318,4,3)="543","AO","AI")</f>
        <v/>
      </c>
      <c r="R318" s="22">
        <f>IF(R317&lt;&gt;"",R317,"")</f>
        <v/>
      </c>
      <c r="S318" s="83" t="inlineStr">
        <is>
          <t>4-20mA</t>
        </is>
      </c>
      <c r="T318" s="22" t="n"/>
      <c r="U318" s="22" t="n"/>
      <c r="V318" s="22" t="n"/>
      <c r="W318" s="22" t="n"/>
      <c r="X318" s="22" t="n"/>
      <c r="Y318" s="22" t="n"/>
      <c r="Z318" s="25">
        <f>"%Z"&amp;TEXT(M318,"00")&amp;TEXT(N318,"0")&amp;"1"&amp;TEXT(O318,"00")</f>
        <v/>
      </c>
      <c r="AA318" s="22">
        <f>IF(E318="","",IF(Q318="AI",CONCATENATE("%%I",E318),IF(Q318="AO",CONCATENATE("%%O",E318),E318)))</f>
        <v/>
      </c>
      <c r="AB318" s="22">
        <f>IF(G318="Spare",D318,"")</f>
        <v/>
      </c>
      <c r="AC318" s="22">
        <f>IF(G318&lt;&gt;"",G318,"")</f>
        <v/>
      </c>
      <c r="AD318" s="21">
        <f>IF(J318&lt;&gt;"",J318,"")</f>
        <v/>
      </c>
      <c r="AE318" s="21">
        <f>IF(K318&lt;&gt;"",K318,"")</f>
        <v/>
      </c>
      <c r="AF318" s="21">
        <f>IF(I318&lt;&gt;"",I318,"")</f>
        <v/>
      </c>
      <c r="AG318" s="22" t="n"/>
      <c r="AH318" s="22" t="n"/>
      <c r="AI318" s="22" t="n"/>
      <c r="AJ318" s="22" t="n"/>
      <c r="AK318" s="23" t="n"/>
      <c r="AL318" s="23" t="inlineStr">
        <is>
          <t>IS</t>
        </is>
      </c>
      <c r="AM318" s="23" t="n"/>
      <c r="AN318" s="84" t="inlineStr">
        <is>
          <t>DCS</t>
        </is>
      </c>
      <c r="AO318" s="27" t="n"/>
      <c r="AP318" s="27" t="n"/>
      <c r="AQ318" s="28" t="n"/>
      <c r="AR318" s="33" t="n"/>
      <c r="AS318" s="29" t="n"/>
      <c r="AT318" s="84" t="inlineStr">
        <is>
          <t>Site</t>
        </is>
      </c>
      <c r="AU318" s="27" t="n"/>
      <c r="AV318" s="27" t="n"/>
      <c r="AW318" s="27" t="n"/>
      <c r="AX318" s="530" t="n"/>
      <c r="AY318" s="530" t="n"/>
      <c r="AZ318" s="27" t="n"/>
      <c r="BA318" s="27" t="n"/>
      <c r="BB318" s="27" t="n"/>
      <c r="BC318" s="27" t="n"/>
      <c r="BD318" s="27" t="n"/>
      <c r="BE318" s="33" t="n"/>
      <c r="BF318" s="33" t="n"/>
      <c r="BG318" s="33" t="n"/>
      <c r="BH318" s="33" t="n"/>
      <c r="BI318" s="33" t="n"/>
      <c r="BJ318" s="33" t="n"/>
      <c r="BK318" s="33" t="n"/>
      <c r="BL318" s="33" t="n"/>
      <c r="BM318" s="33" t="n"/>
      <c r="BN318" s="33" t="n"/>
      <c r="BO318" s="33" t="n"/>
      <c r="BP318" s="33" t="n"/>
      <c r="BQ318" s="33" t="n"/>
      <c r="BR318" s="33" t="n"/>
      <c r="BS318" s="33" t="n"/>
      <c r="BT318" s="33" t="n"/>
      <c r="BU318" s="33" t="n"/>
      <c r="BV318" s="33" t="n"/>
      <c r="BW318" s="27" t="n"/>
      <c r="BX318" s="33" t="n"/>
      <c r="BY318" s="33" t="n"/>
      <c r="BZ318" s="33" t="n"/>
      <c r="CA318" s="27" t="n"/>
      <c r="CB318" s="27" t="n"/>
      <c r="CC318" s="27" t="n"/>
      <c r="CD318" s="27" t="n"/>
      <c r="CE318" s="58" t="n"/>
      <c r="CF318" s="58" t="n"/>
      <c r="CG318" s="59">
        <f>IF(OR(Q318="AI",Q318="PI"),AD318-(AE318-AD318)*0.001,IF(AND(Q318="AO",T318="FC"),4-0.048,IF(AND(Q318="AO",OR(T318="FO",T318="FLO")),20-0.048,"")))</f>
        <v/>
      </c>
      <c r="CH318" s="60">
        <f>IF(OR(Q318="AI",Q318="PI"),AD318+(AE318-AD318)*0.001,IF(AND(Q318="AO",T318="FC"),4+0.048,IF(AND(Q318="AO",OR(T318="FO",T318="FLO")),20+0.048,"")))</f>
        <v/>
      </c>
      <c r="CI318" s="61" t="n"/>
      <c r="CJ318" s="62" t="n"/>
      <c r="CK318" s="59">
        <f>IF(OR(Q318="AI",Q318="PI"),(AE318+AD318)/2-(AE318-AD318)*0.001,IF(Q318="AO",12-0.048,""))</f>
        <v/>
      </c>
      <c r="CL318" s="60">
        <f>IF(OR(Q318="AI",Q318="PI"),(AE318+AD318)/2+(AE318-AD318)*0.001,IF(Q318="AO",12+0.048,""))</f>
        <v/>
      </c>
      <c r="CM318" s="61" t="n"/>
      <c r="CN318" s="62" t="n"/>
      <c r="CO318" s="59">
        <f>IF(OR(Q318="AI",Q318="PI"),AE318-(AE318-AD318)*0.001,IF(AND(Q318="AO",T318="FC"),20-0.048,IF(AND(Q318="AO",OR(T318="FO",T318="FLO")),4-0.048,"")))</f>
        <v/>
      </c>
      <c r="CP318" s="60">
        <f>IF(OR(Q318="AI",Q318="PI"),AE318+(AE318-AD318)*0.001,IF(AND(Q318="AO",T318="FC"),20+0.048,IF(AND(Q318="AO",OR(T318="FO",T318="FLO")),4+0.048,"")))</f>
        <v/>
      </c>
      <c r="CQ318" s="64" t="n"/>
      <c r="CR318" s="65" t="n"/>
      <c r="CS318" s="67" t="n"/>
      <c r="CT318" s="67" t="n"/>
      <c r="CV318" s="518" t="n"/>
      <c r="CY318" s="47">
        <f>CV318&amp;CW318&amp;CX318</f>
        <v/>
      </c>
    </row>
    <row r="319" ht="19.9" customHeight="1" s="521">
      <c r="A319" s="524" t="n">
        <v>318</v>
      </c>
      <c r="B319" s="16" t="n">
        <v>14</v>
      </c>
      <c r="C319" s="16" t="n"/>
      <c r="D319" s="50">
        <f>LEFT(L319,1)&amp;RIGHT(L319,2)&amp;"N"&amp;M319&amp;"S"&amp;N319&amp;O319</f>
        <v/>
      </c>
      <c r="E319" s="45" t="n"/>
      <c r="F319" s="43" t="n"/>
      <c r="G319" s="553" t="inlineStr">
        <is>
          <t>Spare</t>
        </is>
      </c>
      <c r="H319" s="553" t="n"/>
      <c r="I319" s="553" t="n"/>
      <c r="J319" s="553">
        <f>IF(H319&lt;&gt;"",LEFT(H319,FIND("～",H319,1)-1),"")</f>
        <v/>
      </c>
      <c r="K319" s="553">
        <f>IF(H319&lt;&gt;"",MID(H319,FIND("～",H319,1)+1,10),"")</f>
        <v/>
      </c>
      <c r="L319" s="22">
        <f>L318</f>
        <v/>
      </c>
      <c r="M319" s="21">
        <f>M318</f>
        <v/>
      </c>
      <c r="N319" s="21">
        <f>N318</f>
        <v/>
      </c>
      <c r="O319" s="21" t="n">
        <v>14</v>
      </c>
      <c r="P319" s="83">
        <f>P318</f>
        <v/>
      </c>
      <c r="Q319" s="22">
        <f>IF(MID(P319,4,3)="543","AO","AI")</f>
        <v/>
      </c>
      <c r="R319" s="22">
        <f>IF(R318&lt;&gt;"",R318,"")</f>
        <v/>
      </c>
      <c r="S319" s="83" t="inlineStr">
        <is>
          <t>4-20mA</t>
        </is>
      </c>
      <c r="T319" s="22" t="n"/>
      <c r="U319" s="22" t="n"/>
      <c r="V319" s="22" t="n"/>
      <c r="W319" s="22" t="n"/>
      <c r="X319" s="26" t="n"/>
      <c r="Y319" s="22" t="n"/>
      <c r="Z319" s="25">
        <f>"%Z"&amp;TEXT(M319,"00")&amp;TEXT(N319,"0")&amp;"1"&amp;TEXT(O319,"00")</f>
        <v/>
      </c>
      <c r="AA319" s="22">
        <f>IF(E319="","",IF(Q319="AI",CONCATENATE("%%I",E319),IF(Q319="AO",CONCATENATE("%%O",E319),E319)))</f>
        <v/>
      </c>
      <c r="AB319" s="22">
        <f>IF(G319="Spare",D319,"")</f>
        <v/>
      </c>
      <c r="AC319" s="22">
        <f>IF(G319&lt;&gt;"",G319,"")</f>
        <v/>
      </c>
      <c r="AD319" s="21">
        <f>IF(J319&lt;&gt;"",J319,"")</f>
        <v/>
      </c>
      <c r="AE319" s="21">
        <f>IF(K319&lt;&gt;"",K319,"")</f>
        <v/>
      </c>
      <c r="AF319" s="21">
        <f>IF(I319&lt;&gt;"",I319,"")</f>
        <v/>
      </c>
      <c r="AG319" s="22" t="n"/>
      <c r="AH319" s="22" t="n"/>
      <c r="AI319" s="22" t="n"/>
      <c r="AJ319" s="22" t="n"/>
      <c r="AK319" s="23" t="n"/>
      <c r="AL319" s="23" t="inlineStr">
        <is>
          <t>IS</t>
        </is>
      </c>
      <c r="AM319" s="23" t="n"/>
      <c r="AN319" s="84" t="inlineStr">
        <is>
          <t>DCS</t>
        </is>
      </c>
      <c r="AO319" s="27" t="n"/>
      <c r="AP319" s="27" t="n"/>
      <c r="AQ319" s="28" t="n"/>
      <c r="AR319" s="33" t="n"/>
      <c r="AS319" s="29" t="n"/>
      <c r="AT319" s="84" t="inlineStr">
        <is>
          <t>Site</t>
        </is>
      </c>
      <c r="AU319" s="27" t="n"/>
      <c r="AV319" s="32" t="n"/>
      <c r="AW319" s="27" t="n"/>
      <c r="AX319" s="530" t="n"/>
      <c r="AY319" s="530" t="n"/>
      <c r="AZ319" s="27" t="n"/>
      <c r="BA319" s="27" t="n"/>
      <c r="BB319" s="27" t="n"/>
      <c r="BC319" s="27" t="n"/>
      <c r="BD319" s="27" t="n"/>
      <c r="BE319" s="33" t="n"/>
      <c r="BF319" s="33" t="n"/>
      <c r="BG319" s="33" t="n"/>
      <c r="BH319" s="33" t="n"/>
      <c r="BI319" s="33" t="n"/>
      <c r="BJ319" s="33" t="n"/>
      <c r="BK319" s="33" t="n"/>
      <c r="BL319" s="33" t="n"/>
      <c r="BM319" s="33" t="n"/>
      <c r="BN319" s="33" t="n"/>
      <c r="BO319" s="33" t="n"/>
      <c r="BP319" s="33" t="n"/>
      <c r="BQ319" s="33" t="n"/>
      <c r="BR319" s="33" t="n"/>
      <c r="BS319" s="33" t="n"/>
      <c r="BT319" s="33" t="n"/>
      <c r="BU319" s="33" t="n"/>
      <c r="BV319" s="33" t="n"/>
      <c r="BW319" s="27" t="n"/>
      <c r="BX319" s="33" t="n"/>
      <c r="BY319" s="33" t="n"/>
      <c r="BZ319" s="33" t="n"/>
      <c r="CA319" s="27" t="n"/>
      <c r="CB319" s="27" t="n"/>
      <c r="CC319" s="27" t="n"/>
      <c r="CD319" s="27" t="n"/>
      <c r="CE319" s="58" t="n"/>
      <c r="CF319" s="58" t="n"/>
      <c r="CG319" s="59">
        <f>IF(OR(Q319="AI",Q319="PI"),AD319-(AE319-AD319)*0.001,IF(AND(Q319="AO",T319="FC"),4-0.048,IF(AND(Q319="AO",OR(T319="FO",T319="FLO")),20-0.048,"")))</f>
        <v/>
      </c>
      <c r="CH319" s="60">
        <f>IF(OR(Q319="AI",Q319="PI"),AD319+(AE319-AD319)*0.001,IF(AND(Q319="AO",T319="FC"),4+0.048,IF(AND(Q319="AO",OR(T319="FO",T319="FLO")),20+0.048,"")))</f>
        <v/>
      </c>
      <c r="CI319" s="61" t="n"/>
      <c r="CJ319" s="62" t="n"/>
      <c r="CK319" s="59">
        <f>IF(OR(Q319="AI",Q319="PI"),(AE319+AD319)/2-(AE319-AD319)*0.001,IF(Q319="AO",12-0.048,""))</f>
        <v/>
      </c>
      <c r="CL319" s="60">
        <f>IF(OR(Q319="AI",Q319="PI"),(AE319+AD319)/2+(AE319-AD319)*0.001,IF(Q319="AO",12+0.048,""))</f>
        <v/>
      </c>
      <c r="CM319" s="61" t="n"/>
      <c r="CN319" s="62" t="n"/>
      <c r="CO319" s="59">
        <f>IF(OR(Q319="AI",Q319="PI"),AE319-(AE319-AD319)*0.001,IF(AND(Q319="AO",T319="FC"),20-0.048,IF(AND(Q319="AO",OR(T319="FO",T319="FLO")),4-0.048,"")))</f>
        <v/>
      </c>
      <c r="CP319" s="60">
        <f>IF(OR(Q319="AI",Q319="PI"),AE319+(AE319-AD319)*0.001,IF(AND(Q319="AO",T319="FC"),20+0.048,IF(AND(Q319="AO",OR(T319="FO",T319="FLO")),4+0.048,"")))</f>
        <v/>
      </c>
      <c r="CQ319" s="64" t="n"/>
      <c r="CR319" s="65" t="n"/>
      <c r="CS319" s="67" t="n"/>
      <c r="CT319" s="67" t="n"/>
      <c r="CV319" s="518" t="n"/>
      <c r="CY319" s="47">
        <f>CV319&amp;CW319&amp;CX319</f>
        <v/>
      </c>
    </row>
    <row r="320" ht="19.9" customHeight="1" s="521">
      <c r="A320" s="524" t="n">
        <v>319</v>
      </c>
      <c r="B320" s="16" t="n">
        <v>15</v>
      </c>
      <c r="C320" s="16" t="n"/>
      <c r="D320" s="50">
        <f>LEFT(L320,1)&amp;RIGHT(L320,2)&amp;"N"&amp;M320&amp;"S"&amp;N320&amp;O320</f>
        <v/>
      </c>
      <c r="E320" s="45" t="n"/>
      <c r="F320" s="43" t="n"/>
      <c r="G320" s="553" t="inlineStr">
        <is>
          <t>Spare</t>
        </is>
      </c>
      <c r="H320" s="553" t="n"/>
      <c r="I320" s="553" t="n"/>
      <c r="J320" s="553">
        <f>IF(H320&lt;&gt;"",LEFT(H320,FIND("～",H320,1)-1),"")</f>
        <v/>
      </c>
      <c r="K320" s="553">
        <f>IF(H320&lt;&gt;"",MID(H320,FIND("～",H320,1)+1,10),"")</f>
        <v/>
      </c>
      <c r="L320" s="22">
        <f>L319</f>
        <v/>
      </c>
      <c r="M320" s="21">
        <f>M319</f>
        <v/>
      </c>
      <c r="N320" s="21">
        <f>N319</f>
        <v/>
      </c>
      <c r="O320" s="21" t="n">
        <v>15</v>
      </c>
      <c r="P320" s="83">
        <f>P319</f>
        <v/>
      </c>
      <c r="Q320" s="22">
        <f>IF(MID(P320,4,3)="543","AO","AI")</f>
        <v/>
      </c>
      <c r="R320" s="22">
        <f>IF(R319&lt;&gt;"",R319,"")</f>
        <v/>
      </c>
      <c r="S320" s="83" t="inlineStr">
        <is>
          <t>4-20mA</t>
        </is>
      </c>
      <c r="T320" s="22" t="n"/>
      <c r="U320" s="22" t="n"/>
      <c r="V320" s="22" t="n"/>
      <c r="W320" s="22" t="n"/>
      <c r="X320" s="22" t="n"/>
      <c r="Y320" s="22" t="n"/>
      <c r="Z320" s="25">
        <f>"%Z"&amp;TEXT(M320,"00")&amp;TEXT(N320,"0")&amp;"1"&amp;TEXT(O320,"00")</f>
        <v/>
      </c>
      <c r="AA320" s="22">
        <f>IF(E320="","",IF(Q320="AI",CONCATENATE("%%I",E320),IF(Q320="AO",CONCATENATE("%%O",E320),E320)))</f>
        <v/>
      </c>
      <c r="AB320" s="22">
        <f>IF(G320="Spare",D320,"")</f>
        <v/>
      </c>
      <c r="AC320" s="22">
        <f>IF(G320&lt;&gt;"",G320,"")</f>
        <v/>
      </c>
      <c r="AD320" s="21">
        <f>IF(J320&lt;&gt;"",J320,"")</f>
        <v/>
      </c>
      <c r="AE320" s="21">
        <f>IF(K320&lt;&gt;"",K320,"")</f>
        <v/>
      </c>
      <c r="AF320" s="21">
        <f>IF(I320&lt;&gt;"",I320,"")</f>
        <v/>
      </c>
      <c r="AG320" s="22" t="n"/>
      <c r="AH320" s="22" t="n"/>
      <c r="AI320" s="22" t="n"/>
      <c r="AJ320" s="22" t="n"/>
      <c r="AK320" s="23" t="n"/>
      <c r="AL320" s="23" t="inlineStr">
        <is>
          <t>IS</t>
        </is>
      </c>
      <c r="AM320" s="23" t="n"/>
      <c r="AN320" s="84" t="inlineStr">
        <is>
          <t>DCS</t>
        </is>
      </c>
      <c r="AO320" s="27" t="n"/>
      <c r="AP320" s="27" t="n"/>
      <c r="AQ320" s="28" t="n"/>
      <c r="AR320" s="33" t="n"/>
      <c r="AS320" s="29" t="n"/>
      <c r="AT320" s="84" t="inlineStr">
        <is>
          <t>Site</t>
        </is>
      </c>
      <c r="AU320" s="27" t="n"/>
      <c r="AV320" s="33" t="n"/>
      <c r="AW320" s="27" t="n"/>
      <c r="AX320" s="530" t="n"/>
      <c r="AY320" s="530" t="n"/>
      <c r="AZ320" s="27" t="n"/>
      <c r="BA320" s="27" t="n"/>
      <c r="BB320" s="27" t="n"/>
      <c r="BC320" s="27" t="n"/>
      <c r="BD320" s="27" t="n"/>
      <c r="BE320" s="33" t="n"/>
      <c r="BF320" s="33" t="n"/>
      <c r="BG320" s="33" t="n"/>
      <c r="BH320" s="33" t="n"/>
      <c r="BI320" s="33" t="n"/>
      <c r="BJ320" s="33" t="n"/>
      <c r="BK320" s="33" t="n"/>
      <c r="BL320" s="33" t="n"/>
      <c r="BM320" s="33" t="n"/>
      <c r="BN320" s="33" t="n"/>
      <c r="BO320" s="33" t="n"/>
      <c r="BP320" s="33" t="n"/>
      <c r="BQ320" s="33" t="n"/>
      <c r="BR320" s="33" t="n"/>
      <c r="BS320" s="33" t="n"/>
      <c r="BT320" s="33" t="n"/>
      <c r="BU320" s="33" t="n"/>
      <c r="BV320" s="33" t="n"/>
      <c r="BW320" s="27" t="n"/>
      <c r="BX320" s="33" t="n"/>
      <c r="BY320" s="33" t="n"/>
      <c r="BZ320" s="33" t="n"/>
      <c r="CA320" s="27" t="n"/>
      <c r="CB320" s="27" t="n"/>
      <c r="CC320" s="27" t="n"/>
      <c r="CD320" s="27" t="n"/>
      <c r="CE320" s="58" t="n"/>
      <c r="CF320" s="58" t="n"/>
      <c r="CG320" s="59">
        <f>IF(OR(Q320="AI",Q320="PI"),AD320-(AE320-AD320)*0.001,IF(AND(Q320="AO",T320="FC"),4-0.048,IF(AND(Q320="AO",OR(T320="FO",T320="FLO")),20-0.048,"")))</f>
        <v/>
      </c>
      <c r="CH320" s="60">
        <f>IF(OR(Q320="AI",Q320="PI"),AD320+(AE320-AD320)*0.001,IF(AND(Q320="AO",T320="FC"),4+0.048,IF(AND(Q320="AO",OR(T320="FO",T320="FLO")),20+0.048,"")))</f>
        <v/>
      </c>
      <c r="CI320" s="61" t="n"/>
      <c r="CJ320" s="62" t="n"/>
      <c r="CK320" s="59">
        <f>IF(OR(Q320="AI",Q320="PI"),(AE320+AD320)/2-(AE320-AD320)*0.001,IF(Q320="AO",12-0.048,""))</f>
        <v/>
      </c>
      <c r="CL320" s="60">
        <f>IF(OR(Q320="AI",Q320="PI"),(AE320+AD320)/2+(AE320-AD320)*0.001,IF(Q320="AO",12+0.048,""))</f>
        <v/>
      </c>
      <c r="CM320" s="61" t="n"/>
      <c r="CN320" s="62" t="n"/>
      <c r="CO320" s="59">
        <f>IF(OR(Q320="AI",Q320="PI"),AE320-(AE320-AD320)*0.001,IF(AND(Q320="AO",T320="FC"),20-0.048,IF(AND(Q320="AO",OR(T320="FO",T320="FLO")),4-0.048,"")))</f>
        <v/>
      </c>
      <c r="CP320" s="60">
        <f>IF(OR(Q320="AI",Q320="PI"),AE320+(AE320-AD320)*0.001,IF(AND(Q320="AO",T320="FC"),20+0.048,IF(AND(Q320="AO",OR(T320="FO",T320="FLO")),4+0.048,"")))</f>
        <v/>
      </c>
      <c r="CQ320" s="64" t="n"/>
      <c r="CR320" s="65" t="n"/>
      <c r="CS320" s="67" t="n"/>
      <c r="CT320" s="67" t="n"/>
      <c r="CV320" s="518" t="n"/>
      <c r="CY320" s="47">
        <f>CV320&amp;CW320&amp;CX320</f>
        <v/>
      </c>
    </row>
    <row r="321" ht="19.9" customHeight="1" s="521">
      <c r="A321" s="524" t="n">
        <v>320</v>
      </c>
      <c r="B321" s="16" t="n">
        <v>16</v>
      </c>
      <c r="C321" s="16" t="n"/>
      <c r="D321" s="50">
        <f>LEFT(L321,1)&amp;RIGHT(L321,2)&amp;"N"&amp;M321&amp;"S"&amp;N321&amp;O321</f>
        <v/>
      </c>
      <c r="E321" s="45" t="n"/>
      <c r="F321" s="43" t="n"/>
      <c r="G321" s="553" t="inlineStr">
        <is>
          <t>Spare</t>
        </is>
      </c>
      <c r="H321" s="553" t="n"/>
      <c r="I321" s="553" t="n"/>
      <c r="J321" s="553">
        <f>IF(H321&lt;&gt;"",LEFT(H321,FIND("～",H321,1)-1),"")</f>
        <v/>
      </c>
      <c r="K321" s="553">
        <f>IF(H321&lt;&gt;"",MID(H321,FIND("～",H321,1)+1,10),"")</f>
        <v/>
      </c>
      <c r="L321" s="22">
        <f>L320</f>
        <v/>
      </c>
      <c r="M321" s="21">
        <f>M320</f>
        <v/>
      </c>
      <c r="N321" s="21">
        <f>N320</f>
        <v/>
      </c>
      <c r="O321" s="21" t="n">
        <v>16</v>
      </c>
      <c r="P321" s="83">
        <f>P320</f>
        <v/>
      </c>
      <c r="Q321" s="22">
        <f>IF(MID(P321,4,3)="543","AO","AI")</f>
        <v/>
      </c>
      <c r="R321" s="22">
        <f>IF(R320&lt;&gt;"",R320,"")</f>
        <v/>
      </c>
      <c r="S321" s="83" t="inlineStr">
        <is>
          <t>4-20mA</t>
        </is>
      </c>
      <c r="T321" s="22" t="n"/>
      <c r="U321" s="22" t="n"/>
      <c r="V321" s="22" t="n"/>
      <c r="W321" s="22" t="n"/>
      <c r="X321" s="22" t="n"/>
      <c r="Y321" s="22" t="n"/>
      <c r="Z321" s="52">
        <f>"%Z"&amp;TEXT(M321,"00")&amp;TEXT(N321,"0")&amp;"1"&amp;TEXT(O321,"00")</f>
        <v/>
      </c>
      <c r="AA321" s="22">
        <f>IF(E321="","",IF(Q321="AI",CONCATENATE("%%I",E321),IF(Q321="AO",CONCATENATE("%%O",E321),E321)))</f>
        <v/>
      </c>
      <c r="AB321" s="22">
        <f>IF(G321="Spare",D321,"")</f>
        <v/>
      </c>
      <c r="AC321" s="22">
        <f>IF(G321&lt;&gt;"",G321,"")</f>
        <v/>
      </c>
      <c r="AD321" s="21">
        <f>IF(J321&lt;&gt;"",J321,"")</f>
        <v/>
      </c>
      <c r="AE321" s="21">
        <f>IF(K321&lt;&gt;"",K321,"")</f>
        <v/>
      </c>
      <c r="AF321" s="21">
        <f>IF(I321&lt;&gt;"",I321,"")</f>
        <v/>
      </c>
      <c r="AG321" s="22" t="n"/>
      <c r="AH321" s="22" t="n"/>
      <c r="AI321" s="22" t="n"/>
      <c r="AJ321" s="22" t="n"/>
      <c r="AK321" s="23" t="n"/>
      <c r="AL321" s="23" t="inlineStr">
        <is>
          <t>IS</t>
        </is>
      </c>
      <c r="AM321" s="23" t="n"/>
      <c r="AN321" s="84" t="inlineStr">
        <is>
          <t>DCS</t>
        </is>
      </c>
      <c r="AO321" s="27" t="n"/>
      <c r="AP321" s="27" t="n"/>
      <c r="AQ321" s="28" t="n"/>
      <c r="AR321" s="33" t="n"/>
      <c r="AS321" s="29" t="n"/>
      <c r="AT321" s="84" t="inlineStr">
        <is>
          <t>Site</t>
        </is>
      </c>
      <c r="AU321" s="27" t="n"/>
      <c r="AV321" s="33" t="n"/>
      <c r="AW321" s="27" t="n"/>
      <c r="AX321" s="530" t="n"/>
      <c r="AY321" s="530" t="n"/>
      <c r="AZ321" s="27" t="n"/>
      <c r="BA321" s="27" t="n"/>
      <c r="BB321" s="27" t="n"/>
      <c r="BC321" s="27" t="n"/>
      <c r="BD321" s="27" t="n"/>
      <c r="BE321" s="33" t="n"/>
      <c r="BF321" s="33" t="n"/>
      <c r="BG321" s="33" t="n"/>
      <c r="BH321" s="33" t="n"/>
      <c r="BI321" s="33" t="n"/>
      <c r="BJ321" s="33" t="n"/>
      <c r="BK321" s="33" t="n"/>
      <c r="BL321" s="33" t="n"/>
      <c r="BM321" s="33" t="n"/>
      <c r="BN321" s="33" t="n"/>
      <c r="BO321" s="33" t="n"/>
      <c r="BP321" s="33" t="n"/>
      <c r="BQ321" s="33" t="n"/>
      <c r="BR321" s="33" t="n"/>
      <c r="BS321" s="33" t="n"/>
      <c r="BT321" s="33" t="n"/>
      <c r="BU321" s="33" t="n"/>
      <c r="BV321" s="33" t="n"/>
      <c r="BW321" s="27" t="n"/>
      <c r="BX321" s="33" t="n"/>
      <c r="BY321" s="33" t="n"/>
      <c r="BZ321" s="33" t="n"/>
      <c r="CA321" s="27" t="n"/>
      <c r="CB321" s="27" t="n"/>
      <c r="CC321" s="27" t="n"/>
      <c r="CD321" s="27" t="n"/>
      <c r="CE321" s="58" t="n"/>
      <c r="CF321" s="58" t="n"/>
      <c r="CG321" s="59">
        <f>IF(OR(Q321="AI",Q321="PI"),AD321-(AE321-AD321)*0.001,IF(AND(Q321="AO",T321="FC"),4-0.048,IF(AND(Q321="AO",OR(T321="FO",T321="FLO")),20-0.048,"")))</f>
        <v/>
      </c>
      <c r="CH321" s="60">
        <f>IF(OR(Q321="AI",Q321="PI"),AD321+(AE321-AD321)*0.001,IF(AND(Q321="AO",T321="FC"),4+0.048,IF(AND(Q321="AO",OR(T321="FO",T321="FLO")),20+0.048,"")))</f>
        <v/>
      </c>
      <c r="CI321" s="61" t="n"/>
      <c r="CJ321" s="62" t="n"/>
      <c r="CK321" s="59">
        <f>IF(OR(Q321="AI",Q321="PI"),(AE321+AD321)/2-(AE321-AD321)*0.001,IF(Q321="AO",12-0.048,""))</f>
        <v/>
      </c>
      <c r="CL321" s="60">
        <f>IF(OR(Q321="AI",Q321="PI"),(AE321+AD321)/2+(AE321-AD321)*0.001,IF(Q321="AO",12+0.048,""))</f>
        <v/>
      </c>
      <c r="CM321" s="61" t="n"/>
      <c r="CN321" s="62" t="n"/>
      <c r="CO321" s="59">
        <f>IF(OR(Q321="AI",Q321="PI"),AE321-(AE321-AD321)*0.001,IF(AND(Q321="AO",T321="FC"),20-0.048,IF(AND(Q321="AO",OR(T321="FO",T321="FLO")),4-0.048,"")))</f>
        <v/>
      </c>
      <c r="CP321" s="60">
        <f>IF(OR(Q321="AI",Q321="PI"),AE321+(AE321-AD321)*0.001,IF(AND(Q321="AO",T321="FC"),20+0.048,IF(AND(Q321="AO",OR(T321="FO",T321="FLO")),4+0.048,"")))</f>
        <v/>
      </c>
      <c r="CQ321" s="64" t="n"/>
      <c r="CR321" s="65" t="n"/>
      <c r="CS321" s="67" t="n"/>
      <c r="CT321" s="67" t="n"/>
      <c r="CV321" s="518" t="n"/>
      <c r="CY321" s="47">
        <f>CV321&amp;CW321&amp;CX321</f>
        <v/>
      </c>
    </row>
    <row r="322" ht="19.9" customHeight="1" s="521">
      <c r="A322" s="524" t="n">
        <v>321</v>
      </c>
      <c r="B322" s="15" t="n">
        <v>1</v>
      </c>
      <c r="C322" s="15" t="n">
        <v>1840</v>
      </c>
      <c r="D322" s="45" t="inlineStr">
        <is>
          <t>18-FT-61205</t>
        </is>
      </c>
      <c r="E322" s="553" t="n"/>
      <c r="F322" s="540" t="inlineStr">
        <is>
          <t>-</t>
        </is>
      </c>
      <c r="G322" s="541" t="inlineStr">
        <is>
          <t>GC TO ET-6105 FLOW INDICA., ALARM</t>
        </is>
      </c>
      <c r="H322" s="553" t="n"/>
      <c r="I322" s="553" t="n"/>
      <c r="J322" s="553">
        <f>IF(H322&lt;&gt;"",LEFT(H322,FIND("～",H322,1)-1),"")</f>
        <v/>
      </c>
      <c r="K322" s="553">
        <f>IF(H322&lt;&gt;"",MID(H322,FIND("～",H322,1)+1,10),"")</f>
        <v/>
      </c>
      <c r="L322" s="22">
        <f>L321</f>
        <v/>
      </c>
      <c r="M322" s="21" t="n">
        <v>10</v>
      </c>
      <c r="N322" s="21" t="n">
        <v>1</v>
      </c>
      <c r="O322" s="21" t="n">
        <v>1</v>
      </c>
      <c r="P322" s="83" t="inlineStr">
        <is>
          <t>AAI143-H</t>
        </is>
      </c>
      <c r="Q322" s="22">
        <f>IF(MID(P322,4,3)="543","AO","AI")</f>
        <v/>
      </c>
      <c r="R322" s="22" t="inlineStr">
        <is>
          <t>N</t>
        </is>
      </c>
      <c r="S322" s="542" t="inlineStr">
        <is>
          <t>4~20mA</t>
        </is>
      </c>
      <c r="T322" s="22" t="n"/>
      <c r="U322" s="22" t="n"/>
      <c r="V322" s="22" t="n"/>
      <c r="W322" s="22" t="n"/>
      <c r="X322" s="22" t="n"/>
      <c r="Y322" s="22" t="n"/>
      <c r="Z322" s="25">
        <f>"%Z"&amp;TEXT(M322,"00")&amp;TEXT(N322,"0")&amp;"1"&amp;TEXT(O322,"00")</f>
        <v/>
      </c>
      <c r="AA322" s="22">
        <f>IF(E322="","",IF(Q322="AI",CONCATENATE("%%I",E322),IF(Q322="AO",CONCATENATE("%%O",E322),E322)))</f>
        <v/>
      </c>
      <c r="AB322" s="22" t="inlineStr">
        <is>
          <t>18-FIA-61205</t>
        </is>
      </c>
      <c r="AC322" s="22">
        <f>IF(G322&lt;&gt;"",G322,"")</f>
        <v/>
      </c>
      <c r="AD322" s="21">
        <f>IF(J322&lt;&gt;"",J322,"")</f>
        <v/>
      </c>
      <c r="AE322" s="21">
        <f>IF(K322&lt;&gt;"",K322,"")</f>
        <v/>
      </c>
      <c r="AF322" s="21">
        <f>IF(I322&lt;&gt;"",I322,"")</f>
        <v/>
      </c>
      <c r="AG322" s="22" t="n">
        <v>0</v>
      </c>
      <c r="AH322" s="22" t="n">
        <v>0</v>
      </c>
      <c r="AI322" s="22" t="n">
        <v>0</v>
      </c>
      <c r="AJ322" s="22" t="n">
        <v>0</v>
      </c>
      <c r="AK322" s="23" t="inlineStr">
        <is>
          <t>DCS-AI</t>
        </is>
      </c>
      <c r="AL322" s="23" t="inlineStr">
        <is>
          <t>NIS</t>
        </is>
      </c>
      <c r="AM322" s="23" t="n"/>
      <c r="AN322" s="84" t="inlineStr">
        <is>
          <t>DCS</t>
        </is>
      </c>
      <c r="AO322" s="27" t="n"/>
      <c r="AP322" s="27" t="n"/>
      <c r="AQ322" s="28" t="n"/>
      <c r="AR322" s="543" t="inlineStr">
        <is>
          <t>N</t>
        </is>
      </c>
      <c r="AS322" s="29" t="n"/>
      <c r="AT322" s="84" t="inlineStr">
        <is>
          <t>Site</t>
        </is>
      </c>
      <c r="AU322" s="541" t="inlineStr">
        <is>
          <t>24VDC</t>
        </is>
      </c>
      <c r="AV322" s="27" t="n"/>
      <c r="AW322" s="27" t="n"/>
      <c r="AX322" s="530" t="inlineStr">
        <is>
          <t>18-EJB-40-003</t>
        </is>
      </c>
      <c r="AY322" s="530" t="inlineStr">
        <is>
          <t>18-40-003-SC</t>
        </is>
      </c>
      <c r="AZ322" s="27" t="n"/>
      <c r="BA322" s="27" t="n"/>
      <c r="BB322" s="27" t="n"/>
      <c r="BC322" s="27" t="n"/>
      <c r="BD322" s="27" t="n"/>
      <c r="BE322" s="33" t="n"/>
      <c r="BF322" s="33" t="n"/>
      <c r="BG322" s="33" t="n"/>
      <c r="BH322" s="33" t="n"/>
      <c r="BI322" s="33" t="n"/>
      <c r="BJ322" s="33" t="n"/>
      <c r="BK322" s="33" t="n"/>
      <c r="BL322" s="33" t="n"/>
      <c r="BM322" s="33" t="n"/>
      <c r="BN322" s="33" t="n"/>
      <c r="BO322" s="33" t="n"/>
      <c r="BP322" s="33" t="n"/>
      <c r="BQ322" s="33" t="n"/>
      <c r="BR322" s="33" t="n"/>
      <c r="BS322" s="33" t="n"/>
      <c r="BT322" s="33" t="n"/>
      <c r="BU322" s="33" t="n"/>
      <c r="BV322" s="33" t="n"/>
      <c r="BW322" s="27" t="n"/>
      <c r="BX322" s="33" t="n"/>
      <c r="BY322" s="33" t="n"/>
      <c r="BZ322" s="33" t="n"/>
      <c r="CA322" s="27" t="n"/>
      <c r="CB322" s="27" t="n"/>
      <c r="CC322" s="27" t="n"/>
      <c r="CD322" s="27" t="n"/>
      <c r="CE322" s="58" t="n"/>
      <c r="CF322" s="58" t="n"/>
      <c r="CG322" s="59">
        <f>IF(OR(Q322="AI",Q322="PI"),AD322-(AE322-AD322)*0.001,IF(AND(Q322="AO",T322="FC"),4-0.048,IF(AND(Q322="AO",OR(T322="FO",T322="FLO")),20-0.048,"")))</f>
        <v/>
      </c>
      <c r="CH322" s="60">
        <f>IF(OR(Q322="AI",Q322="PI"),AD322+(AE322-AD322)*0.001,IF(AND(Q322="AO",T322="FC"),4+0.048,IF(AND(Q322="AO",OR(T322="FO",T322="FLO")),20+0.048,"")))</f>
        <v/>
      </c>
      <c r="CI322" s="61" t="n"/>
      <c r="CJ322" s="62" t="n"/>
      <c r="CK322" s="59">
        <f>IF(OR(Q322="AI",Q322="PI"),(AE322+AD322)/2-(AE322-AD322)*0.001,IF(Q322="AO",12-0.048,""))</f>
        <v/>
      </c>
      <c r="CL322" s="60">
        <f>IF(OR(Q322="AI",Q322="PI"),(AE322+AD322)/2+(AE322-AD322)*0.001,IF(Q322="AO",12+0.048,""))</f>
        <v/>
      </c>
      <c r="CM322" s="61" t="n"/>
      <c r="CN322" s="62" t="n"/>
      <c r="CO322" s="59">
        <f>IF(OR(Q322="AI",Q322="PI"),AE322-(AE322-AD322)*0.001,IF(AND(Q322="AO",T322="FC"),20-0.048,IF(AND(Q322="AO",OR(T322="FO",T322="FLO")),4-0.048,"")))</f>
        <v/>
      </c>
      <c r="CP322" s="60">
        <f>IF(OR(Q322="AI",Q322="PI"),AE322+(AE322-AD322)*0.001,IF(AND(Q322="AO",T322="FC"),20+0.048,IF(AND(Q322="AO",OR(T322="FO",T322="FLO")),4+0.048,"")))</f>
        <v/>
      </c>
      <c r="CQ322" s="64" t="n"/>
      <c r="CR322" s="65" t="n"/>
      <c r="CS322" s="67" t="n"/>
      <c r="CT322" s="67" t="n"/>
      <c r="CU322" s="544" t="n">
        <v>1840</v>
      </c>
      <c r="CV322" s="518">
        <f>LEFT(D322,3)</f>
        <v/>
      </c>
      <c r="CW322" s="47" t="inlineStr">
        <is>
          <t>FIA</t>
        </is>
      </c>
      <c r="CX322" s="47">
        <f>RIGHT(D322,6)</f>
        <v/>
      </c>
      <c r="CY322" s="47">
        <f>CV322&amp;CW322&amp;CX322</f>
        <v/>
      </c>
    </row>
    <row r="323" ht="19.9" customHeight="1" s="521">
      <c r="A323" s="524" t="n">
        <v>322</v>
      </c>
      <c r="B323" s="15" t="n">
        <v>2</v>
      </c>
      <c r="C323" s="15" t="n">
        <v>1840</v>
      </c>
      <c r="D323" s="45" t="inlineStr">
        <is>
          <t>18-FT-61206</t>
        </is>
      </c>
      <c r="E323" s="553" t="n"/>
      <c r="F323" s="540" t="inlineStr">
        <is>
          <t>-</t>
        </is>
      </c>
      <c r="G323" s="541" t="inlineStr">
        <is>
          <t>C2 OFFSPEC TO OSBL FLOW</t>
        </is>
      </c>
      <c r="H323" s="553" t="n"/>
      <c r="I323" s="553" t="n"/>
      <c r="J323" s="553">
        <f>IF(H323&lt;&gt;"",LEFT(H323,FIND("～",H323,1)-1),"")</f>
        <v/>
      </c>
      <c r="K323" s="553">
        <f>IF(H323&lt;&gt;"",MID(H323,FIND("～",H323,1)+1,10),"")</f>
        <v/>
      </c>
      <c r="L323" s="22">
        <f>L322</f>
        <v/>
      </c>
      <c r="M323" s="21">
        <f>M322</f>
        <v/>
      </c>
      <c r="N323" s="21">
        <f>N322</f>
        <v/>
      </c>
      <c r="O323" s="21" t="n">
        <v>2</v>
      </c>
      <c r="P323" s="83">
        <f>P322</f>
        <v/>
      </c>
      <c r="Q323" s="22">
        <f>IF(MID(P323,4,3)="543","AO","AI")</f>
        <v/>
      </c>
      <c r="R323" s="22">
        <f>IF(R322&lt;&gt;"",R322,"")</f>
        <v/>
      </c>
      <c r="S323" s="542" t="inlineStr">
        <is>
          <t>4~20mA</t>
        </is>
      </c>
      <c r="T323" s="22" t="n"/>
      <c r="U323" s="22" t="n"/>
      <c r="V323" s="22" t="n"/>
      <c r="W323" s="22" t="n"/>
      <c r="X323" s="22" t="n"/>
      <c r="Y323" s="22" t="n"/>
      <c r="Z323" s="25">
        <f>"%Z"&amp;TEXT(M323,"00")&amp;TEXT(N323,"0")&amp;"1"&amp;TEXT(O323,"00")</f>
        <v/>
      </c>
      <c r="AA323" s="22">
        <f>IF(E323="","",IF(Q323="AI",CONCATENATE("%%I",E323),IF(Q323="AO",CONCATENATE("%%O",E323),E323)))</f>
        <v/>
      </c>
      <c r="AB323" s="22" t="inlineStr">
        <is>
          <t>18-FI-61206</t>
        </is>
      </c>
      <c r="AC323" s="22">
        <f>IF(G323&lt;&gt;"",G323,"")</f>
        <v/>
      </c>
      <c r="AD323" s="21">
        <f>IF(J323&lt;&gt;"",J323,"")</f>
        <v/>
      </c>
      <c r="AE323" s="21">
        <f>IF(K323&lt;&gt;"",K323,"")</f>
        <v/>
      </c>
      <c r="AF323" s="21">
        <f>IF(I323&lt;&gt;"",I323,"")</f>
        <v/>
      </c>
      <c r="AG323" s="22" t="n">
        <v>0</v>
      </c>
      <c r="AH323" s="22" t="n">
        <v>0</v>
      </c>
      <c r="AI323" s="22" t="n">
        <v>0</v>
      </c>
      <c r="AJ323" s="22" t="n">
        <v>0</v>
      </c>
      <c r="AK323" s="23" t="inlineStr">
        <is>
          <t>DCS-AI</t>
        </is>
      </c>
      <c r="AL323" s="23" t="inlineStr">
        <is>
          <t>NIS</t>
        </is>
      </c>
      <c r="AM323" s="23" t="n"/>
      <c r="AN323" s="84" t="inlineStr">
        <is>
          <t>DCS</t>
        </is>
      </c>
      <c r="AO323" s="27" t="n"/>
      <c r="AP323" s="27" t="n"/>
      <c r="AQ323" s="28" t="n"/>
      <c r="AR323" s="543" t="inlineStr">
        <is>
          <t>N</t>
        </is>
      </c>
      <c r="AS323" s="29" t="n"/>
      <c r="AT323" s="84" t="inlineStr">
        <is>
          <t>Site</t>
        </is>
      </c>
      <c r="AU323" s="541" t="inlineStr">
        <is>
          <t>24VDC</t>
        </is>
      </c>
      <c r="AV323" s="27" t="n"/>
      <c r="AW323" s="27" t="n"/>
      <c r="AX323" s="530" t="inlineStr">
        <is>
          <t>18-EJB-40-003</t>
        </is>
      </c>
      <c r="AY323" s="530" t="inlineStr">
        <is>
          <t>18-40-003-SC</t>
        </is>
      </c>
      <c r="AZ323" s="27" t="n"/>
      <c r="BA323" s="27" t="n"/>
      <c r="BB323" s="27" t="n"/>
      <c r="BC323" s="27" t="n"/>
      <c r="BD323" s="27" t="n"/>
      <c r="BE323" s="33" t="n"/>
      <c r="BF323" s="33" t="n"/>
      <c r="BG323" s="33" t="n"/>
      <c r="BH323" s="33" t="n"/>
      <c r="BI323" s="33" t="n"/>
      <c r="BJ323" s="33" t="n"/>
      <c r="BK323" s="33" t="n"/>
      <c r="BL323" s="33" t="n"/>
      <c r="BM323" s="33" t="n"/>
      <c r="BN323" s="33" t="n"/>
      <c r="BO323" s="33" t="n"/>
      <c r="BP323" s="33" t="n"/>
      <c r="BQ323" s="33" t="n"/>
      <c r="BR323" s="33" t="n"/>
      <c r="BS323" s="33" t="n"/>
      <c r="BT323" s="33" t="n"/>
      <c r="BU323" s="33" t="n"/>
      <c r="BV323" s="33" t="n"/>
      <c r="BW323" s="27" t="n"/>
      <c r="BX323" s="33" t="n"/>
      <c r="BY323" s="33" t="n"/>
      <c r="BZ323" s="33" t="n"/>
      <c r="CA323" s="27" t="n"/>
      <c r="CB323" s="27" t="n"/>
      <c r="CC323" s="27" t="n"/>
      <c r="CD323" s="27" t="n"/>
      <c r="CE323" s="58" t="n"/>
      <c r="CF323" s="58" t="n"/>
      <c r="CG323" s="59">
        <f>IF(OR(Q323="AI",Q323="PI"),AD323-(AE323-AD323)*0.001,IF(AND(Q323="AO",T323="FC"),4-0.048,IF(AND(Q323="AO",OR(T323="FO",T323="FLO")),20-0.048,"")))</f>
        <v/>
      </c>
      <c r="CH323" s="60">
        <f>IF(OR(Q323="AI",Q323="PI"),AD323+(AE323-AD323)*0.001,IF(AND(Q323="AO",T323="FC"),4+0.048,IF(AND(Q323="AO",OR(T323="FO",T323="FLO")),20+0.048,"")))</f>
        <v/>
      </c>
      <c r="CI323" s="61" t="n"/>
      <c r="CJ323" s="62" t="n"/>
      <c r="CK323" s="59">
        <f>IF(OR(Q323="AI",Q323="PI"),(AE323+AD323)/2-(AE323-AD323)*0.001,IF(Q323="AO",12-0.048,""))</f>
        <v/>
      </c>
      <c r="CL323" s="60">
        <f>IF(OR(Q323="AI",Q323="PI"),(AE323+AD323)/2+(AE323-AD323)*0.001,IF(Q323="AO",12+0.048,""))</f>
        <v/>
      </c>
      <c r="CM323" s="61" t="n"/>
      <c r="CN323" s="62" t="n"/>
      <c r="CO323" s="59">
        <f>IF(OR(Q323="AI",Q323="PI"),AE323-(AE323-AD323)*0.001,IF(AND(Q323="AO",T323="FC"),20-0.048,IF(AND(Q323="AO",OR(T323="FO",T323="FLO")),4-0.048,"")))</f>
        <v/>
      </c>
      <c r="CP323" s="60">
        <f>IF(OR(Q323="AI",Q323="PI"),AE323+(AE323-AD323)*0.001,IF(AND(Q323="AO",T323="FC"),20+0.048,IF(AND(Q323="AO",OR(T323="FO",T323="FLO")),4+0.048,"")))</f>
        <v/>
      </c>
      <c r="CQ323" s="64" t="n"/>
      <c r="CR323" s="65" t="n"/>
      <c r="CS323" s="67" t="n"/>
      <c r="CT323" s="67" t="n"/>
      <c r="CU323" s="544" t="n">
        <v>1840</v>
      </c>
      <c r="CV323" s="518">
        <f>LEFT(D323,3)</f>
        <v/>
      </c>
      <c r="CW323" s="47" t="inlineStr">
        <is>
          <t>FI</t>
        </is>
      </c>
      <c r="CX323" s="47">
        <f>RIGHT(D323,6)</f>
        <v/>
      </c>
      <c r="CY323" s="47">
        <f>CV323&amp;CW323&amp;CX323</f>
        <v/>
      </c>
    </row>
    <row r="324" ht="19.9" customHeight="1" s="521">
      <c r="A324" s="524" t="n">
        <v>323</v>
      </c>
      <c r="B324" s="15" t="n">
        <v>3</v>
      </c>
      <c r="C324" s="15" t="n">
        <v>1812</v>
      </c>
      <c r="D324" s="45" t="inlineStr">
        <is>
          <t>18-FT-17101</t>
        </is>
      </c>
      <c r="E324" s="553" t="n"/>
      <c r="F324" s="540" t="inlineStr">
        <is>
          <t>-</t>
        </is>
      </c>
      <c r="G324" s="541" t="inlineStr">
        <is>
          <t>TEA TO VE-1701</t>
        </is>
      </c>
      <c r="H324" s="553" t="n"/>
      <c r="I324" s="553" t="n"/>
      <c r="J324" s="553">
        <f>IF(H324&lt;&gt;"",LEFT(H324,FIND("～",H324,1)-1),"")</f>
        <v/>
      </c>
      <c r="K324" s="553">
        <f>IF(H324&lt;&gt;"",MID(H324,FIND("～",H324,1)+1,10),"")</f>
        <v/>
      </c>
      <c r="L324" s="22">
        <f>L323</f>
        <v/>
      </c>
      <c r="M324" s="21">
        <f>M323</f>
        <v/>
      </c>
      <c r="N324" s="21">
        <f>N323</f>
        <v/>
      </c>
      <c r="O324" s="21" t="n">
        <v>3</v>
      </c>
      <c r="P324" s="83">
        <f>P323</f>
        <v/>
      </c>
      <c r="Q324" s="22">
        <f>IF(MID(P324,4,3)="543","AO","AI")</f>
        <v/>
      </c>
      <c r="R324" s="22">
        <f>IF(R323&lt;&gt;"",R323,"")</f>
        <v/>
      </c>
      <c r="S324" s="542" t="inlineStr">
        <is>
          <t>4~20mA</t>
        </is>
      </c>
      <c r="T324" s="22" t="n"/>
      <c r="U324" s="22" t="n"/>
      <c r="V324" s="22" t="n"/>
      <c r="W324" s="22" t="n"/>
      <c r="X324" s="22" t="n"/>
      <c r="Y324" s="22" t="n"/>
      <c r="Z324" s="25">
        <f>"%Z"&amp;TEXT(M324,"00")&amp;TEXT(N324,"0")&amp;"1"&amp;TEXT(O324,"00")</f>
        <v/>
      </c>
      <c r="AA324" s="22">
        <f>IF(E324="","",IF(Q324="AI",CONCATENATE("%%I",E324),IF(Q324="AO",CONCATENATE("%%O",E324),E324)))</f>
        <v/>
      </c>
      <c r="AB324" s="22" t="inlineStr">
        <is>
          <t>18-FQIA-17101</t>
        </is>
      </c>
      <c r="AC324" s="22">
        <f>IF(G324&lt;&gt;"",G324,"")</f>
        <v/>
      </c>
      <c r="AD324" s="21">
        <f>IF(J324&lt;&gt;"",J324,"")</f>
        <v/>
      </c>
      <c r="AE324" s="21">
        <f>IF(K324&lt;&gt;"",K324,"")</f>
        <v/>
      </c>
      <c r="AF324" s="21">
        <f>IF(I324&lt;&gt;"",I324,"")</f>
        <v/>
      </c>
      <c r="AG324" s="22" t="n">
        <v>0</v>
      </c>
      <c r="AH324" s="22" t="n">
        <v>0</v>
      </c>
      <c r="AI324" s="22" t="n">
        <v>0</v>
      </c>
      <c r="AJ324" s="22" t="n">
        <v>0</v>
      </c>
      <c r="AK324" s="23" t="inlineStr">
        <is>
          <t>DCS-AI</t>
        </is>
      </c>
      <c r="AL324" s="23" t="inlineStr">
        <is>
          <t>NIS</t>
        </is>
      </c>
      <c r="AM324" s="23" t="n"/>
      <c r="AN324" s="84" t="inlineStr">
        <is>
          <t>DCS</t>
        </is>
      </c>
      <c r="AO324" s="27" t="n"/>
      <c r="AP324" s="27" t="n"/>
      <c r="AQ324" s="28" t="n"/>
      <c r="AR324" s="543" t="inlineStr">
        <is>
          <t>N</t>
        </is>
      </c>
      <c r="AS324" s="29" t="n"/>
      <c r="AT324" s="84" t="inlineStr">
        <is>
          <t>Site</t>
        </is>
      </c>
      <c r="AU324" s="541" t="inlineStr">
        <is>
          <t>24VDC</t>
        </is>
      </c>
      <c r="AV324" s="27" t="n"/>
      <c r="AW324" s="27" t="n"/>
      <c r="AX324" s="530" t="inlineStr">
        <is>
          <t>18-EJB-12-003</t>
        </is>
      </c>
      <c r="AY324" s="530" t="inlineStr">
        <is>
          <t>18-12-001-EC</t>
        </is>
      </c>
      <c r="AZ324" s="27" t="n"/>
      <c r="BA324" s="27" t="n"/>
      <c r="BB324" s="27" t="n"/>
      <c r="BC324" s="27" t="n"/>
      <c r="BD324" s="27" t="n"/>
      <c r="BE324" s="33" t="n"/>
      <c r="BF324" s="33" t="n"/>
      <c r="BG324" s="33" t="n"/>
      <c r="BH324" s="33" t="n"/>
      <c r="BI324" s="33" t="n"/>
      <c r="BJ324" s="33" t="n"/>
      <c r="BK324" s="33" t="n"/>
      <c r="BL324" s="33" t="n"/>
      <c r="BM324" s="33" t="n"/>
      <c r="BN324" s="33" t="n"/>
      <c r="BO324" s="33" t="n"/>
      <c r="BP324" s="33" t="n"/>
      <c r="BQ324" s="33" t="n"/>
      <c r="BR324" s="33" t="n"/>
      <c r="BS324" s="33" t="n"/>
      <c r="BT324" s="33" t="n"/>
      <c r="BU324" s="33" t="n"/>
      <c r="BV324" s="33" t="n"/>
      <c r="BW324" s="27" t="n"/>
      <c r="BX324" s="33" t="n"/>
      <c r="BY324" s="33" t="n"/>
      <c r="BZ324" s="33" t="n"/>
      <c r="CA324" s="27" t="n"/>
      <c r="CB324" s="27" t="n"/>
      <c r="CC324" s="27" t="n"/>
      <c r="CD324" s="27" t="n"/>
      <c r="CE324" s="58" t="n"/>
      <c r="CF324" s="58" t="n"/>
      <c r="CG324" s="59">
        <f>IF(OR(Q324="AI",Q324="PI"),AD324-(AE324-AD324)*0.001,IF(AND(Q324="AO",T324="FC"),4-0.048,IF(AND(Q324="AO",OR(T324="FO",T324="FLO")),20-0.048,"")))</f>
        <v/>
      </c>
      <c r="CH324" s="60">
        <f>IF(OR(Q324="AI",Q324="PI"),AD324+(AE324-AD324)*0.001,IF(AND(Q324="AO",T324="FC"),4+0.048,IF(AND(Q324="AO",OR(T324="FO",T324="FLO")),20+0.048,"")))</f>
        <v/>
      </c>
      <c r="CI324" s="61" t="n"/>
      <c r="CJ324" s="62" t="n"/>
      <c r="CK324" s="59">
        <f>IF(OR(Q324="AI",Q324="PI"),(AE324+AD324)/2-(AE324-AD324)*0.001,IF(Q324="AO",12-0.048,""))</f>
        <v/>
      </c>
      <c r="CL324" s="60">
        <f>IF(OR(Q324="AI",Q324="PI"),(AE324+AD324)/2+(AE324-AD324)*0.001,IF(Q324="AO",12+0.048,""))</f>
        <v/>
      </c>
      <c r="CM324" s="61" t="n"/>
      <c r="CN324" s="62" t="n"/>
      <c r="CO324" s="59">
        <f>IF(OR(Q324="AI",Q324="PI"),AE324-(AE324-AD324)*0.001,IF(AND(Q324="AO",T324="FC"),20-0.048,IF(AND(Q324="AO",OR(T324="FO",T324="FLO")),4-0.048,"")))</f>
        <v/>
      </c>
      <c r="CP324" s="60">
        <f>IF(OR(Q324="AI",Q324="PI"),AE324+(AE324-AD324)*0.001,IF(AND(Q324="AO",T324="FC"),20+0.048,IF(AND(Q324="AO",OR(T324="FO",T324="FLO")),4+0.048,"")))</f>
        <v/>
      </c>
      <c r="CQ324" s="64" t="n"/>
      <c r="CR324" s="65" t="n"/>
      <c r="CS324" s="67" t="n"/>
      <c r="CT324" s="67" t="n"/>
      <c r="CU324" s="544" t="n">
        <v>1812</v>
      </c>
      <c r="CV324" s="518">
        <f>LEFT(D324,3)</f>
        <v/>
      </c>
      <c r="CW324" s="47" t="inlineStr">
        <is>
          <t>FQIA</t>
        </is>
      </c>
      <c r="CX324" s="47">
        <f>RIGHT(D324,6)</f>
        <v/>
      </c>
      <c r="CY324" s="47">
        <f>CV324&amp;CW324&amp;CX324</f>
        <v/>
      </c>
    </row>
    <row r="325" ht="19.9" customHeight="1" s="521">
      <c r="A325" s="524" t="n">
        <v>324</v>
      </c>
      <c r="B325" s="15" t="n">
        <v>4</v>
      </c>
      <c r="C325" s="15" t="n">
        <v>1812</v>
      </c>
      <c r="D325" s="45" t="inlineStr">
        <is>
          <t>18-FT-17105</t>
        </is>
      </c>
      <c r="E325" s="553" t="n"/>
      <c r="F325" s="540" t="inlineStr">
        <is>
          <t>-</t>
        </is>
      </c>
      <c r="G325" s="541" t="inlineStr">
        <is>
          <t>ISOPROPANOL TO VE-1705</t>
        </is>
      </c>
      <c r="H325" s="553" t="n"/>
      <c r="I325" s="553" t="n"/>
      <c r="J325" s="553">
        <f>IF(H325&lt;&gt;"",LEFT(H325,FIND("～",H325,1)-1),"")</f>
        <v/>
      </c>
      <c r="K325" s="553">
        <f>IF(H325&lt;&gt;"",MID(H325,FIND("～",H325,1)+1,10),"")</f>
        <v/>
      </c>
      <c r="L325" s="22">
        <f>L324</f>
        <v/>
      </c>
      <c r="M325" s="21">
        <f>M324</f>
        <v/>
      </c>
      <c r="N325" s="21">
        <f>N324</f>
        <v/>
      </c>
      <c r="O325" s="21" t="n">
        <v>4</v>
      </c>
      <c r="P325" s="83">
        <f>P324</f>
        <v/>
      </c>
      <c r="Q325" s="22">
        <f>IF(MID(P325,4,3)="543","AO","AI")</f>
        <v/>
      </c>
      <c r="R325" s="22">
        <f>IF(R324&lt;&gt;"",R324,"")</f>
        <v/>
      </c>
      <c r="S325" s="542" t="inlineStr">
        <is>
          <t>4~20mA</t>
        </is>
      </c>
      <c r="T325" s="22" t="n"/>
      <c r="U325" s="22" t="n"/>
      <c r="V325" s="22" t="n"/>
      <c r="W325" s="22" t="n"/>
      <c r="X325" s="22" t="n"/>
      <c r="Y325" s="22" t="n"/>
      <c r="Z325" s="25">
        <f>"%Z"&amp;TEXT(M325,"00")&amp;TEXT(N325,"0")&amp;"1"&amp;TEXT(O325,"00")</f>
        <v/>
      </c>
      <c r="AA325" s="22">
        <f>IF(E325="","",IF(Q325="AI",CONCATENATE("%%I",E325),IF(Q325="AO",CONCATENATE("%%O",E325),E325)))</f>
        <v/>
      </c>
      <c r="AB325" s="22" t="inlineStr">
        <is>
          <t>18-FI-17105</t>
        </is>
      </c>
      <c r="AC325" s="22">
        <f>IF(G325&lt;&gt;"",G325,"")</f>
        <v/>
      </c>
      <c r="AD325" s="21">
        <f>IF(J325&lt;&gt;"",J325,"")</f>
        <v/>
      </c>
      <c r="AE325" s="21">
        <f>IF(K325&lt;&gt;"",K325,"")</f>
        <v/>
      </c>
      <c r="AF325" s="21">
        <f>IF(I325&lt;&gt;"",I325,"")</f>
        <v/>
      </c>
      <c r="AG325" s="22" t="n">
        <v>0</v>
      </c>
      <c r="AH325" s="22" t="n">
        <v>0</v>
      </c>
      <c r="AI325" s="22" t="n">
        <v>0</v>
      </c>
      <c r="AJ325" s="22" t="n">
        <v>0</v>
      </c>
      <c r="AK325" s="23" t="inlineStr">
        <is>
          <t>DCS-AI</t>
        </is>
      </c>
      <c r="AL325" s="23" t="inlineStr">
        <is>
          <t>NIS</t>
        </is>
      </c>
      <c r="AM325" s="23" t="n"/>
      <c r="AN325" s="84" t="inlineStr">
        <is>
          <t>DCS</t>
        </is>
      </c>
      <c r="AO325" s="27" t="n"/>
      <c r="AP325" s="27" t="n"/>
      <c r="AQ325" s="28" t="n"/>
      <c r="AR325" s="543" t="inlineStr">
        <is>
          <t>N</t>
        </is>
      </c>
      <c r="AS325" s="29" t="n"/>
      <c r="AT325" s="84" t="inlineStr">
        <is>
          <t>Site</t>
        </is>
      </c>
      <c r="AU325" s="541" t="inlineStr">
        <is>
          <t>24VDC</t>
        </is>
      </c>
      <c r="AV325" s="27" t="n"/>
      <c r="AW325" s="27" t="n"/>
      <c r="AX325" s="530" t="inlineStr">
        <is>
          <t>18-EJB-12-003</t>
        </is>
      </c>
      <c r="AY325" s="530" t="inlineStr">
        <is>
          <t>18-12-001-EC</t>
        </is>
      </c>
      <c r="AZ325" s="27" t="n"/>
      <c r="BA325" s="27" t="n"/>
      <c r="BB325" s="27" t="n"/>
      <c r="BC325" s="27" t="n"/>
      <c r="BD325" s="27" t="n"/>
      <c r="BE325" s="33" t="n"/>
      <c r="BF325" s="33" t="n"/>
      <c r="BG325" s="33" t="n"/>
      <c r="BH325" s="33" t="n"/>
      <c r="BI325" s="33" t="n"/>
      <c r="BJ325" s="33" t="n"/>
      <c r="BK325" s="33" t="n"/>
      <c r="BL325" s="33" t="n"/>
      <c r="BM325" s="33" t="n"/>
      <c r="BN325" s="33" t="n"/>
      <c r="BO325" s="33" t="n"/>
      <c r="BP325" s="33" t="n"/>
      <c r="BQ325" s="33" t="n"/>
      <c r="BR325" s="33" t="n"/>
      <c r="BS325" s="33" t="n"/>
      <c r="BT325" s="33" t="n"/>
      <c r="BU325" s="33" t="n"/>
      <c r="BV325" s="33" t="n"/>
      <c r="BW325" s="27" t="n"/>
      <c r="BX325" s="33" t="n"/>
      <c r="BY325" s="33" t="n"/>
      <c r="BZ325" s="33" t="n"/>
      <c r="CA325" s="27" t="n"/>
      <c r="CB325" s="27" t="n"/>
      <c r="CC325" s="27" t="n"/>
      <c r="CD325" s="27" t="n"/>
      <c r="CE325" s="58" t="n"/>
      <c r="CF325" s="58" t="n"/>
      <c r="CG325" s="59">
        <f>IF(OR(Q325="AI",Q325="PI"),AD325-(AE325-AD325)*0.001,IF(AND(Q325="AO",T325="FC"),4-0.048,IF(AND(Q325="AO",OR(T325="FO",T325="FLO")),20-0.048,"")))</f>
        <v/>
      </c>
      <c r="CH325" s="60">
        <f>IF(OR(Q325="AI",Q325="PI"),AD325+(AE325-AD325)*0.001,IF(AND(Q325="AO",T325="FC"),4+0.048,IF(AND(Q325="AO",OR(T325="FO",T325="FLO")),20+0.048,"")))</f>
        <v/>
      </c>
      <c r="CI325" s="61" t="n"/>
      <c r="CJ325" s="62" t="n"/>
      <c r="CK325" s="59">
        <f>IF(OR(Q325="AI",Q325="PI"),(AE325+AD325)/2-(AE325-AD325)*0.001,IF(Q325="AO",12-0.048,""))</f>
        <v/>
      </c>
      <c r="CL325" s="60">
        <f>IF(OR(Q325="AI",Q325="PI"),(AE325+AD325)/2+(AE325-AD325)*0.001,IF(Q325="AO",12+0.048,""))</f>
        <v/>
      </c>
      <c r="CM325" s="61" t="n"/>
      <c r="CN325" s="62" t="n"/>
      <c r="CO325" s="59">
        <f>IF(OR(Q325="AI",Q325="PI"),AE325-(AE325-AD325)*0.001,IF(AND(Q325="AO",T325="FC"),20-0.048,IF(AND(Q325="AO",OR(T325="FO",T325="FLO")),4-0.048,"")))</f>
        <v/>
      </c>
      <c r="CP325" s="60">
        <f>IF(OR(Q325="AI",Q325="PI"),AE325+(AE325-AD325)*0.001,IF(AND(Q325="AO",T325="FC"),20+0.048,IF(AND(Q325="AO",OR(T325="FO",T325="FLO")),4+0.048,"")))</f>
        <v/>
      </c>
      <c r="CQ325" s="64" t="n"/>
      <c r="CR325" s="65" t="n"/>
      <c r="CS325" s="67" t="n"/>
      <c r="CT325" s="67" t="n"/>
      <c r="CU325" s="544" t="n">
        <v>1812</v>
      </c>
      <c r="CV325" s="518">
        <f>LEFT(D325,3)</f>
        <v/>
      </c>
      <c r="CW325" s="47" t="inlineStr">
        <is>
          <t>FI</t>
        </is>
      </c>
      <c r="CX325" s="47">
        <f>RIGHT(D325,6)</f>
        <v/>
      </c>
      <c r="CY325" s="47">
        <f>CV325&amp;CW325&amp;CX325</f>
        <v/>
      </c>
    </row>
    <row r="326" ht="19.9" customHeight="1" s="521">
      <c r="A326" s="524" t="n">
        <v>325</v>
      </c>
      <c r="B326" s="15" t="n">
        <v>5</v>
      </c>
      <c r="C326" s="15" t="n">
        <v>1812</v>
      </c>
      <c r="D326" s="45" t="inlineStr">
        <is>
          <t>18-FT-17114</t>
        </is>
      </c>
      <c r="E326" s="553" t="n"/>
      <c r="F326" s="540" t="inlineStr">
        <is>
          <t>-</t>
        </is>
      </c>
      <c r="G326" s="541" t="inlineStr">
        <is>
          <t>WHITE OIL FLUSH FROM PP-1703</t>
        </is>
      </c>
      <c r="H326" s="553" t="n"/>
      <c r="I326" s="553" t="n"/>
      <c r="J326" s="553">
        <f>IF(H326&lt;&gt;"",LEFT(H326,FIND("～",H326,1)-1),"")</f>
        <v/>
      </c>
      <c r="K326" s="553">
        <f>IF(H326&lt;&gt;"",MID(H326,FIND("～",H326,1)+1,10),"")</f>
        <v/>
      </c>
      <c r="L326" s="22">
        <f>L325</f>
        <v/>
      </c>
      <c r="M326" s="21">
        <f>M325</f>
        <v/>
      </c>
      <c r="N326" s="21">
        <f>N325</f>
        <v/>
      </c>
      <c r="O326" s="21" t="n">
        <v>5</v>
      </c>
      <c r="P326" s="83">
        <f>P325</f>
        <v/>
      </c>
      <c r="Q326" s="22">
        <f>IF(MID(P326,4,3)="543","AO","AI")</f>
        <v/>
      </c>
      <c r="R326" s="22">
        <f>IF(R325&lt;&gt;"",R325,"")</f>
        <v/>
      </c>
      <c r="S326" s="542" t="inlineStr">
        <is>
          <t>4~20mA</t>
        </is>
      </c>
      <c r="T326" s="22" t="n"/>
      <c r="U326" s="22" t="n"/>
      <c r="V326" s="22" t="n"/>
      <c r="W326" s="22" t="n"/>
      <c r="X326" s="22" t="n"/>
      <c r="Y326" s="22" t="n"/>
      <c r="Z326" s="25">
        <f>"%Z"&amp;TEXT(M326,"00")&amp;TEXT(N326,"0")&amp;"1"&amp;TEXT(O326,"00")</f>
        <v/>
      </c>
      <c r="AA326" s="22">
        <f>IF(E326="","",IF(Q326="AI",CONCATENATE("%%I",E326),IF(Q326="AO",CONCATENATE("%%O",E326),E326)))</f>
        <v/>
      </c>
      <c r="AB326" s="22" t="inlineStr">
        <is>
          <t>18-FQI-17114</t>
        </is>
      </c>
      <c r="AC326" s="22">
        <f>IF(G326&lt;&gt;"",G326,"")</f>
        <v/>
      </c>
      <c r="AD326" s="21">
        <f>IF(J326&lt;&gt;"",J326,"")</f>
        <v/>
      </c>
      <c r="AE326" s="21">
        <f>IF(K326&lt;&gt;"",K326,"")</f>
        <v/>
      </c>
      <c r="AF326" s="21">
        <f>IF(I326&lt;&gt;"",I326,"")</f>
        <v/>
      </c>
      <c r="AG326" s="22" t="n">
        <v>0</v>
      </c>
      <c r="AH326" s="22" t="n">
        <v>0</v>
      </c>
      <c r="AI326" s="22" t="n">
        <v>0</v>
      </c>
      <c r="AJ326" s="22" t="n">
        <v>0</v>
      </c>
      <c r="AK326" s="23" t="inlineStr">
        <is>
          <t>DCS-AI</t>
        </is>
      </c>
      <c r="AL326" s="23" t="inlineStr">
        <is>
          <t>NIS</t>
        </is>
      </c>
      <c r="AM326" s="23" t="n"/>
      <c r="AN326" s="84" t="inlineStr">
        <is>
          <t>DCS</t>
        </is>
      </c>
      <c r="AO326" s="27" t="n"/>
      <c r="AP326" s="27" t="n"/>
      <c r="AQ326" s="28" t="n"/>
      <c r="AR326" s="543" t="inlineStr">
        <is>
          <t>N</t>
        </is>
      </c>
      <c r="AS326" s="29" t="n"/>
      <c r="AT326" s="84" t="inlineStr">
        <is>
          <t>Site</t>
        </is>
      </c>
      <c r="AU326" s="541" t="inlineStr">
        <is>
          <t>24VDC</t>
        </is>
      </c>
      <c r="AV326" s="27" t="n"/>
      <c r="AW326" s="27" t="n"/>
      <c r="AX326" s="530" t="inlineStr">
        <is>
          <t>18-EJB-12-003</t>
        </is>
      </c>
      <c r="AY326" s="530" t="inlineStr">
        <is>
          <t>18-12-001-EC</t>
        </is>
      </c>
      <c r="AZ326" s="27" t="n"/>
      <c r="BA326" s="27" t="n"/>
      <c r="BB326" s="27" t="n"/>
      <c r="BC326" s="27" t="n"/>
      <c r="BD326" s="27" t="n"/>
      <c r="BE326" s="33" t="n"/>
      <c r="BF326" s="33" t="n"/>
      <c r="BG326" s="33" t="n"/>
      <c r="BH326" s="33" t="n"/>
      <c r="BI326" s="33" t="n"/>
      <c r="BJ326" s="33" t="n"/>
      <c r="BK326" s="33" t="n"/>
      <c r="BL326" s="33" t="n"/>
      <c r="BM326" s="33" t="n"/>
      <c r="BN326" s="33" t="n"/>
      <c r="BO326" s="33" t="n"/>
      <c r="BP326" s="33" t="n"/>
      <c r="BQ326" s="33" t="n"/>
      <c r="BR326" s="33" t="n"/>
      <c r="BS326" s="33" t="n"/>
      <c r="BT326" s="33" t="n"/>
      <c r="BU326" s="33" t="n"/>
      <c r="BV326" s="33" t="n"/>
      <c r="BW326" s="27" t="n"/>
      <c r="BX326" s="33" t="n"/>
      <c r="BY326" s="33" t="n"/>
      <c r="BZ326" s="33" t="n"/>
      <c r="CA326" s="27" t="n"/>
      <c r="CB326" s="27" t="n"/>
      <c r="CC326" s="27" t="n"/>
      <c r="CD326" s="27" t="n"/>
      <c r="CE326" s="58" t="n"/>
      <c r="CF326" s="58" t="n"/>
      <c r="CG326" s="59">
        <f>IF(OR(Q326="AI",Q326="PI"),AD326-(AE326-AD326)*0.001,IF(AND(Q326="AO",T326="FC"),4-0.048,IF(AND(Q326="AO",OR(T326="FO",T326="FLO")),20-0.048,"")))</f>
        <v/>
      </c>
      <c r="CH326" s="60">
        <f>IF(OR(Q326="AI",Q326="PI"),AD326+(AE326-AD326)*0.001,IF(AND(Q326="AO",T326="FC"),4+0.048,IF(AND(Q326="AO",OR(T326="FO",T326="FLO")),20+0.048,"")))</f>
        <v/>
      </c>
      <c r="CI326" s="61" t="n"/>
      <c r="CJ326" s="62" t="n"/>
      <c r="CK326" s="59">
        <f>IF(OR(Q326="AI",Q326="PI"),(AE326+AD326)/2-(AE326-AD326)*0.001,IF(Q326="AO",12-0.048,""))</f>
        <v/>
      </c>
      <c r="CL326" s="60">
        <f>IF(OR(Q326="AI",Q326="PI"),(AE326+AD326)/2+(AE326-AD326)*0.001,IF(Q326="AO",12+0.048,""))</f>
        <v/>
      </c>
      <c r="CM326" s="61" t="n"/>
      <c r="CN326" s="62" t="n"/>
      <c r="CO326" s="59">
        <f>IF(OR(Q326="AI",Q326="PI"),AE326-(AE326-AD326)*0.001,IF(AND(Q326="AO",T326="FC"),20-0.048,IF(AND(Q326="AO",OR(T326="FO",T326="FLO")),4-0.048,"")))</f>
        <v/>
      </c>
      <c r="CP326" s="60">
        <f>IF(OR(Q326="AI",Q326="PI"),AE326+(AE326-AD326)*0.001,IF(AND(Q326="AO",T326="FC"),20+0.048,IF(AND(Q326="AO",OR(T326="FO",T326="FLO")),4+0.048,"")))</f>
        <v/>
      </c>
      <c r="CQ326" s="64" t="n"/>
      <c r="CR326" s="65" t="n"/>
      <c r="CS326" s="67" t="n"/>
      <c r="CT326" s="67" t="n"/>
      <c r="CU326" s="544" t="n">
        <v>1812</v>
      </c>
      <c r="CV326" s="518">
        <f>LEFT(D326,3)</f>
        <v/>
      </c>
      <c r="CW326" s="47" t="inlineStr">
        <is>
          <t>FQI</t>
        </is>
      </c>
      <c r="CX326" s="47">
        <f>RIGHT(D326,6)</f>
        <v/>
      </c>
      <c r="CY326" s="47">
        <f>CV326&amp;CW326&amp;CX326</f>
        <v/>
      </c>
    </row>
    <row r="327" ht="19.9" customHeight="1" s="521">
      <c r="A327" s="524" t="n">
        <v>326</v>
      </c>
      <c r="B327" s="15" t="n">
        <v>6</v>
      </c>
      <c r="C327" s="15" t="n">
        <v>1830</v>
      </c>
      <c r="D327" s="45" t="inlineStr">
        <is>
          <t>18-FT-92102</t>
        </is>
      </c>
      <c r="E327" s="553" t="n"/>
      <c r="F327" s="540" t="inlineStr">
        <is>
          <t>-</t>
        </is>
      </c>
      <c r="G327" s="541" t="inlineStr">
        <is>
          <t>WASTE W ATER TO OSBL</t>
        </is>
      </c>
      <c r="H327" s="553" t="n"/>
      <c r="I327" s="553" t="n"/>
      <c r="J327" s="553">
        <f>IF(H327&lt;&gt;"",LEFT(H327,FIND("～",H327,1)-1),"")</f>
        <v/>
      </c>
      <c r="K327" s="553">
        <f>IF(H327&lt;&gt;"",MID(H327,FIND("～",H327,1)+1,10),"")</f>
        <v/>
      </c>
      <c r="L327" s="22">
        <f>L326</f>
        <v/>
      </c>
      <c r="M327" s="21">
        <f>M326</f>
        <v/>
      </c>
      <c r="N327" s="21">
        <f>N326</f>
        <v/>
      </c>
      <c r="O327" s="21" t="n">
        <v>6</v>
      </c>
      <c r="P327" s="83">
        <f>P326</f>
        <v/>
      </c>
      <c r="Q327" s="22">
        <f>IF(MID(P327,4,3)="543","AO","AI")</f>
        <v/>
      </c>
      <c r="R327" s="22">
        <f>IF(R326&lt;&gt;"",R326,"")</f>
        <v/>
      </c>
      <c r="S327" s="542" t="inlineStr">
        <is>
          <t>4~20mA</t>
        </is>
      </c>
      <c r="T327" s="22" t="n"/>
      <c r="U327" s="22" t="n"/>
      <c r="V327" s="22" t="n"/>
      <c r="W327" s="22" t="n"/>
      <c r="X327" s="22" t="n"/>
      <c r="Y327" s="22" t="n"/>
      <c r="Z327" s="25">
        <f>"%Z"&amp;TEXT(M327,"00")&amp;TEXT(N327,"0")&amp;"1"&amp;TEXT(O327,"00")</f>
        <v/>
      </c>
      <c r="AA327" s="22">
        <f>IF(E327="","",IF(Q327="AI",CONCATENATE("%%I",E327),IF(Q327="AO",CONCATENATE("%%O",E327),E327)))</f>
        <v/>
      </c>
      <c r="AB327" s="22" t="inlineStr">
        <is>
          <t>18-FQI-92102</t>
        </is>
      </c>
      <c r="AC327" s="22">
        <f>IF(G327&lt;&gt;"",G327,"")</f>
        <v/>
      </c>
      <c r="AD327" s="21">
        <f>IF(J327&lt;&gt;"",J327,"")</f>
        <v/>
      </c>
      <c r="AE327" s="21">
        <f>IF(K327&lt;&gt;"",K327,"")</f>
        <v/>
      </c>
      <c r="AF327" s="21">
        <f>IF(I327&lt;&gt;"",I327,"")</f>
        <v/>
      </c>
      <c r="AG327" s="22" t="n">
        <v>0</v>
      </c>
      <c r="AH327" s="22" t="n">
        <v>0</v>
      </c>
      <c r="AI327" s="22" t="n">
        <v>0</v>
      </c>
      <c r="AJ327" s="22" t="n">
        <v>0</v>
      </c>
      <c r="AK327" s="23" t="inlineStr">
        <is>
          <t>DCS-AI</t>
        </is>
      </c>
      <c r="AL327" s="23" t="inlineStr">
        <is>
          <t>NIS</t>
        </is>
      </c>
      <c r="AM327" s="23" t="n"/>
      <c r="AN327" s="84" t="inlineStr">
        <is>
          <t>DCS</t>
        </is>
      </c>
      <c r="AO327" s="27" t="n"/>
      <c r="AP327" s="27" t="n"/>
      <c r="AQ327" s="28" t="n"/>
      <c r="AR327" s="543" t="inlineStr">
        <is>
          <t>N</t>
        </is>
      </c>
      <c r="AS327" s="29" t="n"/>
      <c r="AT327" s="84" t="inlineStr">
        <is>
          <t>Site</t>
        </is>
      </c>
      <c r="AU327" s="541" t="inlineStr">
        <is>
          <t>24VDC</t>
        </is>
      </c>
      <c r="AV327" s="27" t="n"/>
      <c r="AW327" s="27" t="n"/>
      <c r="AX327" s="530" t="inlineStr">
        <is>
          <t>单拉</t>
        </is>
      </c>
      <c r="AY327" s="530" t="inlineStr">
        <is>
          <t>单拉</t>
        </is>
      </c>
      <c r="AZ327" s="27" t="n"/>
      <c r="BA327" s="27" t="n"/>
      <c r="BB327" s="27" t="n"/>
      <c r="BC327" s="27" t="n"/>
      <c r="BD327" s="27" t="n"/>
      <c r="BE327" s="33" t="n"/>
      <c r="BF327" s="33" t="n"/>
      <c r="BG327" s="33" t="n"/>
      <c r="BH327" s="33" t="n"/>
      <c r="BI327" s="33" t="n"/>
      <c r="BJ327" s="33" t="n"/>
      <c r="BK327" s="33" t="n"/>
      <c r="BL327" s="33" t="n"/>
      <c r="BM327" s="33" t="n"/>
      <c r="BN327" s="33" t="n"/>
      <c r="BO327" s="33" t="n"/>
      <c r="BP327" s="33" t="n"/>
      <c r="BQ327" s="33" t="n"/>
      <c r="BR327" s="33" t="n"/>
      <c r="BS327" s="33" t="n"/>
      <c r="BT327" s="33" t="n"/>
      <c r="BU327" s="33" t="n"/>
      <c r="BV327" s="33" t="n"/>
      <c r="BW327" s="27" t="n"/>
      <c r="BX327" s="33" t="n"/>
      <c r="BY327" s="33" t="n"/>
      <c r="BZ327" s="33" t="n"/>
      <c r="CA327" s="27" t="n"/>
      <c r="CB327" s="27" t="n"/>
      <c r="CC327" s="27" t="n"/>
      <c r="CD327" s="27" t="n"/>
      <c r="CE327" s="58" t="n"/>
      <c r="CF327" s="58" t="n"/>
      <c r="CG327" s="59">
        <f>IF(OR(Q327="AI",Q327="PI"),AD327-(AE327-AD327)*0.001,IF(AND(Q327="AO",T327="FC"),4-0.048,IF(AND(Q327="AO",OR(T327="FO",T327="FLO")),20-0.048,"")))</f>
        <v/>
      </c>
      <c r="CH327" s="60">
        <f>IF(OR(Q327="AI",Q327="PI"),AD327+(AE327-AD327)*0.001,IF(AND(Q327="AO",T327="FC"),4+0.048,IF(AND(Q327="AO",OR(T327="FO",T327="FLO")),20+0.048,"")))</f>
        <v/>
      </c>
      <c r="CI327" s="61" t="n"/>
      <c r="CJ327" s="62" t="n"/>
      <c r="CK327" s="59">
        <f>IF(OR(Q327="AI",Q327="PI"),(AE327+AD327)/2-(AE327-AD327)*0.001,IF(Q327="AO",12-0.048,""))</f>
        <v/>
      </c>
      <c r="CL327" s="60">
        <f>IF(OR(Q327="AI",Q327="PI"),(AE327+AD327)/2+(AE327-AD327)*0.001,IF(Q327="AO",12+0.048,""))</f>
        <v/>
      </c>
      <c r="CM327" s="61" t="n"/>
      <c r="CN327" s="62" t="n"/>
      <c r="CO327" s="59">
        <f>IF(OR(Q327="AI",Q327="PI"),AE327-(AE327-AD327)*0.001,IF(AND(Q327="AO",T327="FC"),20-0.048,IF(AND(Q327="AO",OR(T327="FO",T327="FLO")),4-0.048,"")))</f>
        <v/>
      </c>
      <c r="CP327" s="60">
        <f>IF(OR(Q327="AI",Q327="PI"),AE327+(AE327-AD327)*0.001,IF(AND(Q327="AO",T327="FC"),20+0.048,IF(AND(Q327="AO",OR(T327="FO",T327="FLO")),4+0.048,"")))</f>
        <v/>
      </c>
      <c r="CQ327" s="64" t="n"/>
      <c r="CR327" s="65" t="n"/>
      <c r="CS327" s="67" t="n"/>
      <c r="CT327" s="67" t="n"/>
      <c r="CU327" s="544" t="n">
        <v>1830</v>
      </c>
      <c r="CV327" s="518">
        <f>LEFT(D327,3)</f>
        <v/>
      </c>
      <c r="CW327" s="47" t="inlineStr">
        <is>
          <t>FQI</t>
        </is>
      </c>
      <c r="CX327" s="47">
        <f>RIGHT(D327,6)</f>
        <v/>
      </c>
      <c r="CY327" s="47">
        <f>CV327&amp;CW327&amp;CX327</f>
        <v/>
      </c>
    </row>
    <row r="328" ht="19.9" customHeight="1" s="521">
      <c r="A328" s="524" t="n">
        <v>327</v>
      </c>
      <c r="B328" s="15" t="n">
        <v>7</v>
      </c>
      <c r="C328" s="15" t="n">
        <v>1830</v>
      </c>
      <c r="D328" s="45" t="inlineStr">
        <is>
          <t>18-WI-35101</t>
        </is>
      </c>
      <c r="E328" s="553" t="n"/>
      <c r="F328" s="540" t="inlineStr">
        <is>
          <t>-</t>
        </is>
      </c>
      <c r="G328" s="541" t="inlineStr">
        <is>
          <t>粉料料仓18-VS-3501X物料重量显示</t>
        </is>
      </c>
      <c r="H328" s="68" t="n"/>
      <c r="I328" s="553" t="n"/>
      <c r="J328" s="553">
        <f>IF(H328&lt;&gt;"",LEFT(H328,FIND("～",H328,1)-1),"")</f>
        <v/>
      </c>
      <c r="K328" s="553">
        <f>IF(H328&lt;&gt;"",MID(H328,FIND("～",H328,1)+1,10),"")</f>
        <v/>
      </c>
      <c r="L328" s="22">
        <f>L327</f>
        <v/>
      </c>
      <c r="M328" s="21">
        <f>M327</f>
        <v/>
      </c>
      <c r="N328" s="21">
        <f>N327</f>
        <v/>
      </c>
      <c r="O328" s="21" t="n">
        <v>7</v>
      </c>
      <c r="P328" s="83">
        <f>P327</f>
        <v/>
      </c>
      <c r="Q328" s="22">
        <f>IF(MID(P328,4,3)="543","AO","AI")</f>
        <v/>
      </c>
      <c r="R328" s="22">
        <f>IF(R327&lt;&gt;"",R327,"")</f>
        <v/>
      </c>
      <c r="S328" s="542" t="inlineStr">
        <is>
          <t>4~20mA</t>
        </is>
      </c>
      <c r="T328" s="22" t="n"/>
      <c r="U328" s="22" t="n"/>
      <c r="V328" s="22" t="n"/>
      <c r="W328" s="22" t="n"/>
      <c r="X328" s="22" t="n"/>
      <c r="Y328" s="22" t="n"/>
      <c r="Z328" s="25">
        <f>"%Z"&amp;TEXT(M328,"00")&amp;TEXT(N328,"0")&amp;"1"&amp;TEXT(O328,"00")</f>
        <v/>
      </c>
      <c r="AA328" s="22">
        <f>IF(E328="","",IF(Q328="AI",CONCATENATE("%%I",E328),IF(Q328="AO",CONCATENATE("%%O",E328),E328)))</f>
        <v/>
      </c>
      <c r="AB328" s="22" t="inlineStr">
        <is>
          <t>18-WI-35101</t>
        </is>
      </c>
      <c r="AC328" s="22">
        <f>IF(G328&lt;&gt;"",G328,"")</f>
        <v/>
      </c>
      <c r="AD328" s="21">
        <f>IF(J328&lt;&gt;"",J328,"")</f>
        <v/>
      </c>
      <c r="AE328" s="21">
        <f>IF(K328&lt;&gt;"",K328,"")</f>
        <v/>
      </c>
      <c r="AF328" s="21">
        <f>IF(I328&lt;&gt;"",I328,"")</f>
        <v/>
      </c>
      <c r="AG328" s="22" t="n">
        <v>0</v>
      </c>
      <c r="AH328" s="22" t="n">
        <v>0</v>
      </c>
      <c r="AI328" s="22" t="n">
        <v>0</v>
      </c>
      <c r="AJ328" s="22" t="n">
        <v>0</v>
      </c>
      <c r="AK328" s="23" t="inlineStr">
        <is>
          <t>DCS-AI</t>
        </is>
      </c>
      <c r="AL328" s="23" t="inlineStr">
        <is>
          <t>NIS</t>
        </is>
      </c>
      <c r="AM328" s="23" t="n"/>
      <c r="AN328" s="84" t="inlineStr">
        <is>
          <t>DCS</t>
        </is>
      </c>
      <c r="AO328" s="27" t="n"/>
      <c r="AP328" s="27" t="n"/>
      <c r="AQ328" s="28" t="n"/>
      <c r="AR328" s="543" t="inlineStr">
        <is>
          <t>N</t>
        </is>
      </c>
      <c r="AS328" s="29" t="n"/>
      <c r="AT328" s="84" t="inlineStr">
        <is>
          <t>Site</t>
        </is>
      </c>
      <c r="AU328" s="541" t="inlineStr">
        <is>
          <t>220VAC</t>
        </is>
      </c>
      <c r="AV328" s="27" t="n"/>
      <c r="AW328" s="27" t="n"/>
      <c r="AX328" s="530" t="inlineStr">
        <is>
          <t>18-LP-3501X</t>
        </is>
      </c>
      <c r="AY328" s="530" t="inlineStr">
        <is>
          <t>DCS</t>
        </is>
      </c>
      <c r="AZ328" s="27" t="n"/>
      <c r="BA328" s="27" t="n"/>
      <c r="BB328" s="27" t="n"/>
      <c r="BC328" s="27" t="n"/>
      <c r="BD328" s="27" t="n"/>
      <c r="BE328" s="33" t="n"/>
      <c r="BF328" s="33" t="n"/>
      <c r="BG328" s="33" t="n"/>
      <c r="BH328" s="33" t="n"/>
      <c r="BI328" s="33" t="n"/>
      <c r="BJ328" s="33" t="n"/>
      <c r="BK328" s="33" t="n"/>
      <c r="BL328" s="33" t="n"/>
      <c r="BM328" s="33" t="n"/>
      <c r="BN328" s="33" t="n"/>
      <c r="BO328" s="33" t="n"/>
      <c r="BP328" s="33" t="n"/>
      <c r="BQ328" s="33" t="n"/>
      <c r="BR328" s="33" t="n"/>
      <c r="BS328" s="33" t="n"/>
      <c r="BT328" s="33" t="n"/>
      <c r="BU328" s="33" t="n"/>
      <c r="BV328" s="33" t="n"/>
      <c r="BW328" s="27" t="n"/>
      <c r="BX328" s="33" t="n"/>
      <c r="BY328" s="33" t="n"/>
      <c r="BZ328" s="33" t="n"/>
      <c r="CA328" s="27" t="n"/>
      <c r="CB328" s="27" t="n"/>
      <c r="CC328" s="27" t="n"/>
      <c r="CD328" s="27" t="n"/>
      <c r="CE328" s="58" t="n"/>
      <c r="CF328" s="58" t="n"/>
      <c r="CG328" s="59">
        <f>IF(OR(Q328="AI",Q328="PI"),AD328-(AE328-AD328)*0.001,IF(AND(Q328="AO",T328="FC"),4-0.048,IF(AND(Q328="AO",OR(T328="FO",T328="FLO")),20-0.048,"")))</f>
        <v/>
      </c>
      <c r="CH328" s="60">
        <f>IF(OR(Q328="AI",Q328="PI"),AD328+(AE328-AD328)*0.001,IF(AND(Q328="AO",T328="FC"),4+0.048,IF(AND(Q328="AO",OR(T328="FO",T328="FLO")),20+0.048,"")))</f>
        <v/>
      </c>
      <c r="CI328" s="61" t="n"/>
      <c r="CJ328" s="62" t="n"/>
      <c r="CK328" s="59">
        <f>IF(OR(Q328="AI",Q328="PI"),(AE328+AD328)/2-(AE328-AD328)*0.001,IF(Q328="AO",12-0.048,""))</f>
        <v/>
      </c>
      <c r="CL328" s="60">
        <f>IF(OR(Q328="AI",Q328="PI"),(AE328+AD328)/2+(AE328-AD328)*0.001,IF(Q328="AO",12+0.048,""))</f>
        <v/>
      </c>
      <c r="CM328" s="61" t="n"/>
      <c r="CN328" s="62" t="n"/>
      <c r="CO328" s="59">
        <f>IF(OR(Q328="AI",Q328="PI"),AE328-(AE328-AD328)*0.001,IF(AND(Q328="AO",T328="FC"),20-0.048,IF(AND(Q328="AO",OR(T328="FO",T328="FLO")),4-0.048,"")))</f>
        <v/>
      </c>
      <c r="CP328" s="60">
        <f>IF(OR(Q328="AI",Q328="PI"),AE328+(AE328-AD328)*0.001,IF(AND(Q328="AO",T328="FC"),20+0.048,IF(AND(Q328="AO",OR(T328="FO",T328="FLO")),4+0.048,"")))</f>
        <v/>
      </c>
      <c r="CQ328" s="64" t="n"/>
      <c r="CR328" s="65" t="n"/>
      <c r="CS328" s="67" t="n"/>
      <c r="CT328" s="67" t="n"/>
      <c r="CU328" s="544" t="n">
        <v>1830</v>
      </c>
      <c r="CV328" s="518">
        <f>LEFT(D328,3)</f>
        <v/>
      </c>
      <c r="CW328" s="47" t="inlineStr">
        <is>
          <t>WI</t>
        </is>
      </c>
      <c r="CX328" s="47">
        <f>RIGHT(D328,6)</f>
        <v/>
      </c>
      <c r="CY328" s="47">
        <f>CV328&amp;CW328&amp;CX328</f>
        <v/>
      </c>
    </row>
    <row r="329" ht="19.9" customHeight="1" s="521">
      <c r="A329" s="524" t="n">
        <v>328</v>
      </c>
      <c r="B329" s="15" t="n">
        <v>8</v>
      </c>
      <c r="C329" s="15" t="n">
        <v>1840</v>
      </c>
      <c r="D329" s="45" t="inlineStr">
        <is>
          <t>18-II-62101</t>
        </is>
      </c>
      <c r="E329" s="553" t="n"/>
      <c r="F329" s="540" t="inlineStr">
        <is>
          <t>-</t>
        </is>
      </c>
      <c r="G329" s="541" t="inlineStr">
        <is>
          <t>18-PP-6202A CURRENT</t>
        </is>
      </c>
      <c r="H329" s="68" t="n"/>
      <c r="I329" s="553" t="n"/>
      <c r="J329" s="553">
        <f>IF(H329&lt;&gt;"",LEFT(H329,FIND("～",H329,1)-1),"")</f>
        <v/>
      </c>
      <c r="K329" s="553">
        <f>IF(H329&lt;&gt;"",MID(H329,FIND("～",H329,1)+1,10),"")</f>
        <v/>
      </c>
      <c r="L329" s="22">
        <f>L328</f>
        <v/>
      </c>
      <c r="M329" s="21">
        <f>M328</f>
        <v/>
      </c>
      <c r="N329" s="21">
        <f>N328</f>
        <v/>
      </c>
      <c r="O329" s="21" t="n">
        <v>8</v>
      </c>
      <c r="P329" s="83">
        <f>P328</f>
        <v/>
      </c>
      <c r="Q329" s="22">
        <f>IF(MID(P329,4,3)="543","AO","AI")</f>
        <v/>
      </c>
      <c r="R329" s="22">
        <f>IF(R328&lt;&gt;"",R328,"")</f>
        <v/>
      </c>
      <c r="S329" s="542" t="inlineStr">
        <is>
          <t>4~20mA</t>
        </is>
      </c>
      <c r="T329" s="22" t="n"/>
      <c r="U329" s="22" t="n"/>
      <c r="V329" s="22" t="n"/>
      <c r="W329" s="22" t="n"/>
      <c r="X329" s="22" t="n"/>
      <c r="Y329" s="22" t="n"/>
      <c r="Z329" s="25">
        <f>"%Z"&amp;TEXT(M329,"00")&amp;TEXT(N329,"0")&amp;"1"&amp;TEXT(O329,"00")</f>
        <v/>
      </c>
      <c r="AA329" s="22">
        <f>IF(E329="","",IF(Q329="AI",CONCATENATE("%%I",E329),IF(Q329="AO",CONCATENATE("%%O",E329),E329)))</f>
        <v/>
      </c>
      <c r="AB329" s="22" t="inlineStr">
        <is>
          <t>18-II-62101</t>
        </is>
      </c>
      <c r="AC329" s="22">
        <f>IF(G329&lt;&gt;"",G329,"")</f>
        <v/>
      </c>
      <c r="AD329" s="21">
        <f>IF(J329&lt;&gt;"",J329,"")</f>
        <v/>
      </c>
      <c r="AE329" s="21">
        <f>IF(K329&lt;&gt;"",K329,"")</f>
        <v/>
      </c>
      <c r="AF329" s="21">
        <f>IF(I329&lt;&gt;"",I329,"")</f>
        <v/>
      </c>
      <c r="AG329" s="22" t="n">
        <v>0</v>
      </c>
      <c r="AH329" s="22" t="n">
        <v>0</v>
      </c>
      <c r="AI329" s="22" t="n">
        <v>0</v>
      </c>
      <c r="AJ329" s="22" t="n">
        <v>0</v>
      </c>
      <c r="AK329" s="23" t="inlineStr">
        <is>
          <t>DCS-AI</t>
        </is>
      </c>
      <c r="AL329" s="23" t="inlineStr">
        <is>
          <t>NIS</t>
        </is>
      </c>
      <c r="AM329" s="23" t="n"/>
      <c r="AN329" s="84" t="inlineStr">
        <is>
          <t>DCS</t>
        </is>
      </c>
      <c r="AO329" s="27" t="n"/>
      <c r="AP329" s="27" t="n"/>
      <c r="AQ329" s="28" t="n"/>
      <c r="AR329" s="543" t="inlineStr">
        <is>
          <t>N</t>
        </is>
      </c>
      <c r="AS329" s="29" t="n"/>
      <c r="AT329" s="84" t="inlineStr">
        <is>
          <t>Site</t>
        </is>
      </c>
      <c r="AU329" s="541" t="inlineStr">
        <is>
          <t>-</t>
        </is>
      </c>
      <c r="AV329" s="27" t="n"/>
      <c r="AW329" s="27" t="n"/>
      <c r="AX329" s="530" t="n"/>
      <c r="AY329" s="530" t="inlineStr">
        <is>
          <t>MCC</t>
        </is>
      </c>
      <c r="AZ329" s="27" t="n"/>
      <c r="BA329" s="27" t="n"/>
      <c r="BB329" s="27" t="n"/>
      <c r="BC329" s="27" t="n"/>
      <c r="BD329" s="27" t="n"/>
      <c r="BE329" s="33" t="n"/>
      <c r="BF329" s="33" t="n"/>
      <c r="BG329" s="33" t="n"/>
      <c r="BH329" s="33" t="n"/>
      <c r="BI329" s="33" t="n"/>
      <c r="BJ329" s="33" t="n"/>
      <c r="BK329" s="33" t="n"/>
      <c r="BL329" s="33" t="n"/>
      <c r="BM329" s="33" t="n"/>
      <c r="BN329" s="33" t="n"/>
      <c r="BO329" s="33" t="n"/>
      <c r="BP329" s="33" t="n"/>
      <c r="BQ329" s="33" t="n"/>
      <c r="BR329" s="33" t="n"/>
      <c r="BS329" s="33" t="n"/>
      <c r="BT329" s="33" t="n"/>
      <c r="BU329" s="33" t="n"/>
      <c r="BV329" s="33" t="n"/>
      <c r="BW329" s="27" t="n"/>
      <c r="BX329" s="33" t="n"/>
      <c r="BY329" s="33" t="n"/>
      <c r="BZ329" s="33" t="n"/>
      <c r="CA329" s="27" t="n"/>
      <c r="CB329" s="27" t="n"/>
      <c r="CC329" s="27" t="n"/>
      <c r="CD329" s="27" t="n"/>
      <c r="CE329" s="58" t="n"/>
      <c r="CF329" s="58" t="n"/>
      <c r="CG329" s="59">
        <f>IF(OR(Q329="AI",Q329="PI"),AD329-(AE329-AD329)*0.001,IF(AND(Q329="AO",T329="FC"),4-0.048,IF(AND(Q329="AO",OR(T329="FO",T329="FLO")),20-0.048,"")))</f>
        <v/>
      </c>
      <c r="CH329" s="60">
        <f>IF(OR(Q329="AI",Q329="PI"),AD329+(AE329-AD329)*0.001,IF(AND(Q329="AO",T329="FC"),4+0.048,IF(AND(Q329="AO",OR(T329="FO",T329="FLO")),20+0.048,"")))</f>
        <v/>
      </c>
      <c r="CI329" s="61" t="n"/>
      <c r="CJ329" s="62" t="n"/>
      <c r="CK329" s="59">
        <f>IF(OR(Q329="AI",Q329="PI"),(AE329+AD329)/2-(AE329-AD329)*0.001,IF(Q329="AO",12-0.048,""))</f>
        <v/>
      </c>
      <c r="CL329" s="60">
        <f>IF(OR(Q329="AI",Q329="PI"),(AE329+AD329)/2+(AE329-AD329)*0.001,IF(Q329="AO",12+0.048,""))</f>
        <v/>
      </c>
      <c r="CM329" s="61" t="n"/>
      <c r="CN329" s="62" t="n"/>
      <c r="CO329" s="59">
        <f>IF(OR(Q329="AI",Q329="PI"),AE329-(AE329-AD329)*0.001,IF(AND(Q329="AO",T329="FC"),20-0.048,IF(AND(Q329="AO",OR(T329="FO",T329="FLO")),4-0.048,"")))</f>
        <v/>
      </c>
      <c r="CP329" s="60">
        <f>IF(OR(Q329="AI",Q329="PI"),AE329+(AE329-AD329)*0.001,IF(AND(Q329="AO",T329="FC"),20+0.048,IF(AND(Q329="AO",OR(T329="FO",T329="FLO")),4+0.048,"")))</f>
        <v/>
      </c>
      <c r="CQ329" s="64" t="n"/>
      <c r="CR329" s="65" t="n"/>
      <c r="CS329" s="67" t="n"/>
      <c r="CT329" s="67" t="n"/>
      <c r="CU329" s="544" t="n">
        <v>1840</v>
      </c>
      <c r="CV329" s="518">
        <f>LEFT(D329,3)</f>
        <v/>
      </c>
      <c r="CW329" s="47" t="inlineStr">
        <is>
          <t>II</t>
        </is>
      </c>
      <c r="CX329" s="47">
        <f>RIGHT(D329,6)</f>
        <v/>
      </c>
      <c r="CY329" s="47">
        <f>CV329&amp;CW329&amp;CX329</f>
        <v/>
      </c>
    </row>
    <row r="330" ht="19.9" customHeight="1" s="521">
      <c r="A330" s="524" t="n">
        <v>329</v>
      </c>
      <c r="B330" s="15" t="n">
        <v>9</v>
      </c>
      <c r="C330" s="15" t="n">
        <v>1840</v>
      </c>
      <c r="D330" s="45" t="inlineStr">
        <is>
          <t>18-II-62102</t>
        </is>
      </c>
      <c r="E330" s="45" t="n"/>
      <c r="F330" s="540" t="inlineStr">
        <is>
          <t>-</t>
        </is>
      </c>
      <c r="G330" s="541" t="inlineStr">
        <is>
          <t>18-PP-6202B CURRENT</t>
        </is>
      </c>
      <c r="H330" s="553" t="n"/>
      <c r="I330" s="553" t="n"/>
      <c r="J330" s="553">
        <f>IF(H330&lt;&gt;"",LEFT(H330,FIND("～",H330,1)-1),"")</f>
        <v/>
      </c>
      <c r="K330" s="553">
        <f>IF(H330&lt;&gt;"",MID(H330,FIND("～",H330,1)+1,10),"")</f>
        <v/>
      </c>
      <c r="L330" s="22">
        <f>L329</f>
        <v/>
      </c>
      <c r="M330" s="21">
        <f>M329</f>
        <v/>
      </c>
      <c r="N330" s="21">
        <f>N329</f>
        <v/>
      </c>
      <c r="O330" s="21" t="n">
        <v>9</v>
      </c>
      <c r="P330" s="83">
        <f>P329</f>
        <v/>
      </c>
      <c r="Q330" s="22">
        <f>IF(MID(P330,4,3)="543","AO","AI")</f>
        <v/>
      </c>
      <c r="R330" s="22">
        <f>IF(R329&lt;&gt;"",R329,"")</f>
        <v/>
      </c>
      <c r="S330" s="542" t="inlineStr">
        <is>
          <t>4~20mA</t>
        </is>
      </c>
      <c r="T330" s="22" t="n"/>
      <c r="U330" s="22" t="n"/>
      <c r="V330" s="22" t="n"/>
      <c r="W330" s="22" t="n"/>
      <c r="X330" s="22" t="n"/>
      <c r="Y330" s="22" t="n"/>
      <c r="Z330" s="25">
        <f>"%Z"&amp;TEXT(M330,"00")&amp;TEXT(N330,"0")&amp;"1"&amp;TEXT(O330,"00")</f>
        <v/>
      </c>
      <c r="AA330" s="22">
        <f>IF(E330="","",IF(Q330="AI",CONCATENATE("%%I",E330),IF(Q330="AO",CONCATENATE("%%O",E330),E330)))</f>
        <v/>
      </c>
      <c r="AB330" s="22" t="inlineStr">
        <is>
          <t>18-II-62102</t>
        </is>
      </c>
      <c r="AC330" s="22">
        <f>IF(G330&lt;&gt;"",G330,"")</f>
        <v/>
      </c>
      <c r="AD330" s="21">
        <f>IF(J330&lt;&gt;"",J330,"")</f>
        <v/>
      </c>
      <c r="AE330" s="21">
        <f>IF(K330&lt;&gt;"",K330,"")</f>
        <v/>
      </c>
      <c r="AF330" s="21">
        <f>IF(I330&lt;&gt;"",I330,"")</f>
        <v/>
      </c>
      <c r="AG330" s="22" t="n"/>
      <c r="AH330" s="22" t="n"/>
      <c r="AI330" s="22" t="n"/>
      <c r="AJ330" s="22" t="n"/>
      <c r="AK330" s="23" t="inlineStr">
        <is>
          <t>DCS-AI</t>
        </is>
      </c>
      <c r="AL330" s="23" t="inlineStr">
        <is>
          <t>NIS</t>
        </is>
      </c>
      <c r="AM330" s="23" t="n"/>
      <c r="AN330" s="84" t="inlineStr">
        <is>
          <t>DCS</t>
        </is>
      </c>
      <c r="AO330" s="27" t="n"/>
      <c r="AP330" s="27" t="n"/>
      <c r="AQ330" s="28" t="n"/>
      <c r="AR330" s="543" t="inlineStr">
        <is>
          <t>N</t>
        </is>
      </c>
      <c r="AS330" s="29" t="n"/>
      <c r="AT330" s="84" t="inlineStr">
        <is>
          <t>Site</t>
        </is>
      </c>
      <c r="AU330" s="541" t="inlineStr">
        <is>
          <t>-</t>
        </is>
      </c>
      <c r="AV330" s="27" t="n"/>
      <c r="AW330" s="27" t="n"/>
      <c r="AX330" s="530" t="n"/>
      <c r="AY330" s="530" t="inlineStr">
        <is>
          <t>MCC</t>
        </is>
      </c>
      <c r="AZ330" s="27" t="n"/>
      <c r="BA330" s="27" t="n"/>
      <c r="BB330" s="27" t="n"/>
      <c r="BC330" s="27" t="n"/>
      <c r="BD330" s="27" t="n"/>
      <c r="BE330" s="33" t="n"/>
      <c r="BF330" s="33" t="n"/>
      <c r="BG330" s="33" t="n"/>
      <c r="BH330" s="33" t="n"/>
      <c r="BI330" s="33" t="n"/>
      <c r="BJ330" s="33" t="n"/>
      <c r="BK330" s="33" t="n"/>
      <c r="BL330" s="33" t="n"/>
      <c r="BM330" s="33" t="n"/>
      <c r="BN330" s="33" t="n"/>
      <c r="BO330" s="33" t="n"/>
      <c r="BP330" s="33" t="n"/>
      <c r="BQ330" s="33" t="n"/>
      <c r="BR330" s="33" t="n"/>
      <c r="BS330" s="33" t="n"/>
      <c r="BT330" s="33" t="n"/>
      <c r="BU330" s="33" t="n"/>
      <c r="BV330" s="33" t="n"/>
      <c r="BW330" s="27" t="n"/>
      <c r="BX330" s="33" t="n"/>
      <c r="BY330" s="33" t="n"/>
      <c r="BZ330" s="33" t="n"/>
      <c r="CA330" s="27" t="n"/>
      <c r="CB330" s="27" t="n"/>
      <c r="CC330" s="27" t="n"/>
      <c r="CD330" s="27" t="n"/>
      <c r="CE330" s="58" t="n"/>
      <c r="CF330" s="58" t="n"/>
      <c r="CG330" s="59">
        <f>IF(OR(Q330="AI",Q330="PI"),AD330-(AE330-AD330)*0.001,IF(AND(Q330="AO",T330="FC"),4-0.048,IF(AND(Q330="AO",OR(T330="FO",T330="FLO")),20-0.048,"")))</f>
        <v/>
      </c>
      <c r="CH330" s="60">
        <f>IF(OR(Q330="AI",Q330="PI"),AD330+(AE330-AD330)*0.001,IF(AND(Q330="AO",T330="FC"),4+0.048,IF(AND(Q330="AO",OR(T330="FO",T330="FLO")),20+0.048,"")))</f>
        <v/>
      </c>
      <c r="CI330" s="61" t="n"/>
      <c r="CJ330" s="62" t="n"/>
      <c r="CK330" s="59">
        <f>IF(OR(Q330="AI",Q330="PI"),(AE330+AD330)/2-(AE330-AD330)*0.001,IF(Q330="AO",12-0.048,""))</f>
        <v/>
      </c>
      <c r="CL330" s="60">
        <f>IF(OR(Q330="AI",Q330="PI"),(AE330+AD330)/2+(AE330-AD330)*0.001,IF(Q330="AO",12+0.048,""))</f>
        <v/>
      </c>
      <c r="CM330" s="61" t="n"/>
      <c r="CN330" s="62" t="n"/>
      <c r="CO330" s="59">
        <f>IF(OR(Q330="AI",Q330="PI"),AE330-(AE330-AD330)*0.001,IF(AND(Q330="AO",T330="FC"),20-0.048,IF(AND(Q330="AO",OR(T330="FO",T330="FLO")),4-0.048,"")))</f>
        <v/>
      </c>
      <c r="CP330" s="60">
        <f>IF(OR(Q330="AI",Q330="PI"),AE330+(AE330-AD330)*0.001,IF(AND(Q330="AO",T330="FC"),20+0.048,IF(AND(Q330="AO",OR(T330="FO",T330="FLO")),4+0.048,"")))</f>
        <v/>
      </c>
      <c r="CQ330" s="64" t="n"/>
      <c r="CR330" s="65" t="n"/>
      <c r="CS330" s="67" t="n"/>
      <c r="CT330" s="67" t="n"/>
      <c r="CU330" s="544" t="n">
        <v>1840</v>
      </c>
      <c r="CV330" s="518">
        <f>LEFT(D330,3)</f>
        <v/>
      </c>
      <c r="CW330" s="47" t="inlineStr">
        <is>
          <t>II</t>
        </is>
      </c>
      <c r="CX330" s="47">
        <f>RIGHT(D330,6)</f>
        <v/>
      </c>
      <c r="CY330" s="47">
        <f>CV330&amp;CW330&amp;CX330</f>
        <v/>
      </c>
    </row>
    <row r="331" ht="19.9" customHeight="1" s="521">
      <c r="A331" s="524" t="n">
        <v>330</v>
      </c>
      <c r="B331" s="15" t="n">
        <v>10</v>
      </c>
      <c r="C331" s="15" t="n">
        <v>1830</v>
      </c>
      <c r="D331" s="45" t="inlineStr">
        <is>
          <t>18-II-23105</t>
        </is>
      </c>
      <c r="E331" s="45" t="n"/>
      <c r="F331" s="540" t="inlineStr">
        <is>
          <t>-</t>
        </is>
      </c>
      <c r="G331" s="541" t="inlineStr">
        <is>
          <t>18-PA-2301 CURRENT</t>
        </is>
      </c>
      <c r="H331" s="553" t="n"/>
      <c r="I331" s="553" t="n"/>
      <c r="J331" s="553">
        <f>IF(H331&lt;&gt;"",LEFT(H331,FIND("～",H331,1)-1),"")</f>
        <v/>
      </c>
      <c r="K331" s="553">
        <f>IF(H331&lt;&gt;"",MID(H331,FIND("～",H331,1)+1,10),"")</f>
        <v/>
      </c>
      <c r="L331" s="22">
        <f>L330</f>
        <v/>
      </c>
      <c r="M331" s="21">
        <f>M330</f>
        <v/>
      </c>
      <c r="N331" s="21">
        <f>N330</f>
        <v/>
      </c>
      <c r="O331" s="21" t="n">
        <v>10</v>
      </c>
      <c r="P331" s="83">
        <f>P330</f>
        <v/>
      </c>
      <c r="Q331" s="22">
        <f>IF(MID(P331,4,3)="543","AO","AI")</f>
        <v/>
      </c>
      <c r="R331" s="22">
        <f>IF(R330&lt;&gt;"",R330,"")</f>
        <v/>
      </c>
      <c r="S331" s="542" t="inlineStr">
        <is>
          <t>4~20mA</t>
        </is>
      </c>
      <c r="T331" s="22" t="n"/>
      <c r="U331" s="22" t="n"/>
      <c r="V331" s="22" t="n"/>
      <c r="W331" s="22" t="n"/>
      <c r="X331" s="22" t="n"/>
      <c r="Y331" s="22" t="n"/>
      <c r="Z331" s="25">
        <f>"%Z"&amp;TEXT(M331,"00")&amp;TEXT(N331,"0")&amp;"1"&amp;TEXT(O331,"00")</f>
        <v/>
      </c>
      <c r="AA331" s="22">
        <f>IF(E331="","",IF(Q331="AI",CONCATENATE("%%I",E331),IF(Q331="AO",CONCATENATE("%%O",E331),E331)))</f>
        <v/>
      </c>
      <c r="AB331" s="22" t="inlineStr">
        <is>
          <t>18-II-23105</t>
        </is>
      </c>
      <c r="AC331" s="22">
        <f>IF(G331&lt;&gt;"",G331,"")</f>
        <v/>
      </c>
      <c r="AD331" s="21">
        <f>IF(J331&lt;&gt;"",J331,"")</f>
        <v/>
      </c>
      <c r="AE331" s="21">
        <f>IF(K331&lt;&gt;"",K331,"")</f>
        <v/>
      </c>
      <c r="AF331" s="21">
        <f>IF(I331&lt;&gt;"",I331,"")</f>
        <v/>
      </c>
      <c r="AG331" s="22" t="n"/>
      <c r="AH331" s="22" t="n"/>
      <c r="AI331" s="22" t="n"/>
      <c r="AJ331" s="22" t="n"/>
      <c r="AK331" s="23" t="inlineStr">
        <is>
          <t>DCS-AI</t>
        </is>
      </c>
      <c r="AL331" s="23" t="inlineStr">
        <is>
          <t>NIS</t>
        </is>
      </c>
      <c r="AM331" s="23" t="n"/>
      <c r="AN331" s="84" t="inlineStr">
        <is>
          <t>DCS</t>
        </is>
      </c>
      <c r="AO331" s="27" t="n"/>
      <c r="AP331" s="27" t="n"/>
      <c r="AQ331" s="28" t="n"/>
      <c r="AR331" s="543" t="inlineStr">
        <is>
          <t>N</t>
        </is>
      </c>
      <c r="AS331" s="29" t="n"/>
      <c r="AT331" s="84" t="inlineStr">
        <is>
          <t>Site</t>
        </is>
      </c>
      <c r="AU331" s="541" t="inlineStr">
        <is>
          <t>-</t>
        </is>
      </c>
      <c r="AV331" s="27" t="n"/>
      <c r="AW331" s="27" t="n"/>
      <c r="AX331" s="530" t="n"/>
      <c r="AY331" s="530" t="n"/>
      <c r="AZ331" s="27" t="n"/>
      <c r="BA331" s="27" t="n"/>
      <c r="BB331" s="27" t="n"/>
      <c r="BC331" s="27" t="n"/>
      <c r="BD331" s="27" t="n"/>
      <c r="BE331" s="33" t="n"/>
      <c r="BF331" s="33" t="n"/>
      <c r="BG331" s="33" t="n"/>
      <c r="BH331" s="33" t="n"/>
      <c r="BI331" s="33" t="n"/>
      <c r="BJ331" s="33" t="n"/>
      <c r="BK331" s="33" t="n"/>
      <c r="BL331" s="33" t="n"/>
      <c r="BM331" s="33" t="n"/>
      <c r="BN331" s="33" t="n"/>
      <c r="BO331" s="33" t="n"/>
      <c r="BP331" s="33" t="n"/>
      <c r="BQ331" s="33" t="n"/>
      <c r="BR331" s="33" t="n"/>
      <c r="BS331" s="33" t="n"/>
      <c r="BT331" s="33" t="n"/>
      <c r="BU331" s="33" t="n"/>
      <c r="BV331" s="33" t="n"/>
      <c r="BW331" s="27" t="n"/>
      <c r="BX331" s="33" t="n"/>
      <c r="BY331" s="33" t="n"/>
      <c r="BZ331" s="33" t="n"/>
      <c r="CA331" s="27" t="n"/>
      <c r="CB331" s="27" t="n"/>
      <c r="CC331" s="27" t="n"/>
      <c r="CD331" s="27" t="n"/>
      <c r="CE331" s="58" t="n"/>
      <c r="CF331" s="58" t="n"/>
      <c r="CG331" s="59">
        <f>IF(OR(Q331="AI",Q331="PI"),AD331-(AE331-AD331)*0.001,IF(AND(Q331="AO",T331="FC"),4-0.048,IF(AND(Q331="AO",OR(T331="FO",T331="FLO")),20-0.048,"")))</f>
        <v/>
      </c>
      <c r="CH331" s="60">
        <f>IF(OR(Q331="AI",Q331="PI"),AD331+(AE331-AD331)*0.001,IF(AND(Q331="AO",T331="FC"),4+0.048,IF(AND(Q331="AO",OR(T331="FO",T331="FLO")),20+0.048,"")))</f>
        <v/>
      </c>
      <c r="CI331" s="61" t="n"/>
      <c r="CJ331" s="62" t="n"/>
      <c r="CK331" s="59">
        <f>IF(OR(Q331="AI",Q331="PI"),(AE331+AD331)/2-(AE331-AD331)*0.001,IF(Q331="AO",12-0.048,""))</f>
        <v/>
      </c>
      <c r="CL331" s="60">
        <f>IF(OR(Q331="AI",Q331="PI"),(AE331+AD331)/2+(AE331-AD331)*0.001,IF(Q331="AO",12+0.048,""))</f>
        <v/>
      </c>
      <c r="CM331" s="61" t="n"/>
      <c r="CN331" s="62" t="n"/>
      <c r="CO331" s="59">
        <f>IF(OR(Q331="AI",Q331="PI"),AE331-(AE331-AD331)*0.001,IF(AND(Q331="AO",T331="FC"),20-0.048,IF(AND(Q331="AO",OR(T331="FO",T331="FLO")),4-0.048,"")))</f>
        <v/>
      </c>
      <c r="CP331" s="60">
        <f>IF(OR(Q331="AI",Q331="PI"),AE331+(AE331-AD331)*0.001,IF(AND(Q331="AO",T331="FC"),20+0.048,IF(AND(Q331="AO",OR(T331="FO",T331="FLO")),4+0.048,"")))</f>
        <v/>
      </c>
      <c r="CQ331" s="64" t="n"/>
      <c r="CR331" s="65" t="n"/>
      <c r="CS331" s="67" t="n"/>
      <c r="CT331" s="67" t="n"/>
      <c r="CU331" s="544" t="n">
        <v>1830</v>
      </c>
      <c r="CV331" s="518">
        <f>LEFT(D331,3)</f>
        <v/>
      </c>
      <c r="CW331" s="47" t="inlineStr">
        <is>
          <t>II</t>
        </is>
      </c>
      <c r="CX331" s="47">
        <f>RIGHT(D331,6)</f>
        <v/>
      </c>
      <c r="CY331" s="47">
        <f>CV331&amp;CW331&amp;CX331</f>
        <v/>
      </c>
    </row>
    <row r="332" ht="19.9" customHeight="1" s="521">
      <c r="A332" s="524" t="n">
        <v>331</v>
      </c>
      <c r="B332" s="15" t="n">
        <v>11</v>
      </c>
      <c r="C332" s="15" t="n">
        <v>1830</v>
      </c>
      <c r="D332" s="45" t="inlineStr">
        <is>
          <t>18-II-35201</t>
        </is>
      </c>
      <c r="E332" s="45" t="n"/>
      <c r="F332" s="540" t="inlineStr">
        <is>
          <t>-</t>
        </is>
      </c>
      <c r="G332" s="541" t="inlineStr">
        <is>
          <t>输送氮气风机18-PB-3501AX主电机电流显示</t>
        </is>
      </c>
      <c r="H332" s="553" t="n"/>
      <c r="I332" s="553" t="n"/>
      <c r="J332" s="553">
        <f>IF(H332&lt;&gt;"",LEFT(H332,FIND("～",H332,1)-1),"")</f>
        <v/>
      </c>
      <c r="K332" s="553">
        <f>IF(H332&lt;&gt;"",MID(H332,FIND("～",H332,1)+1,10),"")</f>
        <v/>
      </c>
      <c r="L332" s="22">
        <f>L331</f>
        <v/>
      </c>
      <c r="M332" s="21">
        <f>M331</f>
        <v/>
      </c>
      <c r="N332" s="21">
        <f>N331</f>
        <v/>
      </c>
      <c r="O332" s="21" t="n">
        <v>11</v>
      </c>
      <c r="P332" s="83">
        <f>P331</f>
        <v/>
      </c>
      <c r="Q332" s="22">
        <f>IF(MID(P332,4,3)="543","AO","AI")</f>
        <v/>
      </c>
      <c r="R332" s="22">
        <f>IF(R331&lt;&gt;"",R331,"")</f>
        <v/>
      </c>
      <c r="S332" s="542" t="inlineStr">
        <is>
          <t>4~20mA</t>
        </is>
      </c>
      <c r="T332" s="22" t="n"/>
      <c r="U332" s="22" t="n"/>
      <c r="V332" s="22" t="n"/>
      <c r="W332" s="22" t="n"/>
      <c r="X332" s="22" t="n"/>
      <c r="Y332" s="22" t="n"/>
      <c r="Z332" s="25">
        <f>"%Z"&amp;TEXT(M332,"00")&amp;TEXT(N332,"0")&amp;"1"&amp;TEXT(O332,"00")</f>
        <v/>
      </c>
      <c r="AA332" s="22">
        <f>IF(E332="","",IF(Q332="AI",CONCATENATE("%%I",E332),IF(Q332="AO",CONCATENATE("%%O",E332),E332)))</f>
        <v/>
      </c>
      <c r="AB332" s="22" t="inlineStr">
        <is>
          <t>18-II-35201</t>
        </is>
      </c>
      <c r="AC332" s="22">
        <f>IF(G332&lt;&gt;"",G332,"")</f>
        <v/>
      </c>
      <c r="AD332" s="21">
        <f>IF(J332&lt;&gt;"",J332,"")</f>
        <v/>
      </c>
      <c r="AE332" s="21">
        <f>IF(K332&lt;&gt;"",K332,"")</f>
        <v/>
      </c>
      <c r="AF332" s="21">
        <f>IF(I332&lt;&gt;"",I332,"")</f>
        <v/>
      </c>
      <c r="AG332" s="22" t="n"/>
      <c r="AH332" s="22" t="n"/>
      <c r="AI332" s="22" t="n"/>
      <c r="AJ332" s="22" t="n"/>
      <c r="AK332" s="23" t="inlineStr">
        <is>
          <t>DCS-AI</t>
        </is>
      </c>
      <c r="AL332" s="23" t="inlineStr">
        <is>
          <t>NIS</t>
        </is>
      </c>
      <c r="AM332" s="23" t="n"/>
      <c r="AN332" s="84" t="inlineStr">
        <is>
          <t>DCS</t>
        </is>
      </c>
      <c r="AO332" s="27" t="n"/>
      <c r="AP332" s="27" t="n"/>
      <c r="AQ332" s="28" t="n"/>
      <c r="AR332" s="543" t="inlineStr">
        <is>
          <t>N</t>
        </is>
      </c>
      <c r="AS332" s="29" t="n"/>
      <c r="AT332" s="84" t="inlineStr">
        <is>
          <t>Site</t>
        </is>
      </c>
      <c r="AU332" s="541" t="inlineStr">
        <is>
          <t>-</t>
        </is>
      </c>
      <c r="AV332" s="27" t="n"/>
      <c r="AW332" s="27" t="n"/>
      <c r="AX332" s="530" t="n"/>
      <c r="AY332" s="530" t="n"/>
      <c r="AZ332" s="27" t="n"/>
      <c r="BA332" s="27" t="n"/>
      <c r="BB332" s="27" t="n"/>
      <c r="BC332" s="27" t="n"/>
      <c r="BD332" s="27" t="n"/>
      <c r="BE332" s="33" t="n"/>
      <c r="BF332" s="33" t="n"/>
      <c r="BG332" s="33" t="n"/>
      <c r="BH332" s="33" t="n"/>
      <c r="BI332" s="33" t="n"/>
      <c r="BJ332" s="33" t="n"/>
      <c r="BK332" s="33" t="n"/>
      <c r="BL332" s="33" t="n"/>
      <c r="BM332" s="33" t="n"/>
      <c r="BN332" s="33" t="n"/>
      <c r="BO332" s="33" t="n"/>
      <c r="BP332" s="33" t="n"/>
      <c r="BQ332" s="33" t="n"/>
      <c r="BR332" s="33" t="n"/>
      <c r="BS332" s="33" t="n"/>
      <c r="BT332" s="33" t="n"/>
      <c r="BU332" s="33" t="n"/>
      <c r="BV332" s="33" t="n"/>
      <c r="BW332" s="27" t="n"/>
      <c r="BX332" s="33" t="n"/>
      <c r="BY332" s="33" t="n"/>
      <c r="BZ332" s="33" t="n"/>
      <c r="CA332" s="27" t="n"/>
      <c r="CB332" s="27" t="n"/>
      <c r="CC332" s="27" t="n"/>
      <c r="CD332" s="27" t="n"/>
      <c r="CE332" s="58" t="n"/>
      <c r="CF332" s="58" t="n"/>
      <c r="CG332" s="59">
        <f>IF(OR(Q332="AI",Q332="PI"),AD332-(AE332-AD332)*0.001,IF(AND(Q332="AO",T332="FC"),4-0.048,IF(AND(Q332="AO",OR(T332="FO",T332="FLO")),20-0.048,"")))</f>
        <v/>
      </c>
      <c r="CH332" s="60">
        <f>IF(OR(Q332="AI",Q332="PI"),AD332+(AE332-AD332)*0.001,IF(AND(Q332="AO",T332="FC"),4+0.048,IF(AND(Q332="AO",OR(T332="FO",T332="FLO")),20+0.048,"")))</f>
        <v/>
      </c>
      <c r="CI332" s="61" t="n"/>
      <c r="CJ332" s="62" t="n"/>
      <c r="CK332" s="59">
        <f>IF(OR(Q332="AI",Q332="PI"),(AE332+AD332)/2-(AE332-AD332)*0.001,IF(Q332="AO",12-0.048,""))</f>
        <v/>
      </c>
      <c r="CL332" s="60">
        <f>IF(OR(Q332="AI",Q332="PI"),(AE332+AD332)/2+(AE332-AD332)*0.001,IF(Q332="AO",12+0.048,""))</f>
        <v/>
      </c>
      <c r="CM332" s="61" t="n"/>
      <c r="CN332" s="62" t="n"/>
      <c r="CO332" s="59">
        <f>IF(OR(Q332="AI",Q332="PI"),AE332-(AE332-AD332)*0.001,IF(AND(Q332="AO",T332="FC"),20-0.048,IF(AND(Q332="AO",OR(T332="FO",T332="FLO")),4-0.048,"")))</f>
        <v/>
      </c>
      <c r="CP332" s="60">
        <f>IF(OR(Q332="AI",Q332="PI"),AE332+(AE332-AD332)*0.001,IF(AND(Q332="AO",T332="FC"),20+0.048,IF(AND(Q332="AO",OR(T332="FO",T332="FLO")),4+0.048,"")))</f>
        <v/>
      </c>
      <c r="CQ332" s="64" t="n"/>
      <c r="CR332" s="65" t="n"/>
      <c r="CS332" s="67" t="n"/>
      <c r="CT332" s="67" t="n"/>
      <c r="CU332" s="544" t="n">
        <v>1830</v>
      </c>
      <c r="CV332" s="518">
        <f>LEFT(D332,3)</f>
        <v/>
      </c>
      <c r="CW332" s="47" t="inlineStr">
        <is>
          <t>II</t>
        </is>
      </c>
      <c r="CX332" s="47">
        <f>RIGHT(D332,6)</f>
        <v/>
      </c>
      <c r="CY332" s="47">
        <f>CV332&amp;CW332&amp;CX332</f>
        <v/>
      </c>
    </row>
    <row r="333" ht="19.9" customHeight="1" s="521">
      <c r="A333" s="524" t="n">
        <v>332</v>
      </c>
      <c r="B333" s="15" t="n">
        <v>12</v>
      </c>
      <c r="C333" s="15" t="n">
        <v>1830</v>
      </c>
      <c r="D333" s="45" t="inlineStr">
        <is>
          <t>18-II-35202</t>
        </is>
      </c>
      <c r="E333" s="45" t="n"/>
      <c r="F333" s="540" t="inlineStr">
        <is>
          <t>-</t>
        </is>
      </c>
      <c r="G333" s="541" t="inlineStr">
        <is>
          <t>输送氮气风机18-PB-3501BX主电机电流显示</t>
        </is>
      </c>
      <c r="H333" s="553" t="n"/>
      <c r="I333" s="553" t="n"/>
      <c r="J333" s="553">
        <f>IF(H333&lt;&gt;"",LEFT(H333,FIND("～",H333,1)-1),"")</f>
        <v/>
      </c>
      <c r="K333" s="553">
        <f>IF(H333&lt;&gt;"",MID(H333,FIND("～",H333,1)+1,10),"")</f>
        <v/>
      </c>
      <c r="L333" s="22">
        <f>L332</f>
        <v/>
      </c>
      <c r="M333" s="21">
        <f>M332</f>
        <v/>
      </c>
      <c r="N333" s="21">
        <f>N332</f>
        <v/>
      </c>
      <c r="O333" s="21" t="n">
        <v>12</v>
      </c>
      <c r="P333" s="83">
        <f>P332</f>
        <v/>
      </c>
      <c r="Q333" s="22">
        <f>IF(MID(P333,4,3)="543","AO","AI")</f>
        <v/>
      </c>
      <c r="R333" s="22">
        <f>IF(R332&lt;&gt;"",R332,"")</f>
        <v/>
      </c>
      <c r="S333" s="542" t="inlineStr">
        <is>
          <t>4~20mA</t>
        </is>
      </c>
      <c r="T333" s="22" t="n"/>
      <c r="U333" s="22" t="n"/>
      <c r="V333" s="22" t="n"/>
      <c r="W333" s="22" t="n"/>
      <c r="X333" s="22" t="n"/>
      <c r="Y333" s="22" t="n"/>
      <c r="Z333" s="25">
        <f>"%Z"&amp;TEXT(M333,"00")&amp;TEXT(N333,"0")&amp;"1"&amp;TEXT(O333,"00")</f>
        <v/>
      </c>
      <c r="AA333" s="22">
        <f>IF(E333="","",IF(Q333="AI",CONCATENATE("%%I",E333),IF(Q333="AO",CONCATENATE("%%O",E333),E333)))</f>
        <v/>
      </c>
      <c r="AB333" s="22" t="inlineStr">
        <is>
          <t>18-II-35202</t>
        </is>
      </c>
      <c r="AC333" s="22">
        <f>IF(G333&lt;&gt;"",G333,"")</f>
        <v/>
      </c>
      <c r="AD333" s="21">
        <f>IF(J333&lt;&gt;"",J333,"")</f>
        <v/>
      </c>
      <c r="AE333" s="21">
        <f>IF(K333&lt;&gt;"",K333,"")</f>
        <v/>
      </c>
      <c r="AF333" s="21">
        <f>IF(I333&lt;&gt;"",I333,"")</f>
        <v/>
      </c>
      <c r="AG333" s="22" t="n"/>
      <c r="AH333" s="22" t="n"/>
      <c r="AI333" s="22" t="n"/>
      <c r="AJ333" s="22" t="n"/>
      <c r="AK333" s="23" t="inlineStr">
        <is>
          <t>DCS-AI</t>
        </is>
      </c>
      <c r="AL333" s="23" t="inlineStr">
        <is>
          <t>NIS</t>
        </is>
      </c>
      <c r="AM333" s="23" t="n"/>
      <c r="AN333" s="84" t="inlineStr">
        <is>
          <t>DCS</t>
        </is>
      </c>
      <c r="AO333" s="27" t="n"/>
      <c r="AP333" s="27" t="n"/>
      <c r="AQ333" s="28" t="n"/>
      <c r="AR333" s="543" t="inlineStr">
        <is>
          <t>N</t>
        </is>
      </c>
      <c r="AS333" s="29" t="n"/>
      <c r="AT333" s="84" t="inlineStr">
        <is>
          <t>Site</t>
        </is>
      </c>
      <c r="AU333" s="541" t="inlineStr">
        <is>
          <t>-</t>
        </is>
      </c>
      <c r="AV333" s="27" t="n"/>
      <c r="AW333" s="27" t="n"/>
      <c r="AX333" s="530" t="n"/>
      <c r="AY333" s="530" t="n"/>
      <c r="AZ333" s="27" t="n"/>
      <c r="BA333" s="27" t="n"/>
      <c r="BB333" s="27" t="n"/>
      <c r="BC333" s="27" t="n"/>
      <c r="BD333" s="27" t="n"/>
      <c r="BE333" s="33" t="n"/>
      <c r="BF333" s="33" t="n"/>
      <c r="BG333" s="33" t="n"/>
      <c r="BH333" s="33" t="n"/>
      <c r="BI333" s="33" t="n"/>
      <c r="BJ333" s="33" t="n"/>
      <c r="BK333" s="33" t="n"/>
      <c r="BL333" s="33" t="n"/>
      <c r="BM333" s="33" t="n"/>
      <c r="BN333" s="33" t="n"/>
      <c r="BO333" s="33" t="n"/>
      <c r="BP333" s="33" t="n"/>
      <c r="BQ333" s="33" t="n"/>
      <c r="BR333" s="33" t="n"/>
      <c r="BS333" s="33" t="n"/>
      <c r="BT333" s="33" t="n"/>
      <c r="BU333" s="33" t="n"/>
      <c r="BV333" s="33" t="n"/>
      <c r="BW333" s="27" t="n"/>
      <c r="BX333" s="33" t="n"/>
      <c r="BY333" s="33" t="n"/>
      <c r="BZ333" s="33" t="n"/>
      <c r="CA333" s="27" t="n"/>
      <c r="CB333" s="27" t="n"/>
      <c r="CC333" s="27" t="n"/>
      <c r="CD333" s="27" t="n"/>
      <c r="CE333" s="58" t="n"/>
      <c r="CF333" s="58" t="n"/>
      <c r="CG333" s="59">
        <f>IF(OR(Q333="AI",Q333="PI"),AD333-(AE333-AD333)*0.001,IF(AND(Q333="AO",T333="FC"),4-0.048,IF(AND(Q333="AO",OR(T333="FO",T333="FLO")),20-0.048,"")))</f>
        <v/>
      </c>
      <c r="CH333" s="60">
        <f>IF(OR(Q333="AI",Q333="PI"),AD333+(AE333-AD333)*0.001,IF(AND(Q333="AO",T333="FC"),4+0.048,IF(AND(Q333="AO",OR(T333="FO",T333="FLO")),20+0.048,"")))</f>
        <v/>
      </c>
      <c r="CI333" s="61" t="n"/>
      <c r="CJ333" s="62" t="n"/>
      <c r="CK333" s="59">
        <f>IF(OR(Q333="AI",Q333="PI"),(AE333+AD333)/2-(AE333-AD333)*0.001,IF(Q333="AO",12-0.048,""))</f>
        <v/>
      </c>
      <c r="CL333" s="60">
        <f>IF(OR(Q333="AI",Q333="PI"),(AE333+AD333)/2+(AE333-AD333)*0.001,IF(Q333="AO",12+0.048,""))</f>
        <v/>
      </c>
      <c r="CM333" s="61" t="n"/>
      <c r="CN333" s="62" t="n"/>
      <c r="CO333" s="59">
        <f>IF(OR(Q333="AI",Q333="PI"),AE333-(AE333-AD333)*0.001,IF(AND(Q333="AO",T333="FC"),20-0.048,IF(AND(Q333="AO",OR(T333="FO",T333="FLO")),4-0.048,"")))</f>
        <v/>
      </c>
      <c r="CP333" s="60">
        <f>IF(OR(Q333="AI",Q333="PI"),AE333+(AE333-AD333)*0.001,IF(AND(Q333="AO",T333="FC"),20+0.048,IF(AND(Q333="AO",OR(T333="FO",T333="FLO")),4+0.048,"")))</f>
        <v/>
      </c>
      <c r="CQ333" s="64" t="n"/>
      <c r="CR333" s="65" t="n"/>
      <c r="CS333" s="67" t="n"/>
      <c r="CT333" s="67" t="n"/>
      <c r="CU333" s="544" t="n">
        <v>1830</v>
      </c>
      <c r="CV333" s="518">
        <f>LEFT(D333,3)</f>
        <v/>
      </c>
      <c r="CW333" s="47" t="inlineStr">
        <is>
          <t>II</t>
        </is>
      </c>
      <c r="CX333" s="47">
        <f>RIGHT(D333,6)</f>
        <v/>
      </c>
      <c r="CY333" s="47">
        <f>CV333&amp;CW333&amp;CX333</f>
        <v/>
      </c>
    </row>
    <row r="334" ht="19.9" customHeight="1" s="521">
      <c r="A334" s="524" t="n">
        <v>333</v>
      </c>
      <c r="B334" s="15" t="n">
        <v>13</v>
      </c>
      <c r="C334" s="15" t="n">
        <v>1830</v>
      </c>
      <c r="D334" s="45" t="inlineStr">
        <is>
          <t>18-II-35101</t>
        </is>
      </c>
      <c r="E334" s="45" t="n"/>
      <c r="F334" s="540" t="inlineStr">
        <is>
          <t>-</t>
        </is>
      </c>
      <c r="G334" s="541" t="inlineStr">
        <is>
          <t>粉料仓旋转阀18-PF-3501X的电流显示</t>
        </is>
      </c>
      <c r="H334" s="553" t="n"/>
      <c r="I334" s="553" t="n"/>
      <c r="J334" s="553">
        <f>IF(H334&lt;&gt;"",LEFT(H334,FIND("～",H334,1)-1),"")</f>
        <v/>
      </c>
      <c r="K334" s="553">
        <f>IF(H334&lt;&gt;"",MID(H334,FIND("～",H334,1)+1,10),"")</f>
        <v/>
      </c>
      <c r="L334" s="22">
        <f>L333</f>
        <v/>
      </c>
      <c r="M334" s="21">
        <f>M333</f>
        <v/>
      </c>
      <c r="N334" s="21">
        <f>N333</f>
        <v/>
      </c>
      <c r="O334" s="21" t="n">
        <v>13</v>
      </c>
      <c r="P334" s="83">
        <f>P333</f>
        <v/>
      </c>
      <c r="Q334" s="22">
        <f>IF(MID(P334,4,3)="543","AO","AI")</f>
        <v/>
      </c>
      <c r="R334" s="22">
        <f>IF(R333&lt;&gt;"",R333,"")</f>
        <v/>
      </c>
      <c r="S334" s="542" t="inlineStr">
        <is>
          <t>4~20mA</t>
        </is>
      </c>
      <c r="T334" s="22" t="n"/>
      <c r="U334" s="22" t="n"/>
      <c r="V334" s="22" t="n"/>
      <c r="W334" s="22" t="n"/>
      <c r="X334" s="22" t="n"/>
      <c r="Y334" s="22" t="n"/>
      <c r="Z334" s="25">
        <f>"%Z"&amp;TEXT(M334,"00")&amp;TEXT(N334,"0")&amp;"1"&amp;TEXT(O334,"00")</f>
        <v/>
      </c>
      <c r="AA334" s="22">
        <f>IF(E334="","",IF(Q334="AI",CONCATENATE("%%I",E334),IF(Q334="AO",CONCATENATE("%%O",E334),E334)))</f>
        <v/>
      </c>
      <c r="AB334" s="22" t="inlineStr">
        <is>
          <t>18-II-35101</t>
        </is>
      </c>
      <c r="AC334" s="22">
        <f>IF(G334&lt;&gt;"",G334,"")</f>
        <v/>
      </c>
      <c r="AD334" s="21">
        <f>IF(J334&lt;&gt;"",J334,"")</f>
        <v/>
      </c>
      <c r="AE334" s="21">
        <f>IF(K334&lt;&gt;"",K334,"")</f>
        <v/>
      </c>
      <c r="AF334" s="21">
        <f>IF(I334&lt;&gt;"",I334,"")</f>
        <v/>
      </c>
      <c r="AG334" s="22" t="n"/>
      <c r="AH334" s="22" t="n"/>
      <c r="AI334" s="22" t="n"/>
      <c r="AJ334" s="22" t="n"/>
      <c r="AK334" s="23" t="inlineStr">
        <is>
          <t>DCS-AI</t>
        </is>
      </c>
      <c r="AL334" s="23" t="inlineStr">
        <is>
          <t>NIS</t>
        </is>
      </c>
      <c r="AM334" s="23" t="n"/>
      <c r="AN334" s="84" t="inlineStr">
        <is>
          <t>DCS</t>
        </is>
      </c>
      <c r="AO334" s="27" t="n"/>
      <c r="AP334" s="27" t="n"/>
      <c r="AQ334" s="28" t="n"/>
      <c r="AR334" s="543" t="inlineStr">
        <is>
          <t>N</t>
        </is>
      </c>
      <c r="AS334" s="29" t="n"/>
      <c r="AT334" s="84" t="inlineStr">
        <is>
          <t>Site</t>
        </is>
      </c>
      <c r="AU334" s="541" t="inlineStr">
        <is>
          <t>-</t>
        </is>
      </c>
      <c r="AV334" s="27" t="n"/>
      <c r="AW334" s="27" t="n"/>
      <c r="AX334" s="530" t="n"/>
      <c r="AY334" s="530" t="n"/>
      <c r="AZ334" s="27" t="n"/>
      <c r="BA334" s="27" t="n"/>
      <c r="BB334" s="27" t="n"/>
      <c r="BC334" s="27" t="n"/>
      <c r="BD334" s="27" t="n"/>
      <c r="BE334" s="33" t="n"/>
      <c r="BF334" s="33" t="n"/>
      <c r="BG334" s="33" t="n"/>
      <c r="BH334" s="33" t="n"/>
      <c r="BI334" s="33" t="n"/>
      <c r="BJ334" s="33" t="n"/>
      <c r="BK334" s="33" t="n"/>
      <c r="BL334" s="33" t="n"/>
      <c r="BM334" s="33" t="n"/>
      <c r="BN334" s="33" t="n"/>
      <c r="BO334" s="33" t="n"/>
      <c r="BP334" s="33" t="n"/>
      <c r="BQ334" s="33" t="n"/>
      <c r="BR334" s="33" t="n"/>
      <c r="BS334" s="33" t="n"/>
      <c r="BT334" s="33" t="n"/>
      <c r="BU334" s="33" t="n"/>
      <c r="BV334" s="33" t="n"/>
      <c r="BW334" s="27" t="n"/>
      <c r="BX334" s="33" t="n"/>
      <c r="BY334" s="33" t="n"/>
      <c r="BZ334" s="33" t="n"/>
      <c r="CA334" s="27" t="n"/>
      <c r="CB334" s="27" t="n"/>
      <c r="CC334" s="27" t="n"/>
      <c r="CD334" s="27" t="n"/>
      <c r="CE334" s="58" t="n"/>
      <c r="CF334" s="58" t="n"/>
      <c r="CG334" s="59">
        <f>IF(OR(Q334="AI",Q334="PI"),AD334-(AE334-AD334)*0.001,IF(AND(Q334="AO",T334="FC"),4-0.048,IF(AND(Q334="AO",OR(T334="FO",T334="FLO")),20-0.048,"")))</f>
        <v/>
      </c>
      <c r="CH334" s="60">
        <f>IF(OR(Q334="AI",Q334="PI"),AD334+(AE334-AD334)*0.001,IF(AND(Q334="AO",T334="FC"),4+0.048,IF(AND(Q334="AO",OR(T334="FO",T334="FLO")),20+0.048,"")))</f>
        <v/>
      </c>
      <c r="CI334" s="61" t="n"/>
      <c r="CJ334" s="62" t="n"/>
      <c r="CK334" s="59">
        <f>IF(OR(Q334="AI",Q334="PI"),(AE334+AD334)/2-(AE334-AD334)*0.001,IF(Q334="AO",12-0.048,""))</f>
        <v/>
      </c>
      <c r="CL334" s="60">
        <f>IF(OR(Q334="AI",Q334="PI"),(AE334+AD334)/2+(AE334-AD334)*0.001,IF(Q334="AO",12+0.048,""))</f>
        <v/>
      </c>
      <c r="CM334" s="61" t="n"/>
      <c r="CN334" s="62" t="n"/>
      <c r="CO334" s="59">
        <f>IF(OR(Q334="AI",Q334="PI"),AE334-(AE334-AD334)*0.001,IF(AND(Q334="AO",T334="FC"),20-0.048,IF(AND(Q334="AO",OR(T334="FO",T334="FLO")),4-0.048,"")))</f>
        <v/>
      </c>
      <c r="CP334" s="60">
        <f>IF(OR(Q334="AI",Q334="PI"),AE334+(AE334-AD334)*0.001,IF(AND(Q334="AO",T334="FC"),20+0.048,IF(AND(Q334="AO",OR(T334="FO",T334="FLO")),4+0.048,"")))</f>
        <v/>
      </c>
      <c r="CQ334" s="64" t="n"/>
      <c r="CR334" s="65" t="n"/>
      <c r="CS334" s="67" t="n"/>
      <c r="CT334" s="67" t="n"/>
      <c r="CU334" s="544" t="n">
        <v>1830</v>
      </c>
      <c r="CV334" s="518">
        <f>LEFT(D334,3)</f>
        <v/>
      </c>
      <c r="CW334" s="47" t="inlineStr">
        <is>
          <t>II</t>
        </is>
      </c>
      <c r="CX334" s="47">
        <f>RIGHT(D334,6)</f>
        <v/>
      </c>
      <c r="CY334" s="47">
        <f>CV334&amp;CW334&amp;CX334</f>
        <v/>
      </c>
    </row>
    <row r="335" ht="19.9" customHeight="1" s="521">
      <c r="A335" s="524" t="n">
        <v>334</v>
      </c>
      <c r="B335" s="16" t="n">
        <v>14</v>
      </c>
      <c r="C335" s="16" t="n"/>
      <c r="D335" s="50">
        <f>LEFT(L335,1)&amp;RIGHT(L335,2)&amp;"N"&amp;M335&amp;"S"&amp;N335&amp;O335</f>
        <v/>
      </c>
      <c r="E335" s="45" t="n"/>
      <c r="F335" s="43" t="n"/>
      <c r="G335" s="553" t="inlineStr">
        <is>
          <t>Spare</t>
        </is>
      </c>
      <c r="H335" s="553" t="n"/>
      <c r="I335" s="553" t="n"/>
      <c r="J335" s="553">
        <f>IF(H335&lt;&gt;"",LEFT(H335,FIND("～",H335,1)-1),"")</f>
        <v/>
      </c>
      <c r="K335" s="553">
        <f>IF(H335&lt;&gt;"",MID(H335,FIND("～",H335,1)+1,10),"")</f>
        <v/>
      </c>
      <c r="L335" s="22">
        <f>L334</f>
        <v/>
      </c>
      <c r="M335" s="21">
        <f>M334</f>
        <v/>
      </c>
      <c r="N335" s="21">
        <f>N334</f>
        <v/>
      </c>
      <c r="O335" s="21" t="n">
        <v>14</v>
      </c>
      <c r="P335" s="83">
        <f>P334</f>
        <v/>
      </c>
      <c r="Q335" s="22">
        <f>IF(MID(P335,4,3)="543","AO","AI")</f>
        <v/>
      </c>
      <c r="R335" s="22">
        <f>IF(R334&lt;&gt;"",R334,"")</f>
        <v/>
      </c>
      <c r="S335" s="83" t="inlineStr">
        <is>
          <t>4-20mA</t>
        </is>
      </c>
      <c r="T335" s="22" t="n"/>
      <c r="U335" s="22" t="n"/>
      <c r="V335" s="22" t="n"/>
      <c r="W335" s="22" t="n"/>
      <c r="X335" s="26" t="n"/>
      <c r="Y335" s="22" t="n"/>
      <c r="Z335" s="25">
        <f>"%Z"&amp;TEXT(M335,"00")&amp;TEXT(N335,"0")&amp;"1"&amp;TEXT(O335,"00")</f>
        <v/>
      </c>
      <c r="AA335" s="22">
        <f>IF(E335="","",IF(Q335="AI",CONCATENATE("%%I",E335),IF(Q335="AO",CONCATENATE("%%O",E335),E335)))</f>
        <v/>
      </c>
      <c r="AB335" s="22">
        <f>IF(G335="Spare",D335,"")</f>
        <v/>
      </c>
      <c r="AC335" s="22">
        <f>IF(G335&lt;&gt;"",G335,"")</f>
        <v/>
      </c>
      <c r="AD335" s="21">
        <f>IF(J335&lt;&gt;"",J335,"")</f>
        <v/>
      </c>
      <c r="AE335" s="21">
        <f>IF(K335&lt;&gt;"",K335,"")</f>
        <v/>
      </c>
      <c r="AF335" s="21">
        <f>IF(I335&lt;&gt;"",I335,"")</f>
        <v/>
      </c>
      <c r="AG335" s="22" t="n"/>
      <c r="AH335" s="22" t="n"/>
      <c r="AI335" s="22" t="n"/>
      <c r="AJ335" s="22" t="n"/>
      <c r="AK335" s="23" t="n"/>
      <c r="AL335" s="23" t="inlineStr">
        <is>
          <t>NIS</t>
        </is>
      </c>
      <c r="AM335" s="23" t="n"/>
      <c r="AN335" s="84" t="inlineStr">
        <is>
          <t>DCS</t>
        </is>
      </c>
      <c r="AO335" s="27" t="n"/>
      <c r="AP335" s="27" t="n"/>
      <c r="AQ335" s="28" t="n"/>
      <c r="AR335" s="33" t="n"/>
      <c r="AS335" s="29" t="n"/>
      <c r="AT335" s="84" t="inlineStr">
        <is>
          <t>Site</t>
        </is>
      </c>
      <c r="AU335" s="27" t="n"/>
      <c r="AV335" s="32" t="n"/>
      <c r="AW335" s="27" t="n"/>
      <c r="AX335" s="530" t="n"/>
      <c r="AY335" s="530" t="n"/>
      <c r="AZ335" s="27" t="n"/>
      <c r="BA335" s="27" t="n"/>
      <c r="BB335" s="27" t="n"/>
      <c r="BC335" s="27" t="n"/>
      <c r="BD335" s="27" t="n"/>
      <c r="BE335" s="33" t="n"/>
      <c r="BF335" s="33" t="n"/>
      <c r="BG335" s="33" t="n"/>
      <c r="BH335" s="33" t="n"/>
      <c r="BI335" s="33" t="n"/>
      <c r="BJ335" s="33" t="n"/>
      <c r="BK335" s="33" t="n"/>
      <c r="BL335" s="33" t="n"/>
      <c r="BM335" s="33" t="n"/>
      <c r="BN335" s="33" t="n"/>
      <c r="BO335" s="33" t="n"/>
      <c r="BP335" s="33" t="n"/>
      <c r="BQ335" s="33" t="n"/>
      <c r="BR335" s="33" t="n"/>
      <c r="BS335" s="33" t="n"/>
      <c r="BT335" s="33" t="n"/>
      <c r="BU335" s="33" t="n"/>
      <c r="BV335" s="33" t="n"/>
      <c r="BW335" s="27" t="n"/>
      <c r="BX335" s="33" t="n"/>
      <c r="BY335" s="33" t="n"/>
      <c r="BZ335" s="33" t="n"/>
      <c r="CA335" s="27" t="n"/>
      <c r="CB335" s="27" t="n"/>
      <c r="CC335" s="27" t="n"/>
      <c r="CD335" s="27" t="n"/>
      <c r="CE335" s="58" t="n"/>
      <c r="CF335" s="58" t="n"/>
      <c r="CG335" s="59">
        <f>IF(OR(Q335="AI",Q335="PI"),AD335-(AE335-AD335)*0.001,IF(AND(Q335="AO",T335="FC"),4-0.048,IF(AND(Q335="AO",OR(T335="FO",T335="FLO")),20-0.048,"")))</f>
        <v/>
      </c>
      <c r="CH335" s="60">
        <f>IF(OR(Q335="AI",Q335="PI"),AD335+(AE335-AD335)*0.001,IF(AND(Q335="AO",T335="FC"),4+0.048,IF(AND(Q335="AO",OR(T335="FO",T335="FLO")),20+0.048,"")))</f>
        <v/>
      </c>
      <c r="CI335" s="61" t="n"/>
      <c r="CJ335" s="62" t="n"/>
      <c r="CK335" s="59">
        <f>IF(OR(Q335="AI",Q335="PI"),(AE335+AD335)/2-(AE335-AD335)*0.001,IF(Q335="AO",12-0.048,""))</f>
        <v/>
      </c>
      <c r="CL335" s="60">
        <f>IF(OR(Q335="AI",Q335="PI"),(AE335+AD335)/2+(AE335-AD335)*0.001,IF(Q335="AO",12+0.048,""))</f>
        <v/>
      </c>
      <c r="CM335" s="61" t="n"/>
      <c r="CN335" s="62" t="n"/>
      <c r="CO335" s="59">
        <f>IF(OR(Q335="AI",Q335="PI"),AE335-(AE335-AD335)*0.001,IF(AND(Q335="AO",T335="FC"),20-0.048,IF(AND(Q335="AO",OR(T335="FO",T335="FLO")),4-0.048,"")))</f>
        <v/>
      </c>
      <c r="CP335" s="60">
        <f>IF(OR(Q335="AI",Q335="PI"),AE335+(AE335-AD335)*0.001,IF(AND(Q335="AO",T335="FC"),20+0.048,IF(AND(Q335="AO",OR(T335="FO",T335="FLO")),4+0.048,"")))</f>
        <v/>
      </c>
      <c r="CQ335" s="64" t="n"/>
      <c r="CR335" s="65" t="n"/>
      <c r="CS335" s="67" t="n"/>
      <c r="CT335" s="67" t="n"/>
      <c r="CV335" s="518" t="n"/>
      <c r="CY335" s="47">
        <f>CV335&amp;CW335&amp;CX335</f>
        <v/>
      </c>
    </row>
    <row r="336" ht="19.9" customHeight="1" s="521">
      <c r="A336" s="524" t="n">
        <v>335</v>
      </c>
      <c r="B336" s="16" t="n">
        <v>15</v>
      </c>
      <c r="C336" s="16" t="n"/>
      <c r="D336" s="50">
        <f>LEFT(L336,1)&amp;RIGHT(L336,2)&amp;"N"&amp;M336&amp;"S"&amp;N336&amp;O336</f>
        <v/>
      </c>
      <c r="E336" s="45" t="n"/>
      <c r="F336" s="43" t="n"/>
      <c r="G336" s="553" t="inlineStr">
        <is>
          <t>Spare</t>
        </is>
      </c>
      <c r="H336" s="553" t="n"/>
      <c r="I336" s="553" t="n"/>
      <c r="J336" s="553">
        <f>IF(H336&lt;&gt;"",LEFT(H336,FIND("～",H336,1)-1),"")</f>
        <v/>
      </c>
      <c r="K336" s="553">
        <f>IF(H336&lt;&gt;"",MID(H336,FIND("～",H336,1)+1,10),"")</f>
        <v/>
      </c>
      <c r="L336" s="22">
        <f>L335</f>
        <v/>
      </c>
      <c r="M336" s="21">
        <f>M335</f>
        <v/>
      </c>
      <c r="N336" s="21">
        <f>N335</f>
        <v/>
      </c>
      <c r="O336" s="21" t="n">
        <v>15</v>
      </c>
      <c r="P336" s="83">
        <f>P335</f>
        <v/>
      </c>
      <c r="Q336" s="22">
        <f>IF(MID(P336,4,3)="543","AO","AI")</f>
        <v/>
      </c>
      <c r="R336" s="22">
        <f>IF(R335&lt;&gt;"",R335,"")</f>
        <v/>
      </c>
      <c r="S336" s="83" t="inlineStr">
        <is>
          <t>4-20mA</t>
        </is>
      </c>
      <c r="T336" s="22" t="n"/>
      <c r="U336" s="22" t="n"/>
      <c r="V336" s="22" t="n"/>
      <c r="W336" s="22" t="n"/>
      <c r="X336" s="22" t="n"/>
      <c r="Y336" s="22" t="n"/>
      <c r="Z336" s="25">
        <f>"%Z"&amp;TEXT(M336,"00")&amp;TEXT(N336,"0")&amp;"1"&amp;TEXT(O336,"00")</f>
        <v/>
      </c>
      <c r="AA336" s="22">
        <f>IF(E336="","",IF(Q336="AI",CONCATENATE("%%I",E336),IF(Q336="AO",CONCATENATE("%%O",E336),E336)))</f>
        <v/>
      </c>
      <c r="AB336" s="22">
        <f>IF(G336="Spare",D336,"")</f>
        <v/>
      </c>
      <c r="AC336" s="22">
        <f>IF(G336&lt;&gt;"",G336,"")</f>
        <v/>
      </c>
      <c r="AD336" s="21">
        <f>IF(J336&lt;&gt;"",J336,"")</f>
        <v/>
      </c>
      <c r="AE336" s="21">
        <f>IF(K336&lt;&gt;"",K336,"")</f>
        <v/>
      </c>
      <c r="AF336" s="21">
        <f>IF(I336&lt;&gt;"",I336,"")</f>
        <v/>
      </c>
      <c r="AG336" s="22" t="n"/>
      <c r="AH336" s="22" t="n"/>
      <c r="AI336" s="22" t="n"/>
      <c r="AJ336" s="22" t="n"/>
      <c r="AK336" s="23" t="n"/>
      <c r="AL336" s="23" t="inlineStr">
        <is>
          <t>NIS</t>
        </is>
      </c>
      <c r="AM336" s="23" t="n"/>
      <c r="AN336" s="84" t="inlineStr">
        <is>
          <t>DCS</t>
        </is>
      </c>
      <c r="AO336" s="27" t="n"/>
      <c r="AP336" s="27" t="n"/>
      <c r="AQ336" s="28" t="n"/>
      <c r="AR336" s="33" t="n"/>
      <c r="AS336" s="29" t="n"/>
      <c r="AT336" s="84" t="inlineStr">
        <is>
          <t>Site</t>
        </is>
      </c>
      <c r="AU336" s="27" t="n"/>
      <c r="AV336" s="33" t="n"/>
      <c r="AW336" s="27" t="n"/>
      <c r="AX336" s="530" t="n"/>
      <c r="AY336" s="530" t="n"/>
      <c r="AZ336" s="27" t="n"/>
      <c r="BA336" s="27" t="n"/>
      <c r="BB336" s="27" t="n"/>
      <c r="BC336" s="27" t="n"/>
      <c r="BD336" s="27" t="n"/>
      <c r="BE336" s="33" t="n"/>
      <c r="BF336" s="33" t="n"/>
      <c r="BG336" s="33" t="n"/>
      <c r="BH336" s="33" t="n"/>
      <c r="BI336" s="33" t="n"/>
      <c r="BJ336" s="33" t="n"/>
      <c r="BK336" s="33" t="n"/>
      <c r="BL336" s="33" t="n"/>
      <c r="BM336" s="33" t="n"/>
      <c r="BN336" s="33" t="n"/>
      <c r="BO336" s="33" t="n"/>
      <c r="BP336" s="33" t="n"/>
      <c r="BQ336" s="33" t="n"/>
      <c r="BR336" s="33" t="n"/>
      <c r="BS336" s="33" t="n"/>
      <c r="BT336" s="33" t="n"/>
      <c r="BU336" s="33" t="n"/>
      <c r="BV336" s="33" t="n"/>
      <c r="BW336" s="27" t="n"/>
      <c r="BX336" s="33" t="n"/>
      <c r="BY336" s="33" t="n"/>
      <c r="BZ336" s="33" t="n"/>
      <c r="CA336" s="27" t="n"/>
      <c r="CB336" s="27" t="n"/>
      <c r="CC336" s="27" t="n"/>
      <c r="CD336" s="27" t="n"/>
      <c r="CE336" s="58" t="n"/>
      <c r="CF336" s="58" t="n"/>
      <c r="CG336" s="59">
        <f>IF(OR(Q336="AI",Q336="PI"),AD336-(AE336-AD336)*0.001,IF(AND(Q336="AO",T336="FC"),4-0.048,IF(AND(Q336="AO",OR(T336="FO",T336="FLO")),20-0.048,"")))</f>
        <v/>
      </c>
      <c r="CH336" s="60">
        <f>IF(OR(Q336="AI",Q336="PI"),AD336+(AE336-AD336)*0.001,IF(AND(Q336="AO",T336="FC"),4+0.048,IF(AND(Q336="AO",OR(T336="FO",T336="FLO")),20+0.048,"")))</f>
        <v/>
      </c>
      <c r="CI336" s="61" t="n"/>
      <c r="CJ336" s="62" t="n"/>
      <c r="CK336" s="59">
        <f>IF(OR(Q336="AI",Q336="PI"),(AE336+AD336)/2-(AE336-AD336)*0.001,IF(Q336="AO",12-0.048,""))</f>
        <v/>
      </c>
      <c r="CL336" s="60">
        <f>IF(OR(Q336="AI",Q336="PI"),(AE336+AD336)/2+(AE336-AD336)*0.001,IF(Q336="AO",12+0.048,""))</f>
        <v/>
      </c>
      <c r="CM336" s="61" t="n"/>
      <c r="CN336" s="62" t="n"/>
      <c r="CO336" s="59">
        <f>IF(OR(Q336="AI",Q336="PI"),AE336-(AE336-AD336)*0.001,IF(AND(Q336="AO",T336="FC"),20-0.048,IF(AND(Q336="AO",OR(T336="FO",T336="FLO")),4-0.048,"")))</f>
        <v/>
      </c>
      <c r="CP336" s="60">
        <f>IF(OR(Q336="AI",Q336="PI"),AE336+(AE336-AD336)*0.001,IF(AND(Q336="AO",T336="FC"),20+0.048,IF(AND(Q336="AO",OR(T336="FO",T336="FLO")),4+0.048,"")))</f>
        <v/>
      </c>
      <c r="CQ336" s="64" t="n"/>
      <c r="CR336" s="65" t="n"/>
      <c r="CS336" s="67" t="n"/>
      <c r="CT336" s="67" t="n"/>
      <c r="CV336" s="518" t="n"/>
      <c r="CY336" s="47">
        <f>CV336&amp;CW336&amp;CX336</f>
        <v/>
      </c>
    </row>
    <row r="337" ht="19.9" customHeight="1" s="521">
      <c r="A337" s="524" t="n">
        <v>336</v>
      </c>
      <c r="B337" s="16" t="n">
        <v>16</v>
      </c>
      <c r="C337" s="16" t="n"/>
      <c r="D337" s="50">
        <f>LEFT(L337,1)&amp;RIGHT(L337,2)&amp;"N"&amp;M337&amp;"S"&amp;N337&amp;O337</f>
        <v/>
      </c>
      <c r="E337" s="45" t="n"/>
      <c r="F337" s="43" t="n"/>
      <c r="G337" s="553" t="inlineStr">
        <is>
          <t>Spare</t>
        </is>
      </c>
      <c r="H337" s="553" t="n"/>
      <c r="I337" s="553" t="n"/>
      <c r="J337" s="553">
        <f>IF(H337&lt;&gt;"",LEFT(H337,FIND("～",H337,1)-1),"")</f>
        <v/>
      </c>
      <c r="K337" s="553">
        <f>IF(H337&lt;&gt;"",MID(H337,FIND("～",H337,1)+1,10),"")</f>
        <v/>
      </c>
      <c r="L337" s="22">
        <f>L336</f>
        <v/>
      </c>
      <c r="M337" s="21">
        <f>M336</f>
        <v/>
      </c>
      <c r="N337" s="21">
        <f>N336</f>
        <v/>
      </c>
      <c r="O337" s="21" t="n">
        <v>16</v>
      </c>
      <c r="P337" s="83">
        <f>P336</f>
        <v/>
      </c>
      <c r="Q337" s="22">
        <f>IF(MID(P337,4,3)="543","AO","AI")</f>
        <v/>
      </c>
      <c r="R337" s="22">
        <f>IF(R336&lt;&gt;"",R336,"")</f>
        <v/>
      </c>
      <c r="S337" s="83" t="inlineStr">
        <is>
          <t>4-20mA</t>
        </is>
      </c>
      <c r="T337" s="22" t="n"/>
      <c r="U337" s="22" t="n"/>
      <c r="V337" s="22" t="n"/>
      <c r="W337" s="22" t="n"/>
      <c r="X337" s="22" t="n"/>
      <c r="Y337" s="22" t="n"/>
      <c r="Z337" s="52">
        <f>"%Z"&amp;TEXT(M337,"00")&amp;TEXT(N337,"0")&amp;"1"&amp;TEXT(O337,"00")</f>
        <v/>
      </c>
      <c r="AA337" s="22">
        <f>IF(E337="","",IF(Q337="AI",CONCATENATE("%%I",E337),IF(Q337="AO",CONCATENATE("%%O",E337),E337)))</f>
        <v/>
      </c>
      <c r="AB337" s="22">
        <f>IF(G337="Spare",D337,"")</f>
        <v/>
      </c>
      <c r="AC337" s="22">
        <f>IF(H337="Spare",E337,"")</f>
        <v/>
      </c>
      <c r="AD337" s="21">
        <f>IF(J337&lt;&gt;"",J337,"")</f>
        <v/>
      </c>
      <c r="AE337" s="21">
        <f>IF(K337&lt;&gt;"",K337,"")</f>
        <v/>
      </c>
      <c r="AF337" s="21">
        <f>IF(I337&lt;&gt;"",I337,"")</f>
        <v/>
      </c>
      <c r="AG337" s="22" t="n"/>
      <c r="AH337" s="22" t="n"/>
      <c r="AI337" s="22" t="n"/>
      <c r="AJ337" s="22" t="n"/>
      <c r="AK337" s="23" t="n"/>
      <c r="AL337" s="23" t="inlineStr">
        <is>
          <t>NIS</t>
        </is>
      </c>
      <c r="AM337" s="23" t="n"/>
      <c r="AN337" s="84" t="inlineStr">
        <is>
          <t>DCS</t>
        </is>
      </c>
      <c r="AO337" s="27" t="n"/>
      <c r="AP337" s="27" t="n"/>
      <c r="AQ337" s="28" t="n"/>
      <c r="AR337" s="33" t="n"/>
      <c r="AS337" s="29" t="n"/>
      <c r="AT337" s="84" t="inlineStr">
        <is>
          <t>Site</t>
        </is>
      </c>
      <c r="AU337" s="27" t="n"/>
      <c r="AV337" s="33" t="n"/>
      <c r="AW337" s="27" t="n"/>
      <c r="AX337" s="530" t="n"/>
      <c r="AY337" s="530" t="n"/>
      <c r="AZ337" s="27" t="n"/>
      <c r="BA337" s="27" t="n"/>
      <c r="BB337" s="27" t="n"/>
      <c r="BC337" s="27" t="n"/>
      <c r="BD337" s="27" t="n"/>
      <c r="BE337" s="33" t="n"/>
      <c r="BF337" s="33" t="n"/>
      <c r="BG337" s="33" t="n"/>
      <c r="BH337" s="33" t="n"/>
      <c r="BI337" s="33" t="n"/>
      <c r="BJ337" s="33" t="n"/>
      <c r="BK337" s="33" t="n"/>
      <c r="BL337" s="33" t="n"/>
      <c r="BM337" s="33" t="n"/>
      <c r="BN337" s="33" t="n"/>
      <c r="BO337" s="33" t="n"/>
      <c r="BP337" s="33" t="n"/>
      <c r="BQ337" s="33" t="n"/>
      <c r="BR337" s="33" t="n"/>
      <c r="BS337" s="33" t="n"/>
      <c r="BT337" s="33" t="n"/>
      <c r="BU337" s="33" t="n"/>
      <c r="BV337" s="33" t="n"/>
      <c r="BW337" s="27" t="n"/>
      <c r="BX337" s="33" t="n"/>
      <c r="BY337" s="33" t="n"/>
      <c r="BZ337" s="33" t="n"/>
      <c r="CA337" s="27" t="n"/>
      <c r="CB337" s="27" t="n"/>
      <c r="CC337" s="27" t="n"/>
      <c r="CD337" s="27" t="n"/>
      <c r="CE337" s="58" t="n"/>
      <c r="CF337" s="58" t="n"/>
      <c r="CG337" s="59">
        <f>IF(OR(Q337="AI",Q337="PI"),AD337-(AE337-AD337)*0.001,IF(AND(Q337="AO",T337="FC"),4-0.048,IF(AND(Q337="AO",OR(T337="FO",T337="FLO")),20-0.048,"")))</f>
        <v/>
      </c>
      <c r="CH337" s="60">
        <f>IF(OR(Q337="AI",Q337="PI"),AD337+(AE337-AD337)*0.001,IF(AND(Q337="AO",T337="FC"),4+0.048,IF(AND(Q337="AO",OR(T337="FO",T337="FLO")),20+0.048,"")))</f>
        <v/>
      </c>
      <c r="CI337" s="61" t="n"/>
      <c r="CJ337" s="62" t="n"/>
      <c r="CK337" s="59">
        <f>IF(OR(Q337="AI",Q337="PI"),(AE337+AD337)/2-(AE337-AD337)*0.001,IF(Q337="AO",12-0.048,""))</f>
        <v/>
      </c>
      <c r="CL337" s="60">
        <f>IF(OR(Q337="AI",Q337="PI"),(AE337+AD337)/2+(AE337-AD337)*0.001,IF(Q337="AO",12+0.048,""))</f>
        <v/>
      </c>
      <c r="CM337" s="61" t="n"/>
      <c r="CN337" s="62" t="n"/>
      <c r="CO337" s="59">
        <f>IF(OR(Q337="AI",Q337="PI"),AE337-(AE337-AD337)*0.001,IF(AND(Q337="AO",T337="FC"),20-0.048,IF(AND(Q337="AO",OR(T337="FO",T337="FLO")),4-0.048,"")))</f>
        <v/>
      </c>
      <c r="CP337" s="60">
        <f>IF(OR(Q337="AI",Q337="PI"),AE337+(AE337-AD337)*0.001,IF(AND(Q337="AO",T337="FC"),20+0.048,IF(AND(Q337="AO",OR(T337="FO",T337="FLO")),4+0.048,"")))</f>
        <v/>
      </c>
      <c r="CQ337" s="64" t="n"/>
      <c r="CR337" s="65" t="n"/>
      <c r="CS337" s="67" t="n"/>
      <c r="CT337" s="67" t="n"/>
      <c r="CV337" s="518" t="n"/>
      <c r="CY337" s="47">
        <f>CV337&amp;CW337&amp;CX337</f>
        <v/>
      </c>
    </row>
    <row r="338" ht="19.9" customHeight="1" s="521">
      <c r="A338" s="524" t="n">
        <v>337</v>
      </c>
      <c r="B338" s="15" t="n">
        <v>1</v>
      </c>
      <c r="C338" s="15" t="n">
        <v>1812</v>
      </c>
      <c r="D338" s="45" t="inlineStr">
        <is>
          <t>18-SI-17201</t>
        </is>
      </c>
      <c r="E338" s="553" t="n"/>
      <c r="F338" s="540" t="inlineStr">
        <is>
          <t>-</t>
        </is>
      </c>
      <c r="G338" s="541" t="inlineStr">
        <is>
          <t>PP-1701A SPEED</t>
        </is>
      </c>
      <c r="H338" s="553" t="n"/>
      <c r="I338" s="553" t="n"/>
      <c r="J338" s="553">
        <f>IF(H338&lt;&gt;"",LEFT(H338,FIND("～",H338,1)-1),"")</f>
        <v/>
      </c>
      <c r="K338" s="553">
        <f>IF(H338&lt;&gt;"",MID(H338,FIND("～",H338,1)+1,10),"")</f>
        <v/>
      </c>
      <c r="L338" s="22">
        <f>L337</f>
        <v/>
      </c>
      <c r="M338" s="21" t="n">
        <v>10</v>
      </c>
      <c r="N338" s="21" t="n">
        <v>2</v>
      </c>
      <c r="O338" s="21" t="n">
        <v>1</v>
      </c>
      <c r="P338" s="83" t="inlineStr">
        <is>
          <t>AAI143-H</t>
        </is>
      </c>
      <c r="Q338" s="22">
        <f>IF(MID(P338,4,3)="543","AO","AI")</f>
        <v/>
      </c>
      <c r="R338" s="22" t="inlineStr">
        <is>
          <t>N</t>
        </is>
      </c>
      <c r="S338" s="542" t="inlineStr">
        <is>
          <t>4~20mA</t>
        </is>
      </c>
      <c r="T338" s="22" t="n"/>
      <c r="U338" s="22" t="n"/>
      <c r="V338" s="22" t="n"/>
      <c r="W338" s="22" t="n"/>
      <c r="X338" s="22" t="n"/>
      <c r="Y338" s="22" t="n"/>
      <c r="Z338" s="25">
        <f>"%Z"&amp;TEXT(M338,"00")&amp;TEXT(N338,"0")&amp;"1"&amp;TEXT(O338,"00")</f>
        <v/>
      </c>
      <c r="AA338" s="22">
        <f>IF(E338="","",IF(Q338="AI",CONCATENATE("%%I",E338),IF(Q338="AO",CONCATENATE("%%O",E338),E338)))</f>
        <v/>
      </c>
      <c r="AB338" s="22" t="inlineStr">
        <is>
          <t>18-SI-17201</t>
        </is>
      </c>
      <c r="AC338" s="22">
        <f>IF(G338&lt;&gt;"",G338,"")</f>
        <v/>
      </c>
      <c r="AD338" s="21">
        <f>IF(J338&lt;&gt;"",J338,"")</f>
        <v/>
      </c>
      <c r="AE338" s="21">
        <f>IF(K338&lt;&gt;"",K338,"")</f>
        <v/>
      </c>
      <c r="AF338" s="21">
        <f>IF(I338&lt;&gt;"",I338,"")</f>
        <v/>
      </c>
      <c r="AG338" s="22" t="n">
        <v>0</v>
      </c>
      <c r="AH338" s="22" t="n">
        <v>0</v>
      </c>
      <c r="AI338" s="22" t="n">
        <v>0</v>
      </c>
      <c r="AJ338" s="22" t="n">
        <v>0</v>
      </c>
      <c r="AK338" s="23" t="inlineStr">
        <is>
          <t>DCS-AI</t>
        </is>
      </c>
      <c r="AL338" s="23" t="inlineStr">
        <is>
          <t>NIS</t>
        </is>
      </c>
      <c r="AM338" s="23" t="n"/>
      <c r="AN338" s="84" t="inlineStr">
        <is>
          <t>DCS</t>
        </is>
      </c>
      <c r="AO338" s="27" t="n"/>
      <c r="AP338" s="27" t="n"/>
      <c r="AQ338" s="28" t="n"/>
      <c r="AR338" s="543" t="inlineStr">
        <is>
          <t>N</t>
        </is>
      </c>
      <c r="AS338" s="29" t="n"/>
      <c r="AT338" s="84" t="inlineStr">
        <is>
          <t>Site</t>
        </is>
      </c>
      <c r="AU338" s="541" t="inlineStr">
        <is>
          <t>-</t>
        </is>
      </c>
      <c r="AV338" s="27" t="n"/>
      <c r="AW338" s="27" t="n"/>
      <c r="AX338" s="530" t="n"/>
      <c r="AY338" s="530" t="inlineStr">
        <is>
          <t>MCC</t>
        </is>
      </c>
      <c r="AZ338" s="27" t="n"/>
      <c r="BA338" s="27" t="n"/>
      <c r="BB338" s="27" t="n"/>
      <c r="BC338" s="27" t="n"/>
      <c r="BD338" s="27" t="n"/>
      <c r="BE338" s="33" t="n"/>
      <c r="BF338" s="33" t="n"/>
      <c r="BG338" s="33" t="n"/>
      <c r="BH338" s="33" t="n"/>
      <c r="BI338" s="33" t="n"/>
      <c r="BJ338" s="33" t="n"/>
      <c r="BK338" s="33" t="n"/>
      <c r="BL338" s="33" t="n"/>
      <c r="BM338" s="33" t="n"/>
      <c r="BN338" s="33" t="n"/>
      <c r="BO338" s="33" t="n"/>
      <c r="BP338" s="33" t="n"/>
      <c r="BQ338" s="33" t="n"/>
      <c r="BR338" s="33" t="n"/>
      <c r="BS338" s="33" t="n"/>
      <c r="BT338" s="33" t="n"/>
      <c r="BU338" s="33" t="n"/>
      <c r="BV338" s="33" t="n"/>
      <c r="BW338" s="27" t="n"/>
      <c r="BX338" s="33" t="n"/>
      <c r="BY338" s="33" t="n"/>
      <c r="BZ338" s="33" t="n"/>
      <c r="CA338" s="27" t="n"/>
      <c r="CB338" s="27" t="n"/>
      <c r="CC338" s="27" t="n"/>
      <c r="CD338" s="27" t="n"/>
      <c r="CE338" s="58" t="n"/>
      <c r="CF338" s="58" t="n"/>
      <c r="CG338" s="59">
        <f>IF(OR(Q338="AI",Q338="PI"),AD338-(AE338-AD338)*0.001,IF(AND(Q338="AO",T338="FC"),4-0.048,IF(AND(Q338="AO",OR(T338="FO",T338="FLO")),20-0.048,"")))</f>
        <v/>
      </c>
      <c r="CH338" s="60">
        <f>IF(OR(Q338="AI",Q338="PI"),AD338+(AE338-AD338)*0.001,IF(AND(Q338="AO",T338="FC"),4+0.048,IF(AND(Q338="AO",OR(T338="FO",T338="FLO")),20+0.048,"")))</f>
        <v/>
      </c>
      <c r="CI338" s="61" t="n"/>
      <c r="CJ338" s="62" t="n"/>
      <c r="CK338" s="59">
        <f>IF(OR(Q338="AI",Q338="PI"),(AE338+AD338)/2-(AE338-AD338)*0.001,IF(Q338="AO",12-0.048,""))</f>
        <v/>
      </c>
      <c r="CL338" s="60">
        <f>IF(OR(Q338="AI",Q338="PI"),(AE338+AD338)/2+(AE338-AD338)*0.001,IF(Q338="AO",12+0.048,""))</f>
        <v/>
      </c>
      <c r="CM338" s="61" t="n"/>
      <c r="CN338" s="62" t="n"/>
      <c r="CO338" s="59">
        <f>IF(OR(Q338="AI",Q338="PI"),AE338-(AE338-AD338)*0.001,IF(AND(Q338="AO",T338="FC"),20-0.048,IF(AND(Q338="AO",OR(T338="FO",T338="FLO")),4-0.048,"")))</f>
        <v/>
      </c>
      <c r="CP338" s="60">
        <f>IF(OR(Q338="AI",Q338="PI"),AE338+(AE338-AD338)*0.001,IF(AND(Q338="AO",T338="FC"),20+0.048,IF(AND(Q338="AO",OR(T338="FO",T338="FLO")),4+0.048,"")))</f>
        <v/>
      </c>
      <c r="CQ338" s="64" t="n"/>
      <c r="CR338" s="65" t="n"/>
      <c r="CS338" s="67" t="n"/>
      <c r="CT338" s="67" t="n"/>
      <c r="CU338" s="544" t="n">
        <v>1812</v>
      </c>
      <c r="CV338" s="518">
        <f>LEFT(D338,3)</f>
        <v/>
      </c>
      <c r="CW338" s="47" t="inlineStr">
        <is>
          <t>SI</t>
        </is>
      </c>
      <c r="CX338" s="47">
        <f>RIGHT(D338,6)</f>
        <v/>
      </c>
      <c r="CY338" s="47">
        <f>CV338&amp;CW338&amp;CX338</f>
        <v/>
      </c>
    </row>
    <row r="339" ht="19.9" customHeight="1" s="521">
      <c r="A339" s="524" t="n">
        <v>338</v>
      </c>
      <c r="B339" s="15" t="n">
        <v>2</v>
      </c>
      <c r="C339" s="15" t="n">
        <v>1812</v>
      </c>
      <c r="D339" s="45" t="inlineStr">
        <is>
          <t>18-SI-17202</t>
        </is>
      </c>
      <c r="E339" s="553" t="n"/>
      <c r="F339" s="540" t="inlineStr">
        <is>
          <t>-</t>
        </is>
      </c>
      <c r="G339" s="541" t="inlineStr">
        <is>
          <t>PP-1701B SPEED</t>
        </is>
      </c>
      <c r="H339" s="553" t="n"/>
      <c r="I339" s="553" t="n"/>
      <c r="J339" s="553">
        <f>IF(H339&lt;&gt;"",LEFT(H339,FIND("～",H339,1)-1),"")</f>
        <v/>
      </c>
      <c r="K339" s="553">
        <f>IF(H339&lt;&gt;"",MID(H339,FIND("～",H339,1)+1,10),"")</f>
        <v/>
      </c>
      <c r="L339" s="22">
        <f>L338</f>
        <v/>
      </c>
      <c r="M339" s="21">
        <f>M338</f>
        <v/>
      </c>
      <c r="N339" s="21">
        <f>N338</f>
        <v/>
      </c>
      <c r="O339" s="21" t="n">
        <v>2</v>
      </c>
      <c r="P339" s="83">
        <f>P338</f>
        <v/>
      </c>
      <c r="Q339" s="22">
        <f>IF(MID(P339,4,3)="543","AO","AI")</f>
        <v/>
      </c>
      <c r="R339" s="22">
        <f>IF(R338&lt;&gt;"",R338,"")</f>
        <v/>
      </c>
      <c r="S339" s="542" t="inlineStr">
        <is>
          <t>4~20mA</t>
        </is>
      </c>
      <c r="T339" s="22" t="n"/>
      <c r="U339" s="22" t="n"/>
      <c r="V339" s="22" t="n"/>
      <c r="W339" s="22" t="n"/>
      <c r="X339" s="22" t="n"/>
      <c r="Y339" s="22" t="n"/>
      <c r="Z339" s="25">
        <f>"%Z"&amp;TEXT(M339,"00")&amp;TEXT(N339,"0")&amp;"1"&amp;TEXT(O339,"00")</f>
        <v/>
      </c>
      <c r="AA339" s="22">
        <f>IF(E339="","",IF(Q339="AI",CONCATENATE("%%I",E339),IF(Q339="AO",CONCATENATE("%%O",E339),E339)))</f>
        <v/>
      </c>
      <c r="AB339" s="22" t="inlineStr">
        <is>
          <t>18-SI-17202</t>
        </is>
      </c>
      <c r="AC339" s="22">
        <f>IF(G339&lt;&gt;"",G339,"")</f>
        <v/>
      </c>
      <c r="AD339" s="21">
        <f>IF(J339&lt;&gt;"",J339,"")</f>
        <v/>
      </c>
      <c r="AE339" s="21">
        <f>IF(K339&lt;&gt;"",K339,"")</f>
        <v/>
      </c>
      <c r="AF339" s="21">
        <f>IF(I339&lt;&gt;"",I339,"")</f>
        <v/>
      </c>
      <c r="AG339" s="22" t="n">
        <v>0</v>
      </c>
      <c r="AH339" s="22" t="n">
        <v>0</v>
      </c>
      <c r="AI339" s="22" t="n">
        <v>0</v>
      </c>
      <c r="AJ339" s="22" t="n">
        <v>0</v>
      </c>
      <c r="AK339" s="23" t="inlineStr">
        <is>
          <t>DCS-AI</t>
        </is>
      </c>
      <c r="AL339" s="23" t="inlineStr">
        <is>
          <t>NIS</t>
        </is>
      </c>
      <c r="AM339" s="23" t="n"/>
      <c r="AN339" s="84" t="inlineStr">
        <is>
          <t>DCS</t>
        </is>
      </c>
      <c r="AO339" s="27" t="n"/>
      <c r="AP339" s="27" t="n"/>
      <c r="AQ339" s="28" t="n"/>
      <c r="AR339" s="543" t="inlineStr">
        <is>
          <t>N</t>
        </is>
      </c>
      <c r="AS339" s="29" t="n"/>
      <c r="AT339" s="84" t="inlineStr">
        <is>
          <t>Site</t>
        </is>
      </c>
      <c r="AU339" s="541" t="inlineStr">
        <is>
          <t>-</t>
        </is>
      </c>
      <c r="AV339" s="27" t="n"/>
      <c r="AW339" s="27" t="n"/>
      <c r="AX339" s="530" t="n"/>
      <c r="AY339" s="530" t="inlineStr">
        <is>
          <t>MCC</t>
        </is>
      </c>
      <c r="AZ339" s="27" t="n"/>
      <c r="BA339" s="27" t="n"/>
      <c r="BB339" s="27" t="n"/>
      <c r="BC339" s="27" t="n"/>
      <c r="BD339" s="27" t="n"/>
      <c r="BE339" s="33" t="n"/>
      <c r="BF339" s="33" t="n"/>
      <c r="BG339" s="33" t="n"/>
      <c r="BH339" s="33" t="n"/>
      <c r="BI339" s="33" t="n"/>
      <c r="BJ339" s="33" t="n"/>
      <c r="BK339" s="33" t="n"/>
      <c r="BL339" s="33" t="n"/>
      <c r="BM339" s="33" t="n"/>
      <c r="BN339" s="33" t="n"/>
      <c r="BO339" s="33" t="n"/>
      <c r="BP339" s="33" t="n"/>
      <c r="BQ339" s="33" t="n"/>
      <c r="BR339" s="33" t="n"/>
      <c r="BS339" s="33" t="n"/>
      <c r="BT339" s="33" t="n"/>
      <c r="BU339" s="33" t="n"/>
      <c r="BV339" s="33" t="n"/>
      <c r="BW339" s="27" t="n"/>
      <c r="BX339" s="33" t="n"/>
      <c r="BY339" s="33" t="n"/>
      <c r="BZ339" s="33" t="n"/>
      <c r="CA339" s="27" t="n"/>
      <c r="CB339" s="27" t="n"/>
      <c r="CC339" s="27" t="n"/>
      <c r="CD339" s="27" t="n"/>
      <c r="CE339" s="58" t="n"/>
      <c r="CF339" s="58" t="n"/>
      <c r="CG339" s="59">
        <f>IF(OR(Q339="AI",Q339="PI"),AD339-(AE339-AD339)*0.001,IF(AND(Q339="AO",T339="FC"),4-0.048,IF(AND(Q339="AO",OR(T339="FO",T339="FLO")),20-0.048,"")))</f>
        <v/>
      </c>
      <c r="CH339" s="60">
        <f>IF(OR(Q339="AI",Q339="PI"),AD339+(AE339-AD339)*0.001,IF(AND(Q339="AO",T339="FC"),4+0.048,IF(AND(Q339="AO",OR(T339="FO",T339="FLO")),20+0.048,"")))</f>
        <v/>
      </c>
      <c r="CI339" s="61" t="n"/>
      <c r="CJ339" s="62" t="n"/>
      <c r="CK339" s="59">
        <f>IF(OR(Q339="AI",Q339="PI"),(AE339+AD339)/2-(AE339-AD339)*0.001,IF(Q339="AO",12-0.048,""))</f>
        <v/>
      </c>
      <c r="CL339" s="60">
        <f>IF(OR(Q339="AI",Q339="PI"),(AE339+AD339)/2+(AE339-AD339)*0.001,IF(Q339="AO",12+0.048,""))</f>
        <v/>
      </c>
      <c r="CM339" s="61" t="n"/>
      <c r="CN339" s="62" t="n"/>
      <c r="CO339" s="59">
        <f>IF(OR(Q339="AI",Q339="PI"),AE339-(AE339-AD339)*0.001,IF(AND(Q339="AO",T339="FC"),20-0.048,IF(AND(Q339="AO",OR(T339="FO",T339="FLO")),4-0.048,"")))</f>
        <v/>
      </c>
      <c r="CP339" s="60">
        <f>IF(OR(Q339="AI",Q339="PI"),AE339+(AE339-AD339)*0.001,IF(AND(Q339="AO",T339="FC"),20+0.048,IF(AND(Q339="AO",OR(T339="FO",T339="FLO")),4+0.048,"")))</f>
        <v/>
      </c>
      <c r="CQ339" s="64" t="n"/>
      <c r="CR339" s="65" t="n"/>
      <c r="CS339" s="67" t="n"/>
      <c r="CT339" s="67" t="n"/>
      <c r="CU339" s="544" t="n">
        <v>1812</v>
      </c>
      <c r="CV339" s="518">
        <f>LEFT(D339,3)</f>
        <v/>
      </c>
      <c r="CW339" s="47" t="inlineStr">
        <is>
          <t>SI</t>
        </is>
      </c>
      <c r="CX339" s="47">
        <f>RIGHT(D339,6)</f>
        <v/>
      </c>
      <c r="CY339" s="47">
        <f>CV339&amp;CW339&amp;CX339</f>
        <v/>
      </c>
    </row>
    <row r="340" ht="19.9" customHeight="1" s="521">
      <c r="A340" s="524" t="n">
        <v>339</v>
      </c>
      <c r="B340" s="15" t="n">
        <v>3</v>
      </c>
      <c r="C340" s="15" t="n">
        <v>1812</v>
      </c>
      <c r="D340" s="45" t="inlineStr">
        <is>
          <t>18-SI-17203</t>
        </is>
      </c>
      <c r="E340" s="553" t="n"/>
      <c r="F340" s="540" t="inlineStr">
        <is>
          <t>-</t>
        </is>
      </c>
      <c r="G340" s="541" t="inlineStr">
        <is>
          <t>PP-1702A SPEED</t>
        </is>
      </c>
      <c r="H340" s="553" t="n"/>
      <c r="I340" s="553" t="n"/>
      <c r="J340" s="553">
        <f>IF(H340&lt;&gt;"",LEFT(H340,FIND("～",H340,1)-1),"")</f>
        <v/>
      </c>
      <c r="K340" s="553">
        <f>IF(H340&lt;&gt;"",MID(H340,FIND("～",H340,1)+1,10),"")</f>
        <v/>
      </c>
      <c r="L340" s="22">
        <f>L339</f>
        <v/>
      </c>
      <c r="M340" s="21">
        <f>M339</f>
        <v/>
      </c>
      <c r="N340" s="21">
        <f>N339</f>
        <v/>
      </c>
      <c r="O340" s="21" t="n">
        <v>3</v>
      </c>
      <c r="P340" s="83">
        <f>P339</f>
        <v/>
      </c>
      <c r="Q340" s="22">
        <f>IF(MID(P340,4,3)="543","AO","AI")</f>
        <v/>
      </c>
      <c r="R340" s="22">
        <f>IF(R339&lt;&gt;"",R339,"")</f>
        <v/>
      </c>
      <c r="S340" s="542" t="inlineStr">
        <is>
          <t>4~20mA</t>
        </is>
      </c>
      <c r="T340" s="22" t="n"/>
      <c r="U340" s="22" t="n"/>
      <c r="V340" s="22" t="n"/>
      <c r="W340" s="22" t="n"/>
      <c r="X340" s="22" t="n"/>
      <c r="Y340" s="22" t="n"/>
      <c r="Z340" s="25">
        <f>"%Z"&amp;TEXT(M340,"00")&amp;TEXT(N340,"0")&amp;"1"&amp;TEXT(O340,"00")</f>
        <v/>
      </c>
      <c r="AA340" s="22">
        <f>IF(E340="","",IF(Q340="AI",CONCATENATE("%%I",E340),IF(Q340="AO",CONCATENATE("%%O",E340),E340)))</f>
        <v/>
      </c>
      <c r="AB340" s="22" t="inlineStr">
        <is>
          <t>18-SI-17203</t>
        </is>
      </c>
      <c r="AC340" s="22">
        <f>IF(G340&lt;&gt;"",G340,"")</f>
        <v/>
      </c>
      <c r="AD340" s="21">
        <f>IF(J340&lt;&gt;"",J340,"")</f>
        <v/>
      </c>
      <c r="AE340" s="21">
        <f>IF(K340&lt;&gt;"",K340,"")</f>
        <v/>
      </c>
      <c r="AF340" s="21">
        <f>IF(I340&lt;&gt;"",I340,"")</f>
        <v/>
      </c>
      <c r="AG340" s="22" t="n">
        <v>0</v>
      </c>
      <c r="AH340" s="22" t="n">
        <v>0</v>
      </c>
      <c r="AI340" s="22" t="n">
        <v>0</v>
      </c>
      <c r="AJ340" s="22" t="n">
        <v>0</v>
      </c>
      <c r="AK340" s="23" t="inlineStr">
        <is>
          <t>DCS-AI</t>
        </is>
      </c>
      <c r="AL340" s="23" t="inlineStr">
        <is>
          <t>NIS</t>
        </is>
      </c>
      <c r="AM340" s="23" t="n"/>
      <c r="AN340" s="84" t="inlineStr">
        <is>
          <t>DCS</t>
        </is>
      </c>
      <c r="AO340" s="27" t="n"/>
      <c r="AP340" s="27" t="n"/>
      <c r="AQ340" s="28" t="n"/>
      <c r="AR340" s="543" t="inlineStr">
        <is>
          <t>N</t>
        </is>
      </c>
      <c r="AS340" s="29" t="n"/>
      <c r="AT340" s="84" t="inlineStr">
        <is>
          <t>Site</t>
        </is>
      </c>
      <c r="AU340" s="541" t="inlineStr">
        <is>
          <t>-</t>
        </is>
      </c>
      <c r="AV340" s="27" t="n"/>
      <c r="AW340" s="27" t="n"/>
      <c r="AX340" s="530" t="n"/>
      <c r="AY340" s="530" t="inlineStr">
        <is>
          <t>MCC</t>
        </is>
      </c>
      <c r="AZ340" s="27" t="n"/>
      <c r="BA340" s="27" t="n"/>
      <c r="BB340" s="27" t="n"/>
      <c r="BC340" s="27" t="n"/>
      <c r="BD340" s="27" t="n"/>
      <c r="BE340" s="33" t="n"/>
      <c r="BF340" s="33" t="n"/>
      <c r="BG340" s="33" t="n"/>
      <c r="BH340" s="33" t="n"/>
      <c r="BI340" s="33" t="n"/>
      <c r="BJ340" s="33" t="n"/>
      <c r="BK340" s="33" t="n"/>
      <c r="BL340" s="33" t="n"/>
      <c r="BM340" s="33" t="n"/>
      <c r="BN340" s="33" t="n"/>
      <c r="BO340" s="33" t="n"/>
      <c r="BP340" s="33" t="n"/>
      <c r="BQ340" s="33" t="n"/>
      <c r="BR340" s="33" t="n"/>
      <c r="BS340" s="33" t="n"/>
      <c r="BT340" s="33" t="n"/>
      <c r="BU340" s="33" t="n"/>
      <c r="BV340" s="33" t="n"/>
      <c r="BW340" s="27" t="n"/>
      <c r="BX340" s="33" t="n"/>
      <c r="BY340" s="33" t="n"/>
      <c r="BZ340" s="33" t="n"/>
      <c r="CA340" s="27" t="n"/>
      <c r="CB340" s="27" t="n"/>
      <c r="CC340" s="27" t="n"/>
      <c r="CD340" s="27" t="n"/>
      <c r="CE340" s="58" t="n"/>
      <c r="CF340" s="58" t="n"/>
      <c r="CG340" s="59">
        <f>IF(OR(Q340="AI",Q340="PI"),AD340-(AE340-AD340)*0.001,IF(AND(Q340="AO",T340="FC"),4-0.048,IF(AND(Q340="AO",OR(T340="FO",T340="FLO")),20-0.048,"")))</f>
        <v/>
      </c>
      <c r="CH340" s="60">
        <f>IF(OR(Q340="AI",Q340="PI"),AD340+(AE340-AD340)*0.001,IF(AND(Q340="AO",T340="FC"),4+0.048,IF(AND(Q340="AO",OR(T340="FO",T340="FLO")),20+0.048,"")))</f>
        <v/>
      </c>
      <c r="CI340" s="61" t="n"/>
      <c r="CJ340" s="62" t="n"/>
      <c r="CK340" s="59">
        <f>IF(OR(Q340="AI",Q340="PI"),(AE340+AD340)/2-(AE340-AD340)*0.001,IF(Q340="AO",12-0.048,""))</f>
        <v/>
      </c>
      <c r="CL340" s="60">
        <f>IF(OR(Q340="AI",Q340="PI"),(AE340+AD340)/2+(AE340-AD340)*0.001,IF(Q340="AO",12+0.048,""))</f>
        <v/>
      </c>
      <c r="CM340" s="61" t="n"/>
      <c r="CN340" s="62" t="n"/>
      <c r="CO340" s="59">
        <f>IF(OR(Q340="AI",Q340="PI"),AE340-(AE340-AD340)*0.001,IF(AND(Q340="AO",T340="FC"),20-0.048,IF(AND(Q340="AO",OR(T340="FO",T340="FLO")),4-0.048,"")))</f>
        <v/>
      </c>
      <c r="CP340" s="60">
        <f>IF(OR(Q340="AI",Q340="PI"),AE340+(AE340-AD340)*0.001,IF(AND(Q340="AO",T340="FC"),20+0.048,IF(AND(Q340="AO",OR(T340="FO",T340="FLO")),4+0.048,"")))</f>
        <v/>
      </c>
      <c r="CQ340" s="64" t="n"/>
      <c r="CR340" s="65" t="n"/>
      <c r="CS340" s="67" t="n"/>
      <c r="CT340" s="67" t="n"/>
      <c r="CU340" s="544" t="n">
        <v>1812</v>
      </c>
      <c r="CV340" s="518">
        <f>LEFT(D340,3)</f>
        <v/>
      </c>
      <c r="CW340" s="47" t="inlineStr">
        <is>
          <t>SI</t>
        </is>
      </c>
      <c r="CX340" s="47">
        <f>RIGHT(D340,6)</f>
        <v/>
      </c>
      <c r="CY340" s="47">
        <f>CV340&amp;CW340&amp;CX340</f>
        <v/>
      </c>
    </row>
    <row r="341" ht="19.9" customHeight="1" s="521">
      <c r="A341" s="524" t="n">
        <v>340</v>
      </c>
      <c r="B341" s="15" t="n">
        <v>4</v>
      </c>
      <c r="C341" s="15" t="n">
        <v>1812</v>
      </c>
      <c r="D341" s="45" t="inlineStr">
        <is>
          <t>18-SI-17204</t>
        </is>
      </c>
      <c r="E341" s="553" t="n"/>
      <c r="F341" s="540" t="inlineStr">
        <is>
          <t>-</t>
        </is>
      </c>
      <c r="G341" s="541" t="inlineStr">
        <is>
          <t>PP-1702B SPEED</t>
        </is>
      </c>
      <c r="H341" s="553" t="n"/>
      <c r="I341" s="553" t="n"/>
      <c r="J341" s="553">
        <f>IF(H341&lt;&gt;"",LEFT(H341,FIND("～",H341,1)-1),"")</f>
        <v/>
      </c>
      <c r="K341" s="553">
        <f>IF(H341&lt;&gt;"",MID(H341,FIND("～",H341,1)+1,10),"")</f>
        <v/>
      </c>
      <c r="L341" s="22">
        <f>L340</f>
        <v/>
      </c>
      <c r="M341" s="21">
        <f>M340</f>
        <v/>
      </c>
      <c r="N341" s="21">
        <f>N340</f>
        <v/>
      </c>
      <c r="O341" s="21" t="n">
        <v>4</v>
      </c>
      <c r="P341" s="83">
        <f>P340</f>
        <v/>
      </c>
      <c r="Q341" s="22">
        <f>IF(MID(P341,4,3)="543","AO","AI")</f>
        <v/>
      </c>
      <c r="R341" s="22">
        <f>IF(R340&lt;&gt;"",R340,"")</f>
        <v/>
      </c>
      <c r="S341" s="542" t="inlineStr">
        <is>
          <t>4~20mA</t>
        </is>
      </c>
      <c r="T341" s="22" t="n"/>
      <c r="U341" s="22" t="n"/>
      <c r="V341" s="22" t="n"/>
      <c r="W341" s="22" t="n"/>
      <c r="X341" s="22" t="n"/>
      <c r="Y341" s="22" t="n"/>
      <c r="Z341" s="25">
        <f>"%Z"&amp;TEXT(M341,"00")&amp;TEXT(N341,"0")&amp;"1"&amp;TEXT(O341,"00")</f>
        <v/>
      </c>
      <c r="AA341" s="22">
        <f>IF(E341="","",IF(Q341="AI",CONCATENATE("%%I",E341),IF(Q341="AO",CONCATENATE("%%O",E341),E341)))</f>
        <v/>
      </c>
      <c r="AB341" s="22" t="inlineStr">
        <is>
          <t>18-SI-17204</t>
        </is>
      </c>
      <c r="AC341" s="22">
        <f>IF(G341&lt;&gt;"",G341,"")</f>
        <v/>
      </c>
      <c r="AD341" s="21">
        <f>IF(J341&lt;&gt;"",J341,"")</f>
        <v/>
      </c>
      <c r="AE341" s="21">
        <f>IF(K341&lt;&gt;"",K341,"")</f>
        <v/>
      </c>
      <c r="AF341" s="21">
        <f>IF(I341&lt;&gt;"",I341,"")</f>
        <v/>
      </c>
      <c r="AG341" s="22" t="n">
        <v>0</v>
      </c>
      <c r="AH341" s="22" t="n">
        <v>0</v>
      </c>
      <c r="AI341" s="22" t="n">
        <v>0</v>
      </c>
      <c r="AJ341" s="22" t="n">
        <v>0</v>
      </c>
      <c r="AK341" s="23" t="inlineStr">
        <is>
          <t>DCS-AI</t>
        </is>
      </c>
      <c r="AL341" s="23" t="inlineStr">
        <is>
          <t>NIS</t>
        </is>
      </c>
      <c r="AM341" s="23" t="n"/>
      <c r="AN341" s="84" t="inlineStr">
        <is>
          <t>DCS</t>
        </is>
      </c>
      <c r="AO341" s="27" t="n"/>
      <c r="AP341" s="27" t="n"/>
      <c r="AQ341" s="28" t="n"/>
      <c r="AR341" s="543" t="inlineStr">
        <is>
          <t>N</t>
        </is>
      </c>
      <c r="AS341" s="29" t="n"/>
      <c r="AT341" s="84" t="inlineStr">
        <is>
          <t>Site</t>
        </is>
      </c>
      <c r="AU341" s="541" t="inlineStr">
        <is>
          <t>-</t>
        </is>
      </c>
      <c r="AV341" s="27" t="n"/>
      <c r="AW341" s="27" t="n"/>
      <c r="AX341" s="530" t="n"/>
      <c r="AY341" s="530" t="inlineStr">
        <is>
          <t>MCC</t>
        </is>
      </c>
      <c r="AZ341" s="27" t="n"/>
      <c r="BA341" s="27" t="n"/>
      <c r="BB341" s="27" t="n"/>
      <c r="BC341" s="27" t="n"/>
      <c r="BD341" s="27" t="n"/>
      <c r="BE341" s="33" t="n"/>
      <c r="BF341" s="33" t="n"/>
      <c r="BG341" s="33" t="n"/>
      <c r="BH341" s="33" t="n"/>
      <c r="BI341" s="33" t="n"/>
      <c r="BJ341" s="33" t="n"/>
      <c r="BK341" s="33" t="n"/>
      <c r="BL341" s="33" t="n"/>
      <c r="BM341" s="33" t="n"/>
      <c r="BN341" s="33" t="n"/>
      <c r="BO341" s="33" t="n"/>
      <c r="BP341" s="33" t="n"/>
      <c r="BQ341" s="33" t="n"/>
      <c r="BR341" s="33" t="n"/>
      <c r="BS341" s="33" t="n"/>
      <c r="BT341" s="33" t="n"/>
      <c r="BU341" s="33" t="n"/>
      <c r="BV341" s="33" t="n"/>
      <c r="BW341" s="27" t="n"/>
      <c r="BX341" s="33" t="n"/>
      <c r="BY341" s="33" t="n"/>
      <c r="BZ341" s="33" t="n"/>
      <c r="CA341" s="27" t="n"/>
      <c r="CB341" s="27" t="n"/>
      <c r="CC341" s="27" t="n"/>
      <c r="CD341" s="27" t="n"/>
      <c r="CE341" s="58" t="n"/>
      <c r="CF341" s="58" t="n"/>
      <c r="CG341" s="59">
        <f>IF(OR(Q341="AI",Q341="PI"),AD341-(AE341-AD341)*0.001,IF(AND(Q341="AO",T341="FC"),4-0.048,IF(AND(Q341="AO",OR(T341="FO",T341="FLO")),20-0.048,"")))</f>
        <v/>
      </c>
      <c r="CH341" s="60">
        <f>IF(OR(Q341="AI",Q341="PI"),AD341+(AE341-AD341)*0.001,IF(AND(Q341="AO",T341="FC"),4+0.048,IF(AND(Q341="AO",OR(T341="FO",T341="FLO")),20+0.048,"")))</f>
        <v/>
      </c>
      <c r="CI341" s="61" t="n"/>
      <c r="CJ341" s="62" t="n"/>
      <c r="CK341" s="59">
        <f>IF(OR(Q341="AI",Q341="PI"),(AE341+AD341)/2-(AE341-AD341)*0.001,IF(Q341="AO",12-0.048,""))</f>
        <v/>
      </c>
      <c r="CL341" s="60">
        <f>IF(OR(Q341="AI",Q341="PI"),(AE341+AD341)/2+(AE341-AD341)*0.001,IF(Q341="AO",12+0.048,""))</f>
        <v/>
      </c>
      <c r="CM341" s="61" t="n"/>
      <c r="CN341" s="62" t="n"/>
      <c r="CO341" s="59">
        <f>IF(OR(Q341="AI",Q341="PI"),AE341-(AE341-AD341)*0.001,IF(AND(Q341="AO",T341="FC"),20-0.048,IF(AND(Q341="AO",OR(T341="FO",T341="FLO")),4-0.048,"")))</f>
        <v/>
      </c>
      <c r="CP341" s="60">
        <f>IF(OR(Q341="AI",Q341="PI"),AE341+(AE341-AD341)*0.001,IF(AND(Q341="AO",T341="FC"),20+0.048,IF(AND(Q341="AO",OR(T341="FO",T341="FLO")),4+0.048,"")))</f>
        <v/>
      </c>
      <c r="CQ341" s="64" t="n"/>
      <c r="CR341" s="65" t="n"/>
      <c r="CS341" s="67" t="n"/>
      <c r="CT341" s="67" t="n"/>
      <c r="CU341" s="544" t="n">
        <v>1812</v>
      </c>
      <c r="CV341" s="518">
        <f>LEFT(D341,3)</f>
        <v/>
      </c>
      <c r="CW341" s="47" t="inlineStr">
        <is>
          <t>SI</t>
        </is>
      </c>
      <c r="CX341" s="47">
        <f>RIGHT(D341,6)</f>
        <v/>
      </c>
      <c r="CY341" s="47">
        <f>CV341&amp;CW341&amp;CX341</f>
        <v/>
      </c>
    </row>
    <row r="342" ht="19.9" customHeight="1" s="521">
      <c r="A342" s="524" t="n">
        <v>341</v>
      </c>
      <c r="B342" s="15" t="n">
        <v>5</v>
      </c>
      <c r="C342" s="15" t="n">
        <v>1812</v>
      </c>
      <c r="D342" s="45" t="inlineStr">
        <is>
          <t>18-SI-17301</t>
        </is>
      </c>
      <c r="E342" s="553" t="n"/>
      <c r="F342" s="540" t="inlineStr">
        <is>
          <t>-</t>
        </is>
      </c>
      <c r="G342" s="541" t="inlineStr">
        <is>
          <t>PP-1704 SPEED</t>
        </is>
      </c>
      <c r="H342" s="553" t="n"/>
      <c r="I342" s="553" t="n"/>
      <c r="J342" s="553">
        <f>IF(H342&lt;&gt;"",LEFT(H342,FIND("～",H342,1)-1),"")</f>
        <v/>
      </c>
      <c r="K342" s="553">
        <f>IF(H342&lt;&gt;"",MID(H342,FIND("～",H342,1)+1,10),"")</f>
        <v/>
      </c>
      <c r="L342" s="22">
        <f>L341</f>
        <v/>
      </c>
      <c r="M342" s="21">
        <f>M341</f>
        <v/>
      </c>
      <c r="N342" s="21">
        <f>N341</f>
        <v/>
      </c>
      <c r="O342" s="21" t="n">
        <v>5</v>
      </c>
      <c r="P342" s="83">
        <f>P341</f>
        <v/>
      </c>
      <c r="Q342" s="22">
        <f>IF(MID(P342,4,3)="543","AO","AI")</f>
        <v/>
      </c>
      <c r="R342" s="22">
        <f>IF(R341&lt;&gt;"",R341,"")</f>
        <v/>
      </c>
      <c r="S342" s="542" t="inlineStr">
        <is>
          <t>4~20mA</t>
        </is>
      </c>
      <c r="T342" s="22" t="n"/>
      <c r="U342" s="22" t="n"/>
      <c r="V342" s="22" t="n"/>
      <c r="W342" s="22" t="n"/>
      <c r="X342" s="22" t="n"/>
      <c r="Y342" s="22" t="n"/>
      <c r="Z342" s="25">
        <f>"%Z"&amp;TEXT(M342,"00")&amp;TEXT(N342,"0")&amp;"1"&amp;TEXT(O342,"00")</f>
        <v/>
      </c>
      <c r="AA342" s="22">
        <f>IF(E342="","",IF(Q342="AI",CONCATENATE("%%I",E342),IF(Q342="AO",CONCATENATE("%%O",E342),E342)))</f>
        <v/>
      </c>
      <c r="AB342" s="22" t="inlineStr">
        <is>
          <t>18-SI-17301</t>
        </is>
      </c>
      <c r="AC342" s="22">
        <f>IF(G342&lt;&gt;"",G342,"")</f>
        <v/>
      </c>
      <c r="AD342" s="21">
        <f>IF(J342&lt;&gt;"",J342,"")</f>
        <v/>
      </c>
      <c r="AE342" s="21">
        <f>IF(K342&lt;&gt;"",K342,"")</f>
        <v/>
      </c>
      <c r="AF342" s="21">
        <f>IF(I342&lt;&gt;"",I342,"")</f>
        <v/>
      </c>
      <c r="AG342" s="22" t="n">
        <v>0</v>
      </c>
      <c r="AH342" s="22" t="n">
        <v>0</v>
      </c>
      <c r="AI342" s="22" t="n">
        <v>0</v>
      </c>
      <c r="AJ342" s="22" t="n">
        <v>0</v>
      </c>
      <c r="AK342" s="23" t="inlineStr">
        <is>
          <t>DCS-AI</t>
        </is>
      </c>
      <c r="AL342" s="23" t="inlineStr">
        <is>
          <t>NIS</t>
        </is>
      </c>
      <c r="AM342" s="23" t="n"/>
      <c r="AN342" s="84" t="inlineStr">
        <is>
          <t>DCS</t>
        </is>
      </c>
      <c r="AO342" s="27" t="n"/>
      <c r="AP342" s="27" t="n"/>
      <c r="AQ342" s="28" t="n"/>
      <c r="AR342" s="543" t="inlineStr">
        <is>
          <t>N</t>
        </is>
      </c>
      <c r="AS342" s="29" t="n"/>
      <c r="AT342" s="84" t="inlineStr">
        <is>
          <t>Site</t>
        </is>
      </c>
      <c r="AU342" s="541" t="inlineStr">
        <is>
          <t>-</t>
        </is>
      </c>
      <c r="AV342" s="27" t="n"/>
      <c r="AW342" s="27" t="n"/>
      <c r="AX342" s="530" t="n"/>
      <c r="AY342" s="530" t="inlineStr">
        <is>
          <t>MCC</t>
        </is>
      </c>
      <c r="AZ342" s="27" t="n"/>
      <c r="BA342" s="27" t="n"/>
      <c r="BB342" s="27" t="n"/>
      <c r="BC342" s="27" t="n"/>
      <c r="BD342" s="27" t="n"/>
      <c r="BE342" s="33" t="n"/>
      <c r="BF342" s="33" t="n"/>
      <c r="BG342" s="33" t="n"/>
      <c r="BH342" s="33" t="n"/>
      <c r="BI342" s="33" t="n"/>
      <c r="BJ342" s="33" t="n"/>
      <c r="BK342" s="33" t="n"/>
      <c r="BL342" s="33" t="n"/>
      <c r="BM342" s="33" t="n"/>
      <c r="BN342" s="33" t="n"/>
      <c r="BO342" s="33" t="n"/>
      <c r="BP342" s="33" t="n"/>
      <c r="BQ342" s="33" t="n"/>
      <c r="BR342" s="33" t="n"/>
      <c r="BS342" s="33" t="n"/>
      <c r="BT342" s="33" t="n"/>
      <c r="BU342" s="33" t="n"/>
      <c r="BV342" s="33" t="n"/>
      <c r="BW342" s="27" t="n"/>
      <c r="BX342" s="33" t="n"/>
      <c r="BY342" s="33" t="n"/>
      <c r="BZ342" s="33" t="n"/>
      <c r="CA342" s="27" t="n"/>
      <c r="CB342" s="27" t="n"/>
      <c r="CC342" s="27" t="n"/>
      <c r="CD342" s="27" t="n"/>
      <c r="CE342" s="58" t="n"/>
      <c r="CF342" s="58" t="n"/>
      <c r="CG342" s="59">
        <f>IF(OR(Q342="AI",Q342="PI"),AD342-(AE342-AD342)*0.001,IF(AND(Q342="AO",T342="FC"),4-0.048,IF(AND(Q342="AO",OR(T342="FO",T342="FLO")),20-0.048,"")))</f>
        <v/>
      </c>
      <c r="CH342" s="60">
        <f>IF(OR(Q342="AI",Q342="PI"),AD342+(AE342-AD342)*0.001,IF(AND(Q342="AO",T342="FC"),4+0.048,IF(AND(Q342="AO",OR(T342="FO",T342="FLO")),20+0.048,"")))</f>
        <v/>
      </c>
      <c r="CI342" s="61" t="n"/>
      <c r="CJ342" s="62" t="n"/>
      <c r="CK342" s="59">
        <f>IF(OR(Q342="AI",Q342="PI"),(AE342+AD342)/2-(AE342-AD342)*0.001,IF(Q342="AO",12-0.048,""))</f>
        <v/>
      </c>
      <c r="CL342" s="60">
        <f>IF(OR(Q342="AI",Q342="PI"),(AE342+AD342)/2+(AE342-AD342)*0.001,IF(Q342="AO",12+0.048,""))</f>
        <v/>
      </c>
      <c r="CM342" s="61" t="n"/>
      <c r="CN342" s="62" t="n"/>
      <c r="CO342" s="59">
        <f>IF(OR(Q342="AI",Q342="PI"),AE342-(AE342-AD342)*0.001,IF(AND(Q342="AO",T342="FC"),20-0.048,IF(AND(Q342="AO",OR(T342="FO",T342="FLO")),4-0.048,"")))</f>
        <v/>
      </c>
      <c r="CP342" s="60">
        <f>IF(OR(Q342="AI",Q342="PI"),AE342+(AE342-AD342)*0.001,IF(AND(Q342="AO",T342="FC"),20+0.048,IF(AND(Q342="AO",OR(T342="FO",T342="FLO")),4+0.048,"")))</f>
        <v/>
      </c>
      <c r="CQ342" s="64" t="n"/>
      <c r="CR342" s="65" t="n"/>
      <c r="CS342" s="67" t="n"/>
      <c r="CT342" s="67" t="n"/>
      <c r="CU342" s="544" t="n">
        <v>1812</v>
      </c>
      <c r="CV342" s="518">
        <f>LEFT(D342,3)</f>
        <v/>
      </c>
      <c r="CW342" s="47" t="inlineStr">
        <is>
          <t>SI</t>
        </is>
      </c>
      <c r="CX342" s="47">
        <f>RIGHT(D342,6)</f>
        <v/>
      </c>
      <c r="CY342" s="47">
        <f>CV342&amp;CW342&amp;CX342</f>
        <v/>
      </c>
    </row>
    <row r="343" ht="19.9" customHeight="1" s="521">
      <c r="A343" s="524" t="n">
        <v>342</v>
      </c>
      <c r="B343" s="15" t="n">
        <v>6</v>
      </c>
      <c r="C343" s="15" t="n">
        <v>1830</v>
      </c>
      <c r="D343" s="45" t="inlineStr">
        <is>
          <t>18-SI-23101</t>
        </is>
      </c>
      <c r="E343" s="553" t="n"/>
      <c r="F343" s="540" t="inlineStr">
        <is>
          <t>-</t>
        </is>
      </c>
      <c r="G343" s="541" t="inlineStr">
        <is>
          <t>18-PP-2301A SPEED</t>
        </is>
      </c>
      <c r="H343" s="553" t="n"/>
      <c r="I343" s="553" t="n"/>
      <c r="J343" s="553">
        <f>IF(H343&lt;&gt;"",LEFT(H343,FIND("～",H343,1)-1),"")</f>
        <v/>
      </c>
      <c r="K343" s="553">
        <f>IF(H343&lt;&gt;"",MID(H343,FIND("～",H343,1)+1,10),"")</f>
        <v/>
      </c>
      <c r="L343" s="22">
        <f>L342</f>
        <v/>
      </c>
      <c r="M343" s="21">
        <f>M342</f>
        <v/>
      </c>
      <c r="N343" s="21">
        <f>N342</f>
        <v/>
      </c>
      <c r="O343" s="21" t="n">
        <v>6</v>
      </c>
      <c r="P343" s="83">
        <f>P342</f>
        <v/>
      </c>
      <c r="Q343" s="22">
        <f>IF(MID(P343,4,3)="543","AO","AI")</f>
        <v/>
      </c>
      <c r="R343" s="22">
        <f>IF(R342&lt;&gt;"",R342,"")</f>
        <v/>
      </c>
      <c r="S343" s="542" t="inlineStr">
        <is>
          <t>4~20mA</t>
        </is>
      </c>
      <c r="T343" s="22" t="n"/>
      <c r="U343" s="22" t="n"/>
      <c r="V343" s="22" t="n"/>
      <c r="W343" s="22" t="n"/>
      <c r="X343" s="22" t="n"/>
      <c r="Y343" s="22" t="n"/>
      <c r="Z343" s="25">
        <f>"%Z"&amp;TEXT(M343,"00")&amp;TEXT(N343,"0")&amp;"1"&amp;TEXT(O343,"00")</f>
        <v/>
      </c>
      <c r="AA343" s="22">
        <f>IF(E343="","",IF(Q343="AI",CONCATENATE("%%I",E343),IF(Q343="AO",CONCATENATE("%%O",E343),E343)))</f>
        <v/>
      </c>
      <c r="AB343" s="22" t="inlineStr">
        <is>
          <t>18-SI-23101</t>
        </is>
      </c>
      <c r="AC343" s="22">
        <f>IF(G343&lt;&gt;"",G343,"")</f>
        <v/>
      </c>
      <c r="AD343" s="21">
        <f>IF(J343&lt;&gt;"",J343,"")</f>
        <v/>
      </c>
      <c r="AE343" s="21">
        <f>IF(K343&lt;&gt;"",K343,"")</f>
        <v/>
      </c>
      <c r="AF343" s="21">
        <f>IF(I343&lt;&gt;"",I343,"")</f>
        <v/>
      </c>
      <c r="AG343" s="22" t="n">
        <v>0</v>
      </c>
      <c r="AH343" s="22" t="n">
        <v>0</v>
      </c>
      <c r="AI343" s="22" t="n">
        <v>0</v>
      </c>
      <c r="AJ343" s="22" t="n">
        <v>0</v>
      </c>
      <c r="AK343" s="23" t="inlineStr">
        <is>
          <t>DCS-AI</t>
        </is>
      </c>
      <c r="AL343" s="23" t="inlineStr">
        <is>
          <t>NIS</t>
        </is>
      </c>
      <c r="AM343" s="23" t="n"/>
      <c r="AN343" s="84" t="inlineStr">
        <is>
          <t>DCS</t>
        </is>
      </c>
      <c r="AO343" s="27" t="n"/>
      <c r="AP343" s="27" t="n"/>
      <c r="AQ343" s="28" t="n"/>
      <c r="AR343" s="543" t="inlineStr">
        <is>
          <t>N</t>
        </is>
      </c>
      <c r="AS343" s="29" t="n"/>
      <c r="AT343" s="84" t="inlineStr">
        <is>
          <t>Site</t>
        </is>
      </c>
      <c r="AU343" s="541" t="inlineStr">
        <is>
          <t>-</t>
        </is>
      </c>
      <c r="AV343" s="27" t="n"/>
      <c r="AW343" s="27" t="n"/>
      <c r="AX343" s="530" t="n"/>
      <c r="AY343" s="530" t="n"/>
      <c r="AZ343" s="27" t="n"/>
      <c r="BA343" s="27" t="n"/>
      <c r="BB343" s="27" t="n"/>
      <c r="BC343" s="27" t="n"/>
      <c r="BD343" s="27" t="n"/>
      <c r="BE343" s="33" t="n"/>
      <c r="BF343" s="33" t="n"/>
      <c r="BG343" s="33" t="n"/>
      <c r="BH343" s="33" t="n"/>
      <c r="BI343" s="33" t="n"/>
      <c r="BJ343" s="33" t="n"/>
      <c r="BK343" s="33" t="n"/>
      <c r="BL343" s="33" t="n"/>
      <c r="BM343" s="33" t="n"/>
      <c r="BN343" s="33" t="n"/>
      <c r="BO343" s="33" t="n"/>
      <c r="BP343" s="33" t="n"/>
      <c r="BQ343" s="33" t="n"/>
      <c r="BR343" s="33" t="n"/>
      <c r="BS343" s="33" t="n"/>
      <c r="BT343" s="33" t="n"/>
      <c r="BU343" s="33" t="n"/>
      <c r="BV343" s="33" t="n"/>
      <c r="BW343" s="27" t="n"/>
      <c r="BX343" s="33" t="n"/>
      <c r="BY343" s="33" t="n"/>
      <c r="BZ343" s="33" t="n"/>
      <c r="CA343" s="27" t="n"/>
      <c r="CB343" s="27" t="n"/>
      <c r="CC343" s="27" t="n"/>
      <c r="CD343" s="27" t="n"/>
      <c r="CE343" s="58" t="n"/>
      <c r="CF343" s="58" t="n"/>
      <c r="CG343" s="59">
        <f>IF(OR(Q343="AI",Q343="PI"),AD343-(AE343-AD343)*0.001,IF(AND(Q343="AO",T343="FC"),4-0.048,IF(AND(Q343="AO",OR(T343="FO",T343="FLO")),20-0.048,"")))</f>
        <v/>
      </c>
      <c r="CH343" s="60">
        <f>IF(OR(Q343="AI",Q343="PI"),AD343+(AE343-AD343)*0.001,IF(AND(Q343="AO",T343="FC"),4+0.048,IF(AND(Q343="AO",OR(T343="FO",T343="FLO")),20+0.048,"")))</f>
        <v/>
      </c>
      <c r="CI343" s="61" t="n"/>
      <c r="CJ343" s="62" t="n"/>
      <c r="CK343" s="59">
        <f>IF(OR(Q343="AI",Q343="PI"),(AE343+AD343)/2-(AE343-AD343)*0.001,IF(Q343="AO",12-0.048,""))</f>
        <v/>
      </c>
      <c r="CL343" s="60">
        <f>IF(OR(Q343="AI",Q343="PI"),(AE343+AD343)/2+(AE343-AD343)*0.001,IF(Q343="AO",12+0.048,""))</f>
        <v/>
      </c>
      <c r="CM343" s="61" t="n"/>
      <c r="CN343" s="62" t="n"/>
      <c r="CO343" s="59">
        <f>IF(OR(Q343="AI",Q343="PI"),AE343-(AE343-AD343)*0.001,IF(AND(Q343="AO",T343="FC"),20-0.048,IF(AND(Q343="AO",OR(T343="FO",T343="FLO")),4-0.048,"")))</f>
        <v/>
      </c>
      <c r="CP343" s="60">
        <f>IF(OR(Q343="AI",Q343="PI"),AE343+(AE343-AD343)*0.001,IF(AND(Q343="AO",T343="FC"),20+0.048,IF(AND(Q343="AO",OR(T343="FO",T343="FLO")),4+0.048,"")))</f>
        <v/>
      </c>
      <c r="CQ343" s="64" t="n"/>
      <c r="CR343" s="65" t="n"/>
      <c r="CS343" s="67" t="n"/>
      <c r="CT343" s="67" t="n"/>
      <c r="CU343" s="544" t="n">
        <v>1830</v>
      </c>
      <c r="CV343" s="518">
        <f>LEFT(D343,3)</f>
        <v/>
      </c>
      <c r="CW343" s="47" t="inlineStr">
        <is>
          <t>SI</t>
        </is>
      </c>
      <c r="CX343" s="47">
        <f>RIGHT(D343,6)</f>
        <v/>
      </c>
      <c r="CY343" s="47">
        <f>CV343&amp;CW343&amp;CX343</f>
        <v/>
      </c>
    </row>
    <row r="344" ht="19.9" customHeight="1" s="521">
      <c r="A344" s="524" t="n">
        <v>343</v>
      </c>
      <c r="B344" s="15" t="n">
        <v>7</v>
      </c>
      <c r="C344" s="15" t="n">
        <v>1830</v>
      </c>
      <c r="D344" s="45" t="inlineStr">
        <is>
          <t>18-SI-23102</t>
        </is>
      </c>
      <c r="E344" s="553" t="n"/>
      <c r="F344" s="540" t="inlineStr">
        <is>
          <t>-</t>
        </is>
      </c>
      <c r="G344" s="541" t="inlineStr">
        <is>
          <t>18-PP-2301B SPEED</t>
        </is>
      </c>
      <c r="H344" s="68" t="n"/>
      <c r="I344" s="553" t="n"/>
      <c r="J344" s="553">
        <f>IF(H344&lt;&gt;"",LEFT(H344,FIND("～",H344,1)-1),"")</f>
        <v/>
      </c>
      <c r="K344" s="553">
        <f>IF(H344&lt;&gt;"",MID(H344,FIND("～",H344,1)+1,10),"")</f>
        <v/>
      </c>
      <c r="L344" s="22">
        <f>L343</f>
        <v/>
      </c>
      <c r="M344" s="21">
        <f>M343</f>
        <v/>
      </c>
      <c r="N344" s="21">
        <f>N343</f>
        <v/>
      </c>
      <c r="O344" s="21" t="n">
        <v>7</v>
      </c>
      <c r="P344" s="83">
        <f>P343</f>
        <v/>
      </c>
      <c r="Q344" s="22">
        <f>IF(MID(P344,4,3)="543","AO","AI")</f>
        <v/>
      </c>
      <c r="R344" s="22">
        <f>IF(R343&lt;&gt;"",R343,"")</f>
        <v/>
      </c>
      <c r="S344" s="542" t="inlineStr">
        <is>
          <t>4~20mA</t>
        </is>
      </c>
      <c r="T344" s="22" t="n"/>
      <c r="U344" s="22" t="n"/>
      <c r="V344" s="22" t="n"/>
      <c r="W344" s="22" t="n"/>
      <c r="X344" s="22" t="n"/>
      <c r="Y344" s="22" t="n"/>
      <c r="Z344" s="25">
        <f>"%Z"&amp;TEXT(M344,"00")&amp;TEXT(N344,"0")&amp;"1"&amp;TEXT(O344,"00")</f>
        <v/>
      </c>
      <c r="AA344" s="22">
        <f>IF(E344="","",IF(Q344="AI",CONCATENATE("%%I",E344),IF(Q344="AO",CONCATENATE("%%O",E344),E344)))</f>
        <v/>
      </c>
      <c r="AB344" s="22" t="inlineStr">
        <is>
          <t>18-SI-23102</t>
        </is>
      </c>
      <c r="AC344" s="22">
        <f>IF(G344&lt;&gt;"",G344,"")</f>
        <v/>
      </c>
      <c r="AD344" s="21">
        <f>IF(J344&lt;&gt;"",J344,"")</f>
        <v/>
      </c>
      <c r="AE344" s="21">
        <f>IF(K344&lt;&gt;"",K344,"")</f>
        <v/>
      </c>
      <c r="AF344" s="21">
        <f>IF(I344&lt;&gt;"",I344,"")</f>
        <v/>
      </c>
      <c r="AG344" s="22" t="n">
        <v>0</v>
      </c>
      <c r="AH344" s="22" t="n">
        <v>0</v>
      </c>
      <c r="AI344" s="22" t="n">
        <v>0</v>
      </c>
      <c r="AJ344" s="22" t="n">
        <v>0</v>
      </c>
      <c r="AK344" s="23" t="inlineStr">
        <is>
          <t>DCS-AI</t>
        </is>
      </c>
      <c r="AL344" s="23" t="inlineStr">
        <is>
          <t>NIS</t>
        </is>
      </c>
      <c r="AM344" s="23" t="n"/>
      <c r="AN344" s="84" t="inlineStr">
        <is>
          <t>DCS</t>
        </is>
      </c>
      <c r="AO344" s="27" t="n"/>
      <c r="AP344" s="27" t="n"/>
      <c r="AQ344" s="28" t="n"/>
      <c r="AR344" s="543" t="inlineStr">
        <is>
          <t>N</t>
        </is>
      </c>
      <c r="AS344" s="29" t="n"/>
      <c r="AT344" s="84" t="inlineStr">
        <is>
          <t>Site</t>
        </is>
      </c>
      <c r="AU344" s="541" t="inlineStr">
        <is>
          <t>-</t>
        </is>
      </c>
      <c r="AV344" s="27" t="n"/>
      <c r="AW344" s="27" t="n"/>
      <c r="AX344" s="530" t="n"/>
      <c r="AY344" s="530" t="n"/>
      <c r="AZ344" s="27" t="n"/>
      <c r="BA344" s="27" t="n"/>
      <c r="BB344" s="27" t="n"/>
      <c r="BC344" s="27" t="n"/>
      <c r="BD344" s="27" t="n"/>
      <c r="BE344" s="33" t="n"/>
      <c r="BF344" s="33" t="n"/>
      <c r="BG344" s="33" t="n"/>
      <c r="BH344" s="33" t="n"/>
      <c r="BI344" s="33" t="n"/>
      <c r="BJ344" s="33" t="n"/>
      <c r="BK344" s="33" t="n"/>
      <c r="BL344" s="33" t="n"/>
      <c r="BM344" s="33" t="n"/>
      <c r="BN344" s="33" t="n"/>
      <c r="BO344" s="33" t="n"/>
      <c r="BP344" s="33" t="n"/>
      <c r="BQ344" s="33" t="n"/>
      <c r="BR344" s="33" t="n"/>
      <c r="BS344" s="33" t="n"/>
      <c r="BT344" s="33" t="n"/>
      <c r="BU344" s="33" t="n"/>
      <c r="BV344" s="33" t="n"/>
      <c r="BW344" s="27" t="n"/>
      <c r="BX344" s="33" t="n"/>
      <c r="BY344" s="33" t="n"/>
      <c r="BZ344" s="33" t="n"/>
      <c r="CA344" s="27" t="n"/>
      <c r="CB344" s="27" t="n"/>
      <c r="CC344" s="27" t="n"/>
      <c r="CD344" s="27" t="n"/>
      <c r="CE344" s="58" t="n"/>
      <c r="CF344" s="58" t="n"/>
      <c r="CG344" s="59">
        <f>IF(OR(Q344="AI",Q344="PI"),AD344-(AE344-AD344)*0.001,IF(AND(Q344="AO",T344="FC"),4-0.048,IF(AND(Q344="AO",OR(T344="FO",T344="FLO")),20-0.048,"")))</f>
        <v/>
      </c>
      <c r="CH344" s="60">
        <f>IF(OR(Q344="AI",Q344="PI"),AD344+(AE344-AD344)*0.001,IF(AND(Q344="AO",T344="FC"),4+0.048,IF(AND(Q344="AO",OR(T344="FO",T344="FLO")),20+0.048,"")))</f>
        <v/>
      </c>
      <c r="CI344" s="61" t="n"/>
      <c r="CJ344" s="62" t="n"/>
      <c r="CK344" s="59">
        <f>IF(OR(Q344="AI",Q344="PI"),(AE344+AD344)/2-(AE344-AD344)*0.001,IF(Q344="AO",12-0.048,""))</f>
        <v/>
      </c>
      <c r="CL344" s="60">
        <f>IF(OR(Q344="AI",Q344="PI"),(AE344+AD344)/2+(AE344-AD344)*0.001,IF(Q344="AO",12+0.048,""))</f>
        <v/>
      </c>
      <c r="CM344" s="61" t="n"/>
      <c r="CN344" s="62" t="n"/>
      <c r="CO344" s="59">
        <f>IF(OR(Q344="AI",Q344="PI"),AE344-(AE344-AD344)*0.001,IF(AND(Q344="AO",T344="FC"),20-0.048,IF(AND(Q344="AO",OR(T344="FO",T344="FLO")),4-0.048,"")))</f>
        <v/>
      </c>
      <c r="CP344" s="60">
        <f>IF(OR(Q344="AI",Q344="PI"),AE344+(AE344-AD344)*0.001,IF(AND(Q344="AO",T344="FC"),20+0.048,IF(AND(Q344="AO",OR(T344="FO",T344="FLO")),4+0.048,"")))</f>
        <v/>
      </c>
      <c r="CQ344" s="64" t="n"/>
      <c r="CR344" s="65" t="n"/>
      <c r="CS344" s="67" t="n"/>
      <c r="CT344" s="67" t="n"/>
      <c r="CU344" s="544" t="n">
        <v>1830</v>
      </c>
      <c r="CV344" s="518">
        <f>LEFT(D344,3)</f>
        <v/>
      </c>
      <c r="CW344" s="47" t="inlineStr">
        <is>
          <t>SI</t>
        </is>
      </c>
      <c r="CX344" s="47">
        <f>RIGHT(D344,6)</f>
        <v/>
      </c>
      <c r="CY344" s="47">
        <f>CV344&amp;CW344&amp;CX344</f>
        <v/>
      </c>
    </row>
    <row r="345" ht="19.9" customHeight="1" s="521">
      <c r="A345" s="524" t="n">
        <v>344</v>
      </c>
      <c r="B345" s="15" t="n">
        <v>8</v>
      </c>
      <c r="C345" s="15" t="n">
        <v>1830</v>
      </c>
      <c r="D345" s="45" t="inlineStr">
        <is>
          <t>18-SI-23105</t>
        </is>
      </c>
      <c r="E345" s="553" t="n"/>
      <c r="F345" s="540" t="inlineStr">
        <is>
          <t>-</t>
        </is>
      </c>
      <c r="G345" s="541" t="inlineStr">
        <is>
          <t>18-PA-2301 SPEED</t>
        </is>
      </c>
      <c r="H345" s="68" t="n"/>
      <c r="I345" s="553" t="n"/>
      <c r="J345" s="553">
        <f>IF(H345&lt;&gt;"",LEFT(H345,FIND("～",H345,1)-1),"")</f>
        <v/>
      </c>
      <c r="K345" s="553">
        <f>IF(H345&lt;&gt;"",MID(H345,FIND("～",H345,1)+1,10),"")</f>
        <v/>
      </c>
      <c r="L345" s="22">
        <f>L344</f>
        <v/>
      </c>
      <c r="M345" s="21">
        <f>M344</f>
        <v/>
      </c>
      <c r="N345" s="21">
        <f>N344</f>
        <v/>
      </c>
      <c r="O345" s="21" t="n">
        <v>8</v>
      </c>
      <c r="P345" s="83">
        <f>P344</f>
        <v/>
      </c>
      <c r="Q345" s="22">
        <f>IF(MID(P345,4,3)="543","AO","AI")</f>
        <v/>
      </c>
      <c r="R345" s="22">
        <f>IF(R344&lt;&gt;"",R344,"")</f>
        <v/>
      </c>
      <c r="S345" s="542" t="inlineStr">
        <is>
          <t>4~20mA</t>
        </is>
      </c>
      <c r="T345" s="22" t="n"/>
      <c r="U345" s="22" t="n"/>
      <c r="V345" s="22" t="n"/>
      <c r="W345" s="22" t="n"/>
      <c r="X345" s="22" t="n"/>
      <c r="Y345" s="22" t="n"/>
      <c r="Z345" s="25">
        <f>"%Z"&amp;TEXT(M345,"00")&amp;TEXT(N345,"0")&amp;"1"&amp;TEXT(O345,"00")</f>
        <v/>
      </c>
      <c r="AA345" s="22">
        <f>IF(E345="","",IF(Q345="AI",CONCATENATE("%%I",E345),IF(Q345="AO",CONCATENATE("%%O",E345),E345)))</f>
        <v/>
      </c>
      <c r="AB345" s="22" t="inlineStr">
        <is>
          <t>18-SI-23105</t>
        </is>
      </c>
      <c r="AC345" s="22">
        <f>IF(G345&lt;&gt;"",G345,"")</f>
        <v/>
      </c>
      <c r="AD345" s="21">
        <f>IF(J345&lt;&gt;"",J345,"")</f>
        <v/>
      </c>
      <c r="AE345" s="21">
        <f>IF(K345&lt;&gt;"",K345,"")</f>
        <v/>
      </c>
      <c r="AF345" s="21">
        <f>IF(I345&lt;&gt;"",I345,"")</f>
        <v/>
      </c>
      <c r="AG345" s="22" t="n">
        <v>0</v>
      </c>
      <c r="AH345" s="22" t="n">
        <v>0</v>
      </c>
      <c r="AI345" s="22" t="n">
        <v>0</v>
      </c>
      <c r="AJ345" s="22" t="n">
        <v>0</v>
      </c>
      <c r="AK345" s="23" t="inlineStr">
        <is>
          <t>DCS-AI</t>
        </is>
      </c>
      <c r="AL345" s="23" t="inlineStr">
        <is>
          <t>NIS</t>
        </is>
      </c>
      <c r="AM345" s="23" t="n"/>
      <c r="AN345" s="84" t="inlineStr">
        <is>
          <t>DCS</t>
        </is>
      </c>
      <c r="AO345" s="27" t="n"/>
      <c r="AP345" s="27" t="n"/>
      <c r="AQ345" s="28" t="n"/>
      <c r="AR345" s="543" t="inlineStr">
        <is>
          <t>N</t>
        </is>
      </c>
      <c r="AS345" s="29" t="n"/>
      <c r="AT345" s="84" t="inlineStr">
        <is>
          <t>Site</t>
        </is>
      </c>
      <c r="AU345" s="541" t="inlineStr">
        <is>
          <t>-</t>
        </is>
      </c>
      <c r="AV345" s="27" t="n"/>
      <c r="AW345" s="27" t="n"/>
      <c r="AX345" s="530" t="n"/>
      <c r="AY345" s="530" t="n"/>
      <c r="AZ345" s="27" t="n"/>
      <c r="BA345" s="27" t="n"/>
      <c r="BB345" s="27" t="n"/>
      <c r="BC345" s="27" t="n"/>
      <c r="BD345" s="27" t="n"/>
      <c r="BE345" s="33" t="n"/>
      <c r="BF345" s="33" t="n"/>
      <c r="BG345" s="33" t="n"/>
      <c r="BH345" s="33" t="n"/>
      <c r="BI345" s="33" t="n"/>
      <c r="BJ345" s="33" t="n"/>
      <c r="BK345" s="33" t="n"/>
      <c r="BL345" s="33" t="n"/>
      <c r="BM345" s="33" t="n"/>
      <c r="BN345" s="33" t="n"/>
      <c r="BO345" s="33" t="n"/>
      <c r="BP345" s="33" t="n"/>
      <c r="BQ345" s="33" t="n"/>
      <c r="BR345" s="33" t="n"/>
      <c r="BS345" s="33" t="n"/>
      <c r="BT345" s="33" t="n"/>
      <c r="BU345" s="33" t="n"/>
      <c r="BV345" s="33" t="n"/>
      <c r="BW345" s="27" t="n"/>
      <c r="BX345" s="33" t="n"/>
      <c r="BY345" s="33" t="n"/>
      <c r="BZ345" s="33" t="n"/>
      <c r="CA345" s="27" t="n"/>
      <c r="CB345" s="27" t="n"/>
      <c r="CC345" s="27" t="n"/>
      <c r="CD345" s="27" t="n"/>
      <c r="CE345" s="58" t="n"/>
      <c r="CF345" s="58" t="n"/>
      <c r="CG345" s="59">
        <f>IF(OR(Q345="AI",Q345="PI"),AD345-(AE345-AD345)*0.001,IF(AND(Q345="AO",T345="FC"),4-0.048,IF(AND(Q345="AO",OR(T345="FO",T345="FLO")),20-0.048,"")))</f>
        <v/>
      </c>
      <c r="CH345" s="60">
        <f>IF(OR(Q345="AI",Q345="PI"),AD345+(AE345-AD345)*0.001,IF(AND(Q345="AO",T345="FC"),4+0.048,IF(AND(Q345="AO",OR(T345="FO",T345="FLO")),20+0.048,"")))</f>
        <v/>
      </c>
      <c r="CI345" s="61" t="n"/>
      <c r="CJ345" s="62" t="n"/>
      <c r="CK345" s="59">
        <f>IF(OR(Q345="AI",Q345="PI"),(AE345+AD345)/2-(AE345-AD345)*0.001,IF(Q345="AO",12-0.048,""))</f>
        <v/>
      </c>
      <c r="CL345" s="60">
        <f>IF(OR(Q345="AI",Q345="PI"),(AE345+AD345)/2+(AE345-AD345)*0.001,IF(Q345="AO",12+0.048,""))</f>
        <v/>
      </c>
      <c r="CM345" s="61" t="n"/>
      <c r="CN345" s="62" t="n"/>
      <c r="CO345" s="59">
        <f>IF(OR(Q345="AI",Q345="PI"),AE345-(AE345-AD345)*0.001,IF(AND(Q345="AO",T345="FC"),20-0.048,IF(AND(Q345="AO",OR(T345="FO",T345="FLO")),4-0.048,"")))</f>
        <v/>
      </c>
      <c r="CP345" s="60">
        <f>IF(OR(Q345="AI",Q345="PI"),AE345+(AE345-AD345)*0.001,IF(AND(Q345="AO",T345="FC"),20+0.048,IF(AND(Q345="AO",OR(T345="FO",T345="FLO")),4+0.048,"")))</f>
        <v/>
      </c>
      <c r="CQ345" s="64" t="n"/>
      <c r="CR345" s="65" t="n"/>
      <c r="CS345" s="67" t="n"/>
      <c r="CT345" s="67" t="n"/>
      <c r="CU345" s="544" t="n">
        <v>1830</v>
      </c>
      <c r="CV345" s="518">
        <f>LEFT(D345,3)</f>
        <v/>
      </c>
      <c r="CW345" s="47" t="inlineStr">
        <is>
          <t>SI</t>
        </is>
      </c>
      <c r="CX345" s="47">
        <f>RIGHT(D345,6)</f>
        <v/>
      </c>
      <c r="CY345" s="47">
        <f>CV345&amp;CW345&amp;CX345</f>
        <v/>
      </c>
    </row>
    <row r="346" ht="19.9" customHeight="1" s="521">
      <c r="A346" s="524" t="n">
        <v>345</v>
      </c>
      <c r="B346" s="15" t="n">
        <v>9</v>
      </c>
      <c r="C346" s="15" t="n">
        <v>1830</v>
      </c>
      <c r="D346" s="45" t="inlineStr">
        <is>
          <t>18-SI-24101</t>
        </is>
      </c>
      <c r="E346" s="45" t="n"/>
      <c r="F346" s="540" t="inlineStr">
        <is>
          <t>-</t>
        </is>
      </c>
      <c r="G346" s="541" t="inlineStr">
        <is>
          <t>18-PP-2401 SPEED</t>
        </is>
      </c>
      <c r="H346" s="553" t="n"/>
      <c r="I346" s="553" t="n"/>
      <c r="J346" s="553">
        <f>IF(H346&lt;&gt;"",LEFT(H346,FIND("～",H346,1)-1),"")</f>
        <v/>
      </c>
      <c r="K346" s="553">
        <f>IF(H346&lt;&gt;"",MID(H346,FIND("～",H346,1)+1,10),"")</f>
        <v/>
      </c>
      <c r="L346" s="22">
        <f>L345</f>
        <v/>
      </c>
      <c r="M346" s="21">
        <f>M345</f>
        <v/>
      </c>
      <c r="N346" s="21">
        <f>N345</f>
        <v/>
      </c>
      <c r="O346" s="21" t="n">
        <v>9</v>
      </c>
      <c r="P346" s="83">
        <f>P345</f>
        <v/>
      </c>
      <c r="Q346" s="22">
        <f>IF(MID(P346,4,3)="543","AO","AI")</f>
        <v/>
      </c>
      <c r="R346" s="22">
        <f>IF(R345&lt;&gt;"",R345,"")</f>
        <v/>
      </c>
      <c r="S346" s="542" t="inlineStr">
        <is>
          <t>4~20mA</t>
        </is>
      </c>
      <c r="T346" s="22" t="n"/>
      <c r="U346" s="22" t="n"/>
      <c r="V346" s="22" t="n"/>
      <c r="W346" s="22" t="n"/>
      <c r="X346" s="22" t="n"/>
      <c r="Y346" s="22" t="n"/>
      <c r="Z346" s="25">
        <f>"%Z"&amp;TEXT(M346,"00")&amp;TEXT(N346,"0")&amp;"1"&amp;TEXT(O346,"00")</f>
        <v/>
      </c>
      <c r="AA346" s="22">
        <f>IF(E346="","",IF(Q346="AI",CONCATENATE("%%I",E346),IF(Q346="AO",CONCATENATE("%%O",E346),E346)))</f>
        <v/>
      </c>
      <c r="AB346" s="22" t="inlineStr">
        <is>
          <t>18-SI-24101</t>
        </is>
      </c>
      <c r="AC346" s="22">
        <f>IF(G346&lt;&gt;"",G346,"")</f>
        <v/>
      </c>
      <c r="AD346" s="21">
        <f>IF(J346&lt;&gt;"",J346,"")</f>
        <v/>
      </c>
      <c r="AE346" s="21">
        <f>IF(K346&lt;&gt;"",K346,"")</f>
        <v/>
      </c>
      <c r="AF346" s="21">
        <f>IF(I346&lt;&gt;"",I346,"")</f>
        <v/>
      </c>
      <c r="AG346" s="22" t="n"/>
      <c r="AH346" s="22" t="n"/>
      <c r="AI346" s="22" t="n"/>
      <c r="AJ346" s="22" t="n"/>
      <c r="AK346" s="23" t="inlineStr">
        <is>
          <t>DCS-AI</t>
        </is>
      </c>
      <c r="AL346" s="23" t="inlineStr">
        <is>
          <t>NIS</t>
        </is>
      </c>
      <c r="AM346" s="23" t="n"/>
      <c r="AN346" s="84" t="inlineStr">
        <is>
          <t>DCS</t>
        </is>
      </c>
      <c r="AO346" s="27" t="n"/>
      <c r="AP346" s="27" t="n"/>
      <c r="AQ346" s="28" t="n"/>
      <c r="AR346" s="543" t="inlineStr">
        <is>
          <t>N</t>
        </is>
      </c>
      <c r="AS346" s="29" t="n"/>
      <c r="AT346" s="84" t="inlineStr">
        <is>
          <t>Site</t>
        </is>
      </c>
      <c r="AU346" s="541" t="inlineStr">
        <is>
          <t>-</t>
        </is>
      </c>
      <c r="AV346" s="27" t="n"/>
      <c r="AW346" s="27" t="n"/>
      <c r="AX346" s="530" t="n"/>
      <c r="AY346" s="530" t="n"/>
      <c r="AZ346" s="27" t="n"/>
      <c r="BA346" s="27" t="n"/>
      <c r="BB346" s="27" t="n"/>
      <c r="BC346" s="27" t="n"/>
      <c r="BD346" s="27" t="n"/>
      <c r="BE346" s="33" t="n"/>
      <c r="BF346" s="33" t="n"/>
      <c r="BG346" s="33" t="n"/>
      <c r="BH346" s="33" t="n"/>
      <c r="BI346" s="33" t="n"/>
      <c r="BJ346" s="33" t="n"/>
      <c r="BK346" s="33" t="n"/>
      <c r="BL346" s="33" t="n"/>
      <c r="BM346" s="33" t="n"/>
      <c r="BN346" s="33" t="n"/>
      <c r="BO346" s="33" t="n"/>
      <c r="BP346" s="33" t="n"/>
      <c r="BQ346" s="33" t="n"/>
      <c r="BR346" s="33" t="n"/>
      <c r="BS346" s="33" t="n"/>
      <c r="BT346" s="33" t="n"/>
      <c r="BU346" s="33" t="n"/>
      <c r="BV346" s="33" t="n"/>
      <c r="BW346" s="27" t="n"/>
      <c r="BX346" s="33" t="n"/>
      <c r="BY346" s="33" t="n"/>
      <c r="BZ346" s="33" t="n"/>
      <c r="CA346" s="27" t="n"/>
      <c r="CB346" s="27" t="n"/>
      <c r="CC346" s="27" t="n"/>
      <c r="CD346" s="27" t="n"/>
      <c r="CE346" s="58" t="n"/>
      <c r="CF346" s="58" t="n"/>
      <c r="CG346" s="59">
        <f>IF(OR(Q346="AI",Q346="PI"),AD346-(AE346-AD346)*0.001,IF(AND(Q346="AO",T346="FC"),4-0.048,IF(AND(Q346="AO",OR(T346="FO",T346="FLO")),20-0.048,"")))</f>
        <v/>
      </c>
      <c r="CH346" s="60">
        <f>IF(OR(Q346="AI",Q346="PI"),AD346+(AE346-AD346)*0.001,IF(AND(Q346="AO",T346="FC"),4+0.048,IF(AND(Q346="AO",OR(T346="FO",T346="FLO")),20+0.048,"")))</f>
        <v/>
      </c>
      <c r="CI346" s="61" t="n"/>
      <c r="CJ346" s="62" t="n"/>
      <c r="CK346" s="59">
        <f>IF(OR(Q346="AI",Q346="PI"),(AE346+AD346)/2-(AE346-AD346)*0.001,IF(Q346="AO",12-0.048,""))</f>
        <v/>
      </c>
      <c r="CL346" s="60">
        <f>IF(OR(Q346="AI",Q346="PI"),(AE346+AD346)/2+(AE346-AD346)*0.001,IF(Q346="AO",12+0.048,""))</f>
        <v/>
      </c>
      <c r="CM346" s="61" t="n"/>
      <c r="CN346" s="62" t="n"/>
      <c r="CO346" s="59">
        <f>IF(OR(Q346="AI",Q346="PI"),AE346-(AE346-AD346)*0.001,IF(AND(Q346="AO",T346="FC"),20-0.048,IF(AND(Q346="AO",OR(T346="FO",T346="FLO")),4-0.048,"")))</f>
        <v/>
      </c>
      <c r="CP346" s="60">
        <f>IF(OR(Q346="AI",Q346="PI"),AE346+(AE346-AD346)*0.001,IF(AND(Q346="AO",T346="FC"),20+0.048,IF(AND(Q346="AO",OR(T346="FO",T346="FLO")),4+0.048,"")))</f>
        <v/>
      </c>
      <c r="CQ346" s="64" t="n"/>
      <c r="CR346" s="65" t="n"/>
      <c r="CS346" s="67" t="n"/>
      <c r="CT346" s="67" t="n"/>
      <c r="CU346" s="544" t="n">
        <v>1830</v>
      </c>
      <c r="CV346" s="518">
        <f>LEFT(D346,3)</f>
        <v/>
      </c>
      <c r="CW346" s="47" t="inlineStr">
        <is>
          <t>SI</t>
        </is>
      </c>
      <c r="CX346" s="47">
        <f>RIGHT(D346,6)</f>
        <v/>
      </c>
      <c r="CY346" s="47">
        <f>CV346&amp;CW346&amp;CX346</f>
        <v/>
      </c>
    </row>
    <row r="347" ht="19.9" customHeight="1" s="521">
      <c r="A347" s="524" t="n">
        <v>346</v>
      </c>
      <c r="B347" s="15" t="n">
        <v>10</v>
      </c>
      <c r="C347" s="15" t="n">
        <v>1830</v>
      </c>
      <c r="D347" s="45" t="inlineStr">
        <is>
          <t>18-SI-35101</t>
        </is>
      </c>
      <c r="E347" s="45" t="n"/>
      <c r="F347" s="540" t="inlineStr">
        <is>
          <t>-</t>
        </is>
      </c>
      <c r="G347" s="541" t="inlineStr">
        <is>
          <t>粉料仓旋转阀18-PF-3501X的速度显示</t>
        </is>
      </c>
      <c r="H347" s="553" t="n"/>
      <c r="I347" s="553" t="n"/>
      <c r="J347" s="553">
        <f>IF(H347&lt;&gt;"",LEFT(H347,FIND("～",H347,1)-1),"")</f>
        <v/>
      </c>
      <c r="K347" s="553">
        <f>IF(H347&lt;&gt;"",MID(H347,FIND("～",H347,1)+1,10),"")</f>
        <v/>
      </c>
      <c r="L347" s="22">
        <f>L346</f>
        <v/>
      </c>
      <c r="M347" s="21">
        <f>M346</f>
        <v/>
      </c>
      <c r="N347" s="21">
        <f>N346</f>
        <v/>
      </c>
      <c r="O347" s="21" t="n">
        <v>10</v>
      </c>
      <c r="P347" s="83">
        <f>P346</f>
        <v/>
      </c>
      <c r="Q347" s="22">
        <f>IF(MID(P347,4,3)="543","AO","AI")</f>
        <v/>
      </c>
      <c r="R347" s="22">
        <f>IF(R346&lt;&gt;"",R346,"")</f>
        <v/>
      </c>
      <c r="S347" s="542" t="inlineStr">
        <is>
          <t>4~20mA</t>
        </is>
      </c>
      <c r="T347" s="22" t="n"/>
      <c r="U347" s="22" t="n"/>
      <c r="V347" s="22" t="n"/>
      <c r="W347" s="22" t="n"/>
      <c r="X347" s="22" t="n"/>
      <c r="Y347" s="22" t="n"/>
      <c r="Z347" s="25">
        <f>"%Z"&amp;TEXT(M347,"00")&amp;TEXT(N347,"0")&amp;"1"&amp;TEXT(O347,"00")</f>
        <v/>
      </c>
      <c r="AA347" s="22">
        <f>IF(E347="","",IF(Q347="AI",CONCATENATE("%%I",E347),IF(Q347="AO",CONCATENATE("%%O",E347),E347)))</f>
        <v/>
      </c>
      <c r="AB347" s="22" t="inlineStr">
        <is>
          <t>18-SI-35101</t>
        </is>
      </c>
      <c r="AC347" s="22">
        <f>IF(G347&lt;&gt;"",G347,"")</f>
        <v/>
      </c>
      <c r="AD347" s="21">
        <f>IF(J347&lt;&gt;"",J347,"")</f>
        <v/>
      </c>
      <c r="AE347" s="21">
        <f>IF(K347&lt;&gt;"",K347,"")</f>
        <v/>
      </c>
      <c r="AF347" s="21">
        <f>IF(I347&lt;&gt;"",I347,"")</f>
        <v/>
      </c>
      <c r="AG347" s="22" t="n"/>
      <c r="AH347" s="22" t="n"/>
      <c r="AI347" s="22" t="n"/>
      <c r="AJ347" s="22" t="n"/>
      <c r="AK347" s="23" t="inlineStr">
        <is>
          <t>DCS-AI</t>
        </is>
      </c>
      <c r="AL347" s="23" t="inlineStr">
        <is>
          <t>NIS</t>
        </is>
      </c>
      <c r="AM347" s="23" t="n"/>
      <c r="AN347" s="84" t="inlineStr">
        <is>
          <t>DCS</t>
        </is>
      </c>
      <c r="AO347" s="27" t="n"/>
      <c r="AP347" s="27" t="n"/>
      <c r="AQ347" s="28" t="n"/>
      <c r="AR347" s="543" t="inlineStr">
        <is>
          <t>N</t>
        </is>
      </c>
      <c r="AS347" s="29" t="n"/>
      <c r="AT347" s="84" t="inlineStr">
        <is>
          <t>Site</t>
        </is>
      </c>
      <c r="AU347" s="541" t="inlineStr">
        <is>
          <t>-</t>
        </is>
      </c>
      <c r="AV347" s="27" t="n"/>
      <c r="AW347" s="27" t="n"/>
      <c r="AX347" s="530" t="n"/>
      <c r="AY347" s="530" t="n"/>
      <c r="AZ347" s="27" t="n"/>
      <c r="BA347" s="27" t="n"/>
      <c r="BB347" s="27" t="n"/>
      <c r="BC347" s="27" t="n"/>
      <c r="BD347" s="27" t="n"/>
      <c r="BE347" s="33" t="n"/>
      <c r="BF347" s="33" t="n"/>
      <c r="BG347" s="33" t="n"/>
      <c r="BH347" s="33" t="n"/>
      <c r="BI347" s="33" t="n"/>
      <c r="BJ347" s="33" t="n"/>
      <c r="BK347" s="33" t="n"/>
      <c r="BL347" s="33" t="n"/>
      <c r="BM347" s="33" t="n"/>
      <c r="BN347" s="33" t="n"/>
      <c r="BO347" s="33" t="n"/>
      <c r="BP347" s="33" t="n"/>
      <c r="BQ347" s="33" t="n"/>
      <c r="BR347" s="33" t="n"/>
      <c r="BS347" s="33" t="n"/>
      <c r="BT347" s="33" t="n"/>
      <c r="BU347" s="33" t="n"/>
      <c r="BV347" s="33" t="n"/>
      <c r="BW347" s="27" t="n"/>
      <c r="BX347" s="33" t="n"/>
      <c r="BY347" s="33" t="n"/>
      <c r="BZ347" s="33" t="n"/>
      <c r="CA347" s="27" t="n"/>
      <c r="CB347" s="27" t="n"/>
      <c r="CC347" s="27" t="n"/>
      <c r="CD347" s="27" t="n"/>
      <c r="CE347" s="58" t="n"/>
      <c r="CF347" s="58" t="n"/>
      <c r="CG347" s="59">
        <f>IF(OR(Q347="AI",Q347="PI"),AD347-(AE347-AD347)*0.001,IF(AND(Q347="AO",T347="FC"),4-0.048,IF(AND(Q347="AO",OR(T347="FO",T347="FLO")),20-0.048,"")))</f>
        <v/>
      </c>
      <c r="CH347" s="60">
        <f>IF(OR(Q347="AI",Q347="PI"),AD347+(AE347-AD347)*0.001,IF(AND(Q347="AO",T347="FC"),4+0.048,IF(AND(Q347="AO",OR(T347="FO",T347="FLO")),20+0.048,"")))</f>
        <v/>
      </c>
      <c r="CI347" s="61" t="n"/>
      <c r="CJ347" s="62" t="n"/>
      <c r="CK347" s="59">
        <f>IF(OR(Q347="AI",Q347="PI"),(AE347+AD347)/2-(AE347-AD347)*0.001,IF(Q347="AO",12-0.048,""))</f>
        <v/>
      </c>
      <c r="CL347" s="60">
        <f>IF(OR(Q347="AI",Q347="PI"),(AE347+AD347)/2+(AE347-AD347)*0.001,IF(Q347="AO",12+0.048,""))</f>
        <v/>
      </c>
      <c r="CM347" s="61" t="n"/>
      <c r="CN347" s="62" t="n"/>
      <c r="CO347" s="59">
        <f>IF(OR(Q347="AI",Q347="PI"),AE347-(AE347-AD347)*0.001,IF(AND(Q347="AO",T347="FC"),20-0.048,IF(AND(Q347="AO",OR(T347="FO",T347="FLO")),4-0.048,"")))</f>
        <v/>
      </c>
      <c r="CP347" s="60">
        <f>IF(OR(Q347="AI",Q347="PI"),AE347+(AE347-AD347)*0.001,IF(AND(Q347="AO",T347="FC"),20+0.048,IF(AND(Q347="AO",OR(T347="FO",T347="FLO")),4+0.048,"")))</f>
        <v/>
      </c>
      <c r="CQ347" s="64" t="n"/>
      <c r="CR347" s="65" t="n"/>
      <c r="CS347" s="67" t="n"/>
      <c r="CT347" s="67" t="n"/>
      <c r="CU347" s="544" t="n">
        <v>1830</v>
      </c>
      <c r="CV347" s="518">
        <f>LEFT(D347,3)</f>
        <v/>
      </c>
      <c r="CW347" s="47" t="inlineStr">
        <is>
          <t>SI</t>
        </is>
      </c>
      <c r="CX347" s="47">
        <f>RIGHT(D347,6)</f>
        <v/>
      </c>
      <c r="CY347" s="47">
        <f>CV347&amp;CW347&amp;CX347</f>
        <v/>
      </c>
    </row>
    <row r="348" ht="19.9" customHeight="1" s="521">
      <c r="A348" s="524" t="n">
        <v>347</v>
      </c>
      <c r="B348" s="15" t="n">
        <v>11</v>
      </c>
      <c r="C348" s="15" t="n"/>
      <c r="D348" s="50">
        <f>LEFT(L348,1)&amp;RIGHT(L348,2)&amp;"N"&amp;M348&amp;"S"&amp;N348&amp;O348</f>
        <v/>
      </c>
      <c r="E348" s="45" t="n"/>
      <c r="F348" s="43" t="n"/>
      <c r="G348" s="553" t="inlineStr">
        <is>
          <t>Spare</t>
        </is>
      </c>
      <c r="H348" s="553" t="n"/>
      <c r="I348" s="553" t="n"/>
      <c r="J348" s="553">
        <f>IF(H348&lt;&gt;"",LEFT(H348,FIND("～",H348,1)-1),"")</f>
        <v/>
      </c>
      <c r="K348" s="553">
        <f>IF(H348&lt;&gt;"",MID(H348,FIND("～",H348,1)+1,10),"")</f>
        <v/>
      </c>
      <c r="L348" s="22">
        <f>L347</f>
        <v/>
      </c>
      <c r="M348" s="21">
        <f>M347</f>
        <v/>
      </c>
      <c r="N348" s="21">
        <f>N347</f>
        <v/>
      </c>
      <c r="O348" s="21" t="n">
        <v>11</v>
      </c>
      <c r="P348" s="83">
        <f>P347</f>
        <v/>
      </c>
      <c r="Q348" s="22">
        <f>IF(MID(P348,4,3)="543","AO","AI")</f>
        <v/>
      </c>
      <c r="R348" s="22">
        <f>IF(R347&lt;&gt;"",R347,"")</f>
        <v/>
      </c>
      <c r="S348" s="83" t="inlineStr">
        <is>
          <t>4-20mA</t>
        </is>
      </c>
      <c r="T348" s="22" t="n"/>
      <c r="U348" s="22" t="n"/>
      <c r="V348" s="22" t="n"/>
      <c r="W348" s="22" t="n"/>
      <c r="X348" s="22" t="n"/>
      <c r="Y348" s="22" t="n"/>
      <c r="Z348" s="25">
        <f>"%Z"&amp;TEXT(M348,"00")&amp;TEXT(N348,"0")&amp;"1"&amp;TEXT(O348,"00")</f>
        <v/>
      </c>
      <c r="AA348" s="22">
        <f>IF(E348="","",IF(Q348="AI",CONCATENATE("%%I",E348),IF(Q348="AO",CONCATENATE("%%O",E348),E348)))</f>
        <v/>
      </c>
      <c r="AB348" s="22">
        <f>IF(G348="Spare",D348,"")</f>
        <v/>
      </c>
      <c r="AC348" s="22">
        <f>IF(G348&lt;&gt;"",G348,"")</f>
        <v/>
      </c>
      <c r="AD348" s="21">
        <f>IF(J348&lt;&gt;"",J348,"")</f>
        <v/>
      </c>
      <c r="AE348" s="21">
        <f>IF(K348&lt;&gt;"",K348,"")</f>
        <v/>
      </c>
      <c r="AF348" s="21">
        <f>IF(I348&lt;&gt;"",I348,"")</f>
        <v/>
      </c>
      <c r="AG348" s="22" t="n"/>
      <c r="AH348" s="22" t="n"/>
      <c r="AI348" s="22" t="n"/>
      <c r="AJ348" s="22" t="n"/>
      <c r="AK348" s="23" t="n"/>
      <c r="AL348" s="23" t="inlineStr">
        <is>
          <t>NIS</t>
        </is>
      </c>
      <c r="AM348" s="23" t="n"/>
      <c r="AN348" s="84" t="inlineStr">
        <is>
          <t>DCS</t>
        </is>
      </c>
      <c r="AO348" s="27" t="n"/>
      <c r="AP348" s="27" t="n"/>
      <c r="AQ348" s="28" t="n"/>
      <c r="AR348" s="33" t="n"/>
      <c r="AS348" s="29" t="n"/>
      <c r="AT348" s="84" t="inlineStr">
        <is>
          <t>Site</t>
        </is>
      </c>
      <c r="AU348" s="27" t="n"/>
      <c r="AV348" s="27" t="n"/>
      <c r="AW348" s="27" t="n"/>
      <c r="AX348" s="530" t="n"/>
      <c r="AY348" s="530" t="n"/>
      <c r="AZ348" s="27" t="n"/>
      <c r="BA348" s="27" t="n"/>
      <c r="BB348" s="27" t="n"/>
      <c r="BC348" s="27" t="n"/>
      <c r="BD348" s="27" t="n"/>
      <c r="BE348" s="33" t="n"/>
      <c r="BF348" s="33" t="n"/>
      <c r="BG348" s="33" t="n"/>
      <c r="BH348" s="33" t="n"/>
      <c r="BI348" s="33" t="n"/>
      <c r="BJ348" s="33" t="n"/>
      <c r="BK348" s="33" t="n"/>
      <c r="BL348" s="33" t="n"/>
      <c r="BM348" s="33" t="n"/>
      <c r="BN348" s="33" t="n"/>
      <c r="BO348" s="33" t="n"/>
      <c r="BP348" s="33" t="n"/>
      <c r="BQ348" s="33" t="n"/>
      <c r="BR348" s="33" t="n"/>
      <c r="BS348" s="33" t="n"/>
      <c r="BT348" s="33" t="n"/>
      <c r="BU348" s="33" t="n"/>
      <c r="BV348" s="33" t="n"/>
      <c r="BW348" s="27" t="n"/>
      <c r="BX348" s="33" t="n"/>
      <c r="BY348" s="33" t="n"/>
      <c r="BZ348" s="33" t="n"/>
      <c r="CA348" s="27" t="n"/>
      <c r="CB348" s="27" t="n"/>
      <c r="CC348" s="27" t="n"/>
      <c r="CD348" s="27" t="n"/>
      <c r="CE348" s="58" t="n"/>
      <c r="CF348" s="58" t="n"/>
      <c r="CG348" s="59">
        <f>IF(OR(Q348="AI",Q348="PI"),AD348-(AE348-AD348)*0.001,IF(AND(Q348="AO",T348="FC"),4-0.048,IF(AND(Q348="AO",OR(T348="FO",T348="FLO")),20-0.048,"")))</f>
        <v/>
      </c>
      <c r="CH348" s="60">
        <f>IF(OR(Q348="AI",Q348="PI"),AD348+(AE348-AD348)*0.001,IF(AND(Q348="AO",T348="FC"),4+0.048,IF(AND(Q348="AO",OR(T348="FO",T348="FLO")),20+0.048,"")))</f>
        <v/>
      </c>
      <c r="CI348" s="61" t="n"/>
      <c r="CJ348" s="62" t="n"/>
      <c r="CK348" s="59">
        <f>IF(OR(Q348="AI",Q348="PI"),(AE348+AD348)/2-(AE348-AD348)*0.001,IF(Q348="AO",12-0.048,""))</f>
        <v/>
      </c>
      <c r="CL348" s="60">
        <f>IF(OR(Q348="AI",Q348="PI"),(AE348+AD348)/2+(AE348-AD348)*0.001,IF(Q348="AO",12+0.048,""))</f>
        <v/>
      </c>
      <c r="CM348" s="61" t="n"/>
      <c r="CN348" s="62" t="n"/>
      <c r="CO348" s="59">
        <f>IF(OR(Q348="AI",Q348="PI"),AE348-(AE348-AD348)*0.001,IF(AND(Q348="AO",T348="FC"),20-0.048,IF(AND(Q348="AO",OR(T348="FO",T348="FLO")),4-0.048,"")))</f>
        <v/>
      </c>
      <c r="CP348" s="60">
        <f>IF(OR(Q348="AI",Q348="PI"),AE348+(AE348-AD348)*0.001,IF(AND(Q348="AO",T348="FC"),20+0.048,IF(AND(Q348="AO",OR(T348="FO",T348="FLO")),4+0.048,"")))</f>
        <v/>
      </c>
      <c r="CQ348" s="64" t="n"/>
      <c r="CR348" s="65" t="n"/>
      <c r="CS348" s="67" t="n"/>
      <c r="CT348" s="67" t="n"/>
      <c r="CY348" s="47">
        <f>CV348&amp;CW348&amp;CX348</f>
        <v/>
      </c>
    </row>
    <row r="349" ht="19.9" customHeight="1" s="521">
      <c r="A349" s="524" t="n">
        <v>348</v>
      </c>
      <c r="B349" s="15" t="n">
        <v>12</v>
      </c>
      <c r="C349" s="15" t="n"/>
      <c r="D349" s="50">
        <f>LEFT(L349,1)&amp;RIGHT(L349,2)&amp;"N"&amp;M349&amp;"S"&amp;N349&amp;O349</f>
        <v/>
      </c>
      <c r="E349" s="45" t="n"/>
      <c r="F349" s="43" t="n"/>
      <c r="G349" s="553" t="inlineStr">
        <is>
          <t>Spare</t>
        </is>
      </c>
      <c r="H349" s="553" t="n"/>
      <c r="I349" s="553" t="n"/>
      <c r="J349" s="553">
        <f>IF(H349&lt;&gt;"",LEFT(H349,FIND("～",H349,1)-1),"")</f>
        <v/>
      </c>
      <c r="K349" s="553">
        <f>IF(H349&lt;&gt;"",MID(H349,FIND("～",H349,1)+1,10),"")</f>
        <v/>
      </c>
      <c r="L349" s="22">
        <f>L348</f>
        <v/>
      </c>
      <c r="M349" s="21">
        <f>M348</f>
        <v/>
      </c>
      <c r="N349" s="21">
        <f>N348</f>
        <v/>
      </c>
      <c r="O349" s="21" t="n">
        <v>12</v>
      </c>
      <c r="P349" s="83">
        <f>P348</f>
        <v/>
      </c>
      <c r="Q349" s="22">
        <f>IF(MID(P349,4,3)="543","AO","AI")</f>
        <v/>
      </c>
      <c r="R349" s="22">
        <f>IF(R348&lt;&gt;"",R348,"")</f>
        <v/>
      </c>
      <c r="S349" s="83" t="inlineStr">
        <is>
          <t>4-20mA</t>
        </is>
      </c>
      <c r="T349" s="22" t="n"/>
      <c r="U349" s="22" t="n"/>
      <c r="V349" s="22" t="n"/>
      <c r="W349" s="22" t="n"/>
      <c r="X349" s="22" t="n"/>
      <c r="Y349" s="22" t="n"/>
      <c r="Z349" s="25">
        <f>"%Z"&amp;TEXT(M349,"00")&amp;TEXT(N349,"0")&amp;"1"&amp;TEXT(O349,"00")</f>
        <v/>
      </c>
      <c r="AA349" s="22">
        <f>IF(E349="","",IF(Q349="AI",CONCATENATE("%%I",E349),IF(Q349="AO",CONCATENATE("%%O",E349),E349)))</f>
        <v/>
      </c>
      <c r="AB349" s="22">
        <f>IF(G349="Spare",D349,"")</f>
        <v/>
      </c>
      <c r="AC349" s="22">
        <f>IF(G349&lt;&gt;"",G349,"")</f>
        <v/>
      </c>
      <c r="AD349" s="21">
        <f>IF(J349&lt;&gt;"",J349,"")</f>
        <v/>
      </c>
      <c r="AE349" s="21">
        <f>IF(K349&lt;&gt;"",K349,"")</f>
        <v/>
      </c>
      <c r="AF349" s="21">
        <f>IF(I349&lt;&gt;"",I349,"")</f>
        <v/>
      </c>
      <c r="AG349" s="22" t="n"/>
      <c r="AH349" s="22" t="n"/>
      <c r="AI349" s="22" t="n"/>
      <c r="AJ349" s="22" t="n"/>
      <c r="AK349" s="23" t="n"/>
      <c r="AL349" s="23" t="inlineStr">
        <is>
          <t>NIS</t>
        </is>
      </c>
      <c r="AM349" s="23" t="n"/>
      <c r="AN349" s="84" t="inlineStr">
        <is>
          <t>DCS</t>
        </is>
      </c>
      <c r="AO349" s="27" t="n"/>
      <c r="AP349" s="27" t="n"/>
      <c r="AQ349" s="28" t="n"/>
      <c r="AR349" s="33" t="n"/>
      <c r="AS349" s="29" t="n"/>
      <c r="AT349" s="84" t="inlineStr">
        <is>
          <t>Site</t>
        </is>
      </c>
      <c r="AU349" s="27" t="n"/>
      <c r="AV349" s="27" t="n"/>
      <c r="AW349" s="27" t="n"/>
      <c r="AX349" s="530" t="n"/>
      <c r="AY349" s="530" t="n"/>
      <c r="AZ349" s="27" t="n"/>
      <c r="BA349" s="27" t="n"/>
      <c r="BB349" s="27" t="n"/>
      <c r="BC349" s="27" t="n"/>
      <c r="BD349" s="27" t="n"/>
      <c r="BE349" s="33" t="n"/>
      <c r="BF349" s="33" t="n"/>
      <c r="BG349" s="33" t="n"/>
      <c r="BH349" s="33" t="n"/>
      <c r="BI349" s="33" t="n"/>
      <c r="BJ349" s="33" t="n"/>
      <c r="BK349" s="33" t="n"/>
      <c r="BL349" s="33" t="n"/>
      <c r="BM349" s="33" t="n"/>
      <c r="BN349" s="33" t="n"/>
      <c r="BO349" s="33" t="n"/>
      <c r="BP349" s="33" t="n"/>
      <c r="BQ349" s="33" t="n"/>
      <c r="BR349" s="33" t="n"/>
      <c r="BS349" s="33" t="n"/>
      <c r="BT349" s="33" t="n"/>
      <c r="BU349" s="33" t="n"/>
      <c r="BV349" s="33" t="n"/>
      <c r="BW349" s="27" t="n"/>
      <c r="BX349" s="33" t="n"/>
      <c r="BY349" s="33" t="n"/>
      <c r="BZ349" s="33" t="n"/>
      <c r="CA349" s="27" t="n"/>
      <c r="CB349" s="27" t="n"/>
      <c r="CC349" s="27" t="n"/>
      <c r="CD349" s="27" t="n"/>
      <c r="CE349" s="58" t="n"/>
      <c r="CF349" s="58" t="n"/>
      <c r="CG349" s="59">
        <f>IF(OR(Q349="AI",Q349="PI"),AD349-(AE349-AD349)*0.001,IF(AND(Q349="AO",T349="FC"),4-0.048,IF(AND(Q349="AO",OR(T349="FO",T349="FLO")),20-0.048,"")))</f>
        <v/>
      </c>
      <c r="CH349" s="60">
        <f>IF(OR(Q349="AI",Q349="PI"),AD349+(AE349-AD349)*0.001,IF(AND(Q349="AO",T349="FC"),4+0.048,IF(AND(Q349="AO",OR(T349="FO",T349="FLO")),20+0.048,"")))</f>
        <v/>
      </c>
      <c r="CI349" s="61" t="n"/>
      <c r="CJ349" s="62" t="n"/>
      <c r="CK349" s="59">
        <f>IF(OR(Q349="AI",Q349="PI"),(AE349+AD349)/2-(AE349-AD349)*0.001,IF(Q349="AO",12-0.048,""))</f>
        <v/>
      </c>
      <c r="CL349" s="60">
        <f>IF(OR(Q349="AI",Q349="PI"),(AE349+AD349)/2+(AE349-AD349)*0.001,IF(Q349="AO",12+0.048,""))</f>
        <v/>
      </c>
      <c r="CM349" s="61" t="n"/>
      <c r="CN349" s="62" t="n"/>
      <c r="CO349" s="59">
        <f>IF(OR(Q349="AI",Q349="PI"),AE349-(AE349-AD349)*0.001,IF(AND(Q349="AO",T349="FC"),20-0.048,IF(AND(Q349="AO",OR(T349="FO",T349="FLO")),4-0.048,"")))</f>
        <v/>
      </c>
      <c r="CP349" s="60">
        <f>IF(OR(Q349="AI",Q349="PI"),AE349+(AE349-AD349)*0.001,IF(AND(Q349="AO",T349="FC"),20+0.048,IF(AND(Q349="AO",OR(T349="FO",T349="FLO")),4+0.048,"")))</f>
        <v/>
      </c>
      <c r="CQ349" s="64" t="n"/>
      <c r="CR349" s="65" t="n"/>
      <c r="CS349" s="67" t="n"/>
      <c r="CT349" s="67" t="n"/>
      <c r="CY349" s="47">
        <f>CV349&amp;CW349&amp;CX349</f>
        <v/>
      </c>
    </row>
    <row r="350" ht="19.9" customHeight="1" s="521">
      <c r="A350" s="524" t="n">
        <v>349</v>
      </c>
      <c r="B350" s="15" t="n">
        <v>13</v>
      </c>
      <c r="C350" s="15" t="n"/>
      <c r="D350" s="50">
        <f>LEFT(L350,1)&amp;RIGHT(L350,2)&amp;"N"&amp;M350&amp;"S"&amp;N350&amp;O350</f>
        <v/>
      </c>
      <c r="E350" s="45" t="n"/>
      <c r="F350" s="43" t="n"/>
      <c r="G350" s="553" t="inlineStr">
        <is>
          <t>Spare</t>
        </is>
      </c>
      <c r="H350" s="553" t="n"/>
      <c r="I350" s="553" t="n"/>
      <c r="J350" s="553">
        <f>IF(H350&lt;&gt;"",LEFT(H350,FIND("～",H350,1)-1),"")</f>
        <v/>
      </c>
      <c r="K350" s="553">
        <f>IF(H350&lt;&gt;"",MID(H350,FIND("～",H350,1)+1,10),"")</f>
        <v/>
      </c>
      <c r="L350" s="22">
        <f>L349</f>
        <v/>
      </c>
      <c r="M350" s="21">
        <f>M349</f>
        <v/>
      </c>
      <c r="N350" s="21">
        <f>N349</f>
        <v/>
      </c>
      <c r="O350" s="21" t="n">
        <v>13</v>
      </c>
      <c r="P350" s="83">
        <f>P349</f>
        <v/>
      </c>
      <c r="Q350" s="22">
        <f>IF(MID(P350,4,3)="543","AO","AI")</f>
        <v/>
      </c>
      <c r="R350" s="22">
        <f>IF(R349&lt;&gt;"",R349,"")</f>
        <v/>
      </c>
      <c r="S350" s="83" t="inlineStr">
        <is>
          <t>4-20mA</t>
        </is>
      </c>
      <c r="T350" s="22" t="n"/>
      <c r="U350" s="22" t="n"/>
      <c r="V350" s="22" t="n"/>
      <c r="W350" s="22" t="n"/>
      <c r="X350" s="22" t="n"/>
      <c r="Y350" s="22" t="n"/>
      <c r="Z350" s="25">
        <f>"%Z"&amp;TEXT(M350,"00")&amp;TEXT(N350,"0")&amp;"1"&amp;TEXT(O350,"00")</f>
        <v/>
      </c>
      <c r="AA350" s="22">
        <f>IF(E350="","",IF(Q350="AI",CONCATENATE("%%I",E350),IF(Q350="AO",CONCATENATE("%%O",E350),E350)))</f>
        <v/>
      </c>
      <c r="AB350" s="22">
        <f>IF(G350="Spare",D350,"")</f>
        <v/>
      </c>
      <c r="AC350" s="22">
        <f>IF(G350&lt;&gt;"",G350,"")</f>
        <v/>
      </c>
      <c r="AD350" s="21">
        <f>IF(J350&lt;&gt;"",J350,"")</f>
        <v/>
      </c>
      <c r="AE350" s="21">
        <f>IF(K350&lt;&gt;"",K350,"")</f>
        <v/>
      </c>
      <c r="AF350" s="21">
        <f>IF(I350&lt;&gt;"",I350,"")</f>
        <v/>
      </c>
      <c r="AG350" s="22" t="n"/>
      <c r="AH350" s="22" t="n"/>
      <c r="AI350" s="22" t="n"/>
      <c r="AJ350" s="22" t="n"/>
      <c r="AK350" s="23" t="n"/>
      <c r="AL350" s="23" t="inlineStr">
        <is>
          <t>NIS</t>
        </is>
      </c>
      <c r="AM350" s="23" t="n"/>
      <c r="AN350" s="84" t="inlineStr">
        <is>
          <t>DCS</t>
        </is>
      </c>
      <c r="AO350" s="27" t="n"/>
      <c r="AP350" s="27" t="n"/>
      <c r="AQ350" s="28" t="n"/>
      <c r="AR350" s="33" t="n"/>
      <c r="AS350" s="29" t="n"/>
      <c r="AT350" s="84" t="inlineStr">
        <is>
          <t>Site</t>
        </is>
      </c>
      <c r="AU350" s="27" t="n"/>
      <c r="AV350" s="27" t="n"/>
      <c r="AW350" s="27" t="n"/>
      <c r="AX350" s="530" t="n"/>
      <c r="AY350" s="530" t="n"/>
      <c r="AZ350" s="27" t="n"/>
      <c r="BA350" s="27" t="n"/>
      <c r="BB350" s="27" t="n"/>
      <c r="BC350" s="27" t="n"/>
      <c r="BD350" s="27" t="n"/>
      <c r="BE350" s="33" t="n"/>
      <c r="BF350" s="33" t="n"/>
      <c r="BG350" s="33" t="n"/>
      <c r="BH350" s="33" t="n"/>
      <c r="BI350" s="33" t="n"/>
      <c r="BJ350" s="33" t="n"/>
      <c r="BK350" s="33" t="n"/>
      <c r="BL350" s="33" t="n"/>
      <c r="BM350" s="33" t="n"/>
      <c r="BN350" s="33" t="n"/>
      <c r="BO350" s="33" t="n"/>
      <c r="BP350" s="33" t="n"/>
      <c r="BQ350" s="33" t="n"/>
      <c r="BR350" s="33" t="n"/>
      <c r="BS350" s="33" t="n"/>
      <c r="BT350" s="33" t="n"/>
      <c r="BU350" s="33" t="n"/>
      <c r="BV350" s="33" t="n"/>
      <c r="BW350" s="27" t="n"/>
      <c r="BX350" s="33" t="n"/>
      <c r="BY350" s="33" t="n"/>
      <c r="BZ350" s="33" t="n"/>
      <c r="CA350" s="27" t="n"/>
      <c r="CB350" s="27" t="n"/>
      <c r="CC350" s="27" t="n"/>
      <c r="CD350" s="27" t="n"/>
      <c r="CE350" s="58" t="n"/>
      <c r="CF350" s="58" t="n"/>
      <c r="CG350" s="59">
        <f>IF(OR(Q350="AI",Q350="PI"),AD350-(AE350-AD350)*0.001,IF(AND(Q350="AO",T350="FC"),4-0.048,IF(AND(Q350="AO",OR(T350="FO",T350="FLO")),20-0.048,"")))</f>
        <v/>
      </c>
      <c r="CH350" s="60">
        <f>IF(OR(Q350="AI",Q350="PI"),AD350+(AE350-AD350)*0.001,IF(AND(Q350="AO",T350="FC"),4+0.048,IF(AND(Q350="AO",OR(T350="FO",T350="FLO")),20+0.048,"")))</f>
        <v/>
      </c>
      <c r="CI350" s="61" t="n"/>
      <c r="CJ350" s="62" t="n"/>
      <c r="CK350" s="59">
        <f>IF(OR(Q350="AI",Q350="PI"),(AE350+AD350)/2-(AE350-AD350)*0.001,IF(Q350="AO",12-0.048,""))</f>
        <v/>
      </c>
      <c r="CL350" s="60">
        <f>IF(OR(Q350="AI",Q350="PI"),(AE350+AD350)/2+(AE350-AD350)*0.001,IF(Q350="AO",12+0.048,""))</f>
        <v/>
      </c>
      <c r="CM350" s="61" t="n"/>
      <c r="CN350" s="62" t="n"/>
      <c r="CO350" s="59">
        <f>IF(OR(Q350="AI",Q350="PI"),AE350-(AE350-AD350)*0.001,IF(AND(Q350="AO",T350="FC"),20-0.048,IF(AND(Q350="AO",OR(T350="FO",T350="FLO")),4-0.048,"")))</f>
        <v/>
      </c>
      <c r="CP350" s="60">
        <f>IF(OR(Q350="AI",Q350="PI"),AE350+(AE350-AD350)*0.001,IF(AND(Q350="AO",T350="FC"),20+0.048,IF(AND(Q350="AO",OR(T350="FO",T350="FLO")),4+0.048,"")))</f>
        <v/>
      </c>
      <c r="CQ350" s="64" t="n"/>
      <c r="CR350" s="65" t="n"/>
      <c r="CS350" s="67" t="n"/>
      <c r="CT350" s="67" t="n"/>
      <c r="CY350" s="47">
        <f>CV350&amp;CW350&amp;CX350</f>
        <v/>
      </c>
    </row>
    <row r="351" ht="19.9" customHeight="1" s="521">
      <c r="A351" s="524" t="n">
        <v>350</v>
      </c>
      <c r="B351" s="16" t="n">
        <v>14</v>
      </c>
      <c r="C351" s="16" t="n"/>
      <c r="D351" s="50">
        <f>LEFT(L351,1)&amp;RIGHT(L351,2)&amp;"N"&amp;M351&amp;"S"&amp;N351&amp;O351</f>
        <v/>
      </c>
      <c r="E351" s="45" t="n"/>
      <c r="F351" s="43" t="n"/>
      <c r="G351" s="553" t="inlineStr">
        <is>
          <t>Spare</t>
        </is>
      </c>
      <c r="H351" s="553" t="n"/>
      <c r="I351" s="553" t="n"/>
      <c r="J351" s="553">
        <f>IF(H351&lt;&gt;"",LEFT(H351,FIND("～",H351,1)-1),"")</f>
        <v/>
      </c>
      <c r="K351" s="553">
        <f>IF(H351&lt;&gt;"",MID(H351,FIND("～",H351,1)+1,10),"")</f>
        <v/>
      </c>
      <c r="L351" s="22">
        <f>L350</f>
        <v/>
      </c>
      <c r="M351" s="21">
        <f>M350</f>
        <v/>
      </c>
      <c r="N351" s="21">
        <f>N350</f>
        <v/>
      </c>
      <c r="O351" s="21" t="n">
        <v>14</v>
      </c>
      <c r="P351" s="83">
        <f>P350</f>
        <v/>
      </c>
      <c r="Q351" s="22">
        <f>IF(MID(P351,4,3)="543","AO","AI")</f>
        <v/>
      </c>
      <c r="R351" s="22">
        <f>IF(R350&lt;&gt;"",R350,"")</f>
        <v/>
      </c>
      <c r="S351" s="83" t="inlineStr">
        <is>
          <t>4-20mA</t>
        </is>
      </c>
      <c r="T351" s="22" t="n"/>
      <c r="U351" s="22" t="n"/>
      <c r="V351" s="22" t="n"/>
      <c r="W351" s="22" t="n"/>
      <c r="X351" s="26" t="n"/>
      <c r="Y351" s="22" t="n"/>
      <c r="Z351" s="25">
        <f>"%Z"&amp;TEXT(M351,"00")&amp;TEXT(N351,"0")&amp;"1"&amp;TEXT(O351,"00")</f>
        <v/>
      </c>
      <c r="AA351" s="22">
        <f>IF(E351="","",IF(Q351="AI",CONCATENATE("%%I",E351),IF(Q351="AO",CONCATENATE("%%O",E351),E351)))</f>
        <v/>
      </c>
      <c r="AB351" s="22">
        <f>IF(G351="Spare",D351,"")</f>
        <v/>
      </c>
      <c r="AC351" s="22">
        <f>IF(G351&lt;&gt;"",G351,"")</f>
        <v/>
      </c>
      <c r="AD351" s="21">
        <f>IF(J351&lt;&gt;"",J351,"")</f>
        <v/>
      </c>
      <c r="AE351" s="21">
        <f>IF(K351&lt;&gt;"",K351,"")</f>
        <v/>
      </c>
      <c r="AF351" s="21">
        <f>IF(I351&lt;&gt;"",I351,"")</f>
        <v/>
      </c>
      <c r="AG351" s="22" t="n"/>
      <c r="AH351" s="22" t="n"/>
      <c r="AI351" s="22" t="n"/>
      <c r="AJ351" s="22" t="n"/>
      <c r="AK351" s="23" t="n"/>
      <c r="AL351" s="23" t="inlineStr">
        <is>
          <t>NIS</t>
        </is>
      </c>
      <c r="AM351" s="23" t="n"/>
      <c r="AN351" s="84" t="inlineStr">
        <is>
          <t>DCS</t>
        </is>
      </c>
      <c r="AO351" s="27" t="n"/>
      <c r="AP351" s="27" t="n"/>
      <c r="AQ351" s="28" t="n"/>
      <c r="AR351" s="33" t="n"/>
      <c r="AS351" s="29" t="n"/>
      <c r="AT351" s="84" t="inlineStr">
        <is>
          <t>Site</t>
        </is>
      </c>
      <c r="AU351" s="27" t="n"/>
      <c r="AV351" s="32" t="n"/>
      <c r="AW351" s="27" t="n"/>
      <c r="AX351" s="530" t="n"/>
      <c r="AY351" s="530" t="n"/>
      <c r="AZ351" s="27" t="n"/>
      <c r="BA351" s="27" t="n"/>
      <c r="BB351" s="27" t="n"/>
      <c r="BC351" s="27" t="n"/>
      <c r="BD351" s="27" t="n"/>
      <c r="BE351" s="33" t="n"/>
      <c r="BF351" s="33" t="n"/>
      <c r="BG351" s="33" t="n"/>
      <c r="BH351" s="33" t="n"/>
      <c r="BI351" s="33" t="n"/>
      <c r="BJ351" s="33" t="n"/>
      <c r="BK351" s="33" t="n"/>
      <c r="BL351" s="33" t="n"/>
      <c r="BM351" s="33" t="n"/>
      <c r="BN351" s="33" t="n"/>
      <c r="BO351" s="33" t="n"/>
      <c r="BP351" s="33" t="n"/>
      <c r="BQ351" s="33" t="n"/>
      <c r="BR351" s="33" t="n"/>
      <c r="BS351" s="33" t="n"/>
      <c r="BT351" s="33" t="n"/>
      <c r="BU351" s="33" t="n"/>
      <c r="BV351" s="33" t="n"/>
      <c r="BW351" s="27" t="n"/>
      <c r="BX351" s="33" t="n"/>
      <c r="BY351" s="33" t="n"/>
      <c r="BZ351" s="33" t="n"/>
      <c r="CA351" s="27" t="n"/>
      <c r="CB351" s="27" t="n"/>
      <c r="CC351" s="27" t="n"/>
      <c r="CD351" s="27" t="n"/>
      <c r="CE351" s="58" t="n"/>
      <c r="CF351" s="58" t="n"/>
      <c r="CG351" s="59">
        <f>IF(OR(Q351="AI",Q351="PI"),AD351-(AE351-AD351)*0.001,IF(AND(Q351="AO",T351="FC"),4-0.048,IF(AND(Q351="AO",OR(T351="FO",T351="FLO")),20-0.048,"")))</f>
        <v/>
      </c>
      <c r="CH351" s="60">
        <f>IF(OR(Q351="AI",Q351="PI"),AD351+(AE351-AD351)*0.001,IF(AND(Q351="AO",T351="FC"),4+0.048,IF(AND(Q351="AO",OR(T351="FO",T351="FLO")),20+0.048,"")))</f>
        <v/>
      </c>
      <c r="CI351" s="61" t="n"/>
      <c r="CJ351" s="62" t="n"/>
      <c r="CK351" s="59">
        <f>IF(OR(Q351="AI",Q351="PI"),(AE351+AD351)/2-(AE351-AD351)*0.001,IF(Q351="AO",12-0.048,""))</f>
        <v/>
      </c>
      <c r="CL351" s="60">
        <f>IF(OR(Q351="AI",Q351="PI"),(AE351+AD351)/2+(AE351-AD351)*0.001,IF(Q351="AO",12+0.048,""))</f>
        <v/>
      </c>
      <c r="CM351" s="61" t="n"/>
      <c r="CN351" s="62" t="n"/>
      <c r="CO351" s="59">
        <f>IF(OR(Q351="AI",Q351="PI"),AE351-(AE351-AD351)*0.001,IF(AND(Q351="AO",T351="FC"),20-0.048,IF(AND(Q351="AO",OR(T351="FO",T351="FLO")),4-0.048,"")))</f>
        <v/>
      </c>
      <c r="CP351" s="60">
        <f>IF(OR(Q351="AI",Q351="PI"),AE351+(AE351-AD351)*0.001,IF(AND(Q351="AO",T351="FC"),20+0.048,IF(AND(Q351="AO",OR(T351="FO",T351="FLO")),4+0.048,"")))</f>
        <v/>
      </c>
      <c r="CQ351" s="64" t="n"/>
      <c r="CR351" s="65" t="n"/>
      <c r="CS351" s="67" t="n"/>
      <c r="CT351" s="67" t="n"/>
      <c r="CY351" s="47">
        <f>CV351&amp;CW351&amp;CX351</f>
        <v/>
      </c>
    </row>
    <row r="352" ht="19.9" customHeight="1" s="521">
      <c r="A352" s="524" t="n">
        <v>351</v>
      </c>
      <c r="B352" s="16" t="n">
        <v>15</v>
      </c>
      <c r="C352" s="16" t="n"/>
      <c r="D352" s="50">
        <f>LEFT(L352,1)&amp;RIGHT(L352,2)&amp;"N"&amp;M352&amp;"S"&amp;N352&amp;O352</f>
        <v/>
      </c>
      <c r="E352" s="45" t="n"/>
      <c r="F352" s="43" t="n"/>
      <c r="G352" s="553" t="inlineStr">
        <is>
          <t>Spare</t>
        </is>
      </c>
      <c r="H352" s="553" t="n"/>
      <c r="I352" s="553" t="n"/>
      <c r="J352" s="553">
        <f>IF(H352&lt;&gt;"",LEFT(H352,FIND("～",H352,1)-1),"")</f>
        <v/>
      </c>
      <c r="K352" s="553">
        <f>IF(H352&lt;&gt;"",MID(H352,FIND("～",H352,1)+1,10),"")</f>
        <v/>
      </c>
      <c r="L352" s="22">
        <f>L351</f>
        <v/>
      </c>
      <c r="M352" s="21">
        <f>M351</f>
        <v/>
      </c>
      <c r="N352" s="21">
        <f>N351</f>
        <v/>
      </c>
      <c r="O352" s="21" t="n">
        <v>15</v>
      </c>
      <c r="P352" s="83">
        <f>P351</f>
        <v/>
      </c>
      <c r="Q352" s="22">
        <f>IF(MID(P352,4,3)="543","AO","AI")</f>
        <v/>
      </c>
      <c r="R352" s="22">
        <f>IF(R351&lt;&gt;"",R351,"")</f>
        <v/>
      </c>
      <c r="S352" s="83" t="inlineStr">
        <is>
          <t>4-20mA</t>
        </is>
      </c>
      <c r="T352" s="22" t="n"/>
      <c r="U352" s="22" t="n"/>
      <c r="V352" s="22" t="n"/>
      <c r="W352" s="22" t="n"/>
      <c r="X352" s="22" t="n"/>
      <c r="Y352" s="22" t="n"/>
      <c r="Z352" s="25">
        <f>"%Z"&amp;TEXT(M352,"00")&amp;TEXT(N352,"0")&amp;"1"&amp;TEXT(O352,"00")</f>
        <v/>
      </c>
      <c r="AA352" s="22">
        <f>IF(E352="","",IF(Q352="AI",CONCATENATE("%%I",E352),IF(Q352="AO",CONCATENATE("%%O",E352),E352)))</f>
        <v/>
      </c>
      <c r="AB352" s="22">
        <f>IF(G352="Spare",D352,"")</f>
        <v/>
      </c>
      <c r="AC352" s="22">
        <f>IF(G352&lt;&gt;"",G352,"")</f>
        <v/>
      </c>
      <c r="AD352" s="21">
        <f>IF(J352&lt;&gt;"",J352,"")</f>
        <v/>
      </c>
      <c r="AE352" s="21">
        <f>IF(K352&lt;&gt;"",K352,"")</f>
        <v/>
      </c>
      <c r="AF352" s="21">
        <f>IF(I352&lt;&gt;"",I352,"")</f>
        <v/>
      </c>
      <c r="AG352" s="22" t="n"/>
      <c r="AH352" s="22" t="n"/>
      <c r="AI352" s="22" t="n"/>
      <c r="AJ352" s="22" t="n"/>
      <c r="AK352" s="23" t="n"/>
      <c r="AL352" s="23" t="inlineStr">
        <is>
          <t>NIS</t>
        </is>
      </c>
      <c r="AM352" s="23" t="n"/>
      <c r="AN352" s="84" t="inlineStr">
        <is>
          <t>DCS</t>
        </is>
      </c>
      <c r="AO352" s="27" t="n"/>
      <c r="AP352" s="27" t="n"/>
      <c r="AQ352" s="28" t="n"/>
      <c r="AR352" s="33" t="n"/>
      <c r="AS352" s="29" t="n"/>
      <c r="AT352" s="84" t="inlineStr">
        <is>
          <t>Site</t>
        </is>
      </c>
      <c r="AU352" s="27" t="n"/>
      <c r="AV352" s="33" t="n"/>
      <c r="AW352" s="27" t="n"/>
      <c r="AX352" s="530" t="n"/>
      <c r="AY352" s="530" t="n"/>
      <c r="AZ352" s="27" t="n"/>
      <c r="BA352" s="27" t="n"/>
      <c r="BB352" s="27" t="n"/>
      <c r="BC352" s="27" t="n"/>
      <c r="BD352" s="27" t="n"/>
      <c r="BE352" s="33" t="n"/>
      <c r="BF352" s="33" t="n"/>
      <c r="BG352" s="33" t="n"/>
      <c r="BH352" s="33" t="n"/>
      <c r="BI352" s="33" t="n"/>
      <c r="BJ352" s="33" t="n"/>
      <c r="BK352" s="33" t="n"/>
      <c r="BL352" s="33" t="n"/>
      <c r="BM352" s="33" t="n"/>
      <c r="BN352" s="33" t="n"/>
      <c r="BO352" s="33" t="n"/>
      <c r="BP352" s="33" t="n"/>
      <c r="BQ352" s="33" t="n"/>
      <c r="BR352" s="33" t="n"/>
      <c r="BS352" s="33" t="n"/>
      <c r="BT352" s="33" t="n"/>
      <c r="BU352" s="33" t="n"/>
      <c r="BV352" s="33" t="n"/>
      <c r="BW352" s="27" t="n"/>
      <c r="BX352" s="33" t="n"/>
      <c r="BY352" s="33" t="n"/>
      <c r="BZ352" s="33" t="n"/>
      <c r="CA352" s="27" t="n"/>
      <c r="CB352" s="27" t="n"/>
      <c r="CC352" s="27" t="n"/>
      <c r="CD352" s="27" t="n"/>
      <c r="CE352" s="58" t="n"/>
      <c r="CF352" s="58" t="n"/>
      <c r="CG352" s="59">
        <f>IF(OR(Q352="AI",Q352="PI"),AD352-(AE352-AD352)*0.001,IF(AND(Q352="AO",T352="FC"),4-0.048,IF(AND(Q352="AO",OR(T352="FO",T352="FLO")),20-0.048,"")))</f>
        <v/>
      </c>
      <c r="CH352" s="60">
        <f>IF(OR(Q352="AI",Q352="PI"),AD352+(AE352-AD352)*0.001,IF(AND(Q352="AO",T352="FC"),4+0.048,IF(AND(Q352="AO",OR(T352="FO",T352="FLO")),20+0.048,"")))</f>
        <v/>
      </c>
      <c r="CI352" s="61" t="n"/>
      <c r="CJ352" s="62" t="n"/>
      <c r="CK352" s="59">
        <f>IF(OR(Q352="AI",Q352="PI"),(AE352+AD352)/2-(AE352-AD352)*0.001,IF(Q352="AO",12-0.048,""))</f>
        <v/>
      </c>
      <c r="CL352" s="60">
        <f>IF(OR(Q352="AI",Q352="PI"),(AE352+AD352)/2+(AE352-AD352)*0.001,IF(Q352="AO",12+0.048,""))</f>
        <v/>
      </c>
      <c r="CM352" s="61" t="n"/>
      <c r="CN352" s="62" t="n"/>
      <c r="CO352" s="59">
        <f>IF(OR(Q352="AI",Q352="PI"),AE352-(AE352-AD352)*0.001,IF(AND(Q352="AO",T352="FC"),20-0.048,IF(AND(Q352="AO",OR(T352="FO",T352="FLO")),4-0.048,"")))</f>
        <v/>
      </c>
      <c r="CP352" s="60">
        <f>IF(OR(Q352="AI",Q352="PI"),AE352+(AE352-AD352)*0.001,IF(AND(Q352="AO",T352="FC"),20+0.048,IF(AND(Q352="AO",OR(T352="FO",T352="FLO")),4+0.048,"")))</f>
        <v/>
      </c>
      <c r="CQ352" s="64" t="n"/>
      <c r="CR352" s="65" t="n"/>
      <c r="CS352" s="67" t="n"/>
      <c r="CT352" s="67" t="n"/>
      <c r="CY352" s="47">
        <f>CV352&amp;CW352&amp;CX352</f>
        <v/>
      </c>
    </row>
    <row r="353" ht="19.9" customHeight="1" s="521">
      <c r="A353" s="524" t="n">
        <v>352</v>
      </c>
      <c r="B353" s="16" t="n">
        <v>16</v>
      </c>
      <c r="C353" s="16" t="n"/>
      <c r="D353" s="50">
        <f>LEFT(L353,1)&amp;RIGHT(L353,2)&amp;"N"&amp;M353&amp;"S"&amp;N353&amp;O353</f>
        <v/>
      </c>
      <c r="E353" s="45" t="n"/>
      <c r="F353" s="43" t="n"/>
      <c r="G353" s="553" t="inlineStr">
        <is>
          <t>Spare</t>
        </is>
      </c>
      <c r="H353" s="553" t="n"/>
      <c r="I353" s="553" t="n"/>
      <c r="J353" s="553">
        <f>IF(H353&lt;&gt;"",LEFT(H353,FIND("～",H353,1)-1),"")</f>
        <v/>
      </c>
      <c r="K353" s="553">
        <f>IF(H353&lt;&gt;"",MID(H353,FIND("～",H353,1)+1,10),"")</f>
        <v/>
      </c>
      <c r="L353" s="22">
        <f>L352</f>
        <v/>
      </c>
      <c r="M353" s="21">
        <f>M352</f>
        <v/>
      </c>
      <c r="N353" s="21">
        <f>N352</f>
        <v/>
      </c>
      <c r="O353" s="21" t="n">
        <v>16</v>
      </c>
      <c r="P353" s="83">
        <f>P352</f>
        <v/>
      </c>
      <c r="Q353" s="22">
        <f>IF(MID(P353,4,3)="543","AO","AI")</f>
        <v/>
      </c>
      <c r="R353" s="22">
        <f>IF(R352&lt;&gt;"",R352,"")</f>
        <v/>
      </c>
      <c r="S353" s="83" t="inlineStr">
        <is>
          <t>4-20mA</t>
        </is>
      </c>
      <c r="T353" s="22" t="n"/>
      <c r="U353" s="22" t="n"/>
      <c r="V353" s="22" t="n"/>
      <c r="W353" s="22" t="n"/>
      <c r="X353" s="22" t="n"/>
      <c r="Y353" s="22" t="n"/>
      <c r="Z353" s="52">
        <f>"%Z"&amp;TEXT(M353,"00")&amp;TEXT(N353,"0")&amp;"1"&amp;TEXT(O353,"00")</f>
        <v/>
      </c>
      <c r="AA353" s="22">
        <f>IF(E353="","",IF(Q353="AI",CONCATENATE("%%I",E353),IF(Q353="AO",CONCATENATE("%%O",E353),E353)))</f>
        <v/>
      </c>
      <c r="AB353" s="22">
        <f>IF(G353="Spare",D353,"")</f>
        <v/>
      </c>
      <c r="AC353" s="22">
        <f>IF(G353&lt;&gt;"",G353,"")</f>
        <v/>
      </c>
      <c r="AD353" s="21">
        <f>IF(J353&lt;&gt;"",J353,"")</f>
        <v/>
      </c>
      <c r="AE353" s="21">
        <f>IF(K353&lt;&gt;"",K353,"")</f>
        <v/>
      </c>
      <c r="AF353" s="21">
        <f>IF(I353&lt;&gt;"",I353,"")</f>
        <v/>
      </c>
      <c r="AG353" s="22" t="n"/>
      <c r="AH353" s="22" t="n"/>
      <c r="AI353" s="22" t="n"/>
      <c r="AJ353" s="22" t="n"/>
      <c r="AK353" s="23" t="n"/>
      <c r="AL353" s="23" t="inlineStr">
        <is>
          <t>NIS</t>
        </is>
      </c>
      <c r="AM353" s="23" t="n"/>
      <c r="AN353" s="84" t="inlineStr">
        <is>
          <t>DCS</t>
        </is>
      </c>
      <c r="AO353" s="27" t="n"/>
      <c r="AP353" s="27" t="n"/>
      <c r="AQ353" s="28" t="n"/>
      <c r="AR353" s="33" t="n"/>
      <c r="AS353" s="29" t="n"/>
      <c r="AT353" s="84" t="inlineStr">
        <is>
          <t>Site</t>
        </is>
      </c>
      <c r="AU353" s="27" t="n"/>
      <c r="AV353" s="33" t="n"/>
      <c r="AW353" s="27" t="n"/>
      <c r="AX353" s="530" t="n"/>
      <c r="AY353" s="530" t="n"/>
      <c r="AZ353" s="27" t="n"/>
      <c r="BA353" s="27" t="n"/>
      <c r="BB353" s="27" t="n"/>
      <c r="BC353" s="27" t="n"/>
      <c r="BD353" s="27" t="n"/>
      <c r="BE353" s="33" t="n"/>
      <c r="BF353" s="33" t="n"/>
      <c r="BG353" s="33" t="n"/>
      <c r="BH353" s="33" t="n"/>
      <c r="BI353" s="33" t="n"/>
      <c r="BJ353" s="33" t="n"/>
      <c r="BK353" s="33" t="n"/>
      <c r="BL353" s="33" t="n"/>
      <c r="BM353" s="33" t="n"/>
      <c r="BN353" s="33" t="n"/>
      <c r="BO353" s="33" t="n"/>
      <c r="BP353" s="33" t="n"/>
      <c r="BQ353" s="33" t="n"/>
      <c r="BR353" s="33" t="n"/>
      <c r="BS353" s="33" t="n"/>
      <c r="BT353" s="33" t="n"/>
      <c r="BU353" s="33" t="n"/>
      <c r="BV353" s="33" t="n"/>
      <c r="BW353" s="27" t="n"/>
      <c r="BX353" s="33" t="n"/>
      <c r="BY353" s="33" t="n"/>
      <c r="BZ353" s="33" t="n"/>
      <c r="CA353" s="27" t="n"/>
      <c r="CB353" s="27" t="n"/>
      <c r="CC353" s="27" t="n"/>
      <c r="CD353" s="27" t="n"/>
      <c r="CE353" s="58" t="n"/>
      <c r="CF353" s="58" t="n"/>
      <c r="CG353" s="59">
        <f>IF(OR(Q353="AI",Q353="PI"),AD353-(AE353-AD353)*0.001,IF(AND(Q353="AO",T353="FC"),4-0.048,IF(AND(Q353="AO",OR(T353="FO",T353="FLO")),20-0.048,"")))</f>
        <v/>
      </c>
      <c r="CH353" s="60">
        <f>IF(OR(Q353="AI",Q353="PI"),AD353+(AE353-AD353)*0.001,IF(AND(Q353="AO",T353="FC"),4+0.048,IF(AND(Q353="AO",OR(T353="FO",T353="FLO")),20+0.048,"")))</f>
        <v/>
      </c>
      <c r="CI353" s="61" t="n"/>
      <c r="CJ353" s="62" t="n"/>
      <c r="CK353" s="59">
        <f>IF(OR(Q353="AI",Q353="PI"),(AE353+AD353)/2-(AE353-AD353)*0.001,IF(Q353="AO",12-0.048,""))</f>
        <v/>
      </c>
      <c r="CL353" s="60">
        <f>IF(OR(Q353="AI",Q353="PI"),(AE353+AD353)/2+(AE353-AD353)*0.001,IF(Q353="AO",12+0.048,""))</f>
        <v/>
      </c>
      <c r="CM353" s="61" t="n"/>
      <c r="CN353" s="62" t="n"/>
      <c r="CO353" s="59">
        <f>IF(OR(Q353="AI",Q353="PI"),AE353-(AE353-AD353)*0.001,IF(AND(Q353="AO",T353="FC"),20-0.048,IF(AND(Q353="AO",OR(T353="FO",T353="FLO")),4-0.048,"")))</f>
        <v/>
      </c>
      <c r="CP353" s="60">
        <f>IF(OR(Q353="AI",Q353="PI"),AE353+(AE353-AD353)*0.001,IF(AND(Q353="AO",T353="FC"),20+0.048,IF(AND(Q353="AO",OR(T353="FO",T353="FLO")),4+0.048,"")))</f>
        <v/>
      </c>
      <c r="CQ353" s="64" t="n"/>
      <c r="CR353" s="65" t="n"/>
      <c r="CS353" s="67" t="n"/>
      <c r="CT353" s="67" t="n"/>
      <c r="CY353" s="47">
        <f>CV353&amp;CW353&amp;CX353</f>
        <v/>
      </c>
    </row>
  </sheetData>
  <autoFilter ref="A1:CY353"/>
  <conditionalFormatting sqref="E236:E241 E204:E209 E160:E161 E10:E17 E31:E33 E40 E59:E65 E72:E81 E90:E97 E106:E113 E124:E129 E143:E145 E166:E177 E190:E193 E218:E225 E255:E257 E267:E273 E282:E289 D1:D4 D354:D1048576 E42:E49 D8:D40 D42:D289">
    <cfRule type="duplicateValues" priority="92" dxfId="221"/>
  </conditionalFormatting>
  <conditionalFormatting sqref="D50:D58">
    <cfRule type="duplicateValues" priority="128" dxfId="221"/>
  </conditionalFormatting>
  <conditionalFormatting sqref="D59:E65">
    <cfRule type="duplicateValues" priority="192" dxfId="221"/>
  </conditionalFormatting>
  <conditionalFormatting sqref="D110:E112">
    <cfRule type="duplicateValues" priority="126" dxfId="221"/>
  </conditionalFormatting>
  <conditionalFormatting sqref="D127:E129">
    <cfRule type="duplicateValues" priority="177" dxfId="221"/>
  </conditionalFormatting>
  <conditionalFormatting sqref="D142:D145 E143:E145">
    <cfRule type="duplicateValues" priority="174" dxfId="221"/>
  </conditionalFormatting>
  <conditionalFormatting sqref="D158:D161 E160:E161">
    <cfRule type="duplicateValues" priority="168" dxfId="221"/>
  </conditionalFormatting>
  <conditionalFormatting sqref="D174:E177">
    <cfRule type="duplicateValues" priority="95" dxfId="221"/>
  </conditionalFormatting>
  <conditionalFormatting sqref="D178:D189">
    <cfRule type="duplicateValues" priority="165" dxfId="221"/>
  </conditionalFormatting>
  <conditionalFormatting sqref="D190:E193">
    <cfRule type="duplicateValues" priority="125" dxfId="221"/>
  </conditionalFormatting>
  <conditionalFormatting sqref="D194:D200">
    <cfRule type="duplicateValues" priority="134" dxfId="221"/>
  </conditionalFormatting>
  <conditionalFormatting sqref="D201:D209 E204:E209">
    <cfRule type="duplicateValues" priority="133" dxfId="221"/>
  </conditionalFormatting>
  <conditionalFormatting sqref="D208:D216 E208:E209">
    <cfRule type="duplicateValues" priority="151" dxfId="221"/>
  </conditionalFormatting>
  <conditionalFormatting sqref="D217:D225 E218:E225">
    <cfRule type="duplicateValues" priority="147" dxfId="221"/>
  </conditionalFormatting>
  <conditionalFormatting sqref="E236:E241">
    <cfRule type="duplicateValues" priority="143" dxfId="221"/>
  </conditionalFormatting>
  <conditionalFormatting sqref="E255:E257">
    <cfRule type="duplicateValues" priority="120" dxfId="221"/>
  </conditionalFormatting>
  <conditionalFormatting sqref="D226:D232">
    <cfRule type="duplicateValues" priority="112" dxfId="221"/>
  </conditionalFormatting>
  <conditionalFormatting sqref="D233:D241">
    <cfRule type="duplicateValues" priority="115" dxfId="221"/>
  </conditionalFormatting>
  <conditionalFormatting sqref="D242:D248">
    <cfRule type="duplicateValues" priority="107" dxfId="221"/>
  </conditionalFormatting>
  <conditionalFormatting sqref="D249:D257">
    <cfRule type="duplicateValues" priority="110" dxfId="221"/>
  </conditionalFormatting>
  <conditionalFormatting sqref="D258:D264">
    <cfRule type="duplicateValues" priority="102" dxfId="221"/>
  </conditionalFormatting>
  <conditionalFormatting sqref="D265:D273 E267:E273">
    <cfRule type="duplicateValues" priority="105" dxfId="221"/>
  </conditionalFormatting>
  <conditionalFormatting sqref="D274:D280">
    <cfRule type="duplicateValues" priority="97" dxfId="221"/>
  </conditionalFormatting>
  <conditionalFormatting sqref="D281:D289 E282:E289">
    <cfRule type="duplicateValues" priority="100" dxfId="221"/>
  </conditionalFormatting>
  <conditionalFormatting sqref="E50:E58">
    <cfRule type="duplicateValues" priority="187" dxfId="221"/>
  </conditionalFormatting>
  <conditionalFormatting sqref="E142">
    <cfRule type="duplicateValues" priority="172" dxfId="221"/>
  </conditionalFormatting>
  <conditionalFormatting sqref="E158:E159">
    <cfRule type="duplicateValues" priority="166" dxfId="221"/>
  </conditionalFormatting>
  <conditionalFormatting sqref="E178:E189">
    <cfRule type="duplicateValues" priority="163" dxfId="221"/>
  </conditionalFormatting>
  <conditionalFormatting sqref="E194:E200">
    <cfRule type="duplicateValues" priority="135" dxfId="221"/>
  </conditionalFormatting>
  <conditionalFormatting sqref="E201:E203">
    <cfRule type="duplicateValues" priority="132" dxfId="221"/>
  </conditionalFormatting>
  <conditionalFormatting sqref="E210:E216">
    <cfRule type="duplicateValues" priority="130" dxfId="221"/>
  </conditionalFormatting>
  <conditionalFormatting sqref="E217">
    <cfRule type="duplicateValues" priority="145" dxfId="221"/>
  </conditionalFormatting>
  <conditionalFormatting sqref="E226:E232">
    <cfRule type="duplicateValues" priority="111" dxfId="221"/>
  </conditionalFormatting>
  <conditionalFormatting sqref="E233:E235">
    <cfRule type="duplicateValues" priority="114" dxfId="221"/>
  </conditionalFormatting>
  <conditionalFormatting sqref="E252:E254">
    <cfRule type="duplicateValues" priority="109" dxfId="221"/>
  </conditionalFormatting>
  <conditionalFormatting sqref="E258:E264">
    <cfRule type="duplicateValues" priority="101" dxfId="221"/>
  </conditionalFormatting>
  <conditionalFormatting sqref="E265:E266">
    <cfRule type="duplicateValues" priority="104" dxfId="221"/>
  </conditionalFormatting>
  <conditionalFormatting sqref="E274:E280">
    <cfRule type="duplicateValues" priority="96" dxfId="221"/>
  </conditionalFormatting>
  <conditionalFormatting sqref="E281">
    <cfRule type="duplicateValues" priority="99" dxfId="221"/>
  </conditionalFormatting>
  <conditionalFormatting sqref="P354:P1048576 P1:P161">
    <cfRule type="containsText" priority="93" operator="containsText" dxfId="221" text="543">
      <formula>NOT(ISERROR(SEARCH("543",P1)))</formula>
    </cfRule>
  </conditionalFormatting>
  <conditionalFormatting sqref="P194:P209">
    <cfRule type="containsText" priority="148" operator="containsText" dxfId="221" text="543">
      <formula>NOT(ISERROR(SEARCH("543",P194)))</formula>
    </cfRule>
  </conditionalFormatting>
  <conditionalFormatting sqref="P226:P241">
    <cfRule type="containsText" priority="113" operator="containsText" dxfId="221" text="543">
      <formula>NOT(ISERROR(SEARCH("543",P226)))</formula>
    </cfRule>
  </conditionalFormatting>
  <conditionalFormatting sqref="P242:P257">
    <cfRule type="containsText" priority="108" operator="containsText" dxfId="221" text="543">
      <formula>NOT(ISERROR(SEARCH("543",P242)))</formula>
    </cfRule>
  </conditionalFormatting>
  <conditionalFormatting sqref="P258:P273">
    <cfRule type="containsText" priority="103" operator="containsText" dxfId="221" text="543">
      <formula>NOT(ISERROR(SEARCH("543",P258)))</formula>
    </cfRule>
  </conditionalFormatting>
  <conditionalFormatting sqref="P274:P289">
    <cfRule type="containsText" priority="98" operator="containsText" dxfId="221" text="543">
      <formula>NOT(ISERROR(SEARCH("543",P274)))</formula>
    </cfRule>
  </conditionalFormatting>
  <conditionalFormatting sqref="D354:D1048576 D1 D16:E17 E32:E33 D32:D40 E40 D42:E49">
    <cfRule type="duplicateValues" priority="194" dxfId="221"/>
  </conditionalFormatting>
  <conditionalFormatting sqref="E354:F1048576 E18:E30 E1:F1 E34:E39">
    <cfRule type="duplicateValues" priority="430" dxfId="221"/>
  </conditionalFormatting>
  <conditionalFormatting sqref="E72:E81 E90:E97 E106:E113 D66:D129 E124:E129">
    <cfRule type="duplicateValues" priority="127" dxfId="221"/>
  </conditionalFormatting>
  <conditionalFormatting sqref="E66:E71 E114:E123 E82:E89 E98:E105">
    <cfRule type="duplicateValues" priority="123" dxfId="221"/>
  </conditionalFormatting>
  <conditionalFormatting sqref="D354:D62278 D1">
    <cfRule type="duplicateValues" priority="540" dxfId="220" stopIfTrue="1"/>
    <cfRule type="duplicateValues" priority="541" dxfId="219" stopIfTrue="1"/>
  </conditionalFormatting>
  <conditionalFormatting sqref="P162:P177">
    <cfRule type="containsText" priority="90" operator="containsText" dxfId="221" text="543">
      <formula>NOT(ISERROR(SEARCH("543",P162)))</formula>
    </cfRule>
  </conditionalFormatting>
  <conditionalFormatting sqref="E298:E305 D290:D302">
    <cfRule type="duplicateValues" priority="84" dxfId="221"/>
  </conditionalFormatting>
  <conditionalFormatting sqref="D290:D296">
    <cfRule type="duplicateValues" priority="86" dxfId="221"/>
  </conditionalFormatting>
  <conditionalFormatting sqref="D297:D302 E298:E305">
    <cfRule type="duplicateValues" priority="89" dxfId="221"/>
  </conditionalFormatting>
  <conditionalFormatting sqref="E290:E296">
    <cfRule type="duplicateValues" priority="85" dxfId="221"/>
  </conditionalFormatting>
  <conditionalFormatting sqref="E297">
    <cfRule type="duplicateValues" priority="88" dxfId="221"/>
  </conditionalFormatting>
  <conditionalFormatting sqref="P290:P305">
    <cfRule type="containsText" priority="87" operator="containsText" dxfId="221" text="543">
      <formula>NOT(ISERROR(SEARCH("543",P290)))</formula>
    </cfRule>
  </conditionalFormatting>
  <conditionalFormatting sqref="E315:E321 E330:E337 D306:D317 D322:D334">
    <cfRule type="duplicateValues" priority="73" dxfId="221"/>
  </conditionalFormatting>
  <conditionalFormatting sqref="D306:D312">
    <cfRule type="duplicateValues" priority="80" dxfId="221"/>
  </conditionalFormatting>
  <conditionalFormatting sqref="D313:D317 E315:E321">
    <cfRule type="duplicateValues" priority="83" dxfId="221"/>
  </conditionalFormatting>
  <conditionalFormatting sqref="D322:D328">
    <cfRule type="duplicateValues" priority="75" dxfId="221"/>
  </conditionalFormatting>
  <conditionalFormatting sqref="D329:D334 E330:E337">
    <cfRule type="duplicateValues" priority="78" dxfId="221"/>
  </conditionalFormatting>
  <conditionalFormatting sqref="E306:E312">
    <cfRule type="duplicateValues" priority="79" dxfId="221"/>
  </conditionalFormatting>
  <conditionalFormatting sqref="E313:E314">
    <cfRule type="duplicateValues" priority="82" dxfId="221"/>
  </conditionalFormatting>
  <conditionalFormatting sqref="E322:E328">
    <cfRule type="duplicateValues" priority="74" dxfId="221"/>
  </conditionalFormatting>
  <conditionalFormatting sqref="E329">
    <cfRule type="duplicateValues" priority="77" dxfId="221"/>
  </conditionalFormatting>
  <conditionalFormatting sqref="P306:P321">
    <cfRule type="containsText" priority="81" operator="containsText" dxfId="221" text="543">
      <formula>NOT(ISERROR(SEARCH("543",P306)))</formula>
    </cfRule>
  </conditionalFormatting>
  <conditionalFormatting sqref="P322:P337">
    <cfRule type="containsText" priority="76" operator="containsText" dxfId="221" text="543">
      <formula>NOT(ISERROR(SEARCH("543",P322)))</formula>
    </cfRule>
  </conditionalFormatting>
  <conditionalFormatting sqref="E346:E353 D338:D347">
    <cfRule type="duplicateValues" priority="67" dxfId="221"/>
  </conditionalFormatting>
  <conditionalFormatting sqref="D338:D344">
    <cfRule type="duplicateValues" priority="69" dxfId="221"/>
  </conditionalFormatting>
  <conditionalFormatting sqref="D345:D347 E346:E353">
    <cfRule type="duplicateValues" priority="72" dxfId="221"/>
  </conditionalFormatting>
  <conditionalFormatting sqref="E338:E344">
    <cfRule type="duplicateValues" priority="68" dxfId="221"/>
  </conditionalFormatting>
  <conditionalFormatting sqref="E345">
    <cfRule type="duplicateValues" priority="71" dxfId="221"/>
  </conditionalFormatting>
  <conditionalFormatting sqref="P338:P353">
    <cfRule type="containsText" priority="70" operator="containsText" dxfId="221" text="543">
      <formula>NOT(ISERROR(SEARCH("543",P338)))</formula>
    </cfRule>
  </conditionalFormatting>
  <conditionalFormatting sqref="D5:D6">
    <cfRule type="duplicateValues" priority="66" dxfId="221"/>
  </conditionalFormatting>
  <conditionalFormatting sqref="D7:E7">
    <cfRule type="duplicateValues" priority="65" dxfId="221"/>
  </conditionalFormatting>
  <conditionalFormatting sqref="D41:E41">
    <cfRule type="duplicateValues" priority="63" dxfId="221"/>
    <cfRule type="duplicateValues" priority="64" dxfId="221"/>
  </conditionalFormatting>
  <conditionalFormatting sqref="E242:E251">
    <cfRule type="duplicateValues" priority="60" dxfId="221"/>
  </conditionalFormatting>
  <conditionalFormatting sqref="E242:E248">
    <cfRule type="duplicateValues" priority="61" dxfId="221"/>
  </conditionalFormatting>
  <conditionalFormatting sqref="E249:E251">
    <cfRule type="duplicateValues" priority="62" dxfId="221"/>
  </conditionalFormatting>
  <conditionalFormatting sqref="P178:P193">
    <cfRule type="containsText" priority="59" operator="containsText" dxfId="221" text="543">
      <formula>NOT(ISERROR(SEARCH("543",P178)))</formula>
    </cfRule>
  </conditionalFormatting>
  <conditionalFormatting sqref="P210:P225">
    <cfRule type="containsText" priority="58" operator="containsText" dxfId="221" text="543">
      <formula>NOT(ISERROR(SEARCH("543",P210)))</formula>
    </cfRule>
  </conditionalFormatting>
  <conditionalFormatting sqref="D253:D257">
    <cfRule type="duplicateValues" priority="57" dxfId="221"/>
  </conditionalFormatting>
  <conditionalFormatting sqref="D269:D273">
    <cfRule type="duplicateValues" priority="56" dxfId="221"/>
  </conditionalFormatting>
  <conditionalFormatting sqref="D284:D289">
    <cfRule type="duplicateValues" priority="55" dxfId="221"/>
  </conditionalFormatting>
  <conditionalFormatting sqref="D303:D305">
    <cfRule type="duplicateValues" priority="53" dxfId="221"/>
    <cfRule type="duplicateValues" priority="54" dxfId="221"/>
  </conditionalFormatting>
  <conditionalFormatting sqref="D318:D321">
    <cfRule type="duplicateValues" priority="51" dxfId="221"/>
    <cfRule type="duplicateValues" priority="52" dxfId="221"/>
  </conditionalFormatting>
  <conditionalFormatting sqref="D335:D337">
    <cfRule type="duplicateValues" priority="49" dxfId="221"/>
    <cfRule type="duplicateValues" priority="50" dxfId="221"/>
  </conditionalFormatting>
  <conditionalFormatting sqref="D348:D353">
    <cfRule type="duplicateValues" priority="47" dxfId="221"/>
    <cfRule type="duplicateValues" priority="48" dxfId="221"/>
  </conditionalFormatting>
  <conditionalFormatting sqref="AC2:AC78 AC80:AC128 AC130:AC336 AC338:AC350 AC352:AC353">
    <cfRule type="expression" priority="2" dxfId="223">
      <formula>LENB($G2)&gt;24</formula>
    </cfRule>
  </conditionalFormatting>
  <conditionalFormatting sqref="AC351">
    <cfRule type="expression" priority="1" dxfId="223">
      <formula>LENB($G351)&gt;24</formula>
    </cfRule>
  </conditionalFormatting>
  <pageMargins left="0.707638888888889" right="0.707638888888889" top="0.747916666666667" bottom="0.747916666666667" header="0.313888888888889" footer="0.313888888888889"/>
  <pageSetup orientation="landscape" paperSize="8" scale="39"/>
  <rowBreaks count="21" manualBreakCount="21">
    <brk id="17" min="1" max="97" man="1"/>
    <brk id="33" min="1" max="97" man="1"/>
    <brk id="49" min="1" max="97" man="1"/>
    <brk id="65" min="0" max="16383" man="1"/>
    <brk id="81" min="1" max="97" man="1"/>
    <brk id="97" min="1" max="97" man="1"/>
    <brk id="113" min="1" max="97" man="1"/>
    <brk id="129" min="1" max="97" man="1"/>
    <brk id="145" min="1" max="97" man="1"/>
    <brk id="161" min="1" max="97" man="1"/>
    <brk id="177" min="0" max="16383" man="1"/>
    <brk id="193" min="1" max="97" man="1"/>
    <brk id="209" min="1" max="97" man="1"/>
    <brk id="225" min="1" max="97" man="1"/>
    <brk id="241" min="1" max="97" man="1"/>
    <brk id="257" min="1" max="97" man="1"/>
    <brk id="273" min="1" max="97" man="1"/>
    <brk id="289" min="0" max="16383" man="1"/>
    <brk id="305" min="0" max="16383" man="1"/>
    <brk id="321" min="0" max="16383" man="1"/>
    <brk id="337" min="0" max="16383" man="1"/>
  </rowBreaks>
  <legacyDrawing xmlns:r="http://schemas.openxmlformats.org/officeDocument/2006/relationships" r:id="anysvml"/>
</worksheet>
</file>

<file path=xl/worksheets/sheet4.xml><?xml version="1.0" encoding="utf-8"?>
<worksheet xmlns="http://schemas.openxmlformats.org/spreadsheetml/2006/main">
  <sheetPr>
    <tabColor rgb="FFFFC000"/>
    <outlinePr summaryBelow="1" summaryRight="1"/>
    <pageSetUpPr/>
  </sheetPr>
  <dimension ref="A1:BX577"/>
  <sheetViews>
    <sheetView view="pageBreakPreview" zoomScale="85" zoomScaleNormal="85" zoomScaleSheetLayoutView="85" workbookViewId="0">
      <pane xSplit="4" ySplit="1" topLeftCell="E2" activePane="bottomRight" state="frozen"/>
      <selection pane="topRight" activeCell="A1" sqref="A1"/>
      <selection pane="bottomLeft" activeCell="A1" sqref="A1"/>
      <selection pane="bottomRight" activeCell="M13" sqref="M13"/>
    </sheetView>
  </sheetViews>
  <sheetFormatPr baseColWidth="8" defaultColWidth="8.875" defaultRowHeight="13.5"/>
  <cols>
    <col width="4.75" bestFit="1" customWidth="1" style="47" min="1" max="1"/>
    <col width="4.625" customWidth="1" style="47" min="2" max="2"/>
    <col width="9.5" customWidth="1" style="48" min="3" max="3"/>
    <col width="16.5" customWidth="1" style="12" min="4" max="4"/>
    <col width="41" customWidth="1" style="527" min="5" max="5"/>
    <col width="11.5" customWidth="1" style="47" min="6" max="6"/>
    <col width="8.375" customWidth="1" style="47" min="7" max="8"/>
    <col width="11.5" customWidth="1" style="47" min="9" max="9"/>
    <col width="12.5" customWidth="1" style="47" min="10" max="10"/>
    <col width="7.5" customWidth="1" style="47" min="11" max="11"/>
    <col width="9.5" customWidth="1" style="47" min="12" max="13"/>
    <col width="10.5" customWidth="1" style="47" min="14" max="14"/>
    <col width="7.5" customWidth="1" style="47" min="15" max="16"/>
    <col width="15.25" customWidth="1" style="47" min="17" max="17"/>
    <col width="8.5" customWidth="1" style="47" min="18" max="18"/>
    <col width="11" customWidth="1" style="47" min="19" max="19"/>
    <col width="15.625" customWidth="1" style="47" min="20" max="20"/>
    <col width="19.25" customWidth="1" style="525" min="21" max="21"/>
    <col width="30.75" customWidth="1" style="47" min="22" max="22"/>
    <col width="13.75" customWidth="1" style="11" min="23" max="23"/>
    <col hidden="1" outlineLevel="1" width="7.875" customWidth="1" style="47" min="24" max="24"/>
    <col hidden="1" outlineLevel="1" width="19.25" customWidth="1" style="47" min="25" max="25"/>
    <col hidden="1" outlineLevel="1" width="8.125" customWidth="1" style="47" min="26" max="26"/>
    <col hidden="1" outlineLevel="1" width="21.25" customWidth="1" style="47" min="27" max="27"/>
    <col hidden="1" outlineLevel="1" width="5.875" customWidth="1" style="12" min="28" max="28"/>
    <col hidden="1" outlineLevel="1" width="18.25" customWidth="1" style="47" min="29" max="29"/>
    <col hidden="1" outlineLevel="1" width="8.125" customWidth="1" style="47" min="30" max="30"/>
    <col hidden="1" outlineLevel="1" width="5.625" customWidth="1" style="47" min="31" max="31"/>
    <col hidden="1" outlineLevel="1" width="5" customWidth="1" style="47" min="32" max="32"/>
    <col hidden="1" outlineLevel="1" width="17" customWidth="1" style="47" min="33" max="33"/>
    <col hidden="1" outlineLevel="1" width="19.5" customWidth="1" style="47" min="34" max="34"/>
    <col hidden="1" outlineLevel="1" width="5.5" customWidth="1" style="47" min="35" max="35"/>
    <col collapsed="1" width="18.25" customWidth="1" style="532" min="36" max="36"/>
    <col width="23.125" customWidth="1" style="532" min="37" max="37"/>
    <col hidden="1" outlineLevel="1" width="6.5" customWidth="1" style="47" min="38" max="38"/>
    <col hidden="1" outlineLevel="1" width="8.375" customWidth="1" style="47" min="39" max="39"/>
    <col hidden="1" outlineLevel="1" width="17" customWidth="1" style="47" min="40" max="40"/>
    <col hidden="1" outlineLevel="1" width="19.25" customWidth="1" style="47" min="41" max="41"/>
    <col hidden="1" outlineLevel="1" width="12.5" customWidth="1" style="47" min="42" max="42"/>
    <col hidden="1" outlineLevel="1" width="5" customWidth="1" style="12" min="43" max="43"/>
    <col hidden="1" outlineLevel="1" width="6.125" customWidth="1" style="12" min="44" max="44"/>
    <col hidden="1" outlineLevel="1" width="4.75" customWidth="1" style="12" min="45" max="46"/>
    <col hidden="1" outlineLevel="1" width="5" customWidth="1" style="12" min="47" max="47"/>
    <col hidden="1" outlineLevel="1" width="5.75" customWidth="1" style="12" min="48" max="48"/>
    <col hidden="1" outlineLevel="1" width="5.625" customWidth="1" style="12" min="49" max="49"/>
    <col hidden="1" outlineLevel="1" width="7.5" customWidth="1" style="12" min="50" max="50"/>
    <col hidden="1" outlineLevel="1" width="4.625" customWidth="1" style="12" min="51" max="59"/>
    <col hidden="1" outlineLevel="1" width="9.75" customWidth="1" style="12" min="60" max="60"/>
    <col hidden="1" outlineLevel="1" width="28.5" customWidth="1" style="47" min="61" max="61"/>
    <col hidden="1" outlineLevel="1" width="8" customWidth="1" style="12" min="62" max="62"/>
    <col hidden="1" outlineLevel="1" width="7.5" customWidth="1" style="12" min="63" max="63"/>
    <col hidden="1" outlineLevel="1" width="7.625" customWidth="1" style="12" min="64" max="64"/>
    <col hidden="1" outlineLevel="1" width="9.25" customWidth="1" style="47" min="65" max="65"/>
    <col hidden="1" outlineLevel="1" width="13.25" customWidth="1" style="47" min="66" max="66"/>
    <col hidden="1" outlineLevel="1" width="17" customWidth="1" style="47" min="67" max="67"/>
    <col hidden="1" outlineLevel="1" width="10.5" customWidth="1" style="47" min="68" max="68"/>
    <col hidden="1" outlineLevel="1" width="10.625" customWidth="1" style="643" min="69" max="70"/>
    <col hidden="1" outlineLevel="1" width="10.625" customWidth="1" style="13" min="71" max="72"/>
    <col hidden="1" outlineLevel="1" width="15.5" customWidth="1" style="643" min="73" max="73"/>
    <col collapsed="1" width="8.875" customWidth="1" style="47" min="74" max="74"/>
    <col width="8.875" customWidth="1" style="47" min="75" max="96"/>
    <col width="8.875" customWidth="1" style="47" min="97" max="16384"/>
  </cols>
  <sheetData>
    <row r="1" ht="29.45" customFormat="1" customHeight="1" s="10">
      <c r="A1" s="10" t="n">
        <v>1</v>
      </c>
      <c r="B1" s="526" t="inlineStr">
        <is>
          <t>NO.</t>
        </is>
      </c>
      <c r="C1" s="519" t="inlineStr">
        <is>
          <t>AREA</t>
        </is>
      </c>
      <c r="D1" s="526" t="inlineStr">
        <is>
          <t>PID_TAG</t>
        </is>
      </c>
      <c r="E1" s="526" t="inlineStr">
        <is>
          <t>COMMENT</t>
        </is>
      </c>
      <c r="F1" s="51" t="inlineStr">
        <is>
          <t>Station</t>
        </is>
      </c>
      <c r="G1" s="51" t="inlineStr">
        <is>
          <t>NODE</t>
        </is>
      </c>
      <c r="H1" s="51" t="inlineStr">
        <is>
          <t>SLOT</t>
        </is>
      </c>
      <c r="I1" s="51" t="inlineStr">
        <is>
          <t>Channel</t>
        </is>
      </c>
      <c r="J1" s="51" t="inlineStr">
        <is>
          <t>IOMODULE</t>
        </is>
      </c>
      <c r="K1" s="51" t="inlineStr">
        <is>
          <t>IO_type</t>
        </is>
      </c>
      <c r="L1" s="19" t="inlineStr">
        <is>
          <t>POWER</t>
        </is>
      </c>
      <c r="M1" s="19" t="inlineStr">
        <is>
          <t>NO/NC</t>
        </is>
      </c>
      <c r="N1" s="51" t="inlineStr">
        <is>
          <t>DUPLEX</t>
        </is>
      </c>
      <c r="O1" s="51" t="inlineStr">
        <is>
          <t>DRWNO</t>
        </is>
      </c>
      <c r="P1" s="51" t="inlineStr">
        <is>
          <t>BIDNO</t>
        </is>
      </c>
      <c r="Q1" s="51" t="inlineStr">
        <is>
          <t>LOOP</t>
        </is>
      </c>
      <c r="R1" s="51" t="inlineStr">
        <is>
          <t>TYPNO</t>
        </is>
      </c>
      <c r="S1" s="51" t="inlineStr">
        <is>
          <t>Address</t>
        </is>
      </c>
      <c r="T1" s="51" t="inlineStr">
        <is>
          <t>DIOTAG</t>
        </is>
      </c>
      <c r="U1" s="51" t="inlineStr">
        <is>
          <t>DCSTAG</t>
        </is>
      </c>
      <c r="V1" s="51" t="inlineStr">
        <is>
          <t>TGCOMM</t>
        </is>
      </c>
      <c r="W1" s="20" t="inlineStr">
        <is>
          <t>Remark</t>
        </is>
      </c>
      <c r="X1" s="24" t="inlineStr">
        <is>
          <t>signal_origin</t>
        </is>
      </c>
      <c r="Y1" s="24" t="inlineStr">
        <is>
          <t>FCS_Comp_Name</t>
        </is>
      </c>
      <c r="Z1" s="24" t="inlineStr">
        <is>
          <t>SB-Surge</t>
        </is>
      </c>
      <c r="AA1" s="24" t="inlineStr">
        <is>
          <t>SB-Surge Detial</t>
        </is>
      </c>
      <c r="AB1" s="24" t="inlineStr">
        <is>
          <t>IS_Non_IS</t>
        </is>
      </c>
      <c r="AC1" s="24" t="inlineStr">
        <is>
          <t xml:space="preserve"> IS_Non_IS Detial</t>
        </is>
      </c>
      <c r="AD1" s="24" t="inlineStr">
        <is>
          <t>DIR_REV</t>
        </is>
      </c>
      <c r="AE1" s="24" t="inlineStr">
        <is>
          <t>CACTN</t>
        </is>
      </c>
      <c r="AF1" s="24" t="inlineStr">
        <is>
          <t>Signal_Location</t>
        </is>
      </c>
      <c r="AG1" s="24" t="inlineStr">
        <is>
          <t>Signal_Detail</t>
        </is>
      </c>
      <c r="AH1" s="30" t="inlineStr">
        <is>
          <t>TAG.NO. 1</t>
        </is>
      </c>
      <c r="AI1" s="30" t="inlineStr">
        <is>
          <t>POWER</t>
        </is>
      </c>
      <c r="AJ1" s="528" t="inlineStr">
        <is>
          <t>J.B.NAME</t>
        </is>
      </c>
      <c r="AK1" s="529" t="inlineStr">
        <is>
          <t>JB_CABLE_NM</t>
        </is>
      </c>
      <c r="AL1" s="30" t="inlineStr">
        <is>
          <t>Core.No._Tot</t>
        </is>
      </c>
      <c r="AM1" s="30" t="inlineStr">
        <is>
          <t>CHANNEL 4</t>
        </is>
      </c>
      <c r="AN1" s="30" t="inlineStr">
        <is>
          <t>JB_CABLE_PAIR</t>
        </is>
      </c>
      <c r="AO1" s="30" t="inlineStr">
        <is>
          <t>MRP_COMP_Name 5</t>
        </is>
      </c>
      <c r="AP1" s="30" t="inlineStr">
        <is>
          <t>TS_Name 6</t>
        </is>
      </c>
      <c r="AQ1" s="30" t="inlineStr">
        <is>
          <t>TS_Channel</t>
        </is>
      </c>
      <c r="AR1" s="30" t="inlineStr">
        <is>
          <t>TS1 7</t>
        </is>
      </c>
      <c r="AS1" s="30" t="inlineStr">
        <is>
          <t>TS2 8</t>
        </is>
      </c>
      <c r="AT1" s="30" t="inlineStr">
        <is>
          <t>TS3 9</t>
        </is>
      </c>
      <c r="AU1" s="30" t="inlineStr">
        <is>
          <t>TS 10</t>
        </is>
      </c>
      <c r="AV1" s="30" t="inlineStr">
        <is>
          <t>TS 11</t>
        </is>
      </c>
      <c r="AW1" s="30" t="inlineStr">
        <is>
          <t>TS 12</t>
        </is>
      </c>
      <c r="AX1" s="30" t="inlineStr">
        <is>
          <t>SC_Channel</t>
        </is>
      </c>
      <c r="AY1" s="30" t="inlineStr">
        <is>
          <t>TS 13</t>
        </is>
      </c>
      <c r="AZ1" s="30" t="inlineStr">
        <is>
          <t>TS 14</t>
        </is>
      </c>
      <c r="BA1" s="30" t="inlineStr">
        <is>
          <t>TS 15</t>
        </is>
      </c>
      <c r="BB1" s="30" t="inlineStr">
        <is>
          <t>TS 16</t>
        </is>
      </c>
      <c r="BC1" s="30" t="inlineStr">
        <is>
          <t>RL_Channel</t>
        </is>
      </c>
      <c r="BD1" s="30" t="inlineStr">
        <is>
          <t>TS 17</t>
        </is>
      </c>
      <c r="BE1" s="30" t="inlineStr">
        <is>
          <t>TS 18</t>
        </is>
      </c>
      <c r="BF1" s="30" t="inlineStr">
        <is>
          <t>TS 19</t>
        </is>
      </c>
      <c r="BG1" s="30" t="inlineStr">
        <is>
          <t>TS 20</t>
        </is>
      </c>
      <c r="BH1" s="30" t="inlineStr">
        <is>
          <t>TB No.   13</t>
        </is>
      </c>
      <c r="BI1" s="30" t="inlineStr">
        <is>
          <t>TB Model   14</t>
        </is>
      </c>
      <c r="BJ1" s="30" t="inlineStr">
        <is>
          <t>TP_TS1 12</t>
        </is>
      </c>
      <c r="BK1" s="30" t="inlineStr">
        <is>
          <t>TP_TS2 13</t>
        </is>
      </c>
      <c r="BL1" s="30" t="inlineStr">
        <is>
          <t>TP_TS3 14</t>
        </is>
      </c>
      <c r="BM1" s="30" t="inlineStr">
        <is>
          <t>Signal</t>
        </is>
      </c>
      <c r="BN1" s="31" t="inlineStr">
        <is>
          <t>Y_REV_NO</t>
        </is>
      </c>
      <c r="BO1" s="31" t="inlineStr">
        <is>
          <t>Y_REV_COMMENT</t>
        </is>
      </c>
      <c r="BP1" s="31" t="inlineStr">
        <is>
          <t>Remarks</t>
        </is>
      </c>
      <c r="BQ1" s="34" t="n"/>
      <c r="BR1" s="35" t="n"/>
      <c r="BS1" s="34" t="n"/>
      <c r="BT1" s="35" t="n"/>
      <c r="BU1" s="38" t="n"/>
      <c r="BV1" s="10" t="inlineStr">
        <is>
          <t>LOOP NO</t>
        </is>
      </c>
    </row>
    <row r="2" ht="19.9" customHeight="1" s="521">
      <c r="A2" s="10" t="n">
        <v>2</v>
      </c>
      <c r="B2" s="15" t="n">
        <v>1</v>
      </c>
      <c r="C2" s="519" t="n">
        <v>1830</v>
      </c>
      <c r="D2" s="553" t="inlineStr">
        <is>
          <t>18-LS-36202</t>
        </is>
      </c>
      <c r="E2" s="546" t="inlineStr">
        <is>
          <t>18-VE-3620211</t>
        </is>
      </c>
      <c r="F2" s="22" t="inlineStr">
        <is>
          <t>FCS0304</t>
        </is>
      </c>
      <c r="G2" s="21" t="n">
        <v>1</v>
      </c>
      <c r="H2" s="21" t="n">
        <v>5</v>
      </c>
      <c r="I2" s="21" t="n">
        <v>1</v>
      </c>
      <c r="J2" s="85" t="inlineStr">
        <is>
          <t>ADV151-P</t>
        </is>
      </c>
      <c r="K2" s="83">
        <f>IF(MID(J2,4,3)="551","DO","DI")</f>
        <v/>
      </c>
      <c r="L2" s="22" t="n"/>
      <c r="M2" s="22" t="n"/>
      <c r="N2" s="22" t="inlineStr">
        <is>
          <t>Y</t>
        </is>
      </c>
      <c r="O2" s="22" t="n"/>
      <c r="P2" s="22" t="n"/>
      <c r="Q2" s="83" t="n"/>
      <c r="R2" s="22" t="n"/>
      <c r="S2" s="25">
        <f>"%Z"&amp;TEXT(G2,"00")&amp;TEXT(H2,"0")&amp;"1"&amp;TEXT(I2,"00")</f>
        <v/>
      </c>
      <c r="T2" s="22">
        <f>IF(D2&lt;&gt;"",D2,"")</f>
        <v/>
      </c>
      <c r="U2" s="22" t="inlineStr">
        <is>
          <t>18-LSL-36202</t>
        </is>
      </c>
      <c r="V2" s="22">
        <f>IF(E2&lt;&gt;"",E2,"")</f>
        <v/>
      </c>
      <c r="W2" s="23" t="inlineStr">
        <is>
          <t>MI</t>
        </is>
      </c>
      <c r="X2" s="84" t="inlineStr">
        <is>
          <t>DCS</t>
        </is>
      </c>
      <c r="Y2" s="27" t="n"/>
      <c r="Z2" s="27" t="n"/>
      <c r="AA2" s="28" t="n"/>
      <c r="AB2" s="33" t="n"/>
      <c r="AC2" s="29" t="n"/>
      <c r="AD2" s="27" t="n"/>
      <c r="AE2" s="27" t="n"/>
      <c r="AF2" s="27" t="n"/>
      <c r="AG2" s="27" t="n"/>
      <c r="AH2" s="27" t="n"/>
      <c r="AI2" s="27" t="n"/>
      <c r="AJ2" s="530" t="inlineStr">
        <is>
          <t>18-IJB-30-003</t>
        </is>
      </c>
      <c r="AK2" s="530" t="inlineStr">
        <is>
          <t>18-30-003-iCC</t>
        </is>
      </c>
      <c r="AL2" s="27" t="n"/>
      <c r="AM2" s="27" t="n"/>
      <c r="AN2" s="27" t="n"/>
      <c r="AO2" s="27" t="n"/>
      <c r="AP2" s="27" t="n"/>
      <c r="AQ2" s="33" t="n"/>
      <c r="AR2" s="33" t="n"/>
      <c r="AS2" s="33" t="n"/>
      <c r="AT2" s="33" t="n"/>
      <c r="AU2" s="33" t="n"/>
      <c r="AV2" s="33" t="n"/>
      <c r="AW2" s="33" t="n"/>
      <c r="AX2" s="33" t="n"/>
      <c r="AY2" s="33" t="n"/>
      <c r="AZ2" s="33" t="n"/>
      <c r="BA2" s="33" t="n"/>
      <c r="BB2" s="33" t="n"/>
      <c r="BC2" s="33" t="n"/>
      <c r="BD2" s="33" t="n"/>
      <c r="BE2" s="33" t="n"/>
      <c r="BF2" s="33" t="n"/>
      <c r="BG2" s="33" t="n"/>
      <c r="BH2" s="33" t="n"/>
      <c r="BI2" s="27" t="n"/>
      <c r="BJ2" s="33" t="n"/>
      <c r="BK2" s="33" t="n"/>
      <c r="BL2" s="33" t="n"/>
      <c r="BM2" s="27" t="n"/>
      <c r="BN2" s="27" t="n"/>
      <c r="BO2" s="27" t="n"/>
      <c r="BP2" s="27" t="n"/>
      <c r="BQ2" s="522" t="inlineStr">
        <is>
          <t>-</t>
        </is>
      </c>
      <c r="BR2" s="37" t="n"/>
      <c r="BS2" s="36" t="n"/>
      <c r="BT2" s="37" t="n"/>
      <c r="BU2" s="39" t="n"/>
      <c r="BV2" s="523" t="n">
        <v>1830</v>
      </c>
    </row>
    <row r="3" ht="19.9" customHeight="1" s="521">
      <c r="A3" s="10" t="n">
        <v>3</v>
      </c>
      <c r="B3" s="15" t="n">
        <v>2</v>
      </c>
      <c r="C3" s="519" t="n"/>
      <c r="D3" s="50">
        <f>LEFT(F3,1)&amp;RIGHT(F3,2)&amp;"N"&amp;G3&amp;"S"&amp;H3&amp;"C"&amp;I3</f>
        <v/>
      </c>
      <c r="E3" s="553" t="inlineStr">
        <is>
          <t>Spare</t>
        </is>
      </c>
      <c r="F3" s="22">
        <f>F2</f>
        <v/>
      </c>
      <c r="G3" s="21">
        <f>G2</f>
        <v/>
      </c>
      <c r="H3" s="21">
        <f>H2</f>
        <v/>
      </c>
      <c r="I3" s="21" t="n">
        <v>2</v>
      </c>
      <c r="J3" s="85">
        <f>J2</f>
        <v/>
      </c>
      <c r="K3" s="83">
        <f>IF(MID(J3,4,3)="551","DO","DI")</f>
        <v/>
      </c>
      <c r="L3" s="22" t="n"/>
      <c r="M3" s="22" t="n"/>
      <c r="N3" s="22">
        <f>IF(N2&lt;&gt;"",N2,"")</f>
        <v/>
      </c>
      <c r="O3" s="22" t="n"/>
      <c r="P3" s="22" t="n"/>
      <c r="Q3" s="22" t="n"/>
      <c r="R3" s="22" t="n"/>
      <c r="S3" s="25">
        <f>"%Z"&amp;TEXT(G3,"00")&amp;TEXT(H3,"0")&amp;"1"&amp;TEXT(I3,"00")</f>
        <v/>
      </c>
      <c r="T3" s="22">
        <f>IF(D3&lt;&gt;"",D3,"")</f>
        <v/>
      </c>
      <c r="U3" s="22" t="n"/>
      <c r="V3" s="22">
        <f>IF(E3&lt;&gt;"",E3,"")</f>
        <v/>
      </c>
      <c r="W3" s="23" t="inlineStr">
        <is>
          <t>MI</t>
        </is>
      </c>
      <c r="X3" s="84" t="inlineStr">
        <is>
          <t>DCS</t>
        </is>
      </c>
      <c r="Y3" s="27" t="n"/>
      <c r="Z3" s="27" t="n"/>
      <c r="AA3" s="28" t="n"/>
      <c r="AB3" s="33" t="n"/>
      <c r="AC3" s="29" t="n"/>
      <c r="AD3" s="27" t="n"/>
      <c r="AE3" s="27" t="n"/>
      <c r="AF3" s="27" t="n"/>
      <c r="AG3" s="27" t="n"/>
      <c r="AH3" s="27" t="n"/>
      <c r="AI3" s="27" t="n"/>
      <c r="AJ3" s="530" t="n"/>
      <c r="AK3" s="530" t="n"/>
      <c r="AL3" s="27" t="n"/>
      <c r="AM3" s="27" t="n"/>
      <c r="AN3" s="27" t="n"/>
      <c r="AO3" s="27" t="n"/>
      <c r="AP3" s="27" t="n"/>
      <c r="AQ3" s="33" t="n"/>
      <c r="AR3" s="33" t="n"/>
      <c r="AS3" s="33" t="n"/>
      <c r="AT3" s="33" t="n"/>
      <c r="AU3" s="33" t="n"/>
      <c r="AV3" s="33" t="n"/>
      <c r="AW3" s="33" t="n"/>
      <c r="AX3" s="33" t="n"/>
      <c r="AY3" s="33" t="n"/>
      <c r="AZ3" s="33" t="n"/>
      <c r="BA3" s="33" t="n"/>
      <c r="BB3" s="33" t="n"/>
      <c r="BC3" s="33" t="n"/>
      <c r="BD3" s="33" t="n"/>
      <c r="BE3" s="33" t="n"/>
      <c r="BF3" s="33" t="n"/>
      <c r="BG3" s="33" t="n"/>
      <c r="BH3" s="33" t="n"/>
      <c r="BI3" s="27" t="n"/>
      <c r="BJ3" s="33" t="n"/>
      <c r="BK3" s="33" t="n"/>
      <c r="BL3" s="33" t="n"/>
      <c r="BM3" s="27" t="n"/>
      <c r="BN3" s="27" t="n"/>
      <c r="BO3" s="27" t="n"/>
      <c r="BP3" s="27" t="n"/>
      <c r="BQ3" s="36" t="n"/>
      <c r="BR3" s="37" t="n"/>
      <c r="BS3" s="36" t="n"/>
      <c r="BT3" s="37" t="n"/>
      <c r="BU3" s="39" t="n"/>
    </row>
    <row r="4" ht="19.9" customHeight="1" s="521">
      <c r="A4" s="10" t="n">
        <v>4</v>
      </c>
      <c r="B4" s="15" t="n">
        <v>3</v>
      </c>
      <c r="C4" s="519" t="n"/>
      <c r="D4" s="50">
        <f>LEFT(F4,1)&amp;RIGHT(F4,2)&amp;"N"&amp;G4&amp;"S"&amp;H4&amp;"C"&amp;I4</f>
        <v/>
      </c>
      <c r="E4" s="553" t="inlineStr">
        <is>
          <t>Spare</t>
        </is>
      </c>
      <c r="F4" s="22">
        <f>F3</f>
        <v/>
      </c>
      <c r="G4" s="21">
        <f>G3</f>
        <v/>
      </c>
      <c r="H4" s="21">
        <f>H3</f>
        <v/>
      </c>
      <c r="I4" s="21" t="n">
        <v>3</v>
      </c>
      <c r="J4" s="85">
        <f>J3</f>
        <v/>
      </c>
      <c r="K4" s="83">
        <f>IF(MID(J4,4,3)="551","DO","DI")</f>
        <v/>
      </c>
      <c r="L4" s="22" t="n"/>
      <c r="M4" s="22" t="n"/>
      <c r="N4" s="22">
        <f>IF(N3&lt;&gt;"",N3,"")</f>
        <v/>
      </c>
      <c r="O4" s="22" t="n"/>
      <c r="P4" s="22" t="n"/>
      <c r="Q4" s="83" t="n"/>
      <c r="R4" s="22" t="n"/>
      <c r="S4" s="25">
        <f>"%Z"&amp;TEXT(G4,"00")&amp;TEXT(H4,"0")&amp;"1"&amp;TEXT(I4,"00")</f>
        <v/>
      </c>
      <c r="T4" s="22">
        <f>IF(D4&lt;&gt;"",D4,"")</f>
        <v/>
      </c>
      <c r="U4" s="22" t="n"/>
      <c r="V4" s="22">
        <f>IF(E4&lt;&gt;"",E4,"")</f>
        <v/>
      </c>
      <c r="W4" s="23" t="inlineStr">
        <is>
          <t>MI</t>
        </is>
      </c>
      <c r="X4" s="84" t="inlineStr">
        <is>
          <t>DCS</t>
        </is>
      </c>
      <c r="Y4" s="27" t="n"/>
      <c r="Z4" s="27" t="n"/>
      <c r="AA4" s="28" t="n"/>
      <c r="AB4" s="33" t="n"/>
      <c r="AC4" s="29" t="n"/>
      <c r="AD4" s="27" t="n"/>
      <c r="AE4" s="27" t="n"/>
      <c r="AF4" s="27" t="n"/>
      <c r="AG4" s="27" t="n"/>
      <c r="AH4" s="27" t="n"/>
      <c r="AI4" s="27" t="n"/>
      <c r="AJ4" s="530" t="n"/>
      <c r="AK4" s="530" t="n"/>
      <c r="AL4" s="27" t="n"/>
      <c r="AM4" s="27" t="n"/>
      <c r="AN4" s="27" t="n"/>
      <c r="AO4" s="27" t="n"/>
      <c r="AP4" s="27" t="n"/>
      <c r="AQ4" s="33" t="n"/>
      <c r="AR4" s="33" t="n"/>
      <c r="AS4" s="33" t="n"/>
      <c r="AT4" s="33" t="n"/>
      <c r="AU4" s="33" t="n"/>
      <c r="AV4" s="33" t="n"/>
      <c r="AW4" s="33" t="n"/>
      <c r="AX4" s="33" t="n"/>
      <c r="AY4" s="33" t="n"/>
      <c r="AZ4" s="33" t="n"/>
      <c r="BA4" s="33" t="n"/>
      <c r="BB4" s="33" t="n"/>
      <c r="BC4" s="33" t="n"/>
      <c r="BD4" s="33" t="n"/>
      <c r="BE4" s="33" t="n"/>
      <c r="BF4" s="33" t="n"/>
      <c r="BG4" s="33" t="n"/>
      <c r="BH4" s="33" t="n"/>
      <c r="BI4" s="27" t="n"/>
      <c r="BJ4" s="33" t="n"/>
      <c r="BK4" s="33" t="n"/>
      <c r="BL4" s="33" t="n"/>
      <c r="BM4" s="27" t="n"/>
      <c r="BN4" s="27" t="n"/>
      <c r="BO4" s="27" t="n"/>
      <c r="BP4" s="27" t="n"/>
      <c r="BQ4" s="36" t="n"/>
      <c r="BR4" s="37" t="n"/>
      <c r="BS4" s="36" t="n"/>
      <c r="BT4" s="37" t="n"/>
      <c r="BU4" s="39" t="n"/>
    </row>
    <row r="5" ht="19.9" customHeight="1" s="521">
      <c r="A5" s="10" t="n">
        <v>5</v>
      </c>
      <c r="B5" s="15" t="n">
        <v>4</v>
      </c>
      <c r="C5" s="519" t="n"/>
      <c r="D5" s="50">
        <f>LEFT(F5,1)&amp;RIGHT(F5,2)&amp;"N"&amp;G5&amp;"S"&amp;H5&amp;"C"&amp;I5</f>
        <v/>
      </c>
      <c r="E5" s="553" t="inlineStr">
        <is>
          <t>Spare</t>
        </is>
      </c>
      <c r="F5" s="22">
        <f>F4</f>
        <v/>
      </c>
      <c r="G5" s="21">
        <f>G4</f>
        <v/>
      </c>
      <c r="H5" s="21">
        <f>H4</f>
        <v/>
      </c>
      <c r="I5" s="21" t="n">
        <v>4</v>
      </c>
      <c r="J5" s="85">
        <f>J4</f>
        <v/>
      </c>
      <c r="K5" s="83">
        <f>IF(MID(J5,4,3)="551","DO","DI")</f>
        <v/>
      </c>
      <c r="L5" s="22" t="n"/>
      <c r="M5" s="22" t="n"/>
      <c r="N5" s="22">
        <f>IF(N4&lt;&gt;"",N4,"")</f>
        <v/>
      </c>
      <c r="O5" s="22" t="n"/>
      <c r="P5" s="22" t="n"/>
      <c r="Q5" s="22" t="n"/>
      <c r="R5" s="22" t="n"/>
      <c r="S5" s="25">
        <f>"%Z"&amp;TEXT(G5,"00")&amp;TEXT(H5,"0")&amp;"1"&amp;TEXT(I5,"00")</f>
        <v/>
      </c>
      <c r="T5" s="22">
        <f>IF(D5&lt;&gt;"",D5,"")</f>
        <v/>
      </c>
      <c r="U5" s="22" t="n"/>
      <c r="V5" s="22">
        <f>IF(E5&lt;&gt;"",E5,"")</f>
        <v/>
      </c>
      <c r="W5" s="23" t="inlineStr">
        <is>
          <t>MI</t>
        </is>
      </c>
      <c r="X5" s="84" t="inlineStr">
        <is>
          <t>DCS</t>
        </is>
      </c>
      <c r="Y5" s="27" t="n"/>
      <c r="Z5" s="27" t="n"/>
      <c r="AA5" s="28" t="n"/>
      <c r="AB5" s="33" t="n"/>
      <c r="AC5" s="29" t="n"/>
      <c r="AD5" s="27" t="n"/>
      <c r="AE5" s="27" t="n"/>
      <c r="AF5" s="27" t="n"/>
      <c r="AG5" s="27" t="n"/>
      <c r="AH5" s="27" t="n"/>
      <c r="AI5" s="27" t="n"/>
      <c r="AJ5" s="530" t="n"/>
      <c r="AK5" s="530" t="n"/>
      <c r="AL5" s="27" t="n"/>
      <c r="AM5" s="27" t="n"/>
      <c r="AN5" s="27" t="n"/>
      <c r="AO5" s="27" t="n"/>
      <c r="AP5" s="27" t="n"/>
      <c r="AQ5" s="33" t="n"/>
      <c r="AR5" s="33" t="n"/>
      <c r="AS5" s="33" t="n"/>
      <c r="AT5" s="33" t="n"/>
      <c r="AU5" s="33" t="n"/>
      <c r="AV5" s="33" t="n"/>
      <c r="AW5" s="33" t="n"/>
      <c r="AX5" s="33" t="n"/>
      <c r="AY5" s="33" t="n"/>
      <c r="AZ5" s="33" t="n"/>
      <c r="BA5" s="33" t="n"/>
      <c r="BB5" s="33" t="n"/>
      <c r="BC5" s="33" t="n"/>
      <c r="BD5" s="33" t="n"/>
      <c r="BE5" s="33" t="n"/>
      <c r="BF5" s="33" t="n"/>
      <c r="BG5" s="33" t="n"/>
      <c r="BH5" s="33" t="n"/>
      <c r="BI5" s="27" t="n"/>
      <c r="BJ5" s="33" t="n"/>
      <c r="BK5" s="33" t="n"/>
      <c r="BL5" s="33" t="n"/>
      <c r="BM5" s="27" t="n"/>
      <c r="BN5" s="27" t="n"/>
      <c r="BO5" s="27" t="n"/>
      <c r="BP5" s="27" t="n"/>
      <c r="BQ5" s="36" t="n"/>
      <c r="BR5" s="37" t="n"/>
      <c r="BS5" s="36" t="n"/>
      <c r="BT5" s="37" t="n"/>
      <c r="BU5" s="39" t="n"/>
    </row>
    <row r="6" ht="19.9" customHeight="1" s="521">
      <c r="A6" s="10" t="n">
        <v>6</v>
      </c>
      <c r="B6" s="15" t="n">
        <v>5</v>
      </c>
      <c r="C6" s="519" t="n"/>
      <c r="D6" s="50">
        <f>LEFT(F6,1)&amp;RIGHT(F6,2)&amp;"N"&amp;G6&amp;"S"&amp;H6&amp;"C"&amp;I6</f>
        <v/>
      </c>
      <c r="E6" s="553" t="inlineStr">
        <is>
          <t>Spare</t>
        </is>
      </c>
      <c r="F6" s="22">
        <f>F5</f>
        <v/>
      </c>
      <c r="G6" s="21">
        <f>G5</f>
        <v/>
      </c>
      <c r="H6" s="21">
        <f>H5</f>
        <v/>
      </c>
      <c r="I6" s="21" t="n">
        <v>5</v>
      </c>
      <c r="J6" s="85">
        <f>J5</f>
        <v/>
      </c>
      <c r="K6" s="83">
        <f>IF(MID(J6,4,3)="551","DO","DI")</f>
        <v/>
      </c>
      <c r="L6" s="22" t="n"/>
      <c r="M6" s="22" t="n"/>
      <c r="N6" s="22">
        <f>IF(N5&lt;&gt;"",N5,"")</f>
        <v/>
      </c>
      <c r="O6" s="22" t="n"/>
      <c r="P6" s="22" t="n"/>
      <c r="Q6" s="22" t="n"/>
      <c r="R6" s="22" t="n"/>
      <c r="S6" s="25">
        <f>"%Z"&amp;TEXT(G6,"00")&amp;TEXT(H6,"0")&amp;"1"&amp;TEXT(I6,"00")</f>
        <v/>
      </c>
      <c r="T6" s="22">
        <f>IF(D6&lt;&gt;"",D6,"")</f>
        <v/>
      </c>
      <c r="U6" s="22" t="n"/>
      <c r="V6" s="22">
        <f>IF(E6&lt;&gt;"",E6,"")</f>
        <v/>
      </c>
      <c r="W6" s="23" t="inlineStr">
        <is>
          <t>MI</t>
        </is>
      </c>
      <c r="X6" s="84" t="inlineStr">
        <is>
          <t>DCS</t>
        </is>
      </c>
      <c r="Y6" s="27" t="n"/>
      <c r="Z6" s="27" t="n"/>
      <c r="AA6" s="28" t="n"/>
      <c r="AB6" s="33" t="n"/>
      <c r="AC6" s="29" t="n"/>
      <c r="AD6" s="27" t="n"/>
      <c r="AE6" s="27" t="n"/>
      <c r="AF6" s="27" t="n"/>
      <c r="AG6" s="27" t="n"/>
      <c r="AH6" s="27" t="n"/>
      <c r="AI6" s="27" t="n"/>
      <c r="AJ6" s="530" t="n"/>
      <c r="AK6" s="530" t="n"/>
      <c r="AL6" s="27" t="n"/>
      <c r="AM6" s="27" t="n"/>
      <c r="AN6" s="27" t="n"/>
      <c r="AO6" s="27" t="n"/>
      <c r="AP6" s="27" t="n"/>
      <c r="AQ6" s="33" t="n"/>
      <c r="AR6" s="33" t="n"/>
      <c r="AS6" s="33" t="n"/>
      <c r="AT6" s="33" t="n"/>
      <c r="AU6" s="33" t="n"/>
      <c r="AV6" s="33" t="n"/>
      <c r="AW6" s="33" t="n"/>
      <c r="AX6" s="33" t="n"/>
      <c r="AY6" s="33" t="n"/>
      <c r="AZ6" s="33" t="n"/>
      <c r="BA6" s="33" t="n"/>
      <c r="BB6" s="33" t="n"/>
      <c r="BC6" s="33" t="n"/>
      <c r="BD6" s="33" t="n"/>
      <c r="BE6" s="33" t="n"/>
      <c r="BF6" s="33" t="n"/>
      <c r="BG6" s="33" t="n"/>
      <c r="BH6" s="33" t="n"/>
      <c r="BI6" s="27" t="n"/>
      <c r="BJ6" s="33" t="n"/>
      <c r="BK6" s="33" t="n"/>
      <c r="BL6" s="33" t="n"/>
      <c r="BM6" s="27" t="n"/>
      <c r="BN6" s="27" t="n"/>
      <c r="BO6" s="27" t="n"/>
      <c r="BP6" s="27" t="n"/>
      <c r="BQ6" s="36" t="n"/>
      <c r="BR6" s="37" t="n"/>
      <c r="BS6" s="36" t="n"/>
      <c r="BT6" s="37" t="n"/>
      <c r="BU6" s="39" t="n"/>
      <c r="BX6" s="10" t="inlineStr">
        <is>
          <t>LOOP NO</t>
        </is>
      </c>
    </row>
    <row r="7" ht="19.9" customHeight="1" s="521">
      <c r="A7" s="10" t="n">
        <v>7</v>
      </c>
      <c r="B7" s="15" t="n">
        <v>6</v>
      </c>
      <c r="C7" s="519" t="n"/>
      <c r="D7" s="50">
        <f>LEFT(F7,1)&amp;RIGHT(F7,2)&amp;"N"&amp;G7&amp;"S"&amp;H7&amp;"C"&amp;I7</f>
        <v/>
      </c>
      <c r="E7" s="553" t="inlineStr">
        <is>
          <t>Spare</t>
        </is>
      </c>
      <c r="F7" s="22">
        <f>F6</f>
        <v/>
      </c>
      <c r="G7" s="21">
        <f>G6</f>
        <v/>
      </c>
      <c r="H7" s="21">
        <f>H6</f>
        <v/>
      </c>
      <c r="I7" s="21" t="n">
        <v>6</v>
      </c>
      <c r="J7" s="85">
        <f>J6</f>
        <v/>
      </c>
      <c r="K7" s="83">
        <f>IF(MID(J7,4,3)="551","DO","DI")</f>
        <v/>
      </c>
      <c r="L7" s="22" t="n"/>
      <c r="M7" s="22" t="n"/>
      <c r="N7" s="22">
        <f>IF(N6&lt;&gt;"",N6,"")</f>
        <v/>
      </c>
      <c r="O7" s="22" t="n"/>
      <c r="P7" s="22" t="n"/>
      <c r="Q7" s="22" t="n"/>
      <c r="R7" s="22" t="n"/>
      <c r="S7" s="25">
        <f>"%Z"&amp;TEXT(G7,"00")&amp;TEXT(H7,"0")&amp;"1"&amp;TEXT(I7,"00")</f>
        <v/>
      </c>
      <c r="T7" s="22">
        <f>IF(D7&lt;&gt;"",D7,"")</f>
        <v/>
      </c>
      <c r="U7" s="22" t="n"/>
      <c r="V7" s="22">
        <f>IF(E7&lt;&gt;"",E7,"")</f>
        <v/>
      </c>
      <c r="W7" s="23" t="inlineStr">
        <is>
          <t>MI</t>
        </is>
      </c>
      <c r="X7" s="84" t="inlineStr">
        <is>
          <t>DCS</t>
        </is>
      </c>
      <c r="Y7" s="27" t="n"/>
      <c r="Z7" s="27" t="n"/>
      <c r="AA7" s="28" t="n"/>
      <c r="AB7" s="33" t="n"/>
      <c r="AC7" s="29" t="n"/>
      <c r="AD7" s="27" t="n"/>
      <c r="AE7" s="27" t="n"/>
      <c r="AF7" s="27" t="n"/>
      <c r="AG7" s="27" t="n"/>
      <c r="AH7" s="27" t="n"/>
      <c r="AI7" s="27" t="n"/>
      <c r="AJ7" s="530" t="n"/>
      <c r="AK7" s="530" t="n"/>
      <c r="AL7" s="27" t="n"/>
      <c r="AM7" s="27" t="n"/>
      <c r="AN7" s="27" t="n"/>
      <c r="AO7" s="27" t="n"/>
      <c r="AP7" s="27" t="n"/>
      <c r="AQ7" s="33" t="n"/>
      <c r="AR7" s="33" t="n"/>
      <c r="AS7" s="33" t="n"/>
      <c r="AT7" s="33" t="n"/>
      <c r="AU7" s="33" t="n"/>
      <c r="AV7" s="33" t="n"/>
      <c r="AW7" s="33" t="n"/>
      <c r="AX7" s="33" t="n"/>
      <c r="AY7" s="33" t="n"/>
      <c r="AZ7" s="33" t="n"/>
      <c r="BA7" s="33" t="n"/>
      <c r="BB7" s="33" t="n"/>
      <c r="BC7" s="33" t="n"/>
      <c r="BD7" s="33" t="n"/>
      <c r="BE7" s="33" t="n"/>
      <c r="BF7" s="33" t="n"/>
      <c r="BG7" s="33" t="n"/>
      <c r="BH7" s="33" t="n"/>
      <c r="BI7" s="27" t="n"/>
      <c r="BJ7" s="33" t="n"/>
      <c r="BK7" s="33" t="n"/>
      <c r="BL7" s="33" t="n"/>
      <c r="BM7" s="27" t="n"/>
      <c r="BN7" s="27" t="n"/>
      <c r="BO7" s="27" t="n"/>
      <c r="BP7" s="27" t="n"/>
      <c r="BQ7" s="36" t="n"/>
      <c r="BR7" s="37" t="n"/>
      <c r="BS7" s="36" t="n"/>
      <c r="BT7" s="37" t="n"/>
      <c r="BU7" s="39" t="n"/>
    </row>
    <row r="8" ht="19.9" customHeight="1" s="521">
      <c r="A8" s="10" t="n">
        <v>8</v>
      </c>
      <c r="B8" s="15" t="n">
        <v>7</v>
      </c>
      <c r="C8" s="519" t="n"/>
      <c r="D8" s="50">
        <f>LEFT(F8,1)&amp;RIGHT(F8,2)&amp;"N"&amp;G8&amp;"S"&amp;H8&amp;"C"&amp;I8</f>
        <v/>
      </c>
      <c r="E8" s="553" t="inlineStr">
        <is>
          <t>Spare</t>
        </is>
      </c>
      <c r="F8" s="22">
        <f>F7</f>
        <v/>
      </c>
      <c r="G8" s="21">
        <f>G7</f>
        <v/>
      </c>
      <c r="H8" s="21">
        <f>H7</f>
        <v/>
      </c>
      <c r="I8" s="21" t="n">
        <v>7</v>
      </c>
      <c r="J8" s="85">
        <f>J7</f>
        <v/>
      </c>
      <c r="K8" s="83">
        <f>IF(MID(J8,4,3)="551","DO","DI")</f>
        <v/>
      </c>
      <c r="L8" s="22" t="n"/>
      <c r="M8" s="22" t="n"/>
      <c r="N8" s="22">
        <f>IF(N7&lt;&gt;"",N7,"")</f>
        <v/>
      </c>
      <c r="O8" s="22" t="n"/>
      <c r="P8" s="22" t="n"/>
      <c r="Q8" s="22" t="n"/>
      <c r="R8" s="22" t="n"/>
      <c r="S8" s="25">
        <f>"%Z"&amp;TEXT(G8,"00")&amp;TEXT(H8,"0")&amp;"1"&amp;TEXT(I8,"00")</f>
        <v/>
      </c>
      <c r="T8" s="22">
        <f>IF(D8&lt;&gt;"",D8,"")</f>
        <v/>
      </c>
      <c r="U8" s="22" t="n"/>
      <c r="V8" s="22">
        <f>IF(E8&lt;&gt;"",E8,"")</f>
        <v/>
      </c>
      <c r="W8" s="23" t="inlineStr">
        <is>
          <t>MI</t>
        </is>
      </c>
      <c r="X8" s="84" t="inlineStr">
        <is>
          <t>DCS</t>
        </is>
      </c>
      <c r="Y8" s="27" t="n"/>
      <c r="Z8" s="27" t="n"/>
      <c r="AA8" s="28" t="n"/>
      <c r="AB8" s="33" t="n"/>
      <c r="AC8" s="29" t="n"/>
      <c r="AD8" s="27" t="n"/>
      <c r="AE8" s="27" t="n"/>
      <c r="AF8" s="27" t="n"/>
      <c r="AG8" s="27" t="n"/>
      <c r="AH8" s="27" t="n"/>
      <c r="AI8" s="27" t="n"/>
      <c r="AJ8" s="530" t="n"/>
      <c r="AK8" s="530" t="n"/>
      <c r="AL8" s="27" t="n"/>
      <c r="AM8" s="27" t="n"/>
      <c r="AN8" s="27" t="n"/>
      <c r="AO8" s="27" t="n"/>
      <c r="AP8" s="27" t="n"/>
      <c r="AQ8" s="33" t="n"/>
      <c r="AR8" s="33" t="n"/>
      <c r="AS8" s="33" t="n"/>
      <c r="AT8" s="33" t="n"/>
      <c r="AU8" s="33" t="n"/>
      <c r="AV8" s="33" t="n"/>
      <c r="AW8" s="33" t="n"/>
      <c r="AX8" s="33" t="n"/>
      <c r="AY8" s="33" t="n"/>
      <c r="AZ8" s="33" t="n"/>
      <c r="BA8" s="33" t="n"/>
      <c r="BB8" s="33" t="n"/>
      <c r="BC8" s="33" t="n"/>
      <c r="BD8" s="33" t="n"/>
      <c r="BE8" s="33" t="n"/>
      <c r="BF8" s="33" t="n"/>
      <c r="BG8" s="33" t="n"/>
      <c r="BH8" s="33" t="n"/>
      <c r="BI8" s="27" t="n"/>
      <c r="BJ8" s="33" t="n"/>
      <c r="BK8" s="33" t="n"/>
      <c r="BL8" s="33" t="n"/>
      <c r="BM8" s="27" t="n"/>
      <c r="BN8" s="27" t="n"/>
      <c r="BO8" s="27" t="n"/>
      <c r="BP8" s="27" t="n"/>
      <c r="BQ8" s="36" t="n"/>
      <c r="BR8" s="37" t="n"/>
      <c r="BS8" s="36" t="n"/>
      <c r="BT8" s="37" t="n"/>
      <c r="BU8" s="39" t="n"/>
    </row>
    <row r="9" ht="19.9" customHeight="1" s="521">
      <c r="A9" s="10" t="n">
        <v>9</v>
      </c>
      <c r="B9" s="15" t="n">
        <v>8</v>
      </c>
      <c r="C9" s="519" t="n"/>
      <c r="D9" s="50">
        <f>LEFT(F9,1)&amp;RIGHT(F9,2)&amp;"N"&amp;G9&amp;"S"&amp;H9&amp;"C"&amp;I9</f>
        <v/>
      </c>
      <c r="E9" s="553" t="inlineStr">
        <is>
          <t>Spare</t>
        </is>
      </c>
      <c r="F9" s="22">
        <f>F8</f>
        <v/>
      </c>
      <c r="G9" s="21">
        <f>G8</f>
        <v/>
      </c>
      <c r="H9" s="21">
        <f>H8</f>
        <v/>
      </c>
      <c r="I9" s="21" t="n">
        <v>8</v>
      </c>
      <c r="J9" s="85">
        <f>J8</f>
        <v/>
      </c>
      <c r="K9" s="83">
        <f>IF(MID(J9,4,3)="551","DO","DI")</f>
        <v/>
      </c>
      <c r="L9" s="22" t="n"/>
      <c r="M9" s="22" t="n"/>
      <c r="N9" s="22">
        <f>IF(N8&lt;&gt;"",N8,"")</f>
        <v/>
      </c>
      <c r="O9" s="22" t="n"/>
      <c r="P9" s="22" t="n"/>
      <c r="Q9" s="22" t="n"/>
      <c r="R9" s="22" t="n"/>
      <c r="S9" s="25">
        <f>"%Z"&amp;TEXT(G9,"00")&amp;TEXT(H9,"0")&amp;"1"&amp;TEXT(I9,"00")</f>
        <v/>
      </c>
      <c r="T9" s="22">
        <f>IF(D9&lt;&gt;"",D9,"")</f>
        <v/>
      </c>
      <c r="U9" s="22" t="n"/>
      <c r="V9" s="22">
        <f>IF(E9&lt;&gt;"",E9,"")</f>
        <v/>
      </c>
      <c r="W9" s="23" t="inlineStr">
        <is>
          <t>MI</t>
        </is>
      </c>
      <c r="X9" s="84" t="inlineStr">
        <is>
          <t>DCS</t>
        </is>
      </c>
      <c r="Y9" s="27" t="n"/>
      <c r="Z9" s="27" t="n"/>
      <c r="AA9" s="28" t="n"/>
      <c r="AB9" s="33" t="n"/>
      <c r="AC9" s="29" t="n"/>
      <c r="AD9" s="27" t="n"/>
      <c r="AE9" s="27" t="n"/>
      <c r="AF9" s="27" t="n"/>
      <c r="AG9" s="27" t="n"/>
      <c r="AH9" s="27" t="n"/>
      <c r="AI9" s="27" t="n"/>
      <c r="AJ9" s="530" t="n"/>
      <c r="AK9" s="530" t="n"/>
      <c r="AL9" s="27" t="n"/>
      <c r="AM9" s="27" t="n"/>
      <c r="AN9" s="27" t="n"/>
      <c r="AO9" s="27" t="n"/>
      <c r="AP9" s="27" t="n"/>
      <c r="AQ9" s="33" t="n"/>
      <c r="AR9" s="33" t="n"/>
      <c r="AS9" s="33" t="n"/>
      <c r="AT9" s="33" t="n"/>
      <c r="AU9" s="33" t="n"/>
      <c r="AV9" s="33" t="n"/>
      <c r="AW9" s="33" t="n"/>
      <c r="AX9" s="33" t="n"/>
      <c r="AY9" s="33" t="n"/>
      <c r="AZ9" s="33" t="n"/>
      <c r="BA9" s="33" t="n"/>
      <c r="BB9" s="33" t="n"/>
      <c r="BC9" s="33" t="n"/>
      <c r="BD9" s="33" t="n"/>
      <c r="BE9" s="33" t="n"/>
      <c r="BF9" s="33" t="n"/>
      <c r="BG9" s="33" t="n"/>
      <c r="BH9" s="33" t="n"/>
      <c r="BI9" s="27" t="n"/>
      <c r="BJ9" s="33" t="n"/>
      <c r="BK9" s="33" t="n"/>
      <c r="BL9" s="33" t="n"/>
      <c r="BM9" s="27" t="n"/>
      <c r="BN9" s="27" t="n"/>
      <c r="BO9" s="27" t="n"/>
      <c r="BP9" s="27" t="n"/>
      <c r="BQ9" s="36" t="n"/>
      <c r="BR9" s="37" t="n"/>
      <c r="BS9" s="36" t="n"/>
      <c r="BT9" s="37" t="n"/>
      <c r="BU9" s="39" t="n"/>
    </row>
    <row r="10" ht="19.9" customHeight="1" s="521">
      <c r="A10" s="10" t="n">
        <v>10</v>
      </c>
      <c r="B10" s="15" t="n">
        <v>9</v>
      </c>
      <c r="C10" s="519" t="n"/>
      <c r="D10" s="50">
        <f>LEFT(F10,1)&amp;RIGHT(F10,2)&amp;"N"&amp;G10&amp;"S"&amp;H10&amp;"C"&amp;I10</f>
        <v/>
      </c>
      <c r="E10" s="553" t="inlineStr">
        <is>
          <t>Spare</t>
        </is>
      </c>
      <c r="F10" s="22">
        <f>F9</f>
        <v/>
      </c>
      <c r="G10" s="21">
        <f>G9</f>
        <v/>
      </c>
      <c r="H10" s="21">
        <f>H9</f>
        <v/>
      </c>
      <c r="I10" s="21" t="n">
        <v>9</v>
      </c>
      <c r="J10" s="85">
        <f>J9</f>
        <v/>
      </c>
      <c r="K10" s="83">
        <f>IF(MID(J10,4,3)="551","DO","DI")</f>
        <v/>
      </c>
      <c r="L10" s="22" t="n"/>
      <c r="M10" s="22" t="n"/>
      <c r="N10" s="22">
        <f>IF(N9&lt;&gt;"",N9,"")</f>
        <v/>
      </c>
      <c r="O10" s="22" t="n"/>
      <c r="P10" s="22" t="n"/>
      <c r="Q10" s="22" t="n"/>
      <c r="R10" s="22" t="n"/>
      <c r="S10" s="25">
        <f>"%Z"&amp;TEXT(G10,"00")&amp;TEXT(H10,"0")&amp;"1"&amp;TEXT(I10,"00")</f>
        <v/>
      </c>
      <c r="T10" s="22">
        <f>IF(D10&lt;&gt;"",D10,"")</f>
        <v/>
      </c>
      <c r="U10" s="22" t="n"/>
      <c r="V10" s="22">
        <f>IF(E10&lt;&gt;"",E10,"")</f>
        <v/>
      </c>
      <c r="W10" s="23" t="inlineStr">
        <is>
          <t>MI</t>
        </is>
      </c>
      <c r="X10" s="84" t="inlineStr">
        <is>
          <t>DCS</t>
        </is>
      </c>
      <c r="Y10" s="27" t="n"/>
      <c r="Z10" s="27" t="n"/>
      <c r="AA10" s="28" t="n"/>
      <c r="AB10" s="33" t="n"/>
      <c r="AC10" s="29" t="n"/>
      <c r="AD10" s="27" t="n"/>
      <c r="AE10" s="27" t="n"/>
      <c r="AF10" s="27" t="n"/>
      <c r="AG10" s="27" t="n"/>
      <c r="AH10" s="27" t="n"/>
      <c r="AI10" s="27" t="n"/>
      <c r="AJ10" s="530" t="n"/>
      <c r="AK10" s="530" t="n"/>
      <c r="AL10" s="27" t="n"/>
      <c r="AM10" s="27" t="n"/>
      <c r="AN10" s="27" t="n"/>
      <c r="AO10" s="27" t="n"/>
      <c r="AP10" s="27" t="n"/>
      <c r="AQ10" s="33" t="n"/>
      <c r="AR10" s="33" t="n"/>
      <c r="AS10" s="33" t="n"/>
      <c r="AT10" s="33" t="n"/>
      <c r="AU10" s="33" t="n"/>
      <c r="AV10" s="33" t="n"/>
      <c r="AW10" s="33" t="n"/>
      <c r="AX10" s="33" t="n"/>
      <c r="AY10" s="33" t="n"/>
      <c r="AZ10" s="33" t="n"/>
      <c r="BA10" s="33" t="n"/>
      <c r="BB10" s="33" t="n"/>
      <c r="BC10" s="33" t="n"/>
      <c r="BD10" s="33" t="n"/>
      <c r="BE10" s="33" t="n"/>
      <c r="BF10" s="33" t="n"/>
      <c r="BG10" s="33" t="n"/>
      <c r="BH10" s="33" t="n"/>
      <c r="BI10" s="27" t="n"/>
      <c r="BJ10" s="33" t="n"/>
      <c r="BK10" s="33" t="n"/>
      <c r="BL10" s="33" t="n"/>
      <c r="BM10" s="27" t="n"/>
      <c r="BN10" s="27" t="n"/>
      <c r="BO10" s="27" t="n"/>
      <c r="BP10" s="27" t="n"/>
      <c r="BQ10" s="36" t="n"/>
      <c r="BR10" s="37" t="n"/>
      <c r="BS10" s="36" t="n"/>
      <c r="BT10" s="37" t="n"/>
      <c r="BU10" s="39" t="n"/>
    </row>
    <row r="11" ht="19.9" customHeight="1" s="521">
      <c r="A11" s="10" t="n">
        <v>11</v>
      </c>
      <c r="B11" s="15" t="n">
        <v>10</v>
      </c>
      <c r="C11" s="519" t="n"/>
      <c r="D11" s="50">
        <f>LEFT(F11,1)&amp;RIGHT(F11,2)&amp;"N"&amp;G11&amp;"S"&amp;H11&amp;"C"&amp;I11</f>
        <v/>
      </c>
      <c r="E11" s="553" t="inlineStr">
        <is>
          <t>Spare</t>
        </is>
      </c>
      <c r="F11" s="22">
        <f>F10</f>
        <v/>
      </c>
      <c r="G11" s="21">
        <f>G10</f>
        <v/>
      </c>
      <c r="H11" s="21">
        <f>H10</f>
        <v/>
      </c>
      <c r="I11" s="21" t="n">
        <v>10</v>
      </c>
      <c r="J11" s="85">
        <f>J10</f>
        <v/>
      </c>
      <c r="K11" s="83">
        <f>IF(MID(J11,4,3)="551","DO","DI")</f>
        <v/>
      </c>
      <c r="L11" s="22" t="n"/>
      <c r="M11" s="22" t="n"/>
      <c r="N11" s="22">
        <f>IF(N10&lt;&gt;"",N10,"")</f>
        <v/>
      </c>
      <c r="O11" s="22" t="n"/>
      <c r="P11" s="22" t="n"/>
      <c r="Q11" s="22" t="n"/>
      <c r="R11" s="22" t="n"/>
      <c r="S11" s="25">
        <f>"%Z"&amp;TEXT(G11,"00")&amp;TEXT(H11,"0")&amp;"1"&amp;TEXT(I11,"00")</f>
        <v/>
      </c>
      <c r="T11" s="22">
        <f>IF(D11&lt;&gt;"",D11,"")</f>
        <v/>
      </c>
      <c r="U11" s="22" t="n"/>
      <c r="V11" s="22">
        <f>IF(E11&lt;&gt;"",E11,"")</f>
        <v/>
      </c>
      <c r="W11" s="23" t="inlineStr">
        <is>
          <t>MI</t>
        </is>
      </c>
      <c r="X11" s="84" t="inlineStr">
        <is>
          <t>DCS</t>
        </is>
      </c>
      <c r="Y11" s="27" t="n"/>
      <c r="Z11" s="27" t="n"/>
      <c r="AA11" s="28" t="n"/>
      <c r="AB11" s="33" t="n"/>
      <c r="AC11" s="29" t="n"/>
      <c r="AD11" s="27" t="n"/>
      <c r="AE11" s="27" t="n"/>
      <c r="AF11" s="27" t="n"/>
      <c r="AG11" s="27" t="n"/>
      <c r="AH11" s="27" t="n"/>
      <c r="AI11" s="27" t="n"/>
      <c r="AJ11" s="530" t="n"/>
      <c r="AK11" s="530" t="n"/>
      <c r="AL11" s="27" t="n"/>
      <c r="AM11" s="27" t="n"/>
      <c r="AN11" s="27" t="n"/>
      <c r="AO11" s="27" t="n"/>
      <c r="AP11" s="27" t="n"/>
      <c r="AQ11" s="33" t="n"/>
      <c r="AR11" s="33" t="n"/>
      <c r="AS11" s="33" t="n"/>
      <c r="AT11" s="33" t="n"/>
      <c r="AU11" s="33" t="n"/>
      <c r="AV11" s="33" t="n"/>
      <c r="AW11" s="33" t="n"/>
      <c r="AX11" s="33" t="n"/>
      <c r="AY11" s="33" t="n"/>
      <c r="AZ11" s="33" t="n"/>
      <c r="BA11" s="33" t="n"/>
      <c r="BB11" s="33" t="n"/>
      <c r="BC11" s="33" t="n"/>
      <c r="BD11" s="33" t="n"/>
      <c r="BE11" s="33" t="n"/>
      <c r="BF11" s="33" t="n"/>
      <c r="BG11" s="33" t="n"/>
      <c r="BH11" s="33" t="n"/>
      <c r="BI11" s="27" t="n"/>
      <c r="BJ11" s="33" t="n"/>
      <c r="BK11" s="33" t="n"/>
      <c r="BL11" s="33" t="n"/>
      <c r="BM11" s="27" t="n"/>
      <c r="BN11" s="27" t="n"/>
      <c r="BO11" s="27" t="n"/>
      <c r="BP11" s="27" t="n"/>
      <c r="BQ11" s="36" t="n"/>
      <c r="BR11" s="37" t="n"/>
      <c r="BS11" s="36" t="n"/>
      <c r="BT11" s="37" t="n"/>
      <c r="BU11" s="39" t="n"/>
    </row>
    <row r="12" ht="19.9" customHeight="1" s="521">
      <c r="A12" s="10" t="n">
        <v>12</v>
      </c>
      <c r="B12" s="15" t="n">
        <v>11</v>
      </c>
      <c r="C12" s="519" t="n"/>
      <c r="D12" s="50">
        <f>LEFT(F12,1)&amp;RIGHT(F12,2)&amp;"N"&amp;G12&amp;"S"&amp;H12&amp;"C"&amp;I12</f>
        <v/>
      </c>
      <c r="E12" s="553" t="inlineStr">
        <is>
          <t>Spare</t>
        </is>
      </c>
      <c r="F12" s="22">
        <f>F11</f>
        <v/>
      </c>
      <c r="G12" s="21">
        <f>G11</f>
        <v/>
      </c>
      <c r="H12" s="21">
        <f>H11</f>
        <v/>
      </c>
      <c r="I12" s="21" t="n">
        <v>11</v>
      </c>
      <c r="J12" s="85">
        <f>J11</f>
        <v/>
      </c>
      <c r="K12" s="83">
        <f>IF(MID(J12,4,3)="551","DO","DI")</f>
        <v/>
      </c>
      <c r="L12" s="22" t="n"/>
      <c r="M12" s="22" t="n"/>
      <c r="N12" s="22">
        <f>IF(N11&lt;&gt;"",N11,"")</f>
        <v/>
      </c>
      <c r="O12" s="22" t="n"/>
      <c r="P12" s="22" t="n"/>
      <c r="Q12" s="22" t="n"/>
      <c r="R12" s="22" t="n"/>
      <c r="S12" s="25">
        <f>"%Z"&amp;TEXT(G12,"00")&amp;TEXT(H12,"0")&amp;"1"&amp;TEXT(I12,"00")</f>
        <v/>
      </c>
      <c r="T12" s="22">
        <f>IF(D12&lt;&gt;"",D12,"")</f>
        <v/>
      </c>
      <c r="U12" s="22" t="n"/>
      <c r="V12" s="22">
        <f>IF(E12&lt;&gt;"",E12,"")</f>
        <v/>
      </c>
      <c r="W12" s="23" t="inlineStr">
        <is>
          <t>MI</t>
        </is>
      </c>
      <c r="X12" s="84" t="inlineStr">
        <is>
          <t>DCS</t>
        </is>
      </c>
      <c r="Y12" s="27" t="n"/>
      <c r="Z12" s="27" t="n"/>
      <c r="AA12" s="28" t="n"/>
      <c r="AB12" s="33" t="n"/>
      <c r="AC12" s="29" t="n"/>
      <c r="AD12" s="27" t="n"/>
      <c r="AE12" s="27" t="n"/>
      <c r="AF12" s="27" t="n"/>
      <c r="AG12" s="27" t="n"/>
      <c r="AH12" s="27" t="n"/>
      <c r="AI12" s="27" t="n"/>
      <c r="AJ12" s="530" t="n"/>
      <c r="AK12" s="530" t="n"/>
      <c r="AL12" s="27" t="n"/>
      <c r="AM12" s="27" t="n"/>
      <c r="AN12" s="27" t="n"/>
      <c r="AO12" s="27" t="n"/>
      <c r="AP12" s="27" t="n"/>
      <c r="AQ12" s="33" t="n"/>
      <c r="AR12" s="33" t="n"/>
      <c r="AS12" s="33" t="n"/>
      <c r="AT12" s="33" t="n"/>
      <c r="AU12" s="33" t="n"/>
      <c r="AV12" s="33" t="n"/>
      <c r="AW12" s="33" t="n"/>
      <c r="AX12" s="33" t="n"/>
      <c r="AY12" s="33" t="n"/>
      <c r="AZ12" s="33" t="n"/>
      <c r="BA12" s="33" t="n"/>
      <c r="BB12" s="33" t="n"/>
      <c r="BC12" s="33" t="n"/>
      <c r="BD12" s="33" t="n"/>
      <c r="BE12" s="33" t="n"/>
      <c r="BF12" s="33" t="n"/>
      <c r="BG12" s="33" t="n"/>
      <c r="BH12" s="33" t="n"/>
      <c r="BI12" s="27" t="n"/>
      <c r="BJ12" s="33" t="n"/>
      <c r="BK12" s="33" t="n"/>
      <c r="BL12" s="33" t="n"/>
      <c r="BM12" s="27" t="n"/>
      <c r="BN12" s="27" t="n"/>
      <c r="BO12" s="27" t="n"/>
      <c r="BP12" s="27" t="n"/>
      <c r="BQ12" s="36" t="n"/>
      <c r="BR12" s="37" t="n"/>
      <c r="BS12" s="36" t="n"/>
      <c r="BT12" s="37" t="n"/>
      <c r="BU12" s="39" t="n"/>
    </row>
    <row r="13" ht="19.9" customHeight="1" s="521">
      <c r="A13" s="10" t="n">
        <v>13</v>
      </c>
      <c r="B13" s="15" t="n">
        <v>12</v>
      </c>
      <c r="C13" s="519" t="n"/>
      <c r="D13" s="50">
        <f>LEFT(F13,1)&amp;RIGHT(F13,2)&amp;"N"&amp;G13&amp;"S"&amp;H13&amp;"C"&amp;I13</f>
        <v/>
      </c>
      <c r="E13" s="553" t="inlineStr">
        <is>
          <t>Spare</t>
        </is>
      </c>
      <c r="F13" s="22">
        <f>F12</f>
        <v/>
      </c>
      <c r="G13" s="21">
        <f>G12</f>
        <v/>
      </c>
      <c r="H13" s="21">
        <f>H12</f>
        <v/>
      </c>
      <c r="I13" s="21" t="n">
        <v>12</v>
      </c>
      <c r="J13" s="85">
        <f>J12</f>
        <v/>
      </c>
      <c r="K13" s="83">
        <f>IF(MID(J13,4,3)="551","DO","DI")</f>
        <v/>
      </c>
      <c r="L13" s="22" t="n"/>
      <c r="M13" s="22" t="n"/>
      <c r="N13" s="22">
        <f>IF(N12&lt;&gt;"",N12,"")</f>
        <v/>
      </c>
      <c r="O13" s="22" t="n"/>
      <c r="P13" s="22" t="n"/>
      <c r="Q13" s="22" t="n"/>
      <c r="R13" s="22" t="n"/>
      <c r="S13" s="25">
        <f>"%Z"&amp;TEXT(G13,"00")&amp;TEXT(H13,"0")&amp;"1"&amp;TEXT(I13,"00")</f>
        <v/>
      </c>
      <c r="T13" s="22">
        <f>IF(D13&lt;&gt;"",D13,"")</f>
        <v/>
      </c>
      <c r="U13" s="22" t="n"/>
      <c r="V13" s="22">
        <f>IF(E13&lt;&gt;"",E13,"")</f>
        <v/>
      </c>
      <c r="W13" s="23" t="inlineStr">
        <is>
          <t>MI</t>
        </is>
      </c>
      <c r="X13" s="84" t="inlineStr">
        <is>
          <t>DCS</t>
        </is>
      </c>
      <c r="Y13" s="27" t="n"/>
      <c r="Z13" s="27" t="n"/>
      <c r="AA13" s="28" t="n"/>
      <c r="AB13" s="33" t="n"/>
      <c r="AC13" s="29" t="n"/>
      <c r="AD13" s="27" t="n"/>
      <c r="AE13" s="27" t="n"/>
      <c r="AF13" s="27" t="n"/>
      <c r="AG13" s="27" t="n"/>
      <c r="AH13" s="27" t="n"/>
      <c r="AI13" s="27" t="n"/>
      <c r="AJ13" s="530" t="n"/>
      <c r="AK13" s="530" t="n"/>
      <c r="AL13" s="27" t="n"/>
      <c r="AM13" s="27" t="n"/>
      <c r="AN13" s="27" t="n"/>
      <c r="AO13" s="27" t="n"/>
      <c r="AP13" s="27" t="n"/>
      <c r="AQ13" s="33" t="n"/>
      <c r="AR13" s="33" t="n"/>
      <c r="AS13" s="33" t="n"/>
      <c r="AT13" s="33" t="n"/>
      <c r="AU13" s="33" t="n"/>
      <c r="AV13" s="33" t="n"/>
      <c r="AW13" s="33" t="n"/>
      <c r="AX13" s="33" t="n"/>
      <c r="AY13" s="33" t="n"/>
      <c r="AZ13" s="33" t="n"/>
      <c r="BA13" s="33" t="n"/>
      <c r="BB13" s="33" t="n"/>
      <c r="BC13" s="33" t="n"/>
      <c r="BD13" s="33" t="n"/>
      <c r="BE13" s="33" t="n"/>
      <c r="BF13" s="33" t="n"/>
      <c r="BG13" s="33" t="n"/>
      <c r="BH13" s="33" t="n"/>
      <c r="BI13" s="27" t="n"/>
      <c r="BJ13" s="33" t="n"/>
      <c r="BK13" s="33" t="n"/>
      <c r="BL13" s="33" t="n"/>
      <c r="BM13" s="27" t="n"/>
      <c r="BN13" s="27" t="n"/>
      <c r="BO13" s="27" t="n"/>
      <c r="BP13" s="27" t="n"/>
      <c r="BQ13" s="36" t="n"/>
      <c r="BR13" s="37" t="n"/>
      <c r="BS13" s="36" t="n"/>
      <c r="BT13" s="37" t="n"/>
      <c r="BU13" s="39" t="n"/>
    </row>
    <row r="14" ht="19.9" customHeight="1" s="521">
      <c r="A14" s="10" t="n">
        <v>14</v>
      </c>
      <c r="B14" s="15" t="n">
        <v>13</v>
      </c>
      <c r="C14" s="519" t="n"/>
      <c r="D14" s="50">
        <f>LEFT(F14,1)&amp;RIGHT(F14,2)&amp;"N"&amp;G14&amp;"S"&amp;H14&amp;"C"&amp;I14</f>
        <v/>
      </c>
      <c r="E14" s="553" t="inlineStr">
        <is>
          <t>Spare</t>
        </is>
      </c>
      <c r="F14" s="22">
        <f>F13</f>
        <v/>
      </c>
      <c r="G14" s="21">
        <f>G13</f>
        <v/>
      </c>
      <c r="H14" s="21">
        <f>H13</f>
        <v/>
      </c>
      <c r="I14" s="21" t="n">
        <v>13</v>
      </c>
      <c r="J14" s="85">
        <f>J13</f>
        <v/>
      </c>
      <c r="K14" s="83">
        <f>IF(MID(J14,4,3)="551","DO","DI")</f>
        <v/>
      </c>
      <c r="L14" s="22" t="n"/>
      <c r="M14" s="22" t="n"/>
      <c r="N14" s="22">
        <f>IF(N13&lt;&gt;"",N13,"")</f>
        <v/>
      </c>
      <c r="O14" s="22" t="n"/>
      <c r="P14" s="22" t="n"/>
      <c r="Q14" s="22" t="n"/>
      <c r="R14" s="22" t="n"/>
      <c r="S14" s="25">
        <f>"%Z"&amp;TEXT(G14,"00")&amp;TEXT(H14,"0")&amp;"1"&amp;TEXT(I14,"00")</f>
        <v/>
      </c>
      <c r="T14" s="22">
        <f>IF(D14&lt;&gt;"",D14,"")</f>
        <v/>
      </c>
      <c r="U14" s="22" t="n"/>
      <c r="V14" s="22">
        <f>IF(E14&lt;&gt;"",E14,"")</f>
        <v/>
      </c>
      <c r="W14" s="23" t="inlineStr">
        <is>
          <t>MI</t>
        </is>
      </c>
      <c r="X14" s="84" t="inlineStr">
        <is>
          <t>DCS</t>
        </is>
      </c>
      <c r="Y14" s="27" t="n"/>
      <c r="Z14" s="27" t="n"/>
      <c r="AA14" s="28" t="n"/>
      <c r="AB14" s="33" t="n"/>
      <c r="AC14" s="29" t="n"/>
      <c r="AD14" s="27" t="n"/>
      <c r="AE14" s="27" t="n"/>
      <c r="AF14" s="27" t="n"/>
      <c r="AG14" s="27" t="n"/>
      <c r="AH14" s="27" t="n"/>
      <c r="AI14" s="27" t="n"/>
      <c r="AJ14" s="530" t="n"/>
      <c r="AK14" s="530" t="n"/>
      <c r="AL14" s="27" t="n"/>
      <c r="AM14" s="27" t="n"/>
      <c r="AN14" s="27" t="n"/>
      <c r="AO14" s="27" t="n"/>
      <c r="AP14" s="27" t="n"/>
      <c r="AQ14" s="33" t="n"/>
      <c r="AR14" s="33" t="n"/>
      <c r="AS14" s="33" t="n"/>
      <c r="AT14" s="33" t="n"/>
      <c r="AU14" s="33" t="n"/>
      <c r="AV14" s="33" t="n"/>
      <c r="AW14" s="33" t="n"/>
      <c r="AX14" s="33" t="n"/>
      <c r="AY14" s="33" t="n"/>
      <c r="AZ14" s="33" t="n"/>
      <c r="BA14" s="33" t="n"/>
      <c r="BB14" s="33" t="n"/>
      <c r="BC14" s="33" t="n"/>
      <c r="BD14" s="33" t="n"/>
      <c r="BE14" s="33" t="n"/>
      <c r="BF14" s="33" t="n"/>
      <c r="BG14" s="33" t="n"/>
      <c r="BH14" s="33" t="n"/>
      <c r="BI14" s="27" t="n"/>
      <c r="BJ14" s="33" t="n"/>
      <c r="BK14" s="33" t="n"/>
      <c r="BL14" s="33" t="n"/>
      <c r="BM14" s="27" t="n"/>
      <c r="BN14" s="27" t="n"/>
      <c r="BO14" s="27" t="n"/>
      <c r="BP14" s="27" t="n"/>
      <c r="BQ14" s="36" t="n"/>
      <c r="BR14" s="37" t="n"/>
      <c r="BS14" s="36" t="n"/>
      <c r="BT14" s="37" t="n"/>
      <c r="BU14" s="39" t="n"/>
    </row>
    <row r="15" ht="19.9" customHeight="1" s="521">
      <c r="A15" s="10" t="n">
        <v>15</v>
      </c>
      <c r="B15" s="15" t="n">
        <v>14</v>
      </c>
      <c r="C15" s="519" t="n"/>
      <c r="D15" s="50">
        <f>LEFT(F15,1)&amp;RIGHT(F15,2)&amp;"N"&amp;G15&amp;"S"&amp;H15&amp;"C"&amp;I15</f>
        <v/>
      </c>
      <c r="E15" s="553" t="inlineStr">
        <is>
          <t>Spare</t>
        </is>
      </c>
      <c r="F15" s="22">
        <f>F14</f>
        <v/>
      </c>
      <c r="G15" s="21">
        <f>G14</f>
        <v/>
      </c>
      <c r="H15" s="21">
        <f>H14</f>
        <v/>
      </c>
      <c r="I15" s="21" t="n">
        <v>14</v>
      </c>
      <c r="J15" s="85">
        <f>J14</f>
        <v/>
      </c>
      <c r="K15" s="83">
        <f>IF(MID(J15,4,3)="551","DO","DI")</f>
        <v/>
      </c>
      <c r="L15" s="22" t="n"/>
      <c r="M15" s="22" t="n"/>
      <c r="N15" s="22">
        <f>IF(N14&lt;&gt;"",N14,"")</f>
        <v/>
      </c>
      <c r="O15" s="22" t="n"/>
      <c r="P15" s="22" t="n"/>
      <c r="Q15" s="22" t="n"/>
      <c r="R15" s="22" t="n"/>
      <c r="S15" s="25">
        <f>"%Z"&amp;TEXT(G15,"00")&amp;TEXT(H15,"0")&amp;"1"&amp;TEXT(I15,"00")</f>
        <v/>
      </c>
      <c r="T15" s="22">
        <f>IF(D15&lt;&gt;"",D15,"")</f>
        <v/>
      </c>
      <c r="U15" s="22" t="n"/>
      <c r="V15" s="22">
        <f>IF(E15&lt;&gt;"",E15,"")</f>
        <v/>
      </c>
      <c r="W15" s="23" t="inlineStr">
        <is>
          <t>MI</t>
        </is>
      </c>
      <c r="X15" s="84" t="inlineStr">
        <is>
          <t>DCS</t>
        </is>
      </c>
      <c r="Y15" s="27" t="n"/>
      <c r="Z15" s="27" t="n"/>
      <c r="AA15" s="28" t="n"/>
      <c r="AB15" s="33" t="n"/>
      <c r="AC15" s="29" t="n"/>
      <c r="AD15" s="27" t="n"/>
      <c r="AE15" s="27" t="n"/>
      <c r="AF15" s="27" t="n"/>
      <c r="AG15" s="27" t="n"/>
      <c r="AH15" s="27" t="n"/>
      <c r="AI15" s="27" t="n"/>
      <c r="AJ15" s="530" t="n"/>
      <c r="AK15" s="530" t="n"/>
      <c r="AL15" s="27" t="n"/>
      <c r="AM15" s="27" t="n"/>
      <c r="AN15" s="27" t="n"/>
      <c r="AO15" s="27" t="n"/>
      <c r="AP15" s="27" t="n"/>
      <c r="AQ15" s="33" t="n"/>
      <c r="AR15" s="33" t="n"/>
      <c r="AS15" s="33" t="n"/>
      <c r="AT15" s="33" t="n"/>
      <c r="AU15" s="33" t="n"/>
      <c r="AV15" s="33" t="n"/>
      <c r="AW15" s="33" t="n"/>
      <c r="AX15" s="33" t="n"/>
      <c r="AY15" s="33" t="n"/>
      <c r="AZ15" s="33" t="n"/>
      <c r="BA15" s="33" t="n"/>
      <c r="BB15" s="33" t="n"/>
      <c r="BC15" s="33" t="n"/>
      <c r="BD15" s="33" t="n"/>
      <c r="BE15" s="33" t="n"/>
      <c r="BF15" s="33" t="n"/>
      <c r="BG15" s="33" t="n"/>
      <c r="BH15" s="33" t="n"/>
      <c r="BI15" s="27" t="n"/>
      <c r="BJ15" s="33" t="n"/>
      <c r="BK15" s="33" t="n"/>
      <c r="BL15" s="33" t="n"/>
      <c r="BM15" s="27" t="n"/>
      <c r="BN15" s="27" t="n"/>
      <c r="BO15" s="27" t="n"/>
      <c r="BP15" s="27" t="n"/>
      <c r="BQ15" s="36" t="n"/>
      <c r="BR15" s="37" t="n"/>
      <c r="BS15" s="36" t="n"/>
      <c r="BT15" s="37" t="n"/>
      <c r="BU15" s="39" t="n"/>
    </row>
    <row r="16" ht="19.9" customHeight="1" s="521">
      <c r="A16" s="10" t="n">
        <v>16</v>
      </c>
      <c r="B16" s="15" t="n">
        <v>15</v>
      </c>
      <c r="C16" s="519" t="n"/>
      <c r="D16" s="50">
        <f>LEFT(F16,1)&amp;RIGHT(F16,2)&amp;"N"&amp;G16&amp;"S"&amp;H16&amp;"C"&amp;I16</f>
        <v/>
      </c>
      <c r="E16" s="553" t="inlineStr">
        <is>
          <t>Spare</t>
        </is>
      </c>
      <c r="F16" s="22">
        <f>F15</f>
        <v/>
      </c>
      <c r="G16" s="21">
        <f>G15</f>
        <v/>
      </c>
      <c r="H16" s="21">
        <f>H15</f>
        <v/>
      </c>
      <c r="I16" s="21" t="n">
        <v>15</v>
      </c>
      <c r="J16" s="85">
        <f>J15</f>
        <v/>
      </c>
      <c r="K16" s="83">
        <f>IF(MID(J16,4,3)="551","DO","DI")</f>
        <v/>
      </c>
      <c r="L16" s="22" t="n"/>
      <c r="M16" s="22" t="n"/>
      <c r="N16" s="22">
        <f>IF(N15&lt;&gt;"",N15,"")</f>
        <v/>
      </c>
      <c r="O16" s="22" t="n"/>
      <c r="P16" s="22" t="n"/>
      <c r="Q16" s="22" t="n"/>
      <c r="R16" s="22" t="n"/>
      <c r="S16" s="25">
        <f>"%Z"&amp;TEXT(G16,"00")&amp;TEXT(H16,"0")&amp;"1"&amp;TEXT(I16,"00")</f>
        <v/>
      </c>
      <c r="T16" s="22">
        <f>IF(D16&lt;&gt;"",D16,"")</f>
        <v/>
      </c>
      <c r="U16" s="22" t="n"/>
      <c r="V16" s="22">
        <f>IF(E16&lt;&gt;"",E16,"")</f>
        <v/>
      </c>
      <c r="W16" s="23" t="inlineStr">
        <is>
          <t>MI</t>
        </is>
      </c>
      <c r="X16" s="84" t="inlineStr">
        <is>
          <t>DCS</t>
        </is>
      </c>
      <c r="Y16" s="27" t="n"/>
      <c r="Z16" s="27" t="n"/>
      <c r="AA16" s="28" t="n"/>
      <c r="AB16" s="33" t="n"/>
      <c r="AC16" s="29" t="n"/>
      <c r="AD16" s="27" t="n"/>
      <c r="AE16" s="27" t="n"/>
      <c r="AF16" s="27" t="n"/>
      <c r="AG16" s="27" t="n"/>
      <c r="AH16" s="27" t="n"/>
      <c r="AI16" s="27" t="n"/>
      <c r="AJ16" s="530" t="n"/>
      <c r="AK16" s="530" t="n"/>
      <c r="AL16" s="27" t="n"/>
      <c r="AM16" s="27" t="n"/>
      <c r="AN16" s="27" t="n"/>
      <c r="AO16" s="27" t="n"/>
      <c r="AP16" s="27" t="n"/>
      <c r="AQ16" s="33" t="n"/>
      <c r="AR16" s="33" t="n"/>
      <c r="AS16" s="33" t="n"/>
      <c r="AT16" s="33" t="n"/>
      <c r="AU16" s="33" t="n"/>
      <c r="AV16" s="33" t="n"/>
      <c r="AW16" s="33" t="n"/>
      <c r="AX16" s="33" t="n"/>
      <c r="AY16" s="33" t="n"/>
      <c r="AZ16" s="33" t="n"/>
      <c r="BA16" s="33" t="n"/>
      <c r="BB16" s="33" t="n"/>
      <c r="BC16" s="33" t="n"/>
      <c r="BD16" s="33" t="n"/>
      <c r="BE16" s="33" t="n"/>
      <c r="BF16" s="33" t="n"/>
      <c r="BG16" s="33" t="n"/>
      <c r="BH16" s="33" t="n"/>
      <c r="BI16" s="27" t="n"/>
      <c r="BJ16" s="33" t="n"/>
      <c r="BK16" s="33" t="n"/>
      <c r="BL16" s="33" t="n"/>
      <c r="BM16" s="27" t="n"/>
      <c r="BN16" s="27" t="n"/>
      <c r="BO16" s="27" t="n"/>
      <c r="BP16" s="27" t="n"/>
      <c r="BQ16" s="36" t="n"/>
      <c r="BR16" s="37" t="n"/>
      <c r="BS16" s="36" t="n"/>
      <c r="BT16" s="37" t="n"/>
      <c r="BU16" s="39" t="n"/>
    </row>
    <row r="17" ht="19.9" customHeight="1" s="521">
      <c r="A17" s="10" t="n">
        <v>17</v>
      </c>
      <c r="B17" s="15" t="n">
        <v>16</v>
      </c>
      <c r="C17" s="519" t="n"/>
      <c r="D17" s="50">
        <f>LEFT(F17,1)&amp;RIGHT(F17,2)&amp;"N"&amp;G17&amp;"S"&amp;H17&amp;"C"&amp;I17</f>
        <v/>
      </c>
      <c r="E17" s="553" t="inlineStr">
        <is>
          <t>Spare</t>
        </is>
      </c>
      <c r="F17" s="22">
        <f>F16</f>
        <v/>
      </c>
      <c r="G17" s="21">
        <f>G16</f>
        <v/>
      </c>
      <c r="H17" s="21">
        <f>H16</f>
        <v/>
      </c>
      <c r="I17" s="21" t="n">
        <v>16</v>
      </c>
      <c r="J17" s="85">
        <f>J16</f>
        <v/>
      </c>
      <c r="K17" s="83">
        <f>IF(MID(J17,4,3)="551","DO","DI")</f>
        <v/>
      </c>
      <c r="L17" s="22" t="n"/>
      <c r="M17" s="22" t="n"/>
      <c r="N17" s="22">
        <f>IF(N16&lt;&gt;"",N16,"")</f>
        <v/>
      </c>
      <c r="O17" s="22" t="n"/>
      <c r="P17" s="22" t="n"/>
      <c r="Q17" s="22" t="n"/>
      <c r="R17" s="22" t="n"/>
      <c r="S17" s="25">
        <f>"%Z"&amp;TEXT(G17,"00")&amp;TEXT(H17,"0")&amp;"1"&amp;TEXT(I17,"00")</f>
        <v/>
      </c>
      <c r="T17" s="22">
        <f>IF(D17&lt;&gt;"",D17,"")</f>
        <v/>
      </c>
      <c r="U17" s="22" t="n"/>
      <c r="V17" s="22">
        <f>IF(E17&lt;&gt;"",E17,"")</f>
        <v/>
      </c>
      <c r="W17" s="23" t="inlineStr">
        <is>
          <t>MI</t>
        </is>
      </c>
      <c r="X17" s="84" t="inlineStr">
        <is>
          <t>DCS</t>
        </is>
      </c>
      <c r="Y17" s="27" t="n"/>
      <c r="Z17" s="27" t="n"/>
      <c r="AA17" s="28" t="n"/>
      <c r="AB17" s="33" t="n"/>
      <c r="AC17" s="29" t="n"/>
      <c r="AD17" s="27" t="n"/>
      <c r="AE17" s="27" t="n"/>
      <c r="AF17" s="27" t="n"/>
      <c r="AG17" s="27" t="n"/>
      <c r="AH17" s="27" t="n"/>
      <c r="AI17" s="27" t="n"/>
      <c r="AJ17" s="530" t="n"/>
      <c r="AK17" s="530" t="n"/>
      <c r="AL17" s="27" t="n"/>
      <c r="AM17" s="27" t="n"/>
      <c r="AN17" s="27" t="n"/>
      <c r="AO17" s="27" t="n"/>
      <c r="AP17" s="27" t="n"/>
      <c r="AQ17" s="33" t="n"/>
      <c r="AR17" s="33" t="n"/>
      <c r="AS17" s="33" t="n"/>
      <c r="AT17" s="33" t="n"/>
      <c r="AU17" s="33" t="n"/>
      <c r="AV17" s="33" t="n"/>
      <c r="AW17" s="33" t="n"/>
      <c r="AX17" s="33" t="n"/>
      <c r="AY17" s="33" t="n"/>
      <c r="AZ17" s="33" t="n"/>
      <c r="BA17" s="33" t="n"/>
      <c r="BB17" s="33" t="n"/>
      <c r="BC17" s="33" t="n"/>
      <c r="BD17" s="33" t="n"/>
      <c r="BE17" s="33" t="n"/>
      <c r="BF17" s="33" t="n"/>
      <c r="BG17" s="33" t="n"/>
      <c r="BH17" s="33" t="n"/>
      <c r="BI17" s="27" t="n"/>
      <c r="BJ17" s="33" t="n"/>
      <c r="BK17" s="33" t="n"/>
      <c r="BL17" s="33" t="n"/>
      <c r="BM17" s="27" t="n"/>
      <c r="BN17" s="27" t="n"/>
      <c r="BO17" s="27" t="n"/>
      <c r="BP17" s="27" t="n"/>
      <c r="BQ17" s="36" t="n"/>
      <c r="BR17" s="37" t="n"/>
      <c r="BS17" s="36" t="n"/>
      <c r="BT17" s="37" t="n"/>
      <c r="BU17" s="39" t="n"/>
    </row>
    <row r="18" ht="19.9" customHeight="1" s="521">
      <c r="A18" s="10" t="n">
        <v>18</v>
      </c>
      <c r="B18" s="15" t="n">
        <v>17</v>
      </c>
      <c r="C18" s="519" t="n"/>
      <c r="D18" s="50">
        <f>LEFT(F18,1)&amp;RIGHT(F18,2)&amp;"N"&amp;G18&amp;"S"&amp;H18&amp;"C"&amp;I18</f>
        <v/>
      </c>
      <c r="E18" s="553" t="inlineStr">
        <is>
          <t>Spare</t>
        </is>
      </c>
      <c r="F18" s="22">
        <f>F17</f>
        <v/>
      </c>
      <c r="G18" s="21">
        <f>G17</f>
        <v/>
      </c>
      <c r="H18" s="21">
        <f>H17</f>
        <v/>
      </c>
      <c r="I18" s="21" t="n">
        <v>17</v>
      </c>
      <c r="J18" s="85">
        <f>J17</f>
        <v/>
      </c>
      <c r="K18" s="83">
        <f>IF(MID(J18,4,3)="551","DO","DI")</f>
        <v/>
      </c>
      <c r="L18" s="22" t="n"/>
      <c r="M18" s="22" t="n"/>
      <c r="N18" s="22">
        <f>IF(N17&lt;&gt;"",N17,"")</f>
        <v/>
      </c>
      <c r="O18" s="22" t="n"/>
      <c r="P18" s="22" t="n"/>
      <c r="Q18" s="22" t="n"/>
      <c r="R18" s="22" t="n"/>
      <c r="S18" s="25">
        <f>"%Z"&amp;TEXT(G18,"00")&amp;TEXT(H18,"0")&amp;"1"&amp;TEXT(I18,"00")</f>
        <v/>
      </c>
      <c r="T18" s="22">
        <f>IF(D18&lt;&gt;"",D18,"")</f>
        <v/>
      </c>
      <c r="U18" s="22" t="n"/>
      <c r="V18" s="22">
        <f>IF(E18&lt;&gt;"",E18,"")</f>
        <v/>
      </c>
      <c r="W18" s="23" t="inlineStr">
        <is>
          <t>MI</t>
        </is>
      </c>
      <c r="X18" s="84" t="inlineStr">
        <is>
          <t>DCS</t>
        </is>
      </c>
      <c r="Y18" s="27" t="n"/>
      <c r="Z18" s="27" t="n"/>
      <c r="AA18" s="28" t="n"/>
      <c r="AB18" s="33" t="n"/>
      <c r="AC18" s="29" t="n"/>
      <c r="AD18" s="27" t="n"/>
      <c r="AE18" s="27" t="n"/>
      <c r="AF18" s="27" t="n"/>
      <c r="AG18" s="27" t="n"/>
      <c r="AH18" s="27" t="n"/>
      <c r="AI18" s="27" t="n"/>
      <c r="AJ18" s="530" t="n"/>
      <c r="AK18" s="530" t="n"/>
      <c r="AL18" s="27" t="n"/>
      <c r="AM18" s="27" t="n"/>
      <c r="AN18" s="27" t="n"/>
      <c r="AO18" s="27" t="n"/>
      <c r="AP18" s="27" t="n"/>
      <c r="AQ18" s="33" t="n"/>
      <c r="AR18" s="33" t="n"/>
      <c r="AS18" s="33" t="n"/>
      <c r="AT18" s="33" t="n"/>
      <c r="AU18" s="33" t="n"/>
      <c r="AV18" s="33" t="n"/>
      <c r="AW18" s="33" t="n"/>
      <c r="AX18" s="33" t="n"/>
      <c r="AY18" s="33" t="n"/>
      <c r="AZ18" s="33" t="n"/>
      <c r="BA18" s="33" t="n"/>
      <c r="BB18" s="33" t="n"/>
      <c r="BC18" s="33" t="n"/>
      <c r="BD18" s="33" t="n"/>
      <c r="BE18" s="33" t="n"/>
      <c r="BF18" s="33" t="n"/>
      <c r="BG18" s="33" t="n"/>
      <c r="BH18" s="33" t="n"/>
      <c r="BI18" s="27" t="n"/>
      <c r="BJ18" s="33" t="n"/>
      <c r="BK18" s="33" t="n"/>
      <c r="BL18" s="33" t="n"/>
      <c r="BM18" s="27" t="n"/>
      <c r="BN18" s="27" t="n"/>
      <c r="BO18" s="27" t="n"/>
      <c r="BP18" s="27" t="n"/>
      <c r="BQ18" s="36" t="n"/>
      <c r="BR18" s="37" t="n"/>
      <c r="BS18" s="36" t="n"/>
      <c r="BT18" s="37" t="n"/>
      <c r="BU18" s="39" t="n"/>
    </row>
    <row r="19" ht="19.9" customHeight="1" s="521">
      <c r="A19" s="10" t="n">
        <v>19</v>
      </c>
      <c r="B19" s="15" t="n">
        <v>18</v>
      </c>
      <c r="C19" s="519" t="n"/>
      <c r="D19" s="50">
        <f>LEFT(F19,1)&amp;RIGHT(F19,2)&amp;"N"&amp;G19&amp;"S"&amp;H19&amp;"C"&amp;I19</f>
        <v/>
      </c>
      <c r="E19" s="553" t="inlineStr">
        <is>
          <t>Spare</t>
        </is>
      </c>
      <c r="F19" s="22">
        <f>F18</f>
        <v/>
      </c>
      <c r="G19" s="21">
        <f>G18</f>
        <v/>
      </c>
      <c r="H19" s="21">
        <f>H18</f>
        <v/>
      </c>
      <c r="I19" s="21" t="n">
        <v>18</v>
      </c>
      <c r="J19" s="85">
        <f>J18</f>
        <v/>
      </c>
      <c r="K19" s="83">
        <f>IF(MID(J19,4,3)="551","DO","DI")</f>
        <v/>
      </c>
      <c r="L19" s="22" t="n"/>
      <c r="M19" s="22" t="n"/>
      <c r="N19" s="22">
        <f>IF(N18&lt;&gt;"",N18,"")</f>
        <v/>
      </c>
      <c r="O19" s="22" t="n"/>
      <c r="P19" s="22" t="n"/>
      <c r="Q19" s="22" t="n"/>
      <c r="R19" s="22" t="n"/>
      <c r="S19" s="25">
        <f>"%Z"&amp;TEXT(G19,"00")&amp;TEXT(H19,"0")&amp;"1"&amp;TEXT(I19,"00")</f>
        <v/>
      </c>
      <c r="T19" s="22">
        <f>IF(D19&lt;&gt;"",D19,"")</f>
        <v/>
      </c>
      <c r="U19" s="22" t="n"/>
      <c r="V19" s="22">
        <f>IF(E19&lt;&gt;"",E19,"")</f>
        <v/>
      </c>
      <c r="W19" s="23" t="inlineStr">
        <is>
          <t>MI</t>
        </is>
      </c>
      <c r="X19" s="84" t="inlineStr">
        <is>
          <t>DCS</t>
        </is>
      </c>
      <c r="Y19" s="27" t="n"/>
      <c r="Z19" s="27" t="n"/>
      <c r="AA19" s="28" t="n"/>
      <c r="AB19" s="33" t="n"/>
      <c r="AC19" s="29" t="n"/>
      <c r="AD19" s="27" t="n"/>
      <c r="AE19" s="27" t="n"/>
      <c r="AF19" s="27" t="n"/>
      <c r="AG19" s="27" t="n"/>
      <c r="AH19" s="27" t="n"/>
      <c r="AI19" s="27" t="n"/>
      <c r="AJ19" s="530" t="n"/>
      <c r="AK19" s="530" t="n"/>
      <c r="AL19" s="27" t="n"/>
      <c r="AM19" s="27" t="n"/>
      <c r="AN19" s="27" t="n"/>
      <c r="AO19" s="27" t="n"/>
      <c r="AP19" s="27" t="n"/>
      <c r="AQ19" s="33" t="n"/>
      <c r="AR19" s="33" t="n"/>
      <c r="AS19" s="33" t="n"/>
      <c r="AT19" s="33" t="n"/>
      <c r="AU19" s="33" t="n"/>
      <c r="AV19" s="33" t="n"/>
      <c r="AW19" s="33" t="n"/>
      <c r="AX19" s="33" t="n"/>
      <c r="AY19" s="33" t="n"/>
      <c r="AZ19" s="33" t="n"/>
      <c r="BA19" s="33" t="n"/>
      <c r="BB19" s="33" t="n"/>
      <c r="BC19" s="33" t="n"/>
      <c r="BD19" s="33" t="n"/>
      <c r="BE19" s="33" t="n"/>
      <c r="BF19" s="33" t="n"/>
      <c r="BG19" s="33" t="n"/>
      <c r="BH19" s="33" t="n"/>
      <c r="BI19" s="27" t="n"/>
      <c r="BJ19" s="33" t="n"/>
      <c r="BK19" s="33" t="n"/>
      <c r="BL19" s="33" t="n"/>
      <c r="BM19" s="27" t="n"/>
      <c r="BN19" s="27" t="n"/>
      <c r="BO19" s="27" t="n"/>
      <c r="BP19" s="27" t="n"/>
      <c r="BQ19" s="36" t="n"/>
      <c r="BR19" s="37" t="n"/>
      <c r="BS19" s="36" t="n"/>
      <c r="BT19" s="37" t="n"/>
      <c r="BU19" s="39" t="n"/>
    </row>
    <row r="20" ht="19.9" customHeight="1" s="521">
      <c r="A20" s="10" t="n">
        <v>20</v>
      </c>
      <c r="B20" s="15" t="n">
        <v>19</v>
      </c>
      <c r="C20" s="519" t="n"/>
      <c r="D20" s="50">
        <f>LEFT(F20,1)&amp;RIGHT(F20,2)&amp;"N"&amp;G20&amp;"S"&amp;H20&amp;"C"&amp;I20</f>
        <v/>
      </c>
      <c r="E20" s="553" t="inlineStr">
        <is>
          <t>Spare</t>
        </is>
      </c>
      <c r="F20" s="22">
        <f>F19</f>
        <v/>
      </c>
      <c r="G20" s="21">
        <f>G19</f>
        <v/>
      </c>
      <c r="H20" s="21">
        <f>H19</f>
        <v/>
      </c>
      <c r="I20" s="21" t="n">
        <v>19</v>
      </c>
      <c r="J20" s="85">
        <f>J19</f>
        <v/>
      </c>
      <c r="K20" s="83">
        <f>IF(MID(J20,4,3)="551","DO","DI")</f>
        <v/>
      </c>
      <c r="L20" s="22" t="n"/>
      <c r="M20" s="22" t="n"/>
      <c r="N20" s="22">
        <f>IF(N19&lt;&gt;"",N19,"")</f>
        <v/>
      </c>
      <c r="O20" s="22" t="n"/>
      <c r="P20" s="22" t="n"/>
      <c r="Q20" s="22" t="n"/>
      <c r="R20" s="22" t="n"/>
      <c r="S20" s="25">
        <f>"%Z"&amp;TEXT(G20,"00")&amp;TEXT(H20,"0")&amp;"1"&amp;TEXT(I20,"00")</f>
        <v/>
      </c>
      <c r="T20" s="22">
        <f>IF(D20&lt;&gt;"",D20,"")</f>
        <v/>
      </c>
      <c r="U20" s="22" t="n"/>
      <c r="V20" s="22">
        <f>IF(E20&lt;&gt;"",E20,"")</f>
        <v/>
      </c>
      <c r="W20" s="23" t="inlineStr">
        <is>
          <t>MI</t>
        </is>
      </c>
      <c r="X20" s="84" t="inlineStr">
        <is>
          <t>DCS</t>
        </is>
      </c>
      <c r="Y20" s="27" t="n"/>
      <c r="Z20" s="27" t="n"/>
      <c r="AA20" s="28" t="n"/>
      <c r="AB20" s="33" t="n"/>
      <c r="AC20" s="29" t="n"/>
      <c r="AD20" s="27" t="n"/>
      <c r="AE20" s="27" t="n"/>
      <c r="AF20" s="27" t="n"/>
      <c r="AG20" s="27" t="n"/>
      <c r="AH20" s="27" t="n"/>
      <c r="AI20" s="27" t="n"/>
      <c r="AJ20" s="530" t="n"/>
      <c r="AK20" s="530" t="n"/>
      <c r="AL20" s="27" t="n"/>
      <c r="AM20" s="27" t="n"/>
      <c r="AN20" s="27" t="n"/>
      <c r="AO20" s="27" t="n"/>
      <c r="AP20" s="27" t="n"/>
      <c r="AQ20" s="33" t="n"/>
      <c r="AR20" s="33" t="n"/>
      <c r="AS20" s="33" t="n"/>
      <c r="AT20" s="33" t="n"/>
      <c r="AU20" s="33" t="n"/>
      <c r="AV20" s="33" t="n"/>
      <c r="AW20" s="33" t="n"/>
      <c r="AX20" s="33" t="n"/>
      <c r="AY20" s="33" t="n"/>
      <c r="AZ20" s="33" t="n"/>
      <c r="BA20" s="33" t="n"/>
      <c r="BB20" s="33" t="n"/>
      <c r="BC20" s="33" t="n"/>
      <c r="BD20" s="33" t="n"/>
      <c r="BE20" s="33" t="n"/>
      <c r="BF20" s="33" t="n"/>
      <c r="BG20" s="33" t="n"/>
      <c r="BH20" s="33" t="n"/>
      <c r="BI20" s="27" t="n"/>
      <c r="BJ20" s="33" t="n"/>
      <c r="BK20" s="33" t="n"/>
      <c r="BL20" s="33" t="n"/>
      <c r="BM20" s="27" t="n"/>
      <c r="BN20" s="27" t="n"/>
      <c r="BO20" s="27" t="n"/>
      <c r="BP20" s="27" t="n"/>
      <c r="BQ20" s="36" t="n"/>
      <c r="BR20" s="37" t="n"/>
      <c r="BS20" s="36" t="n"/>
      <c r="BT20" s="37" t="n"/>
      <c r="BU20" s="39" t="n"/>
    </row>
    <row r="21" ht="19.9" customHeight="1" s="521">
      <c r="A21" s="10" t="n">
        <v>21</v>
      </c>
      <c r="B21" s="15" t="n">
        <v>20</v>
      </c>
      <c r="C21" s="519" t="n"/>
      <c r="D21" s="50">
        <f>LEFT(F21,1)&amp;RIGHT(F21,2)&amp;"N"&amp;G21&amp;"S"&amp;H21&amp;"C"&amp;I21</f>
        <v/>
      </c>
      <c r="E21" s="553" t="inlineStr">
        <is>
          <t>Spare</t>
        </is>
      </c>
      <c r="F21" s="22">
        <f>F20</f>
        <v/>
      </c>
      <c r="G21" s="21">
        <f>G20</f>
        <v/>
      </c>
      <c r="H21" s="21">
        <f>H20</f>
        <v/>
      </c>
      <c r="I21" s="21" t="n">
        <v>20</v>
      </c>
      <c r="J21" s="85">
        <f>J20</f>
        <v/>
      </c>
      <c r="K21" s="83">
        <f>IF(MID(J21,4,3)="551","DO","DI")</f>
        <v/>
      </c>
      <c r="L21" s="22" t="n"/>
      <c r="M21" s="22" t="n"/>
      <c r="N21" s="22">
        <f>IF(N20&lt;&gt;"",N20,"")</f>
        <v/>
      </c>
      <c r="O21" s="22" t="n"/>
      <c r="P21" s="22" t="n"/>
      <c r="Q21" s="22" t="n"/>
      <c r="R21" s="22" t="n"/>
      <c r="S21" s="25">
        <f>"%Z"&amp;TEXT(G21,"00")&amp;TEXT(H21,"0")&amp;"1"&amp;TEXT(I21,"00")</f>
        <v/>
      </c>
      <c r="T21" s="22">
        <f>IF(D21&lt;&gt;"",D21,"")</f>
        <v/>
      </c>
      <c r="U21" s="22" t="n"/>
      <c r="V21" s="22">
        <f>IF(E21&lt;&gt;"",E21,"")</f>
        <v/>
      </c>
      <c r="W21" s="23" t="inlineStr">
        <is>
          <t>MI</t>
        </is>
      </c>
      <c r="X21" s="84" t="inlineStr">
        <is>
          <t>DCS</t>
        </is>
      </c>
      <c r="Y21" s="27" t="n"/>
      <c r="Z21" s="27" t="n"/>
      <c r="AA21" s="28" t="n"/>
      <c r="AB21" s="33" t="n"/>
      <c r="AC21" s="29" t="n"/>
      <c r="AD21" s="27" t="n"/>
      <c r="AE21" s="27" t="n"/>
      <c r="AF21" s="27" t="n"/>
      <c r="AG21" s="27" t="n"/>
      <c r="AH21" s="27" t="n"/>
      <c r="AI21" s="27" t="n"/>
      <c r="AJ21" s="530" t="n"/>
      <c r="AK21" s="530" t="n"/>
      <c r="AL21" s="27" t="n"/>
      <c r="AM21" s="27" t="n"/>
      <c r="AN21" s="27" t="n"/>
      <c r="AO21" s="27" t="n"/>
      <c r="AP21" s="27" t="n"/>
      <c r="AQ21" s="33" t="n"/>
      <c r="AR21" s="33" t="n"/>
      <c r="AS21" s="33" t="n"/>
      <c r="AT21" s="33" t="n"/>
      <c r="AU21" s="33" t="n"/>
      <c r="AV21" s="33" t="n"/>
      <c r="AW21" s="33" t="n"/>
      <c r="AX21" s="33" t="n"/>
      <c r="AY21" s="33" t="n"/>
      <c r="AZ21" s="33" t="n"/>
      <c r="BA21" s="33" t="n"/>
      <c r="BB21" s="33" t="n"/>
      <c r="BC21" s="33" t="n"/>
      <c r="BD21" s="33" t="n"/>
      <c r="BE21" s="33" t="n"/>
      <c r="BF21" s="33" t="n"/>
      <c r="BG21" s="33" t="n"/>
      <c r="BH21" s="33" t="n"/>
      <c r="BI21" s="27" t="n"/>
      <c r="BJ21" s="33" t="n"/>
      <c r="BK21" s="33" t="n"/>
      <c r="BL21" s="33" t="n"/>
      <c r="BM21" s="27" t="n"/>
      <c r="BN21" s="27" t="n"/>
      <c r="BO21" s="27" t="n"/>
      <c r="BP21" s="27" t="n"/>
      <c r="BQ21" s="36" t="n"/>
      <c r="BR21" s="37" t="n"/>
      <c r="BS21" s="36" t="n"/>
      <c r="BT21" s="37" t="n"/>
      <c r="BU21" s="39" t="n"/>
    </row>
    <row r="22" ht="19.9" customHeight="1" s="521">
      <c r="A22" s="10" t="n">
        <v>22</v>
      </c>
      <c r="B22" s="15" t="n">
        <v>21</v>
      </c>
      <c r="C22" s="519" t="n"/>
      <c r="D22" s="50">
        <f>LEFT(F22,1)&amp;RIGHT(F22,2)&amp;"N"&amp;G22&amp;"S"&amp;H22&amp;"C"&amp;I22</f>
        <v/>
      </c>
      <c r="E22" s="553" t="inlineStr">
        <is>
          <t>Spare</t>
        </is>
      </c>
      <c r="F22" s="22">
        <f>F21</f>
        <v/>
      </c>
      <c r="G22" s="21">
        <f>G21</f>
        <v/>
      </c>
      <c r="H22" s="21">
        <f>H21</f>
        <v/>
      </c>
      <c r="I22" s="21" t="n">
        <v>21</v>
      </c>
      <c r="J22" s="85">
        <f>J21</f>
        <v/>
      </c>
      <c r="K22" s="83">
        <f>IF(MID(J22,4,3)="551","DO","DI")</f>
        <v/>
      </c>
      <c r="L22" s="22" t="n"/>
      <c r="M22" s="22" t="n"/>
      <c r="N22" s="22">
        <f>IF(N21&lt;&gt;"",N21,"")</f>
        <v/>
      </c>
      <c r="O22" s="22" t="n"/>
      <c r="P22" s="22" t="n"/>
      <c r="Q22" s="22" t="n"/>
      <c r="R22" s="22" t="n"/>
      <c r="S22" s="25">
        <f>"%Z"&amp;TEXT(G22,"00")&amp;TEXT(H22,"0")&amp;"1"&amp;TEXT(I22,"00")</f>
        <v/>
      </c>
      <c r="T22" s="22">
        <f>IF(D22&lt;&gt;"",D22,"")</f>
        <v/>
      </c>
      <c r="U22" s="22" t="n"/>
      <c r="V22" s="22">
        <f>IF(E22&lt;&gt;"",E22,"")</f>
        <v/>
      </c>
      <c r="W22" s="23" t="inlineStr">
        <is>
          <t>MI</t>
        </is>
      </c>
      <c r="X22" s="84" t="inlineStr">
        <is>
          <t>DCS</t>
        </is>
      </c>
      <c r="Y22" s="27" t="n"/>
      <c r="Z22" s="27" t="n"/>
      <c r="AA22" s="28" t="n"/>
      <c r="AB22" s="33" t="n"/>
      <c r="AC22" s="29" t="n"/>
      <c r="AD22" s="27" t="n"/>
      <c r="AE22" s="27" t="n"/>
      <c r="AF22" s="27" t="n"/>
      <c r="AG22" s="27" t="n"/>
      <c r="AH22" s="27" t="n"/>
      <c r="AI22" s="27" t="n"/>
      <c r="AJ22" s="530" t="n"/>
      <c r="AK22" s="530" t="n"/>
      <c r="AL22" s="27" t="n"/>
      <c r="AM22" s="27" t="n"/>
      <c r="AN22" s="27" t="n"/>
      <c r="AO22" s="27" t="n"/>
      <c r="AP22" s="27" t="n"/>
      <c r="AQ22" s="33" t="n"/>
      <c r="AR22" s="33" t="n"/>
      <c r="AS22" s="33" t="n"/>
      <c r="AT22" s="33" t="n"/>
      <c r="AU22" s="33" t="n"/>
      <c r="AV22" s="33" t="n"/>
      <c r="AW22" s="33" t="n"/>
      <c r="AX22" s="33" t="n"/>
      <c r="AY22" s="33" t="n"/>
      <c r="AZ22" s="33" t="n"/>
      <c r="BA22" s="33" t="n"/>
      <c r="BB22" s="33" t="n"/>
      <c r="BC22" s="33" t="n"/>
      <c r="BD22" s="33" t="n"/>
      <c r="BE22" s="33" t="n"/>
      <c r="BF22" s="33" t="n"/>
      <c r="BG22" s="33" t="n"/>
      <c r="BH22" s="33" t="n"/>
      <c r="BI22" s="27" t="n"/>
      <c r="BJ22" s="33" t="n"/>
      <c r="BK22" s="33" t="n"/>
      <c r="BL22" s="33" t="n"/>
      <c r="BM22" s="27" t="n"/>
      <c r="BN22" s="27" t="n"/>
      <c r="BO22" s="27" t="n"/>
      <c r="BP22" s="27" t="n"/>
      <c r="BQ22" s="36" t="n"/>
      <c r="BR22" s="37" t="n"/>
      <c r="BS22" s="36" t="n"/>
      <c r="BT22" s="37" t="n"/>
      <c r="BU22" s="39" t="n"/>
    </row>
    <row r="23" ht="19.9" customHeight="1" s="521">
      <c r="A23" s="10" t="n">
        <v>23</v>
      </c>
      <c r="B23" s="15" t="n">
        <v>22</v>
      </c>
      <c r="C23" s="519" t="n"/>
      <c r="D23" s="50">
        <f>LEFT(F23,1)&amp;RIGHT(F23,2)&amp;"N"&amp;G23&amp;"S"&amp;H23&amp;"C"&amp;I23</f>
        <v/>
      </c>
      <c r="E23" s="553" t="inlineStr">
        <is>
          <t>Spare</t>
        </is>
      </c>
      <c r="F23" s="22">
        <f>F22</f>
        <v/>
      </c>
      <c r="G23" s="21">
        <f>G22</f>
        <v/>
      </c>
      <c r="H23" s="21">
        <f>H22</f>
        <v/>
      </c>
      <c r="I23" s="21" t="n">
        <v>22</v>
      </c>
      <c r="J23" s="85">
        <f>J22</f>
        <v/>
      </c>
      <c r="K23" s="83">
        <f>IF(MID(J23,4,3)="551","DO","DI")</f>
        <v/>
      </c>
      <c r="L23" s="22" t="n"/>
      <c r="M23" s="22" t="n"/>
      <c r="N23" s="22">
        <f>IF(N22&lt;&gt;"",N22,"")</f>
        <v/>
      </c>
      <c r="O23" s="22" t="n"/>
      <c r="P23" s="22" t="n"/>
      <c r="Q23" s="22" t="n"/>
      <c r="R23" s="22" t="n"/>
      <c r="S23" s="25">
        <f>"%Z"&amp;TEXT(G23,"00")&amp;TEXT(H23,"0")&amp;"1"&amp;TEXT(I23,"00")</f>
        <v/>
      </c>
      <c r="T23" s="22">
        <f>IF(D23&lt;&gt;"",D23,"")</f>
        <v/>
      </c>
      <c r="U23" s="22" t="n"/>
      <c r="V23" s="22">
        <f>IF(E23&lt;&gt;"",E23,"")</f>
        <v/>
      </c>
      <c r="W23" s="23" t="inlineStr">
        <is>
          <t>MI</t>
        </is>
      </c>
      <c r="X23" s="84" t="inlineStr">
        <is>
          <t>DCS</t>
        </is>
      </c>
      <c r="Y23" s="27" t="n"/>
      <c r="Z23" s="27" t="n"/>
      <c r="AA23" s="28" t="n"/>
      <c r="AB23" s="33" t="n"/>
      <c r="AC23" s="29" t="n"/>
      <c r="AD23" s="27" t="n"/>
      <c r="AE23" s="27" t="n"/>
      <c r="AF23" s="27" t="n"/>
      <c r="AG23" s="27" t="n"/>
      <c r="AH23" s="27" t="n"/>
      <c r="AI23" s="27" t="n"/>
      <c r="AJ23" s="530" t="n"/>
      <c r="AK23" s="530" t="n"/>
      <c r="AL23" s="27" t="n"/>
      <c r="AM23" s="27" t="n"/>
      <c r="AN23" s="27" t="n"/>
      <c r="AO23" s="27" t="n"/>
      <c r="AP23" s="27" t="n"/>
      <c r="AQ23" s="33" t="n"/>
      <c r="AR23" s="33" t="n"/>
      <c r="AS23" s="33" t="n"/>
      <c r="AT23" s="33" t="n"/>
      <c r="AU23" s="33" t="n"/>
      <c r="AV23" s="33" t="n"/>
      <c r="AW23" s="33" t="n"/>
      <c r="AX23" s="33" t="n"/>
      <c r="AY23" s="33" t="n"/>
      <c r="AZ23" s="33" t="n"/>
      <c r="BA23" s="33" t="n"/>
      <c r="BB23" s="33" t="n"/>
      <c r="BC23" s="33" t="n"/>
      <c r="BD23" s="33" t="n"/>
      <c r="BE23" s="33" t="n"/>
      <c r="BF23" s="33" t="n"/>
      <c r="BG23" s="33" t="n"/>
      <c r="BH23" s="33" t="n"/>
      <c r="BI23" s="27" t="n"/>
      <c r="BJ23" s="33" t="n"/>
      <c r="BK23" s="33" t="n"/>
      <c r="BL23" s="33" t="n"/>
      <c r="BM23" s="27" t="n"/>
      <c r="BN23" s="27" t="n"/>
      <c r="BO23" s="27" t="n"/>
      <c r="BP23" s="27" t="n"/>
      <c r="BQ23" s="36" t="n"/>
      <c r="BR23" s="37" t="n"/>
      <c r="BS23" s="36" t="n"/>
      <c r="BT23" s="37" t="n"/>
      <c r="BU23" s="39" t="n"/>
    </row>
    <row r="24" ht="19.9" customHeight="1" s="521">
      <c r="A24" s="10" t="n">
        <v>24</v>
      </c>
      <c r="B24" s="15" t="n">
        <v>23</v>
      </c>
      <c r="C24" s="519" t="n"/>
      <c r="D24" s="50">
        <f>LEFT(F24,1)&amp;RIGHT(F24,2)&amp;"N"&amp;G24&amp;"S"&amp;H24&amp;"C"&amp;I24</f>
        <v/>
      </c>
      <c r="E24" s="553" t="inlineStr">
        <is>
          <t>Spare</t>
        </is>
      </c>
      <c r="F24" s="22">
        <f>F23</f>
        <v/>
      </c>
      <c r="G24" s="21">
        <f>G23</f>
        <v/>
      </c>
      <c r="H24" s="21">
        <f>H23</f>
        <v/>
      </c>
      <c r="I24" s="21" t="n">
        <v>23</v>
      </c>
      <c r="J24" s="85">
        <f>J23</f>
        <v/>
      </c>
      <c r="K24" s="83">
        <f>IF(MID(J24,4,3)="551","DO","DI")</f>
        <v/>
      </c>
      <c r="L24" s="22" t="n"/>
      <c r="M24" s="22" t="n"/>
      <c r="N24" s="22">
        <f>IF(N23&lt;&gt;"",N23,"")</f>
        <v/>
      </c>
      <c r="O24" s="22" t="n"/>
      <c r="P24" s="22" t="n"/>
      <c r="Q24" s="22" t="n"/>
      <c r="R24" s="22" t="n"/>
      <c r="S24" s="25">
        <f>"%Z"&amp;TEXT(G24,"00")&amp;TEXT(H24,"0")&amp;"1"&amp;TEXT(I24,"00")</f>
        <v/>
      </c>
      <c r="T24" s="22">
        <f>IF(D24&lt;&gt;"",D24,"")</f>
        <v/>
      </c>
      <c r="U24" s="22" t="n"/>
      <c r="V24" s="22">
        <f>IF(E24&lt;&gt;"",E24,"")</f>
        <v/>
      </c>
      <c r="W24" s="23" t="inlineStr">
        <is>
          <t>MI</t>
        </is>
      </c>
      <c r="X24" s="84" t="inlineStr">
        <is>
          <t>DCS</t>
        </is>
      </c>
      <c r="Y24" s="27" t="n"/>
      <c r="Z24" s="27" t="n"/>
      <c r="AA24" s="28" t="n"/>
      <c r="AB24" s="33" t="n"/>
      <c r="AC24" s="29" t="n"/>
      <c r="AD24" s="27" t="n"/>
      <c r="AE24" s="27" t="n"/>
      <c r="AF24" s="27" t="n"/>
      <c r="AG24" s="27" t="n"/>
      <c r="AH24" s="27" t="n"/>
      <c r="AI24" s="27" t="n"/>
      <c r="AJ24" s="530" t="n"/>
      <c r="AK24" s="530" t="n"/>
      <c r="AL24" s="27" t="n"/>
      <c r="AM24" s="27" t="n"/>
      <c r="AN24" s="27" t="n"/>
      <c r="AO24" s="27" t="n"/>
      <c r="AP24" s="27" t="n"/>
      <c r="AQ24" s="33" t="n"/>
      <c r="AR24" s="33" t="n"/>
      <c r="AS24" s="33" t="n"/>
      <c r="AT24" s="33" t="n"/>
      <c r="AU24" s="33" t="n"/>
      <c r="AV24" s="33" t="n"/>
      <c r="AW24" s="33" t="n"/>
      <c r="AX24" s="33" t="n"/>
      <c r="AY24" s="33" t="n"/>
      <c r="AZ24" s="33" t="n"/>
      <c r="BA24" s="33" t="n"/>
      <c r="BB24" s="33" t="n"/>
      <c r="BC24" s="33" t="n"/>
      <c r="BD24" s="33" t="n"/>
      <c r="BE24" s="33" t="n"/>
      <c r="BF24" s="33" t="n"/>
      <c r="BG24" s="33" t="n"/>
      <c r="BH24" s="33" t="n"/>
      <c r="BI24" s="27" t="n"/>
      <c r="BJ24" s="33" t="n"/>
      <c r="BK24" s="33" t="n"/>
      <c r="BL24" s="33" t="n"/>
      <c r="BM24" s="27" t="n"/>
      <c r="BN24" s="27" t="n"/>
      <c r="BO24" s="27" t="n"/>
      <c r="BP24" s="27" t="n"/>
      <c r="BQ24" s="36" t="n"/>
      <c r="BR24" s="37" t="n"/>
      <c r="BS24" s="36" t="n"/>
      <c r="BT24" s="37" t="n"/>
      <c r="BU24" s="39" t="n"/>
    </row>
    <row r="25" ht="19.9" customHeight="1" s="521">
      <c r="A25" s="10" t="n">
        <v>25</v>
      </c>
      <c r="B25" s="15" t="n">
        <v>24</v>
      </c>
      <c r="C25" s="519" t="n"/>
      <c r="D25" s="50">
        <f>LEFT(F25,1)&amp;RIGHT(F25,2)&amp;"N"&amp;G25&amp;"S"&amp;H25&amp;"C"&amp;I25</f>
        <v/>
      </c>
      <c r="E25" s="553" t="inlineStr">
        <is>
          <t>Spare</t>
        </is>
      </c>
      <c r="F25" s="22">
        <f>F24</f>
        <v/>
      </c>
      <c r="G25" s="21">
        <f>G24</f>
        <v/>
      </c>
      <c r="H25" s="21">
        <f>H24</f>
        <v/>
      </c>
      <c r="I25" s="21" t="n">
        <v>24</v>
      </c>
      <c r="J25" s="85">
        <f>J24</f>
        <v/>
      </c>
      <c r="K25" s="83">
        <f>IF(MID(J25,4,3)="551","DO","DI")</f>
        <v/>
      </c>
      <c r="L25" s="22" t="n"/>
      <c r="M25" s="22" t="n"/>
      <c r="N25" s="22">
        <f>IF(N24&lt;&gt;"",N24,"")</f>
        <v/>
      </c>
      <c r="O25" s="22" t="n"/>
      <c r="P25" s="22" t="n"/>
      <c r="Q25" s="22" t="n"/>
      <c r="R25" s="22" t="n"/>
      <c r="S25" s="25">
        <f>"%Z"&amp;TEXT(G25,"00")&amp;TEXT(H25,"0")&amp;"1"&amp;TEXT(I25,"00")</f>
        <v/>
      </c>
      <c r="T25" s="22">
        <f>IF(D25&lt;&gt;"",D25,"")</f>
        <v/>
      </c>
      <c r="U25" s="22" t="n"/>
      <c r="V25" s="22">
        <f>IF(E25&lt;&gt;"",E25,"")</f>
        <v/>
      </c>
      <c r="W25" s="23" t="inlineStr">
        <is>
          <t>MI</t>
        </is>
      </c>
      <c r="X25" s="84" t="inlineStr">
        <is>
          <t>DCS</t>
        </is>
      </c>
      <c r="Y25" s="27" t="n"/>
      <c r="Z25" s="27" t="n"/>
      <c r="AA25" s="28" t="n"/>
      <c r="AB25" s="33" t="n"/>
      <c r="AC25" s="29" t="n"/>
      <c r="AD25" s="27" t="n"/>
      <c r="AE25" s="27" t="n"/>
      <c r="AF25" s="27" t="n"/>
      <c r="AG25" s="27" t="n"/>
      <c r="AH25" s="27" t="n"/>
      <c r="AI25" s="27" t="n"/>
      <c r="AJ25" s="530" t="n"/>
      <c r="AK25" s="530" t="n"/>
      <c r="AL25" s="27" t="n"/>
      <c r="AM25" s="27" t="n"/>
      <c r="AN25" s="27" t="n"/>
      <c r="AO25" s="27" t="n"/>
      <c r="AP25" s="27" t="n"/>
      <c r="AQ25" s="33" t="n"/>
      <c r="AR25" s="33" t="n"/>
      <c r="AS25" s="33" t="n"/>
      <c r="AT25" s="33" t="n"/>
      <c r="AU25" s="33" t="n"/>
      <c r="AV25" s="33" t="n"/>
      <c r="AW25" s="33" t="n"/>
      <c r="AX25" s="33" t="n"/>
      <c r="AY25" s="33" t="n"/>
      <c r="AZ25" s="33" t="n"/>
      <c r="BA25" s="33" t="n"/>
      <c r="BB25" s="33" t="n"/>
      <c r="BC25" s="33" t="n"/>
      <c r="BD25" s="33" t="n"/>
      <c r="BE25" s="33" t="n"/>
      <c r="BF25" s="33" t="n"/>
      <c r="BG25" s="33" t="n"/>
      <c r="BH25" s="33" t="n"/>
      <c r="BI25" s="27" t="n"/>
      <c r="BJ25" s="33" t="n"/>
      <c r="BK25" s="33" t="n"/>
      <c r="BL25" s="33" t="n"/>
      <c r="BM25" s="27" t="n"/>
      <c r="BN25" s="27" t="n"/>
      <c r="BO25" s="27" t="n"/>
      <c r="BP25" s="27" t="n"/>
      <c r="BQ25" s="36" t="n"/>
      <c r="BR25" s="37" t="n"/>
      <c r="BS25" s="36" t="n"/>
      <c r="BT25" s="37" t="n"/>
      <c r="BU25" s="39" t="n"/>
    </row>
    <row r="26" ht="19.9" customHeight="1" s="521">
      <c r="A26" s="10" t="n">
        <v>26</v>
      </c>
      <c r="B26" s="15" t="n">
        <v>25</v>
      </c>
      <c r="D26" s="50">
        <f>LEFT(F26,1)&amp;RIGHT(F26,2)&amp;"N"&amp;G26&amp;"S"&amp;H26&amp;"C"&amp;I26</f>
        <v/>
      </c>
      <c r="E26" s="553" t="inlineStr">
        <is>
          <t>Spare</t>
        </is>
      </c>
      <c r="F26" s="22">
        <f>F25</f>
        <v/>
      </c>
      <c r="G26" s="21">
        <f>G25</f>
        <v/>
      </c>
      <c r="H26" s="21">
        <f>H25</f>
        <v/>
      </c>
      <c r="I26" s="21" t="n">
        <v>25</v>
      </c>
      <c r="J26" s="85">
        <f>J25</f>
        <v/>
      </c>
      <c r="K26" s="83">
        <f>IF(MID(J26,4,3)="551","DO","DI")</f>
        <v/>
      </c>
      <c r="L26" s="22" t="n"/>
      <c r="M26" s="22" t="n"/>
      <c r="N26" s="22">
        <f>IF(N25&lt;&gt;"",N25,"")</f>
        <v/>
      </c>
      <c r="O26" s="22" t="n"/>
      <c r="P26" s="22" t="n"/>
      <c r="Q26" s="22" t="n"/>
      <c r="R26" s="22" t="n"/>
      <c r="S26" s="25">
        <f>"%Z"&amp;TEXT(G26,"00")&amp;TEXT(H26,"0")&amp;"1"&amp;TEXT(I26,"00")</f>
        <v/>
      </c>
      <c r="T26" s="22">
        <f>IF(D26&lt;&gt;"",D26,"")</f>
        <v/>
      </c>
      <c r="U26" s="22" t="n"/>
      <c r="V26" s="22">
        <f>IF(E26&lt;&gt;"",E26,"")</f>
        <v/>
      </c>
      <c r="W26" s="23" t="inlineStr">
        <is>
          <t>MI</t>
        </is>
      </c>
      <c r="X26" s="84" t="inlineStr">
        <is>
          <t>DCS</t>
        </is>
      </c>
      <c r="Y26" s="27" t="n"/>
      <c r="Z26" s="27" t="n"/>
      <c r="AA26" s="28" t="n"/>
      <c r="AB26" s="33" t="n"/>
      <c r="AC26" s="29" t="n"/>
      <c r="AD26" s="27" t="n"/>
      <c r="AE26" s="27" t="n"/>
      <c r="AF26" s="27" t="n"/>
      <c r="AG26" s="27" t="n"/>
      <c r="AH26" s="27" t="n"/>
      <c r="AI26" s="27" t="n"/>
      <c r="AJ26" s="530" t="n"/>
      <c r="AK26" s="530" t="n"/>
      <c r="AL26" s="27" t="n"/>
      <c r="AM26" s="27" t="n"/>
      <c r="AN26" s="27" t="n"/>
      <c r="AO26" s="27" t="n"/>
      <c r="AP26" s="27" t="n"/>
      <c r="AQ26" s="33" t="n"/>
      <c r="AR26" s="33" t="n"/>
      <c r="AS26" s="33" t="n"/>
      <c r="AT26" s="33" t="n"/>
      <c r="AU26" s="33" t="n"/>
      <c r="AV26" s="33" t="n"/>
      <c r="AW26" s="33" t="n"/>
      <c r="AX26" s="33" t="n"/>
      <c r="AY26" s="33" t="n"/>
      <c r="AZ26" s="33" t="n"/>
      <c r="BA26" s="33" t="n"/>
      <c r="BB26" s="33" t="n"/>
      <c r="BC26" s="33" t="n"/>
      <c r="BD26" s="33" t="n"/>
      <c r="BE26" s="33" t="n"/>
      <c r="BF26" s="33" t="n"/>
      <c r="BG26" s="33" t="n"/>
      <c r="BH26" s="33" t="n"/>
      <c r="BI26" s="27" t="n"/>
      <c r="BJ26" s="33" t="n"/>
      <c r="BK26" s="33" t="n"/>
      <c r="BL26" s="33" t="n"/>
      <c r="BM26" s="27" t="n"/>
      <c r="BN26" s="27" t="n"/>
      <c r="BO26" s="27" t="n"/>
      <c r="BP26" s="27" t="n"/>
      <c r="BQ26" s="36" t="n"/>
      <c r="BR26" s="37" t="n"/>
      <c r="BS26" s="36" t="n"/>
      <c r="BT26" s="37" t="n"/>
      <c r="BU26" s="39" t="n"/>
    </row>
    <row r="27" ht="19.9" customHeight="1" s="521">
      <c r="A27" s="10" t="n">
        <v>27</v>
      </c>
      <c r="B27" s="15" t="n">
        <v>26</v>
      </c>
      <c r="C27" s="519" t="n"/>
      <c r="D27" s="50">
        <f>LEFT(F27,1)&amp;RIGHT(F27,2)&amp;"N"&amp;G27&amp;"S"&amp;H27&amp;"C"&amp;I27</f>
        <v/>
      </c>
      <c r="E27" s="553" t="inlineStr">
        <is>
          <t>Spare</t>
        </is>
      </c>
      <c r="F27" s="22">
        <f>F26</f>
        <v/>
      </c>
      <c r="G27" s="21">
        <f>G26</f>
        <v/>
      </c>
      <c r="H27" s="21">
        <f>H26</f>
        <v/>
      </c>
      <c r="I27" s="21" t="n">
        <v>26</v>
      </c>
      <c r="J27" s="85">
        <f>J26</f>
        <v/>
      </c>
      <c r="K27" s="83">
        <f>IF(MID(J27,4,3)="551","DO","DI")</f>
        <v/>
      </c>
      <c r="L27" s="22" t="n"/>
      <c r="M27" s="22" t="n"/>
      <c r="N27" s="22">
        <f>IF(N26&lt;&gt;"",N26,"")</f>
        <v/>
      </c>
      <c r="O27" s="22" t="n"/>
      <c r="P27" s="22" t="n"/>
      <c r="Q27" s="22" t="n"/>
      <c r="R27" s="22" t="n"/>
      <c r="S27" s="25">
        <f>"%Z"&amp;TEXT(G27,"00")&amp;TEXT(H27,"0")&amp;"1"&amp;TEXT(I27,"00")</f>
        <v/>
      </c>
      <c r="T27" s="22">
        <f>IF(D27&lt;&gt;"",D27,"")</f>
        <v/>
      </c>
      <c r="U27" s="22" t="n"/>
      <c r="V27" s="22">
        <f>IF(E27&lt;&gt;"",E27,"")</f>
        <v/>
      </c>
      <c r="W27" s="23" t="inlineStr">
        <is>
          <t>MI</t>
        </is>
      </c>
      <c r="X27" s="84" t="inlineStr">
        <is>
          <t>DCS</t>
        </is>
      </c>
      <c r="Y27" s="27" t="n"/>
      <c r="Z27" s="27" t="n"/>
      <c r="AA27" s="28" t="n"/>
      <c r="AB27" s="33" t="n"/>
      <c r="AC27" s="29" t="n"/>
      <c r="AD27" s="27" t="n"/>
      <c r="AE27" s="27" t="n"/>
      <c r="AF27" s="27" t="n"/>
      <c r="AG27" s="27" t="n"/>
      <c r="AH27" s="27" t="n"/>
      <c r="AI27" s="27" t="n"/>
      <c r="AJ27" s="530" t="n"/>
      <c r="AK27" s="530" t="n"/>
      <c r="AL27" s="27" t="n"/>
      <c r="AM27" s="27" t="n"/>
      <c r="AN27" s="27" t="n"/>
      <c r="AO27" s="27" t="n"/>
      <c r="AP27" s="27" t="n"/>
      <c r="AQ27" s="33" t="n"/>
      <c r="AR27" s="33" t="n"/>
      <c r="AS27" s="33" t="n"/>
      <c r="AT27" s="33" t="n"/>
      <c r="AU27" s="33" t="n"/>
      <c r="AV27" s="33" t="n"/>
      <c r="AW27" s="33" t="n"/>
      <c r="AX27" s="33" t="n"/>
      <c r="AY27" s="33" t="n"/>
      <c r="AZ27" s="33" t="n"/>
      <c r="BA27" s="33" t="n"/>
      <c r="BB27" s="33" t="n"/>
      <c r="BC27" s="33" t="n"/>
      <c r="BD27" s="33" t="n"/>
      <c r="BE27" s="33" t="n"/>
      <c r="BF27" s="33" t="n"/>
      <c r="BG27" s="33" t="n"/>
      <c r="BH27" s="33" t="n"/>
      <c r="BI27" s="27" t="n"/>
      <c r="BJ27" s="33" t="n"/>
      <c r="BK27" s="33" t="n"/>
      <c r="BL27" s="33" t="n"/>
      <c r="BM27" s="27" t="n"/>
      <c r="BN27" s="27" t="n"/>
      <c r="BO27" s="27" t="n"/>
      <c r="BP27" s="27" t="n"/>
      <c r="BQ27" s="36" t="n"/>
      <c r="BR27" s="37" t="n"/>
      <c r="BS27" s="36" t="n"/>
      <c r="BT27" s="37" t="n"/>
      <c r="BU27" s="39" t="n"/>
    </row>
    <row r="28" ht="19.9" customHeight="1" s="521">
      <c r="A28" s="10" t="n">
        <v>28</v>
      </c>
      <c r="B28" s="15" t="n">
        <v>27</v>
      </c>
      <c r="C28" s="519" t="n"/>
      <c r="D28" s="50">
        <f>LEFT(F28,1)&amp;RIGHT(F28,2)&amp;"N"&amp;G28&amp;"S"&amp;H28&amp;"C"&amp;I28</f>
        <v/>
      </c>
      <c r="E28" s="553" t="inlineStr">
        <is>
          <t>Spare</t>
        </is>
      </c>
      <c r="F28" s="22">
        <f>F27</f>
        <v/>
      </c>
      <c r="G28" s="21">
        <f>G27</f>
        <v/>
      </c>
      <c r="H28" s="21">
        <f>H27</f>
        <v/>
      </c>
      <c r="I28" s="21" t="n">
        <v>27</v>
      </c>
      <c r="J28" s="85">
        <f>J27</f>
        <v/>
      </c>
      <c r="K28" s="83">
        <f>IF(MID(J28,4,3)="551","DO","DI")</f>
        <v/>
      </c>
      <c r="L28" s="22" t="n"/>
      <c r="M28" s="22" t="n"/>
      <c r="N28" s="22">
        <f>IF(N27&lt;&gt;"",N27,"")</f>
        <v/>
      </c>
      <c r="O28" s="22" t="n"/>
      <c r="P28" s="22" t="n"/>
      <c r="Q28" s="22" t="n"/>
      <c r="R28" s="22" t="n"/>
      <c r="S28" s="25">
        <f>"%Z"&amp;TEXT(G28,"00")&amp;TEXT(H28,"0")&amp;"1"&amp;TEXT(I28,"00")</f>
        <v/>
      </c>
      <c r="T28" s="22">
        <f>IF(D28&lt;&gt;"",D28,"")</f>
        <v/>
      </c>
      <c r="U28" s="22" t="n"/>
      <c r="V28" s="22">
        <f>IF(E28&lt;&gt;"",E28,"")</f>
        <v/>
      </c>
      <c r="W28" s="23" t="inlineStr">
        <is>
          <t>MI</t>
        </is>
      </c>
      <c r="X28" s="84" t="inlineStr">
        <is>
          <t>DCS</t>
        </is>
      </c>
      <c r="Y28" s="27" t="n"/>
      <c r="Z28" s="27" t="n"/>
      <c r="AA28" s="28" t="n"/>
      <c r="AB28" s="33" t="n"/>
      <c r="AC28" s="29" t="n"/>
      <c r="AD28" s="27" t="n"/>
      <c r="AE28" s="27" t="n"/>
      <c r="AF28" s="27" t="n"/>
      <c r="AG28" s="27" t="n"/>
      <c r="AH28" s="27" t="n"/>
      <c r="AI28" s="27" t="n"/>
      <c r="AJ28" s="530" t="n"/>
      <c r="AK28" s="530" t="n"/>
      <c r="AL28" s="27" t="n"/>
      <c r="AM28" s="27" t="n"/>
      <c r="AN28" s="27" t="n"/>
      <c r="AO28" s="27" t="n"/>
      <c r="AP28" s="27" t="n"/>
      <c r="AQ28" s="33" t="n"/>
      <c r="AR28" s="33" t="n"/>
      <c r="AS28" s="33" t="n"/>
      <c r="AT28" s="33" t="n"/>
      <c r="AU28" s="33" t="n"/>
      <c r="AV28" s="33" t="n"/>
      <c r="AW28" s="33" t="n"/>
      <c r="AX28" s="33" t="n"/>
      <c r="AY28" s="33" t="n"/>
      <c r="AZ28" s="33" t="n"/>
      <c r="BA28" s="33" t="n"/>
      <c r="BB28" s="33" t="n"/>
      <c r="BC28" s="33" t="n"/>
      <c r="BD28" s="33" t="n"/>
      <c r="BE28" s="33" t="n"/>
      <c r="BF28" s="33" t="n"/>
      <c r="BG28" s="33" t="n"/>
      <c r="BH28" s="33" t="n"/>
      <c r="BI28" s="27" t="n"/>
      <c r="BJ28" s="33" t="n"/>
      <c r="BK28" s="33" t="n"/>
      <c r="BL28" s="33" t="n"/>
      <c r="BM28" s="27" t="n"/>
      <c r="BN28" s="27" t="n"/>
      <c r="BO28" s="27" t="n"/>
      <c r="BP28" s="27" t="n"/>
      <c r="BQ28" s="36" t="n"/>
      <c r="BR28" s="37" t="n"/>
      <c r="BS28" s="36" t="n"/>
      <c r="BT28" s="37" t="n"/>
      <c r="BU28" s="39" t="n"/>
    </row>
    <row r="29" ht="19.9" customHeight="1" s="521">
      <c r="A29" s="10" t="n">
        <v>29</v>
      </c>
      <c r="B29" s="15" t="n">
        <v>28</v>
      </c>
      <c r="C29" s="519" t="n"/>
      <c r="D29" s="50">
        <f>LEFT(F29,1)&amp;RIGHT(F29,2)&amp;"N"&amp;G29&amp;"S"&amp;H29&amp;"C"&amp;I29</f>
        <v/>
      </c>
      <c r="E29" s="553" t="inlineStr">
        <is>
          <t>Spare</t>
        </is>
      </c>
      <c r="F29" s="22">
        <f>F28</f>
        <v/>
      </c>
      <c r="G29" s="21">
        <f>G28</f>
        <v/>
      </c>
      <c r="H29" s="21">
        <f>H28</f>
        <v/>
      </c>
      <c r="I29" s="21" t="n">
        <v>28</v>
      </c>
      <c r="J29" s="85">
        <f>J28</f>
        <v/>
      </c>
      <c r="K29" s="83">
        <f>IF(MID(J29,4,3)="551","DO","DI")</f>
        <v/>
      </c>
      <c r="L29" s="22" t="n"/>
      <c r="M29" s="22" t="n"/>
      <c r="N29" s="22">
        <f>IF(N28&lt;&gt;"",N28,"")</f>
        <v/>
      </c>
      <c r="O29" s="22" t="n"/>
      <c r="P29" s="22" t="n"/>
      <c r="Q29" s="22" t="n"/>
      <c r="R29" s="22" t="n"/>
      <c r="S29" s="25">
        <f>"%Z"&amp;TEXT(G29,"00")&amp;TEXT(H29,"0")&amp;"1"&amp;TEXT(I29,"00")</f>
        <v/>
      </c>
      <c r="T29" s="22">
        <f>IF(D29&lt;&gt;"",D29,"")</f>
        <v/>
      </c>
      <c r="U29" s="22" t="n"/>
      <c r="V29" s="22">
        <f>IF(E29&lt;&gt;"",E29,"")</f>
        <v/>
      </c>
      <c r="W29" s="23" t="inlineStr">
        <is>
          <t>MI</t>
        </is>
      </c>
      <c r="X29" s="84" t="inlineStr">
        <is>
          <t>DCS</t>
        </is>
      </c>
      <c r="Y29" s="27" t="n"/>
      <c r="Z29" s="27" t="n"/>
      <c r="AA29" s="28" t="n"/>
      <c r="AB29" s="33" t="n"/>
      <c r="AC29" s="29" t="n"/>
      <c r="AD29" s="27" t="n"/>
      <c r="AE29" s="27" t="n"/>
      <c r="AF29" s="27" t="n"/>
      <c r="AG29" s="27" t="n"/>
      <c r="AH29" s="27" t="n"/>
      <c r="AI29" s="27" t="n"/>
      <c r="AJ29" s="530" t="n"/>
      <c r="AK29" s="530" t="n"/>
      <c r="AL29" s="27" t="n"/>
      <c r="AM29" s="27" t="n"/>
      <c r="AN29" s="27" t="n"/>
      <c r="AO29" s="27" t="n"/>
      <c r="AP29" s="27" t="n"/>
      <c r="AQ29" s="33" t="n"/>
      <c r="AR29" s="33" t="n"/>
      <c r="AS29" s="33" t="n"/>
      <c r="AT29" s="33" t="n"/>
      <c r="AU29" s="33" t="n"/>
      <c r="AV29" s="33" t="n"/>
      <c r="AW29" s="33" t="n"/>
      <c r="AX29" s="33" t="n"/>
      <c r="AY29" s="33" t="n"/>
      <c r="AZ29" s="33" t="n"/>
      <c r="BA29" s="33" t="n"/>
      <c r="BB29" s="33" t="n"/>
      <c r="BC29" s="33" t="n"/>
      <c r="BD29" s="33" t="n"/>
      <c r="BE29" s="33" t="n"/>
      <c r="BF29" s="33" t="n"/>
      <c r="BG29" s="33" t="n"/>
      <c r="BH29" s="33" t="n"/>
      <c r="BI29" s="27" t="n"/>
      <c r="BJ29" s="33" t="n"/>
      <c r="BK29" s="33" t="n"/>
      <c r="BL29" s="33" t="n"/>
      <c r="BM29" s="27" t="n"/>
      <c r="BN29" s="27" t="n"/>
      <c r="BO29" s="27" t="n"/>
      <c r="BP29" s="27" t="n"/>
      <c r="BQ29" s="36" t="n"/>
      <c r="BR29" s="37" t="n"/>
      <c r="BS29" s="36" t="n"/>
      <c r="BT29" s="37" t="n"/>
      <c r="BU29" s="39" t="n"/>
    </row>
    <row r="30" ht="19.9" customHeight="1" s="521">
      <c r="A30" s="10" t="n">
        <v>30</v>
      </c>
      <c r="B30" s="15" t="n">
        <v>29</v>
      </c>
      <c r="C30" s="519" t="n"/>
      <c r="D30" s="50">
        <f>LEFT(F30,1)&amp;RIGHT(F30,2)&amp;"N"&amp;G30&amp;"S"&amp;H30&amp;"C"&amp;I30</f>
        <v/>
      </c>
      <c r="E30" s="553" t="inlineStr">
        <is>
          <t>Spare</t>
        </is>
      </c>
      <c r="F30" s="22">
        <f>F29</f>
        <v/>
      </c>
      <c r="G30" s="21">
        <f>G29</f>
        <v/>
      </c>
      <c r="H30" s="21">
        <f>H29</f>
        <v/>
      </c>
      <c r="I30" s="21" t="n">
        <v>29</v>
      </c>
      <c r="J30" s="85">
        <f>J29</f>
        <v/>
      </c>
      <c r="K30" s="83">
        <f>IF(MID(J30,4,3)="551","DO","DI")</f>
        <v/>
      </c>
      <c r="L30" s="22" t="n"/>
      <c r="M30" s="22" t="n"/>
      <c r="N30" s="22">
        <f>IF(N29&lt;&gt;"",N29,"")</f>
        <v/>
      </c>
      <c r="O30" s="22" t="n"/>
      <c r="P30" s="22" t="n"/>
      <c r="Q30" s="22" t="n"/>
      <c r="R30" s="22" t="n"/>
      <c r="S30" s="25">
        <f>"%Z"&amp;TEXT(G30,"00")&amp;TEXT(H30,"0")&amp;"1"&amp;TEXT(I30,"00")</f>
        <v/>
      </c>
      <c r="T30" s="22">
        <f>IF(D30&lt;&gt;"",D30,"")</f>
        <v/>
      </c>
      <c r="U30" s="22" t="n"/>
      <c r="V30" s="22">
        <f>IF(E30&lt;&gt;"",E30,"")</f>
        <v/>
      </c>
      <c r="W30" s="23" t="inlineStr">
        <is>
          <t>MI</t>
        </is>
      </c>
      <c r="X30" s="84" t="inlineStr">
        <is>
          <t>DCS</t>
        </is>
      </c>
      <c r="Y30" s="27" t="n"/>
      <c r="Z30" s="27" t="n"/>
      <c r="AA30" s="28" t="n"/>
      <c r="AB30" s="33" t="n"/>
      <c r="AC30" s="29" t="n"/>
      <c r="AD30" s="27" t="n"/>
      <c r="AE30" s="27" t="n"/>
      <c r="AF30" s="27" t="n"/>
      <c r="AG30" s="27" t="n"/>
      <c r="AH30" s="27" t="n"/>
      <c r="AI30" s="27" t="n"/>
      <c r="AJ30" s="530" t="n"/>
      <c r="AK30" s="530" t="n"/>
      <c r="AL30" s="27" t="n"/>
      <c r="AM30" s="27" t="n"/>
      <c r="AN30" s="27" t="n"/>
      <c r="AO30" s="27" t="n"/>
      <c r="AP30" s="27" t="n"/>
      <c r="AQ30" s="33" t="n"/>
      <c r="AR30" s="33" t="n"/>
      <c r="AS30" s="33" t="n"/>
      <c r="AT30" s="33" t="n"/>
      <c r="AU30" s="33" t="n"/>
      <c r="AV30" s="33" t="n"/>
      <c r="AW30" s="33" t="n"/>
      <c r="AX30" s="33" t="n"/>
      <c r="AY30" s="33" t="n"/>
      <c r="AZ30" s="33" t="n"/>
      <c r="BA30" s="33" t="n"/>
      <c r="BB30" s="33" t="n"/>
      <c r="BC30" s="33" t="n"/>
      <c r="BD30" s="33" t="n"/>
      <c r="BE30" s="33" t="n"/>
      <c r="BF30" s="33" t="n"/>
      <c r="BG30" s="33" t="n"/>
      <c r="BH30" s="33" t="n"/>
      <c r="BI30" s="27" t="n"/>
      <c r="BJ30" s="33" t="n"/>
      <c r="BK30" s="33" t="n"/>
      <c r="BL30" s="33" t="n"/>
      <c r="BM30" s="27" t="n"/>
      <c r="BN30" s="27" t="n"/>
      <c r="BO30" s="27" t="n"/>
      <c r="BP30" s="27" t="n"/>
      <c r="BQ30" s="36" t="n"/>
      <c r="BR30" s="37" t="n"/>
      <c r="BS30" s="36" t="n"/>
      <c r="BT30" s="37" t="n"/>
      <c r="BU30" s="39" t="n"/>
    </row>
    <row r="31" ht="19.9" customHeight="1" s="521">
      <c r="A31" s="10" t="n">
        <v>31</v>
      </c>
      <c r="B31" s="16" t="n">
        <v>30</v>
      </c>
      <c r="C31" s="520" t="n"/>
      <c r="D31" s="50">
        <f>LEFT(F31,1)&amp;RIGHT(F31,2)&amp;"N"&amp;G31&amp;"S"&amp;H31&amp;"C"&amp;I31</f>
        <v/>
      </c>
      <c r="E31" s="553" t="inlineStr">
        <is>
          <t>Spare</t>
        </is>
      </c>
      <c r="F31" s="22">
        <f>F30</f>
        <v/>
      </c>
      <c r="G31" s="21">
        <f>G30</f>
        <v/>
      </c>
      <c r="H31" s="21">
        <f>H30</f>
        <v/>
      </c>
      <c r="I31" s="21" t="n">
        <v>30</v>
      </c>
      <c r="J31" s="85">
        <f>J30</f>
        <v/>
      </c>
      <c r="K31" s="83">
        <f>IF(MID(J31,4,3)="551","DO","DI")</f>
        <v/>
      </c>
      <c r="L31" s="22" t="n"/>
      <c r="M31" s="22" t="n"/>
      <c r="N31" s="22">
        <f>IF(N30&lt;&gt;"",N30,"")</f>
        <v/>
      </c>
      <c r="O31" s="22" t="n"/>
      <c r="P31" s="22" t="n"/>
      <c r="Q31" s="26" t="n"/>
      <c r="R31" s="26" t="n"/>
      <c r="S31" s="25">
        <f>"%Z"&amp;TEXT(G31,"00")&amp;TEXT(H31,"0")&amp;"1"&amp;TEXT(I31,"00")</f>
        <v/>
      </c>
      <c r="T31" s="22">
        <f>IF(D31&lt;&gt;"",D31,"")</f>
        <v/>
      </c>
      <c r="U31" s="26" t="n"/>
      <c r="V31" s="22">
        <f>IF(E31&lt;&gt;"",E31,"")</f>
        <v/>
      </c>
      <c r="W31" s="23" t="inlineStr">
        <is>
          <t>MI</t>
        </is>
      </c>
      <c r="X31" s="84" t="inlineStr">
        <is>
          <t>DCS</t>
        </is>
      </c>
      <c r="Y31" s="27" t="n"/>
      <c r="Z31" s="27" t="n"/>
      <c r="AA31" s="28" t="n"/>
      <c r="AB31" s="33" t="n"/>
      <c r="AC31" s="29" t="n"/>
      <c r="AD31" s="27" t="n"/>
      <c r="AE31" s="27" t="n"/>
      <c r="AF31" s="27" t="n"/>
      <c r="AG31" s="27" t="n"/>
      <c r="AH31" s="32" t="n"/>
      <c r="AI31" s="27" t="n"/>
      <c r="AJ31" s="530" t="n"/>
      <c r="AK31" s="530" t="n"/>
      <c r="AL31" s="27" t="n"/>
      <c r="AM31" s="27" t="n"/>
      <c r="AN31" s="27" t="n"/>
      <c r="AO31" s="27" t="n"/>
      <c r="AP31" s="27" t="n"/>
      <c r="AQ31" s="33" t="n"/>
      <c r="AR31" s="33" t="n"/>
      <c r="AS31" s="33" t="n"/>
      <c r="AT31" s="33" t="n"/>
      <c r="AU31" s="33" t="n"/>
      <c r="AV31" s="33" t="n"/>
      <c r="AW31" s="33" t="n"/>
      <c r="AX31" s="33" t="n"/>
      <c r="AY31" s="33" t="n"/>
      <c r="AZ31" s="33" t="n"/>
      <c r="BA31" s="33" t="n"/>
      <c r="BB31" s="33" t="n"/>
      <c r="BC31" s="33" t="n"/>
      <c r="BD31" s="33" t="n"/>
      <c r="BE31" s="33" t="n"/>
      <c r="BF31" s="33" t="n"/>
      <c r="BG31" s="33" t="n"/>
      <c r="BH31" s="33" t="n"/>
      <c r="BI31" s="27" t="n"/>
      <c r="BJ31" s="33" t="n"/>
      <c r="BK31" s="33" t="n"/>
      <c r="BL31" s="33" t="n"/>
      <c r="BM31" s="27" t="n"/>
      <c r="BN31" s="27" t="n"/>
      <c r="BO31" s="27" t="n"/>
      <c r="BP31" s="27" t="n"/>
      <c r="BQ31" s="36" t="n"/>
      <c r="BR31" s="37" t="n"/>
      <c r="BS31" s="36" t="n"/>
      <c r="BT31" s="37" t="n"/>
      <c r="BU31" s="39" t="n"/>
    </row>
    <row r="32" ht="19.9" customHeight="1" s="521">
      <c r="A32" s="10" t="n">
        <v>32</v>
      </c>
      <c r="B32" s="16" t="n">
        <v>31</v>
      </c>
      <c r="C32" s="520" t="n"/>
      <c r="D32" s="50">
        <f>LEFT(F32,1)&amp;RIGHT(F32,2)&amp;"N"&amp;G32&amp;"S"&amp;H32&amp;"C"&amp;I32</f>
        <v/>
      </c>
      <c r="E32" s="553" t="inlineStr">
        <is>
          <t>Spare</t>
        </is>
      </c>
      <c r="F32" s="22">
        <f>F31</f>
        <v/>
      </c>
      <c r="G32" s="21">
        <f>G31</f>
        <v/>
      </c>
      <c r="H32" s="21">
        <f>H31</f>
        <v/>
      </c>
      <c r="I32" s="21" t="n">
        <v>31</v>
      </c>
      <c r="J32" s="85">
        <f>J31</f>
        <v/>
      </c>
      <c r="K32" s="83">
        <f>IF(MID(J32,4,3)="551","DO","DI")</f>
        <v/>
      </c>
      <c r="L32" s="22" t="n"/>
      <c r="M32" s="22" t="n"/>
      <c r="N32" s="22">
        <f>IF(N31&lt;&gt;"",N31,"")</f>
        <v/>
      </c>
      <c r="O32" s="22" t="n"/>
      <c r="P32" s="22" t="n"/>
      <c r="Q32" s="22" t="n"/>
      <c r="R32" s="22" t="n"/>
      <c r="S32" s="25">
        <f>"%Z"&amp;TEXT(G32,"00")&amp;TEXT(H32,"0")&amp;"1"&amp;TEXT(I32,"00")</f>
        <v/>
      </c>
      <c r="T32" s="22">
        <f>IF(D32&lt;&gt;"",D32,"")</f>
        <v/>
      </c>
      <c r="U32" s="26" t="n"/>
      <c r="V32" s="22">
        <f>IF(E32&lt;&gt;"",E32,"")</f>
        <v/>
      </c>
      <c r="W32" s="23" t="inlineStr">
        <is>
          <t>MI</t>
        </is>
      </c>
      <c r="X32" s="27" t="n"/>
      <c r="Y32" s="27" t="n"/>
      <c r="Z32" s="27" t="n"/>
      <c r="AA32" s="28" t="n"/>
      <c r="AB32" s="33" t="n"/>
      <c r="AC32" s="29" t="n"/>
      <c r="AD32" s="27" t="n"/>
      <c r="AE32" s="27" t="n"/>
      <c r="AF32" s="27" t="n"/>
      <c r="AG32" s="27" t="n"/>
      <c r="AH32" s="33" t="n"/>
      <c r="AI32" s="27" t="n"/>
      <c r="AJ32" s="530" t="n"/>
      <c r="AK32" s="530" t="n"/>
      <c r="AL32" s="27" t="n"/>
      <c r="AM32" s="27" t="n"/>
      <c r="AN32" s="27" t="n"/>
      <c r="AO32" s="27" t="n"/>
      <c r="AP32" s="27" t="n"/>
      <c r="AQ32" s="33" t="n"/>
      <c r="AR32" s="33" t="n"/>
      <c r="AS32" s="33" t="n"/>
      <c r="AT32" s="33" t="n"/>
      <c r="AU32" s="33" t="n"/>
      <c r="AV32" s="33" t="n"/>
      <c r="AW32" s="33" t="n"/>
      <c r="AX32" s="33" t="n"/>
      <c r="AY32" s="33" t="n"/>
      <c r="AZ32" s="33" t="n"/>
      <c r="BA32" s="33" t="n"/>
      <c r="BB32" s="33" t="n"/>
      <c r="BC32" s="33" t="n"/>
      <c r="BD32" s="33" t="n"/>
      <c r="BE32" s="33" t="n"/>
      <c r="BF32" s="33" t="n"/>
      <c r="BG32" s="33" t="n"/>
      <c r="BH32" s="33" t="n"/>
      <c r="BI32" s="27" t="n"/>
      <c r="BJ32" s="33" t="n"/>
      <c r="BK32" s="33" t="n"/>
      <c r="BL32" s="33" t="n"/>
      <c r="BM32" s="27" t="n"/>
      <c r="BN32" s="27" t="n"/>
      <c r="BO32" s="27" t="n"/>
      <c r="BP32" s="27" t="n"/>
      <c r="BQ32" s="36" t="n"/>
      <c r="BR32" s="37" t="n"/>
      <c r="BS32" s="36" t="n"/>
      <c r="BT32" s="37" t="n"/>
      <c r="BU32" s="39" t="n"/>
    </row>
    <row r="33" ht="19.9" customHeight="1" s="521">
      <c r="A33" s="10" t="n">
        <v>33</v>
      </c>
      <c r="B33" s="16" t="n">
        <v>32</v>
      </c>
      <c r="C33" s="520" t="n"/>
      <c r="D33" s="50">
        <f>LEFT(F33,1)&amp;RIGHT(F33,2)&amp;"N"&amp;G33&amp;"S"&amp;H33&amp;"C"&amp;I33</f>
        <v/>
      </c>
      <c r="E33" s="553" t="inlineStr">
        <is>
          <t>Spare</t>
        </is>
      </c>
      <c r="F33" s="22">
        <f>F32</f>
        <v/>
      </c>
      <c r="G33" s="21">
        <f>G32</f>
        <v/>
      </c>
      <c r="H33" s="21">
        <f>H32</f>
        <v/>
      </c>
      <c r="I33" s="21" t="n">
        <v>32</v>
      </c>
      <c r="J33" s="85">
        <f>J32</f>
        <v/>
      </c>
      <c r="K33" s="83">
        <f>IF(MID(J33,4,3)="551","DO","DI")</f>
        <v/>
      </c>
      <c r="L33" s="22" t="n"/>
      <c r="M33" s="22" t="n"/>
      <c r="N33" s="22">
        <f>IF(N32&lt;&gt;"",N32,"")</f>
        <v/>
      </c>
      <c r="O33" s="22" t="n"/>
      <c r="P33" s="22" t="n"/>
      <c r="Q33" s="22" t="n"/>
      <c r="R33" s="22" t="n"/>
      <c r="S33" s="25">
        <f>"%Z"&amp;TEXT(G33,"00")&amp;TEXT(H33,"0")&amp;"1"&amp;TEXT(I33,"00")</f>
        <v/>
      </c>
      <c r="T33" s="22">
        <f>IF(D33&lt;&gt;"",D33,"")</f>
        <v/>
      </c>
      <c r="U33" s="26" t="n"/>
      <c r="V33" s="22">
        <f>IF(E33&lt;&gt;"",E33,"")</f>
        <v/>
      </c>
      <c r="W33" s="23" t="inlineStr">
        <is>
          <t>MI</t>
        </is>
      </c>
      <c r="X33" s="27" t="n"/>
      <c r="Y33" s="27" t="n"/>
      <c r="Z33" s="27" t="n"/>
      <c r="AA33" s="28" t="n"/>
      <c r="AB33" s="33" t="n"/>
      <c r="AC33" s="29" t="n"/>
      <c r="AD33" s="27" t="n"/>
      <c r="AE33" s="27" t="n"/>
      <c r="AF33" s="27" t="n"/>
      <c r="AG33" s="27" t="n"/>
      <c r="AH33" s="33" t="n"/>
      <c r="AI33" s="27" t="n"/>
      <c r="AJ33" s="530" t="n"/>
      <c r="AK33" s="530" t="n"/>
      <c r="AL33" s="27" t="n"/>
      <c r="AM33" s="27" t="n"/>
      <c r="AN33" s="27" t="n"/>
      <c r="AO33" s="27" t="n"/>
      <c r="AP33" s="27" t="n"/>
      <c r="AQ33" s="33" t="n"/>
      <c r="AR33" s="33" t="n"/>
      <c r="AS33" s="33" t="n"/>
      <c r="AT33" s="33" t="n"/>
      <c r="AU33" s="33" t="n"/>
      <c r="AV33" s="33" t="n"/>
      <c r="AW33" s="33" t="n"/>
      <c r="AX33" s="33" t="n"/>
      <c r="AY33" s="33" t="n"/>
      <c r="AZ33" s="33" t="n"/>
      <c r="BA33" s="33" t="n"/>
      <c r="BB33" s="33" t="n"/>
      <c r="BC33" s="33" t="n"/>
      <c r="BD33" s="33" t="n"/>
      <c r="BE33" s="33" t="n"/>
      <c r="BF33" s="33" t="n"/>
      <c r="BG33" s="33" t="n"/>
      <c r="BH33" s="33" t="n"/>
      <c r="BI33" s="27" t="n"/>
      <c r="BJ33" s="33" t="n"/>
      <c r="BK33" s="33" t="n"/>
      <c r="BL33" s="33" t="n"/>
      <c r="BM33" s="27" t="n"/>
      <c r="BN33" s="27" t="n"/>
      <c r="BO33" s="27" t="n"/>
      <c r="BP33" s="27" t="n"/>
      <c r="BQ33" s="36" t="n"/>
      <c r="BR33" s="37" t="n"/>
      <c r="BS33" s="36" t="n"/>
      <c r="BT33" s="37" t="n"/>
      <c r="BU33" s="39" t="n"/>
    </row>
    <row r="34" ht="19.9" customHeight="1" s="521">
      <c r="A34" s="10" t="n">
        <v>34</v>
      </c>
      <c r="B34" s="15" t="n">
        <v>1</v>
      </c>
      <c r="C34" s="519" t="n">
        <v>1830</v>
      </c>
      <c r="D34" s="553" t="inlineStr">
        <is>
          <t>18-LAHH-35102</t>
        </is>
      </c>
      <c r="E34" s="533" t="inlineStr">
        <is>
          <t>料仓18-VS-3501X高高报</t>
        </is>
      </c>
      <c r="F34" s="22">
        <f>F33</f>
        <v/>
      </c>
      <c r="G34" s="21" t="n">
        <v>2</v>
      </c>
      <c r="H34" s="21" t="n">
        <v>5</v>
      </c>
      <c r="I34" s="21" t="n">
        <v>1</v>
      </c>
      <c r="J34" s="85" t="inlineStr">
        <is>
          <t>ADV151-P</t>
        </is>
      </c>
      <c r="K34" s="83">
        <f>IF(MID(J34,4,3)="551","DO","DI")</f>
        <v/>
      </c>
      <c r="L34" s="22" t="n"/>
      <c r="M34" s="22" t="n"/>
      <c r="N34" s="22" t="inlineStr">
        <is>
          <t>N</t>
        </is>
      </c>
      <c r="O34" s="22" t="n"/>
      <c r="P34" s="22" t="n"/>
      <c r="Q34" s="83" t="n"/>
      <c r="R34" s="22" t="n"/>
      <c r="S34" s="25">
        <f>"%Z"&amp;TEXT(G34,"00")&amp;TEXT(H34,"0")&amp;"1"&amp;TEXT(I34,"00")</f>
        <v/>
      </c>
      <c r="T34" s="22">
        <f>IF(D34&lt;&gt;"",D34,"")</f>
        <v/>
      </c>
      <c r="U34" s="22" t="inlineStr">
        <is>
          <t>18-LAHH-35102</t>
        </is>
      </c>
      <c r="V34" s="22">
        <f>IF(E34&lt;&gt;"",E34,"")</f>
        <v/>
      </c>
      <c r="W34" s="23" t="inlineStr">
        <is>
          <t>IS</t>
        </is>
      </c>
      <c r="X34" s="84" t="inlineStr">
        <is>
          <t>DCS</t>
        </is>
      </c>
      <c r="Y34" s="27" t="n"/>
      <c r="Z34" s="27" t="n"/>
      <c r="AA34" s="28" t="n"/>
      <c r="AB34" s="33" t="n"/>
      <c r="AC34" s="29" t="n"/>
      <c r="AD34" s="27" t="n"/>
      <c r="AE34" s="27" t="n"/>
      <c r="AF34" s="27" t="n"/>
      <c r="AG34" s="27" t="n"/>
      <c r="AH34" s="27" t="n"/>
      <c r="AI34" s="27" t="n"/>
      <c r="AJ34" s="530" t="inlineStr">
        <is>
          <t>18-3501-DJB-0018</t>
        </is>
      </c>
      <c r="AK34" s="530" t="inlineStr">
        <is>
          <t>DCS</t>
        </is>
      </c>
      <c r="AL34" s="27" t="n"/>
      <c r="AM34" s="27" t="n"/>
      <c r="AN34" s="27" t="n"/>
      <c r="AO34" s="27" t="n"/>
      <c r="AP34" s="27" t="n"/>
      <c r="AQ34" s="33" t="n"/>
      <c r="AR34" s="33" t="n"/>
      <c r="AS34" s="33" t="n"/>
      <c r="AT34" s="33" t="n"/>
      <c r="AU34" s="33" t="n"/>
      <c r="AV34" s="33" t="n"/>
      <c r="AW34" s="33" t="n"/>
      <c r="AX34" s="33" t="n"/>
      <c r="AY34" s="33" t="n"/>
      <c r="AZ34" s="33" t="n"/>
      <c r="BA34" s="33" t="n"/>
      <c r="BB34" s="33" t="n"/>
      <c r="BC34" s="33" t="n"/>
      <c r="BD34" s="33" t="n"/>
      <c r="BE34" s="33" t="n"/>
      <c r="BF34" s="33" t="n"/>
      <c r="BG34" s="33" t="n"/>
      <c r="BH34" s="33" t="n"/>
      <c r="BI34" s="27" t="n"/>
      <c r="BJ34" s="33" t="n"/>
      <c r="BK34" s="33" t="n"/>
      <c r="BL34" s="33" t="n"/>
      <c r="BM34" s="27" t="n"/>
      <c r="BN34" s="27" t="n"/>
      <c r="BO34" s="27" t="n"/>
      <c r="BP34" s="27" t="n"/>
      <c r="BQ34" s="522" t="inlineStr">
        <is>
          <t>-</t>
        </is>
      </c>
      <c r="BR34" s="37" t="n"/>
      <c r="BS34" s="36" t="n"/>
      <c r="BT34" s="37" t="n"/>
      <c r="BU34" s="39" t="n"/>
      <c r="BV34" s="523" t="n">
        <v>1830</v>
      </c>
    </row>
    <row r="35" ht="19.9" customHeight="1" s="521">
      <c r="A35" s="10" t="n">
        <v>35</v>
      </c>
      <c r="B35" s="15" t="n">
        <v>2</v>
      </c>
      <c r="C35" s="519" t="n">
        <v>1830</v>
      </c>
      <c r="D35" s="553" t="inlineStr">
        <is>
          <t>18-LAHH-35103</t>
        </is>
      </c>
      <c r="E35" s="533" t="inlineStr">
        <is>
          <t>料仓18-VS-3501X低低报</t>
        </is>
      </c>
      <c r="F35" s="22">
        <f>F34</f>
        <v/>
      </c>
      <c r="G35" s="21">
        <f>G34</f>
        <v/>
      </c>
      <c r="H35" s="21">
        <f>H34</f>
        <v/>
      </c>
      <c r="I35" s="21" t="n">
        <v>2</v>
      </c>
      <c r="J35" s="85">
        <f>J34</f>
        <v/>
      </c>
      <c r="K35" s="83">
        <f>IF(MID(J35,4,3)="551","DO","DI")</f>
        <v/>
      </c>
      <c r="L35" s="22" t="n"/>
      <c r="M35" s="22" t="n"/>
      <c r="N35" s="22">
        <f>IF(N34&lt;&gt;"",N34,"")</f>
        <v/>
      </c>
      <c r="O35" s="22" t="n"/>
      <c r="P35" s="22" t="n"/>
      <c r="Q35" s="22" t="n"/>
      <c r="R35" s="22" t="n"/>
      <c r="S35" s="25">
        <f>"%Z"&amp;TEXT(G35,"00")&amp;TEXT(H35,"0")&amp;"1"&amp;TEXT(I35,"00")</f>
        <v/>
      </c>
      <c r="T35" s="22">
        <f>IF(D35&lt;&gt;"",D35,"")</f>
        <v/>
      </c>
      <c r="U35" s="22" t="inlineStr">
        <is>
          <t>18-LAHH-35103</t>
        </is>
      </c>
      <c r="V35" s="22">
        <f>IF(E35&lt;&gt;"",E35,"")</f>
        <v/>
      </c>
      <c r="W35" s="23" t="inlineStr">
        <is>
          <t>IS</t>
        </is>
      </c>
      <c r="X35" s="84" t="inlineStr">
        <is>
          <t>DCS</t>
        </is>
      </c>
      <c r="Y35" s="27" t="n"/>
      <c r="Z35" s="27" t="n"/>
      <c r="AA35" s="28" t="n"/>
      <c r="AB35" s="33" t="n"/>
      <c r="AC35" s="29" t="n"/>
      <c r="AD35" s="27" t="n"/>
      <c r="AE35" s="27" t="n"/>
      <c r="AF35" s="27" t="n"/>
      <c r="AG35" s="27" t="n"/>
      <c r="AH35" s="27" t="n"/>
      <c r="AI35" s="27" t="n"/>
      <c r="AJ35" s="530" t="inlineStr">
        <is>
          <t>18-3501-DJB-0015</t>
        </is>
      </c>
      <c r="AK35" s="530" t="inlineStr">
        <is>
          <t>DCS</t>
        </is>
      </c>
      <c r="AL35" s="27" t="n"/>
      <c r="AM35" s="27" t="n"/>
      <c r="AN35" s="27" t="n"/>
      <c r="AO35" s="27" t="n"/>
      <c r="AP35" s="27" t="n"/>
      <c r="AQ35" s="33" t="n"/>
      <c r="AR35" s="33" t="n"/>
      <c r="AS35" s="33" t="n"/>
      <c r="AT35" s="33" t="n"/>
      <c r="AU35" s="33" t="n"/>
      <c r="AV35" s="33" t="n"/>
      <c r="AW35" s="33" t="n"/>
      <c r="AX35" s="33" t="n"/>
      <c r="AY35" s="33" t="n"/>
      <c r="AZ35" s="33" t="n"/>
      <c r="BA35" s="33" t="n"/>
      <c r="BB35" s="33" t="n"/>
      <c r="BC35" s="33" t="n"/>
      <c r="BD35" s="33" t="n"/>
      <c r="BE35" s="33" t="n"/>
      <c r="BF35" s="33" t="n"/>
      <c r="BG35" s="33" t="n"/>
      <c r="BH35" s="33" t="n"/>
      <c r="BI35" s="27" t="n"/>
      <c r="BJ35" s="33" t="n"/>
      <c r="BK35" s="33" t="n"/>
      <c r="BL35" s="33" t="n"/>
      <c r="BM35" s="27" t="n"/>
      <c r="BN35" s="27" t="n"/>
      <c r="BO35" s="27" t="n"/>
      <c r="BP35" s="27" t="n"/>
      <c r="BQ35" s="522" t="inlineStr">
        <is>
          <t>-</t>
        </is>
      </c>
      <c r="BR35" s="37" t="n"/>
      <c r="BS35" s="36" t="n"/>
      <c r="BT35" s="37" t="n"/>
      <c r="BU35" s="39" t="n"/>
      <c r="BV35" s="523" t="n">
        <v>1830</v>
      </c>
    </row>
    <row r="36" ht="19.9" customHeight="1" s="521">
      <c r="A36" s="10" t="n">
        <v>36</v>
      </c>
      <c r="B36" s="15" t="n">
        <v>3</v>
      </c>
      <c r="C36" s="519" t="n"/>
      <c r="D36" s="50">
        <f>LEFT(F36,1)&amp;RIGHT(F36,2)&amp;"N"&amp;G36&amp;"S"&amp;H36&amp;"C"&amp;I36</f>
        <v/>
      </c>
      <c r="E36" s="553" t="inlineStr">
        <is>
          <t>Spare</t>
        </is>
      </c>
      <c r="F36" s="22">
        <f>F35</f>
        <v/>
      </c>
      <c r="G36" s="21">
        <f>G35</f>
        <v/>
      </c>
      <c r="H36" s="21">
        <f>H35</f>
        <v/>
      </c>
      <c r="I36" s="21" t="n">
        <v>3</v>
      </c>
      <c r="J36" s="85">
        <f>J35</f>
        <v/>
      </c>
      <c r="K36" s="83">
        <f>IF(MID(J36,4,3)="551","DO","DI")</f>
        <v/>
      </c>
      <c r="L36" s="22" t="n"/>
      <c r="M36" s="22" t="n"/>
      <c r="N36" s="22">
        <f>IF(N35&lt;&gt;"",N35,"")</f>
        <v/>
      </c>
      <c r="O36" s="22" t="n"/>
      <c r="P36" s="22" t="n"/>
      <c r="Q36" s="22" t="n"/>
      <c r="R36" s="22" t="n"/>
      <c r="S36" s="25">
        <f>"%Z"&amp;TEXT(G36,"00")&amp;TEXT(H36,"0")&amp;"1"&amp;TEXT(I36,"00")</f>
        <v/>
      </c>
      <c r="T36" s="22">
        <f>IF(D36&lt;&gt;"",D36,"")</f>
        <v/>
      </c>
      <c r="U36" s="22" t="n"/>
      <c r="V36" s="22">
        <f>IF(E36&lt;&gt;"",E36,"")</f>
        <v/>
      </c>
      <c r="W36" s="23" t="inlineStr">
        <is>
          <t>IS</t>
        </is>
      </c>
      <c r="X36" s="84" t="inlineStr">
        <is>
          <t>DCS</t>
        </is>
      </c>
      <c r="Y36" s="27" t="n"/>
      <c r="Z36" s="27" t="n"/>
      <c r="AA36" s="28" t="n"/>
      <c r="AB36" s="33" t="n"/>
      <c r="AC36" s="29" t="n"/>
      <c r="AD36" s="27" t="n"/>
      <c r="AE36" s="27" t="n"/>
      <c r="AF36" s="27" t="n"/>
      <c r="AG36" s="27" t="n"/>
      <c r="AH36" s="27" t="n"/>
      <c r="AI36" s="27" t="n"/>
      <c r="AJ36" s="530" t="n"/>
      <c r="AK36" s="530" t="n"/>
      <c r="AL36" s="27" t="n"/>
      <c r="AM36" s="27" t="n"/>
      <c r="AN36" s="27" t="n"/>
      <c r="AO36" s="27" t="n"/>
      <c r="AP36" s="27" t="n"/>
      <c r="AQ36" s="33" t="n"/>
      <c r="AR36" s="33" t="n"/>
      <c r="AS36" s="33" t="n"/>
      <c r="AT36" s="33" t="n"/>
      <c r="AU36" s="33" t="n"/>
      <c r="AV36" s="33" t="n"/>
      <c r="AW36" s="33" t="n"/>
      <c r="AX36" s="33" t="n"/>
      <c r="AY36" s="33" t="n"/>
      <c r="AZ36" s="33" t="n"/>
      <c r="BA36" s="33" t="n"/>
      <c r="BB36" s="33" t="n"/>
      <c r="BC36" s="33" t="n"/>
      <c r="BD36" s="33" t="n"/>
      <c r="BE36" s="33" t="n"/>
      <c r="BF36" s="33" t="n"/>
      <c r="BG36" s="33" t="n"/>
      <c r="BH36" s="33" t="n"/>
      <c r="BI36" s="27" t="n"/>
      <c r="BJ36" s="33" t="n"/>
      <c r="BK36" s="33" t="n"/>
      <c r="BL36" s="33" t="n"/>
      <c r="BM36" s="27" t="n"/>
      <c r="BN36" s="27" t="n"/>
      <c r="BO36" s="27" t="n"/>
      <c r="BP36" s="27" t="n"/>
      <c r="BQ36" s="36" t="n"/>
      <c r="BR36" s="37" t="n"/>
      <c r="BS36" s="36" t="n"/>
      <c r="BT36" s="37" t="n"/>
      <c r="BU36" s="39" t="n"/>
    </row>
    <row r="37" ht="19.9" customHeight="1" s="521">
      <c r="A37" s="10" t="n">
        <v>37</v>
      </c>
      <c r="B37" s="15" t="n">
        <v>4</v>
      </c>
      <c r="C37" s="519" t="n"/>
      <c r="D37" s="50">
        <f>LEFT(F37,1)&amp;RIGHT(F37,2)&amp;"N"&amp;G37&amp;"S"&amp;H37&amp;"C"&amp;I37</f>
        <v/>
      </c>
      <c r="E37" s="553" t="inlineStr">
        <is>
          <t>Spare</t>
        </is>
      </c>
      <c r="F37" s="22">
        <f>F36</f>
        <v/>
      </c>
      <c r="G37" s="21">
        <f>G36</f>
        <v/>
      </c>
      <c r="H37" s="21">
        <f>H36</f>
        <v/>
      </c>
      <c r="I37" s="21" t="n">
        <v>4</v>
      </c>
      <c r="J37" s="85">
        <f>J36</f>
        <v/>
      </c>
      <c r="K37" s="83">
        <f>IF(MID(J37,4,3)="551","DO","DI")</f>
        <v/>
      </c>
      <c r="L37" s="22" t="n"/>
      <c r="M37" s="22" t="n"/>
      <c r="N37" s="22">
        <f>IF(N36&lt;&gt;"",N36,"")</f>
        <v/>
      </c>
      <c r="O37" s="22" t="n"/>
      <c r="P37" s="22" t="n"/>
      <c r="Q37" s="22" t="n"/>
      <c r="R37" s="22" t="n"/>
      <c r="S37" s="25">
        <f>"%Z"&amp;TEXT(G37,"00")&amp;TEXT(H37,"0")&amp;"1"&amp;TEXT(I37,"00")</f>
        <v/>
      </c>
      <c r="T37" s="22">
        <f>IF(D37&lt;&gt;"",D37,"")</f>
        <v/>
      </c>
      <c r="U37" s="22" t="n"/>
      <c r="V37" s="22">
        <f>IF(E37&lt;&gt;"",E37,"")</f>
        <v/>
      </c>
      <c r="W37" s="23" t="inlineStr">
        <is>
          <t>IS</t>
        </is>
      </c>
      <c r="X37" s="84" t="inlineStr">
        <is>
          <t>DCS</t>
        </is>
      </c>
      <c r="Y37" s="27" t="n"/>
      <c r="Z37" s="27" t="n"/>
      <c r="AA37" s="28" t="n"/>
      <c r="AB37" s="33" t="n"/>
      <c r="AC37" s="29" t="n"/>
      <c r="AD37" s="27" t="n"/>
      <c r="AE37" s="27" t="n"/>
      <c r="AF37" s="27" t="n"/>
      <c r="AG37" s="27" t="n"/>
      <c r="AH37" s="27" t="n"/>
      <c r="AI37" s="27" t="n"/>
      <c r="AJ37" s="530" t="n"/>
      <c r="AK37" s="530" t="n"/>
      <c r="AL37" s="27" t="n"/>
      <c r="AM37" s="27" t="n"/>
      <c r="AN37" s="27" t="n"/>
      <c r="AO37" s="27" t="n"/>
      <c r="AP37" s="27" t="n"/>
      <c r="AQ37" s="33" t="n"/>
      <c r="AR37" s="33" t="n"/>
      <c r="AS37" s="33" t="n"/>
      <c r="AT37" s="33" t="n"/>
      <c r="AU37" s="33" t="n"/>
      <c r="AV37" s="33" t="n"/>
      <c r="AW37" s="33" t="n"/>
      <c r="AX37" s="33" t="n"/>
      <c r="AY37" s="33" t="n"/>
      <c r="AZ37" s="33" t="n"/>
      <c r="BA37" s="33" t="n"/>
      <c r="BB37" s="33" t="n"/>
      <c r="BC37" s="33" t="n"/>
      <c r="BD37" s="33" t="n"/>
      <c r="BE37" s="33" t="n"/>
      <c r="BF37" s="33" t="n"/>
      <c r="BG37" s="33" t="n"/>
      <c r="BH37" s="33" t="n"/>
      <c r="BI37" s="27" t="n"/>
      <c r="BJ37" s="33" t="n"/>
      <c r="BK37" s="33" t="n"/>
      <c r="BL37" s="33" t="n"/>
      <c r="BM37" s="27" t="n"/>
      <c r="BN37" s="27" t="n"/>
      <c r="BO37" s="27" t="n"/>
      <c r="BP37" s="27" t="n"/>
      <c r="BQ37" s="36" t="n"/>
      <c r="BR37" s="37" t="n"/>
      <c r="BS37" s="36" t="n"/>
      <c r="BT37" s="37" t="n"/>
      <c r="BU37" s="39" t="n"/>
    </row>
    <row r="38" ht="19.9" customHeight="1" s="521">
      <c r="A38" s="10" t="n">
        <v>38</v>
      </c>
      <c r="B38" s="15" t="n">
        <v>5</v>
      </c>
      <c r="C38" s="519" t="n"/>
      <c r="D38" s="50">
        <f>LEFT(F38,1)&amp;RIGHT(F38,2)&amp;"N"&amp;G38&amp;"S"&amp;H38&amp;"C"&amp;I38</f>
        <v/>
      </c>
      <c r="E38" s="553" t="inlineStr">
        <is>
          <t>Spare</t>
        </is>
      </c>
      <c r="F38" s="22">
        <f>F37</f>
        <v/>
      </c>
      <c r="G38" s="21">
        <f>G37</f>
        <v/>
      </c>
      <c r="H38" s="21">
        <f>H37</f>
        <v/>
      </c>
      <c r="I38" s="21" t="n">
        <v>5</v>
      </c>
      <c r="J38" s="85">
        <f>J37</f>
        <v/>
      </c>
      <c r="K38" s="83">
        <f>IF(MID(J38,4,3)="551","DO","DI")</f>
        <v/>
      </c>
      <c r="L38" s="22" t="n"/>
      <c r="M38" s="22" t="n"/>
      <c r="N38" s="22">
        <f>IF(N37&lt;&gt;"",N37,"")</f>
        <v/>
      </c>
      <c r="O38" s="22" t="n"/>
      <c r="P38" s="22" t="n"/>
      <c r="Q38" s="22" t="n"/>
      <c r="R38" s="22" t="n"/>
      <c r="S38" s="25">
        <f>"%Z"&amp;TEXT(G38,"00")&amp;TEXT(H38,"0")&amp;"1"&amp;TEXT(I38,"00")</f>
        <v/>
      </c>
      <c r="T38" s="22">
        <f>IF(D38&lt;&gt;"",D38,"")</f>
        <v/>
      </c>
      <c r="U38" s="22" t="n"/>
      <c r="V38" s="22">
        <f>IF(E38&lt;&gt;"",E38,"")</f>
        <v/>
      </c>
      <c r="W38" s="23" t="inlineStr">
        <is>
          <t>IS</t>
        </is>
      </c>
      <c r="X38" s="84" t="inlineStr">
        <is>
          <t>DCS</t>
        </is>
      </c>
      <c r="Y38" s="27" t="n"/>
      <c r="Z38" s="27" t="n"/>
      <c r="AA38" s="28" t="n"/>
      <c r="AB38" s="33" t="n"/>
      <c r="AC38" s="29" t="n"/>
      <c r="AD38" s="27" t="n"/>
      <c r="AE38" s="27" t="n"/>
      <c r="AF38" s="27" t="n"/>
      <c r="AG38" s="27" t="n"/>
      <c r="AH38" s="27" t="n"/>
      <c r="AI38" s="27" t="n"/>
      <c r="AJ38" s="530" t="n"/>
      <c r="AK38" s="530" t="n"/>
      <c r="AL38" s="27" t="n"/>
      <c r="AM38" s="27" t="n"/>
      <c r="AN38" s="27" t="n"/>
      <c r="AO38" s="27" t="n"/>
      <c r="AP38" s="27" t="n"/>
      <c r="AQ38" s="33" t="n"/>
      <c r="AR38" s="33" t="n"/>
      <c r="AS38" s="33" t="n"/>
      <c r="AT38" s="33" t="n"/>
      <c r="AU38" s="33" t="n"/>
      <c r="AV38" s="33" t="n"/>
      <c r="AW38" s="33" t="n"/>
      <c r="AX38" s="33" t="n"/>
      <c r="AY38" s="33" t="n"/>
      <c r="AZ38" s="33" t="n"/>
      <c r="BA38" s="33" t="n"/>
      <c r="BB38" s="33" t="n"/>
      <c r="BC38" s="33" t="n"/>
      <c r="BD38" s="33" t="n"/>
      <c r="BE38" s="33" t="n"/>
      <c r="BF38" s="33" t="n"/>
      <c r="BG38" s="33" t="n"/>
      <c r="BH38" s="33" t="n"/>
      <c r="BI38" s="27" t="n"/>
      <c r="BJ38" s="33" t="n"/>
      <c r="BK38" s="33" t="n"/>
      <c r="BL38" s="33" t="n"/>
      <c r="BM38" s="27" t="n"/>
      <c r="BN38" s="27" t="n"/>
      <c r="BO38" s="27" t="n"/>
      <c r="BP38" s="27" t="n"/>
      <c r="BQ38" s="36" t="n"/>
      <c r="BR38" s="37" t="n"/>
      <c r="BS38" s="36" t="n"/>
      <c r="BT38" s="37" t="n"/>
      <c r="BU38" s="39" t="n"/>
    </row>
    <row r="39" ht="19.9" customHeight="1" s="521">
      <c r="A39" s="10" t="n">
        <v>39</v>
      </c>
      <c r="B39" s="15" t="n">
        <v>6</v>
      </c>
      <c r="C39" s="519" t="n"/>
      <c r="D39" s="50">
        <f>LEFT(F39,1)&amp;RIGHT(F39,2)&amp;"N"&amp;G39&amp;"S"&amp;H39&amp;"C"&amp;I39</f>
        <v/>
      </c>
      <c r="E39" s="553" t="inlineStr">
        <is>
          <t>Spare</t>
        </is>
      </c>
      <c r="F39" s="22">
        <f>F38</f>
        <v/>
      </c>
      <c r="G39" s="21">
        <f>G38</f>
        <v/>
      </c>
      <c r="H39" s="21">
        <f>H38</f>
        <v/>
      </c>
      <c r="I39" s="21" t="n">
        <v>6</v>
      </c>
      <c r="J39" s="85">
        <f>J38</f>
        <v/>
      </c>
      <c r="K39" s="83">
        <f>IF(MID(J39,4,3)="551","DO","DI")</f>
        <v/>
      </c>
      <c r="L39" s="22" t="n"/>
      <c r="M39" s="22" t="n"/>
      <c r="N39" s="22">
        <f>IF(N38&lt;&gt;"",N38,"")</f>
        <v/>
      </c>
      <c r="O39" s="22" t="n"/>
      <c r="P39" s="22" t="n"/>
      <c r="Q39" s="22" t="n"/>
      <c r="R39" s="22" t="n"/>
      <c r="S39" s="25">
        <f>"%Z"&amp;TEXT(G39,"00")&amp;TEXT(H39,"0")&amp;"1"&amp;TEXT(I39,"00")</f>
        <v/>
      </c>
      <c r="T39" s="22">
        <f>IF(D39&lt;&gt;"",D39,"")</f>
        <v/>
      </c>
      <c r="U39" s="22" t="n"/>
      <c r="V39" s="22">
        <f>IF(E39&lt;&gt;"",E39,"")</f>
        <v/>
      </c>
      <c r="W39" s="23" t="inlineStr">
        <is>
          <t>IS</t>
        </is>
      </c>
      <c r="X39" s="84" t="inlineStr">
        <is>
          <t>DCS</t>
        </is>
      </c>
      <c r="Y39" s="27" t="n"/>
      <c r="Z39" s="27" t="n"/>
      <c r="AA39" s="28" t="n"/>
      <c r="AB39" s="33" t="n"/>
      <c r="AC39" s="29" t="n"/>
      <c r="AD39" s="27" t="n"/>
      <c r="AE39" s="27" t="n"/>
      <c r="AF39" s="27" t="n"/>
      <c r="AG39" s="27" t="n"/>
      <c r="AH39" s="27" t="n"/>
      <c r="AI39" s="27" t="n"/>
      <c r="AJ39" s="530" t="n"/>
      <c r="AK39" s="530" t="n"/>
      <c r="AL39" s="27" t="n"/>
      <c r="AM39" s="27" t="n"/>
      <c r="AN39" s="27" t="n"/>
      <c r="AO39" s="27" t="n"/>
      <c r="AP39" s="27" t="n"/>
      <c r="AQ39" s="33" t="n"/>
      <c r="AR39" s="33" t="n"/>
      <c r="AS39" s="33" t="n"/>
      <c r="AT39" s="33" t="n"/>
      <c r="AU39" s="33" t="n"/>
      <c r="AV39" s="33" t="n"/>
      <c r="AW39" s="33" t="n"/>
      <c r="AX39" s="33" t="n"/>
      <c r="AY39" s="33" t="n"/>
      <c r="AZ39" s="33" t="n"/>
      <c r="BA39" s="33" t="n"/>
      <c r="BB39" s="33" t="n"/>
      <c r="BC39" s="33" t="n"/>
      <c r="BD39" s="33" t="n"/>
      <c r="BE39" s="33" t="n"/>
      <c r="BF39" s="33" t="n"/>
      <c r="BG39" s="33" t="n"/>
      <c r="BH39" s="33" t="n"/>
      <c r="BI39" s="27" t="n"/>
      <c r="BJ39" s="33" t="n"/>
      <c r="BK39" s="33" t="n"/>
      <c r="BL39" s="33" t="n"/>
      <c r="BM39" s="27" t="n"/>
      <c r="BN39" s="27" t="n"/>
      <c r="BO39" s="27" t="n"/>
      <c r="BP39" s="27" t="n"/>
      <c r="BQ39" s="36" t="n"/>
      <c r="BR39" s="37" t="n"/>
      <c r="BS39" s="36" t="n"/>
      <c r="BT39" s="37" t="n"/>
      <c r="BU39" s="39" t="n"/>
    </row>
    <row r="40" ht="19.9" customHeight="1" s="521">
      <c r="A40" s="10" t="n">
        <v>40</v>
      </c>
      <c r="B40" s="15" t="n">
        <v>7</v>
      </c>
      <c r="C40" s="519" t="n"/>
      <c r="D40" s="50">
        <f>LEFT(F40,1)&amp;RIGHT(F40,2)&amp;"N"&amp;G40&amp;"S"&amp;H40&amp;"C"&amp;I40</f>
        <v/>
      </c>
      <c r="E40" s="553" t="inlineStr">
        <is>
          <t>Spare</t>
        </is>
      </c>
      <c r="F40" s="22">
        <f>F39</f>
        <v/>
      </c>
      <c r="G40" s="21">
        <f>G39</f>
        <v/>
      </c>
      <c r="H40" s="21">
        <f>H39</f>
        <v/>
      </c>
      <c r="I40" s="21" t="n">
        <v>7</v>
      </c>
      <c r="J40" s="85">
        <f>J39</f>
        <v/>
      </c>
      <c r="K40" s="83">
        <f>IF(MID(J40,4,3)="551","DO","DI")</f>
        <v/>
      </c>
      <c r="L40" s="22" t="n"/>
      <c r="M40" s="22" t="n"/>
      <c r="N40" s="22">
        <f>IF(N39&lt;&gt;"",N39,"")</f>
        <v/>
      </c>
      <c r="O40" s="22" t="n"/>
      <c r="P40" s="22" t="n"/>
      <c r="Q40" s="22" t="n"/>
      <c r="R40" s="22" t="n"/>
      <c r="S40" s="25">
        <f>"%Z"&amp;TEXT(G40,"00")&amp;TEXT(H40,"0")&amp;"1"&amp;TEXT(I40,"00")</f>
        <v/>
      </c>
      <c r="T40" s="22">
        <f>IF(D40&lt;&gt;"",D40,"")</f>
        <v/>
      </c>
      <c r="U40" s="22" t="n"/>
      <c r="V40" s="22">
        <f>IF(E40&lt;&gt;"",E40,"")</f>
        <v/>
      </c>
      <c r="W40" s="23" t="inlineStr">
        <is>
          <t>IS</t>
        </is>
      </c>
      <c r="X40" s="84" t="inlineStr">
        <is>
          <t>DCS</t>
        </is>
      </c>
      <c r="Y40" s="27" t="n"/>
      <c r="Z40" s="27" t="n"/>
      <c r="AA40" s="28" t="n"/>
      <c r="AB40" s="33" t="n"/>
      <c r="AC40" s="29" t="n"/>
      <c r="AD40" s="27" t="n"/>
      <c r="AE40" s="27" t="n"/>
      <c r="AF40" s="27" t="n"/>
      <c r="AG40" s="27" t="n"/>
      <c r="AH40" s="27" t="n"/>
      <c r="AI40" s="27" t="n"/>
      <c r="AJ40" s="530" t="n"/>
      <c r="AK40" s="530" t="n"/>
      <c r="AL40" s="27" t="n"/>
      <c r="AM40" s="27" t="n"/>
      <c r="AN40" s="27" t="n"/>
      <c r="AO40" s="27" t="n"/>
      <c r="AP40" s="27" t="n"/>
      <c r="AQ40" s="33" t="n"/>
      <c r="AR40" s="33" t="n"/>
      <c r="AS40" s="33" t="n"/>
      <c r="AT40" s="33" t="n"/>
      <c r="AU40" s="33" t="n"/>
      <c r="AV40" s="33" t="n"/>
      <c r="AW40" s="33" t="n"/>
      <c r="AX40" s="33" t="n"/>
      <c r="AY40" s="33" t="n"/>
      <c r="AZ40" s="33" t="n"/>
      <c r="BA40" s="33" t="n"/>
      <c r="BB40" s="33" t="n"/>
      <c r="BC40" s="33" t="n"/>
      <c r="BD40" s="33" t="n"/>
      <c r="BE40" s="33" t="n"/>
      <c r="BF40" s="33" t="n"/>
      <c r="BG40" s="33" t="n"/>
      <c r="BH40" s="33" t="n"/>
      <c r="BI40" s="27" t="n"/>
      <c r="BJ40" s="33" t="n"/>
      <c r="BK40" s="33" t="n"/>
      <c r="BL40" s="33" t="n"/>
      <c r="BM40" s="27" t="n"/>
      <c r="BN40" s="27" t="n"/>
      <c r="BO40" s="27" t="n"/>
      <c r="BP40" s="27" t="n"/>
      <c r="BQ40" s="36" t="n"/>
      <c r="BR40" s="37" t="n"/>
      <c r="BS40" s="36" t="n"/>
      <c r="BT40" s="37" t="n"/>
      <c r="BU40" s="39" t="n"/>
    </row>
    <row r="41" ht="19.9" customHeight="1" s="521">
      <c r="A41" s="10" t="n">
        <v>41</v>
      </c>
      <c r="B41" s="15" t="n">
        <v>8</v>
      </c>
      <c r="C41" s="519" t="n"/>
      <c r="D41" s="50">
        <f>LEFT(F41,1)&amp;RIGHT(F41,2)&amp;"N"&amp;G41&amp;"S"&amp;H41&amp;"C"&amp;I41</f>
        <v/>
      </c>
      <c r="E41" s="553" t="inlineStr">
        <is>
          <t>Spare</t>
        </is>
      </c>
      <c r="F41" s="22">
        <f>F40</f>
        <v/>
      </c>
      <c r="G41" s="21">
        <f>G40</f>
        <v/>
      </c>
      <c r="H41" s="21">
        <f>H40</f>
        <v/>
      </c>
      <c r="I41" s="21" t="n">
        <v>8</v>
      </c>
      <c r="J41" s="85">
        <f>J40</f>
        <v/>
      </c>
      <c r="K41" s="83">
        <f>IF(MID(J41,4,3)="551","DO","DI")</f>
        <v/>
      </c>
      <c r="L41" s="22" t="n"/>
      <c r="M41" s="22" t="n"/>
      <c r="N41" s="22">
        <f>IF(N40&lt;&gt;"",N40,"")</f>
        <v/>
      </c>
      <c r="O41" s="22" t="n"/>
      <c r="P41" s="22" t="n"/>
      <c r="Q41" s="22" t="n"/>
      <c r="R41" s="22" t="n"/>
      <c r="S41" s="25">
        <f>"%Z"&amp;TEXT(G41,"00")&amp;TEXT(H41,"0")&amp;"1"&amp;TEXT(I41,"00")</f>
        <v/>
      </c>
      <c r="T41" s="22">
        <f>IF(D41&lt;&gt;"",D41,"")</f>
        <v/>
      </c>
      <c r="U41" s="22" t="n"/>
      <c r="V41" s="22">
        <f>IF(E41&lt;&gt;"",E41,"")</f>
        <v/>
      </c>
      <c r="W41" s="23" t="inlineStr">
        <is>
          <t>IS</t>
        </is>
      </c>
      <c r="X41" s="84" t="inlineStr">
        <is>
          <t>DCS</t>
        </is>
      </c>
      <c r="Y41" s="27" t="n"/>
      <c r="Z41" s="27" t="n"/>
      <c r="AA41" s="28" t="n"/>
      <c r="AB41" s="33" t="n"/>
      <c r="AC41" s="29" t="n"/>
      <c r="AD41" s="27" t="n"/>
      <c r="AE41" s="27" t="n"/>
      <c r="AF41" s="27" t="n"/>
      <c r="AG41" s="27" t="n"/>
      <c r="AH41" s="27" t="n"/>
      <c r="AI41" s="27" t="n"/>
      <c r="AJ41" s="530" t="n"/>
      <c r="AK41" s="530" t="n"/>
      <c r="AL41" s="27" t="n"/>
      <c r="AM41" s="27" t="n"/>
      <c r="AN41" s="27" t="n"/>
      <c r="AO41" s="27" t="n"/>
      <c r="AP41" s="27" t="n"/>
      <c r="AQ41" s="33" t="n"/>
      <c r="AR41" s="33" t="n"/>
      <c r="AS41" s="33" t="n"/>
      <c r="AT41" s="33" t="n"/>
      <c r="AU41" s="33" t="n"/>
      <c r="AV41" s="33" t="n"/>
      <c r="AW41" s="33" t="n"/>
      <c r="AX41" s="33" t="n"/>
      <c r="AY41" s="33" t="n"/>
      <c r="AZ41" s="33" t="n"/>
      <c r="BA41" s="33" t="n"/>
      <c r="BB41" s="33" t="n"/>
      <c r="BC41" s="33" t="n"/>
      <c r="BD41" s="33" t="n"/>
      <c r="BE41" s="33" t="n"/>
      <c r="BF41" s="33" t="n"/>
      <c r="BG41" s="33" t="n"/>
      <c r="BH41" s="33" t="n"/>
      <c r="BI41" s="27" t="n"/>
      <c r="BJ41" s="33" t="n"/>
      <c r="BK41" s="33" t="n"/>
      <c r="BL41" s="33" t="n"/>
      <c r="BM41" s="27" t="n"/>
      <c r="BN41" s="27" t="n"/>
      <c r="BO41" s="27" t="n"/>
      <c r="BP41" s="27" t="n"/>
      <c r="BQ41" s="36" t="n"/>
      <c r="BR41" s="37" t="n"/>
      <c r="BS41" s="36" t="n"/>
      <c r="BT41" s="37" t="n"/>
      <c r="BU41" s="39" t="n"/>
    </row>
    <row r="42" ht="19.9" customHeight="1" s="521">
      <c r="A42" s="10" t="n">
        <v>42</v>
      </c>
      <c r="B42" s="15" t="n">
        <v>9</v>
      </c>
      <c r="C42" s="519" t="n"/>
      <c r="D42" s="50">
        <f>LEFT(F42,1)&amp;RIGHT(F42,2)&amp;"N"&amp;G42&amp;"S"&amp;H42&amp;"C"&amp;I42</f>
        <v/>
      </c>
      <c r="E42" s="553" t="inlineStr">
        <is>
          <t>Spare</t>
        </is>
      </c>
      <c r="F42" s="22">
        <f>F41</f>
        <v/>
      </c>
      <c r="G42" s="21">
        <f>G41</f>
        <v/>
      </c>
      <c r="H42" s="21">
        <f>H41</f>
        <v/>
      </c>
      <c r="I42" s="21" t="n">
        <v>9</v>
      </c>
      <c r="J42" s="85">
        <f>J41</f>
        <v/>
      </c>
      <c r="K42" s="83">
        <f>IF(MID(J42,4,3)="551","DO","DI")</f>
        <v/>
      </c>
      <c r="L42" s="22" t="n"/>
      <c r="M42" s="22" t="n"/>
      <c r="N42" s="22">
        <f>IF(N41&lt;&gt;"",N41,"")</f>
        <v/>
      </c>
      <c r="O42" s="22" t="n"/>
      <c r="P42" s="22" t="n"/>
      <c r="Q42" s="22" t="n"/>
      <c r="R42" s="22" t="n"/>
      <c r="S42" s="25">
        <f>"%Z"&amp;TEXT(G42,"00")&amp;TEXT(H42,"0")&amp;"1"&amp;TEXT(I42,"00")</f>
        <v/>
      </c>
      <c r="T42" s="22">
        <f>IF(D42&lt;&gt;"",D42,"")</f>
        <v/>
      </c>
      <c r="U42" s="22" t="n"/>
      <c r="V42" s="22">
        <f>IF(E42&lt;&gt;"",E42,"")</f>
        <v/>
      </c>
      <c r="W42" s="23" t="inlineStr">
        <is>
          <t>IS</t>
        </is>
      </c>
      <c r="X42" s="84" t="inlineStr">
        <is>
          <t>DCS</t>
        </is>
      </c>
      <c r="Y42" s="27" t="n"/>
      <c r="Z42" s="27" t="n"/>
      <c r="AA42" s="28" t="n"/>
      <c r="AB42" s="33" t="n"/>
      <c r="AC42" s="29" t="n"/>
      <c r="AD42" s="27" t="n"/>
      <c r="AE42" s="27" t="n"/>
      <c r="AF42" s="27" t="n"/>
      <c r="AG42" s="27" t="n"/>
      <c r="AH42" s="27" t="n"/>
      <c r="AI42" s="27" t="n"/>
      <c r="AJ42" s="530" t="n"/>
      <c r="AK42" s="530" t="n"/>
      <c r="AL42" s="27" t="n"/>
      <c r="AM42" s="27" t="n"/>
      <c r="AN42" s="27" t="n"/>
      <c r="AO42" s="27" t="n"/>
      <c r="AP42" s="27" t="n"/>
      <c r="AQ42" s="33" t="n"/>
      <c r="AR42" s="33" t="n"/>
      <c r="AS42" s="33" t="n"/>
      <c r="AT42" s="33" t="n"/>
      <c r="AU42" s="33" t="n"/>
      <c r="AV42" s="33" t="n"/>
      <c r="AW42" s="33" t="n"/>
      <c r="AX42" s="33" t="n"/>
      <c r="AY42" s="33" t="n"/>
      <c r="AZ42" s="33" t="n"/>
      <c r="BA42" s="33" t="n"/>
      <c r="BB42" s="33" t="n"/>
      <c r="BC42" s="33" t="n"/>
      <c r="BD42" s="33" t="n"/>
      <c r="BE42" s="33" t="n"/>
      <c r="BF42" s="33" t="n"/>
      <c r="BG42" s="33" t="n"/>
      <c r="BH42" s="33" t="n"/>
      <c r="BI42" s="27" t="n"/>
      <c r="BJ42" s="33" t="n"/>
      <c r="BK42" s="33" t="n"/>
      <c r="BL42" s="33" t="n"/>
      <c r="BM42" s="27" t="n"/>
      <c r="BN42" s="27" t="n"/>
      <c r="BO42" s="27" t="n"/>
      <c r="BP42" s="27" t="n"/>
      <c r="BQ42" s="36" t="n"/>
      <c r="BR42" s="37" t="n"/>
      <c r="BS42" s="36" t="n"/>
      <c r="BT42" s="37" t="n"/>
      <c r="BU42" s="39" t="n"/>
    </row>
    <row r="43" ht="19.9" customHeight="1" s="521">
      <c r="A43" s="10" t="n">
        <v>43</v>
      </c>
      <c r="B43" s="15" t="n">
        <v>10</v>
      </c>
      <c r="C43" s="519" t="n"/>
      <c r="D43" s="50">
        <f>LEFT(F43,1)&amp;RIGHT(F43,2)&amp;"N"&amp;G43&amp;"S"&amp;H43&amp;"C"&amp;I43</f>
        <v/>
      </c>
      <c r="E43" s="553" t="inlineStr">
        <is>
          <t>Spare</t>
        </is>
      </c>
      <c r="F43" s="22">
        <f>F42</f>
        <v/>
      </c>
      <c r="G43" s="21">
        <f>G42</f>
        <v/>
      </c>
      <c r="H43" s="21">
        <f>H42</f>
        <v/>
      </c>
      <c r="I43" s="21" t="n">
        <v>10</v>
      </c>
      <c r="J43" s="85">
        <f>J42</f>
        <v/>
      </c>
      <c r="K43" s="83">
        <f>IF(MID(J43,4,3)="551","DO","DI")</f>
        <v/>
      </c>
      <c r="L43" s="22" t="n"/>
      <c r="M43" s="22" t="n"/>
      <c r="N43" s="22">
        <f>IF(N42&lt;&gt;"",N42,"")</f>
        <v/>
      </c>
      <c r="O43" s="22" t="n"/>
      <c r="P43" s="22" t="n"/>
      <c r="Q43" s="22" t="n"/>
      <c r="R43" s="22" t="n"/>
      <c r="S43" s="25">
        <f>"%Z"&amp;TEXT(G43,"00")&amp;TEXT(H43,"0")&amp;"1"&amp;TEXT(I43,"00")</f>
        <v/>
      </c>
      <c r="T43" s="22">
        <f>IF(D43&lt;&gt;"",D43,"")</f>
        <v/>
      </c>
      <c r="U43" s="22" t="n"/>
      <c r="V43" s="22">
        <f>IF(E43&lt;&gt;"",E43,"")</f>
        <v/>
      </c>
      <c r="W43" s="23" t="inlineStr">
        <is>
          <t>IS</t>
        </is>
      </c>
      <c r="X43" s="84" t="inlineStr">
        <is>
          <t>DCS</t>
        </is>
      </c>
      <c r="Y43" s="27" t="n"/>
      <c r="Z43" s="27" t="n"/>
      <c r="AA43" s="28" t="n"/>
      <c r="AB43" s="33" t="n"/>
      <c r="AC43" s="29" t="n"/>
      <c r="AD43" s="27" t="n"/>
      <c r="AE43" s="27" t="n"/>
      <c r="AF43" s="27" t="n"/>
      <c r="AG43" s="27" t="n"/>
      <c r="AH43" s="27" t="n"/>
      <c r="AI43" s="27" t="n"/>
      <c r="AJ43" s="530" t="n"/>
      <c r="AK43" s="530" t="n"/>
      <c r="AL43" s="27" t="n"/>
      <c r="AM43" s="27" t="n"/>
      <c r="AN43" s="27" t="n"/>
      <c r="AO43" s="27" t="n"/>
      <c r="AP43" s="27" t="n"/>
      <c r="AQ43" s="33" t="n"/>
      <c r="AR43" s="33" t="n"/>
      <c r="AS43" s="33" t="n"/>
      <c r="AT43" s="33" t="n"/>
      <c r="AU43" s="33" t="n"/>
      <c r="AV43" s="33" t="n"/>
      <c r="AW43" s="33" t="n"/>
      <c r="AX43" s="33" t="n"/>
      <c r="AY43" s="33" t="n"/>
      <c r="AZ43" s="33" t="n"/>
      <c r="BA43" s="33" t="n"/>
      <c r="BB43" s="33" t="n"/>
      <c r="BC43" s="33" t="n"/>
      <c r="BD43" s="33" t="n"/>
      <c r="BE43" s="33" t="n"/>
      <c r="BF43" s="33" t="n"/>
      <c r="BG43" s="33" t="n"/>
      <c r="BH43" s="33" t="n"/>
      <c r="BI43" s="27" t="n"/>
      <c r="BJ43" s="33" t="n"/>
      <c r="BK43" s="33" t="n"/>
      <c r="BL43" s="33" t="n"/>
      <c r="BM43" s="27" t="n"/>
      <c r="BN43" s="27" t="n"/>
      <c r="BO43" s="27" t="n"/>
      <c r="BP43" s="27" t="n"/>
      <c r="BQ43" s="36" t="n"/>
      <c r="BR43" s="37" t="n"/>
      <c r="BS43" s="36" t="n"/>
      <c r="BT43" s="37" t="n"/>
      <c r="BU43" s="39" t="n"/>
    </row>
    <row r="44" ht="19.9" customHeight="1" s="521">
      <c r="A44" s="10" t="n">
        <v>44</v>
      </c>
      <c r="B44" s="15" t="n">
        <v>11</v>
      </c>
      <c r="C44" s="519" t="n"/>
      <c r="D44" s="50">
        <f>LEFT(F44,1)&amp;RIGHT(F44,2)&amp;"N"&amp;G44&amp;"S"&amp;H44&amp;"C"&amp;I44</f>
        <v/>
      </c>
      <c r="E44" s="553" t="inlineStr">
        <is>
          <t>Spare</t>
        </is>
      </c>
      <c r="F44" s="22">
        <f>F43</f>
        <v/>
      </c>
      <c r="G44" s="21">
        <f>G43</f>
        <v/>
      </c>
      <c r="H44" s="21">
        <f>H43</f>
        <v/>
      </c>
      <c r="I44" s="21" t="n">
        <v>11</v>
      </c>
      <c r="J44" s="85">
        <f>J43</f>
        <v/>
      </c>
      <c r="K44" s="83">
        <f>IF(MID(J44,4,3)="551","DO","DI")</f>
        <v/>
      </c>
      <c r="L44" s="22" t="n"/>
      <c r="M44" s="22" t="n"/>
      <c r="N44" s="22">
        <f>IF(N43&lt;&gt;"",N43,"")</f>
        <v/>
      </c>
      <c r="O44" s="22" t="n"/>
      <c r="P44" s="22" t="n"/>
      <c r="Q44" s="22" t="n"/>
      <c r="R44" s="22" t="n"/>
      <c r="S44" s="25">
        <f>"%Z"&amp;TEXT(G44,"00")&amp;TEXT(H44,"0")&amp;"1"&amp;TEXT(I44,"00")</f>
        <v/>
      </c>
      <c r="T44" s="22">
        <f>IF(D44&lt;&gt;"",D44,"")</f>
        <v/>
      </c>
      <c r="U44" s="22" t="n"/>
      <c r="V44" s="22">
        <f>IF(E44&lt;&gt;"",E44,"")</f>
        <v/>
      </c>
      <c r="W44" s="23" t="inlineStr">
        <is>
          <t>IS</t>
        </is>
      </c>
      <c r="X44" s="84" t="inlineStr">
        <is>
          <t>DCS</t>
        </is>
      </c>
      <c r="Y44" s="27" t="n"/>
      <c r="Z44" s="27" t="n"/>
      <c r="AA44" s="28" t="n"/>
      <c r="AB44" s="33" t="n"/>
      <c r="AC44" s="29" t="n"/>
      <c r="AD44" s="27" t="n"/>
      <c r="AE44" s="27" t="n"/>
      <c r="AF44" s="27" t="n"/>
      <c r="AG44" s="27" t="n"/>
      <c r="AH44" s="27" t="n"/>
      <c r="AI44" s="27" t="n"/>
      <c r="AJ44" s="530" t="n"/>
      <c r="AK44" s="530" t="n"/>
      <c r="AL44" s="27" t="n"/>
      <c r="AM44" s="27" t="n"/>
      <c r="AN44" s="27" t="n"/>
      <c r="AO44" s="27" t="n"/>
      <c r="AP44" s="27" t="n"/>
      <c r="AQ44" s="33" t="n"/>
      <c r="AR44" s="33" t="n"/>
      <c r="AS44" s="33" t="n"/>
      <c r="AT44" s="33" t="n"/>
      <c r="AU44" s="33" t="n"/>
      <c r="AV44" s="33" t="n"/>
      <c r="AW44" s="33" t="n"/>
      <c r="AX44" s="33" t="n"/>
      <c r="AY44" s="33" t="n"/>
      <c r="AZ44" s="33" t="n"/>
      <c r="BA44" s="33" t="n"/>
      <c r="BB44" s="33" t="n"/>
      <c r="BC44" s="33" t="n"/>
      <c r="BD44" s="33" t="n"/>
      <c r="BE44" s="33" t="n"/>
      <c r="BF44" s="33" t="n"/>
      <c r="BG44" s="33" t="n"/>
      <c r="BH44" s="33" t="n"/>
      <c r="BI44" s="27" t="n"/>
      <c r="BJ44" s="33" t="n"/>
      <c r="BK44" s="33" t="n"/>
      <c r="BL44" s="33" t="n"/>
      <c r="BM44" s="27" t="n"/>
      <c r="BN44" s="27" t="n"/>
      <c r="BO44" s="27" t="n"/>
      <c r="BP44" s="27" t="n"/>
      <c r="BQ44" s="36" t="n"/>
      <c r="BR44" s="37" t="n"/>
      <c r="BS44" s="36" t="n"/>
      <c r="BT44" s="37" t="n"/>
      <c r="BU44" s="39" t="n"/>
    </row>
    <row r="45" ht="19.9" customHeight="1" s="521">
      <c r="A45" s="10" t="n">
        <v>45</v>
      </c>
      <c r="B45" s="15" t="n">
        <v>12</v>
      </c>
      <c r="C45" s="519" t="n"/>
      <c r="D45" s="50">
        <f>LEFT(F45,1)&amp;RIGHT(F45,2)&amp;"N"&amp;G45&amp;"S"&amp;H45&amp;"C"&amp;I45</f>
        <v/>
      </c>
      <c r="E45" s="534" t="inlineStr">
        <is>
          <t>Spare</t>
        </is>
      </c>
      <c r="F45" s="22">
        <f>F44</f>
        <v/>
      </c>
      <c r="G45" s="21">
        <f>G44</f>
        <v/>
      </c>
      <c r="H45" s="21">
        <f>H44</f>
        <v/>
      </c>
      <c r="I45" s="21" t="n">
        <v>12</v>
      </c>
      <c r="J45" s="85">
        <f>J44</f>
        <v/>
      </c>
      <c r="K45" s="83">
        <f>IF(MID(J45,4,3)="551","DO","DI")</f>
        <v/>
      </c>
      <c r="L45" s="22" t="n"/>
      <c r="M45" s="22" t="n"/>
      <c r="N45" s="22">
        <f>IF(N44&lt;&gt;"",N44,"")</f>
        <v/>
      </c>
      <c r="O45" s="22" t="n"/>
      <c r="P45" s="22" t="n"/>
      <c r="Q45" s="22" t="n"/>
      <c r="R45" s="22" t="n"/>
      <c r="S45" s="25">
        <f>"%Z"&amp;TEXT(G45,"00")&amp;TEXT(H45,"0")&amp;"1"&amp;TEXT(I45,"00")</f>
        <v/>
      </c>
      <c r="T45" s="22">
        <f>IF(D45&lt;&gt;"",D45,"")</f>
        <v/>
      </c>
      <c r="U45" s="22" t="n"/>
      <c r="V45" s="22">
        <f>IF(E45&lt;&gt;"",E45,"")</f>
        <v/>
      </c>
      <c r="W45" s="23" t="inlineStr">
        <is>
          <t>IS</t>
        </is>
      </c>
      <c r="X45" s="84" t="inlineStr">
        <is>
          <t>DCS</t>
        </is>
      </c>
      <c r="Y45" s="27" t="n"/>
      <c r="Z45" s="27" t="n"/>
      <c r="AA45" s="28" t="n"/>
      <c r="AB45" s="33" t="n"/>
      <c r="AC45" s="29" t="n"/>
      <c r="AD45" s="27" t="n"/>
      <c r="AE45" s="27" t="n"/>
      <c r="AF45" s="27" t="n"/>
      <c r="AG45" s="27" t="n"/>
      <c r="AH45" s="27" t="n"/>
      <c r="AI45" s="27" t="n"/>
      <c r="AJ45" s="530" t="n"/>
      <c r="AK45" s="530" t="n"/>
      <c r="AL45" s="27" t="n"/>
      <c r="AM45" s="27" t="n"/>
      <c r="AN45" s="27" t="n"/>
      <c r="AO45" s="27" t="n"/>
      <c r="AP45" s="27" t="n"/>
      <c r="AQ45" s="33" t="n"/>
      <c r="AR45" s="33" t="n"/>
      <c r="AS45" s="33" t="n"/>
      <c r="AT45" s="33" t="n"/>
      <c r="AU45" s="33" t="n"/>
      <c r="AV45" s="33" t="n"/>
      <c r="AW45" s="33" t="n"/>
      <c r="AX45" s="33" t="n"/>
      <c r="AY45" s="33" t="n"/>
      <c r="AZ45" s="33" t="n"/>
      <c r="BA45" s="33" t="n"/>
      <c r="BB45" s="33" t="n"/>
      <c r="BC45" s="33" t="n"/>
      <c r="BD45" s="33" t="n"/>
      <c r="BE45" s="33" t="n"/>
      <c r="BF45" s="33" t="n"/>
      <c r="BG45" s="33" t="n"/>
      <c r="BH45" s="33" t="n"/>
      <c r="BI45" s="27" t="n"/>
      <c r="BJ45" s="33" t="n"/>
      <c r="BK45" s="33" t="n"/>
      <c r="BL45" s="33" t="n"/>
      <c r="BM45" s="27" t="n"/>
      <c r="BN45" s="27" t="n"/>
      <c r="BO45" s="27" t="n"/>
      <c r="BP45" s="27" t="n"/>
      <c r="BQ45" s="36" t="n"/>
      <c r="BR45" s="37" t="n"/>
      <c r="BS45" s="36" t="n"/>
      <c r="BT45" s="37" t="n"/>
      <c r="BU45" s="39" t="n"/>
    </row>
    <row r="46" ht="19.9" customHeight="1" s="521">
      <c r="A46" s="10" t="n">
        <v>46</v>
      </c>
      <c r="B46" s="15" t="n">
        <v>13</v>
      </c>
      <c r="C46" s="519" t="n"/>
      <c r="D46" s="50">
        <f>LEFT(F46,1)&amp;RIGHT(F46,2)&amp;"N"&amp;G46&amp;"S"&amp;H46&amp;"C"&amp;I46</f>
        <v/>
      </c>
      <c r="E46" s="534" t="inlineStr">
        <is>
          <t>Spare</t>
        </is>
      </c>
      <c r="F46" s="22">
        <f>F45</f>
        <v/>
      </c>
      <c r="G46" s="21">
        <f>G45</f>
        <v/>
      </c>
      <c r="H46" s="21">
        <f>H45</f>
        <v/>
      </c>
      <c r="I46" s="21" t="n">
        <v>13</v>
      </c>
      <c r="J46" s="85">
        <f>J45</f>
        <v/>
      </c>
      <c r="K46" s="83">
        <f>IF(MID(J46,4,3)="551","DO","DI")</f>
        <v/>
      </c>
      <c r="L46" s="22" t="n"/>
      <c r="M46" s="22" t="n"/>
      <c r="N46" s="22">
        <f>IF(N45&lt;&gt;"",N45,"")</f>
        <v/>
      </c>
      <c r="O46" s="22" t="n"/>
      <c r="P46" s="22" t="n"/>
      <c r="Q46" s="22" t="n"/>
      <c r="R46" s="22" t="n"/>
      <c r="S46" s="25">
        <f>"%Z"&amp;TEXT(G46,"00")&amp;TEXT(H46,"0")&amp;"1"&amp;TEXT(I46,"00")</f>
        <v/>
      </c>
      <c r="T46" s="22">
        <f>IF(D46&lt;&gt;"",D46,"")</f>
        <v/>
      </c>
      <c r="U46" s="22" t="n"/>
      <c r="V46" s="22">
        <f>IF(E46&lt;&gt;"",E46,"")</f>
        <v/>
      </c>
      <c r="W46" s="23" t="inlineStr">
        <is>
          <t>IS</t>
        </is>
      </c>
      <c r="X46" s="84" t="inlineStr">
        <is>
          <t>DCS</t>
        </is>
      </c>
      <c r="Y46" s="27" t="n"/>
      <c r="Z46" s="27" t="n"/>
      <c r="AA46" s="28" t="n"/>
      <c r="AB46" s="33" t="n"/>
      <c r="AC46" s="29" t="n"/>
      <c r="AD46" s="27" t="n"/>
      <c r="AE46" s="27" t="n"/>
      <c r="AF46" s="27" t="n"/>
      <c r="AG46" s="27" t="n"/>
      <c r="AH46" s="27" t="n"/>
      <c r="AI46" s="27" t="n"/>
      <c r="AJ46" s="530" t="n"/>
      <c r="AK46" s="530" t="n"/>
      <c r="AL46" s="27" t="n"/>
      <c r="AM46" s="27" t="n"/>
      <c r="AN46" s="27" t="n"/>
      <c r="AO46" s="27" t="n"/>
      <c r="AP46" s="27" t="n"/>
      <c r="AQ46" s="33" t="n"/>
      <c r="AR46" s="33" t="n"/>
      <c r="AS46" s="33" t="n"/>
      <c r="AT46" s="33" t="n"/>
      <c r="AU46" s="33" t="n"/>
      <c r="AV46" s="33" t="n"/>
      <c r="AW46" s="33" t="n"/>
      <c r="AX46" s="33" t="n"/>
      <c r="AY46" s="33" t="n"/>
      <c r="AZ46" s="33" t="n"/>
      <c r="BA46" s="33" t="n"/>
      <c r="BB46" s="33" t="n"/>
      <c r="BC46" s="33" t="n"/>
      <c r="BD46" s="33" t="n"/>
      <c r="BE46" s="33" t="n"/>
      <c r="BF46" s="33" t="n"/>
      <c r="BG46" s="33" t="n"/>
      <c r="BH46" s="33" t="n"/>
      <c r="BI46" s="27" t="n"/>
      <c r="BJ46" s="33" t="n"/>
      <c r="BK46" s="33" t="n"/>
      <c r="BL46" s="33" t="n"/>
      <c r="BM46" s="27" t="n"/>
      <c r="BN46" s="27" t="n"/>
      <c r="BO46" s="27" t="n"/>
      <c r="BP46" s="27" t="n"/>
      <c r="BQ46" s="36" t="n"/>
      <c r="BR46" s="37" t="n"/>
      <c r="BS46" s="36" t="n"/>
      <c r="BT46" s="37" t="n"/>
      <c r="BU46" s="39" t="n"/>
    </row>
    <row r="47" ht="19.9" customHeight="1" s="521">
      <c r="A47" s="10" t="n">
        <v>47</v>
      </c>
      <c r="B47" s="15" t="n">
        <v>14</v>
      </c>
      <c r="C47" s="519" t="n"/>
      <c r="D47" s="50">
        <f>LEFT(F47,1)&amp;RIGHT(F47,2)&amp;"N"&amp;G47&amp;"S"&amp;H47&amp;"C"&amp;I47</f>
        <v/>
      </c>
      <c r="E47" s="534" t="inlineStr">
        <is>
          <t>Spare</t>
        </is>
      </c>
      <c r="F47" s="22">
        <f>F46</f>
        <v/>
      </c>
      <c r="G47" s="21">
        <f>G46</f>
        <v/>
      </c>
      <c r="H47" s="21">
        <f>H46</f>
        <v/>
      </c>
      <c r="I47" s="21" t="n">
        <v>14</v>
      </c>
      <c r="J47" s="85">
        <f>J46</f>
        <v/>
      </c>
      <c r="K47" s="83">
        <f>IF(MID(J47,4,3)="551","DO","DI")</f>
        <v/>
      </c>
      <c r="L47" s="22" t="n"/>
      <c r="M47" s="22" t="n"/>
      <c r="N47" s="22">
        <f>IF(N46&lt;&gt;"",N46,"")</f>
        <v/>
      </c>
      <c r="O47" s="22" t="n"/>
      <c r="P47" s="22" t="n"/>
      <c r="Q47" s="22" t="n"/>
      <c r="R47" s="22" t="n"/>
      <c r="S47" s="25">
        <f>"%Z"&amp;TEXT(G47,"00")&amp;TEXT(H47,"0")&amp;"1"&amp;TEXT(I47,"00")</f>
        <v/>
      </c>
      <c r="T47" s="22">
        <f>IF(D47&lt;&gt;"",D47,"")</f>
        <v/>
      </c>
      <c r="U47" s="22" t="n"/>
      <c r="V47" s="22">
        <f>IF(E47&lt;&gt;"",E47,"")</f>
        <v/>
      </c>
      <c r="W47" s="23" t="inlineStr">
        <is>
          <t>IS</t>
        </is>
      </c>
      <c r="X47" s="84" t="inlineStr">
        <is>
          <t>DCS</t>
        </is>
      </c>
      <c r="Y47" s="27" t="n"/>
      <c r="Z47" s="27" t="n"/>
      <c r="AA47" s="28" t="n"/>
      <c r="AB47" s="33" t="n"/>
      <c r="AC47" s="29" t="n"/>
      <c r="AD47" s="27" t="n"/>
      <c r="AE47" s="27" t="n"/>
      <c r="AF47" s="27" t="n"/>
      <c r="AG47" s="27" t="n"/>
      <c r="AH47" s="27" t="n"/>
      <c r="AI47" s="27" t="n"/>
      <c r="AJ47" s="530" t="n"/>
      <c r="AK47" s="530" t="n"/>
      <c r="AL47" s="27" t="n"/>
      <c r="AM47" s="27" t="n"/>
      <c r="AN47" s="27" t="n"/>
      <c r="AO47" s="27" t="n"/>
      <c r="AP47" s="27" t="n"/>
      <c r="AQ47" s="33" t="n"/>
      <c r="AR47" s="33" t="n"/>
      <c r="AS47" s="33" t="n"/>
      <c r="AT47" s="33" t="n"/>
      <c r="AU47" s="33" t="n"/>
      <c r="AV47" s="33" t="n"/>
      <c r="AW47" s="33" t="n"/>
      <c r="AX47" s="33" t="n"/>
      <c r="AY47" s="33" t="n"/>
      <c r="AZ47" s="33" t="n"/>
      <c r="BA47" s="33" t="n"/>
      <c r="BB47" s="33" t="n"/>
      <c r="BC47" s="33" t="n"/>
      <c r="BD47" s="33" t="n"/>
      <c r="BE47" s="33" t="n"/>
      <c r="BF47" s="33" t="n"/>
      <c r="BG47" s="33" t="n"/>
      <c r="BH47" s="33" t="n"/>
      <c r="BI47" s="27" t="n"/>
      <c r="BJ47" s="33" t="n"/>
      <c r="BK47" s="33" t="n"/>
      <c r="BL47" s="33" t="n"/>
      <c r="BM47" s="27" t="n"/>
      <c r="BN47" s="27" t="n"/>
      <c r="BO47" s="27" t="n"/>
      <c r="BP47" s="27" t="n"/>
      <c r="BQ47" s="36" t="n"/>
      <c r="BR47" s="37" t="n"/>
      <c r="BS47" s="36" t="n"/>
      <c r="BT47" s="37" t="n"/>
      <c r="BU47" s="39" t="n"/>
    </row>
    <row r="48" ht="19.9" customHeight="1" s="521">
      <c r="A48" s="10" t="n">
        <v>48</v>
      </c>
      <c r="B48" s="15" t="n">
        <v>15</v>
      </c>
      <c r="C48" s="519" t="n"/>
      <c r="D48" s="50">
        <f>LEFT(F48,1)&amp;RIGHT(F48,2)&amp;"N"&amp;G48&amp;"S"&amp;H48&amp;"C"&amp;I48</f>
        <v/>
      </c>
      <c r="E48" s="534" t="inlineStr">
        <is>
          <t>Spare</t>
        </is>
      </c>
      <c r="F48" s="22">
        <f>F47</f>
        <v/>
      </c>
      <c r="G48" s="21">
        <f>G47</f>
        <v/>
      </c>
      <c r="H48" s="21">
        <f>H47</f>
        <v/>
      </c>
      <c r="I48" s="21" t="n">
        <v>15</v>
      </c>
      <c r="J48" s="85">
        <f>J47</f>
        <v/>
      </c>
      <c r="K48" s="83">
        <f>IF(MID(J48,4,3)="551","DO","DI")</f>
        <v/>
      </c>
      <c r="L48" s="22" t="n"/>
      <c r="M48" s="22" t="n"/>
      <c r="N48" s="22">
        <f>IF(N47&lt;&gt;"",N47,"")</f>
        <v/>
      </c>
      <c r="O48" s="22" t="n"/>
      <c r="P48" s="22" t="n"/>
      <c r="Q48" s="22" t="n"/>
      <c r="R48" s="22" t="n"/>
      <c r="S48" s="25">
        <f>"%Z"&amp;TEXT(G48,"00")&amp;TEXT(H48,"0")&amp;"1"&amp;TEXT(I48,"00")</f>
        <v/>
      </c>
      <c r="T48" s="22">
        <f>IF(D48&lt;&gt;"",D48,"")</f>
        <v/>
      </c>
      <c r="U48" s="22" t="n"/>
      <c r="V48" s="22">
        <f>IF(E48&lt;&gt;"",E48,"")</f>
        <v/>
      </c>
      <c r="W48" s="23" t="inlineStr">
        <is>
          <t>IS</t>
        </is>
      </c>
      <c r="X48" s="84" t="inlineStr">
        <is>
          <t>DCS</t>
        </is>
      </c>
      <c r="Y48" s="27" t="n"/>
      <c r="Z48" s="27" t="n"/>
      <c r="AA48" s="28" t="n"/>
      <c r="AB48" s="33" t="n"/>
      <c r="AC48" s="29" t="n"/>
      <c r="AD48" s="27" t="n"/>
      <c r="AE48" s="27" t="n"/>
      <c r="AF48" s="27" t="n"/>
      <c r="AG48" s="27" t="n"/>
      <c r="AH48" s="27" t="n"/>
      <c r="AI48" s="27" t="n"/>
      <c r="AJ48" s="530" t="n"/>
      <c r="AK48" s="530" t="n"/>
      <c r="AL48" s="27" t="n"/>
      <c r="AM48" s="27" t="n"/>
      <c r="AN48" s="27" t="n"/>
      <c r="AO48" s="27" t="n"/>
      <c r="AP48" s="27" t="n"/>
      <c r="AQ48" s="33" t="n"/>
      <c r="AR48" s="33" t="n"/>
      <c r="AS48" s="33" t="n"/>
      <c r="AT48" s="33" t="n"/>
      <c r="AU48" s="33" t="n"/>
      <c r="AV48" s="33" t="n"/>
      <c r="AW48" s="33" t="n"/>
      <c r="AX48" s="33" t="n"/>
      <c r="AY48" s="33" t="n"/>
      <c r="AZ48" s="33" t="n"/>
      <c r="BA48" s="33" t="n"/>
      <c r="BB48" s="33" t="n"/>
      <c r="BC48" s="33" t="n"/>
      <c r="BD48" s="33" t="n"/>
      <c r="BE48" s="33" t="n"/>
      <c r="BF48" s="33" t="n"/>
      <c r="BG48" s="33" t="n"/>
      <c r="BH48" s="33" t="n"/>
      <c r="BI48" s="27" t="n"/>
      <c r="BJ48" s="33" t="n"/>
      <c r="BK48" s="33" t="n"/>
      <c r="BL48" s="33" t="n"/>
      <c r="BM48" s="27" t="n"/>
      <c r="BN48" s="27" t="n"/>
      <c r="BO48" s="27" t="n"/>
      <c r="BP48" s="27" t="n"/>
      <c r="BQ48" s="36" t="n"/>
      <c r="BR48" s="37" t="n"/>
      <c r="BS48" s="36" t="n"/>
      <c r="BT48" s="37" t="n"/>
      <c r="BU48" s="39" t="n"/>
    </row>
    <row r="49" ht="19.9" customHeight="1" s="521">
      <c r="A49" s="10" t="n">
        <v>49</v>
      </c>
      <c r="B49" s="15" t="n">
        <v>16</v>
      </c>
      <c r="C49" s="519" t="n"/>
      <c r="D49" s="50">
        <f>LEFT(F49,1)&amp;RIGHT(F49,2)&amp;"N"&amp;G49&amp;"S"&amp;H49&amp;"C"&amp;I49</f>
        <v/>
      </c>
      <c r="E49" s="534" t="inlineStr">
        <is>
          <t>Spare</t>
        </is>
      </c>
      <c r="F49" s="22">
        <f>F48</f>
        <v/>
      </c>
      <c r="G49" s="21">
        <f>G48</f>
        <v/>
      </c>
      <c r="H49" s="21">
        <f>H48</f>
        <v/>
      </c>
      <c r="I49" s="21" t="n">
        <v>16</v>
      </c>
      <c r="J49" s="85">
        <f>J48</f>
        <v/>
      </c>
      <c r="K49" s="83">
        <f>IF(MID(J49,4,3)="551","DO","DI")</f>
        <v/>
      </c>
      <c r="L49" s="22" t="n"/>
      <c r="M49" s="22" t="n"/>
      <c r="N49" s="22">
        <f>IF(N48&lt;&gt;"",N48,"")</f>
        <v/>
      </c>
      <c r="O49" s="22" t="n"/>
      <c r="P49" s="22" t="n"/>
      <c r="Q49" s="22" t="n"/>
      <c r="R49" s="22" t="n"/>
      <c r="S49" s="25">
        <f>"%Z"&amp;TEXT(G49,"00")&amp;TEXT(H49,"0")&amp;"1"&amp;TEXT(I49,"00")</f>
        <v/>
      </c>
      <c r="T49" s="22">
        <f>IF(D49&lt;&gt;"",D49,"")</f>
        <v/>
      </c>
      <c r="U49" s="22" t="n"/>
      <c r="V49" s="22">
        <f>IF(E49&lt;&gt;"",E49,"")</f>
        <v/>
      </c>
      <c r="W49" s="23" t="inlineStr">
        <is>
          <t>IS</t>
        </is>
      </c>
      <c r="X49" s="84" t="inlineStr">
        <is>
          <t>DCS</t>
        </is>
      </c>
      <c r="Y49" s="27" t="n"/>
      <c r="Z49" s="27" t="n"/>
      <c r="AA49" s="28" t="n"/>
      <c r="AB49" s="33" t="n"/>
      <c r="AC49" s="29" t="n"/>
      <c r="AD49" s="27" t="n"/>
      <c r="AE49" s="27" t="n"/>
      <c r="AF49" s="27" t="n"/>
      <c r="AG49" s="27" t="n"/>
      <c r="AH49" s="27" t="n"/>
      <c r="AI49" s="27" t="n"/>
      <c r="AJ49" s="530" t="n"/>
      <c r="AK49" s="530" t="n"/>
      <c r="AL49" s="27" t="n"/>
      <c r="AM49" s="27" t="n"/>
      <c r="AN49" s="27" t="n"/>
      <c r="AO49" s="27" t="n"/>
      <c r="AP49" s="27" t="n"/>
      <c r="AQ49" s="33" t="n"/>
      <c r="AR49" s="33" t="n"/>
      <c r="AS49" s="33" t="n"/>
      <c r="AT49" s="33" t="n"/>
      <c r="AU49" s="33" t="n"/>
      <c r="AV49" s="33" t="n"/>
      <c r="AW49" s="33" t="n"/>
      <c r="AX49" s="33" t="n"/>
      <c r="AY49" s="33" t="n"/>
      <c r="AZ49" s="33" t="n"/>
      <c r="BA49" s="33" t="n"/>
      <c r="BB49" s="33" t="n"/>
      <c r="BC49" s="33" t="n"/>
      <c r="BD49" s="33" t="n"/>
      <c r="BE49" s="33" t="n"/>
      <c r="BF49" s="33" t="n"/>
      <c r="BG49" s="33" t="n"/>
      <c r="BH49" s="33" t="n"/>
      <c r="BI49" s="27" t="n"/>
      <c r="BJ49" s="33" t="n"/>
      <c r="BK49" s="33" t="n"/>
      <c r="BL49" s="33" t="n"/>
      <c r="BM49" s="27" t="n"/>
      <c r="BN49" s="27" t="n"/>
      <c r="BO49" s="27" t="n"/>
      <c r="BP49" s="27" t="n"/>
      <c r="BQ49" s="36" t="n"/>
      <c r="BR49" s="37" t="n"/>
      <c r="BS49" s="36" t="n"/>
      <c r="BT49" s="37" t="n"/>
      <c r="BU49" s="39" t="n"/>
    </row>
    <row r="50" ht="19.9" customHeight="1" s="521">
      <c r="A50" s="10" t="n">
        <v>50</v>
      </c>
      <c r="B50" s="15" t="n">
        <v>17</v>
      </c>
      <c r="C50" s="519" t="n"/>
      <c r="D50" s="50">
        <f>LEFT(F50,1)&amp;RIGHT(F50,2)&amp;"N"&amp;G50&amp;"S"&amp;H50&amp;"C"&amp;I50</f>
        <v/>
      </c>
      <c r="E50" s="534" t="inlineStr">
        <is>
          <t>Spare</t>
        </is>
      </c>
      <c r="F50" s="22">
        <f>F49</f>
        <v/>
      </c>
      <c r="G50" s="21">
        <f>G49</f>
        <v/>
      </c>
      <c r="H50" s="21">
        <f>H49</f>
        <v/>
      </c>
      <c r="I50" s="21" t="n">
        <v>17</v>
      </c>
      <c r="J50" s="85">
        <f>J49</f>
        <v/>
      </c>
      <c r="K50" s="83">
        <f>IF(MID(J50,4,3)="551","DO","DI")</f>
        <v/>
      </c>
      <c r="L50" s="22" t="n"/>
      <c r="M50" s="22" t="n"/>
      <c r="N50" s="22">
        <f>IF(N49&lt;&gt;"",N49,"")</f>
        <v/>
      </c>
      <c r="O50" s="22" t="n"/>
      <c r="P50" s="22" t="n"/>
      <c r="Q50" s="22" t="n"/>
      <c r="R50" s="22" t="n"/>
      <c r="S50" s="25">
        <f>"%Z"&amp;TEXT(G50,"00")&amp;TEXT(H50,"0")&amp;"1"&amp;TEXT(I50,"00")</f>
        <v/>
      </c>
      <c r="T50" s="22">
        <f>IF(D50&lt;&gt;"",D50,"")</f>
        <v/>
      </c>
      <c r="U50" s="22" t="n"/>
      <c r="V50" s="22">
        <f>IF(E50&lt;&gt;"",E50,"")</f>
        <v/>
      </c>
      <c r="W50" s="23" t="inlineStr">
        <is>
          <t>IS</t>
        </is>
      </c>
      <c r="X50" s="84" t="inlineStr">
        <is>
          <t>DCS</t>
        </is>
      </c>
      <c r="Y50" s="27" t="n"/>
      <c r="Z50" s="27" t="n"/>
      <c r="AA50" s="28" t="n"/>
      <c r="AB50" s="33" t="n"/>
      <c r="AC50" s="29" t="n"/>
      <c r="AD50" s="27" t="n"/>
      <c r="AE50" s="27" t="n"/>
      <c r="AF50" s="27" t="n"/>
      <c r="AG50" s="27" t="n"/>
      <c r="AH50" s="27" t="n"/>
      <c r="AI50" s="27" t="n"/>
      <c r="AJ50" s="530" t="n"/>
      <c r="AK50" s="530" t="n"/>
      <c r="AL50" s="27" t="n"/>
      <c r="AM50" s="27" t="n"/>
      <c r="AN50" s="27" t="n"/>
      <c r="AO50" s="27" t="n"/>
      <c r="AP50" s="27" t="n"/>
      <c r="AQ50" s="33" t="n"/>
      <c r="AR50" s="33" t="n"/>
      <c r="AS50" s="33" t="n"/>
      <c r="AT50" s="33" t="n"/>
      <c r="AU50" s="33" t="n"/>
      <c r="AV50" s="33" t="n"/>
      <c r="AW50" s="33" t="n"/>
      <c r="AX50" s="33" t="n"/>
      <c r="AY50" s="33" t="n"/>
      <c r="AZ50" s="33" t="n"/>
      <c r="BA50" s="33" t="n"/>
      <c r="BB50" s="33" t="n"/>
      <c r="BC50" s="33" t="n"/>
      <c r="BD50" s="33" t="n"/>
      <c r="BE50" s="33" t="n"/>
      <c r="BF50" s="33" t="n"/>
      <c r="BG50" s="33" t="n"/>
      <c r="BH50" s="33" t="n"/>
      <c r="BI50" s="27" t="n"/>
      <c r="BJ50" s="33" t="n"/>
      <c r="BK50" s="33" t="n"/>
      <c r="BL50" s="33" t="n"/>
      <c r="BM50" s="27" t="n"/>
      <c r="BN50" s="27" t="n"/>
      <c r="BO50" s="27" t="n"/>
      <c r="BP50" s="27" t="n"/>
      <c r="BQ50" s="36" t="n"/>
      <c r="BR50" s="37" t="n"/>
      <c r="BS50" s="36" t="n"/>
      <c r="BT50" s="37" t="n"/>
    </row>
    <row r="51" ht="19.9" customHeight="1" s="521">
      <c r="A51" s="10" t="n">
        <v>51</v>
      </c>
      <c r="B51" s="15" t="n">
        <v>18</v>
      </c>
      <c r="C51" s="519" t="n"/>
      <c r="D51" s="50">
        <f>LEFT(F51,1)&amp;RIGHT(F51,2)&amp;"N"&amp;G51&amp;"S"&amp;H51&amp;"C"&amp;I51</f>
        <v/>
      </c>
      <c r="E51" s="534" t="inlineStr">
        <is>
          <t>Spare</t>
        </is>
      </c>
      <c r="F51" s="22">
        <f>F50</f>
        <v/>
      </c>
      <c r="G51" s="21">
        <f>G50</f>
        <v/>
      </c>
      <c r="H51" s="21">
        <f>H50</f>
        <v/>
      </c>
      <c r="I51" s="21" t="n">
        <v>18</v>
      </c>
      <c r="J51" s="85">
        <f>J50</f>
        <v/>
      </c>
      <c r="K51" s="83">
        <f>IF(MID(J51,4,3)="551","DO","DI")</f>
        <v/>
      </c>
      <c r="L51" s="22" t="n"/>
      <c r="M51" s="22" t="n"/>
      <c r="N51" s="22">
        <f>IF(N50&lt;&gt;"",N50,"")</f>
        <v/>
      </c>
      <c r="O51" s="22" t="n"/>
      <c r="P51" s="22" t="n"/>
      <c r="Q51" s="22" t="n"/>
      <c r="R51" s="22" t="n"/>
      <c r="S51" s="25">
        <f>"%Z"&amp;TEXT(G51,"00")&amp;TEXT(H51,"0")&amp;"1"&amp;TEXT(I51,"00")</f>
        <v/>
      </c>
      <c r="T51" s="22">
        <f>IF(D51&lt;&gt;"",D51,"")</f>
        <v/>
      </c>
      <c r="U51" s="22" t="n"/>
      <c r="V51" s="22">
        <f>IF(E51&lt;&gt;"",E51,"")</f>
        <v/>
      </c>
      <c r="W51" s="23" t="inlineStr">
        <is>
          <t>IS</t>
        </is>
      </c>
      <c r="X51" s="84" t="inlineStr">
        <is>
          <t>DCS</t>
        </is>
      </c>
      <c r="Y51" s="27" t="n"/>
      <c r="Z51" s="27" t="n"/>
      <c r="AA51" s="28" t="n"/>
      <c r="AB51" s="33" t="n"/>
      <c r="AC51" s="29" t="n"/>
      <c r="AD51" s="27" t="n"/>
      <c r="AE51" s="27" t="n"/>
      <c r="AF51" s="27" t="n"/>
      <c r="AG51" s="27" t="n"/>
      <c r="AH51" s="27" t="n"/>
      <c r="AI51" s="27" t="n"/>
      <c r="AJ51" s="530" t="n"/>
      <c r="AK51" s="530" t="n"/>
      <c r="AL51" s="27" t="n"/>
      <c r="AM51" s="27" t="n"/>
      <c r="AN51" s="27" t="n"/>
      <c r="AO51" s="27" t="n"/>
      <c r="AP51" s="27" t="n"/>
      <c r="AQ51" s="33" t="n"/>
      <c r="AR51" s="33" t="n"/>
      <c r="AS51" s="33" t="n"/>
      <c r="AT51" s="33" t="n"/>
      <c r="AU51" s="33" t="n"/>
      <c r="AV51" s="33" t="n"/>
      <c r="AW51" s="33" t="n"/>
      <c r="AX51" s="33" t="n"/>
      <c r="AY51" s="33" t="n"/>
      <c r="AZ51" s="33" t="n"/>
      <c r="BA51" s="33" t="n"/>
      <c r="BB51" s="33" t="n"/>
      <c r="BC51" s="33" t="n"/>
      <c r="BD51" s="33" t="n"/>
      <c r="BE51" s="33" t="n"/>
      <c r="BF51" s="33" t="n"/>
      <c r="BG51" s="33" t="n"/>
      <c r="BH51" s="33" t="n"/>
      <c r="BI51" s="27" t="n"/>
      <c r="BJ51" s="33" t="n"/>
      <c r="BK51" s="33" t="n"/>
      <c r="BL51" s="33" t="n"/>
      <c r="BM51" s="27" t="n"/>
      <c r="BN51" s="27" t="n"/>
      <c r="BO51" s="27" t="n"/>
      <c r="BP51" s="27" t="n"/>
      <c r="BQ51" s="36" t="n"/>
      <c r="BR51" s="37" t="n"/>
      <c r="BS51" s="36" t="n"/>
      <c r="BT51" s="37" t="n"/>
    </row>
    <row r="52" ht="19.9" customHeight="1" s="521">
      <c r="A52" s="10" t="n">
        <v>52</v>
      </c>
      <c r="B52" s="15" t="n">
        <v>19</v>
      </c>
      <c r="C52" s="519" t="n"/>
      <c r="D52" s="50">
        <f>LEFT(F52,1)&amp;RIGHT(F52,2)&amp;"N"&amp;G52&amp;"S"&amp;H52&amp;"C"&amp;I52</f>
        <v/>
      </c>
      <c r="E52" s="534" t="inlineStr">
        <is>
          <t>Spare</t>
        </is>
      </c>
      <c r="F52" s="22">
        <f>F51</f>
        <v/>
      </c>
      <c r="G52" s="21">
        <f>G51</f>
        <v/>
      </c>
      <c r="H52" s="21">
        <f>H51</f>
        <v/>
      </c>
      <c r="I52" s="21" t="n">
        <v>19</v>
      </c>
      <c r="J52" s="85">
        <f>J51</f>
        <v/>
      </c>
      <c r="K52" s="83">
        <f>IF(MID(J52,4,3)="551","DO","DI")</f>
        <v/>
      </c>
      <c r="L52" s="22" t="n"/>
      <c r="M52" s="22" t="n"/>
      <c r="N52" s="22">
        <f>IF(N51&lt;&gt;"",N51,"")</f>
        <v/>
      </c>
      <c r="O52" s="22" t="n"/>
      <c r="P52" s="22" t="n"/>
      <c r="Q52" s="22" t="n"/>
      <c r="R52" s="22" t="n"/>
      <c r="S52" s="25">
        <f>"%Z"&amp;TEXT(G52,"00")&amp;TEXT(H52,"0")&amp;"1"&amp;TEXT(I52,"00")</f>
        <v/>
      </c>
      <c r="T52" s="22">
        <f>IF(D52&lt;&gt;"",D52,"")</f>
        <v/>
      </c>
      <c r="U52" s="22" t="n"/>
      <c r="V52" s="22">
        <f>IF(E52&lt;&gt;"",E52,"")</f>
        <v/>
      </c>
      <c r="W52" s="23" t="inlineStr">
        <is>
          <t>IS</t>
        </is>
      </c>
      <c r="X52" s="84" t="inlineStr">
        <is>
          <t>DCS</t>
        </is>
      </c>
      <c r="Y52" s="27" t="n"/>
      <c r="Z52" s="27" t="n"/>
      <c r="AA52" s="28" t="n"/>
      <c r="AB52" s="33" t="n"/>
      <c r="AC52" s="29" t="n"/>
      <c r="AD52" s="27" t="n"/>
      <c r="AE52" s="27" t="n"/>
      <c r="AF52" s="27" t="n"/>
      <c r="AG52" s="27" t="n"/>
      <c r="AH52" s="27" t="n"/>
      <c r="AI52" s="27" t="n"/>
      <c r="AJ52" s="530" t="n"/>
      <c r="AK52" s="530" t="n"/>
      <c r="AL52" s="27" t="n"/>
      <c r="AM52" s="27" t="n"/>
      <c r="AN52" s="27" t="n"/>
      <c r="AO52" s="27" t="n"/>
      <c r="AP52" s="27" t="n"/>
      <c r="AQ52" s="33" t="n"/>
      <c r="AR52" s="33" t="n"/>
      <c r="AS52" s="33" t="n"/>
      <c r="AT52" s="33" t="n"/>
      <c r="AU52" s="33" t="n"/>
      <c r="AV52" s="33" t="n"/>
      <c r="AW52" s="33" t="n"/>
      <c r="AX52" s="33" t="n"/>
      <c r="AY52" s="33" t="n"/>
      <c r="AZ52" s="33" t="n"/>
      <c r="BA52" s="33" t="n"/>
      <c r="BB52" s="33" t="n"/>
      <c r="BC52" s="33" t="n"/>
      <c r="BD52" s="33" t="n"/>
      <c r="BE52" s="33" t="n"/>
      <c r="BF52" s="33" t="n"/>
      <c r="BG52" s="33" t="n"/>
      <c r="BH52" s="33" t="n"/>
      <c r="BI52" s="27" t="n"/>
      <c r="BJ52" s="33" t="n"/>
      <c r="BK52" s="33" t="n"/>
      <c r="BL52" s="33" t="n"/>
      <c r="BM52" s="27" t="n"/>
      <c r="BN52" s="27" t="n"/>
      <c r="BO52" s="27" t="n"/>
      <c r="BP52" s="27" t="n"/>
      <c r="BQ52" s="36" t="n"/>
      <c r="BR52" s="37" t="n"/>
      <c r="BS52" s="36" t="n"/>
      <c r="BT52" s="37" t="n"/>
    </row>
    <row r="53" ht="19.9" customHeight="1" s="521">
      <c r="A53" s="10" t="n">
        <v>53</v>
      </c>
      <c r="B53" s="15" t="n">
        <v>20</v>
      </c>
      <c r="C53" s="519" t="n"/>
      <c r="D53" s="50">
        <f>LEFT(F53,1)&amp;RIGHT(F53,2)&amp;"N"&amp;G53&amp;"S"&amp;H53&amp;"C"&amp;I53</f>
        <v/>
      </c>
      <c r="E53" s="534" t="inlineStr">
        <is>
          <t>Spare</t>
        </is>
      </c>
      <c r="F53" s="22">
        <f>F52</f>
        <v/>
      </c>
      <c r="G53" s="21">
        <f>G52</f>
        <v/>
      </c>
      <c r="H53" s="21">
        <f>H52</f>
        <v/>
      </c>
      <c r="I53" s="21" t="n">
        <v>20</v>
      </c>
      <c r="J53" s="85">
        <f>J52</f>
        <v/>
      </c>
      <c r="K53" s="83">
        <f>IF(MID(J53,4,3)="551","DO","DI")</f>
        <v/>
      </c>
      <c r="L53" s="22" t="n"/>
      <c r="M53" s="22" t="n"/>
      <c r="N53" s="22">
        <f>IF(N52&lt;&gt;"",N52,"")</f>
        <v/>
      </c>
      <c r="O53" s="22" t="n"/>
      <c r="P53" s="22" t="n"/>
      <c r="Q53" s="22" t="n"/>
      <c r="R53" s="22" t="n"/>
      <c r="S53" s="25">
        <f>"%Z"&amp;TEXT(G53,"00")&amp;TEXT(H53,"0")&amp;"1"&amp;TEXT(I53,"00")</f>
        <v/>
      </c>
      <c r="T53" s="22">
        <f>IF(D53&lt;&gt;"",D53,"")</f>
        <v/>
      </c>
      <c r="U53" s="22" t="n"/>
      <c r="V53" s="22">
        <f>IF(E53&lt;&gt;"",E53,"")</f>
        <v/>
      </c>
      <c r="W53" s="23" t="inlineStr">
        <is>
          <t>IS</t>
        </is>
      </c>
      <c r="X53" s="84" t="inlineStr">
        <is>
          <t>DCS</t>
        </is>
      </c>
      <c r="Y53" s="27" t="n"/>
      <c r="Z53" s="27" t="n"/>
      <c r="AA53" s="28" t="n"/>
      <c r="AB53" s="33" t="n"/>
      <c r="AC53" s="29" t="n"/>
      <c r="AD53" s="27" t="n"/>
      <c r="AE53" s="27" t="n"/>
      <c r="AF53" s="27" t="n"/>
      <c r="AG53" s="27" t="n"/>
      <c r="AH53" s="27" t="n"/>
      <c r="AI53" s="27" t="n"/>
      <c r="AJ53" s="530" t="n"/>
      <c r="AK53" s="530" t="n"/>
      <c r="AL53" s="27" t="n"/>
      <c r="AM53" s="27" t="n"/>
      <c r="AN53" s="27" t="n"/>
      <c r="AO53" s="27" t="n"/>
      <c r="AP53" s="27" t="n"/>
      <c r="AQ53" s="33" t="n"/>
      <c r="AR53" s="33" t="n"/>
      <c r="AS53" s="33" t="n"/>
      <c r="AT53" s="33" t="n"/>
      <c r="AU53" s="33" t="n"/>
      <c r="AV53" s="33" t="n"/>
      <c r="AW53" s="33" t="n"/>
      <c r="AX53" s="33" t="n"/>
      <c r="AY53" s="33" t="n"/>
      <c r="AZ53" s="33" t="n"/>
      <c r="BA53" s="33" t="n"/>
      <c r="BB53" s="33" t="n"/>
      <c r="BC53" s="33" t="n"/>
      <c r="BD53" s="33" t="n"/>
      <c r="BE53" s="33" t="n"/>
      <c r="BF53" s="33" t="n"/>
      <c r="BG53" s="33" t="n"/>
      <c r="BH53" s="33" t="n"/>
      <c r="BI53" s="27" t="n"/>
      <c r="BJ53" s="33" t="n"/>
      <c r="BK53" s="33" t="n"/>
      <c r="BL53" s="33" t="n"/>
      <c r="BM53" s="27" t="n"/>
      <c r="BN53" s="27" t="n"/>
      <c r="BO53" s="27" t="n"/>
      <c r="BP53" s="27" t="n"/>
      <c r="BQ53" s="36" t="n"/>
      <c r="BR53" s="37" t="n"/>
      <c r="BS53" s="36" t="n"/>
      <c r="BT53" s="37" t="n"/>
    </row>
    <row r="54" ht="19.9" customHeight="1" s="521">
      <c r="A54" s="10" t="n">
        <v>54</v>
      </c>
      <c r="B54" s="15" t="n">
        <v>21</v>
      </c>
      <c r="C54" s="519" t="n"/>
      <c r="D54" s="50">
        <f>LEFT(F54,1)&amp;RIGHT(F54,2)&amp;"N"&amp;G54&amp;"S"&amp;H54&amp;"C"&amp;I54</f>
        <v/>
      </c>
      <c r="E54" s="534" t="inlineStr">
        <is>
          <t>Spare</t>
        </is>
      </c>
      <c r="F54" s="22">
        <f>F53</f>
        <v/>
      </c>
      <c r="G54" s="21">
        <f>G53</f>
        <v/>
      </c>
      <c r="H54" s="21">
        <f>H53</f>
        <v/>
      </c>
      <c r="I54" s="21" t="n">
        <v>21</v>
      </c>
      <c r="J54" s="85">
        <f>J53</f>
        <v/>
      </c>
      <c r="K54" s="83">
        <f>IF(MID(J54,4,3)="551","DO","DI")</f>
        <v/>
      </c>
      <c r="L54" s="22" t="n"/>
      <c r="M54" s="22" t="n"/>
      <c r="N54" s="22">
        <f>IF(N53&lt;&gt;"",N53,"")</f>
        <v/>
      </c>
      <c r="O54" s="22" t="n"/>
      <c r="P54" s="22" t="n"/>
      <c r="Q54" s="22" t="n"/>
      <c r="R54" s="22" t="n"/>
      <c r="S54" s="25">
        <f>"%Z"&amp;TEXT(G54,"00")&amp;TEXT(H54,"0")&amp;"1"&amp;TEXT(I54,"00")</f>
        <v/>
      </c>
      <c r="T54" s="22">
        <f>IF(D54&lt;&gt;"",D54,"")</f>
        <v/>
      </c>
      <c r="U54" s="22" t="n"/>
      <c r="V54" s="22">
        <f>IF(E54&lt;&gt;"",E54,"")</f>
        <v/>
      </c>
      <c r="W54" s="23" t="inlineStr">
        <is>
          <t>IS</t>
        </is>
      </c>
      <c r="X54" s="84" t="inlineStr">
        <is>
          <t>DCS</t>
        </is>
      </c>
      <c r="Y54" s="27" t="n"/>
      <c r="Z54" s="27" t="n"/>
      <c r="AA54" s="28" t="n"/>
      <c r="AB54" s="33" t="n"/>
      <c r="AC54" s="29" t="n"/>
      <c r="AD54" s="27" t="n"/>
      <c r="AE54" s="27" t="n"/>
      <c r="AF54" s="27" t="n"/>
      <c r="AG54" s="27" t="n"/>
      <c r="AH54" s="27" t="n"/>
      <c r="AI54" s="27" t="n"/>
      <c r="AJ54" s="530" t="n"/>
      <c r="AK54" s="530" t="n"/>
      <c r="AL54" s="27" t="n"/>
      <c r="AM54" s="27" t="n"/>
      <c r="AN54" s="27" t="n"/>
      <c r="AO54" s="27" t="n"/>
      <c r="AP54" s="27" t="n"/>
      <c r="AQ54" s="33" t="n"/>
      <c r="AR54" s="33" t="n"/>
      <c r="AS54" s="33" t="n"/>
      <c r="AT54" s="33" t="n"/>
      <c r="AU54" s="33" t="n"/>
      <c r="AV54" s="33" t="n"/>
      <c r="AW54" s="33" t="n"/>
      <c r="AX54" s="33" t="n"/>
      <c r="AY54" s="33" t="n"/>
      <c r="AZ54" s="33" t="n"/>
      <c r="BA54" s="33" t="n"/>
      <c r="BB54" s="33" t="n"/>
      <c r="BC54" s="33" t="n"/>
      <c r="BD54" s="33" t="n"/>
      <c r="BE54" s="33" t="n"/>
      <c r="BF54" s="33" t="n"/>
      <c r="BG54" s="33" t="n"/>
      <c r="BH54" s="33" t="n"/>
      <c r="BI54" s="27" t="n"/>
      <c r="BJ54" s="33" t="n"/>
      <c r="BK54" s="33" t="n"/>
      <c r="BL54" s="33" t="n"/>
      <c r="BM54" s="27" t="n"/>
      <c r="BN54" s="27" t="n"/>
      <c r="BO54" s="27" t="n"/>
      <c r="BP54" s="27" t="n"/>
      <c r="BQ54" s="36" t="n"/>
      <c r="BR54" s="37" t="n"/>
      <c r="BS54" s="36" t="n"/>
      <c r="BT54" s="37" t="n"/>
    </row>
    <row r="55" ht="19.9" customHeight="1" s="521">
      <c r="A55" s="10" t="n">
        <v>55</v>
      </c>
      <c r="B55" s="15" t="n">
        <v>22</v>
      </c>
      <c r="C55" s="519" t="n"/>
      <c r="D55" s="50">
        <f>LEFT(F55,1)&amp;RIGHT(F55,2)&amp;"N"&amp;G55&amp;"S"&amp;H55&amp;"C"&amp;I55</f>
        <v/>
      </c>
      <c r="E55" s="553" t="inlineStr">
        <is>
          <t>Spare</t>
        </is>
      </c>
      <c r="F55" s="22">
        <f>F54</f>
        <v/>
      </c>
      <c r="G55" s="21">
        <f>G54</f>
        <v/>
      </c>
      <c r="H55" s="21">
        <f>H54</f>
        <v/>
      </c>
      <c r="I55" s="21" t="n">
        <v>22</v>
      </c>
      <c r="J55" s="85">
        <f>J54</f>
        <v/>
      </c>
      <c r="K55" s="83">
        <f>IF(MID(J55,4,3)="551","DO","DI")</f>
        <v/>
      </c>
      <c r="L55" s="22" t="n"/>
      <c r="M55" s="22" t="n"/>
      <c r="N55" s="22">
        <f>IF(N54&lt;&gt;"",N54,"")</f>
        <v/>
      </c>
      <c r="O55" s="22" t="n"/>
      <c r="P55" s="22" t="n"/>
      <c r="Q55" s="22" t="n"/>
      <c r="R55" s="22" t="n"/>
      <c r="S55" s="25">
        <f>"%Z"&amp;TEXT(G55,"00")&amp;TEXT(H55,"0")&amp;"1"&amp;TEXT(I55,"00")</f>
        <v/>
      </c>
      <c r="T55" s="22">
        <f>IF(D55&lt;&gt;"",D55,"")</f>
        <v/>
      </c>
      <c r="U55" s="22" t="n"/>
      <c r="V55" s="22">
        <f>IF(E55&lt;&gt;"",E55,"")</f>
        <v/>
      </c>
      <c r="W55" s="23" t="inlineStr">
        <is>
          <t>IS</t>
        </is>
      </c>
      <c r="X55" s="84" t="inlineStr">
        <is>
          <t>DCS</t>
        </is>
      </c>
      <c r="Y55" s="27" t="n"/>
      <c r="Z55" s="27" t="n"/>
      <c r="AA55" s="28" t="n"/>
      <c r="AB55" s="33" t="n"/>
      <c r="AC55" s="29" t="n"/>
      <c r="AD55" s="27" t="n"/>
      <c r="AE55" s="27" t="n"/>
      <c r="AF55" s="27" t="n"/>
      <c r="AG55" s="27" t="n"/>
      <c r="AH55" s="27" t="n"/>
      <c r="AI55" s="27" t="n"/>
      <c r="AJ55" s="530" t="n"/>
      <c r="AK55" s="530" t="n"/>
      <c r="AL55" s="27" t="n"/>
      <c r="AM55" s="27" t="n"/>
      <c r="AN55" s="27" t="n"/>
      <c r="AO55" s="27" t="n"/>
      <c r="AP55" s="27" t="n"/>
      <c r="AQ55" s="33" t="n"/>
      <c r="AR55" s="33" t="n"/>
      <c r="AS55" s="33" t="n"/>
      <c r="AT55" s="33" t="n"/>
      <c r="AU55" s="33" t="n"/>
      <c r="AV55" s="33" t="n"/>
      <c r="AW55" s="33" t="n"/>
      <c r="AX55" s="33" t="n"/>
      <c r="AY55" s="33" t="n"/>
      <c r="AZ55" s="33" t="n"/>
      <c r="BA55" s="33" t="n"/>
      <c r="BB55" s="33" t="n"/>
      <c r="BC55" s="33" t="n"/>
      <c r="BD55" s="33" t="n"/>
      <c r="BE55" s="33" t="n"/>
      <c r="BF55" s="33" t="n"/>
      <c r="BG55" s="33" t="n"/>
      <c r="BH55" s="33" t="n"/>
      <c r="BI55" s="27" t="n"/>
      <c r="BJ55" s="33" t="n"/>
      <c r="BK55" s="33" t="n"/>
      <c r="BL55" s="33" t="n"/>
      <c r="BM55" s="27" t="n"/>
      <c r="BN55" s="27" t="n"/>
      <c r="BO55" s="27" t="n"/>
      <c r="BP55" s="27" t="n"/>
      <c r="BQ55" s="36" t="n"/>
      <c r="BR55" s="37" t="n"/>
      <c r="BS55" s="36" t="n"/>
      <c r="BT55" s="37" t="n"/>
    </row>
    <row r="56" ht="19.9" customHeight="1" s="521">
      <c r="A56" s="10" t="n">
        <v>56</v>
      </c>
      <c r="B56" s="15" t="n">
        <v>23</v>
      </c>
      <c r="C56" s="519" t="n"/>
      <c r="D56" s="50">
        <f>LEFT(F56,1)&amp;RIGHT(F56,2)&amp;"N"&amp;G56&amp;"S"&amp;H56&amp;"C"&amp;I56</f>
        <v/>
      </c>
      <c r="E56" s="553" t="inlineStr">
        <is>
          <t>Spare</t>
        </is>
      </c>
      <c r="F56" s="22">
        <f>F55</f>
        <v/>
      </c>
      <c r="G56" s="21">
        <f>G55</f>
        <v/>
      </c>
      <c r="H56" s="21">
        <f>H55</f>
        <v/>
      </c>
      <c r="I56" s="21" t="n">
        <v>23</v>
      </c>
      <c r="J56" s="85">
        <f>J55</f>
        <v/>
      </c>
      <c r="K56" s="83">
        <f>IF(MID(J56,4,3)="551","DO","DI")</f>
        <v/>
      </c>
      <c r="L56" s="22" t="n"/>
      <c r="M56" s="22" t="n"/>
      <c r="N56" s="22">
        <f>IF(N55&lt;&gt;"",N55,"")</f>
        <v/>
      </c>
      <c r="O56" s="22" t="n"/>
      <c r="P56" s="22" t="n"/>
      <c r="Q56" s="22" t="n"/>
      <c r="R56" s="22" t="n"/>
      <c r="S56" s="25">
        <f>"%Z"&amp;TEXT(G56,"00")&amp;TEXT(H56,"0")&amp;"1"&amp;TEXT(I56,"00")</f>
        <v/>
      </c>
      <c r="T56" s="22">
        <f>IF(D56&lt;&gt;"",D56,"")</f>
        <v/>
      </c>
      <c r="U56" s="22" t="n"/>
      <c r="V56" s="22">
        <f>IF(E56&lt;&gt;"",E56,"")</f>
        <v/>
      </c>
      <c r="W56" s="23" t="inlineStr">
        <is>
          <t>IS</t>
        </is>
      </c>
      <c r="X56" s="84" t="inlineStr">
        <is>
          <t>DCS</t>
        </is>
      </c>
      <c r="Y56" s="27" t="n"/>
      <c r="Z56" s="27" t="n"/>
      <c r="AA56" s="28" t="n"/>
      <c r="AB56" s="33" t="n"/>
      <c r="AC56" s="29" t="n"/>
      <c r="AD56" s="27" t="n"/>
      <c r="AE56" s="27" t="n"/>
      <c r="AF56" s="27" t="n"/>
      <c r="AG56" s="27" t="n"/>
      <c r="AH56" s="27" t="n"/>
      <c r="AI56" s="27" t="n"/>
      <c r="AJ56" s="530" t="n"/>
      <c r="AK56" s="530" t="n"/>
      <c r="AL56" s="27" t="n"/>
      <c r="AM56" s="27" t="n"/>
      <c r="AN56" s="27" t="n"/>
      <c r="AO56" s="27" t="n"/>
      <c r="AP56" s="27" t="n"/>
      <c r="AQ56" s="33" t="n"/>
      <c r="AR56" s="33" t="n"/>
      <c r="AS56" s="33" t="n"/>
      <c r="AT56" s="33" t="n"/>
      <c r="AU56" s="33" t="n"/>
      <c r="AV56" s="33" t="n"/>
      <c r="AW56" s="33" t="n"/>
      <c r="AX56" s="33" t="n"/>
      <c r="AY56" s="33" t="n"/>
      <c r="AZ56" s="33" t="n"/>
      <c r="BA56" s="33" t="n"/>
      <c r="BB56" s="33" t="n"/>
      <c r="BC56" s="33" t="n"/>
      <c r="BD56" s="33" t="n"/>
      <c r="BE56" s="33" t="n"/>
      <c r="BF56" s="33" t="n"/>
      <c r="BG56" s="33" t="n"/>
      <c r="BH56" s="33" t="n"/>
      <c r="BI56" s="27" t="n"/>
      <c r="BJ56" s="33" t="n"/>
      <c r="BK56" s="33" t="n"/>
      <c r="BL56" s="33" t="n"/>
      <c r="BM56" s="27" t="n"/>
      <c r="BN56" s="27" t="n"/>
      <c r="BO56" s="27" t="n"/>
      <c r="BP56" s="27" t="n"/>
      <c r="BQ56" s="36" t="n"/>
      <c r="BR56" s="37" t="n"/>
      <c r="BS56" s="36" t="n"/>
      <c r="BT56" s="37" t="n"/>
    </row>
    <row r="57" ht="19.9" customHeight="1" s="521">
      <c r="A57" s="10" t="n">
        <v>57</v>
      </c>
      <c r="B57" s="15" t="n">
        <v>24</v>
      </c>
      <c r="C57" s="519" t="n"/>
      <c r="D57" s="50">
        <f>LEFT(F57,1)&amp;RIGHT(F57,2)&amp;"N"&amp;G57&amp;"S"&amp;H57&amp;"C"&amp;I57</f>
        <v/>
      </c>
      <c r="E57" s="553" t="inlineStr">
        <is>
          <t>Spare</t>
        </is>
      </c>
      <c r="F57" s="22">
        <f>F56</f>
        <v/>
      </c>
      <c r="G57" s="21">
        <f>G56</f>
        <v/>
      </c>
      <c r="H57" s="21">
        <f>H56</f>
        <v/>
      </c>
      <c r="I57" s="21" t="n">
        <v>24</v>
      </c>
      <c r="J57" s="85">
        <f>J56</f>
        <v/>
      </c>
      <c r="K57" s="83">
        <f>IF(MID(J57,4,3)="551","DO","DI")</f>
        <v/>
      </c>
      <c r="L57" s="22" t="n"/>
      <c r="M57" s="22" t="n"/>
      <c r="N57" s="22">
        <f>IF(N56&lt;&gt;"",N56,"")</f>
        <v/>
      </c>
      <c r="O57" s="22" t="n"/>
      <c r="P57" s="22" t="n"/>
      <c r="Q57" s="22" t="n"/>
      <c r="R57" s="22" t="n"/>
      <c r="S57" s="25">
        <f>"%Z"&amp;TEXT(G57,"00")&amp;TEXT(H57,"0")&amp;"1"&amp;TEXT(I57,"00")</f>
        <v/>
      </c>
      <c r="T57" s="22">
        <f>IF(D57&lt;&gt;"",D57,"")</f>
        <v/>
      </c>
      <c r="U57" s="22" t="n"/>
      <c r="V57" s="22">
        <f>IF(E57&lt;&gt;"",E57,"")</f>
        <v/>
      </c>
      <c r="W57" s="23" t="inlineStr">
        <is>
          <t>IS</t>
        </is>
      </c>
      <c r="X57" s="84" t="inlineStr">
        <is>
          <t>DCS</t>
        </is>
      </c>
      <c r="Y57" s="27" t="n"/>
      <c r="Z57" s="27" t="n"/>
      <c r="AA57" s="28" t="n"/>
      <c r="AB57" s="33" t="n"/>
      <c r="AC57" s="29" t="n"/>
      <c r="AD57" s="27" t="n"/>
      <c r="AE57" s="27" t="n"/>
      <c r="AF57" s="27" t="n"/>
      <c r="AG57" s="27" t="n"/>
      <c r="AH57" s="27" t="n"/>
      <c r="AI57" s="27" t="n"/>
      <c r="AJ57" s="530" t="n"/>
      <c r="AK57" s="530" t="n"/>
      <c r="AL57" s="27" t="n"/>
      <c r="AM57" s="27" t="n"/>
      <c r="AN57" s="27" t="n"/>
      <c r="AO57" s="27" t="n"/>
      <c r="AP57" s="27" t="n"/>
      <c r="AQ57" s="33" t="n"/>
      <c r="AR57" s="33" t="n"/>
      <c r="AS57" s="33" t="n"/>
      <c r="AT57" s="33" t="n"/>
      <c r="AU57" s="33" t="n"/>
      <c r="AV57" s="33" t="n"/>
      <c r="AW57" s="33" t="n"/>
      <c r="AX57" s="33" t="n"/>
      <c r="AY57" s="33" t="n"/>
      <c r="AZ57" s="33" t="n"/>
      <c r="BA57" s="33" t="n"/>
      <c r="BB57" s="33" t="n"/>
      <c r="BC57" s="33" t="n"/>
      <c r="BD57" s="33" t="n"/>
      <c r="BE57" s="33" t="n"/>
      <c r="BF57" s="33" t="n"/>
      <c r="BG57" s="33" t="n"/>
      <c r="BH57" s="33" t="n"/>
      <c r="BI57" s="27" t="n"/>
      <c r="BJ57" s="33" t="n"/>
      <c r="BK57" s="33" t="n"/>
      <c r="BL57" s="33" t="n"/>
      <c r="BM57" s="27" t="n"/>
      <c r="BN57" s="27" t="n"/>
      <c r="BO57" s="27" t="n"/>
      <c r="BP57" s="27" t="n"/>
      <c r="BQ57" s="36" t="n"/>
      <c r="BR57" s="37" t="n"/>
      <c r="BS57" s="36" t="n"/>
      <c r="BT57" s="37" t="n"/>
    </row>
    <row r="58" ht="19.9" customHeight="1" s="521">
      <c r="A58" s="10" t="n">
        <v>58</v>
      </c>
      <c r="B58" s="15" t="n">
        <v>25</v>
      </c>
      <c r="C58" s="519" t="n"/>
      <c r="D58" s="50">
        <f>LEFT(F58,1)&amp;RIGHT(F58,2)&amp;"N"&amp;G58&amp;"S"&amp;H58&amp;"C"&amp;I58</f>
        <v/>
      </c>
      <c r="E58" s="553" t="inlineStr">
        <is>
          <t>Spare</t>
        </is>
      </c>
      <c r="F58" s="22">
        <f>F57</f>
        <v/>
      </c>
      <c r="G58" s="21">
        <f>G57</f>
        <v/>
      </c>
      <c r="H58" s="21">
        <f>H57</f>
        <v/>
      </c>
      <c r="I58" s="21" t="n">
        <v>25</v>
      </c>
      <c r="J58" s="85">
        <f>J57</f>
        <v/>
      </c>
      <c r="K58" s="83">
        <f>IF(MID(J58,4,3)="551","DO","DI")</f>
        <v/>
      </c>
      <c r="L58" s="22" t="n"/>
      <c r="M58" s="22" t="n"/>
      <c r="N58" s="22">
        <f>IF(N57&lt;&gt;"",N57,"")</f>
        <v/>
      </c>
      <c r="O58" s="22" t="n"/>
      <c r="P58" s="22" t="n"/>
      <c r="Q58" s="22" t="n"/>
      <c r="R58" s="22" t="n"/>
      <c r="S58" s="25">
        <f>"%Z"&amp;TEXT(G58,"00")&amp;TEXT(H58,"0")&amp;"1"&amp;TEXT(I58,"00")</f>
        <v/>
      </c>
      <c r="T58" s="22">
        <f>IF(D58&lt;&gt;"",D58,"")</f>
        <v/>
      </c>
      <c r="U58" s="22" t="n"/>
      <c r="V58" s="22">
        <f>IF(E58&lt;&gt;"",E58,"")</f>
        <v/>
      </c>
      <c r="W58" s="23" t="inlineStr">
        <is>
          <t>IS</t>
        </is>
      </c>
      <c r="X58" s="84" t="inlineStr">
        <is>
          <t>DCS</t>
        </is>
      </c>
      <c r="Y58" s="27" t="n"/>
      <c r="Z58" s="27" t="n"/>
      <c r="AA58" s="28" t="n"/>
      <c r="AB58" s="33" t="n"/>
      <c r="AC58" s="29" t="n"/>
      <c r="AD58" s="27" t="n"/>
      <c r="AE58" s="27" t="n"/>
      <c r="AF58" s="27" t="n"/>
      <c r="AG58" s="27" t="n"/>
      <c r="AH58" s="27" t="n"/>
      <c r="AI58" s="27" t="n"/>
      <c r="AJ58" s="530" t="n"/>
      <c r="AK58" s="530" t="n"/>
      <c r="AL58" s="27" t="n"/>
      <c r="AM58" s="27" t="n"/>
      <c r="AN58" s="27" t="n"/>
      <c r="AO58" s="27" t="n"/>
      <c r="AP58" s="27" t="n"/>
      <c r="AQ58" s="33" t="n"/>
      <c r="AR58" s="33" t="n"/>
      <c r="AS58" s="33" t="n"/>
      <c r="AT58" s="33" t="n"/>
      <c r="AU58" s="33" t="n"/>
      <c r="AV58" s="33" t="n"/>
      <c r="AW58" s="33" t="n"/>
      <c r="AX58" s="33" t="n"/>
      <c r="AY58" s="33" t="n"/>
      <c r="AZ58" s="33" t="n"/>
      <c r="BA58" s="33" t="n"/>
      <c r="BB58" s="33" t="n"/>
      <c r="BC58" s="33" t="n"/>
      <c r="BD58" s="33" t="n"/>
      <c r="BE58" s="33" t="n"/>
      <c r="BF58" s="33" t="n"/>
      <c r="BG58" s="33" t="n"/>
      <c r="BH58" s="33" t="n"/>
      <c r="BI58" s="27" t="n"/>
      <c r="BJ58" s="33" t="n"/>
      <c r="BK58" s="33" t="n"/>
      <c r="BL58" s="33" t="n"/>
      <c r="BM58" s="27" t="n"/>
      <c r="BN58" s="27" t="n"/>
      <c r="BO58" s="27" t="n"/>
      <c r="BP58" s="27" t="n"/>
      <c r="BQ58" s="36" t="n"/>
      <c r="BR58" s="37" t="n"/>
      <c r="BS58" s="36" t="n"/>
      <c r="BT58" s="37" t="n"/>
    </row>
    <row r="59" ht="19.9" customHeight="1" s="521">
      <c r="A59" s="10" t="n">
        <v>59</v>
      </c>
      <c r="B59" s="15" t="n">
        <v>26</v>
      </c>
      <c r="C59" s="519" t="n"/>
      <c r="D59" s="50">
        <f>LEFT(F59,1)&amp;RIGHT(F59,2)&amp;"N"&amp;G59&amp;"S"&amp;H59&amp;"C"&amp;I59</f>
        <v/>
      </c>
      <c r="E59" s="553" t="inlineStr">
        <is>
          <t>Spare</t>
        </is>
      </c>
      <c r="F59" s="22">
        <f>F58</f>
        <v/>
      </c>
      <c r="G59" s="21">
        <f>G58</f>
        <v/>
      </c>
      <c r="H59" s="21">
        <f>H58</f>
        <v/>
      </c>
      <c r="I59" s="21" t="n">
        <v>26</v>
      </c>
      <c r="J59" s="85">
        <f>J58</f>
        <v/>
      </c>
      <c r="K59" s="83">
        <f>IF(MID(J59,4,3)="551","DO","DI")</f>
        <v/>
      </c>
      <c r="L59" s="22" t="n"/>
      <c r="M59" s="22" t="n"/>
      <c r="N59" s="22">
        <f>IF(N58&lt;&gt;"",N58,"")</f>
        <v/>
      </c>
      <c r="O59" s="22" t="n"/>
      <c r="P59" s="22" t="n"/>
      <c r="Q59" s="22" t="n"/>
      <c r="R59" s="22" t="n"/>
      <c r="S59" s="25">
        <f>"%Z"&amp;TEXT(G59,"00")&amp;TEXT(H59,"0")&amp;"1"&amp;TEXT(I59,"00")</f>
        <v/>
      </c>
      <c r="T59" s="22">
        <f>IF(D59&lt;&gt;"",D59,"")</f>
        <v/>
      </c>
      <c r="U59" s="22" t="n"/>
      <c r="V59" s="22">
        <f>IF(E59&lt;&gt;"",E59,"")</f>
        <v/>
      </c>
      <c r="W59" s="23" t="inlineStr">
        <is>
          <t>IS</t>
        </is>
      </c>
      <c r="X59" s="84" t="inlineStr">
        <is>
          <t>DCS</t>
        </is>
      </c>
      <c r="Y59" s="27" t="n"/>
      <c r="Z59" s="27" t="n"/>
      <c r="AA59" s="28" t="n"/>
      <c r="AB59" s="33" t="n"/>
      <c r="AC59" s="29" t="n"/>
      <c r="AD59" s="27" t="n"/>
      <c r="AE59" s="27" t="n"/>
      <c r="AF59" s="27" t="n"/>
      <c r="AG59" s="27" t="n"/>
      <c r="AH59" s="27" t="n"/>
      <c r="AI59" s="27" t="n"/>
      <c r="AJ59" s="530" t="n"/>
      <c r="AK59" s="530" t="n"/>
      <c r="AL59" s="27" t="n"/>
      <c r="AM59" s="27" t="n"/>
      <c r="AN59" s="27" t="n"/>
      <c r="AO59" s="27" t="n"/>
      <c r="AP59" s="27" t="n"/>
      <c r="AQ59" s="33" t="n"/>
      <c r="AR59" s="33" t="n"/>
      <c r="AS59" s="33" t="n"/>
      <c r="AT59" s="33" t="n"/>
      <c r="AU59" s="33" t="n"/>
      <c r="AV59" s="33" t="n"/>
      <c r="AW59" s="33" t="n"/>
      <c r="AX59" s="33" t="n"/>
      <c r="AY59" s="33" t="n"/>
      <c r="AZ59" s="33" t="n"/>
      <c r="BA59" s="33" t="n"/>
      <c r="BB59" s="33" t="n"/>
      <c r="BC59" s="33" t="n"/>
      <c r="BD59" s="33" t="n"/>
      <c r="BE59" s="33" t="n"/>
      <c r="BF59" s="33" t="n"/>
      <c r="BG59" s="33" t="n"/>
      <c r="BH59" s="33" t="n"/>
      <c r="BI59" s="27" t="n"/>
      <c r="BJ59" s="33" t="n"/>
      <c r="BK59" s="33" t="n"/>
      <c r="BL59" s="33" t="n"/>
      <c r="BM59" s="27" t="n"/>
      <c r="BN59" s="27" t="n"/>
      <c r="BO59" s="27" t="n"/>
      <c r="BP59" s="27" t="n"/>
      <c r="BQ59" s="36" t="n"/>
      <c r="BR59" s="37" t="n"/>
      <c r="BS59" s="36" t="n"/>
      <c r="BT59" s="37" t="n"/>
    </row>
    <row r="60" ht="19.9" customHeight="1" s="521">
      <c r="A60" s="10" t="n">
        <v>60</v>
      </c>
      <c r="B60" s="15" t="n">
        <v>27</v>
      </c>
      <c r="C60" s="519" t="n"/>
      <c r="D60" s="50">
        <f>LEFT(F60,1)&amp;RIGHT(F60,2)&amp;"N"&amp;G60&amp;"S"&amp;H60&amp;"C"&amp;I60</f>
        <v/>
      </c>
      <c r="E60" s="553" t="inlineStr">
        <is>
          <t>Spare</t>
        </is>
      </c>
      <c r="F60" s="22">
        <f>F59</f>
        <v/>
      </c>
      <c r="G60" s="21">
        <f>G59</f>
        <v/>
      </c>
      <c r="H60" s="21">
        <f>H59</f>
        <v/>
      </c>
      <c r="I60" s="21" t="n">
        <v>27</v>
      </c>
      <c r="J60" s="85">
        <f>J59</f>
        <v/>
      </c>
      <c r="K60" s="83">
        <f>IF(MID(J60,4,3)="551","DO","DI")</f>
        <v/>
      </c>
      <c r="L60" s="22" t="n"/>
      <c r="M60" s="22" t="n"/>
      <c r="N60" s="22">
        <f>IF(N59&lt;&gt;"",N59,"")</f>
        <v/>
      </c>
      <c r="O60" s="22" t="n"/>
      <c r="P60" s="22" t="n"/>
      <c r="Q60" s="22" t="n"/>
      <c r="R60" s="22" t="n"/>
      <c r="S60" s="25">
        <f>"%Z"&amp;TEXT(G60,"00")&amp;TEXT(H60,"0")&amp;"1"&amp;TEXT(I60,"00")</f>
        <v/>
      </c>
      <c r="T60" s="22">
        <f>IF(D60&lt;&gt;"",D60,"")</f>
        <v/>
      </c>
      <c r="U60" s="22" t="n"/>
      <c r="V60" s="22">
        <f>IF(E60&lt;&gt;"",E60,"")</f>
        <v/>
      </c>
      <c r="W60" s="23" t="inlineStr">
        <is>
          <t>IS</t>
        </is>
      </c>
      <c r="X60" s="84" t="inlineStr">
        <is>
          <t>DCS</t>
        </is>
      </c>
      <c r="Y60" s="27" t="n"/>
      <c r="Z60" s="27" t="n"/>
      <c r="AA60" s="28" t="n"/>
      <c r="AB60" s="33" t="n"/>
      <c r="AC60" s="29" t="n"/>
      <c r="AD60" s="27" t="n"/>
      <c r="AE60" s="27" t="n"/>
      <c r="AF60" s="27" t="n"/>
      <c r="AG60" s="27" t="n"/>
      <c r="AH60" s="27" t="n"/>
      <c r="AI60" s="27" t="n"/>
      <c r="AJ60" s="530" t="n"/>
      <c r="AK60" s="530" t="n"/>
      <c r="AL60" s="27" t="n"/>
      <c r="AM60" s="27" t="n"/>
      <c r="AN60" s="27" t="n"/>
      <c r="AO60" s="27" t="n"/>
      <c r="AP60" s="27" t="n"/>
      <c r="AQ60" s="33" t="n"/>
      <c r="AR60" s="33" t="n"/>
      <c r="AS60" s="33" t="n"/>
      <c r="AT60" s="33" t="n"/>
      <c r="AU60" s="33" t="n"/>
      <c r="AV60" s="33" t="n"/>
      <c r="AW60" s="33" t="n"/>
      <c r="AX60" s="33" t="n"/>
      <c r="AY60" s="33" t="n"/>
      <c r="AZ60" s="33" t="n"/>
      <c r="BA60" s="33" t="n"/>
      <c r="BB60" s="33" t="n"/>
      <c r="BC60" s="33" t="n"/>
      <c r="BD60" s="33" t="n"/>
      <c r="BE60" s="33" t="n"/>
      <c r="BF60" s="33" t="n"/>
      <c r="BG60" s="33" t="n"/>
      <c r="BH60" s="33" t="n"/>
      <c r="BI60" s="27" t="n"/>
      <c r="BJ60" s="33" t="n"/>
      <c r="BK60" s="33" t="n"/>
      <c r="BL60" s="33" t="n"/>
      <c r="BM60" s="27" t="n"/>
      <c r="BN60" s="27" t="n"/>
      <c r="BO60" s="27" t="n"/>
      <c r="BP60" s="27" t="n"/>
      <c r="BQ60" s="36" t="n"/>
      <c r="BR60" s="37" t="n"/>
      <c r="BS60" s="36" t="n"/>
      <c r="BT60" s="37" t="n"/>
    </row>
    <row r="61" ht="19.9" customHeight="1" s="521">
      <c r="A61" s="10" t="n">
        <v>61</v>
      </c>
      <c r="B61" s="15" t="n">
        <v>28</v>
      </c>
      <c r="C61" s="519" t="n"/>
      <c r="D61" s="50">
        <f>LEFT(F61,1)&amp;RIGHT(F61,2)&amp;"N"&amp;G61&amp;"S"&amp;H61&amp;"C"&amp;I61</f>
        <v/>
      </c>
      <c r="E61" s="553" t="inlineStr">
        <is>
          <t>Spare</t>
        </is>
      </c>
      <c r="F61" s="22">
        <f>F60</f>
        <v/>
      </c>
      <c r="G61" s="21">
        <f>G60</f>
        <v/>
      </c>
      <c r="H61" s="21">
        <f>H60</f>
        <v/>
      </c>
      <c r="I61" s="21" t="n">
        <v>28</v>
      </c>
      <c r="J61" s="85">
        <f>J60</f>
        <v/>
      </c>
      <c r="K61" s="83">
        <f>IF(MID(J61,4,3)="551","DO","DI")</f>
        <v/>
      </c>
      <c r="L61" s="22" t="n"/>
      <c r="M61" s="22" t="n"/>
      <c r="N61" s="22">
        <f>IF(N60&lt;&gt;"",N60,"")</f>
        <v/>
      </c>
      <c r="O61" s="22" t="n"/>
      <c r="P61" s="22" t="n"/>
      <c r="Q61" s="22" t="n"/>
      <c r="R61" s="22" t="n"/>
      <c r="S61" s="25">
        <f>"%Z"&amp;TEXT(G61,"00")&amp;TEXT(H61,"0")&amp;"1"&amp;TEXT(I61,"00")</f>
        <v/>
      </c>
      <c r="T61" s="22">
        <f>IF(D61&lt;&gt;"",D61,"")</f>
        <v/>
      </c>
      <c r="U61" s="22" t="n"/>
      <c r="V61" s="22">
        <f>IF(E61&lt;&gt;"",E61,"")</f>
        <v/>
      </c>
      <c r="W61" s="23" t="inlineStr">
        <is>
          <t>IS</t>
        </is>
      </c>
      <c r="X61" s="84" t="inlineStr">
        <is>
          <t>DCS</t>
        </is>
      </c>
      <c r="Y61" s="27" t="n"/>
      <c r="Z61" s="27" t="n"/>
      <c r="AA61" s="28" t="n"/>
      <c r="AB61" s="33" t="n"/>
      <c r="AC61" s="29" t="n"/>
      <c r="AD61" s="27" t="n"/>
      <c r="AE61" s="27" t="n"/>
      <c r="AF61" s="27" t="n"/>
      <c r="AG61" s="27" t="n"/>
      <c r="AH61" s="27" t="n"/>
      <c r="AI61" s="27" t="n"/>
      <c r="AJ61" s="530" t="n"/>
      <c r="AK61" s="530" t="n"/>
      <c r="AL61" s="27" t="n"/>
      <c r="AM61" s="27" t="n"/>
      <c r="AN61" s="27" t="n"/>
      <c r="AO61" s="27" t="n"/>
      <c r="AP61" s="27" t="n"/>
      <c r="AQ61" s="33" t="n"/>
      <c r="AR61" s="33" t="n"/>
      <c r="AS61" s="33" t="n"/>
      <c r="AT61" s="33" t="n"/>
      <c r="AU61" s="33" t="n"/>
      <c r="AV61" s="33" t="n"/>
      <c r="AW61" s="33" t="n"/>
      <c r="AX61" s="33" t="n"/>
      <c r="AY61" s="33" t="n"/>
      <c r="AZ61" s="33" t="n"/>
      <c r="BA61" s="33" t="n"/>
      <c r="BB61" s="33" t="n"/>
      <c r="BC61" s="33" t="n"/>
      <c r="BD61" s="33" t="n"/>
      <c r="BE61" s="33" t="n"/>
      <c r="BF61" s="33" t="n"/>
      <c r="BG61" s="33" t="n"/>
      <c r="BH61" s="33" t="n"/>
      <c r="BI61" s="27" t="n"/>
      <c r="BJ61" s="33" t="n"/>
      <c r="BK61" s="33" t="n"/>
      <c r="BL61" s="33" t="n"/>
      <c r="BM61" s="27" t="n"/>
      <c r="BN61" s="27" t="n"/>
      <c r="BO61" s="27" t="n"/>
      <c r="BP61" s="27" t="n"/>
      <c r="BQ61" s="36" t="n"/>
      <c r="BR61" s="37" t="n"/>
      <c r="BS61" s="36" t="n"/>
      <c r="BT61" s="37" t="n"/>
    </row>
    <row r="62" ht="19.9" customHeight="1" s="521">
      <c r="A62" s="10" t="n">
        <v>62</v>
      </c>
      <c r="B62" s="15" t="n">
        <v>29</v>
      </c>
      <c r="C62" s="519" t="n"/>
      <c r="D62" s="50">
        <f>LEFT(F62,1)&amp;RIGHT(F62,2)&amp;"N"&amp;G62&amp;"S"&amp;H62&amp;"C"&amp;I62</f>
        <v/>
      </c>
      <c r="E62" s="533" t="inlineStr">
        <is>
          <t>Spare</t>
        </is>
      </c>
      <c r="F62" s="22">
        <f>F61</f>
        <v/>
      </c>
      <c r="G62" s="21">
        <f>G61</f>
        <v/>
      </c>
      <c r="H62" s="21">
        <f>H61</f>
        <v/>
      </c>
      <c r="I62" s="21" t="n">
        <v>29</v>
      </c>
      <c r="J62" s="85">
        <f>J61</f>
        <v/>
      </c>
      <c r="K62" s="83">
        <f>IF(MID(J62,4,3)="551","DO","DI")</f>
        <v/>
      </c>
      <c r="L62" s="22" t="n"/>
      <c r="M62" s="22" t="n"/>
      <c r="N62" s="22">
        <f>IF(N61&lt;&gt;"",N61,"")</f>
        <v/>
      </c>
      <c r="O62" s="22" t="n"/>
      <c r="P62" s="22" t="n"/>
      <c r="Q62" s="22" t="n"/>
      <c r="R62" s="22" t="n"/>
      <c r="S62" s="25">
        <f>"%Z"&amp;TEXT(G62,"00")&amp;TEXT(H62,"0")&amp;"1"&amp;TEXT(I62,"00")</f>
        <v/>
      </c>
      <c r="T62" s="22">
        <f>IF(D62&lt;&gt;"",D62,"")</f>
        <v/>
      </c>
      <c r="U62" s="22" t="n"/>
      <c r="V62" s="22">
        <f>IF(E62&lt;&gt;"",E62,"")</f>
        <v/>
      </c>
      <c r="W62" s="23" t="inlineStr">
        <is>
          <t>IS</t>
        </is>
      </c>
      <c r="X62" s="84" t="inlineStr">
        <is>
          <t>DCS</t>
        </is>
      </c>
      <c r="Y62" s="27" t="n"/>
      <c r="Z62" s="27" t="n"/>
      <c r="AA62" s="28" t="n"/>
      <c r="AB62" s="33" t="n"/>
      <c r="AC62" s="29" t="n"/>
      <c r="AD62" s="27" t="n"/>
      <c r="AE62" s="27" t="n"/>
      <c r="AF62" s="27" t="n"/>
      <c r="AG62" s="27" t="n"/>
      <c r="AH62" s="27" t="n"/>
      <c r="AI62" s="27" t="n"/>
      <c r="AJ62" s="530" t="n"/>
      <c r="AK62" s="530" t="n"/>
      <c r="AL62" s="27" t="n"/>
      <c r="AM62" s="27" t="n"/>
      <c r="AN62" s="27" t="n"/>
      <c r="AO62" s="27" t="n"/>
      <c r="AP62" s="27" t="n"/>
      <c r="AQ62" s="33" t="n"/>
      <c r="AR62" s="33" t="n"/>
      <c r="AS62" s="33" t="n"/>
      <c r="AT62" s="33" t="n"/>
      <c r="AU62" s="33" t="n"/>
      <c r="AV62" s="33" t="n"/>
      <c r="AW62" s="33" t="n"/>
      <c r="AX62" s="33" t="n"/>
      <c r="AY62" s="33" t="n"/>
      <c r="AZ62" s="33" t="n"/>
      <c r="BA62" s="33" t="n"/>
      <c r="BB62" s="33" t="n"/>
      <c r="BC62" s="33" t="n"/>
      <c r="BD62" s="33" t="n"/>
      <c r="BE62" s="33" t="n"/>
      <c r="BF62" s="33" t="n"/>
      <c r="BG62" s="33" t="n"/>
      <c r="BH62" s="33" t="n"/>
      <c r="BI62" s="27" t="n"/>
      <c r="BJ62" s="33" t="n"/>
      <c r="BK62" s="33" t="n"/>
      <c r="BL62" s="33" t="n"/>
      <c r="BM62" s="27" t="n"/>
      <c r="BN62" s="27" t="n"/>
      <c r="BO62" s="27" t="n"/>
      <c r="BP62" s="27" t="n"/>
      <c r="BQ62" s="36" t="n"/>
      <c r="BR62" s="37" t="n"/>
      <c r="BS62" s="36" t="n"/>
      <c r="BT62" s="37" t="n"/>
    </row>
    <row r="63" ht="19.9" customHeight="1" s="521">
      <c r="A63" s="10" t="n">
        <v>63</v>
      </c>
      <c r="B63" s="16" t="n">
        <v>30</v>
      </c>
      <c r="C63" s="520" t="n"/>
      <c r="D63" s="50">
        <f>LEFT(F63,1)&amp;RIGHT(F63,2)&amp;"N"&amp;G63&amp;"S"&amp;H63&amp;"C"&amp;I63</f>
        <v/>
      </c>
      <c r="E63" s="533" t="inlineStr">
        <is>
          <t>Spare</t>
        </is>
      </c>
      <c r="F63" s="22">
        <f>F62</f>
        <v/>
      </c>
      <c r="G63" s="21">
        <f>G62</f>
        <v/>
      </c>
      <c r="H63" s="21">
        <f>H62</f>
        <v/>
      </c>
      <c r="I63" s="21" t="n">
        <v>30</v>
      </c>
      <c r="J63" s="85">
        <f>J62</f>
        <v/>
      </c>
      <c r="K63" s="83">
        <f>IF(MID(J63,4,3)="551","DO","DI")</f>
        <v/>
      </c>
      <c r="L63" s="22" t="n"/>
      <c r="M63" s="22" t="n"/>
      <c r="N63" s="22">
        <f>IF(N62&lt;&gt;"",N62,"")</f>
        <v/>
      </c>
      <c r="O63" s="22" t="n"/>
      <c r="P63" s="22" t="n"/>
      <c r="Q63" s="26" t="n"/>
      <c r="R63" s="26" t="n"/>
      <c r="S63" s="25">
        <f>"%Z"&amp;TEXT(G63,"00")&amp;TEXT(H63,"0")&amp;"1"&amp;TEXT(I63,"00")</f>
        <v/>
      </c>
      <c r="T63" s="22">
        <f>IF(D63&lt;&gt;"",D63,"")</f>
        <v/>
      </c>
      <c r="U63" s="26" t="n"/>
      <c r="V63" s="22">
        <f>IF(E63&lt;&gt;"",E63,"")</f>
        <v/>
      </c>
      <c r="W63" s="23" t="inlineStr">
        <is>
          <t>IS</t>
        </is>
      </c>
      <c r="X63" s="84" t="inlineStr">
        <is>
          <t>DCS</t>
        </is>
      </c>
      <c r="Y63" s="27" t="n"/>
      <c r="Z63" s="27" t="n"/>
      <c r="AA63" s="28" t="n"/>
      <c r="AB63" s="33" t="n"/>
      <c r="AC63" s="29" t="n"/>
      <c r="AD63" s="27" t="n"/>
      <c r="AE63" s="27" t="n"/>
      <c r="AF63" s="27" t="n"/>
      <c r="AG63" s="27" t="n"/>
      <c r="AH63" s="32" t="n"/>
      <c r="AI63" s="27" t="n"/>
      <c r="AJ63" s="530" t="n"/>
      <c r="AK63" s="530" t="n"/>
      <c r="AL63" s="27" t="n"/>
      <c r="AM63" s="27" t="n"/>
      <c r="AN63" s="27" t="n"/>
      <c r="AO63" s="27" t="n"/>
      <c r="AP63" s="27" t="n"/>
      <c r="AQ63" s="33" t="n"/>
      <c r="AR63" s="33" t="n"/>
      <c r="AS63" s="33" t="n"/>
      <c r="AT63" s="33" t="n"/>
      <c r="AU63" s="33" t="n"/>
      <c r="AV63" s="33" t="n"/>
      <c r="AW63" s="33" t="n"/>
      <c r="AX63" s="33" t="n"/>
      <c r="AY63" s="33" t="n"/>
      <c r="AZ63" s="33" t="n"/>
      <c r="BA63" s="33" t="n"/>
      <c r="BB63" s="33" t="n"/>
      <c r="BC63" s="33" t="n"/>
      <c r="BD63" s="33" t="n"/>
      <c r="BE63" s="33" t="n"/>
      <c r="BF63" s="33" t="n"/>
      <c r="BG63" s="33" t="n"/>
      <c r="BH63" s="33" t="n"/>
      <c r="BI63" s="27" t="n"/>
      <c r="BJ63" s="33" t="n"/>
      <c r="BK63" s="33" t="n"/>
      <c r="BL63" s="33" t="n"/>
      <c r="BM63" s="27" t="n"/>
      <c r="BN63" s="27" t="n"/>
      <c r="BO63" s="27" t="n"/>
      <c r="BP63" s="27" t="n"/>
      <c r="BQ63" s="36" t="n"/>
      <c r="BR63" s="37" t="n"/>
      <c r="BS63" s="36" t="n"/>
      <c r="BT63" s="37" t="n"/>
    </row>
    <row r="64" ht="19.9" customHeight="1" s="521">
      <c r="A64" s="10" t="n">
        <v>64</v>
      </c>
      <c r="B64" s="16" t="n">
        <v>31</v>
      </c>
      <c r="D64" s="50">
        <f>LEFT(F64,1)&amp;RIGHT(F64,2)&amp;"N"&amp;G64&amp;"S"&amp;H64&amp;"C"&amp;I64</f>
        <v/>
      </c>
      <c r="E64" s="535" t="inlineStr">
        <is>
          <t>Spare</t>
        </is>
      </c>
      <c r="F64" s="22">
        <f>F63</f>
        <v/>
      </c>
      <c r="G64" s="21">
        <f>G63</f>
        <v/>
      </c>
      <c r="H64" s="21">
        <f>H63</f>
        <v/>
      </c>
      <c r="I64" s="21" t="n">
        <v>31</v>
      </c>
      <c r="J64" s="85">
        <f>J63</f>
        <v/>
      </c>
      <c r="K64" s="83">
        <f>IF(MID(J64,4,3)="551","DO","DI")</f>
        <v/>
      </c>
      <c r="L64" s="22" t="n"/>
      <c r="M64" s="22" t="n"/>
      <c r="N64" s="22">
        <f>IF(N63&lt;&gt;"",N63,"")</f>
        <v/>
      </c>
      <c r="O64" s="22" t="n"/>
      <c r="P64" s="22" t="n"/>
      <c r="Q64" s="22" t="n"/>
      <c r="R64" s="22" t="n"/>
      <c r="S64" s="25">
        <f>"%Z"&amp;TEXT(G64,"00")&amp;TEXT(H64,"0")&amp;"1"&amp;TEXT(I64,"00")</f>
        <v/>
      </c>
      <c r="T64" s="22">
        <f>IF(D64&lt;&gt;"",D64,"")</f>
        <v/>
      </c>
      <c r="U64" s="26" t="n"/>
      <c r="V64" s="22">
        <f>IF(E64&lt;&gt;"",E64,"")</f>
        <v/>
      </c>
      <c r="W64" s="23" t="inlineStr">
        <is>
          <t>IS</t>
        </is>
      </c>
      <c r="X64" s="84" t="inlineStr">
        <is>
          <t>DCS</t>
        </is>
      </c>
      <c r="Y64" s="27" t="n"/>
      <c r="Z64" s="27" t="n"/>
      <c r="AA64" s="28" t="n"/>
      <c r="AB64" s="33" t="n"/>
      <c r="AC64" s="29" t="n"/>
      <c r="AD64" s="27" t="n"/>
      <c r="AE64" s="27" t="n"/>
      <c r="AF64" s="27" t="n"/>
      <c r="AG64" s="27" t="n"/>
      <c r="AH64" s="33" t="n"/>
      <c r="AI64" s="27" t="n"/>
      <c r="AJ64" s="530" t="n"/>
      <c r="AK64" s="530" t="n"/>
      <c r="AL64" s="27" t="n"/>
      <c r="AM64" s="27" t="n"/>
      <c r="AN64" s="27" t="n"/>
      <c r="AO64" s="27" t="n"/>
      <c r="AP64" s="27" t="n"/>
      <c r="AQ64" s="33" t="n"/>
      <c r="AR64" s="33" t="n"/>
      <c r="AS64" s="33" t="n"/>
      <c r="AT64" s="33" t="n"/>
      <c r="AU64" s="33" t="n"/>
      <c r="AV64" s="33" t="n"/>
      <c r="AW64" s="33" t="n"/>
      <c r="AX64" s="33" t="n"/>
      <c r="AY64" s="33" t="n"/>
      <c r="AZ64" s="33" t="n"/>
      <c r="BA64" s="33" t="n"/>
      <c r="BB64" s="33" t="n"/>
      <c r="BC64" s="33" t="n"/>
      <c r="BD64" s="33" t="n"/>
      <c r="BE64" s="33" t="n"/>
      <c r="BF64" s="33" t="n"/>
      <c r="BG64" s="33" t="n"/>
      <c r="BH64" s="33" t="n"/>
      <c r="BI64" s="27" t="n"/>
      <c r="BJ64" s="33" t="n"/>
      <c r="BK64" s="33" t="n"/>
      <c r="BL64" s="33" t="n"/>
      <c r="BM64" s="27" t="n"/>
      <c r="BN64" s="27" t="n"/>
      <c r="BO64" s="27" t="n"/>
      <c r="BP64" s="27" t="n"/>
      <c r="BQ64" s="36" t="n"/>
      <c r="BR64" s="37" t="n"/>
      <c r="BS64" s="36" t="n"/>
      <c r="BT64" s="37" t="n"/>
    </row>
    <row r="65" ht="19.9" customHeight="1" s="521">
      <c r="A65" s="10" t="n">
        <v>65</v>
      </c>
      <c r="B65" s="16" t="n">
        <v>32</v>
      </c>
      <c r="C65" s="520" t="n"/>
      <c r="D65" s="50">
        <f>LEFT(F65,1)&amp;RIGHT(F65,2)&amp;"N"&amp;G65&amp;"S"&amp;H65&amp;"C"&amp;I65</f>
        <v/>
      </c>
      <c r="E65" s="527" t="inlineStr">
        <is>
          <t>Spare</t>
        </is>
      </c>
      <c r="F65" s="22">
        <f>F64</f>
        <v/>
      </c>
      <c r="G65" s="21">
        <f>G64</f>
        <v/>
      </c>
      <c r="H65" s="21">
        <f>H64</f>
        <v/>
      </c>
      <c r="I65" s="21" t="n">
        <v>32</v>
      </c>
      <c r="J65" s="85">
        <f>J64</f>
        <v/>
      </c>
      <c r="K65" s="83">
        <f>IF(MID(J65,4,3)="551","DO","DI")</f>
        <v/>
      </c>
      <c r="L65" s="22" t="n"/>
      <c r="M65" s="22" t="n"/>
      <c r="N65" s="22">
        <f>IF(N64&lt;&gt;"",N64,"")</f>
        <v/>
      </c>
      <c r="O65" s="22" t="n"/>
      <c r="P65" s="22" t="n"/>
      <c r="Q65" s="22" t="n"/>
      <c r="R65" s="22" t="n"/>
      <c r="S65" s="25">
        <f>"%Z"&amp;TEXT(G65,"00")&amp;TEXT(H65,"0")&amp;"1"&amp;TEXT(I65,"00")</f>
        <v/>
      </c>
      <c r="T65" s="22">
        <f>IF(D65&lt;&gt;"",D65,"")</f>
        <v/>
      </c>
      <c r="U65" s="26" t="n"/>
      <c r="V65" s="22">
        <f>IF(E65&lt;&gt;"",E65,"")</f>
        <v/>
      </c>
      <c r="W65" s="23" t="inlineStr">
        <is>
          <t>IS</t>
        </is>
      </c>
      <c r="X65" s="84" t="inlineStr">
        <is>
          <t>DCS</t>
        </is>
      </c>
      <c r="Y65" s="27" t="n"/>
      <c r="Z65" s="27" t="n"/>
      <c r="AA65" s="28" t="n"/>
      <c r="AB65" s="33" t="n"/>
      <c r="AC65" s="29" t="n"/>
      <c r="AD65" s="27" t="n"/>
      <c r="AE65" s="27" t="n"/>
      <c r="AF65" s="27" t="n"/>
      <c r="AG65" s="27" t="n"/>
      <c r="AH65" s="33" t="n"/>
      <c r="AI65" s="27" t="n"/>
      <c r="AJ65" s="530" t="n"/>
      <c r="AK65" s="530" t="n"/>
      <c r="AL65" s="27" t="n"/>
      <c r="AM65" s="27" t="n"/>
      <c r="AN65" s="27" t="n"/>
      <c r="AO65" s="27" t="n"/>
      <c r="AP65" s="27" t="n"/>
      <c r="AQ65" s="33" t="n"/>
      <c r="AR65" s="33" t="n"/>
      <c r="AS65" s="33" t="n"/>
      <c r="AT65" s="33" t="n"/>
      <c r="AU65" s="33" t="n"/>
      <c r="AV65" s="33" t="n"/>
      <c r="AW65" s="33" t="n"/>
      <c r="AX65" s="33" t="n"/>
      <c r="AY65" s="33" t="n"/>
      <c r="AZ65" s="33" t="n"/>
      <c r="BA65" s="33" t="n"/>
      <c r="BB65" s="33" t="n"/>
      <c r="BC65" s="33" t="n"/>
      <c r="BD65" s="33" t="n"/>
      <c r="BE65" s="33" t="n"/>
      <c r="BF65" s="33" t="n"/>
      <c r="BG65" s="33" t="n"/>
      <c r="BH65" s="33" t="n"/>
      <c r="BI65" s="27" t="n"/>
      <c r="BJ65" s="33" t="n"/>
      <c r="BK65" s="33" t="n"/>
      <c r="BL65" s="33" t="n"/>
      <c r="BM65" s="27" t="n"/>
      <c r="BN65" s="27" t="n"/>
      <c r="BO65" s="27" t="n"/>
      <c r="BP65" s="27" t="n"/>
      <c r="BQ65" s="36" t="n"/>
      <c r="BR65" s="37" t="n"/>
      <c r="BS65" s="36" t="n"/>
      <c r="BT65" s="37" t="n"/>
    </row>
    <row r="66" ht="19.9" customHeight="1" s="521">
      <c r="A66" s="10" t="n">
        <v>66</v>
      </c>
      <c r="B66" s="15" t="n">
        <v>1</v>
      </c>
      <c r="C66" s="519" t="n">
        <v>1840</v>
      </c>
      <c r="D66" s="17" t="inlineStr">
        <is>
          <t>18-XZSH-62301</t>
        </is>
      </c>
      <c r="E66" s="553" t="inlineStr">
        <is>
          <t>LLS TO ET-6203 VALVE ON</t>
        </is>
      </c>
      <c r="F66" s="22">
        <f>F65</f>
        <v/>
      </c>
      <c r="G66" s="21" t="n">
        <v>2</v>
      </c>
      <c r="H66" s="21" t="n">
        <v>7</v>
      </c>
      <c r="I66" s="21" t="n">
        <v>1</v>
      </c>
      <c r="J66" s="85" t="inlineStr">
        <is>
          <t>ADV151-P</t>
        </is>
      </c>
      <c r="K66" s="83">
        <f>IF(MID(J66,4,3)="551","DO","DI")</f>
        <v/>
      </c>
      <c r="L66" s="22" t="n"/>
      <c r="M66" s="22" t="n"/>
      <c r="N66" s="22" t="inlineStr">
        <is>
          <t>N</t>
        </is>
      </c>
      <c r="O66" s="22" t="n"/>
      <c r="P66" s="22" t="n"/>
      <c r="Q66" s="83" t="n"/>
      <c r="R66" s="22" t="n"/>
      <c r="S66" s="25">
        <f>"%Z"&amp;TEXT(G66,"00")&amp;TEXT(H66,"0")&amp;"1"&amp;TEXT(I66,"00")</f>
        <v/>
      </c>
      <c r="T66" s="22">
        <f>IF(D66&lt;&gt;"",D66,"")</f>
        <v/>
      </c>
      <c r="U66" s="22" t="inlineStr">
        <is>
          <t>18-XZSH-62301</t>
        </is>
      </c>
      <c r="V66" s="22">
        <f>IF(E66&lt;&gt;"",E66,"")</f>
        <v/>
      </c>
      <c r="W66" s="23" t="inlineStr">
        <is>
          <t>MI</t>
        </is>
      </c>
      <c r="X66" s="84" t="inlineStr">
        <is>
          <t>DCS</t>
        </is>
      </c>
      <c r="Y66" s="27" t="n"/>
      <c r="Z66" s="27" t="n"/>
      <c r="AA66" s="28" t="n"/>
      <c r="AB66" s="33" t="n"/>
      <c r="AC66" s="29" t="n"/>
      <c r="AD66" s="27" t="n"/>
      <c r="AE66" s="27" t="n"/>
      <c r="AF66" s="27" t="n"/>
      <c r="AG66" s="27" t="n"/>
      <c r="AH66" s="27" t="n"/>
      <c r="AI66" s="27" t="n"/>
      <c r="AJ66" s="530" t="inlineStr">
        <is>
          <t>18-IJB-40-003</t>
        </is>
      </c>
      <c r="AK66" s="530" t="inlineStr">
        <is>
          <t>18-40-003-iCC</t>
        </is>
      </c>
      <c r="AL66" s="27" t="n"/>
      <c r="AM66" s="27" t="n"/>
      <c r="AN66" s="27" t="n"/>
      <c r="AO66" s="27" t="n"/>
      <c r="AP66" s="27" t="n"/>
      <c r="AQ66" s="33" t="n"/>
      <c r="AR66" s="33" t="n"/>
      <c r="AS66" s="33" t="n"/>
      <c r="AT66" s="33" t="n"/>
      <c r="AU66" s="33" t="n"/>
      <c r="AV66" s="33" t="n"/>
      <c r="AW66" s="33" t="n"/>
      <c r="AX66" s="33" t="n"/>
      <c r="AY66" s="33" t="n"/>
      <c r="AZ66" s="33" t="n"/>
      <c r="BA66" s="33" t="n"/>
      <c r="BB66" s="33" t="n"/>
      <c r="BC66" s="33" t="n"/>
      <c r="BD66" s="33" t="n"/>
      <c r="BE66" s="33" t="n"/>
      <c r="BF66" s="33" t="n"/>
      <c r="BG66" s="33" t="n"/>
      <c r="BH66" s="33" t="n"/>
      <c r="BI66" s="27" t="n"/>
      <c r="BJ66" s="33" t="n"/>
      <c r="BK66" s="33" t="n"/>
      <c r="BL66" s="33" t="n"/>
      <c r="BM66" s="27" t="n"/>
      <c r="BN66" s="27" t="n"/>
      <c r="BO66" s="27" t="n"/>
      <c r="BP66" s="27" t="n"/>
      <c r="BQ66" s="522" t="inlineStr">
        <is>
          <t>-</t>
        </is>
      </c>
      <c r="BR66" s="37" t="n"/>
      <c r="BS66" s="36" t="n"/>
      <c r="BT66" s="37" t="n"/>
      <c r="BU66" s="39" t="n"/>
      <c r="BV66" s="523" t="n">
        <v>1840</v>
      </c>
    </row>
    <row r="67" ht="19.9" customHeight="1" s="521">
      <c r="A67" s="10" t="n">
        <v>67</v>
      </c>
      <c r="B67" s="15" t="n">
        <v>2</v>
      </c>
      <c r="C67" s="519" t="n">
        <v>1840</v>
      </c>
      <c r="D67" s="553" t="inlineStr">
        <is>
          <t>18-XZSL-62301</t>
        </is>
      </c>
      <c r="E67" s="553" t="inlineStr">
        <is>
          <t>LLS TO ET-6203 VALVE OFF</t>
        </is>
      </c>
      <c r="F67" s="22">
        <f>F66</f>
        <v/>
      </c>
      <c r="G67" s="21">
        <f>G66</f>
        <v/>
      </c>
      <c r="H67" s="21">
        <f>H66</f>
        <v/>
      </c>
      <c r="I67" s="21" t="n">
        <v>2</v>
      </c>
      <c r="J67" s="85">
        <f>J66</f>
        <v/>
      </c>
      <c r="K67" s="22">
        <f>IF(MID(J67,4,3)="551","DO","DI")</f>
        <v/>
      </c>
      <c r="L67" s="22" t="n"/>
      <c r="M67" s="22" t="n"/>
      <c r="N67" s="22">
        <f>IF(N66&lt;&gt;"",N66,"")</f>
        <v/>
      </c>
      <c r="O67" s="22" t="n"/>
      <c r="P67" s="22" t="n"/>
      <c r="Q67" s="22" t="n"/>
      <c r="R67" s="22" t="n"/>
      <c r="S67" s="25">
        <f>"%Z"&amp;TEXT(G67,"00")&amp;TEXT(H67,"0")&amp;"1"&amp;TEXT(I67,"00")</f>
        <v/>
      </c>
      <c r="T67" s="22">
        <f>IF(D67&lt;&gt;"",D67,"")</f>
        <v/>
      </c>
      <c r="U67" s="22" t="inlineStr">
        <is>
          <t>18-XZSL-62301</t>
        </is>
      </c>
      <c r="V67" s="22">
        <f>IF(E67&lt;&gt;"",E67,"")</f>
        <v/>
      </c>
      <c r="W67" s="23" t="inlineStr">
        <is>
          <t>MI</t>
        </is>
      </c>
      <c r="X67" s="84" t="inlineStr">
        <is>
          <t>DCS</t>
        </is>
      </c>
      <c r="Y67" s="27" t="n"/>
      <c r="Z67" s="27" t="n"/>
      <c r="AA67" s="28" t="n"/>
      <c r="AB67" s="33" t="n"/>
      <c r="AC67" s="29" t="n"/>
      <c r="AD67" s="27" t="n"/>
      <c r="AE67" s="27" t="n"/>
      <c r="AF67" s="27" t="n"/>
      <c r="AG67" s="27" t="n"/>
      <c r="AH67" s="27" t="n"/>
      <c r="AI67" s="27" t="n"/>
      <c r="AJ67" s="530" t="inlineStr">
        <is>
          <t>18-IJB-40-003</t>
        </is>
      </c>
      <c r="AK67" s="530" t="inlineStr">
        <is>
          <t>18-40-003-iCC</t>
        </is>
      </c>
      <c r="AL67" s="27" t="n"/>
      <c r="AM67" s="27" t="n"/>
      <c r="AN67" s="27" t="n"/>
      <c r="AO67" s="27" t="n"/>
      <c r="AP67" s="27" t="n"/>
      <c r="AQ67" s="33" t="n"/>
      <c r="AR67" s="33" t="n"/>
      <c r="AS67" s="33" t="n"/>
      <c r="AT67" s="33" t="n"/>
      <c r="AU67" s="33" t="n"/>
      <c r="AV67" s="33" t="n"/>
      <c r="AW67" s="33" t="n"/>
      <c r="AX67" s="33" t="n"/>
      <c r="AY67" s="33" t="n"/>
      <c r="AZ67" s="33" t="n"/>
      <c r="BA67" s="33" t="n"/>
      <c r="BB67" s="33" t="n"/>
      <c r="BC67" s="33" t="n"/>
      <c r="BD67" s="33" t="n"/>
      <c r="BE67" s="33" t="n"/>
      <c r="BF67" s="33" t="n"/>
      <c r="BG67" s="33" t="n"/>
      <c r="BH67" s="33" t="n"/>
      <c r="BI67" s="27" t="n"/>
      <c r="BJ67" s="33" t="n"/>
      <c r="BK67" s="33" t="n"/>
      <c r="BL67" s="33" t="n"/>
      <c r="BM67" s="27" t="n"/>
      <c r="BN67" s="27" t="n"/>
      <c r="BO67" s="27" t="n"/>
      <c r="BP67" s="27" t="n"/>
      <c r="BQ67" s="522" t="inlineStr">
        <is>
          <t>-</t>
        </is>
      </c>
      <c r="BR67" s="37" t="n"/>
      <c r="BS67" s="36" t="n"/>
      <c r="BT67" s="37" t="n"/>
      <c r="BU67" s="39" t="n"/>
      <c r="BV67" s="523" t="n">
        <v>1840</v>
      </c>
    </row>
    <row r="68" ht="19.9" customHeight="1" s="521">
      <c r="A68" s="10" t="n">
        <v>68</v>
      </c>
      <c r="B68" s="15" t="n">
        <v>3</v>
      </c>
      <c r="C68" s="48" t="n">
        <v>1840</v>
      </c>
      <c r="D68" s="18" t="inlineStr">
        <is>
          <t>18-XZSH-62302</t>
        </is>
      </c>
      <c r="E68" s="553" t="inlineStr">
        <is>
          <t>LLSCformET-6203 VALVE ON</t>
        </is>
      </c>
      <c r="F68" s="22">
        <f>F67</f>
        <v/>
      </c>
      <c r="G68" s="21">
        <f>G67</f>
        <v/>
      </c>
      <c r="H68" s="21">
        <f>H67</f>
        <v/>
      </c>
      <c r="I68" s="21" t="n">
        <v>3</v>
      </c>
      <c r="J68" s="85">
        <f>J67</f>
        <v/>
      </c>
      <c r="K68" s="22">
        <f>IF(MID(J68,4,3)="551","DO","DI")</f>
        <v/>
      </c>
      <c r="L68" s="22" t="n"/>
      <c r="M68" s="22" t="n"/>
      <c r="N68" s="22">
        <f>IF(N67&lt;&gt;"",N67,"")</f>
        <v/>
      </c>
      <c r="O68" s="22" t="n"/>
      <c r="P68" s="22" t="n"/>
      <c r="Q68" s="22" t="n"/>
      <c r="R68" s="22" t="n"/>
      <c r="S68" s="25">
        <f>"%Z"&amp;TEXT(G68,"00")&amp;TEXT(H68,"0")&amp;"1"&amp;TEXT(I68,"00")</f>
        <v/>
      </c>
      <c r="T68" s="22">
        <f>IF(D68&lt;&gt;"",D68,"")</f>
        <v/>
      </c>
      <c r="U68" s="22" t="inlineStr">
        <is>
          <t>18-XZSH-62302</t>
        </is>
      </c>
      <c r="V68" s="22">
        <f>IF(E68&lt;&gt;"",E68,"")</f>
        <v/>
      </c>
      <c r="W68" s="23" t="inlineStr">
        <is>
          <t>MI</t>
        </is>
      </c>
      <c r="X68" s="84" t="inlineStr">
        <is>
          <t>DCS</t>
        </is>
      </c>
      <c r="Y68" s="27" t="n"/>
      <c r="Z68" s="27" t="n"/>
      <c r="AA68" s="28" t="n"/>
      <c r="AB68" s="33" t="n"/>
      <c r="AC68" s="29" t="n"/>
      <c r="AD68" s="27" t="n"/>
      <c r="AE68" s="27" t="n"/>
      <c r="AF68" s="27" t="n"/>
      <c r="AG68" s="27" t="n"/>
      <c r="AH68" s="27" t="n"/>
      <c r="AI68" s="27" t="n"/>
      <c r="AJ68" s="530" t="inlineStr">
        <is>
          <t>18-IJB-40-003</t>
        </is>
      </c>
      <c r="AK68" s="530" t="inlineStr">
        <is>
          <t>18-40-003-iCC</t>
        </is>
      </c>
      <c r="AL68" s="27" t="n"/>
      <c r="AM68" s="27" t="n"/>
      <c r="AN68" s="27" t="n"/>
      <c r="AO68" s="27" t="n"/>
      <c r="AP68" s="27" t="n"/>
      <c r="AQ68" s="33" t="n"/>
      <c r="AR68" s="33" t="n"/>
      <c r="AS68" s="33" t="n"/>
      <c r="AT68" s="33" t="n"/>
      <c r="AU68" s="33" t="n"/>
      <c r="AV68" s="33" t="n"/>
      <c r="AW68" s="33" t="n"/>
      <c r="AX68" s="33" t="n"/>
      <c r="AY68" s="33" t="n"/>
      <c r="AZ68" s="33" t="n"/>
      <c r="BA68" s="33" t="n"/>
      <c r="BB68" s="33" t="n"/>
      <c r="BC68" s="33" t="n"/>
      <c r="BD68" s="33" t="n"/>
      <c r="BE68" s="33" t="n"/>
      <c r="BF68" s="33" t="n"/>
      <c r="BG68" s="33" t="n"/>
      <c r="BH68" s="33" t="n"/>
      <c r="BI68" s="27" t="n"/>
      <c r="BJ68" s="33" t="n"/>
      <c r="BK68" s="33" t="n"/>
      <c r="BL68" s="33" t="n"/>
      <c r="BM68" s="27" t="n"/>
      <c r="BN68" s="27" t="n"/>
      <c r="BO68" s="27" t="n"/>
      <c r="BP68" s="27" t="n"/>
      <c r="BQ68" s="522" t="inlineStr">
        <is>
          <t>-</t>
        </is>
      </c>
      <c r="BR68" s="37" t="n"/>
      <c r="BS68" s="36" t="n"/>
      <c r="BT68" s="37" t="n"/>
      <c r="BU68" s="39" t="n"/>
      <c r="BV68" s="523" t="n">
        <v>1840</v>
      </c>
    </row>
    <row r="69" ht="19.9" customHeight="1" s="521">
      <c r="A69" s="10" t="n">
        <v>69</v>
      </c>
      <c r="B69" s="15" t="n">
        <v>4</v>
      </c>
      <c r="C69" s="519" t="n">
        <v>1840</v>
      </c>
      <c r="D69" s="18" t="inlineStr">
        <is>
          <t>18-XZSL-62302</t>
        </is>
      </c>
      <c r="E69" s="553" t="inlineStr">
        <is>
          <t>LLSCformET-6203VALVE OFF</t>
        </is>
      </c>
      <c r="F69" s="22">
        <f>F68</f>
        <v/>
      </c>
      <c r="G69" s="21">
        <f>G68</f>
        <v/>
      </c>
      <c r="H69" s="21">
        <f>H68</f>
        <v/>
      </c>
      <c r="I69" s="21" t="n">
        <v>4</v>
      </c>
      <c r="J69" s="85">
        <f>J68</f>
        <v/>
      </c>
      <c r="K69" s="22">
        <f>IF(MID(J69,4,3)="551","DO","DI")</f>
        <v/>
      </c>
      <c r="L69" s="22" t="n"/>
      <c r="M69" s="22" t="n"/>
      <c r="N69" s="22">
        <f>IF(N68&lt;&gt;"",N68,"")</f>
        <v/>
      </c>
      <c r="O69" s="22" t="n"/>
      <c r="P69" s="22" t="n"/>
      <c r="Q69" s="22" t="n"/>
      <c r="R69" s="22" t="n"/>
      <c r="S69" s="25">
        <f>"%Z"&amp;TEXT(G69,"00")&amp;TEXT(H69,"0")&amp;"1"&amp;TEXT(I69,"00")</f>
        <v/>
      </c>
      <c r="T69" s="22">
        <f>IF(D69&lt;&gt;"",D69,"")</f>
        <v/>
      </c>
      <c r="U69" s="22" t="inlineStr">
        <is>
          <t>18-XZSL-62302</t>
        </is>
      </c>
      <c r="V69" s="22">
        <f>IF(E69&lt;&gt;"",E69,"")</f>
        <v/>
      </c>
      <c r="W69" s="23" t="inlineStr">
        <is>
          <t>MI</t>
        </is>
      </c>
      <c r="X69" s="84" t="inlineStr">
        <is>
          <t>DCS</t>
        </is>
      </c>
      <c r="Y69" s="27" t="n"/>
      <c r="Z69" s="27" t="n"/>
      <c r="AA69" s="28" t="n"/>
      <c r="AB69" s="33" t="n"/>
      <c r="AC69" s="29" t="n"/>
      <c r="AD69" s="27" t="n"/>
      <c r="AE69" s="27" t="n"/>
      <c r="AF69" s="27" t="n"/>
      <c r="AG69" s="27" t="n"/>
      <c r="AH69" s="27" t="n"/>
      <c r="AI69" s="27" t="n"/>
      <c r="AJ69" s="530" t="inlineStr">
        <is>
          <t>18-IJB-40-003</t>
        </is>
      </c>
      <c r="AK69" s="530" t="inlineStr">
        <is>
          <t>18-40-003-iCC</t>
        </is>
      </c>
      <c r="AL69" s="27" t="n"/>
      <c r="AM69" s="27" t="n"/>
      <c r="AN69" s="27" t="n"/>
      <c r="AO69" s="27" t="n"/>
      <c r="AP69" s="27" t="n"/>
      <c r="AQ69" s="33" t="n"/>
      <c r="AR69" s="33" t="n"/>
      <c r="AS69" s="33" t="n"/>
      <c r="AT69" s="33" t="n"/>
      <c r="AU69" s="33" t="n"/>
      <c r="AV69" s="33" t="n"/>
      <c r="AW69" s="33" t="n"/>
      <c r="AX69" s="33" t="n"/>
      <c r="AY69" s="33" t="n"/>
      <c r="AZ69" s="33" t="n"/>
      <c r="BA69" s="33" t="n"/>
      <c r="BB69" s="33" t="n"/>
      <c r="BC69" s="33" t="n"/>
      <c r="BD69" s="33" t="n"/>
      <c r="BE69" s="33" t="n"/>
      <c r="BF69" s="33" t="n"/>
      <c r="BG69" s="33" t="n"/>
      <c r="BH69" s="33" t="n"/>
      <c r="BI69" s="27" t="n"/>
      <c r="BJ69" s="33" t="n"/>
      <c r="BK69" s="33" t="n"/>
      <c r="BL69" s="33" t="n"/>
      <c r="BM69" s="27" t="n"/>
      <c r="BN69" s="27" t="n"/>
      <c r="BO69" s="27" t="n"/>
      <c r="BP69" s="27" t="n"/>
      <c r="BQ69" s="522" t="inlineStr">
        <is>
          <t>-</t>
        </is>
      </c>
      <c r="BR69" s="37" t="n"/>
      <c r="BS69" s="36" t="n"/>
      <c r="BT69" s="37" t="n"/>
      <c r="BU69" s="39" t="n"/>
      <c r="BV69" s="523" t="n">
        <v>1840</v>
      </c>
    </row>
    <row r="70" ht="19.9" customHeight="1" s="521">
      <c r="A70" s="10" t="n">
        <v>70</v>
      </c>
      <c r="B70" s="15" t="n">
        <v>5</v>
      </c>
      <c r="C70" s="48" t="n">
        <v>1840</v>
      </c>
      <c r="D70" s="553" t="inlineStr">
        <is>
          <t>18-XZSH-62303</t>
        </is>
      </c>
      <c r="E70" s="553" t="inlineStr">
        <is>
          <t>P TO POSM VALVE ON</t>
        </is>
      </c>
      <c r="F70" s="22">
        <f>F69</f>
        <v/>
      </c>
      <c r="G70" s="21">
        <f>G69</f>
        <v/>
      </c>
      <c r="H70" s="21">
        <f>H69</f>
        <v/>
      </c>
      <c r="I70" s="21" t="n">
        <v>5</v>
      </c>
      <c r="J70" s="85">
        <f>J69</f>
        <v/>
      </c>
      <c r="K70" s="22">
        <f>IF(MID(J70,4,3)="551","DO","DI")</f>
        <v/>
      </c>
      <c r="L70" s="22" t="n"/>
      <c r="M70" s="22" t="n"/>
      <c r="N70" s="22">
        <f>IF(N69&lt;&gt;"",N69,"")</f>
        <v/>
      </c>
      <c r="O70" s="22" t="n"/>
      <c r="P70" s="22" t="n"/>
      <c r="Q70" s="22" t="n"/>
      <c r="R70" s="22" t="n"/>
      <c r="S70" s="25">
        <f>"%Z"&amp;TEXT(G70,"00")&amp;TEXT(H70,"0")&amp;"1"&amp;TEXT(I70,"00")</f>
        <v/>
      </c>
      <c r="T70" s="22">
        <f>IF(D70&lt;&gt;"",D70,"")</f>
        <v/>
      </c>
      <c r="U70" s="22" t="inlineStr">
        <is>
          <t>18-XZSH-62303</t>
        </is>
      </c>
      <c r="V70" s="22">
        <f>IF(E70&lt;&gt;"",E70,"")</f>
        <v/>
      </c>
      <c r="W70" s="23" t="inlineStr">
        <is>
          <t>MI</t>
        </is>
      </c>
      <c r="X70" s="84" t="inlineStr">
        <is>
          <t>DCS</t>
        </is>
      </c>
      <c r="Y70" s="27" t="n"/>
      <c r="Z70" s="27" t="n"/>
      <c r="AA70" s="28" t="n"/>
      <c r="AB70" s="33" t="n"/>
      <c r="AC70" s="29" t="n"/>
      <c r="AD70" s="27" t="n"/>
      <c r="AE70" s="27" t="n"/>
      <c r="AF70" s="27" t="n"/>
      <c r="AG70" s="27" t="n"/>
      <c r="AH70" s="27" t="n"/>
      <c r="AI70" s="27" t="n"/>
      <c r="AJ70" s="530" t="inlineStr">
        <is>
          <t>18-IJB-40-003</t>
        </is>
      </c>
      <c r="AK70" s="530" t="inlineStr">
        <is>
          <t>18-40-003-iCC</t>
        </is>
      </c>
      <c r="AL70" s="27" t="n"/>
      <c r="AM70" s="27" t="n"/>
      <c r="AN70" s="27" t="n"/>
      <c r="AO70" s="27" t="n"/>
      <c r="AP70" s="27" t="n"/>
      <c r="AQ70" s="33" t="n"/>
      <c r="AR70" s="33" t="n"/>
      <c r="AS70" s="33" t="n"/>
      <c r="AT70" s="33" t="n"/>
      <c r="AU70" s="33" t="n"/>
      <c r="AV70" s="33" t="n"/>
      <c r="AW70" s="33" t="n"/>
      <c r="AX70" s="33" t="n"/>
      <c r="AY70" s="33" t="n"/>
      <c r="AZ70" s="33" t="n"/>
      <c r="BA70" s="33" t="n"/>
      <c r="BB70" s="33" t="n"/>
      <c r="BC70" s="33" t="n"/>
      <c r="BD70" s="33" t="n"/>
      <c r="BE70" s="33" t="n"/>
      <c r="BF70" s="33" t="n"/>
      <c r="BG70" s="33" t="n"/>
      <c r="BH70" s="33" t="n"/>
      <c r="BI70" s="27" t="n"/>
      <c r="BJ70" s="33" t="n"/>
      <c r="BK70" s="33" t="n"/>
      <c r="BL70" s="33" t="n"/>
      <c r="BM70" s="27" t="n"/>
      <c r="BN70" s="27" t="n"/>
      <c r="BO70" s="27" t="n"/>
      <c r="BP70" s="27" t="n"/>
      <c r="BQ70" s="522" t="inlineStr">
        <is>
          <t>-</t>
        </is>
      </c>
      <c r="BR70" s="37" t="n"/>
      <c r="BS70" s="36" t="n"/>
      <c r="BT70" s="37" t="n"/>
      <c r="BU70" s="39" t="n"/>
      <c r="BV70" s="523" t="n">
        <v>1840</v>
      </c>
    </row>
    <row r="71" ht="19.9" customHeight="1" s="521">
      <c r="A71" s="10" t="n">
        <v>71</v>
      </c>
      <c r="B71" s="15" t="n">
        <v>6</v>
      </c>
      <c r="C71" s="519" t="n">
        <v>1840</v>
      </c>
      <c r="D71" s="18" t="inlineStr">
        <is>
          <t>18-XZSL-62303</t>
        </is>
      </c>
      <c r="E71" s="553" t="inlineStr">
        <is>
          <t>P TO POSM VALVE OFF</t>
        </is>
      </c>
      <c r="F71" s="22">
        <f>F70</f>
        <v/>
      </c>
      <c r="G71" s="21">
        <f>G70</f>
        <v/>
      </c>
      <c r="H71" s="21">
        <f>H70</f>
        <v/>
      </c>
      <c r="I71" s="21" t="n">
        <v>6</v>
      </c>
      <c r="J71" s="85">
        <f>J70</f>
        <v/>
      </c>
      <c r="K71" s="22">
        <f>IF(MID(J71,4,3)="551","DO","DI")</f>
        <v/>
      </c>
      <c r="L71" s="22" t="n"/>
      <c r="M71" s="22" t="n"/>
      <c r="N71" s="22">
        <f>IF(N70&lt;&gt;"",N70,"")</f>
        <v/>
      </c>
      <c r="O71" s="22" t="n"/>
      <c r="P71" s="22" t="n"/>
      <c r="Q71" s="22" t="n"/>
      <c r="R71" s="22" t="n"/>
      <c r="S71" s="25">
        <f>"%Z"&amp;TEXT(G71,"00")&amp;TEXT(H71,"0")&amp;"1"&amp;TEXT(I71,"00")</f>
        <v/>
      </c>
      <c r="T71" s="22">
        <f>IF(D71&lt;&gt;"",D71,"")</f>
        <v/>
      </c>
      <c r="U71" s="22" t="inlineStr">
        <is>
          <t>18-XZSL-62303</t>
        </is>
      </c>
      <c r="V71" s="22">
        <f>IF(E71&lt;&gt;"",E71,"")</f>
        <v/>
      </c>
      <c r="W71" s="23" t="inlineStr">
        <is>
          <t>MI</t>
        </is>
      </c>
      <c r="X71" s="84" t="inlineStr">
        <is>
          <t>DCS</t>
        </is>
      </c>
      <c r="Y71" s="27" t="n"/>
      <c r="Z71" s="27" t="n"/>
      <c r="AA71" s="28" t="n"/>
      <c r="AB71" s="33" t="n"/>
      <c r="AC71" s="29" t="n"/>
      <c r="AD71" s="27" t="n"/>
      <c r="AE71" s="27" t="n"/>
      <c r="AF71" s="27" t="n"/>
      <c r="AG71" s="27" t="n"/>
      <c r="AH71" s="27" t="n"/>
      <c r="AI71" s="27" t="n"/>
      <c r="AJ71" s="530" t="inlineStr">
        <is>
          <t>18-IJB-40-003</t>
        </is>
      </c>
      <c r="AK71" s="530" t="inlineStr">
        <is>
          <t>18-40-003-iCC</t>
        </is>
      </c>
      <c r="AL71" s="27" t="n"/>
      <c r="AM71" s="27" t="n"/>
      <c r="AN71" s="27" t="n"/>
      <c r="AO71" s="27" t="n"/>
      <c r="AP71" s="27" t="n"/>
      <c r="AQ71" s="33" t="n"/>
      <c r="AR71" s="33" t="n"/>
      <c r="AS71" s="33" t="n"/>
      <c r="AT71" s="33" t="n"/>
      <c r="AU71" s="33" t="n"/>
      <c r="AV71" s="33" t="n"/>
      <c r="AW71" s="33" t="n"/>
      <c r="AX71" s="33" t="n"/>
      <c r="AY71" s="33" t="n"/>
      <c r="AZ71" s="33" t="n"/>
      <c r="BA71" s="33" t="n"/>
      <c r="BB71" s="33" t="n"/>
      <c r="BC71" s="33" t="n"/>
      <c r="BD71" s="33" t="n"/>
      <c r="BE71" s="33" t="n"/>
      <c r="BF71" s="33" t="n"/>
      <c r="BG71" s="33" t="n"/>
      <c r="BH71" s="33" t="n"/>
      <c r="BI71" s="27" t="n"/>
      <c r="BJ71" s="33" t="n"/>
      <c r="BK71" s="33" t="n"/>
      <c r="BL71" s="33" t="n"/>
      <c r="BM71" s="27" t="n"/>
      <c r="BN71" s="27" t="n"/>
      <c r="BO71" s="27" t="n"/>
      <c r="BP71" s="27" t="n"/>
      <c r="BQ71" s="522" t="inlineStr">
        <is>
          <t>-</t>
        </is>
      </c>
      <c r="BR71" s="37" t="n"/>
      <c r="BS71" s="36" t="n"/>
      <c r="BT71" s="37" t="n"/>
      <c r="BU71" s="39" t="n"/>
      <c r="BV71" s="523" t="n">
        <v>1840</v>
      </c>
    </row>
    <row r="72" ht="19.9" customHeight="1" s="521">
      <c r="A72" s="10" t="n">
        <v>72</v>
      </c>
      <c r="B72" s="15" t="n">
        <v>7</v>
      </c>
      <c r="C72" s="519" t="n">
        <v>1840</v>
      </c>
      <c r="D72" s="553" t="inlineStr">
        <is>
          <t>18-FZSL-61103</t>
        </is>
      </c>
      <c r="E72" s="553" t="inlineStr">
        <is>
          <t>LIQUID FEED TO TA-6101</t>
        </is>
      </c>
      <c r="F72" s="22">
        <f>F71</f>
        <v/>
      </c>
      <c r="G72" s="21">
        <f>G71</f>
        <v/>
      </c>
      <c r="H72" s="21">
        <f>H71</f>
        <v/>
      </c>
      <c r="I72" s="21" t="n">
        <v>7</v>
      </c>
      <c r="J72" s="85">
        <f>J71</f>
        <v/>
      </c>
      <c r="K72" s="22">
        <f>IF(MID(J72,4,3)="551","DO","DI")</f>
        <v/>
      </c>
      <c r="L72" s="22" t="n"/>
      <c r="M72" s="22" t="n"/>
      <c r="N72" s="22">
        <f>IF(N71&lt;&gt;"",N71,"")</f>
        <v/>
      </c>
      <c r="O72" s="22" t="n"/>
      <c r="P72" s="22" t="n"/>
      <c r="Q72" s="22" t="n"/>
      <c r="R72" s="22" t="n"/>
      <c r="S72" s="25">
        <f>"%Z"&amp;TEXT(G72,"00")&amp;TEXT(H72,"0")&amp;"1"&amp;TEXT(I72,"00")</f>
        <v/>
      </c>
      <c r="T72" s="22">
        <f>IF(D72&lt;&gt;"",D72,"")</f>
        <v/>
      </c>
      <c r="U72" s="22" t="inlineStr">
        <is>
          <t>18-FZSL-61103</t>
        </is>
      </c>
      <c r="V72" s="22">
        <f>IF(E72&lt;&gt;"",E72,"")</f>
        <v/>
      </c>
      <c r="W72" s="23" t="inlineStr">
        <is>
          <t>MI</t>
        </is>
      </c>
      <c r="X72" s="84" t="inlineStr">
        <is>
          <t>DCS</t>
        </is>
      </c>
      <c r="Y72" s="27" t="n"/>
      <c r="Z72" s="27" t="n"/>
      <c r="AA72" s="28" t="n"/>
      <c r="AB72" s="33" t="n"/>
      <c r="AC72" s="29" t="n"/>
      <c r="AD72" s="27" t="n"/>
      <c r="AE72" s="27" t="n"/>
      <c r="AF72" s="27" t="n"/>
      <c r="AG72" s="27" t="n"/>
      <c r="AH72" s="27" t="n"/>
      <c r="AI72" s="27" t="n"/>
      <c r="AJ72" s="530" t="inlineStr">
        <is>
          <t>18-IJB-40-004</t>
        </is>
      </c>
      <c r="AK72" s="530" t="inlineStr">
        <is>
          <t>18-40-004-iCC</t>
        </is>
      </c>
      <c r="AL72" s="27" t="n"/>
      <c r="AM72" s="27" t="n"/>
      <c r="AN72" s="27" t="n"/>
      <c r="AO72" s="27" t="n"/>
      <c r="AP72" s="27" t="n"/>
      <c r="AQ72" s="33" t="n"/>
      <c r="AR72" s="33" t="n"/>
      <c r="AS72" s="33" t="n"/>
      <c r="AT72" s="33" t="n"/>
      <c r="AU72" s="33" t="n"/>
      <c r="AV72" s="33" t="n"/>
      <c r="AW72" s="33" t="n"/>
      <c r="AX72" s="33" t="n"/>
      <c r="AY72" s="33" t="n"/>
      <c r="AZ72" s="33" t="n"/>
      <c r="BA72" s="33" t="n"/>
      <c r="BB72" s="33" t="n"/>
      <c r="BC72" s="33" t="n"/>
      <c r="BD72" s="33" t="n"/>
      <c r="BE72" s="33" t="n"/>
      <c r="BF72" s="33" t="n"/>
      <c r="BG72" s="33" t="n"/>
      <c r="BH72" s="33" t="n"/>
      <c r="BI72" s="27" t="n"/>
      <c r="BJ72" s="33" t="n"/>
      <c r="BK72" s="33" t="n"/>
      <c r="BL72" s="33" t="n"/>
      <c r="BM72" s="27" t="n"/>
      <c r="BN72" s="27" t="n"/>
      <c r="BO72" s="27" t="n"/>
      <c r="BP72" s="27" t="n"/>
      <c r="BQ72" s="522" t="inlineStr">
        <is>
          <t>-</t>
        </is>
      </c>
      <c r="BR72" s="37" t="n"/>
      <c r="BS72" s="36" t="n"/>
      <c r="BT72" s="37" t="n"/>
      <c r="BU72" s="39" t="n"/>
      <c r="BV72" s="523" t="n">
        <v>1840</v>
      </c>
    </row>
    <row r="73" ht="19.9" customHeight="1" s="521">
      <c r="A73" s="10" t="n">
        <v>73</v>
      </c>
      <c r="B73" s="15" t="n">
        <v>8</v>
      </c>
      <c r="C73" s="519" t="n">
        <v>1840</v>
      </c>
      <c r="D73" s="553" t="inlineStr">
        <is>
          <t>18-FZSL-62101</t>
        </is>
      </c>
      <c r="E73" s="553" t="inlineStr">
        <is>
          <t>C3 TO TA-6201</t>
        </is>
      </c>
      <c r="F73" s="22">
        <f>F72</f>
        <v/>
      </c>
      <c r="G73" s="21">
        <f>G72</f>
        <v/>
      </c>
      <c r="H73" s="21">
        <f>H72</f>
        <v/>
      </c>
      <c r="I73" s="21" t="n">
        <v>8</v>
      </c>
      <c r="J73" s="85">
        <f>J72</f>
        <v/>
      </c>
      <c r="K73" s="22">
        <f>IF(MID(J73,4,3)="551","DO","DI")</f>
        <v/>
      </c>
      <c r="L73" s="22" t="n"/>
      <c r="M73" s="22" t="n"/>
      <c r="N73" s="22">
        <f>IF(N72&lt;&gt;"",N72,"")</f>
        <v/>
      </c>
      <c r="O73" s="22" t="n"/>
      <c r="P73" s="22" t="n"/>
      <c r="Q73" s="22" t="n"/>
      <c r="R73" s="22" t="n"/>
      <c r="S73" s="25">
        <f>"%Z"&amp;TEXT(G73,"00")&amp;TEXT(H73,"0")&amp;"1"&amp;TEXT(I73,"00")</f>
        <v/>
      </c>
      <c r="T73" s="22">
        <f>IF(D73&lt;&gt;"",D73,"")</f>
        <v/>
      </c>
      <c r="U73" s="22" t="inlineStr">
        <is>
          <t>18-FZSL-62101</t>
        </is>
      </c>
      <c r="V73" s="22">
        <f>IF(E73&lt;&gt;"",E73,"")</f>
        <v/>
      </c>
      <c r="W73" s="23" t="inlineStr">
        <is>
          <t>MI</t>
        </is>
      </c>
      <c r="X73" s="84" t="inlineStr">
        <is>
          <t>DCS</t>
        </is>
      </c>
      <c r="Y73" s="27" t="n"/>
      <c r="Z73" s="27" t="n"/>
      <c r="AA73" s="28" t="n"/>
      <c r="AB73" s="33" t="n"/>
      <c r="AC73" s="29" t="n"/>
      <c r="AD73" s="27" t="n"/>
      <c r="AE73" s="27" t="n"/>
      <c r="AF73" s="27" t="n"/>
      <c r="AG73" s="27" t="n"/>
      <c r="AH73" s="27" t="n"/>
      <c r="AI73" s="27" t="n"/>
      <c r="AJ73" s="530" t="inlineStr">
        <is>
          <t>18-IJB-40-004</t>
        </is>
      </c>
      <c r="AK73" s="530" t="inlineStr">
        <is>
          <t>18-40-004-iCC</t>
        </is>
      </c>
      <c r="AL73" s="27" t="n"/>
      <c r="AM73" s="27" t="n"/>
      <c r="AN73" s="27" t="n"/>
      <c r="AO73" s="27" t="n"/>
      <c r="AP73" s="27" t="n"/>
      <c r="AQ73" s="33" t="n"/>
      <c r="AR73" s="33" t="n"/>
      <c r="AS73" s="33" t="n"/>
      <c r="AT73" s="33" t="n"/>
      <c r="AU73" s="33" t="n"/>
      <c r="AV73" s="33" t="n"/>
      <c r="AW73" s="33" t="n"/>
      <c r="AX73" s="33" t="n"/>
      <c r="AY73" s="33" t="n"/>
      <c r="AZ73" s="33" t="n"/>
      <c r="BA73" s="33" t="n"/>
      <c r="BB73" s="33" t="n"/>
      <c r="BC73" s="33" t="n"/>
      <c r="BD73" s="33" t="n"/>
      <c r="BE73" s="33" t="n"/>
      <c r="BF73" s="33" t="n"/>
      <c r="BG73" s="33" t="n"/>
      <c r="BH73" s="33" t="n"/>
      <c r="BI73" s="27" t="n"/>
      <c r="BJ73" s="33" t="n"/>
      <c r="BK73" s="33" t="n"/>
      <c r="BL73" s="33" t="n"/>
      <c r="BM73" s="27" t="n"/>
      <c r="BN73" s="27" t="n"/>
      <c r="BO73" s="27" t="n"/>
      <c r="BP73" s="27" t="n"/>
      <c r="BQ73" s="522" t="inlineStr">
        <is>
          <t>-</t>
        </is>
      </c>
      <c r="BR73" s="37" t="n"/>
      <c r="BS73" s="36" t="n"/>
      <c r="BT73" s="37" t="n"/>
      <c r="BU73" s="39" t="n"/>
      <c r="BV73" s="523" t="n">
        <v>1840</v>
      </c>
    </row>
    <row r="74" ht="19.9" customHeight="1" s="521">
      <c r="A74" s="10" t="n">
        <v>74</v>
      </c>
      <c r="B74" s="15" t="n">
        <v>9</v>
      </c>
      <c r="C74" s="48" t="n">
        <v>1840</v>
      </c>
      <c r="D74" s="553" t="inlineStr">
        <is>
          <t>18-XZSH-61105</t>
        </is>
      </c>
      <c r="E74" s="553" t="inlineStr">
        <is>
          <t>LLSC FROM ET-6101</t>
        </is>
      </c>
      <c r="F74" s="22">
        <f>F73</f>
        <v/>
      </c>
      <c r="G74" s="21">
        <f>G73</f>
        <v/>
      </c>
      <c r="H74" s="21">
        <f>H73</f>
        <v/>
      </c>
      <c r="I74" s="21" t="n">
        <v>9</v>
      </c>
      <c r="J74" s="85">
        <f>J73</f>
        <v/>
      </c>
      <c r="K74" s="22">
        <f>IF(MID(J74,4,3)="551","DO","DI")</f>
        <v/>
      </c>
      <c r="L74" s="22" t="n"/>
      <c r="M74" s="22" t="n"/>
      <c r="N74" s="22">
        <f>IF(N73&lt;&gt;"",N73,"")</f>
        <v/>
      </c>
      <c r="O74" s="22" t="n"/>
      <c r="P74" s="22" t="n"/>
      <c r="Q74" s="22" t="n"/>
      <c r="R74" s="22" t="n"/>
      <c r="S74" s="25">
        <f>"%Z"&amp;TEXT(G74,"00")&amp;TEXT(H74,"0")&amp;"1"&amp;TEXT(I74,"00")</f>
        <v/>
      </c>
      <c r="T74" s="22">
        <f>IF(D74&lt;&gt;"",D74,"")</f>
        <v/>
      </c>
      <c r="U74" s="22" t="inlineStr">
        <is>
          <t>18-XZSH-61105</t>
        </is>
      </c>
      <c r="V74" s="22">
        <f>IF(E74&lt;&gt;"",E74,"")</f>
        <v/>
      </c>
      <c r="W74" s="23" t="inlineStr">
        <is>
          <t>MI</t>
        </is>
      </c>
      <c r="X74" s="84" t="inlineStr">
        <is>
          <t>DCS</t>
        </is>
      </c>
      <c r="Y74" s="27" t="n"/>
      <c r="Z74" s="27" t="n"/>
      <c r="AA74" s="28" t="n"/>
      <c r="AB74" s="33" t="n"/>
      <c r="AC74" s="29" t="n"/>
      <c r="AD74" s="27" t="n"/>
      <c r="AE74" s="27" t="n"/>
      <c r="AF74" s="27" t="n"/>
      <c r="AG74" s="27" t="n"/>
      <c r="AH74" s="27" t="n"/>
      <c r="AI74" s="27" t="n"/>
      <c r="AJ74" s="530" t="inlineStr">
        <is>
          <t>18-IJB-40-004</t>
        </is>
      </c>
      <c r="AK74" s="530" t="inlineStr">
        <is>
          <t>18-40-004-iCC</t>
        </is>
      </c>
      <c r="AL74" s="27" t="n"/>
      <c r="AM74" s="27" t="n"/>
      <c r="AN74" s="27" t="n"/>
      <c r="AO74" s="27" t="n"/>
      <c r="AP74" s="27" t="n"/>
      <c r="AQ74" s="33" t="n"/>
      <c r="AR74" s="33" t="n"/>
      <c r="AS74" s="33" t="n"/>
      <c r="AT74" s="33" t="n"/>
      <c r="AU74" s="33" t="n"/>
      <c r="AV74" s="33" t="n"/>
      <c r="AW74" s="33" t="n"/>
      <c r="AX74" s="33" t="n"/>
      <c r="AY74" s="33" t="n"/>
      <c r="AZ74" s="33" t="n"/>
      <c r="BA74" s="33" t="n"/>
      <c r="BB74" s="33" t="n"/>
      <c r="BC74" s="33" t="n"/>
      <c r="BD74" s="33" t="n"/>
      <c r="BE74" s="33" t="n"/>
      <c r="BF74" s="33" t="n"/>
      <c r="BG74" s="33" t="n"/>
      <c r="BH74" s="33" t="n"/>
      <c r="BI74" s="27" t="n"/>
      <c r="BJ74" s="33" t="n"/>
      <c r="BK74" s="33" t="n"/>
      <c r="BL74" s="33" t="n"/>
      <c r="BM74" s="27" t="n"/>
      <c r="BN74" s="27" t="n"/>
      <c r="BO74" s="27" t="n"/>
      <c r="BP74" s="27" t="n"/>
      <c r="BQ74" s="522" t="inlineStr">
        <is>
          <t>-</t>
        </is>
      </c>
      <c r="BR74" s="37" t="n"/>
      <c r="BS74" s="36" t="n"/>
      <c r="BT74" s="37" t="n"/>
      <c r="BU74" s="39" t="n"/>
      <c r="BV74" s="523" t="n">
        <v>1840</v>
      </c>
    </row>
    <row r="75" ht="19.9" customHeight="1" s="521">
      <c r="A75" s="10" t="n">
        <v>75</v>
      </c>
      <c r="B75" s="15" t="n">
        <v>10</v>
      </c>
      <c r="C75" s="519" t="n">
        <v>1840</v>
      </c>
      <c r="D75" s="553" t="inlineStr">
        <is>
          <t>18-XZSL-61105</t>
        </is>
      </c>
      <c r="E75" s="553" t="inlineStr">
        <is>
          <t>LLSC FROM ET-6101</t>
        </is>
      </c>
      <c r="F75" s="22">
        <f>F74</f>
        <v/>
      </c>
      <c r="G75" s="21">
        <f>G74</f>
        <v/>
      </c>
      <c r="H75" s="21">
        <f>H74</f>
        <v/>
      </c>
      <c r="I75" s="21" t="n">
        <v>10</v>
      </c>
      <c r="J75" s="85">
        <f>J74</f>
        <v/>
      </c>
      <c r="K75" s="22">
        <f>IF(MID(J75,4,3)="551","DO","DI")</f>
        <v/>
      </c>
      <c r="L75" s="22" t="n"/>
      <c r="M75" s="22" t="n"/>
      <c r="N75" s="22">
        <f>IF(N74&lt;&gt;"",N74,"")</f>
        <v/>
      </c>
      <c r="O75" s="22" t="n"/>
      <c r="P75" s="22" t="n"/>
      <c r="Q75" s="22" t="n"/>
      <c r="R75" s="22" t="n"/>
      <c r="S75" s="25">
        <f>"%Z"&amp;TEXT(G75,"00")&amp;TEXT(H75,"0")&amp;"1"&amp;TEXT(I75,"00")</f>
        <v/>
      </c>
      <c r="T75" s="22">
        <f>IF(D75&lt;&gt;"",D75,"")</f>
        <v/>
      </c>
      <c r="U75" s="22" t="inlineStr">
        <is>
          <t>18-XZSL-61105</t>
        </is>
      </c>
      <c r="V75" s="22">
        <f>IF(E75&lt;&gt;"",E75,"")</f>
        <v/>
      </c>
      <c r="W75" s="23" t="inlineStr">
        <is>
          <t>MI</t>
        </is>
      </c>
      <c r="X75" s="84" t="inlineStr">
        <is>
          <t>DCS</t>
        </is>
      </c>
      <c r="Y75" s="27" t="n"/>
      <c r="Z75" s="27" t="n"/>
      <c r="AA75" s="28" t="n"/>
      <c r="AB75" s="33" t="n"/>
      <c r="AC75" s="29" t="n"/>
      <c r="AD75" s="27" t="n"/>
      <c r="AE75" s="27" t="n"/>
      <c r="AF75" s="27" t="n"/>
      <c r="AG75" s="27" t="n"/>
      <c r="AH75" s="27" t="n"/>
      <c r="AI75" s="27" t="n"/>
      <c r="AJ75" s="530" t="inlineStr">
        <is>
          <t>18-IJB-40-004</t>
        </is>
      </c>
      <c r="AK75" s="530" t="inlineStr">
        <is>
          <t>18-40-004-iCC</t>
        </is>
      </c>
      <c r="AL75" s="27" t="n"/>
      <c r="AM75" s="27" t="n"/>
      <c r="AN75" s="27" t="n"/>
      <c r="AO75" s="27" t="n"/>
      <c r="AP75" s="27" t="n"/>
      <c r="AQ75" s="33" t="n"/>
      <c r="AR75" s="33" t="n"/>
      <c r="AS75" s="33" t="n"/>
      <c r="AT75" s="33" t="n"/>
      <c r="AU75" s="33" t="n"/>
      <c r="AV75" s="33" t="n"/>
      <c r="AW75" s="33" t="n"/>
      <c r="AX75" s="33" t="n"/>
      <c r="AY75" s="33" t="n"/>
      <c r="AZ75" s="33" t="n"/>
      <c r="BA75" s="33" t="n"/>
      <c r="BB75" s="33" t="n"/>
      <c r="BC75" s="33" t="n"/>
      <c r="BD75" s="33" t="n"/>
      <c r="BE75" s="33" t="n"/>
      <c r="BF75" s="33" t="n"/>
      <c r="BG75" s="33" t="n"/>
      <c r="BH75" s="33" t="n"/>
      <c r="BI75" s="27" t="n"/>
      <c r="BJ75" s="33" t="n"/>
      <c r="BK75" s="33" t="n"/>
      <c r="BL75" s="33" t="n"/>
      <c r="BM75" s="27" t="n"/>
      <c r="BN75" s="27" t="n"/>
      <c r="BO75" s="27" t="n"/>
      <c r="BP75" s="27" t="n"/>
      <c r="BQ75" s="522" t="inlineStr">
        <is>
          <t>-</t>
        </is>
      </c>
      <c r="BR75" s="37" t="n"/>
      <c r="BS75" s="36" t="n"/>
      <c r="BT75" s="37" t="n"/>
      <c r="BU75" s="39" t="n"/>
      <c r="BV75" s="523" t="n">
        <v>1840</v>
      </c>
    </row>
    <row r="76" ht="19.9" customHeight="1" s="521">
      <c r="A76" s="10" t="n">
        <v>76</v>
      </c>
      <c r="B76" s="15" t="n">
        <v>11</v>
      </c>
      <c r="C76" s="519" t="n">
        <v>1840</v>
      </c>
      <c r="D76" s="553" t="inlineStr">
        <is>
          <t>18-XZSH-62101</t>
        </is>
      </c>
      <c r="E76" s="553" t="inlineStr">
        <is>
          <t>C3 TO TA-6201</t>
        </is>
      </c>
      <c r="F76" s="22">
        <f>F75</f>
        <v/>
      </c>
      <c r="G76" s="21">
        <f>G75</f>
        <v/>
      </c>
      <c r="H76" s="21">
        <f>H75</f>
        <v/>
      </c>
      <c r="I76" s="21" t="n">
        <v>11</v>
      </c>
      <c r="J76" s="85">
        <f>J75</f>
        <v/>
      </c>
      <c r="K76" s="22">
        <f>IF(MID(J76,4,3)="551","DO","DI")</f>
        <v/>
      </c>
      <c r="L76" s="22" t="n"/>
      <c r="M76" s="22" t="n"/>
      <c r="N76" s="22">
        <f>IF(N75&lt;&gt;"",N75,"")</f>
        <v/>
      </c>
      <c r="O76" s="22" t="n"/>
      <c r="P76" s="22" t="n"/>
      <c r="Q76" s="22" t="n"/>
      <c r="R76" s="22" t="n"/>
      <c r="S76" s="25">
        <f>"%Z"&amp;TEXT(G76,"00")&amp;TEXT(H76,"0")&amp;"1"&amp;TEXT(I76,"00")</f>
        <v/>
      </c>
      <c r="T76" s="22">
        <f>IF(D76&lt;&gt;"",D76,"")</f>
        <v/>
      </c>
      <c r="U76" s="22" t="inlineStr">
        <is>
          <t>18-XZSH-62101</t>
        </is>
      </c>
      <c r="V76" s="22">
        <f>IF(E76&lt;&gt;"",E76,"")</f>
        <v/>
      </c>
      <c r="W76" s="23" t="inlineStr">
        <is>
          <t>MI</t>
        </is>
      </c>
      <c r="X76" s="84" t="inlineStr">
        <is>
          <t>DCS</t>
        </is>
      </c>
      <c r="Y76" s="27" t="n"/>
      <c r="Z76" s="27" t="n"/>
      <c r="AA76" s="28" t="n"/>
      <c r="AB76" s="33" t="n"/>
      <c r="AC76" s="29" t="n"/>
      <c r="AD76" s="27" t="n"/>
      <c r="AE76" s="27" t="n"/>
      <c r="AF76" s="27" t="n"/>
      <c r="AG76" s="27" t="n"/>
      <c r="AH76" s="27" t="n"/>
      <c r="AI76" s="27" t="n"/>
      <c r="AJ76" s="530" t="inlineStr">
        <is>
          <t>18-IJB-40-004</t>
        </is>
      </c>
      <c r="AK76" s="530" t="inlineStr">
        <is>
          <t>18-40-004-iCC</t>
        </is>
      </c>
      <c r="AL76" s="27" t="n"/>
      <c r="AM76" s="27" t="n"/>
      <c r="AN76" s="27" t="n"/>
      <c r="AO76" s="27" t="n"/>
      <c r="AP76" s="27" t="n"/>
      <c r="AQ76" s="33" t="n"/>
      <c r="AR76" s="33" t="n"/>
      <c r="AS76" s="33" t="n"/>
      <c r="AT76" s="33" t="n"/>
      <c r="AU76" s="33" t="n"/>
      <c r="AV76" s="33" t="n"/>
      <c r="AW76" s="33" t="n"/>
      <c r="AX76" s="33" t="n"/>
      <c r="AY76" s="33" t="n"/>
      <c r="AZ76" s="33" t="n"/>
      <c r="BA76" s="33" t="n"/>
      <c r="BB76" s="33" t="n"/>
      <c r="BC76" s="33" t="n"/>
      <c r="BD76" s="33" t="n"/>
      <c r="BE76" s="33" t="n"/>
      <c r="BF76" s="33" t="n"/>
      <c r="BG76" s="33" t="n"/>
      <c r="BH76" s="33" t="n"/>
      <c r="BI76" s="27" t="n"/>
      <c r="BJ76" s="33" t="n"/>
      <c r="BK76" s="33" t="n"/>
      <c r="BL76" s="33" t="n"/>
      <c r="BM76" s="27" t="n"/>
      <c r="BN76" s="27" t="n"/>
      <c r="BO76" s="27" t="n"/>
      <c r="BP76" s="27" t="n"/>
      <c r="BQ76" s="522" t="inlineStr">
        <is>
          <t>-</t>
        </is>
      </c>
      <c r="BR76" s="37" t="n"/>
      <c r="BS76" s="36" t="n"/>
      <c r="BT76" s="37" t="n"/>
      <c r="BU76" s="39" t="n"/>
      <c r="BV76" s="523" t="n">
        <v>1840</v>
      </c>
    </row>
    <row r="77" ht="19.9" customHeight="1" s="521">
      <c r="A77" s="10" t="n">
        <v>77</v>
      </c>
      <c r="B77" s="15" t="n">
        <v>12</v>
      </c>
      <c r="C77" s="519" t="n">
        <v>1840</v>
      </c>
      <c r="D77" s="553" t="inlineStr">
        <is>
          <t>18-XZSL-62101</t>
        </is>
      </c>
      <c r="E77" s="553" t="inlineStr">
        <is>
          <t>C3 TO TA-6201</t>
        </is>
      </c>
      <c r="F77" s="22">
        <f>F76</f>
        <v/>
      </c>
      <c r="G77" s="21">
        <f>G76</f>
        <v/>
      </c>
      <c r="H77" s="21">
        <f>H76</f>
        <v/>
      </c>
      <c r="I77" s="21" t="n">
        <v>12</v>
      </c>
      <c r="J77" s="85">
        <f>J76</f>
        <v/>
      </c>
      <c r="K77" s="22">
        <f>IF(MID(J77,4,3)="551","DO","DI")</f>
        <v/>
      </c>
      <c r="L77" s="22" t="n"/>
      <c r="M77" s="22" t="n"/>
      <c r="N77" s="22">
        <f>IF(N76&lt;&gt;"",N76,"")</f>
        <v/>
      </c>
      <c r="O77" s="22" t="n"/>
      <c r="P77" s="22" t="n"/>
      <c r="Q77" s="22" t="n"/>
      <c r="R77" s="22" t="n"/>
      <c r="S77" s="25">
        <f>"%Z"&amp;TEXT(G77,"00")&amp;TEXT(H77,"0")&amp;"1"&amp;TEXT(I77,"00")</f>
        <v/>
      </c>
      <c r="T77" s="22">
        <f>IF(D77&lt;&gt;"",D77,"")</f>
        <v/>
      </c>
      <c r="U77" s="22" t="inlineStr">
        <is>
          <t>18-XZSL-62101</t>
        </is>
      </c>
      <c r="V77" s="22">
        <f>IF(E77&lt;&gt;"",E77,"")</f>
        <v/>
      </c>
      <c r="W77" s="23" t="inlineStr">
        <is>
          <t>MI</t>
        </is>
      </c>
      <c r="X77" s="84" t="inlineStr">
        <is>
          <t>DCS</t>
        </is>
      </c>
      <c r="Y77" s="27" t="n"/>
      <c r="Z77" s="27" t="n"/>
      <c r="AA77" s="28" t="n"/>
      <c r="AB77" s="33" t="n"/>
      <c r="AC77" s="29" t="n"/>
      <c r="AD77" s="27" t="n"/>
      <c r="AE77" s="27" t="n"/>
      <c r="AF77" s="27" t="n"/>
      <c r="AG77" s="27" t="n"/>
      <c r="AH77" s="27" t="n"/>
      <c r="AI77" s="27" t="n"/>
      <c r="AJ77" s="530" t="inlineStr">
        <is>
          <t>18-IJB-40-004</t>
        </is>
      </c>
      <c r="AK77" s="530" t="inlineStr">
        <is>
          <t>18-40-004-iCC</t>
        </is>
      </c>
      <c r="AL77" s="27" t="n"/>
      <c r="AM77" s="27" t="n"/>
      <c r="AN77" s="27" t="n"/>
      <c r="AO77" s="27" t="n"/>
      <c r="AP77" s="27" t="n"/>
      <c r="AQ77" s="33" t="n"/>
      <c r="AR77" s="33" t="n"/>
      <c r="AS77" s="33" t="n"/>
      <c r="AT77" s="33" t="n"/>
      <c r="AU77" s="33" t="n"/>
      <c r="AV77" s="33" t="n"/>
      <c r="AW77" s="33" t="n"/>
      <c r="AX77" s="33" t="n"/>
      <c r="AY77" s="33" t="n"/>
      <c r="AZ77" s="33" t="n"/>
      <c r="BA77" s="33" t="n"/>
      <c r="BB77" s="33" t="n"/>
      <c r="BC77" s="33" t="n"/>
      <c r="BD77" s="33" t="n"/>
      <c r="BE77" s="33" t="n"/>
      <c r="BF77" s="33" t="n"/>
      <c r="BG77" s="33" t="n"/>
      <c r="BH77" s="33" t="n"/>
      <c r="BI77" s="27" t="n"/>
      <c r="BJ77" s="33" t="n"/>
      <c r="BK77" s="33" t="n"/>
      <c r="BL77" s="33" t="n"/>
      <c r="BM77" s="27" t="n"/>
      <c r="BN77" s="27" t="n"/>
      <c r="BO77" s="27" t="n"/>
      <c r="BP77" s="27" t="n"/>
      <c r="BQ77" s="522" t="inlineStr">
        <is>
          <t>-</t>
        </is>
      </c>
      <c r="BR77" s="37" t="n"/>
      <c r="BS77" s="36" t="n"/>
      <c r="BT77" s="37" t="n"/>
      <c r="BU77" s="39" t="n"/>
      <c r="BV77" s="523" t="n">
        <v>1840</v>
      </c>
    </row>
    <row r="78" ht="19.9" customHeight="1" s="521">
      <c r="A78" s="10" t="n">
        <v>78</v>
      </c>
      <c r="B78" s="15" t="n">
        <v>13</v>
      </c>
      <c r="C78" s="519" t="n">
        <v>1840</v>
      </c>
      <c r="D78" s="553" t="inlineStr">
        <is>
          <t>18-FZSL-61104</t>
        </is>
      </c>
      <c r="E78" s="553" t="inlineStr">
        <is>
          <t>LLP STEAM TO ET-6101</t>
        </is>
      </c>
      <c r="F78" s="22">
        <f>F77</f>
        <v/>
      </c>
      <c r="G78" s="21">
        <f>G77</f>
        <v/>
      </c>
      <c r="H78" s="21">
        <f>H77</f>
        <v/>
      </c>
      <c r="I78" s="21" t="n">
        <v>13</v>
      </c>
      <c r="J78" s="85">
        <f>J77</f>
        <v/>
      </c>
      <c r="K78" s="22">
        <f>IF(MID(J78,4,3)="551","DO","DI")</f>
        <v/>
      </c>
      <c r="L78" s="22" t="n"/>
      <c r="M78" s="22" t="n"/>
      <c r="N78" s="22">
        <f>IF(N77&lt;&gt;"",N77,"")</f>
        <v/>
      </c>
      <c r="O78" s="22" t="n"/>
      <c r="P78" s="22" t="n"/>
      <c r="Q78" s="22" t="n"/>
      <c r="R78" s="22" t="n"/>
      <c r="S78" s="25">
        <f>"%Z"&amp;TEXT(G78,"00")&amp;TEXT(H78,"0")&amp;"1"&amp;TEXT(I78,"00")</f>
        <v/>
      </c>
      <c r="T78" s="22">
        <f>IF(D78&lt;&gt;"",D78,"")</f>
        <v/>
      </c>
      <c r="U78" s="22" t="inlineStr">
        <is>
          <t>18-FZSL-61104</t>
        </is>
      </c>
      <c r="V78" s="22">
        <f>IF(E78&lt;&gt;"",E78,"")</f>
        <v/>
      </c>
      <c r="W78" s="23" t="inlineStr">
        <is>
          <t>MI</t>
        </is>
      </c>
      <c r="X78" s="84" t="inlineStr">
        <is>
          <t>DCS</t>
        </is>
      </c>
      <c r="Y78" s="27" t="n"/>
      <c r="Z78" s="27" t="n"/>
      <c r="AA78" s="28" t="n"/>
      <c r="AB78" s="33" t="n"/>
      <c r="AC78" s="29" t="n"/>
      <c r="AD78" s="27" t="n"/>
      <c r="AE78" s="27" t="n"/>
      <c r="AF78" s="27" t="n"/>
      <c r="AG78" s="27" t="n"/>
      <c r="AH78" s="27" t="n"/>
      <c r="AI78" s="27" t="n"/>
      <c r="AJ78" s="530" t="inlineStr">
        <is>
          <t>18-IJB-40-009</t>
        </is>
      </c>
      <c r="AK78" s="530" t="inlineStr">
        <is>
          <t>18-40-009-iCC</t>
        </is>
      </c>
      <c r="AL78" s="27" t="n"/>
      <c r="AM78" s="27" t="n"/>
      <c r="AN78" s="27" t="n"/>
      <c r="AO78" s="27" t="n"/>
      <c r="AP78" s="27" t="n"/>
      <c r="AQ78" s="33" t="n"/>
      <c r="AR78" s="33" t="n"/>
      <c r="AS78" s="33" t="n"/>
      <c r="AT78" s="33" t="n"/>
      <c r="AU78" s="33" t="n"/>
      <c r="AV78" s="33" t="n"/>
      <c r="AW78" s="33" t="n"/>
      <c r="AX78" s="33" t="n"/>
      <c r="AY78" s="33" t="n"/>
      <c r="AZ78" s="33" t="n"/>
      <c r="BA78" s="33" t="n"/>
      <c r="BB78" s="33" t="n"/>
      <c r="BC78" s="33" t="n"/>
      <c r="BD78" s="33" t="n"/>
      <c r="BE78" s="33" t="n"/>
      <c r="BF78" s="33" t="n"/>
      <c r="BG78" s="33" t="n"/>
      <c r="BH78" s="33" t="n"/>
      <c r="BI78" s="27" t="n"/>
      <c r="BJ78" s="33" t="n"/>
      <c r="BK78" s="33" t="n"/>
      <c r="BL78" s="33" t="n"/>
      <c r="BM78" s="27" t="n"/>
      <c r="BN78" s="27" t="n"/>
      <c r="BO78" s="27" t="n"/>
      <c r="BP78" s="27" t="n"/>
      <c r="BQ78" s="522" t="inlineStr">
        <is>
          <t>-</t>
        </is>
      </c>
      <c r="BR78" s="37" t="n"/>
      <c r="BS78" s="36" t="n"/>
      <c r="BT78" s="37" t="n"/>
      <c r="BU78" s="39" t="n"/>
      <c r="BV78" s="523" t="n">
        <v>1840</v>
      </c>
    </row>
    <row r="79" ht="19.9" customHeight="1" s="521">
      <c r="A79" s="10" t="n">
        <v>79</v>
      </c>
      <c r="B79" s="15" t="n">
        <v>14</v>
      </c>
      <c r="C79" s="519" t="n">
        <v>1840</v>
      </c>
      <c r="D79" s="40" t="inlineStr">
        <is>
          <t>18-FZSL-62104</t>
        </is>
      </c>
      <c r="E79" s="536" t="inlineStr">
        <is>
          <t>PROPANEformTA-6201 FLOW</t>
        </is>
      </c>
      <c r="F79" s="22">
        <f>F78</f>
        <v/>
      </c>
      <c r="G79" s="21">
        <f>G78</f>
        <v/>
      </c>
      <c r="H79" s="21">
        <f>H78</f>
        <v/>
      </c>
      <c r="I79" s="21" t="n">
        <v>14</v>
      </c>
      <c r="J79" s="85">
        <f>J78</f>
        <v/>
      </c>
      <c r="K79" s="22">
        <f>IF(MID(J79,4,3)="551","DO","DI")</f>
        <v/>
      </c>
      <c r="L79" s="22" t="n"/>
      <c r="M79" s="22" t="n"/>
      <c r="N79" s="22">
        <f>IF(N78&lt;&gt;"",N78,"")</f>
        <v/>
      </c>
      <c r="O79" s="22" t="n"/>
      <c r="P79" s="22" t="n"/>
      <c r="Q79" s="22" t="n"/>
      <c r="R79" s="22" t="n"/>
      <c r="S79" s="25">
        <f>"%Z"&amp;TEXT(G79,"00")&amp;TEXT(H79,"0")&amp;"1"&amp;TEXT(I79,"00")</f>
        <v/>
      </c>
      <c r="T79" s="22">
        <f>IF(D79&lt;&gt;"",D79,"")</f>
        <v/>
      </c>
      <c r="U79" s="22" t="inlineStr">
        <is>
          <t>18-FZSL-62104</t>
        </is>
      </c>
      <c r="V79" s="22">
        <f>IF(E79&lt;&gt;"",E79,"")</f>
        <v/>
      </c>
      <c r="W79" s="23" t="inlineStr">
        <is>
          <t>MI</t>
        </is>
      </c>
      <c r="X79" s="84" t="inlineStr">
        <is>
          <t>DCS</t>
        </is>
      </c>
      <c r="Y79" s="27" t="n"/>
      <c r="Z79" s="27" t="n"/>
      <c r="AA79" s="28" t="n"/>
      <c r="AB79" s="33" t="n"/>
      <c r="AC79" s="29" t="n"/>
      <c r="AD79" s="27" t="n"/>
      <c r="AE79" s="27" t="n"/>
      <c r="AF79" s="27" t="n"/>
      <c r="AG79" s="27" t="n"/>
      <c r="AH79" s="27" t="n"/>
      <c r="AI79" s="27" t="n"/>
      <c r="AJ79" s="530" t="inlineStr">
        <is>
          <t>18-IJB-40-009</t>
        </is>
      </c>
      <c r="AK79" s="530" t="inlineStr">
        <is>
          <t>18-40-009-iCC</t>
        </is>
      </c>
      <c r="AL79" s="27" t="n"/>
      <c r="AM79" s="27" t="n"/>
      <c r="AN79" s="27" t="n"/>
      <c r="AO79" s="27" t="n"/>
      <c r="AP79" s="27" t="n"/>
      <c r="AQ79" s="33" t="n"/>
      <c r="AR79" s="33" t="n"/>
      <c r="AS79" s="33" t="n"/>
      <c r="AT79" s="33" t="n"/>
      <c r="AU79" s="33" t="n"/>
      <c r="AV79" s="33" t="n"/>
      <c r="AW79" s="33" t="n"/>
      <c r="AX79" s="33" t="n"/>
      <c r="AY79" s="33" t="n"/>
      <c r="AZ79" s="33" t="n"/>
      <c r="BA79" s="33" t="n"/>
      <c r="BB79" s="33" t="n"/>
      <c r="BC79" s="33" t="n"/>
      <c r="BD79" s="33" t="n"/>
      <c r="BE79" s="33" t="n"/>
      <c r="BF79" s="33" t="n"/>
      <c r="BG79" s="33" t="n"/>
      <c r="BH79" s="33" t="n"/>
      <c r="BI79" s="27" t="n"/>
      <c r="BJ79" s="33" t="n"/>
      <c r="BK79" s="33" t="n"/>
      <c r="BL79" s="33" t="n"/>
      <c r="BM79" s="27" t="n"/>
      <c r="BN79" s="27" t="n"/>
      <c r="BO79" s="27" t="n"/>
      <c r="BP79" s="27" t="n"/>
      <c r="BQ79" s="522" t="inlineStr">
        <is>
          <t>-</t>
        </is>
      </c>
      <c r="BR79" s="37" t="n"/>
      <c r="BS79" s="36" t="n"/>
      <c r="BT79" s="37" t="n"/>
      <c r="BU79" s="39" t="n"/>
      <c r="BV79" s="523" t="n">
        <v>1840</v>
      </c>
    </row>
    <row r="80" ht="19.9" customHeight="1" s="521">
      <c r="A80" s="10" t="n">
        <v>80</v>
      </c>
      <c r="B80" s="15" t="n">
        <v>15</v>
      </c>
      <c r="C80" s="519" t="n">
        <v>1840</v>
      </c>
      <c r="D80" s="41" t="inlineStr">
        <is>
          <t>18-FZSL-62105</t>
        </is>
      </c>
      <c r="E80" s="553" t="inlineStr">
        <is>
          <t>PR TO OSBL TANK FLOW</t>
        </is>
      </c>
      <c r="F80" s="22">
        <f>F79</f>
        <v/>
      </c>
      <c r="G80" s="21">
        <f>G79</f>
        <v/>
      </c>
      <c r="H80" s="21">
        <f>H79</f>
        <v/>
      </c>
      <c r="I80" s="21" t="n">
        <v>15</v>
      </c>
      <c r="J80" s="85">
        <f>J79</f>
        <v/>
      </c>
      <c r="K80" s="22">
        <f>IF(MID(J80,4,3)="551","DO","DI")</f>
        <v/>
      </c>
      <c r="L80" s="22" t="n"/>
      <c r="M80" s="22" t="n"/>
      <c r="N80" s="22">
        <f>IF(N79&lt;&gt;"",N79,"")</f>
        <v/>
      </c>
      <c r="O80" s="22" t="n"/>
      <c r="P80" s="22" t="n"/>
      <c r="Q80" s="22" t="n"/>
      <c r="R80" s="22" t="n"/>
      <c r="S80" s="25">
        <f>"%Z"&amp;TEXT(G80,"00")&amp;TEXT(H80,"0")&amp;"1"&amp;TEXT(I80,"00")</f>
        <v/>
      </c>
      <c r="T80" s="22">
        <f>IF(D80&lt;&gt;"",D80,"")</f>
        <v/>
      </c>
      <c r="U80" s="22" t="inlineStr">
        <is>
          <t>18-FZSL-62105</t>
        </is>
      </c>
      <c r="V80" s="22">
        <f>IF(E80&lt;&gt;"",E80,"")</f>
        <v/>
      </c>
      <c r="W80" s="23" t="inlineStr">
        <is>
          <t>MI</t>
        </is>
      </c>
      <c r="X80" s="84" t="inlineStr">
        <is>
          <t>DCS</t>
        </is>
      </c>
      <c r="Y80" s="27" t="n"/>
      <c r="Z80" s="27" t="n"/>
      <c r="AA80" s="28" t="n"/>
      <c r="AB80" s="33" t="n"/>
      <c r="AC80" s="29" t="n"/>
      <c r="AD80" s="27" t="n"/>
      <c r="AE80" s="27" t="n"/>
      <c r="AF80" s="27" t="n"/>
      <c r="AG80" s="27" t="n"/>
      <c r="AH80" s="27" t="n"/>
      <c r="AI80" s="27" t="n"/>
      <c r="AJ80" s="530" t="inlineStr">
        <is>
          <t>18-IJB-40-009</t>
        </is>
      </c>
      <c r="AK80" s="530" t="inlineStr">
        <is>
          <t>18-40-009-iCC</t>
        </is>
      </c>
      <c r="AL80" s="27" t="n"/>
      <c r="AM80" s="27" t="n"/>
      <c r="AN80" s="27" t="n"/>
      <c r="AO80" s="27" t="n"/>
      <c r="AP80" s="27" t="n"/>
      <c r="AQ80" s="33" t="n"/>
      <c r="AR80" s="33" t="n"/>
      <c r="AS80" s="33" t="n"/>
      <c r="AT80" s="33" t="n"/>
      <c r="AU80" s="33" t="n"/>
      <c r="AV80" s="33" t="n"/>
      <c r="AW80" s="33" t="n"/>
      <c r="AX80" s="33" t="n"/>
      <c r="AY80" s="33" t="n"/>
      <c r="AZ80" s="33" t="n"/>
      <c r="BA80" s="33" t="n"/>
      <c r="BB80" s="33" t="n"/>
      <c r="BC80" s="33" t="n"/>
      <c r="BD80" s="33" t="n"/>
      <c r="BE80" s="33" t="n"/>
      <c r="BF80" s="33" t="n"/>
      <c r="BG80" s="33" t="n"/>
      <c r="BH80" s="33" t="n"/>
      <c r="BI80" s="27" t="n"/>
      <c r="BJ80" s="33" t="n"/>
      <c r="BK80" s="33" t="n"/>
      <c r="BL80" s="33" t="n"/>
      <c r="BM80" s="27" t="n"/>
      <c r="BN80" s="27" t="n"/>
      <c r="BO80" s="27" t="n"/>
      <c r="BP80" s="27" t="n"/>
      <c r="BQ80" s="522" t="inlineStr">
        <is>
          <t>-</t>
        </is>
      </c>
      <c r="BR80" s="37" t="n"/>
      <c r="BS80" s="36" t="n"/>
      <c r="BT80" s="37" t="n"/>
      <c r="BU80" s="39" t="n"/>
      <c r="BV80" s="523" t="n">
        <v>1840</v>
      </c>
    </row>
    <row r="81" ht="19.9" customHeight="1" s="521">
      <c r="A81" s="10" t="n">
        <v>81</v>
      </c>
      <c r="B81" s="15" t="n">
        <v>16</v>
      </c>
      <c r="C81" s="519" t="n">
        <v>1840</v>
      </c>
      <c r="D81" s="42" t="inlineStr">
        <is>
          <t>18-XZSH-61104</t>
        </is>
      </c>
      <c r="E81" s="553" t="inlineStr">
        <is>
          <t>LLP STEAM TO ET-6101</t>
        </is>
      </c>
      <c r="F81" s="22">
        <f>F80</f>
        <v/>
      </c>
      <c r="G81" s="21">
        <f>G80</f>
        <v/>
      </c>
      <c r="H81" s="21">
        <f>H80</f>
        <v/>
      </c>
      <c r="I81" s="21" t="n">
        <v>16</v>
      </c>
      <c r="J81" s="85">
        <f>J80</f>
        <v/>
      </c>
      <c r="K81" s="22">
        <f>IF(MID(J81,4,3)="551","DO","DI")</f>
        <v/>
      </c>
      <c r="L81" s="22" t="n"/>
      <c r="M81" s="22" t="n"/>
      <c r="N81" s="22">
        <f>IF(N80&lt;&gt;"",N80,"")</f>
        <v/>
      </c>
      <c r="O81" s="22" t="n"/>
      <c r="P81" s="22" t="n"/>
      <c r="Q81" s="22" t="n"/>
      <c r="R81" s="22" t="n"/>
      <c r="S81" s="25">
        <f>"%Z"&amp;TEXT(G81,"00")&amp;TEXT(H81,"0")&amp;"1"&amp;TEXT(I81,"00")</f>
        <v/>
      </c>
      <c r="T81" s="22">
        <f>IF(D81&lt;&gt;"",D81,"")</f>
        <v/>
      </c>
      <c r="U81" s="22" t="inlineStr">
        <is>
          <t>18-XZSH-61104</t>
        </is>
      </c>
      <c r="V81" s="22">
        <f>IF(E81&lt;&gt;"",E81,"")</f>
        <v/>
      </c>
      <c r="W81" s="23" t="inlineStr">
        <is>
          <t>MI</t>
        </is>
      </c>
      <c r="X81" s="84" t="inlineStr">
        <is>
          <t>DCS</t>
        </is>
      </c>
      <c r="Y81" s="27" t="n"/>
      <c r="Z81" s="27" t="n"/>
      <c r="AA81" s="28" t="n"/>
      <c r="AB81" s="33" t="n"/>
      <c r="AC81" s="29" t="n"/>
      <c r="AD81" s="27" t="n"/>
      <c r="AE81" s="27" t="n"/>
      <c r="AF81" s="27" t="n"/>
      <c r="AG81" s="27" t="n"/>
      <c r="AH81" s="27" t="n"/>
      <c r="AI81" s="27" t="n"/>
      <c r="AJ81" s="530" t="inlineStr">
        <is>
          <t>18-IJB-40-009</t>
        </is>
      </c>
      <c r="AK81" s="530" t="inlineStr">
        <is>
          <t>18-40-009-iCC</t>
        </is>
      </c>
      <c r="AL81" s="27" t="n"/>
      <c r="AM81" s="27" t="n"/>
      <c r="AN81" s="27" t="n"/>
      <c r="AO81" s="27" t="n"/>
      <c r="AP81" s="27" t="n"/>
      <c r="AQ81" s="33" t="n"/>
      <c r="AR81" s="33" t="n"/>
      <c r="AS81" s="33" t="n"/>
      <c r="AT81" s="33" t="n"/>
      <c r="AU81" s="33" t="n"/>
      <c r="AV81" s="33" t="n"/>
      <c r="AW81" s="33" t="n"/>
      <c r="AX81" s="33" t="n"/>
      <c r="AY81" s="33" t="n"/>
      <c r="AZ81" s="33" t="n"/>
      <c r="BA81" s="33" t="n"/>
      <c r="BB81" s="33" t="n"/>
      <c r="BC81" s="33" t="n"/>
      <c r="BD81" s="33" t="n"/>
      <c r="BE81" s="33" t="n"/>
      <c r="BF81" s="33" t="n"/>
      <c r="BG81" s="33" t="n"/>
      <c r="BH81" s="33" t="n"/>
      <c r="BI81" s="27" t="n"/>
      <c r="BJ81" s="33" t="n"/>
      <c r="BK81" s="33" t="n"/>
      <c r="BL81" s="33" t="n"/>
      <c r="BM81" s="27" t="n"/>
      <c r="BN81" s="27" t="n"/>
      <c r="BO81" s="27" t="n"/>
      <c r="BP81" s="27" t="n"/>
      <c r="BQ81" s="522" t="inlineStr">
        <is>
          <t>-</t>
        </is>
      </c>
      <c r="BR81" s="37" t="n"/>
      <c r="BS81" s="36" t="n"/>
      <c r="BT81" s="37" t="n"/>
      <c r="BU81" s="39" t="n"/>
      <c r="BV81" s="523" t="n">
        <v>1840</v>
      </c>
    </row>
    <row r="82" ht="19.9" customHeight="1" s="521">
      <c r="A82" s="10" t="n">
        <v>82</v>
      </c>
      <c r="B82" s="15" t="n">
        <v>17</v>
      </c>
      <c r="C82" s="519" t="n">
        <v>1840</v>
      </c>
      <c r="D82" s="18" t="inlineStr">
        <is>
          <t>18-XZSL-61104</t>
        </is>
      </c>
      <c r="E82" s="553" t="inlineStr">
        <is>
          <t>LLP STEAM TO ET-6101</t>
        </is>
      </c>
      <c r="F82" s="22">
        <f>F81</f>
        <v/>
      </c>
      <c r="G82" s="21">
        <f>G81</f>
        <v/>
      </c>
      <c r="H82" s="21">
        <f>H81</f>
        <v/>
      </c>
      <c r="I82" s="21" t="n">
        <v>17</v>
      </c>
      <c r="J82" s="85">
        <f>J81</f>
        <v/>
      </c>
      <c r="K82" s="22">
        <f>IF(MID(J82,4,3)="551","DO","DI")</f>
        <v/>
      </c>
      <c r="L82" s="22" t="n"/>
      <c r="M82" s="22" t="n"/>
      <c r="N82" s="22">
        <f>IF(N81&lt;&gt;"",N81,"")</f>
        <v/>
      </c>
      <c r="O82" s="22" t="n"/>
      <c r="P82" s="22" t="n"/>
      <c r="Q82" s="22" t="n"/>
      <c r="R82" s="22" t="n"/>
      <c r="S82" s="25">
        <f>"%Z"&amp;TEXT(G82,"00")&amp;TEXT(H82,"0")&amp;"1"&amp;TEXT(I82,"00")</f>
        <v/>
      </c>
      <c r="T82" s="22">
        <f>IF(D82&lt;&gt;"",D82,"")</f>
        <v/>
      </c>
      <c r="U82" s="22" t="inlineStr">
        <is>
          <t>18-XZSL-61104</t>
        </is>
      </c>
      <c r="V82" s="22">
        <f>IF(E82&lt;&gt;"",E82,"")</f>
        <v/>
      </c>
      <c r="W82" s="23" t="inlineStr">
        <is>
          <t>MI</t>
        </is>
      </c>
      <c r="X82" s="84" t="inlineStr">
        <is>
          <t>DCS</t>
        </is>
      </c>
      <c r="Y82" s="27" t="n"/>
      <c r="Z82" s="27" t="n"/>
      <c r="AA82" s="28" t="n"/>
      <c r="AB82" s="33" t="n"/>
      <c r="AC82" s="29" t="n"/>
      <c r="AD82" s="27" t="n"/>
      <c r="AE82" s="27" t="n"/>
      <c r="AF82" s="27" t="n"/>
      <c r="AG82" s="27" t="n"/>
      <c r="AH82" s="27" t="n"/>
      <c r="AI82" s="27" t="n"/>
      <c r="AJ82" s="531" t="inlineStr">
        <is>
          <t>18-IJB-40-009</t>
        </is>
      </c>
      <c r="AK82" s="530" t="inlineStr">
        <is>
          <t>18-40-009-iCC</t>
        </is>
      </c>
      <c r="AL82" s="27" t="n"/>
      <c r="AM82" s="27" t="n"/>
      <c r="AN82" s="27" t="n"/>
      <c r="AO82" s="27" t="n"/>
      <c r="AP82" s="27" t="n"/>
      <c r="AQ82" s="33" t="n"/>
      <c r="AR82" s="33" t="n"/>
      <c r="AS82" s="33" t="n"/>
      <c r="AT82" s="33" t="n"/>
      <c r="AU82" s="33" t="n"/>
      <c r="AV82" s="33" t="n"/>
      <c r="AW82" s="33" t="n"/>
      <c r="AX82" s="33" t="n"/>
      <c r="AY82" s="33" t="n"/>
      <c r="AZ82" s="33" t="n"/>
      <c r="BA82" s="33" t="n"/>
      <c r="BB82" s="33" t="n"/>
      <c r="BC82" s="33" t="n"/>
      <c r="BD82" s="33" t="n"/>
      <c r="BE82" s="33" t="n"/>
      <c r="BF82" s="33" t="n"/>
      <c r="BG82" s="33" t="n"/>
      <c r="BH82" s="33" t="n"/>
      <c r="BI82" s="27" t="n"/>
      <c r="BJ82" s="33" t="n"/>
      <c r="BK82" s="33" t="n"/>
      <c r="BL82" s="33" t="n"/>
      <c r="BM82" s="27" t="n"/>
      <c r="BN82" s="27" t="n"/>
      <c r="BO82" s="27" t="n"/>
      <c r="BP82" s="27" t="n"/>
      <c r="BQ82" s="522" t="inlineStr">
        <is>
          <t>-</t>
        </is>
      </c>
      <c r="BR82" s="37" t="n"/>
      <c r="BS82" s="36" t="n"/>
      <c r="BT82" s="37" t="n"/>
      <c r="BV82" s="523" t="n">
        <v>1840</v>
      </c>
    </row>
    <row r="83" ht="19.9" customHeight="1" s="521">
      <c r="A83" s="10" t="n">
        <v>83</v>
      </c>
      <c r="B83" s="15" t="n">
        <v>18</v>
      </c>
      <c r="C83" s="519" t="n">
        <v>1840</v>
      </c>
      <c r="D83" s="18" t="inlineStr">
        <is>
          <t>18-XZSH-62105</t>
        </is>
      </c>
      <c r="E83" s="553" t="inlineStr">
        <is>
          <t>PRTO ET-3101 VALVE ON</t>
        </is>
      </c>
      <c r="F83" s="22">
        <f>F82</f>
        <v/>
      </c>
      <c r="G83" s="21">
        <f>G82</f>
        <v/>
      </c>
      <c r="H83" s="21">
        <f>H82</f>
        <v/>
      </c>
      <c r="I83" s="21" t="n">
        <v>18</v>
      </c>
      <c r="J83" s="85">
        <f>J82</f>
        <v/>
      </c>
      <c r="K83" s="22">
        <f>IF(MID(J83,4,3)="551","DO","DI")</f>
        <v/>
      </c>
      <c r="L83" s="22" t="n"/>
      <c r="M83" s="22" t="n"/>
      <c r="N83" s="22">
        <f>IF(N82&lt;&gt;"",N82,"")</f>
        <v/>
      </c>
      <c r="O83" s="22" t="n"/>
      <c r="P83" s="22" t="n"/>
      <c r="Q83" s="22" t="n"/>
      <c r="R83" s="22" t="n"/>
      <c r="S83" s="25">
        <f>"%Z"&amp;TEXT(G83,"00")&amp;TEXT(H83,"0")&amp;"1"&amp;TEXT(I83,"00")</f>
        <v/>
      </c>
      <c r="T83" s="22">
        <f>IF(D83&lt;&gt;"",D83,"")</f>
        <v/>
      </c>
      <c r="U83" s="22" t="inlineStr">
        <is>
          <t>18-XZSH-62105</t>
        </is>
      </c>
      <c r="V83" s="22">
        <f>IF(E83&lt;&gt;"",E83,"")</f>
        <v/>
      </c>
      <c r="W83" s="23" t="inlineStr">
        <is>
          <t>MI</t>
        </is>
      </c>
      <c r="X83" s="84" t="inlineStr">
        <is>
          <t>DCS</t>
        </is>
      </c>
      <c r="Y83" s="27" t="n"/>
      <c r="Z83" s="27" t="n"/>
      <c r="AA83" s="28" t="n"/>
      <c r="AB83" s="33" t="n"/>
      <c r="AC83" s="29" t="n"/>
      <c r="AD83" s="27" t="n"/>
      <c r="AE83" s="27" t="n"/>
      <c r="AF83" s="27" t="n"/>
      <c r="AG83" s="27" t="n"/>
      <c r="AH83" s="27" t="n"/>
      <c r="AI83" s="27" t="n"/>
      <c r="AJ83" s="531" t="inlineStr">
        <is>
          <t>18-IJB-40-009</t>
        </is>
      </c>
      <c r="AK83" s="530" t="inlineStr">
        <is>
          <t>18-40-009-iCC</t>
        </is>
      </c>
      <c r="AL83" s="27" t="n"/>
      <c r="AM83" s="27" t="n"/>
      <c r="AN83" s="27" t="n"/>
      <c r="AO83" s="27" t="n"/>
      <c r="AP83" s="27" t="n"/>
      <c r="AQ83" s="33" t="n"/>
      <c r="AR83" s="33" t="n"/>
      <c r="AS83" s="33" t="n"/>
      <c r="AT83" s="33" t="n"/>
      <c r="AU83" s="33" t="n"/>
      <c r="AV83" s="33" t="n"/>
      <c r="AW83" s="33" t="n"/>
      <c r="AX83" s="33" t="n"/>
      <c r="AY83" s="33" t="n"/>
      <c r="AZ83" s="33" t="n"/>
      <c r="BA83" s="33" t="n"/>
      <c r="BB83" s="33" t="n"/>
      <c r="BC83" s="33" t="n"/>
      <c r="BD83" s="33" t="n"/>
      <c r="BE83" s="33" t="n"/>
      <c r="BF83" s="33" t="n"/>
      <c r="BG83" s="33" t="n"/>
      <c r="BH83" s="33" t="n"/>
      <c r="BI83" s="27" t="n"/>
      <c r="BJ83" s="33" t="n"/>
      <c r="BK83" s="33" t="n"/>
      <c r="BL83" s="33" t="n"/>
      <c r="BM83" s="27" t="n"/>
      <c r="BN83" s="27" t="n"/>
      <c r="BO83" s="27" t="n"/>
      <c r="BP83" s="27" t="n"/>
      <c r="BQ83" s="522" t="inlineStr">
        <is>
          <t>-</t>
        </is>
      </c>
      <c r="BR83" s="37" t="n"/>
      <c r="BS83" s="36" t="n"/>
      <c r="BT83" s="37" t="n"/>
      <c r="BV83" s="523" t="n">
        <v>1840</v>
      </c>
    </row>
    <row r="84" ht="19.9" customHeight="1" s="521">
      <c r="A84" s="10" t="n">
        <v>84</v>
      </c>
      <c r="B84" s="15" t="n">
        <v>19</v>
      </c>
      <c r="C84" s="519" t="n">
        <v>1840</v>
      </c>
      <c r="D84" s="18" t="inlineStr">
        <is>
          <t>18-XZSL-62105</t>
        </is>
      </c>
      <c r="E84" s="553" t="inlineStr">
        <is>
          <t>PRTO ET-3101 VALVE OFF</t>
        </is>
      </c>
      <c r="F84" s="22">
        <f>F83</f>
        <v/>
      </c>
      <c r="G84" s="21">
        <f>G83</f>
        <v/>
      </c>
      <c r="H84" s="21">
        <f>H83</f>
        <v/>
      </c>
      <c r="I84" s="21" t="n">
        <v>19</v>
      </c>
      <c r="J84" s="85">
        <f>J83</f>
        <v/>
      </c>
      <c r="K84" s="22">
        <f>IF(MID(J84,4,3)="551","DO","DI")</f>
        <v/>
      </c>
      <c r="L84" s="22" t="n"/>
      <c r="M84" s="22" t="n"/>
      <c r="N84" s="22">
        <f>IF(N83&lt;&gt;"",N83,"")</f>
        <v/>
      </c>
      <c r="O84" s="22" t="n"/>
      <c r="P84" s="22" t="n"/>
      <c r="Q84" s="22" t="n"/>
      <c r="R84" s="22" t="n"/>
      <c r="S84" s="25">
        <f>"%Z"&amp;TEXT(G84,"00")&amp;TEXT(H84,"0")&amp;"1"&amp;TEXT(I84,"00")</f>
        <v/>
      </c>
      <c r="T84" s="22">
        <f>IF(D84&lt;&gt;"",D84,"")</f>
        <v/>
      </c>
      <c r="U84" s="22" t="inlineStr">
        <is>
          <t>18-XZSL-62105</t>
        </is>
      </c>
      <c r="V84" s="22">
        <f>IF(E84&lt;&gt;"",E84,"")</f>
        <v/>
      </c>
      <c r="W84" s="23" t="inlineStr">
        <is>
          <t>MI</t>
        </is>
      </c>
      <c r="X84" s="84" t="inlineStr">
        <is>
          <t>DCS</t>
        </is>
      </c>
      <c r="Y84" s="27" t="n"/>
      <c r="Z84" s="27" t="n"/>
      <c r="AA84" s="28" t="n"/>
      <c r="AB84" s="33" t="n"/>
      <c r="AC84" s="29" t="n"/>
      <c r="AD84" s="27" t="n"/>
      <c r="AE84" s="27" t="n"/>
      <c r="AF84" s="27" t="n"/>
      <c r="AG84" s="27" t="n"/>
      <c r="AH84" s="27" t="n"/>
      <c r="AI84" s="27" t="n"/>
      <c r="AJ84" s="531" t="inlineStr">
        <is>
          <t>18-IJB-40-009</t>
        </is>
      </c>
      <c r="AK84" s="530" t="inlineStr">
        <is>
          <t>18-40-009-iCC</t>
        </is>
      </c>
      <c r="AL84" s="27" t="n"/>
      <c r="AM84" s="27" t="n"/>
      <c r="AN84" s="27" t="n"/>
      <c r="AO84" s="27" t="n"/>
      <c r="AP84" s="27" t="n"/>
      <c r="AQ84" s="33" t="n"/>
      <c r="AR84" s="33" t="n"/>
      <c r="AS84" s="33" t="n"/>
      <c r="AT84" s="33" t="n"/>
      <c r="AU84" s="33" t="n"/>
      <c r="AV84" s="33" t="n"/>
      <c r="AW84" s="33" t="n"/>
      <c r="AX84" s="33" t="n"/>
      <c r="AY84" s="33" t="n"/>
      <c r="AZ84" s="33" t="n"/>
      <c r="BA84" s="33" t="n"/>
      <c r="BB84" s="33" t="n"/>
      <c r="BC84" s="33" t="n"/>
      <c r="BD84" s="33" t="n"/>
      <c r="BE84" s="33" t="n"/>
      <c r="BF84" s="33" t="n"/>
      <c r="BG84" s="33" t="n"/>
      <c r="BH84" s="33" t="n"/>
      <c r="BI84" s="27" t="n"/>
      <c r="BJ84" s="33" t="n"/>
      <c r="BK84" s="33" t="n"/>
      <c r="BL84" s="33" t="n"/>
      <c r="BM84" s="27" t="n"/>
      <c r="BN84" s="27" t="n"/>
      <c r="BO84" s="27" t="n"/>
      <c r="BP84" s="27" t="n"/>
      <c r="BQ84" s="522" t="inlineStr">
        <is>
          <t>-</t>
        </is>
      </c>
      <c r="BR84" s="37" t="n"/>
      <c r="BS84" s="36" t="n"/>
      <c r="BT84" s="37" t="n"/>
      <c r="BV84" s="523" t="n">
        <v>1840</v>
      </c>
    </row>
    <row r="85" ht="19.9" customHeight="1" s="521">
      <c r="A85" s="10" t="n">
        <v>85</v>
      </c>
      <c r="B85" s="15" t="n">
        <v>20</v>
      </c>
      <c r="C85" s="519" t="n">
        <v>1840</v>
      </c>
      <c r="D85" s="553" t="inlineStr">
        <is>
          <t>18-XZSH-62106</t>
        </is>
      </c>
      <c r="E85" s="553" t="inlineStr">
        <is>
          <t>RECO.PR FROM VE-6202 ON</t>
        </is>
      </c>
      <c r="F85" s="22">
        <f>F84</f>
        <v/>
      </c>
      <c r="G85" s="21">
        <f>G84</f>
        <v/>
      </c>
      <c r="H85" s="21">
        <f>H84</f>
        <v/>
      </c>
      <c r="I85" s="21" t="n">
        <v>20</v>
      </c>
      <c r="J85" s="85">
        <f>J84</f>
        <v/>
      </c>
      <c r="K85" s="22">
        <f>IF(MID(J85,4,3)="551","DO","DI")</f>
        <v/>
      </c>
      <c r="L85" s="22" t="n"/>
      <c r="M85" s="22" t="n"/>
      <c r="N85" s="22">
        <f>IF(N84&lt;&gt;"",N84,"")</f>
        <v/>
      </c>
      <c r="O85" s="22" t="n"/>
      <c r="P85" s="22" t="n"/>
      <c r="Q85" s="22" t="n"/>
      <c r="R85" s="22" t="n"/>
      <c r="S85" s="25">
        <f>"%Z"&amp;TEXT(G85,"00")&amp;TEXT(H85,"0")&amp;"1"&amp;TEXT(I85,"00")</f>
        <v/>
      </c>
      <c r="T85" s="22">
        <f>IF(D85&lt;&gt;"",D85,"")</f>
        <v/>
      </c>
      <c r="U85" s="22" t="inlineStr">
        <is>
          <t>18-XZSH-62106</t>
        </is>
      </c>
      <c r="V85" s="22">
        <f>IF(E85&lt;&gt;"",E85,"")</f>
        <v/>
      </c>
      <c r="W85" s="23" t="inlineStr">
        <is>
          <t>MI</t>
        </is>
      </c>
      <c r="X85" s="84" t="inlineStr">
        <is>
          <t>DCS</t>
        </is>
      </c>
      <c r="Y85" s="27" t="n"/>
      <c r="Z85" s="27" t="n"/>
      <c r="AA85" s="28" t="n"/>
      <c r="AB85" s="33" t="n"/>
      <c r="AC85" s="29" t="n"/>
      <c r="AD85" s="27" t="n"/>
      <c r="AE85" s="27" t="n"/>
      <c r="AF85" s="27" t="n"/>
      <c r="AG85" s="27" t="n"/>
      <c r="AH85" s="27" t="n"/>
      <c r="AI85" s="27" t="n"/>
      <c r="AJ85" s="531" t="inlineStr">
        <is>
          <t>18-IJB-40-009</t>
        </is>
      </c>
      <c r="AK85" s="530" t="inlineStr">
        <is>
          <t>18-40-009-iCC</t>
        </is>
      </c>
      <c r="AL85" s="27" t="n"/>
      <c r="AM85" s="27" t="n"/>
      <c r="AN85" s="27" t="n"/>
      <c r="AO85" s="27" t="n"/>
      <c r="AP85" s="27" t="n"/>
      <c r="AQ85" s="33" t="n"/>
      <c r="AR85" s="33" t="n"/>
      <c r="AS85" s="33" t="n"/>
      <c r="AT85" s="33" t="n"/>
      <c r="AU85" s="33" t="n"/>
      <c r="AV85" s="33" t="n"/>
      <c r="AW85" s="33" t="n"/>
      <c r="AX85" s="33" t="n"/>
      <c r="AY85" s="33" t="n"/>
      <c r="AZ85" s="33" t="n"/>
      <c r="BA85" s="33" t="n"/>
      <c r="BB85" s="33" t="n"/>
      <c r="BC85" s="33" t="n"/>
      <c r="BD85" s="33" t="n"/>
      <c r="BE85" s="33" t="n"/>
      <c r="BF85" s="33" t="n"/>
      <c r="BG85" s="33" t="n"/>
      <c r="BH85" s="33" t="n"/>
      <c r="BI85" s="27" t="n"/>
      <c r="BJ85" s="33" t="n"/>
      <c r="BK85" s="33" t="n"/>
      <c r="BL85" s="33" t="n"/>
      <c r="BM85" s="27" t="n"/>
      <c r="BN85" s="27" t="n"/>
      <c r="BO85" s="27" t="n"/>
      <c r="BP85" s="27" t="n"/>
      <c r="BQ85" s="522" t="inlineStr">
        <is>
          <t>-</t>
        </is>
      </c>
      <c r="BR85" s="37" t="n"/>
      <c r="BS85" s="36" t="n"/>
      <c r="BT85" s="37" t="n"/>
      <c r="BV85" s="523" t="n">
        <v>1840</v>
      </c>
    </row>
    <row r="86" ht="19.9" customHeight="1" s="521">
      <c r="A86" s="10" t="n">
        <v>86</v>
      </c>
      <c r="B86" s="15" t="n">
        <v>21</v>
      </c>
      <c r="C86" s="519" t="n">
        <v>1840</v>
      </c>
      <c r="D86" s="553" t="inlineStr">
        <is>
          <t>18-XZSL-62106</t>
        </is>
      </c>
      <c r="E86" s="553" t="inlineStr">
        <is>
          <t>RECO.PR FROM VE-6202 OFF</t>
        </is>
      </c>
      <c r="F86" s="22">
        <f>F85</f>
        <v/>
      </c>
      <c r="G86" s="21">
        <f>G85</f>
        <v/>
      </c>
      <c r="H86" s="21">
        <f>H85</f>
        <v/>
      </c>
      <c r="I86" s="21" t="n">
        <v>21</v>
      </c>
      <c r="J86" s="85">
        <f>J85</f>
        <v/>
      </c>
      <c r="K86" s="22">
        <f>IF(MID(J86,4,3)="551","DO","DI")</f>
        <v/>
      </c>
      <c r="L86" s="22" t="n"/>
      <c r="M86" s="22" t="n"/>
      <c r="N86" s="22">
        <f>IF(N85&lt;&gt;"",N85,"")</f>
        <v/>
      </c>
      <c r="O86" s="22" t="n"/>
      <c r="P86" s="22" t="n"/>
      <c r="Q86" s="22" t="n"/>
      <c r="R86" s="22" t="n"/>
      <c r="S86" s="25">
        <f>"%Z"&amp;TEXT(G86,"00")&amp;TEXT(H86,"0")&amp;"1"&amp;TEXT(I86,"00")</f>
        <v/>
      </c>
      <c r="T86" s="22">
        <f>IF(D86&lt;&gt;"",D86,"")</f>
        <v/>
      </c>
      <c r="U86" s="22" t="inlineStr">
        <is>
          <t>18-XZSL-62106</t>
        </is>
      </c>
      <c r="V86" s="22">
        <f>IF(E86&lt;&gt;"",E86,"")</f>
        <v/>
      </c>
      <c r="W86" s="23" t="inlineStr">
        <is>
          <t>MI</t>
        </is>
      </c>
      <c r="X86" s="84" t="inlineStr">
        <is>
          <t>DCS</t>
        </is>
      </c>
      <c r="Y86" s="27" t="n"/>
      <c r="Z86" s="27" t="n"/>
      <c r="AA86" s="28" t="n"/>
      <c r="AB86" s="33" t="n"/>
      <c r="AC86" s="29" t="n"/>
      <c r="AD86" s="27" t="n"/>
      <c r="AE86" s="27" t="n"/>
      <c r="AF86" s="27" t="n"/>
      <c r="AG86" s="27" t="n"/>
      <c r="AH86" s="27" t="n"/>
      <c r="AI86" s="27" t="n"/>
      <c r="AJ86" s="531" t="inlineStr">
        <is>
          <t>18-IJB-40-009</t>
        </is>
      </c>
      <c r="AK86" s="530" t="inlineStr">
        <is>
          <t>18-40-009-iCC</t>
        </is>
      </c>
      <c r="AL86" s="27" t="n"/>
      <c r="AM86" s="27" t="n"/>
      <c r="AN86" s="27" t="n"/>
      <c r="AO86" s="27" t="n"/>
      <c r="AP86" s="27" t="n"/>
      <c r="AQ86" s="33" t="n"/>
      <c r="AR86" s="33" t="n"/>
      <c r="AS86" s="33" t="n"/>
      <c r="AT86" s="33" t="n"/>
      <c r="AU86" s="33" t="n"/>
      <c r="AV86" s="33" t="n"/>
      <c r="AW86" s="33" t="n"/>
      <c r="AX86" s="33" t="n"/>
      <c r="AY86" s="33" t="n"/>
      <c r="AZ86" s="33" t="n"/>
      <c r="BA86" s="33" t="n"/>
      <c r="BB86" s="33" t="n"/>
      <c r="BC86" s="33" t="n"/>
      <c r="BD86" s="33" t="n"/>
      <c r="BE86" s="33" t="n"/>
      <c r="BF86" s="33" t="n"/>
      <c r="BG86" s="33" t="n"/>
      <c r="BH86" s="33" t="n"/>
      <c r="BI86" s="27" t="n"/>
      <c r="BJ86" s="33" t="n"/>
      <c r="BK86" s="33" t="n"/>
      <c r="BL86" s="33" t="n"/>
      <c r="BM86" s="27" t="n"/>
      <c r="BN86" s="27" t="n"/>
      <c r="BO86" s="27" t="n"/>
      <c r="BP86" s="27" t="n"/>
      <c r="BQ86" s="522" t="inlineStr">
        <is>
          <t>-</t>
        </is>
      </c>
      <c r="BR86" s="37" t="n"/>
      <c r="BS86" s="36" t="n"/>
      <c r="BT86" s="37" t="n"/>
      <c r="BV86" s="523" t="n">
        <v>1840</v>
      </c>
    </row>
    <row r="87" ht="19.9" customHeight="1" s="521">
      <c r="A87" s="10" t="n">
        <v>87</v>
      </c>
      <c r="B87" s="15" t="n">
        <v>22</v>
      </c>
      <c r="C87" s="519" t="n">
        <v>1812</v>
      </c>
      <c r="D87" s="553" t="inlineStr">
        <is>
          <t>18-LS-17108</t>
        </is>
      </c>
      <c r="E87" s="553" t="inlineStr">
        <is>
          <t>VE-1705</t>
        </is>
      </c>
      <c r="F87" s="22">
        <f>F86</f>
        <v/>
      </c>
      <c r="G87" s="21">
        <f>G86</f>
        <v/>
      </c>
      <c r="H87" s="21">
        <f>H86</f>
        <v/>
      </c>
      <c r="I87" s="21" t="n">
        <v>22</v>
      </c>
      <c r="J87" s="85">
        <f>J86</f>
        <v/>
      </c>
      <c r="K87" s="22">
        <f>IF(MID(J87,4,3)="551","DO","DI")</f>
        <v/>
      </c>
      <c r="L87" s="22" t="n"/>
      <c r="M87" s="22" t="n"/>
      <c r="N87" s="22">
        <f>IF(N86&lt;&gt;"",N86,"")</f>
        <v/>
      </c>
      <c r="O87" s="22" t="n"/>
      <c r="P87" s="22" t="n"/>
      <c r="Q87" s="22" t="n"/>
      <c r="R87" s="22" t="n"/>
      <c r="S87" s="25">
        <f>"%Z"&amp;TEXT(G87,"00")&amp;TEXT(H87,"0")&amp;"1"&amp;TEXT(I87,"00")</f>
        <v/>
      </c>
      <c r="T87" s="22">
        <f>IF(D87&lt;&gt;"",D87,"")</f>
        <v/>
      </c>
      <c r="U87" s="22" t="inlineStr">
        <is>
          <t>18-LAH-17108</t>
        </is>
      </c>
      <c r="V87" s="22">
        <f>IF(E87&lt;&gt;"",E87,"")</f>
        <v/>
      </c>
      <c r="W87" s="23" t="inlineStr">
        <is>
          <t>MI</t>
        </is>
      </c>
      <c r="X87" s="84" t="inlineStr">
        <is>
          <t>DCS</t>
        </is>
      </c>
      <c r="Y87" s="27" t="n"/>
      <c r="Z87" s="27" t="n"/>
      <c r="AA87" s="28" t="n"/>
      <c r="AB87" s="33" t="n"/>
      <c r="AC87" s="29" t="n"/>
      <c r="AD87" s="27" t="n"/>
      <c r="AE87" s="27" t="n"/>
      <c r="AF87" s="27" t="n"/>
      <c r="AG87" s="27" t="n"/>
      <c r="AH87" s="27" t="n"/>
      <c r="AI87" s="27" t="n"/>
      <c r="AJ87" s="531" t="inlineStr">
        <is>
          <t>18-IJB-12-006</t>
        </is>
      </c>
      <c r="AK87" s="530" t="inlineStr">
        <is>
          <t>18-12-006-iCC</t>
        </is>
      </c>
      <c r="AL87" s="27" t="n"/>
      <c r="AM87" s="27" t="n"/>
      <c r="AN87" s="27" t="n"/>
      <c r="AO87" s="27" t="n"/>
      <c r="AP87" s="27" t="n"/>
      <c r="AQ87" s="33" t="n"/>
      <c r="AR87" s="33" t="n"/>
      <c r="AS87" s="33" t="n"/>
      <c r="AT87" s="33" t="n"/>
      <c r="AU87" s="33" t="n"/>
      <c r="AV87" s="33" t="n"/>
      <c r="AW87" s="33" t="n"/>
      <c r="AX87" s="33" t="n"/>
      <c r="AY87" s="33" t="n"/>
      <c r="AZ87" s="33" t="n"/>
      <c r="BA87" s="33" t="n"/>
      <c r="BB87" s="33" t="n"/>
      <c r="BC87" s="33" t="n"/>
      <c r="BD87" s="33" t="n"/>
      <c r="BE87" s="33" t="n"/>
      <c r="BF87" s="33" t="n"/>
      <c r="BG87" s="33" t="n"/>
      <c r="BH87" s="33" t="n"/>
      <c r="BI87" s="27" t="n"/>
      <c r="BJ87" s="33" t="n"/>
      <c r="BK87" s="33" t="n"/>
      <c r="BL87" s="33" t="n"/>
      <c r="BM87" s="27" t="n"/>
      <c r="BN87" s="27" t="n"/>
      <c r="BO87" s="27" t="n"/>
      <c r="BP87" s="27" t="n"/>
      <c r="BQ87" s="522" t="inlineStr">
        <is>
          <t>-</t>
        </is>
      </c>
      <c r="BR87" s="37" t="n"/>
      <c r="BS87" s="36" t="n"/>
      <c r="BT87" s="37" t="n"/>
      <c r="BV87" s="523" t="n">
        <v>1812</v>
      </c>
    </row>
    <row r="88" ht="19.9" customHeight="1" s="521">
      <c r="A88" s="10" t="n">
        <v>88</v>
      </c>
      <c r="B88" s="15" t="n">
        <v>23</v>
      </c>
      <c r="C88" s="519" t="n">
        <v>1812</v>
      </c>
      <c r="D88" s="553" t="inlineStr">
        <is>
          <t>18-XZSH-17108</t>
        </is>
      </c>
      <c r="E88" s="553" t="inlineStr">
        <is>
          <t>WWO.FROM VE-1705 TO DRUM</t>
        </is>
      </c>
      <c r="F88" s="22">
        <f>F87</f>
        <v/>
      </c>
      <c r="G88" s="21">
        <f>G87</f>
        <v/>
      </c>
      <c r="H88" s="21">
        <f>H87</f>
        <v/>
      </c>
      <c r="I88" s="21" t="n">
        <v>23</v>
      </c>
      <c r="J88" s="85">
        <f>J87</f>
        <v/>
      </c>
      <c r="K88" s="22">
        <f>IF(MID(J88,4,3)="551","DO","DI")</f>
        <v/>
      </c>
      <c r="L88" s="22" t="n"/>
      <c r="M88" s="22" t="n"/>
      <c r="N88" s="22">
        <f>IF(N87&lt;&gt;"",N87,"")</f>
        <v/>
      </c>
      <c r="O88" s="22" t="n"/>
      <c r="P88" s="22" t="n"/>
      <c r="Q88" s="22" t="n"/>
      <c r="R88" s="22" t="n"/>
      <c r="S88" s="25">
        <f>"%Z"&amp;TEXT(G88,"00")&amp;TEXT(H88,"0")&amp;"1"&amp;TEXT(I88,"00")</f>
        <v/>
      </c>
      <c r="T88" s="22">
        <f>IF(D88&lt;&gt;"",D88,"")</f>
        <v/>
      </c>
      <c r="U88" s="22" t="inlineStr">
        <is>
          <t>18-XZSH-17108</t>
        </is>
      </c>
      <c r="V88" s="22">
        <f>IF(E88&lt;&gt;"",E88,"")</f>
        <v/>
      </c>
      <c r="W88" s="23" t="inlineStr">
        <is>
          <t>MI</t>
        </is>
      </c>
      <c r="X88" s="84" t="inlineStr">
        <is>
          <t>DCS</t>
        </is>
      </c>
      <c r="Y88" s="27" t="n"/>
      <c r="Z88" s="27" t="n"/>
      <c r="AA88" s="28" t="n"/>
      <c r="AB88" s="33" t="n"/>
      <c r="AC88" s="29" t="n"/>
      <c r="AD88" s="27" t="n"/>
      <c r="AE88" s="27" t="n"/>
      <c r="AF88" s="27" t="n"/>
      <c r="AG88" s="27" t="n"/>
      <c r="AH88" s="27" t="n"/>
      <c r="AI88" s="27" t="n"/>
      <c r="AJ88" s="531" t="inlineStr">
        <is>
          <t>18-IJB-12-006</t>
        </is>
      </c>
      <c r="AK88" s="530" t="inlineStr">
        <is>
          <t>18-12-006-iCC</t>
        </is>
      </c>
      <c r="AL88" s="27" t="n"/>
      <c r="AM88" s="27" t="n"/>
      <c r="AN88" s="27" t="n"/>
      <c r="AO88" s="27" t="n"/>
      <c r="AP88" s="27" t="n"/>
      <c r="AQ88" s="33" t="n"/>
      <c r="AR88" s="33" t="n"/>
      <c r="AS88" s="33" t="n"/>
      <c r="AT88" s="33" t="n"/>
      <c r="AU88" s="33" t="n"/>
      <c r="AV88" s="33" t="n"/>
      <c r="AW88" s="33" t="n"/>
      <c r="AX88" s="33" t="n"/>
      <c r="AY88" s="33" t="n"/>
      <c r="AZ88" s="33" t="n"/>
      <c r="BA88" s="33" t="n"/>
      <c r="BB88" s="33" t="n"/>
      <c r="BC88" s="33" t="n"/>
      <c r="BD88" s="33" t="n"/>
      <c r="BE88" s="33" t="n"/>
      <c r="BF88" s="33" t="n"/>
      <c r="BG88" s="33" t="n"/>
      <c r="BH88" s="33" t="n"/>
      <c r="BI88" s="27" t="n"/>
      <c r="BJ88" s="33" t="n"/>
      <c r="BK88" s="33" t="n"/>
      <c r="BL88" s="33" t="n"/>
      <c r="BM88" s="27" t="n"/>
      <c r="BN88" s="27" t="n"/>
      <c r="BO88" s="27" t="n"/>
      <c r="BP88" s="27" t="n"/>
      <c r="BQ88" s="522" t="inlineStr">
        <is>
          <t>-</t>
        </is>
      </c>
      <c r="BR88" s="37" t="n"/>
      <c r="BS88" s="36" t="n"/>
      <c r="BT88" s="37" t="n"/>
      <c r="BV88" s="523" t="n">
        <v>1812</v>
      </c>
    </row>
    <row r="89" ht="19.9" customHeight="1" s="521">
      <c r="A89" s="10" t="n">
        <v>89</v>
      </c>
      <c r="B89" s="15" t="n">
        <v>24</v>
      </c>
      <c r="C89" s="519" t="n">
        <v>1812</v>
      </c>
      <c r="D89" s="553" t="inlineStr">
        <is>
          <t>18-XZSL-17108</t>
        </is>
      </c>
      <c r="E89" s="553" t="inlineStr">
        <is>
          <t>WWO.FROM VE-1705 TO DRUM</t>
        </is>
      </c>
      <c r="F89" s="22">
        <f>F88</f>
        <v/>
      </c>
      <c r="G89" s="21">
        <f>G88</f>
        <v/>
      </c>
      <c r="H89" s="21">
        <f>H88</f>
        <v/>
      </c>
      <c r="I89" s="21" t="n">
        <v>24</v>
      </c>
      <c r="J89" s="85">
        <f>J88</f>
        <v/>
      </c>
      <c r="K89" s="22">
        <f>IF(MID(J89,4,3)="551","DO","DI")</f>
        <v/>
      </c>
      <c r="L89" s="22" t="n"/>
      <c r="M89" s="22" t="n"/>
      <c r="N89" s="22">
        <f>IF(N88&lt;&gt;"",N88,"")</f>
        <v/>
      </c>
      <c r="O89" s="22" t="n"/>
      <c r="P89" s="22" t="n"/>
      <c r="Q89" s="22" t="n"/>
      <c r="R89" s="22" t="n"/>
      <c r="S89" s="25">
        <f>"%Z"&amp;TEXT(G89,"00")&amp;TEXT(H89,"0")&amp;"1"&amp;TEXT(I89,"00")</f>
        <v/>
      </c>
      <c r="T89" s="22">
        <f>IF(D89&lt;&gt;"",D89,"")</f>
        <v/>
      </c>
      <c r="U89" s="22" t="inlineStr">
        <is>
          <t>18-XZSL-17108</t>
        </is>
      </c>
      <c r="V89" s="22">
        <f>IF(E89&lt;&gt;"",E89,"")</f>
        <v/>
      </c>
      <c r="W89" s="23" t="inlineStr">
        <is>
          <t>MI</t>
        </is>
      </c>
      <c r="X89" s="84" t="inlineStr">
        <is>
          <t>DCS</t>
        </is>
      </c>
      <c r="Y89" s="27" t="n"/>
      <c r="Z89" s="27" t="n"/>
      <c r="AA89" s="28" t="n"/>
      <c r="AB89" s="33" t="n"/>
      <c r="AC89" s="29" t="n"/>
      <c r="AD89" s="27" t="n"/>
      <c r="AE89" s="27" t="n"/>
      <c r="AF89" s="27" t="n"/>
      <c r="AG89" s="27" t="n"/>
      <c r="AH89" s="27" t="n"/>
      <c r="AI89" s="27" t="n"/>
      <c r="AJ89" s="531" t="inlineStr">
        <is>
          <t>18-IJB-12-006</t>
        </is>
      </c>
      <c r="AK89" s="530" t="inlineStr">
        <is>
          <t>18-12-006-iCC</t>
        </is>
      </c>
      <c r="AL89" s="27" t="n"/>
      <c r="AM89" s="27" t="n"/>
      <c r="AN89" s="27" t="n"/>
      <c r="AO89" s="27" t="n"/>
      <c r="AP89" s="27" t="n"/>
      <c r="AQ89" s="33" t="n"/>
      <c r="AR89" s="33" t="n"/>
      <c r="AS89" s="33" t="n"/>
      <c r="AT89" s="33" t="n"/>
      <c r="AU89" s="33" t="n"/>
      <c r="AV89" s="33" t="n"/>
      <c r="AW89" s="33" t="n"/>
      <c r="AX89" s="33" t="n"/>
      <c r="AY89" s="33" t="n"/>
      <c r="AZ89" s="33" t="n"/>
      <c r="BA89" s="33" t="n"/>
      <c r="BB89" s="33" t="n"/>
      <c r="BC89" s="33" t="n"/>
      <c r="BD89" s="33" t="n"/>
      <c r="BE89" s="33" t="n"/>
      <c r="BF89" s="33" t="n"/>
      <c r="BG89" s="33" t="n"/>
      <c r="BH89" s="33" t="n"/>
      <c r="BI89" s="27" t="n"/>
      <c r="BJ89" s="33" t="n"/>
      <c r="BK89" s="33" t="n"/>
      <c r="BL89" s="33" t="n"/>
      <c r="BM89" s="27" t="n"/>
      <c r="BN89" s="27" t="n"/>
      <c r="BO89" s="27" t="n"/>
      <c r="BP89" s="27" t="n"/>
      <c r="BQ89" s="522" t="inlineStr">
        <is>
          <t>-</t>
        </is>
      </c>
      <c r="BR89" s="37" t="n"/>
      <c r="BS89" s="36" t="n"/>
      <c r="BT89" s="37" t="n"/>
      <c r="BV89" s="523" t="n">
        <v>1812</v>
      </c>
    </row>
    <row r="90" ht="19.9" customHeight="1" s="521">
      <c r="A90" s="10" t="n">
        <v>90</v>
      </c>
      <c r="B90" s="15" t="n">
        <v>25</v>
      </c>
      <c r="C90" s="519" t="n">
        <v>1812</v>
      </c>
      <c r="D90" s="43" t="inlineStr">
        <is>
          <t>18-XZSH-17111</t>
        </is>
      </c>
      <c r="E90" s="553" t="inlineStr">
        <is>
          <t>White Oil to VE-1701</t>
        </is>
      </c>
      <c r="F90" s="22">
        <f>F89</f>
        <v/>
      </c>
      <c r="G90" s="21">
        <f>G89</f>
        <v/>
      </c>
      <c r="H90" s="21">
        <f>H89</f>
        <v/>
      </c>
      <c r="I90" s="21" t="n">
        <v>25</v>
      </c>
      <c r="J90" s="85">
        <f>J89</f>
        <v/>
      </c>
      <c r="K90" s="22">
        <f>IF(MID(J90,4,3)="551","DO","DI")</f>
        <v/>
      </c>
      <c r="L90" s="22" t="n"/>
      <c r="M90" s="22" t="n"/>
      <c r="N90" s="22">
        <f>IF(N89&lt;&gt;"",N89,"")</f>
        <v/>
      </c>
      <c r="O90" s="22" t="n"/>
      <c r="P90" s="22" t="n"/>
      <c r="Q90" s="22" t="n"/>
      <c r="R90" s="22" t="n"/>
      <c r="S90" s="25">
        <f>"%Z"&amp;TEXT(G90,"00")&amp;TEXT(H90,"0")&amp;"1"&amp;TEXT(I90,"00")</f>
        <v/>
      </c>
      <c r="T90" s="22">
        <f>IF(D90&lt;&gt;"",D90,"")</f>
        <v/>
      </c>
      <c r="U90" s="22" t="inlineStr">
        <is>
          <t>18-XZSH-17111</t>
        </is>
      </c>
      <c r="V90" s="22">
        <f>IF(E90&lt;&gt;"",E90,"")</f>
        <v/>
      </c>
      <c r="W90" s="23" t="inlineStr">
        <is>
          <t>MI</t>
        </is>
      </c>
      <c r="X90" s="84" t="inlineStr">
        <is>
          <t>DCS</t>
        </is>
      </c>
      <c r="Y90" s="27" t="n"/>
      <c r="Z90" s="27" t="n"/>
      <c r="AA90" s="28" t="n"/>
      <c r="AB90" s="33" t="n"/>
      <c r="AC90" s="29" t="n"/>
      <c r="AD90" s="27" t="n"/>
      <c r="AE90" s="27" t="n"/>
      <c r="AF90" s="27" t="n"/>
      <c r="AG90" s="27" t="n"/>
      <c r="AH90" s="27" t="n"/>
      <c r="AI90" s="27" t="n"/>
      <c r="AJ90" s="531" t="inlineStr">
        <is>
          <t>18-IJB-12-006</t>
        </is>
      </c>
      <c r="AK90" s="530" t="inlineStr">
        <is>
          <t>18-12-006-iCC</t>
        </is>
      </c>
      <c r="AL90" s="27" t="n"/>
      <c r="AM90" s="27" t="n"/>
      <c r="AN90" s="27" t="n"/>
      <c r="AO90" s="27" t="n"/>
      <c r="AP90" s="27" t="n"/>
      <c r="AQ90" s="33" t="n"/>
      <c r="AR90" s="33" t="n"/>
      <c r="AS90" s="33" t="n"/>
      <c r="AT90" s="33" t="n"/>
      <c r="AU90" s="33" t="n"/>
      <c r="AV90" s="33" t="n"/>
      <c r="AW90" s="33" t="n"/>
      <c r="AX90" s="33" t="n"/>
      <c r="AY90" s="33" t="n"/>
      <c r="AZ90" s="33" t="n"/>
      <c r="BA90" s="33" t="n"/>
      <c r="BB90" s="33" t="n"/>
      <c r="BC90" s="33" t="n"/>
      <c r="BD90" s="33" t="n"/>
      <c r="BE90" s="33" t="n"/>
      <c r="BF90" s="33" t="n"/>
      <c r="BG90" s="33" t="n"/>
      <c r="BH90" s="33" t="n"/>
      <c r="BI90" s="27" t="n"/>
      <c r="BJ90" s="33" t="n"/>
      <c r="BK90" s="33" t="n"/>
      <c r="BL90" s="33" t="n"/>
      <c r="BM90" s="27" t="n"/>
      <c r="BN90" s="27" t="n"/>
      <c r="BO90" s="27" t="n"/>
      <c r="BP90" s="27" t="n"/>
      <c r="BQ90" s="522" t="inlineStr">
        <is>
          <t>-</t>
        </is>
      </c>
      <c r="BR90" s="37" t="n"/>
      <c r="BS90" s="36" t="n"/>
      <c r="BT90" s="37" t="n"/>
      <c r="BV90" s="523" t="n">
        <v>1812</v>
      </c>
    </row>
    <row r="91" ht="19.9" customHeight="1" s="521">
      <c r="A91" s="10" t="n">
        <v>91</v>
      </c>
      <c r="B91" s="15" t="n">
        <v>26</v>
      </c>
      <c r="C91" s="48" t="n">
        <v>1812</v>
      </c>
      <c r="D91" s="43" t="inlineStr">
        <is>
          <t>18-XZSL-17111</t>
        </is>
      </c>
      <c r="E91" s="553" t="inlineStr">
        <is>
          <t>White Oil to VE-1701</t>
        </is>
      </c>
      <c r="F91" s="22">
        <f>F90</f>
        <v/>
      </c>
      <c r="G91" s="21">
        <f>G90</f>
        <v/>
      </c>
      <c r="H91" s="21">
        <f>H90</f>
        <v/>
      </c>
      <c r="I91" s="21" t="n">
        <v>26</v>
      </c>
      <c r="J91" s="85">
        <f>J90</f>
        <v/>
      </c>
      <c r="K91" s="22">
        <f>IF(MID(J91,4,3)="551","DO","DI")</f>
        <v/>
      </c>
      <c r="L91" s="22" t="n"/>
      <c r="M91" s="22" t="n"/>
      <c r="N91" s="22">
        <f>IF(N90&lt;&gt;"",N90,"")</f>
        <v/>
      </c>
      <c r="O91" s="22" t="n"/>
      <c r="P91" s="22" t="n"/>
      <c r="Q91" s="22" t="n"/>
      <c r="R91" s="22" t="n"/>
      <c r="S91" s="25">
        <f>"%Z"&amp;TEXT(G91,"00")&amp;TEXT(H91,"0")&amp;"1"&amp;TEXT(I91,"00")</f>
        <v/>
      </c>
      <c r="T91" s="22">
        <f>IF(D91&lt;&gt;"",D91,"")</f>
        <v/>
      </c>
      <c r="U91" s="22" t="inlineStr">
        <is>
          <t>18-XZSL-17111</t>
        </is>
      </c>
      <c r="V91" s="22">
        <f>IF(E91&lt;&gt;"",E91,"")</f>
        <v/>
      </c>
      <c r="W91" s="23" t="inlineStr">
        <is>
          <t>MI</t>
        </is>
      </c>
      <c r="X91" s="84" t="inlineStr">
        <is>
          <t>DCS</t>
        </is>
      </c>
      <c r="Y91" s="27" t="n"/>
      <c r="Z91" s="27" t="n"/>
      <c r="AA91" s="28" t="n"/>
      <c r="AB91" s="33" t="n"/>
      <c r="AC91" s="29" t="n"/>
      <c r="AD91" s="27" t="n"/>
      <c r="AE91" s="27" t="n"/>
      <c r="AF91" s="27" t="n"/>
      <c r="AG91" s="27" t="n"/>
      <c r="AH91" s="27" t="n"/>
      <c r="AI91" s="27" t="n"/>
      <c r="AJ91" s="531" t="inlineStr">
        <is>
          <t>18-IJB-12-006</t>
        </is>
      </c>
      <c r="AK91" s="530" t="inlineStr">
        <is>
          <t>18-12-006-iCC</t>
        </is>
      </c>
      <c r="AL91" s="27" t="n"/>
      <c r="AM91" s="27" t="n"/>
      <c r="AN91" s="27" t="n"/>
      <c r="AO91" s="27" t="n"/>
      <c r="AP91" s="27" t="n"/>
      <c r="AQ91" s="33" t="n"/>
      <c r="AR91" s="33" t="n"/>
      <c r="AS91" s="33" t="n"/>
      <c r="AT91" s="33" t="n"/>
      <c r="AU91" s="33" t="n"/>
      <c r="AV91" s="33" t="n"/>
      <c r="AW91" s="33" t="n"/>
      <c r="AX91" s="33" t="n"/>
      <c r="AY91" s="33" t="n"/>
      <c r="AZ91" s="33" t="n"/>
      <c r="BA91" s="33" t="n"/>
      <c r="BB91" s="33" t="n"/>
      <c r="BC91" s="33" t="n"/>
      <c r="BD91" s="33" t="n"/>
      <c r="BE91" s="33" t="n"/>
      <c r="BF91" s="33" t="n"/>
      <c r="BG91" s="33" t="n"/>
      <c r="BH91" s="33" t="n"/>
      <c r="BI91" s="27" t="n"/>
      <c r="BJ91" s="33" t="n"/>
      <c r="BK91" s="33" t="n"/>
      <c r="BL91" s="33" t="n"/>
      <c r="BM91" s="27" t="n"/>
      <c r="BN91" s="27" t="n"/>
      <c r="BO91" s="27" t="n"/>
      <c r="BP91" s="27" t="n"/>
      <c r="BQ91" s="522" t="inlineStr">
        <is>
          <t>-</t>
        </is>
      </c>
      <c r="BR91" s="37" t="n"/>
      <c r="BS91" s="36" t="n"/>
      <c r="BT91" s="37" t="n"/>
      <c r="BV91" s="523" t="n">
        <v>1812</v>
      </c>
    </row>
    <row r="92" ht="19.9" customHeight="1" s="521">
      <c r="A92" s="10" t="n">
        <v>92</v>
      </c>
      <c r="B92" s="15" t="n">
        <v>27</v>
      </c>
      <c r="C92" s="519" t="n"/>
      <c r="D92" s="50">
        <f>LEFT(F92,1)&amp;RIGHT(F92,2)&amp;"N"&amp;G92&amp;"S"&amp;H92&amp;"C"&amp;I92</f>
        <v/>
      </c>
      <c r="E92" s="553" t="inlineStr">
        <is>
          <t>Spare</t>
        </is>
      </c>
      <c r="F92" s="22">
        <f>F91</f>
        <v/>
      </c>
      <c r="G92" s="21">
        <f>G91</f>
        <v/>
      </c>
      <c r="H92" s="21">
        <f>H91</f>
        <v/>
      </c>
      <c r="I92" s="21" t="n">
        <v>27</v>
      </c>
      <c r="J92" s="85">
        <f>J91</f>
        <v/>
      </c>
      <c r="K92" s="22">
        <f>IF(MID(J92,4,3)="551","DO","DI")</f>
        <v/>
      </c>
      <c r="L92" s="22" t="n"/>
      <c r="M92" s="22" t="n"/>
      <c r="N92" s="22">
        <f>IF(N91&lt;&gt;"",N91,"")</f>
        <v/>
      </c>
      <c r="O92" s="22" t="n"/>
      <c r="P92" s="22" t="n"/>
      <c r="Q92" s="22" t="n"/>
      <c r="R92" s="22" t="n"/>
      <c r="S92" s="25">
        <f>"%Z"&amp;TEXT(G92,"00")&amp;TEXT(H92,"0")&amp;"1"&amp;TEXT(I92,"00")</f>
        <v/>
      </c>
      <c r="T92" s="22">
        <f>IF(D92&lt;&gt;"",D92,"")</f>
        <v/>
      </c>
      <c r="U92" s="22" t="n"/>
      <c r="V92" s="22">
        <f>IF(E92&lt;&gt;"",E92,"")</f>
        <v/>
      </c>
      <c r="W92" s="23" t="inlineStr">
        <is>
          <t>MI</t>
        </is>
      </c>
      <c r="X92" s="84" t="inlineStr">
        <is>
          <t>DCS</t>
        </is>
      </c>
      <c r="Y92" s="27" t="n"/>
      <c r="Z92" s="27" t="n"/>
      <c r="AA92" s="28" t="n"/>
      <c r="AB92" s="33" t="n"/>
      <c r="AC92" s="29" t="n"/>
      <c r="AD92" s="27" t="n"/>
      <c r="AE92" s="27" t="n"/>
      <c r="AF92" s="27" t="n"/>
      <c r="AG92" s="27" t="n"/>
      <c r="AH92" s="27" t="n"/>
      <c r="AI92" s="27" t="n"/>
      <c r="AJ92" s="531" t="n"/>
      <c r="AK92" s="530" t="n"/>
      <c r="AL92" s="27" t="n"/>
      <c r="AM92" s="27" t="n"/>
      <c r="AN92" s="27" t="n"/>
      <c r="AO92" s="27" t="n"/>
      <c r="AP92" s="27" t="n"/>
      <c r="AQ92" s="33" t="n"/>
      <c r="AR92" s="33" t="n"/>
      <c r="AS92" s="33" t="n"/>
      <c r="AT92" s="33" t="n"/>
      <c r="AU92" s="33" t="n"/>
      <c r="AV92" s="33" t="n"/>
      <c r="AW92" s="33" t="n"/>
      <c r="AX92" s="33" t="n"/>
      <c r="AY92" s="33" t="n"/>
      <c r="AZ92" s="33" t="n"/>
      <c r="BA92" s="33" t="n"/>
      <c r="BB92" s="33" t="n"/>
      <c r="BC92" s="33" t="n"/>
      <c r="BD92" s="33" t="n"/>
      <c r="BE92" s="33" t="n"/>
      <c r="BF92" s="33" t="n"/>
      <c r="BG92" s="33" t="n"/>
      <c r="BH92" s="33" t="n"/>
      <c r="BI92" s="27" t="n"/>
      <c r="BJ92" s="33" t="n"/>
      <c r="BK92" s="33" t="n"/>
      <c r="BL92" s="33" t="n"/>
      <c r="BM92" s="27" t="n"/>
      <c r="BN92" s="27" t="n"/>
      <c r="BO92" s="27" t="n"/>
      <c r="BP92" s="27" t="n"/>
      <c r="BQ92" s="36" t="n"/>
      <c r="BR92" s="37" t="n"/>
      <c r="BS92" s="36" t="n"/>
      <c r="BT92" s="37" t="n"/>
    </row>
    <row r="93" ht="19.9" customHeight="1" s="521">
      <c r="A93" s="10" t="n">
        <v>93</v>
      </c>
      <c r="B93" s="15" t="n">
        <v>28</v>
      </c>
      <c r="C93" s="519" t="n"/>
      <c r="D93" s="50">
        <f>LEFT(F93,1)&amp;RIGHT(F93,2)&amp;"N"&amp;G93&amp;"S"&amp;H93&amp;"C"&amp;I93</f>
        <v/>
      </c>
      <c r="E93" s="553" t="inlineStr">
        <is>
          <t>Spare</t>
        </is>
      </c>
      <c r="F93" s="22">
        <f>F92</f>
        <v/>
      </c>
      <c r="G93" s="21">
        <f>G92</f>
        <v/>
      </c>
      <c r="H93" s="21">
        <f>H92</f>
        <v/>
      </c>
      <c r="I93" s="21" t="n">
        <v>28</v>
      </c>
      <c r="J93" s="85">
        <f>J92</f>
        <v/>
      </c>
      <c r="K93" s="22">
        <f>IF(MID(J93,4,3)="551","DO","DI")</f>
        <v/>
      </c>
      <c r="L93" s="22" t="n"/>
      <c r="M93" s="22" t="n"/>
      <c r="N93" s="22">
        <f>IF(N92&lt;&gt;"",N92,"")</f>
        <v/>
      </c>
      <c r="O93" s="22" t="n"/>
      <c r="P93" s="22" t="n"/>
      <c r="Q93" s="22" t="n"/>
      <c r="R93" s="22" t="n"/>
      <c r="S93" s="25">
        <f>"%Z"&amp;TEXT(G93,"00")&amp;TEXT(H93,"0")&amp;"1"&amp;TEXT(I93,"00")</f>
        <v/>
      </c>
      <c r="T93" s="22">
        <f>IF(D93&lt;&gt;"",D93,"")</f>
        <v/>
      </c>
      <c r="U93" s="22" t="n"/>
      <c r="V93" s="22">
        <f>IF(E93&lt;&gt;"",E93,"")</f>
        <v/>
      </c>
      <c r="W93" s="23" t="inlineStr">
        <is>
          <t>MI</t>
        </is>
      </c>
      <c r="X93" s="84" t="inlineStr">
        <is>
          <t>DCS</t>
        </is>
      </c>
      <c r="Y93" s="27" t="n"/>
      <c r="Z93" s="27" t="n"/>
      <c r="AA93" s="28" t="n"/>
      <c r="AB93" s="33" t="n"/>
      <c r="AC93" s="29" t="n"/>
      <c r="AD93" s="27" t="n"/>
      <c r="AE93" s="27" t="n"/>
      <c r="AF93" s="27" t="n"/>
      <c r="AG93" s="27" t="n"/>
      <c r="AH93" s="27" t="n"/>
      <c r="AI93" s="27" t="n"/>
      <c r="AJ93" s="531" t="n"/>
      <c r="AK93" s="530" t="n"/>
      <c r="AL93" s="27" t="n"/>
      <c r="AM93" s="27" t="n"/>
      <c r="AN93" s="27" t="n"/>
      <c r="AO93" s="27" t="n"/>
      <c r="AP93" s="27" t="n"/>
      <c r="AQ93" s="33" t="n"/>
      <c r="AR93" s="33" t="n"/>
      <c r="AS93" s="33" t="n"/>
      <c r="AT93" s="33" t="n"/>
      <c r="AU93" s="33" t="n"/>
      <c r="AV93" s="33" t="n"/>
      <c r="AW93" s="33" t="n"/>
      <c r="AX93" s="33" t="n"/>
      <c r="AY93" s="33" t="n"/>
      <c r="AZ93" s="33" t="n"/>
      <c r="BA93" s="33" t="n"/>
      <c r="BB93" s="33" t="n"/>
      <c r="BC93" s="33" t="n"/>
      <c r="BD93" s="33" t="n"/>
      <c r="BE93" s="33" t="n"/>
      <c r="BF93" s="33" t="n"/>
      <c r="BG93" s="33" t="n"/>
      <c r="BH93" s="33" t="n"/>
      <c r="BI93" s="27" t="n"/>
      <c r="BJ93" s="33" t="n"/>
      <c r="BK93" s="33" t="n"/>
      <c r="BL93" s="33" t="n"/>
      <c r="BM93" s="27" t="n"/>
      <c r="BN93" s="27" t="n"/>
      <c r="BO93" s="27" t="n"/>
      <c r="BP93" s="27" t="n"/>
      <c r="BQ93" s="36" t="n"/>
      <c r="BR93" s="37" t="n"/>
      <c r="BS93" s="36" t="n"/>
      <c r="BT93" s="37" t="n"/>
    </row>
    <row r="94" ht="19.9" customHeight="1" s="521">
      <c r="A94" s="10" t="n">
        <v>94</v>
      </c>
      <c r="B94" s="15" t="n">
        <v>29</v>
      </c>
      <c r="C94" s="519" t="n"/>
      <c r="D94" s="50">
        <f>LEFT(F94,1)&amp;RIGHT(F94,2)&amp;"N"&amp;G94&amp;"S"&amp;H94&amp;"C"&amp;I94</f>
        <v/>
      </c>
      <c r="E94" s="553" t="inlineStr">
        <is>
          <t>Spare</t>
        </is>
      </c>
      <c r="F94" s="22">
        <f>F93</f>
        <v/>
      </c>
      <c r="G94" s="21">
        <f>G93</f>
        <v/>
      </c>
      <c r="H94" s="21">
        <f>H93</f>
        <v/>
      </c>
      <c r="I94" s="21" t="n">
        <v>29</v>
      </c>
      <c r="J94" s="85">
        <f>J93</f>
        <v/>
      </c>
      <c r="K94" s="22">
        <f>IF(MID(J94,4,3)="551","DO","DI")</f>
        <v/>
      </c>
      <c r="L94" s="22" t="n"/>
      <c r="M94" s="22" t="n"/>
      <c r="N94" s="22">
        <f>IF(N93&lt;&gt;"",N93,"")</f>
        <v/>
      </c>
      <c r="O94" s="22" t="n"/>
      <c r="P94" s="22" t="n"/>
      <c r="Q94" s="22" t="n"/>
      <c r="R94" s="22" t="n"/>
      <c r="S94" s="25">
        <f>"%Z"&amp;TEXT(G94,"00")&amp;TEXT(H94,"0")&amp;"1"&amp;TEXT(I94,"00")</f>
        <v/>
      </c>
      <c r="T94" s="22">
        <f>IF(D94&lt;&gt;"",D94,"")</f>
        <v/>
      </c>
      <c r="U94" s="22" t="n"/>
      <c r="V94" s="22">
        <f>IF(E94&lt;&gt;"",E94,"")</f>
        <v/>
      </c>
      <c r="W94" s="23" t="inlineStr">
        <is>
          <t>MI</t>
        </is>
      </c>
      <c r="X94" s="84" t="inlineStr">
        <is>
          <t>DCS</t>
        </is>
      </c>
      <c r="Y94" s="27" t="n"/>
      <c r="Z94" s="27" t="n"/>
      <c r="AA94" s="28" t="n"/>
      <c r="AB94" s="33" t="n"/>
      <c r="AC94" s="29" t="n"/>
      <c r="AD94" s="27" t="n"/>
      <c r="AE94" s="27" t="n"/>
      <c r="AF94" s="27" t="n"/>
      <c r="AG94" s="27" t="n"/>
      <c r="AH94" s="27" t="n"/>
      <c r="AI94" s="27" t="n"/>
      <c r="AJ94" s="530" t="n"/>
      <c r="AK94" s="530" t="n"/>
      <c r="AL94" s="27" t="n"/>
      <c r="AM94" s="27" t="n"/>
      <c r="AN94" s="27" t="n"/>
      <c r="AO94" s="27" t="n"/>
      <c r="AP94" s="27" t="n"/>
      <c r="AQ94" s="33" t="n"/>
      <c r="AR94" s="33" t="n"/>
      <c r="AS94" s="33" t="n"/>
      <c r="AT94" s="33" t="n"/>
      <c r="AU94" s="33" t="n"/>
      <c r="AV94" s="33" t="n"/>
      <c r="AW94" s="33" t="n"/>
      <c r="AX94" s="33" t="n"/>
      <c r="AY94" s="33" t="n"/>
      <c r="AZ94" s="33" t="n"/>
      <c r="BA94" s="33" t="n"/>
      <c r="BB94" s="33" t="n"/>
      <c r="BC94" s="33" t="n"/>
      <c r="BD94" s="33" t="n"/>
      <c r="BE94" s="33" t="n"/>
      <c r="BF94" s="33" t="n"/>
      <c r="BG94" s="33" t="n"/>
      <c r="BH94" s="33" t="n"/>
      <c r="BI94" s="27" t="n"/>
      <c r="BJ94" s="33" t="n"/>
      <c r="BK94" s="33" t="n"/>
      <c r="BL94" s="33" t="n"/>
      <c r="BM94" s="27" t="n"/>
      <c r="BN94" s="27" t="n"/>
      <c r="BO94" s="27" t="n"/>
      <c r="BP94" s="27" t="n"/>
      <c r="BQ94" s="36" t="n"/>
      <c r="BR94" s="37" t="n"/>
      <c r="BS94" s="36" t="n"/>
      <c r="BT94" s="37" t="n"/>
    </row>
    <row r="95" ht="19.9" customHeight="1" s="521">
      <c r="A95" s="10" t="n">
        <v>95</v>
      </c>
      <c r="B95" s="16" t="n">
        <v>30</v>
      </c>
      <c r="C95" s="520" t="n"/>
      <c r="D95" s="50">
        <f>LEFT(F95,1)&amp;RIGHT(F95,2)&amp;"N"&amp;G95&amp;"S"&amp;H95&amp;"C"&amp;I95</f>
        <v/>
      </c>
      <c r="E95" s="533" t="inlineStr">
        <is>
          <t>Spare</t>
        </is>
      </c>
      <c r="F95" s="22">
        <f>F94</f>
        <v/>
      </c>
      <c r="G95" s="21">
        <f>G94</f>
        <v/>
      </c>
      <c r="H95" s="21">
        <f>H94</f>
        <v/>
      </c>
      <c r="I95" s="21" t="n">
        <v>30</v>
      </c>
      <c r="J95" s="85">
        <f>J94</f>
        <v/>
      </c>
      <c r="K95" s="22">
        <f>IF(MID(J95,4,3)="551","DO","DI")</f>
        <v/>
      </c>
      <c r="L95" s="22" t="n"/>
      <c r="M95" s="22" t="n"/>
      <c r="N95" s="22">
        <f>IF(N94&lt;&gt;"",N94,"")</f>
        <v/>
      </c>
      <c r="O95" s="22" t="n"/>
      <c r="P95" s="22" t="n"/>
      <c r="Q95" s="26" t="n"/>
      <c r="R95" s="26" t="n"/>
      <c r="S95" s="25">
        <f>"%Z"&amp;TEXT(G95,"00")&amp;TEXT(H95,"0")&amp;"1"&amp;TEXT(I95,"00")</f>
        <v/>
      </c>
      <c r="T95" s="22">
        <f>IF(D95&lt;&gt;"",D95,"")</f>
        <v/>
      </c>
      <c r="U95" s="26" t="n"/>
      <c r="V95" s="22">
        <f>IF(E95&lt;&gt;"",E95,"")</f>
        <v/>
      </c>
      <c r="W95" s="23" t="inlineStr">
        <is>
          <t>MI</t>
        </is>
      </c>
      <c r="X95" s="84" t="inlineStr">
        <is>
          <t>DCS</t>
        </is>
      </c>
      <c r="Y95" s="27" t="n"/>
      <c r="Z95" s="27" t="n"/>
      <c r="AA95" s="28" t="n"/>
      <c r="AB95" s="33" t="n"/>
      <c r="AC95" s="29" t="n"/>
      <c r="AD95" s="27" t="n"/>
      <c r="AE95" s="27" t="n"/>
      <c r="AF95" s="27" t="n"/>
      <c r="AG95" s="27" t="n"/>
      <c r="AH95" s="32" t="n"/>
      <c r="AI95" s="27" t="n"/>
      <c r="AJ95" s="530" t="n"/>
      <c r="AK95" s="530" t="n"/>
      <c r="AL95" s="27" t="n"/>
      <c r="AM95" s="27" t="n"/>
      <c r="AN95" s="27" t="n"/>
      <c r="AO95" s="27" t="n"/>
      <c r="AP95" s="27" t="n"/>
      <c r="AQ95" s="33" t="n"/>
      <c r="AR95" s="33" t="n"/>
      <c r="AS95" s="33" t="n"/>
      <c r="AT95" s="33" t="n"/>
      <c r="AU95" s="33" t="n"/>
      <c r="AV95" s="33" t="n"/>
      <c r="AW95" s="33" t="n"/>
      <c r="AX95" s="33" t="n"/>
      <c r="AY95" s="33" t="n"/>
      <c r="AZ95" s="33" t="n"/>
      <c r="BA95" s="33" t="n"/>
      <c r="BB95" s="33" t="n"/>
      <c r="BC95" s="33" t="n"/>
      <c r="BD95" s="33" t="n"/>
      <c r="BE95" s="33" t="n"/>
      <c r="BF95" s="33" t="n"/>
      <c r="BG95" s="33" t="n"/>
      <c r="BH95" s="33" t="n"/>
      <c r="BI95" s="27" t="n"/>
      <c r="BJ95" s="33" t="n"/>
      <c r="BK95" s="33" t="n"/>
      <c r="BL95" s="33" t="n"/>
      <c r="BM95" s="27" t="n"/>
      <c r="BN95" s="27" t="n"/>
      <c r="BO95" s="27" t="n"/>
      <c r="BP95" s="27" t="n"/>
      <c r="BQ95" s="36" t="n"/>
      <c r="BR95" s="37" t="n"/>
      <c r="BS95" s="36" t="n"/>
      <c r="BT95" s="37" t="n"/>
    </row>
    <row r="96" ht="19.9" customHeight="1" s="521">
      <c r="A96" s="10" t="n">
        <v>96</v>
      </c>
      <c r="B96" s="16" t="n">
        <v>31</v>
      </c>
      <c r="C96" s="520" t="n"/>
      <c r="D96" s="50">
        <f>LEFT(F96,1)&amp;RIGHT(F96,2)&amp;"N"&amp;G96&amp;"S"&amp;H96&amp;"C"&amp;I96</f>
        <v/>
      </c>
      <c r="E96" s="533" t="inlineStr">
        <is>
          <t>Spare</t>
        </is>
      </c>
      <c r="F96" s="22">
        <f>F95</f>
        <v/>
      </c>
      <c r="G96" s="21">
        <f>G95</f>
        <v/>
      </c>
      <c r="H96" s="21">
        <f>H95</f>
        <v/>
      </c>
      <c r="I96" s="21" t="n">
        <v>31</v>
      </c>
      <c r="J96" s="85">
        <f>J95</f>
        <v/>
      </c>
      <c r="K96" s="22">
        <f>IF(MID(J96,4,3)="551","DO","DI")</f>
        <v/>
      </c>
      <c r="L96" s="22" t="n"/>
      <c r="M96" s="22" t="n"/>
      <c r="N96" s="22">
        <f>IF(N95&lt;&gt;"",N95,"")</f>
        <v/>
      </c>
      <c r="O96" s="22" t="n"/>
      <c r="P96" s="22" t="n"/>
      <c r="Q96" s="22" t="n"/>
      <c r="R96" s="22" t="n"/>
      <c r="S96" s="25">
        <f>"%Z"&amp;TEXT(G96,"00")&amp;TEXT(H96,"0")&amp;"1"&amp;TEXT(I96,"00")</f>
        <v/>
      </c>
      <c r="T96" s="22">
        <f>IF(D96&lt;&gt;"",D96,"")</f>
        <v/>
      </c>
      <c r="U96" s="26" t="n"/>
      <c r="V96" s="22">
        <f>IF(E96&lt;&gt;"",E96,"")</f>
        <v/>
      </c>
      <c r="W96" s="23" t="inlineStr">
        <is>
          <t>MI</t>
        </is>
      </c>
      <c r="X96" s="84" t="inlineStr">
        <is>
          <t>DCS</t>
        </is>
      </c>
      <c r="Y96" s="27" t="n"/>
      <c r="Z96" s="27" t="n"/>
      <c r="AA96" s="28" t="n"/>
      <c r="AB96" s="33" t="n"/>
      <c r="AC96" s="29" t="n"/>
      <c r="AD96" s="27" t="n"/>
      <c r="AE96" s="27" t="n"/>
      <c r="AF96" s="27" t="n"/>
      <c r="AG96" s="27" t="n"/>
      <c r="AH96" s="33" t="n"/>
      <c r="AI96" s="27" t="n"/>
      <c r="AJ96" s="530" t="n"/>
      <c r="AK96" s="530" t="n"/>
      <c r="AL96" s="27" t="n"/>
      <c r="AM96" s="27" t="n"/>
      <c r="AN96" s="27" t="n"/>
      <c r="AO96" s="27" t="n"/>
      <c r="AP96" s="27" t="n"/>
      <c r="AQ96" s="33" t="n"/>
      <c r="AR96" s="33" t="n"/>
      <c r="AS96" s="33" t="n"/>
      <c r="AT96" s="33" t="n"/>
      <c r="AU96" s="33" t="n"/>
      <c r="AV96" s="33" t="n"/>
      <c r="AW96" s="33" t="n"/>
      <c r="AX96" s="33" t="n"/>
      <c r="AY96" s="33" t="n"/>
      <c r="AZ96" s="33" t="n"/>
      <c r="BA96" s="33" t="n"/>
      <c r="BB96" s="33" t="n"/>
      <c r="BC96" s="33" t="n"/>
      <c r="BD96" s="33" t="n"/>
      <c r="BE96" s="33" t="n"/>
      <c r="BF96" s="33" t="n"/>
      <c r="BG96" s="33" t="n"/>
      <c r="BH96" s="33" t="n"/>
      <c r="BI96" s="27" t="n"/>
      <c r="BJ96" s="33" t="n"/>
      <c r="BK96" s="33" t="n"/>
      <c r="BL96" s="33" t="n"/>
      <c r="BM96" s="27" t="n"/>
      <c r="BN96" s="27" t="n"/>
      <c r="BO96" s="27" t="n"/>
      <c r="BP96" s="27" t="n"/>
      <c r="BQ96" s="36" t="n"/>
      <c r="BR96" s="37" t="n"/>
      <c r="BS96" s="36" t="n"/>
      <c r="BT96" s="37" t="n"/>
    </row>
    <row r="97" ht="19.9" customHeight="1" s="521">
      <c r="A97" s="10" t="n">
        <v>97</v>
      </c>
      <c r="B97" s="16" t="n">
        <v>32</v>
      </c>
      <c r="C97" s="520" t="n"/>
      <c r="D97" s="50">
        <f>LEFT(F97,1)&amp;RIGHT(F97,2)&amp;"N"&amp;G97&amp;"S"&amp;H97&amp;"C"&amp;I97</f>
        <v/>
      </c>
      <c r="E97" s="533" t="inlineStr">
        <is>
          <t>Spare</t>
        </is>
      </c>
      <c r="F97" s="22">
        <f>F96</f>
        <v/>
      </c>
      <c r="G97" s="21">
        <f>G96</f>
        <v/>
      </c>
      <c r="H97" s="21">
        <f>H96</f>
        <v/>
      </c>
      <c r="I97" s="21" t="n">
        <v>32</v>
      </c>
      <c r="J97" s="85">
        <f>J96</f>
        <v/>
      </c>
      <c r="K97" s="22">
        <f>IF(MID(J97,4,3)="551","DO","DI")</f>
        <v/>
      </c>
      <c r="L97" s="22" t="n"/>
      <c r="M97" s="22" t="n"/>
      <c r="N97" s="22">
        <f>IF(N96&lt;&gt;"",N96,"")</f>
        <v/>
      </c>
      <c r="O97" s="22" t="n"/>
      <c r="P97" s="22" t="n"/>
      <c r="Q97" s="22" t="n"/>
      <c r="R97" s="22" t="n"/>
      <c r="S97" s="25">
        <f>"%Z"&amp;TEXT(G97,"00")&amp;TEXT(H97,"0")&amp;"1"&amp;TEXT(I97,"00")</f>
        <v/>
      </c>
      <c r="T97" s="22">
        <f>IF(D97&lt;&gt;"",D97,"")</f>
        <v/>
      </c>
      <c r="U97" s="26" t="n"/>
      <c r="V97" s="22">
        <f>IF(E97&lt;&gt;"",E97,"")</f>
        <v/>
      </c>
      <c r="W97" s="23" t="inlineStr">
        <is>
          <t>MI</t>
        </is>
      </c>
      <c r="X97" s="84" t="inlineStr">
        <is>
          <t>DCS</t>
        </is>
      </c>
      <c r="Y97" s="27" t="n"/>
      <c r="Z97" s="27" t="n"/>
      <c r="AA97" s="28" t="n"/>
      <c r="AB97" s="33" t="n"/>
      <c r="AC97" s="29" t="n"/>
      <c r="AD97" s="27" t="n"/>
      <c r="AE97" s="27" t="n"/>
      <c r="AF97" s="27" t="n"/>
      <c r="AG97" s="27" t="n"/>
      <c r="AH97" s="33" t="n"/>
      <c r="AI97" s="27" t="n"/>
      <c r="AJ97" s="530" t="n"/>
      <c r="AK97" s="530" t="n"/>
      <c r="AL97" s="27" t="n"/>
      <c r="AM97" s="27" t="n"/>
      <c r="AN97" s="27" t="n"/>
      <c r="AO97" s="27" t="n"/>
      <c r="AP97" s="27" t="n"/>
      <c r="AQ97" s="33" t="n"/>
      <c r="AR97" s="33" t="n"/>
      <c r="AS97" s="33" t="n"/>
      <c r="AT97" s="33" t="n"/>
      <c r="AU97" s="33" t="n"/>
      <c r="AV97" s="33" t="n"/>
      <c r="AW97" s="33" t="n"/>
      <c r="AX97" s="33" t="n"/>
      <c r="AY97" s="33" t="n"/>
      <c r="AZ97" s="33" t="n"/>
      <c r="BA97" s="33" t="n"/>
      <c r="BB97" s="33" t="n"/>
      <c r="BC97" s="33" t="n"/>
      <c r="BD97" s="33" t="n"/>
      <c r="BE97" s="33" t="n"/>
      <c r="BF97" s="33" t="n"/>
      <c r="BG97" s="33" t="n"/>
      <c r="BH97" s="33" t="n"/>
      <c r="BI97" s="27" t="n"/>
      <c r="BJ97" s="33" t="n"/>
      <c r="BK97" s="33" t="n"/>
      <c r="BL97" s="33" t="n"/>
      <c r="BM97" s="27" t="n"/>
      <c r="BN97" s="27" t="n"/>
      <c r="BO97" s="27" t="n"/>
      <c r="BP97" s="27" t="n"/>
      <c r="BQ97" s="36" t="n"/>
      <c r="BR97" s="37" t="n"/>
      <c r="BS97" s="36" t="n"/>
      <c r="BT97" s="37" t="n"/>
    </row>
    <row r="98" ht="19.9" customHeight="1" s="521">
      <c r="A98" s="10" t="n">
        <v>98</v>
      </c>
      <c r="B98" s="15" t="n">
        <v>1</v>
      </c>
      <c r="C98" s="519" t="n">
        <v>1840</v>
      </c>
      <c r="D98" s="43" t="inlineStr">
        <is>
          <t>18-PZSL-61103A</t>
        </is>
      </c>
      <c r="E98" s="537" t="inlineStr">
        <is>
          <t>CARRIER GAS TO TA-6101</t>
        </is>
      </c>
      <c r="F98" s="22">
        <f>F97</f>
        <v/>
      </c>
      <c r="G98" s="21" t="n">
        <v>2</v>
      </c>
      <c r="H98" s="21" t="n">
        <v>8</v>
      </c>
      <c r="I98" s="21" t="n">
        <v>1</v>
      </c>
      <c r="J98" s="85" t="inlineStr">
        <is>
          <t>ADV151-P</t>
        </is>
      </c>
      <c r="K98" s="22">
        <f>IF(MID(J98,4,3)="551","DO","DI")</f>
        <v/>
      </c>
      <c r="L98" s="22" t="n"/>
      <c r="M98" s="22" t="n"/>
      <c r="N98" s="22" t="inlineStr">
        <is>
          <t>N</t>
        </is>
      </c>
      <c r="O98" s="22" t="n"/>
      <c r="P98" s="22" t="n"/>
      <c r="Q98" s="83" t="n"/>
      <c r="R98" s="22" t="n"/>
      <c r="S98" s="25">
        <f>"%Z"&amp;TEXT(G98,"00")&amp;TEXT(H98,"0")&amp;"1"&amp;TEXT(I98,"00")</f>
        <v/>
      </c>
      <c r="T98" s="22">
        <f>IF(D98&lt;&gt;"",D98,"")</f>
        <v/>
      </c>
      <c r="U98" s="22" t="inlineStr">
        <is>
          <t>18-PZSL-61103A</t>
        </is>
      </c>
      <c r="V98" s="22">
        <f>IF(E98&lt;&gt;"",E98,"")</f>
        <v/>
      </c>
      <c r="W98" s="23" t="inlineStr">
        <is>
          <t>MI</t>
        </is>
      </c>
      <c r="X98" s="84" t="inlineStr">
        <is>
          <t>DCS</t>
        </is>
      </c>
      <c r="Y98" s="27" t="n"/>
      <c r="Z98" s="27" t="n"/>
      <c r="AA98" s="28" t="n"/>
      <c r="AB98" s="33" t="n"/>
      <c r="AC98" s="29" t="n"/>
      <c r="AD98" s="27" t="n"/>
      <c r="AE98" s="27" t="n"/>
      <c r="AF98" s="27" t="n"/>
      <c r="AG98" s="27" t="n"/>
      <c r="AH98" s="27" t="n"/>
      <c r="AI98" s="27" t="n"/>
      <c r="AJ98" s="531" t="inlineStr">
        <is>
          <t>18-IJB-40-013</t>
        </is>
      </c>
      <c r="AK98" s="530" t="inlineStr">
        <is>
          <t>18-40-013-iCC</t>
        </is>
      </c>
      <c r="AL98" s="27" t="n"/>
      <c r="AM98" s="27" t="n"/>
      <c r="AN98" s="27" t="n"/>
      <c r="AO98" s="27" t="n"/>
      <c r="AP98" s="27" t="n"/>
      <c r="AQ98" s="33" t="n"/>
      <c r="AR98" s="33" t="n"/>
      <c r="AS98" s="33" t="n"/>
      <c r="AT98" s="33" t="n"/>
      <c r="AU98" s="33" t="n"/>
      <c r="AV98" s="33" t="n"/>
      <c r="AW98" s="33" t="n"/>
      <c r="AX98" s="33" t="n"/>
      <c r="AY98" s="33" t="n"/>
      <c r="AZ98" s="33" t="n"/>
      <c r="BA98" s="33" t="n"/>
      <c r="BB98" s="33" t="n"/>
      <c r="BC98" s="33" t="n"/>
      <c r="BD98" s="33" t="n"/>
      <c r="BE98" s="33" t="n"/>
      <c r="BF98" s="33" t="n"/>
      <c r="BG98" s="33" t="n"/>
      <c r="BH98" s="33" t="n"/>
      <c r="BI98" s="27" t="n"/>
      <c r="BJ98" s="33" t="n"/>
      <c r="BK98" s="33" t="n"/>
      <c r="BL98" s="33" t="n"/>
      <c r="BM98" s="27" t="n"/>
      <c r="BN98" s="27" t="n"/>
      <c r="BO98" s="27" t="n"/>
      <c r="BP98" s="27" t="n"/>
      <c r="BQ98" s="522" t="inlineStr">
        <is>
          <t>6</t>
        </is>
      </c>
      <c r="BR98" s="37" t="n"/>
      <c r="BS98" s="36" t="n"/>
      <c r="BT98" s="37" t="n"/>
      <c r="BU98" s="39" t="n"/>
      <c r="BV98" s="523" t="n">
        <v>1840</v>
      </c>
    </row>
    <row r="99" ht="19.9" customHeight="1" s="521">
      <c r="A99" s="10" t="n">
        <v>99</v>
      </c>
      <c r="B99" s="15" t="n">
        <v>2</v>
      </c>
      <c r="C99" s="519" t="n">
        <v>1840</v>
      </c>
      <c r="D99" s="43" t="inlineStr">
        <is>
          <t>18-PZSL-61202</t>
        </is>
      </c>
      <c r="E99" s="537" t="inlineStr">
        <is>
          <t>COOL.FROM ET-6102 PRES.</t>
        </is>
      </c>
      <c r="F99" s="22">
        <f>F98</f>
        <v/>
      </c>
      <c r="G99" s="21">
        <f>G98</f>
        <v/>
      </c>
      <c r="H99" s="21">
        <f>H98</f>
        <v/>
      </c>
      <c r="I99" s="21" t="n">
        <v>2</v>
      </c>
      <c r="J99" s="85">
        <f>J98</f>
        <v/>
      </c>
      <c r="K99" s="22">
        <f>IF(MID(J99,4,3)="551","DO","DI")</f>
        <v/>
      </c>
      <c r="L99" s="22" t="n"/>
      <c r="M99" s="22" t="n"/>
      <c r="N99" s="22">
        <f>IF(N98&lt;&gt;"",N98,"")</f>
        <v/>
      </c>
      <c r="O99" s="22" t="n"/>
      <c r="P99" s="22" t="n"/>
      <c r="Q99" s="22" t="n"/>
      <c r="R99" s="22" t="n"/>
      <c r="S99" s="25">
        <f>"%Z"&amp;TEXT(G99,"00")&amp;TEXT(H99,"0")&amp;"1"&amp;TEXT(I99,"00")</f>
        <v/>
      </c>
      <c r="T99" s="22">
        <f>IF(D99&lt;&gt;"",D99,"")</f>
        <v/>
      </c>
      <c r="U99" s="22" t="inlineStr">
        <is>
          <t>18-PZSL-61202</t>
        </is>
      </c>
      <c r="V99" s="22">
        <f>IF(E99&lt;&gt;"",E99,"")</f>
        <v/>
      </c>
      <c r="W99" s="23" t="inlineStr">
        <is>
          <t>MI</t>
        </is>
      </c>
      <c r="X99" s="84" t="inlineStr">
        <is>
          <t>DCS</t>
        </is>
      </c>
      <c r="Y99" s="27" t="n"/>
      <c r="Z99" s="27" t="n"/>
      <c r="AA99" s="28" t="n"/>
      <c r="AB99" s="33" t="n"/>
      <c r="AC99" s="29" t="n"/>
      <c r="AD99" s="27" t="n"/>
      <c r="AE99" s="27" t="n"/>
      <c r="AF99" s="27" t="n"/>
      <c r="AG99" s="27" t="n"/>
      <c r="AH99" s="27" t="n"/>
      <c r="AI99" s="27" t="n"/>
      <c r="AJ99" s="531" t="inlineStr">
        <is>
          <t>18-IJB-40-013</t>
        </is>
      </c>
      <c r="AK99" s="530" t="inlineStr">
        <is>
          <t>18-40-013-iCC</t>
        </is>
      </c>
      <c r="AL99" s="27" t="n"/>
      <c r="AM99" s="27" t="n"/>
      <c r="AN99" s="27" t="n"/>
      <c r="AO99" s="27" t="n"/>
      <c r="AP99" s="27" t="n"/>
      <c r="AQ99" s="33" t="n"/>
      <c r="AR99" s="33" t="n"/>
      <c r="AS99" s="33" t="n"/>
      <c r="AT99" s="33" t="n"/>
      <c r="AU99" s="33" t="n"/>
      <c r="AV99" s="33" t="n"/>
      <c r="AW99" s="33" t="n"/>
      <c r="AX99" s="33" t="n"/>
      <c r="AY99" s="33" t="n"/>
      <c r="AZ99" s="33" t="n"/>
      <c r="BA99" s="33" t="n"/>
      <c r="BB99" s="33" t="n"/>
      <c r="BC99" s="33" t="n"/>
      <c r="BD99" s="33" t="n"/>
      <c r="BE99" s="33" t="n"/>
      <c r="BF99" s="33" t="n"/>
      <c r="BG99" s="33" t="n"/>
      <c r="BH99" s="33" t="n"/>
      <c r="BI99" s="27" t="n"/>
      <c r="BJ99" s="33" t="n"/>
      <c r="BK99" s="33" t="n"/>
      <c r="BL99" s="33" t="n"/>
      <c r="BM99" s="27" t="n"/>
      <c r="BN99" s="27" t="n"/>
      <c r="BO99" s="27" t="n"/>
      <c r="BP99" s="27" t="n"/>
      <c r="BQ99" s="522" t="inlineStr">
        <is>
          <t>-</t>
        </is>
      </c>
      <c r="BR99" s="37" t="n"/>
      <c r="BS99" s="36" t="n"/>
      <c r="BT99" s="37" t="n"/>
      <c r="BU99" s="39" t="n"/>
      <c r="BV99" s="523" t="n">
        <v>1840</v>
      </c>
    </row>
    <row r="100" ht="19.9" customHeight="1" s="521">
      <c r="A100" s="10" t="n">
        <v>100</v>
      </c>
      <c r="B100" s="15" t="n">
        <v>3</v>
      </c>
      <c r="C100" s="519" t="n">
        <v>1840</v>
      </c>
      <c r="D100" s="43" t="inlineStr">
        <is>
          <t>18-PZSL-61204</t>
        </is>
      </c>
      <c r="E100" s="537" t="inlineStr">
        <is>
          <t>HCS TO ET-6105 PRES.</t>
        </is>
      </c>
      <c r="F100" s="22">
        <f>F99</f>
        <v/>
      </c>
      <c r="G100" s="21">
        <f>G99</f>
        <v/>
      </c>
      <c r="H100" s="21">
        <f>H99</f>
        <v/>
      </c>
      <c r="I100" s="21" t="n">
        <v>3</v>
      </c>
      <c r="J100" s="85">
        <f>J99</f>
        <v/>
      </c>
      <c r="K100" s="22">
        <f>IF(MID(J100,4,3)="551","DO","DI")</f>
        <v/>
      </c>
      <c r="L100" s="22" t="n"/>
      <c r="M100" s="22" t="n"/>
      <c r="N100" s="22">
        <f>IF(N99&lt;&gt;"",N99,"")</f>
        <v/>
      </c>
      <c r="O100" s="22" t="n"/>
      <c r="P100" s="22" t="n"/>
      <c r="Q100" s="22" t="n"/>
      <c r="R100" s="22" t="n"/>
      <c r="S100" s="25">
        <f>"%Z"&amp;TEXT(G100,"00")&amp;TEXT(H100,"0")&amp;"1"&amp;TEXT(I100,"00")</f>
        <v/>
      </c>
      <c r="T100" s="22">
        <f>IF(D100&lt;&gt;"",D100,"")</f>
        <v/>
      </c>
      <c r="U100" s="22" t="inlineStr">
        <is>
          <t>18-PZSL-61204</t>
        </is>
      </c>
      <c r="V100" s="22">
        <f>IF(E100&lt;&gt;"",E100,"")</f>
        <v/>
      </c>
      <c r="W100" s="23" t="inlineStr">
        <is>
          <t>MI</t>
        </is>
      </c>
      <c r="X100" s="84" t="inlineStr">
        <is>
          <t>DCS</t>
        </is>
      </c>
      <c r="Y100" s="27" t="n"/>
      <c r="Z100" s="27" t="n"/>
      <c r="AA100" s="28" t="n"/>
      <c r="AB100" s="33" t="n"/>
      <c r="AC100" s="29" t="n"/>
      <c r="AD100" s="27" t="n"/>
      <c r="AE100" s="27" t="n"/>
      <c r="AF100" s="27" t="n"/>
      <c r="AG100" s="27" t="n"/>
      <c r="AH100" s="27" t="n"/>
      <c r="AI100" s="27" t="n"/>
      <c r="AJ100" s="531" t="inlineStr">
        <is>
          <t>18-IJB-40-013</t>
        </is>
      </c>
      <c r="AK100" s="530" t="inlineStr">
        <is>
          <t>18-40-013-iCC</t>
        </is>
      </c>
      <c r="AL100" s="27" t="n"/>
      <c r="AM100" s="27" t="n"/>
      <c r="AN100" s="27" t="n"/>
      <c r="AO100" s="27" t="n"/>
      <c r="AP100" s="27" t="n"/>
      <c r="AQ100" s="33" t="n"/>
      <c r="AR100" s="33" t="n"/>
      <c r="AS100" s="33" t="n"/>
      <c r="AT100" s="33" t="n"/>
      <c r="AU100" s="33" t="n"/>
      <c r="AV100" s="33" t="n"/>
      <c r="AW100" s="33" t="n"/>
      <c r="AX100" s="33" t="n"/>
      <c r="AY100" s="33" t="n"/>
      <c r="AZ100" s="33" t="n"/>
      <c r="BA100" s="33" t="n"/>
      <c r="BB100" s="33" t="n"/>
      <c r="BC100" s="33" t="n"/>
      <c r="BD100" s="33" t="n"/>
      <c r="BE100" s="33" t="n"/>
      <c r="BF100" s="33" t="n"/>
      <c r="BG100" s="33" t="n"/>
      <c r="BH100" s="33" t="n"/>
      <c r="BI100" s="27" t="n"/>
      <c r="BJ100" s="33" t="n"/>
      <c r="BK100" s="33" t="n"/>
      <c r="BL100" s="33" t="n"/>
      <c r="BM100" s="27" t="n"/>
      <c r="BN100" s="27" t="n"/>
      <c r="BO100" s="27" t="n"/>
      <c r="BP100" s="27" t="n"/>
      <c r="BQ100" s="522" t="inlineStr">
        <is>
          <t>-</t>
        </is>
      </c>
      <c r="BR100" s="37" t="n"/>
      <c r="BS100" s="36" t="n"/>
      <c r="BT100" s="37" t="n"/>
      <c r="BU100" s="39" t="n"/>
      <c r="BV100" s="523" t="n">
        <v>1840</v>
      </c>
    </row>
    <row r="101" ht="19.9" customHeight="1" s="521">
      <c r="A101" s="10" t="n">
        <v>101</v>
      </c>
      <c r="B101" s="15" t="n">
        <v>4</v>
      </c>
      <c r="C101" s="519" t="n">
        <v>1840</v>
      </c>
      <c r="D101" s="43" t="inlineStr">
        <is>
          <t>18-PZSL-61210</t>
        </is>
      </c>
      <c r="E101" s="537" t="inlineStr">
        <is>
          <t>COOL.FROM ET-6104 PRES.</t>
        </is>
      </c>
      <c r="F101" s="22">
        <f>F100</f>
        <v/>
      </c>
      <c r="G101" s="21">
        <f>G100</f>
        <v/>
      </c>
      <c r="H101" s="21">
        <f>H100</f>
        <v/>
      </c>
      <c r="I101" s="21" t="n">
        <v>4</v>
      </c>
      <c r="J101" s="85">
        <f>J100</f>
        <v/>
      </c>
      <c r="K101" s="22">
        <f>IF(MID(J101,4,3)="551","DO","DI")</f>
        <v/>
      </c>
      <c r="L101" s="22" t="n"/>
      <c r="M101" s="22" t="n"/>
      <c r="N101" s="22">
        <f>IF(N100&lt;&gt;"",N100,"")</f>
        <v/>
      </c>
      <c r="O101" s="22" t="n"/>
      <c r="P101" s="22" t="n"/>
      <c r="Q101" s="22" t="n"/>
      <c r="R101" s="22" t="n"/>
      <c r="S101" s="25">
        <f>"%Z"&amp;TEXT(G101,"00")&amp;TEXT(H101,"0")&amp;"1"&amp;TEXT(I101,"00")</f>
        <v/>
      </c>
      <c r="T101" s="22">
        <f>IF(D101&lt;&gt;"",D101,"")</f>
        <v/>
      </c>
      <c r="U101" s="22" t="inlineStr">
        <is>
          <t>18-PZSL-61210</t>
        </is>
      </c>
      <c r="V101" s="22">
        <f>IF(E101&lt;&gt;"",E101,"")</f>
        <v/>
      </c>
      <c r="W101" s="23" t="inlineStr">
        <is>
          <t>MI</t>
        </is>
      </c>
      <c r="X101" s="84" t="inlineStr">
        <is>
          <t>DCS</t>
        </is>
      </c>
      <c r="Y101" s="27" t="n"/>
      <c r="Z101" s="27" t="n"/>
      <c r="AA101" s="28" t="n"/>
      <c r="AB101" s="33" t="n"/>
      <c r="AC101" s="29" t="n"/>
      <c r="AD101" s="27" t="n"/>
      <c r="AE101" s="27" t="n"/>
      <c r="AF101" s="27" t="n"/>
      <c r="AG101" s="27" t="n"/>
      <c r="AH101" s="27" t="n"/>
      <c r="AI101" s="27" t="n"/>
      <c r="AJ101" s="531" t="inlineStr">
        <is>
          <t>18-IJB-40-013</t>
        </is>
      </c>
      <c r="AK101" s="530" t="inlineStr">
        <is>
          <t>18-40-013-iCC</t>
        </is>
      </c>
      <c r="AL101" s="27" t="n"/>
      <c r="AM101" s="27" t="n"/>
      <c r="AN101" s="27" t="n"/>
      <c r="AO101" s="27" t="n"/>
      <c r="AP101" s="27" t="n"/>
      <c r="AQ101" s="33" t="n"/>
      <c r="AR101" s="33" t="n"/>
      <c r="AS101" s="33" t="n"/>
      <c r="AT101" s="33" t="n"/>
      <c r="AU101" s="33" t="n"/>
      <c r="AV101" s="33" t="n"/>
      <c r="AW101" s="33" t="n"/>
      <c r="AX101" s="33" t="n"/>
      <c r="AY101" s="33" t="n"/>
      <c r="AZ101" s="33" t="n"/>
      <c r="BA101" s="33" t="n"/>
      <c r="BB101" s="33" t="n"/>
      <c r="BC101" s="33" t="n"/>
      <c r="BD101" s="33" t="n"/>
      <c r="BE101" s="33" t="n"/>
      <c r="BF101" s="33" t="n"/>
      <c r="BG101" s="33" t="n"/>
      <c r="BH101" s="33" t="n"/>
      <c r="BI101" s="27" t="n"/>
      <c r="BJ101" s="33" t="n"/>
      <c r="BK101" s="33" t="n"/>
      <c r="BL101" s="33" t="n"/>
      <c r="BM101" s="27" t="n"/>
      <c r="BN101" s="27" t="n"/>
      <c r="BO101" s="27" t="n"/>
      <c r="BP101" s="27" t="n"/>
      <c r="BQ101" s="522" t="inlineStr">
        <is>
          <t>-</t>
        </is>
      </c>
      <c r="BR101" s="37" t="n"/>
      <c r="BS101" s="36" t="n"/>
      <c r="BT101" s="37" t="n"/>
      <c r="BU101" s="39" t="n"/>
      <c r="BV101" s="523" t="n">
        <v>1840</v>
      </c>
    </row>
    <row r="102" ht="19.9" customHeight="1" s="521">
      <c r="A102" s="10" t="n">
        <v>102</v>
      </c>
      <c r="B102" s="15" t="n">
        <v>5</v>
      </c>
      <c r="C102" s="519" t="n">
        <v>1840</v>
      </c>
      <c r="D102" s="43" t="inlineStr">
        <is>
          <t>18-PZSL-62104</t>
        </is>
      </c>
      <c r="E102" s="537" t="inlineStr">
        <is>
          <t>HCS TO ET-6105 PRES.</t>
        </is>
      </c>
      <c r="F102" s="22">
        <f>F101</f>
        <v/>
      </c>
      <c r="G102" s="21">
        <f>G101</f>
        <v/>
      </c>
      <c r="H102" s="21">
        <f>H101</f>
        <v/>
      </c>
      <c r="I102" s="21" t="n">
        <v>5</v>
      </c>
      <c r="J102" s="85">
        <f>J101</f>
        <v/>
      </c>
      <c r="K102" s="22">
        <f>IF(MID(J102,4,3)="551","DO","DI")</f>
        <v/>
      </c>
      <c r="L102" s="22" t="n"/>
      <c r="M102" s="22" t="n"/>
      <c r="N102" s="22">
        <f>IF(N101&lt;&gt;"",N101,"")</f>
        <v/>
      </c>
      <c r="O102" s="22" t="n"/>
      <c r="P102" s="22" t="n"/>
      <c r="Q102" s="22" t="n"/>
      <c r="R102" s="22" t="n"/>
      <c r="S102" s="25">
        <f>"%Z"&amp;TEXT(G102,"00")&amp;TEXT(H102,"0")&amp;"1"&amp;TEXT(I102,"00")</f>
        <v/>
      </c>
      <c r="T102" s="22">
        <f>IF(D102&lt;&gt;"",D102,"")</f>
        <v/>
      </c>
      <c r="U102" s="22" t="inlineStr">
        <is>
          <t>18-PZSL-62104</t>
        </is>
      </c>
      <c r="V102" s="22">
        <f>IF(E102&lt;&gt;"",E102,"")</f>
        <v/>
      </c>
      <c r="W102" s="23" t="inlineStr">
        <is>
          <t>MI</t>
        </is>
      </c>
      <c r="X102" s="84" t="inlineStr">
        <is>
          <t>DCS</t>
        </is>
      </c>
      <c r="Y102" s="27" t="n"/>
      <c r="Z102" s="27" t="n"/>
      <c r="AA102" s="28" t="n"/>
      <c r="AB102" s="33" t="n"/>
      <c r="AC102" s="29" t="n"/>
      <c r="AD102" s="27" t="n"/>
      <c r="AE102" s="27" t="n"/>
      <c r="AF102" s="27" t="n"/>
      <c r="AG102" s="27" t="n"/>
      <c r="AH102" s="27" t="n"/>
      <c r="AI102" s="27" t="n"/>
      <c r="AJ102" s="531" t="inlineStr">
        <is>
          <t>18-IJB-40-013</t>
        </is>
      </c>
      <c r="AK102" s="530" t="inlineStr">
        <is>
          <t>18-40-013-iCC</t>
        </is>
      </c>
      <c r="AL102" s="27" t="n"/>
      <c r="AM102" s="27" t="n"/>
      <c r="AN102" s="27" t="n"/>
      <c r="AO102" s="27" t="n"/>
      <c r="AP102" s="27" t="n"/>
      <c r="AQ102" s="33" t="n"/>
      <c r="AR102" s="33" t="n"/>
      <c r="AS102" s="33" t="n"/>
      <c r="AT102" s="33" t="n"/>
      <c r="AU102" s="33" t="n"/>
      <c r="AV102" s="33" t="n"/>
      <c r="AW102" s="33" t="n"/>
      <c r="AX102" s="33" t="n"/>
      <c r="AY102" s="33" t="n"/>
      <c r="AZ102" s="33" t="n"/>
      <c r="BA102" s="33" t="n"/>
      <c r="BB102" s="33" t="n"/>
      <c r="BC102" s="33" t="n"/>
      <c r="BD102" s="33" t="n"/>
      <c r="BE102" s="33" t="n"/>
      <c r="BF102" s="33" t="n"/>
      <c r="BG102" s="33" t="n"/>
      <c r="BH102" s="33" t="n"/>
      <c r="BI102" s="27" t="n"/>
      <c r="BJ102" s="33" t="n"/>
      <c r="BK102" s="33" t="n"/>
      <c r="BL102" s="33" t="n"/>
      <c r="BM102" s="27" t="n"/>
      <c r="BN102" s="27" t="n"/>
      <c r="BO102" s="27" t="n"/>
      <c r="BP102" s="27" t="n"/>
      <c r="BQ102" s="522" t="inlineStr">
        <is>
          <t>-</t>
        </is>
      </c>
      <c r="BR102" s="37" t="n"/>
      <c r="BS102" s="36" t="n"/>
      <c r="BT102" s="37" t="n"/>
      <c r="BU102" s="39" t="n"/>
      <c r="BV102" s="523" t="n">
        <v>1840</v>
      </c>
    </row>
    <row r="103" ht="19.9" customHeight="1" s="521">
      <c r="A103" s="10" t="n">
        <v>103</v>
      </c>
      <c r="B103" s="15" t="n">
        <v>6</v>
      </c>
      <c r="C103" s="519" t="n">
        <v>1840</v>
      </c>
      <c r="D103" s="43" t="inlineStr">
        <is>
          <t>18-FZSL-61201</t>
        </is>
      </c>
      <c r="E103" s="537" t="inlineStr">
        <is>
          <t>RECOV.ETHYtoTA-6102 FLOW</t>
        </is>
      </c>
      <c r="F103" s="22">
        <f>F102</f>
        <v/>
      </c>
      <c r="G103" s="21">
        <f>G102</f>
        <v/>
      </c>
      <c r="H103" s="21">
        <f>H102</f>
        <v/>
      </c>
      <c r="I103" s="21" t="n">
        <v>6</v>
      </c>
      <c r="J103" s="85">
        <f>J102</f>
        <v/>
      </c>
      <c r="K103" s="22">
        <f>IF(MID(J103,4,3)="551","DO","DI")</f>
        <v/>
      </c>
      <c r="L103" s="22" t="n"/>
      <c r="M103" s="22" t="n"/>
      <c r="N103" s="22">
        <f>IF(N102&lt;&gt;"",N102,"")</f>
        <v/>
      </c>
      <c r="O103" s="22" t="n"/>
      <c r="P103" s="22" t="n"/>
      <c r="Q103" s="22" t="n"/>
      <c r="R103" s="22" t="n"/>
      <c r="S103" s="25">
        <f>"%Z"&amp;TEXT(G103,"00")&amp;TEXT(H103,"0")&amp;"1"&amp;TEXT(I103,"00")</f>
        <v/>
      </c>
      <c r="T103" s="22">
        <f>IF(D103&lt;&gt;"",D103,"")</f>
        <v/>
      </c>
      <c r="U103" s="22" t="inlineStr">
        <is>
          <t>18-FZSL-61201</t>
        </is>
      </c>
      <c r="V103" s="22">
        <f>IF(E103&lt;&gt;"",E103,"")</f>
        <v/>
      </c>
      <c r="W103" s="23" t="inlineStr">
        <is>
          <t>MI</t>
        </is>
      </c>
      <c r="X103" s="84" t="inlineStr">
        <is>
          <t>DCS</t>
        </is>
      </c>
      <c r="Y103" s="27" t="n"/>
      <c r="Z103" s="27" t="n"/>
      <c r="AA103" s="28" t="n"/>
      <c r="AB103" s="33" t="n"/>
      <c r="AC103" s="29" t="n"/>
      <c r="AD103" s="27" t="n"/>
      <c r="AE103" s="27" t="n"/>
      <c r="AF103" s="27" t="n"/>
      <c r="AG103" s="27" t="n"/>
      <c r="AH103" s="27" t="n"/>
      <c r="AI103" s="27" t="n"/>
      <c r="AJ103" s="531" t="inlineStr">
        <is>
          <t>18-IJB-40-013</t>
        </is>
      </c>
      <c r="AK103" s="530" t="inlineStr">
        <is>
          <t>18-40-013-iCC</t>
        </is>
      </c>
      <c r="AL103" s="27" t="n"/>
      <c r="AM103" s="27" t="n"/>
      <c r="AN103" s="27" t="n"/>
      <c r="AO103" s="27" t="n"/>
      <c r="AP103" s="27" t="n"/>
      <c r="AQ103" s="33" t="n"/>
      <c r="AR103" s="33" t="n"/>
      <c r="AS103" s="33" t="n"/>
      <c r="AT103" s="33" t="n"/>
      <c r="AU103" s="33" t="n"/>
      <c r="AV103" s="33" t="n"/>
      <c r="AW103" s="33" t="n"/>
      <c r="AX103" s="33" t="n"/>
      <c r="AY103" s="33" t="n"/>
      <c r="AZ103" s="33" t="n"/>
      <c r="BA103" s="33" t="n"/>
      <c r="BB103" s="33" t="n"/>
      <c r="BC103" s="33" t="n"/>
      <c r="BD103" s="33" t="n"/>
      <c r="BE103" s="33" t="n"/>
      <c r="BF103" s="33" t="n"/>
      <c r="BG103" s="33" t="n"/>
      <c r="BH103" s="33" t="n"/>
      <c r="BI103" s="27" t="n"/>
      <c r="BJ103" s="33" t="n"/>
      <c r="BK103" s="33" t="n"/>
      <c r="BL103" s="33" t="n"/>
      <c r="BM103" s="27" t="n"/>
      <c r="BN103" s="27" t="n"/>
      <c r="BO103" s="27" t="n"/>
      <c r="BP103" s="27" t="n"/>
      <c r="BQ103" s="522" t="inlineStr">
        <is>
          <t>-</t>
        </is>
      </c>
      <c r="BR103" s="37" t="n"/>
      <c r="BS103" s="36" t="n"/>
      <c r="BT103" s="37" t="n"/>
      <c r="BU103" s="39" t="n"/>
      <c r="BV103" s="523" t="n">
        <v>1840</v>
      </c>
    </row>
    <row r="104" ht="19.9" customHeight="1" s="521">
      <c r="A104" s="10" t="n">
        <v>104</v>
      </c>
      <c r="B104" s="15" t="n">
        <v>7</v>
      </c>
      <c r="C104" s="519" t="n">
        <v>1840</v>
      </c>
      <c r="D104" s="43" t="inlineStr">
        <is>
          <t>18-FZSL-61202</t>
        </is>
      </c>
      <c r="E104" s="537" t="inlineStr">
        <is>
          <t>HCS TO TA-6101 RE FLOW</t>
        </is>
      </c>
      <c r="F104" s="22">
        <f>F103</f>
        <v/>
      </c>
      <c r="G104" s="21">
        <f>G103</f>
        <v/>
      </c>
      <c r="H104" s="21">
        <f>H103</f>
        <v/>
      </c>
      <c r="I104" s="21" t="n">
        <v>7</v>
      </c>
      <c r="J104" s="85">
        <f>J103</f>
        <v/>
      </c>
      <c r="K104" s="22">
        <f>IF(MID(J104,4,3)="551","DO","DI")</f>
        <v/>
      </c>
      <c r="L104" s="22" t="n"/>
      <c r="M104" s="22" t="n"/>
      <c r="N104" s="22">
        <f>IF(N103&lt;&gt;"",N103,"")</f>
        <v/>
      </c>
      <c r="O104" s="22" t="n"/>
      <c r="P104" s="22" t="n"/>
      <c r="Q104" s="22" t="n"/>
      <c r="R104" s="22" t="n"/>
      <c r="S104" s="25">
        <f>"%Z"&amp;TEXT(G104,"00")&amp;TEXT(H104,"0")&amp;"1"&amp;TEXT(I104,"00")</f>
        <v/>
      </c>
      <c r="T104" s="22">
        <f>IF(D104&lt;&gt;"",D104,"")</f>
        <v/>
      </c>
      <c r="U104" s="22" t="inlineStr">
        <is>
          <t>18-FZSL-61202</t>
        </is>
      </c>
      <c r="V104" s="22">
        <f>IF(E104&lt;&gt;"",E104,"")</f>
        <v/>
      </c>
      <c r="W104" s="23" t="inlineStr">
        <is>
          <t>MI</t>
        </is>
      </c>
      <c r="X104" s="84" t="inlineStr">
        <is>
          <t>DCS</t>
        </is>
      </c>
      <c r="Y104" s="27" t="n"/>
      <c r="Z104" s="27" t="n"/>
      <c r="AA104" s="28" t="n"/>
      <c r="AB104" s="33" t="n"/>
      <c r="AC104" s="29" t="n"/>
      <c r="AD104" s="27" t="n"/>
      <c r="AE104" s="27" t="n"/>
      <c r="AF104" s="27" t="n"/>
      <c r="AG104" s="27" t="n"/>
      <c r="AH104" s="27" t="n"/>
      <c r="AI104" s="27" t="n"/>
      <c r="AJ104" s="531" t="inlineStr">
        <is>
          <t>18-IJB-40-013</t>
        </is>
      </c>
      <c r="AK104" s="530" t="inlineStr">
        <is>
          <t>18-40-013-iCC</t>
        </is>
      </c>
      <c r="AL104" s="27" t="n"/>
      <c r="AM104" s="27" t="n"/>
      <c r="AN104" s="27" t="n"/>
      <c r="AO104" s="27" t="n"/>
      <c r="AP104" s="27" t="n"/>
      <c r="AQ104" s="33" t="n"/>
      <c r="AR104" s="33" t="n"/>
      <c r="AS104" s="33" t="n"/>
      <c r="AT104" s="33" t="n"/>
      <c r="AU104" s="33" t="n"/>
      <c r="AV104" s="33" t="n"/>
      <c r="AW104" s="33" t="n"/>
      <c r="AX104" s="33" t="n"/>
      <c r="AY104" s="33" t="n"/>
      <c r="AZ104" s="33" t="n"/>
      <c r="BA104" s="33" t="n"/>
      <c r="BB104" s="33" t="n"/>
      <c r="BC104" s="33" t="n"/>
      <c r="BD104" s="33" t="n"/>
      <c r="BE104" s="33" t="n"/>
      <c r="BF104" s="33" t="n"/>
      <c r="BG104" s="33" t="n"/>
      <c r="BH104" s="33" t="n"/>
      <c r="BI104" s="27" t="n"/>
      <c r="BJ104" s="33" t="n"/>
      <c r="BK104" s="33" t="n"/>
      <c r="BL104" s="33" t="n"/>
      <c r="BM104" s="27" t="n"/>
      <c r="BN104" s="27" t="n"/>
      <c r="BO104" s="27" t="n"/>
      <c r="BP104" s="27" t="n"/>
      <c r="BQ104" s="522" t="inlineStr">
        <is>
          <t>-</t>
        </is>
      </c>
      <c r="BR104" s="37" t="n"/>
      <c r="BS104" s="36" t="n"/>
      <c r="BT104" s="37" t="n"/>
      <c r="BU104" s="39" t="n"/>
      <c r="BV104" s="523" t="n">
        <v>1840</v>
      </c>
    </row>
    <row r="105" ht="19.9" customHeight="1" s="521">
      <c r="A105" s="10" t="n">
        <v>105</v>
      </c>
      <c r="B105" s="15" t="n">
        <v>8</v>
      </c>
      <c r="C105" s="519" t="n">
        <v>1840</v>
      </c>
      <c r="D105" s="43" t="inlineStr">
        <is>
          <t>18-LZSL-61201</t>
        </is>
      </c>
      <c r="E105" s="537" t="inlineStr">
        <is>
          <t>COOL.TO ET-6104 LEVEL</t>
        </is>
      </c>
      <c r="F105" s="22">
        <f>F104</f>
        <v/>
      </c>
      <c r="G105" s="21">
        <f>G104</f>
        <v/>
      </c>
      <c r="H105" s="21">
        <f>H104</f>
        <v/>
      </c>
      <c r="I105" s="21" t="n">
        <v>8</v>
      </c>
      <c r="J105" s="85">
        <f>J104</f>
        <v/>
      </c>
      <c r="K105" s="22">
        <f>IF(MID(J105,4,3)="551","DO","DI")</f>
        <v/>
      </c>
      <c r="L105" s="22" t="n"/>
      <c r="M105" s="22" t="n"/>
      <c r="N105" s="22">
        <f>IF(N104&lt;&gt;"",N104,"")</f>
        <v/>
      </c>
      <c r="O105" s="22" t="n"/>
      <c r="P105" s="22" t="n"/>
      <c r="Q105" s="22" t="n"/>
      <c r="R105" s="22" t="n"/>
      <c r="S105" s="25">
        <f>"%Z"&amp;TEXT(G105,"00")&amp;TEXT(H105,"0")&amp;"1"&amp;TEXT(I105,"00")</f>
        <v/>
      </c>
      <c r="T105" s="22">
        <f>IF(D105&lt;&gt;"",D105,"")</f>
        <v/>
      </c>
      <c r="U105" s="22" t="inlineStr">
        <is>
          <t>18-LZSL-61201</t>
        </is>
      </c>
      <c r="V105" s="22">
        <f>IF(E105&lt;&gt;"",E105,"")</f>
        <v/>
      </c>
      <c r="W105" s="23" t="inlineStr">
        <is>
          <t>MI</t>
        </is>
      </c>
      <c r="X105" s="84" t="inlineStr">
        <is>
          <t>DCS</t>
        </is>
      </c>
      <c r="Y105" s="27" t="n"/>
      <c r="Z105" s="27" t="n"/>
      <c r="AA105" s="28" t="n"/>
      <c r="AB105" s="33" t="n"/>
      <c r="AC105" s="29" t="n"/>
      <c r="AD105" s="27" t="n"/>
      <c r="AE105" s="27" t="n"/>
      <c r="AF105" s="27" t="n"/>
      <c r="AG105" s="27" t="n"/>
      <c r="AH105" s="27" t="n"/>
      <c r="AI105" s="27" t="n"/>
      <c r="AJ105" s="531" t="inlineStr">
        <is>
          <t>18-IJB-40-013</t>
        </is>
      </c>
      <c r="AK105" s="530" t="inlineStr">
        <is>
          <t>18-40-013-iCC</t>
        </is>
      </c>
      <c r="AL105" s="27" t="n"/>
      <c r="AM105" s="27" t="n"/>
      <c r="AN105" s="27" t="n"/>
      <c r="AO105" s="27" t="n"/>
      <c r="AP105" s="27" t="n"/>
      <c r="AQ105" s="33" t="n"/>
      <c r="AR105" s="33" t="n"/>
      <c r="AS105" s="33" t="n"/>
      <c r="AT105" s="33" t="n"/>
      <c r="AU105" s="33" t="n"/>
      <c r="AV105" s="33" t="n"/>
      <c r="AW105" s="33" t="n"/>
      <c r="AX105" s="33" t="n"/>
      <c r="AY105" s="33" t="n"/>
      <c r="AZ105" s="33" t="n"/>
      <c r="BA105" s="33" t="n"/>
      <c r="BB105" s="33" t="n"/>
      <c r="BC105" s="33" t="n"/>
      <c r="BD105" s="33" t="n"/>
      <c r="BE105" s="33" t="n"/>
      <c r="BF105" s="33" t="n"/>
      <c r="BG105" s="33" t="n"/>
      <c r="BH105" s="33" t="n"/>
      <c r="BI105" s="27" t="n"/>
      <c r="BJ105" s="33" t="n"/>
      <c r="BK105" s="33" t="n"/>
      <c r="BL105" s="33" t="n"/>
      <c r="BM105" s="27" t="n"/>
      <c r="BN105" s="27" t="n"/>
      <c r="BO105" s="27" t="n"/>
      <c r="BP105" s="27" t="n"/>
      <c r="BQ105" s="522" t="inlineStr">
        <is>
          <t>-</t>
        </is>
      </c>
      <c r="BR105" s="37" t="n"/>
      <c r="BS105" s="36" t="n"/>
      <c r="BT105" s="37" t="n"/>
      <c r="BU105" s="39" t="n"/>
      <c r="BV105" s="523" t="n">
        <v>1840</v>
      </c>
    </row>
    <row r="106" ht="19.9" customHeight="1" s="521">
      <c r="A106" s="10" t="n">
        <v>106</v>
      </c>
      <c r="B106" s="15" t="n">
        <v>9</v>
      </c>
      <c r="C106" s="519" t="n">
        <v>1840</v>
      </c>
      <c r="D106" s="43" t="inlineStr">
        <is>
          <t>18-LZSL-61202</t>
        </is>
      </c>
      <c r="E106" s="537" t="inlineStr">
        <is>
          <t>COOL.TO ET-6102 LEVEL</t>
        </is>
      </c>
      <c r="F106" s="22">
        <f>F105</f>
        <v/>
      </c>
      <c r="G106" s="21">
        <f>G105</f>
        <v/>
      </c>
      <c r="H106" s="21">
        <f>H105</f>
        <v/>
      </c>
      <c r="I106" s="21" t="n">
        <v>9</v>
      </c>
      <c r="J106" s="85">
        <f>J105</f>
        <v/>
      </c>
      <c r="K106" s="22">
        <f>IF(MID(J106,4,3)="551","DO","DI")</f>
        <v/>
      </c>
      <c r="L106" s="22" t="n"/>
      <c r="M106" s="22" t="n"/>
      <c r="N106" s="22">
        <f>IF(N105&lt;&gt;"",N105,"")</f>
        <v/>
      </c>
      <c r="O106" s="22" t="n"/>
      <c r="P106" s="22" t="n"/>
      <c r="Q106" s="22" t="n"/>
      <c r="R106" s="22" t="n"/>
      <c r="S106" s="25">
        <f>"%Z"&amp;TEXT(G106,"00")&amp;TEXT(H106,"0")&amp;"1"&amp;TEXT(I106,"00")</f>
        <v/>
      </c>
      <c r="T106" s="22">
        <f>IF(D106&lt;&gt;"",D106,"")</f>
        <v/>
      </c>
      <c r="U106" s="22" t="inlineStr">
        <is>
          <t>18-LZSL-61202</t>
        </is>
      </c>
      <c r="V106" s="22">
        <f>IF(E106&lt;&gt;"",E106,"")</f>
        <v/>
      </c>
      <c r="W106" s="23" t="inlineStr">
        <is>
          <t>MI</t>
        </is>
      </c>
      <c r="X106" s="84" t="inlineStr">
        <is>
          <t>DCS</t>
        </is>
      </c>
      <c r="Y106" s="27" t="n"/>
      <c r="Z106" s="27" t="n"/>
      <c r="AA106" s="28" t="n"/>
      <c r="AB106" s="33" t="n"/>
      <c r="AC106" s="29" t="n"/>
      <c r="AD106" s="27" t="n"/>
      <c r="AE106" s="27" t="n"/>
      <c r="AF106" s="27" t="n"/>
      <c r="AG106" s="27" t="n"/>
      <c r="AH106" s="27" t="n"/>
      <c r="AI106" s="27" t="n"/>
      <c r="AJ106" s="531" t="inlineStr">
        <is>
          <t>18-IJB-40-013</t>
        </is>
      </c>
      <c r="AK106" s="530" t="inlineStr">
        <is>
          <t>18-40-013-iCC</t>
        </is>
      </c>
      <c r="AL106" s="27" t="n"/>
      <c r="AM106" s="27" t="n"/>
      <c r="AN106" s="27" t="n"/>
      <c r="AO106" s="27" t="n"/>
      <c r="AP106" s="27" t="n"/>
      <c r="AQ106" s="33" t="n"/>
      <c r="AR106" s="33" t="n"/>
      <c r="AS106" s="33" t="n"/>
      <c r="AT106" s="33" t="n"/>
      <c r="AU106" s="33" t="n"/>
      <c r="AV106" s="33" t="n"/>
      <c r="AW106" s="33" t="n"/>
      <c r="AX106" s="33" t="n"/>
      <c r="AY106" s="33" t="n"/>
      <c r="AZ106" s="33" t="n"/>
      <c r="BA106" s="33" t="n"/>
      <c r="BB106" s="33" t="n"/>
      <c r="BC106" s="33" t="n"/>
      <c r="BD106" s="33" t="n"/>
      <c r="BE106" s="33" t="n"/>
      <c r="BF106" s="33" t="n"/>
      <c r="BG106" s="33" t="n"/>
      <c r="BH106" s="33" t="n"/>
      <c r="BI106" s="27" t="n"/>
      <c r="BJ106" s="33" t="n"/>
      <c r="BK106" s="33" t="n"/>
      <c r="BL106" s="33" t="n"/>
      <c r="BM106" s="27" t="n"/>
      <c r="BN106" s="27" t="n"/>
      <c r="BO106" s="27" t="n"/>
      <c r="BP106" s="27" t="n"/>
      <c r="BQ106" s="522" t="inlineStr">
        <is>
          <t>-</t>
        </is>
      </c>
      <c r="BR106" s="37" t="n"/>
      <c r="BS106" s="36" t="n"/>
      <c r="BT106" s="37" t="n"/>
      <c r="BU106" s="39" t="n"/>
      <c r="BV106" s="523" t="n">
        <v>1840</v>
      </c>
    </row>
    <row r="107" ht="19.9" customHeight="1" s="521">
      <c r="A107" s="10" t="n">
        <v>107</v>
      </c>
      <c r="B107" s="15" t="n">
        <v>10</v>
      </c>
      <c r="C107" s="519" t="n">
        <v>1840</v>
      </c>
      <c r="D107" s="43" t="inlineStr">
        <is>
          <t>18-LZSL-61203</t>
        </is>
      </c>
      <c r="E107" s="537" t="inlineStr">
        <is>
          <t>C2 OFFSPEC TO OSBL LEVEL</t>
        </is>
      </c>
      <c r="F107" s="22">
        <f>F106</f>
        <v/>
      </c>
      <c r="G107" s="21">
        <f>G106</f>
        <v/>
      </c>
      <c r="H107" s="21">
        <f>H106</f>
        <v/>
      </c>
      <c r="I107" s="21" t="n">
        <v>10</v>
      </c>
      <c r="J107" s="85">
        <f>J106</f>
        <v/>
      </c>
      <c r="K107" s="22">
        <f>IF(MID(J107,4,3)="551","DO","DI")</f>
        <v/>
      </c>
      <c r="L107" s="22" t="n"/>
      <c r="M107" s="22" t="n"/>
      <c r="N107" s="22">
        <f>IF(N106&lt;&gt;"",N106,"")</f>
        <v/>
      </c>
      <c r="O107" s="22" t="n"/>
      <c r="P107" s="22" t="n"/>
      <c r="Q107" s="22" t="n"/>
      <c r="R107" s="22" t="n"/>
      <c r="S107" s="25">
        <f>"%Z"&amp;TEXT(G107,"00")&amp;TEXT(H107,"0")&amp;"1"&amp;TEXT(I107,"00")</f>
        <v/>
      </c>
      <c r="T107" s="22">
        <f>IF(D107&lt;&gt;"",D107,"")</f>
        <v/>
      </c>
      <c r="U107" s="22" t="inlineStr">
        <is>
          <t>18-LZSL-61203</t>
        </is>
      </c>
      <c r="V107" s="22">
        <f>IF(E107&lt;&gt;"",E107,"")</f>
        <v/>
      </c>
      <c r="W107" s="23" t="inlineStr">
        <is>
          <t>MI</t>
        </is>
      </c>
      <c r="X107" s="84" t="inlineStr">
        <is>
          <t>DCS</t>
        </is>
      </c>
      <c r="Y107" s="27" t="n"/>
      <c r="Z107" s="27" t="n"/>
      <c r="AA107" s="28" t="n"/>
      <c r="AB107" s="33" t="n"/>
      <c r="AC107" s="29" t="n"/>
      <c r="AD107" s="27" t="n"/>
      <c r="AE107" s="27" t="n"/>
      <c r="AF107" s="27" t="n"/>
      <c r="AG107" s="27" t="n"/>
      <c r="AH107" s="27" t="n"/>
      <c r="AI107" s="27" t="n"/>
      <c r="AJ107" s="531" t="inlineStr">
        <is>
          <t>18-IJB-40-013</t>
        </is>
      </c>
      <c r="AK107" s="530" t="inlineStr">
        <is>
          <t>18-40-013-iCC</t>
        </is>
      </c>
      <c r="AL107" s="27" t="n"/>
      <c r="AM107" s="27" t="n"/>
      <c r="AN107" s="27" t="n"/>
      <c r="AO107" s="27" t="n"/>
      <c r="AP107" s="27" t="n"/>
      <c r="AQ107" s="33" t="n"/>
      <c r="AR107" s="33" t="n"/>
      <c r="AS107" s="33" t="n"/>
      <c r="AT107" s="33" t="n"/>
      <c r="AU107" s="33" t="n"/>
      <c r="AV107" s="33" t="n"/>
      <c r="AW107" s="33" t="n"/>
      <c r="AX107" s="33" t="n"/>
      <c r="AY107" s="33" t="n"/>
      <c r="AZ107" s="33" t="n"/>
      <c r="BA107" s="33" t="n"/>
      <c r="BB107" s="33" t="n"/>
      <c r="BC107" s="33" t="n"/>
      <c r="BD107" s="33" t="n"/>
      <c r="BE107" s="33" t="n"/>
      <c r="BF107" s="33" t="n"/>
      <c r="BG107" s="33" t="n"/>
      <c r="BH107" s="33" t="n"/>
      <c r="BI107" s="27" t="n"/>
      <c r="BJ107" s="33" t="n"/>
      <c r="BK107" s="33" t="n"/>
      <c r="BL107" s="33" t="n"/>
      <c r="BM107" s="27" t="n"/>
      <c r="BN107" s="27" t="n"/>
      <c r="BO107" s="27" t="n"/>
      <c r="BP107" s="27" t="n"/>
      <c r="BQ107" s="522" t="inlineStr">
        <is>
          <t>-</t>
        </is>
      </c>
      <c r="BR107" s="37" t="n"/>
      <c r="BS107" s="36" t="n"/>
      <c r="BT107" s="37" t="n"/>
      <c r="BU107" s="39" t="n"/>
      <c r="BV107" s="523" t="n">
        <v>1840</v>
      </c>
    </row>
    <row r="108" ht="19.9" customHeight="1" s="521">
      <c r="A108" s="10" t="n">
        <v>108</v>
      </c>
      <c r="B108" s="15" t="n">
        <v>11</v>
      </c>
      <c r="C108" s="519" t="n">
        <v>1840</v>
      </c>
      <c r="D108" s="43" t="inlineStr">
        <is>
          <t>18-XZSH-61102</t>
        </is>
      </c>
      <c r="E108" s="537" t="inlineStr">
        <is>
          <t>RECOV. MONOMERS  UP-6501</t>
        </is>
      </c>
      <c r="F108" s="22">
        <f>F107</f>
        <v/>
      </c>
      <c r="G108" s="21">
        <f>G107</f>
        <v/>
      </c>
      <c r="H108" s="21">
        <f>H107</f>
        <v/>
      </c>
      <c r="I108" s="21" t="n">
        <v>11</v>
      </c>
      <c r="J108" s="85">
        <f>J107</f>
        <v/>
      </c>
      <c r="K108" s="22">
        <f>IF(MID(J108,4,3)="551","DO","DI")</f>
        <v/>
      </c>
      <c r="L108" s="22" t="n"/>
      <c r="M108" s="22" t="n"/>
      <c r="N108" s="22">
        <f>IF(N107&lt;&gt;"",N107,"")</f>
        <v/>
      </c>
      <c r="O108" s="22" t="n"/>
      <c r="P108" s="22" t="n"/>
      <c r="Q108" s="22" t="n"/>
      <c r="R108" s="22" t="n"/>
      <c r="S108" s="25">
        <f>"%Z"&amp;TEXT(G108,"00")&amp;TEXT(H108,"0")&amp;"1"&amp;TEXT(I108,"00")</f>
        <v/>
      </c>
      <c r="T108" s="22">
        <f>IF(D108&lt;&gt;"",D108,"")</f>
        <v/>
      </c>
      <c r="U108" s="22" t="inlineStr">
        <is>
          <t>18-XZSH-61102</t>
        </is>
      </c>
      <c r="V108" s="22">
        <f>IF(E108&lt;&gt;"",E108,"")</f>
        <v/>
      </c>
      <c r="W108" s="23" t="inlineStr">
        <is>
          <t>MI</t>
        </is>
      </c>
      <c r="X108" s="84" t="inlineStr">
        <is>
          <t>DCS</t>
        </is>
      </c>
      <c r="Y108" s="27" t="n"/>
      <c r="Z108" s="27" t="n"/>
      <c r="AA108" s="28" t="n"/>
      <c r="AB108" s="33" t="n"/>
      <c r="AC108" s="29" t="n"/>
      <c r="AD108" s="27" t="n"/>
      <c r="AE108" s="27" t="n"/>
      <c r="AF108" s="27" t="n"/>
      <c r="AG108" s="27" t="n"/>
      <c r="AH108" s="27" t="n"/>
      <c r="AI108" s="27" t="n"/>
      <c r="AJ108" s="531" t="inlineStr">
        <is>
          <t>18-IJB-40-014</t>
        </is>
      </c>
      <c r="AK108" s="530" t="inlineStr">
        <is>
          <t>18-40-014-iCC</t>
        </is>
      </c>
      <c r="AL108" s="27" t="n"/>
      <c r="AM108" s="27" t="n"/>
      <c r="AN108" s="27" t="n"/>
      <c r="AO108" s="27" t="n"/>
      <c r="AP108" s="27" t="n"/>
      <c r="AQ108" s="33" t="n"/>
      <c r="AR108" s="33" t="n"/>
      <c r="AS108" s="33" t="n"/>
      <c r="AT108" s="33" t="n"/>
      <c r="AU108" s="33" t="n"/>
      <c r="AV108" s="33" t="n"/>
      <c r="AW108" s="33" t="n"/>
      <c r="AX108" s="33" t="n"/>
      <c r="AY108" s="33" t="n"/>
      <c r="AZ108" s="33" t="n"/>
      <c r="BA108" s="33" t="n"/>
      <c r="BB108" s="33" t="n"/>
      <c r="BC108" s="33" t="n"/>
      <c r="BD108" s="33" t="n"/>
      <c r="BE108" s="33" t="n"/>
      <c r="BF108" s="33" t="n"/>
      <c r="BG108" s="33" t="n"/>
      <c r="BH108" s="33" t="n"/>
      <c r="BI108" s="27" t="n"/>
      <c r="BJ108" s="33" t="n"/>
      <c r="BK108" s="33" t="n"/>
      <c r="BL108" s="33" t="n"/>
      <c r="BM108" s="27" t="n"/>
      <c r="BN108" s="27" t="n"/>
      <c r="BO108" s="27" t="n"/>
      <c r="BP108" s="27" t="n"/>
      <c r="BQ108" s="522" t="inlineStr">
        <is>
          <t>-</t>
        </is>
      </c>
      <c r="BR108" s="37" t="n"/>
      <c r="BS108" s="36" t="n"/>
      <c r="BT108" s="37" t="n"/>
      <c r="BU108" s="39" t="n"/>
      <c r="BV108" s="523" t="n">
        <v>1840</v>
      </c>
    </row>
    <row r="109" ht="19.9" customHeight="1" s="521">
      <c r="A109" s="10" t="n">
        <v>109</v>
      </c>
      <c r="B109" s="15" t="n">
        <v>12</v>
      </c>
      <c r="C109" s="519" t="n">
        <v>1840</v>
      </c>
      <c r="D109" s="43" t="inlineStr">
        <is>
          <t>18-XZSL-61102</t>
        </is>
      </c>
      <c r="E109" s="553" t="inlineStr">
        <is>
          <t>RECOV. MONOMERS  UP-6501</t>
        </is>
      </c>
      <c r="F109" s="22">
        <f>F108</f>
        <v/>
      </c>
      <c r="G109" s="21">
        <f>G108</f>
        <v/>
      </c>
      <c r="H109" s="21">
        <f>H108</f>
        <v/>
      </c>
      <c r="I109" s="21" t="n">
        <v>12</v>
      </c>
      <c r="J109" s="85">
        <f>J108</f>
        <v/>
      </c>
      <c r="K109" s="22">
        <f>IF(MID(J109,4,3)="551","DO","DI")</f>
        <v/>
      </c>
      <c r="L109" s="22" t="n"/>
      <c r="M109" s="22" t="n"/>
      <c r="N109" s="22">
        <f>IF(N108&lt;&gt;"",N108,"")</f>
        <v/>
      </c>
      <c r="O109" s="22" t="n"/>
      <c r="P109" s="22" t="n"/>
      <c r="Q109" s="22" t="n"/>
      <c r="R109" s="22" t="n"/>
      <c r="S109" s="25">
        <f>"%Z"&amp;TEXT(G109,"00")&amp;TEXT(H109,"0")&amp;"1"&amp;TEXT(I109,"00")</f>
        <v/>
      </c>
      <c r="T109" s="22">
        <f>IF(D109&lt;&gt;"",D109,"")</f>
        <v/>
      </c>
      <c r="U109" s="22" t="inlineStr">
        <is>
          <t>18-XZSL-61102</t>
        </is>
      </c>
      <c r="V109" s="22">
        <f>IF(E109&lt;&gt;"",E109,"")</f>
        <v/>
      </c>
      <c r="W109" s="23" t="inlineStr">
        <is>
          <t>MI</t>
        </is>
      </c>
      <c r="X109" s="84" t="inlineStr">
        <is>
          <t>DCS</t>
        </is>
      </c>
      <c r="Y109" s="27" t="n"/>
      <c r="Z109" s="27" t="n"/>
      <c r="AA109" s="28" t="n"/>
      <c r="AB109" s="33" t="n"/>
      <c r="AC109" s="29" t="n"/>
      <c r="AD109" s="27" t="n"/>
      <c r="AE109" s="27" t="n"/>
      <c r="AF109" s="27" t="n"/>
      <c r="AG109" s="27" t="n"/>
      <c r="AH109" s="27" t="n"/>
      <c r="AI109" s="27" t="n"/>
      <c r="AJ109" s="531" t="inlineStr">
        <is>
          <t>18-IJB-40-014</t>
        </is>
      </c>
      <c r="AK109" s="530" t="inlineStr">
        <is>
          <t>18-40-014-iCC</t>
        </is>
      </c>
      <c r="AL109" s="27" t="n"/>
      <c r="AM109" s="27" t="n"/>
      <c r="AN109" s="27" t="n"/>
      <c r="AO109" s="27" t="n"/>
      <c r="AP109" s="27" t="n"/>
      <c r="AQ109" s="33" t="n"/>
      <c r="AR109" s="33" t="n"/>
      <c r="AS109" s="33" t="n"/>
      <c r="AT109" s="33" t="n"/>
      <c r="AU109" s="33" t="n"/>
      <c r="AV109" s="33" t="n"/>
      <c r="AW109" s="33" t="n"/>
      <c r="AX109" s="33" t="n"/>
      <c r="AY109" s="33" t="n"/>
      <c r="AZ109" s="33" t="n"/>
      <c r="BA109" s="33" t="n"/>
      <c r="BB109" s="33" t="n"/>
      <c r="BC109" s="33" t="n"/>
      <c r="BD109" s="33" t="n"/>
      <c r="BE109" s="33" t="n"/>
      <c r="BF109" s="33" t="n"/>
      <c r="BG109" s="33" t="n"/>
      <c r="BH109" s="33" t="n"/>
      <c r="BI109" s="27" t="n"/>
      <c r="BJ109" s="33" t="n"/>
      <c r="BK109" s="33" t="n"/>
      <c r="BL109" s="33" t="n"/>
      <c r="BM109" s="27" t="n"/>
      <c r="BN109" s="27" t="n"/>
      <c r="BO109" s="27" t="n"/>
      <c r="BP109" s="27" t="n"/>
      <c r="BQ109" s="522" t="inlineStr">
        <is>
          <t>-</t>
        </is>
      </c>
      <c r="BR109" s="37" t="n"/>
      <c r="BS109" s="36" t="n"/>
      <c r="BT109" s="37" t="n"/>
      <c r="BU109" s="39" t="n"/>
      <c r="BV109" s="523" t="n">
        <v>1840</v>
      </c>
    </row>
    <row r="110" ht="19.9" customHeight="1" s="521">
      <c r="A110" s="10" t="n">
        <v>110</v>
      </c>
      <c r="B110" s="15" t="n">
        <v>13</v>
      </c>
      <c r="C110" s="519" t="n">
        <v>1840</v>
      </c>
      <c r="D110" s="43" t="inlineStr">
        <is>
          <t>18-XZSH-61103</t>
        </is>
      </c>
      <c r="E110" s="553" t="inlineStr">
        <is>
          <t>LIQUID BLEED  PP-3201</t>
        </is>
      </c>
      <c r="F110" s="22">
        <f>F109</f>
        <v/>
      </c>
      <c r="G110" s="21">
        <f>G109</f>
        <v/>
      </c>
      <c r="H110" s="21">
        <f>H109</f>
        <v/>
      </c>
      <c r="I110" s="21" t="n">
        <v>13</v>
      </c>
      <c r="J110" s="85">
        <f>J109</f>
        <v/>
      </c>
      <c r="K110" s="22">
        <f>IF(MID(J110,4,3)="551","DO","DI")</f>
        <v/>
      </c>
      <c r="L110" s="22" t="n"/>
      <c r="M110" s="22" t="n"/>
      <c r="N110" s="22">
        <f>IF(N109&lt;&gt;"",N109,"")</f>
        <v/>
      </c>
      <c r="O110" s="22" t="n"/>
      <c r="P110" s="22" t="n"/>
      <c r="Q110" s="22" t="n"/>
      <c r="R110" s="22" t="n"/>
      <c r="S110" s="25">
        <f>"%Z"&amp;TEXT(G110,"00")&amp;TEXT(H110,"0")&amp;"1"&amp;TEXT(I110,"00")</f>
        <v/>
      </c>
      <c r="T110" s="22">
        <f>IF(D110&lt;&gt;"",D110,"")</f>
        <v/>
      </c>
      <c r="U110" s="22" t="inlineStr">
        <is>
          <t>18-XZSH-61103</t>
        </is>
      </c>
      <c r="V110" s="22">
        <f>IF(E110&lt;&gt;"",E110,"")</f>
        <v/>
      </c>
      <c r="W110" s="23" t="inlineStr">
        <is>
          <t>MI</t>
        </is>
      </c>
      <c r="X110" s="84" t="inlineStr">
        <is>
          <t>DCS</t>
        </is>
      </c>
      <c r="Y110" s="27" t="n"/>
      <c r="Z110" s="27" t="n"/>
      <c r="AA110" s="28" t="n"/>
      <c r="AB110" s="33" t="n"/>
      <c r="AC110" s="29" t="n"/>
      <c r="AD110" s="27" t="n"/>
      <c r="AE110" s="27" t="n"/>
      <c r="AF110" s="27" t="n"/>
      <c r="AG110" s="27" t="n"/>
      <c r="AH110" s="27" t="n"/>
      <c r="AI110" s="27" t="n"/>
      <c r="AJ110" s="531" t="inlineStr">
        <is>
          <t>18-IJB-40-014</t>
        </is>
      </c>
      <c r="AK110" s="530" t="inlineStr">
        <is>
          <t>18-40-014-iCC</t>
        </is>
      </c>
      <c r="AL110" s="27" t="n"/>
      <c r="AM110" s="27" t="n"/>
      <c r="AN110" s="27" t="n"/>
      <c r="AO110" s="27" t="n"/>
      <c r="AP110" s="27" t="n"/>
      <c r="AQ110" s="33" t="n"/>
      <c r="AR110" s="33" t="n"/>
      <c r="AS110" s="33" t="n"/>
      <c r="AT110" s="33" t="n"/>
      <c r="AU110" s="33" t="n"/>
      <c r="AV110" s="33" t="n"/>
      <c r="AW110" s="33" t="n"/>
      <c r="AX110" s="33" t="n"/>
      <c r="AY110" s="33" t="n"/>
      <c r="AZ110" s="33" t="n"/>
      <c r="BA110" s="33" t="n"/>
      <c r="BB110" s="33" t="n"/>
      <c r="BC110" s="33" t="n"/>
      <c r="BD110" s="33" t="n"/>
      <c r="BE110" s="33" t="n"/>
      <c r="BF110" s="33" t="n"/>
      <c r="BG110" s="33" t="n"/>
      <c r="BH110" s="33" t="n"/>
      <c r="BI110" s="27" t="n"/>
      <c r="BJ110" s="33" t="n"/>
      <c r="BK110" s="33" t="n"/>
      <c r="BL110" s="33" t="n"/>
      <c r="BM110" s="27" t="n"/>
      <c r="BN110" s="27" t="n"/>
      <c r="BO110" s="27" t="n"/>
      <c r="BP110" s="27" t="n"/>
      <c r="BQ110" s="522" t="inlineStr">
        <is>
          <t>-</t>
        </is>
      </c>
      <c r="BR110" s="37" t="n"/>
      <c r="BS110" s="36" t="n"/>
      <c r="BT110" s="37" t="n"/>
      <c r="BU110" s="39" t="n"/>
      <c r="BV110" s="523" t="n">
        <v>1840</v>
      </c>
    </row>
    <row r="111" ht="19.9" customHeight="1" s="521">
      <c r="A111" s="10" t="n">
        <v>111</v>
      </c>
      <c r="B111" s="15" t="n">
        <v>14</v>
      </c>
      <c r="C111" s="519" t="n">
        <v>1840</v>
      </c>
      <c r="D111" s="43" t="inlineStr">
        <is>
          <t>18-XZSL-61103</t>
        </is>
      </c>
      <c r="E111" s="553" t="inlineStr">
        <is>
          <t>LIQUID BLEED  PP-3201</t>
        </is>
      </c>
      <c r="F111" s="22">
        <f>F110</f>
        <v/>
      </c>
      <c r="G111" s="21">
        <f>G110</f>
        <v/>
      </c>
      <c r="H111" s="21">
        <f>H110</f>
        <v/>
      </c>
      <c r="I111" s="21" t="n">
        <v>14</v>
      </c>
      <c r="J111" s="85">
        <f>J110</f>
        <v/>
      </c>
      <c r="K111" s="22">
        <f>IF(MID(J111,4,3)="551","DO","DI")</f>
        <v/>
      </c>
      <c r="L111" s="22" t="n"/>
      <c r="M111" s="22" t="n"/>
      <c r="N111" s="22">
        <f>IF(N110&lt;&gt;"",N110,"")</f>
        <v/>
      </c>
      <c r="O111" s="22" t="n"/>
      <c r="P111" s="22" t="n"/>
      <c r="Q111" s="22" t="n"/>
      <c r="R111" s="22" t="n"/>
      <c r="S111" s="25">
        <f>"%Z"&amp;TEXT(G111,"00")&amp;TEXT(H111,"0")&amp;"1"&amp;TEXT(I111,"00")</f>
        <v/>
      </c>
      <c r="T111" s="22">
        <f>IF(D111&lt;&gt;"",D111,"")</f>
        <v/>
      </c>
      <c r="U111" s="22" t="inlineStr">
        <is>
          <t>18-XZSL-61103</t>
        </is>
      </c>
      <c r="V111" s="22">
        <f>IF(E111&lt;&gt;"",E111,"")</f>
        <v/>
      </c>
      <c r="W111" s="23" t="inlineStr">
        <is>
          <t>MI</t>
        </is>
      </c>
      <c r="X111" s="84" t="inlineStr">
        <is>
          <t>DCS</t>
        </is>
      </c>
      <c r="Y111" s="27" t="n"/>
      <c r="Z111" s="27" t="n"/>
      <c r="AA111" s="28" t="n"/>
      <c r="AB111" s="33" t="n"/>
      <c r="AC111" s="29" t="n"/>
      <c r="AD111" s="27" t="n"/>
      <c r="AE111" s="27" t="n"/>
      <c r="AF111" s="27" t="n"/>
      <c r="AG111" s="27" t="n"/>
      <c r="AH111" s="27" t="n"/>
      <c r="AI111" s="27" t="n"/>
      <c r="AJ111" s="531" t="inlineStr">
        <is>
          <t>18-IJB-40-014</t>
        </is>
      </c>
      <c r="AK111" s="530" t="inlineStr">
        <is>
          <t>18-40-014-iCC</t>
        </is>
      </c>
      <c r="AL111" s="27" t="n"/>
      <c r="AM111" s="27" t="n"/>
      <c r="AN111" s="27" t="n"/>
      <c r="AO111" s="27" t="n"/>
      <c r="AP111" s="27" t="n"/>
      <c r="AQ111" s="33" t="n"/>
      <c r="AR111" s="33" t="n"/>
      <c r="AS111" s="33" t="n"/>
      <c r="AT111" s="33" t="n"/>
      <c r="AU111" s="33" t="n"/>
      <c r="AV111" s="33" t="n"/>
      <c r="AW111" s="33" t="n"/>
      <c r="AX111" s="33" t="n"/>
      <c r="AY111" s="33" t="n"/>
      <c r="AZ111" s="33" t="n"/>
      <c r="BA111" s="33" t="n"/>
      <c r="BB111" s="33" t="n"/>
      <c r="BC111" s="33" t="n"/>
      <c r="BD111" s="33" t="n"/>
      <c r="BE111" s="33" t="n"/>
      <c r="BF111" s="33" t="n"/>
      <c r="BG111" s="33" t="n"/>
      <c r="BH111" s="33" t="n"/>
      <c r="BI111" s="27" t="n"/>
      <c r="BJ111" s="33" t="n"/>
      <c r="BK111" s="33" t="n"/>
      <c r="BL111" s="33" t="n"/>
      <c r="BM111" s="27" t="n"/>
      <c r="BN111" s="27" t="n"/>
      <c r="BO111" s="27" t="n"/>
      <c r="BP111" s="27" t="n"/>
      <c r="BQ111" s="522" t="inlineStr">
        <is>
          <t>-</t>
        </is>
      </c>
      <c r="BR111" s="37" t="n"/>
      <c r="BS111" s="36" t="n"/>
      <c r="BT111" s="37" t="n"/>
      <c r="BU111" s="39" t="n"/>
      <c r="BV111" s="523" t="n">
        <v>1840</v>
      </c>
    </row>
    <row r="112" ht="19.9" customHeight="1" s="521">
      <c r="A112" s="10" t="n">
        <v>112</v>
      </c>
      <c r="B112" s="15" t="n">
        <v>15</v>
      </c>
      <c r="C112" s="519" t="n">
        <v>1840</v>
      </c>
      <c r="D112" s="43" t="inlineStr">
        <is>
          <t>18-XZSH-61106</t>
        </is>
      </c>
      <c r="E112" s="553" t="inlineStr">
        <is>
          <t>CARRIER GAS TO ET-6106</t>
        </is>
      </c>
      <c r="F112" s="22">
        <f>F111</f>
        <v/>
      </c>
      <c r="G112" s="21">
        <f>G111</f>
        <v/>
      </c>
      <c r="H112" s="21">
        <f>H111</f>
        <v/>
      </c>
      <c r="I112" s="21" t="n">
        <v>15</v>
      </c>
      <c r="J112" s="85">
        <f>J111</f>
        <v/>
      </c>
      <c r="K112" s="22">
        <f>IF(MID(J112,4,3)="551","DO","DI")</f>
        <v/>
      </c>
      <c r="L112" s="22" t="n"/>
      <c r="M112" s="22" t="n"/>
      <c r="N112" s="22">
        <f>IF(N111&lt;&gt;"",N111,"")</f>
        <v/>
      </c>
      <c r="O112" s="22" t="n"/>
      <c r="P112" s="22" t="n"/>
      <c r="Q112" s="22" t="n"/>
      <c r="R112" s="22" t="n"/>
      <c r="S112" s="25">
        <f>"%Z"&amp;TEXT(G112,"00")&amp;TEXT(H112,"0")&amp;"1"&amp;TEXT(I112,"00")</f>
        <v/>
      </c>
      <c r="T112" s="22">
        <f>IF(D112&lt;&gt;"",D112,"")</f>
        <v/>
      </c>
      <c r="U112" s="22" t="inlineStr">
        <is>
          <t>18-XZSH-61106</t>
        </is>
      </c>
      <c r="V112" s="22">
        <f>IF(E112&lt;&gt;"",E112,"")</f>
        <v/>
      </c>
      <c r="W112" s="23" t="inlineStr">
        <is>
          <t>MI</t>
        </is>
      </c>
      <c r="X112" s="84" t="inlineStr">
        <is>
          <t>DCS</t>
        </is>
      </c>
      <c r="Y112" s="27" t="n"/>
      <c r="Z112" s="27" t="n"/>
      <c r="AA112" s="28" t="n"/>
      <c r="AB112" s="33" t="n"/>
      <c r="AC112" s="29" t="n"/>
      <c r="AD112" s="27" t="n"/>
      <c r="AE112" s="27" t="n"/>
      <c r="AF112" s="27" t="n"/>
      <c r="AG112" s="27" t="n"/>
      <c r="AH112" s="27" t="n"/>
      <c r="AI112" s="27" t="n"/>
      <c r="AJ112" s="531" t="inlineStr">
        <is>
          <t>18-IJB-40-014</t>
        </is>
      </c>
      <c r="AK112" s="530" t="inlineStr">
        <is>
          <t>18-40-014-iCC</t>
        </is>
      </c>
      <c r="AL112" s="27" t="n"/>
      <c r="AM112" s="27" t="n"/>
      <c r="AN112" s="27" t="n"/>
      <c r="AO112" s="27" t="n"/>
      <c r="AP112" s="27" t="n"/>
      <c r="AQ112" s="33" t="n"/>
      <c r="AR112" s="33" t="n"/>
      <c r="AS112" s="33" t="n"/>
      <c r="AT112" s="33" t="n"/>
      <c r="AU112" s="33" t="n"/>
      <c r="AV112" s="33" t="n"/>
      <c r="AW112" s="33" t="n"/>
      <c r="AX112" s="33" t="n"/>
      <c r="AY112" s="33" t="n"/>
      <c r="AZ112" s="33" t="n"/>
      <c r="BA112" s="33" t="n"/>
      <c r="BB112" s="33" t="n"/>
      <c r="BC112" s="33" t="n"/>
      <c r="BD112" s="33" t="n"/>
      <c r="BE112" s="33" t="n"/>
      <c r="BF112" s="33" t="n"/>
      <c r="BG112" s="33" t="n"/>
      <c r="BH112" s="33" t="n"/>
      <c r="BI112" s="27" t="n"/>
      <c r="BJ112" s="33" t="n"/>
      <c r="BK112" s="33" t="n"/>
      <c r="BL112" s="33" t="n"/>
      <c r="BM112" s="27" t="n"/>
      <c r="BN112" s="27" t="n"/>
      <c r="BO112" s="27" t="n"/>
      <c r="BP112" s="27" t="n"/>
      <c r="BQ112" s="522" t="inlineStr">
        <is>
          <t>-</t>
        </is>
      </c>
      <c r="BR112" s="37" t="n"/>
      <c r="BS112" s="36" t="n"/>
      <c r="BT112" s="37" t="n"/>
      <c r="BU112" s="39" t="n"/>
      <c r="BV112" s="523" t="n">
        <v>1840</v>
      </c>
    </row>
    <row r="113" ht="19.9" customHeight="1" s="521">
      <c r="A113" s="10" t="n">
        <v>113</v>
      </c>
      <c r="B113" s="15" t="n">
        <v>16</v>
      </c>
      <c r="C113" s="519" t="n">
        <v>1840</v>
      </c>
      <c r="D113" s="43" t="inlineStr">
        <is>
          <t>18-XZSL-61106</t>
        </is>
      </c>
      <c r="E113" s="553" t="inlineStr">
        <is>
          <t>CARRIER GAS TO ET-6106</t>
        </is>
      </c>
      <c r="F113" s="22">
        <f>F112</f>
        <v/>
      </c>
      <c r="G113" s="21">
        <f>G112</f>
        <v/>
      </c>
      <c r="H113" s="21">
        <f>H112</f>
        <v/>
      </c>
      <c r="I113" s="21" t="n">
        <v>16</v>
      </c>
      <c r="J113" s="85">
        <f>J112</f>
        <v/>
      </c>
      <c r="K113" s="22">
        <f>IF(MID(J113,4,3)="551","DO","DI")</f>
        <v/>
      </c>
      <c r="L113" s="22" t="n"/>
      <c r="M113" s="22" t="n"/>
      <c r="N113" s="22">
        <f>IF(N112&lt;&gt;"",N112,"")</f>
        <v/>
      </c>
      <c r="O113" s="22" t="n"/>
      <c r="P113" s="22" t="n"/>
      <c r="Q113" s="22" t="n"/>
      <c r="R113" s="22" t="n"/>
      <c r="S113" s="25">
        <f>"%Z"&amp;TEXT(G113,"00")&amp;TEXT(H113,"0")&amp;"1"&amp;TEXT(I113,"00")</f>
        <v/>
      </c>
      <c r="T113" s="22">
        <f>IF(D113&lt;&gt;"",D113,"")</f>
        <v/>
      </c>
      <c r="U113" s="22" t="inlineStr">
        <is>
          <t>18-XZSL-61106</t>
        </is>
      </c>
      <c r="V113" s="22">
        <f>IF(E113&lt;&gt;"",E113,"")</f>
        <v/>
      </c>
      <c r="W113" s="23" t="inlineStr">
        <is>
          <t>MI</t>
        </is>
      </c>
      <c r="X113" s="84" t="inlineStr">
        <is>
          <t>DCS</t>
        </is>
      </c>
      <c r="Y113" s="27" t="n"/>
      <c r="Z113" s="27" t="n"/>
      <c r="AA113" s="28" t="n"/>
      <c r="AB113" s="33" t="n"/>
      <c r="AC113" s="29" t="n"/>
      <c r="AD113" s="27" t="n"/>
      <c r="AE113" s="27" t="n"/>
      <c r="AF113" s="27" t="n"/>
      <c r="AG113" s="27" t="n"/>
      <c r="AH113" s="27" t="n"/>
      <c r="AI113" s="27" t="n"/>
      <c r="AJ113" s="531" t="inlineStr">
        <is>
          <t>18-IJB-40-014</t>
        </is>
      </c>
      <c r="AK113" s="530" t="inlineStr">
        <is>
          <t>18-40-014-iCC</t>
        </is>
      </c>
      <c r="AL113" s="27" t="n"/>
      <c r="AM113" s="27" t="n"/>
      <c r="AN113" s="27" t="n"/>
      <c r="AO113" s="27" t="n"/>
      <c r="AP113" s="27" t="n"/>
      <c r="AQ113" s="33" t="n"/>
      <c r="AR113" s="33" t="n"/>
      <c r="AS113" s="33" t="n"/>
      <c r="AT113" s="33" t="n"/>
      <c r="AU113" s="33" t="n"/>
      <c r="AV113" s="33" t="n"/>
      <c r="AW113" s="33" t="n"/>
      <c r="AX113" s="33" t="n"/>
      <c r="AY113" s="33" t="n"/>
      <c r="AZ113" s="33" t="n"/>
      <c r="BA113" s="33" t="n"/>
      <c r="BB113" s="33" t="n"/>
      <c r="BC113" s="33" t="n"/>
      <c r="BD113" s="33" t="n"/>
      <c r="BE113" s="33" t="n"/>
      <c r="BF113" s="33" t="n"/>
      <c r="BG113" s="33" t="n"/>
      <c r="BH113" s="33" t="n"/>
      <c r="BI113" s="27" t="n"/>
      <c r="BJ113" s="33" t="n"/>
      <c r="BK113" s="33" t="n"/>
      <c r="BL113" s="33" t="n"/>
      <c r="BM113" s="27" t="n"/>
      <c r="BN113" s="27" t="n"/>
      <c r="BO113" s="27" t="n"/>
      <c r="BP113" s="27" t="n"/>
      <c r="BQ113" s="522" t="inlineStr">
        <is>
          <t>-</t>
        </is>
      </c>
      <c r="BR113" s="37" t="n"/>
      <c r="BS113" s="36" t="n"/>
      <c r="BT113" s="37" t="n"/>
      <c r="BU113" s="39" t="n"/>
      <c r="BV113" s="523" t="n">
        <v>1840</v>
      </c>
    </row>
    <row r="114" ht="19.9" customHeight="1" s="521">
      <c r="A114" s="10" t="n">
        <v>114</v>
      </c>
      <c r="B114" s="15" t="n">
        <v>17</v>
      </c>
      <c r="C114" s="519" t="n">
        <v>1840</v>
      </c>
      <c r="D114" s="43" t="inlineStr">
        <is>
          <t>18-XZSH-61201</t>
        </is>
      </c>
      <c r="E114" s="553" t="inlineStr">
        <is>
          <t>RECOV.ETHY.TO VE-6103 ON</t>
        </is>
      </c>
      <c r="F114" s="22">
        <f>F113</f>
        <v/>
      </c>
      <c r="G114" s="21">
        <f>G113</f>
        <v/>
      </c>
      <c r="H114" s="21">
        <f>H113</f>
        <v/>
      </c>
      <c r="I114" s="21" t="n">
        <v>17</v>
      </c>
      <c r="J114" s="85">
        <f>J113</f>
        <v/>
      </c>
      <c r="K114" s="22">
        <f>IF(MID(J114,4,3)="551","DO","DI")</f>
        <v/>
      </c>
      <c r="L114" s="22" t="n"/>
      <c r="M114" s="22" t="n"/>
      <c r="N114" s="22">
        <f>IF(N113&lt;&gt;"",N113,"")</f>
        <v/>
      </c>
      <c r="O114" s="22" t="n"/>
      <c r="P114" s="22" t="n"/>
      <c r="Q114" s="22" t="n"/>
      <c r="R114" s="22" t="n"/>
      <c r="S114" s="25">
        <f>"%Z"&amp;TEXT(G114,"00")&amp;TEXT(H114,"0")&amp;"1"&amp;TEXT(I114,"00")</f>
        <v/>
      </c>
      <c r="T114" s="22">
        <f>IF(D114&lt;&gt;"",D114,"")</f>
        <v/>
      </c>
      <c r="U114" s="22" t="inlineStr">
        <is>
          <t>18-XZSH-61201</t>
        </is>
      </c>
      <c r="V114" s="22">
        <f>IF(E114&lt;&gt;"",E114,"")</f>
        <v/>
      </c>
      <c r="W114" s="23" t="inlineStr">
        <is>
          <t>MI</t>
        </is>
      </c>
      <c r="X114" s="84" t="inlineStr">
        <is>
          <t>DCS</t>
        </is>
      </c>
      <c r="Y114" s="27" t="n"/>
      <c r="Z114" s="27" t="n"/>
      <c r="AA114" s="28" t="n"/>
      <c r="AB114" s="33" t="n"/>
      <c r="AC114" s="29" t="n"/>
      <c r="AD114" s="27" t="n"/>
      <c r="AE114" s="27" t="n"/>
      <c r="AF114" s="27" t="n"/>
      <c r="AG114" s="27" t="n"/>
      <c r="AH114" s="27" t="n"/>
      <c r="AI114" s="27" t="n"/>
      <c r="AJ114" s="531" t="inlineStr">
        <is>
          <t>18-IJB-40-014</t>
        </is>
      </c>
      <c r="AK114" s="530" t="inlineStr">
        <is>
          <t>18-40-014-iCC</t>
        </is>
      </c>
      <c r="AL114" s="27" t="n"/>
      <c r="AM114" s="27" t="n"/>
      <c r="AN114" s="27" t="n"/>
      <c r="AO114" s="27" t="n"/>
      <c r="AP114" s="27" t="n"/>
      <c r="AQ114" s="33" t="n"/>
      <c r="AR114" s="33" t="n"/>
      <c r="AS114" s="33" t="n"/>
      <c r="AT114" s="33" t="n"/>
      <c r="AU114" s="33" t="n"/>
      <c r="AV114" s="33" t="n"/>
      <c r="AW114" s="33" t="n"/>
      <c r="AX114" s="33" t="n"/>
      <c r="AY114" s="33" t="n"/>
      <c r="AZ114" s="33" t="n"/>
      <c r="BA114" s="33" t="n"/>
      <c r="BB114" s="33" t="n"/>
      <c r="BC114" s="33" t="n"/>
      <c r="BD114" s="33" t="n"/>
      <c r="BE114" s="33" t="n"/>
      <c r="BF114" s="33" t="n"/>
      <c r="BG114" s="33" t="n"/>
      <c r="BH114" s="33" t="n"/>
      <c r="BI114" s="27" t="n"/>
      <c r="BJ114" s="33" t="n"/>
      <c r="BK114" s="33" t="n"/>
      <c r="BL114" s="33" t="n"/>
      <c r="BM114" s="27" t="n"/>
      <c r="BN114" s="27" t="n"/>
      <c r="BO114" s="27" t="n"/>
      <c r="BP114" s="27" t="n"/>
      <c r="BQ114" s="522" t="inlineStr">
        <is>
          <t>-</t>
        </is>
      </c>
      <c r="BR114" s="37" t="n"/>
      <c r="BS114" s="36" t="n"/>
      <c r="BT114" s="37" t="n"/>
      <c r="BV114" s="523" t="n">
        <v>1840</v>
      </c>
    </row>
    <row r="115" ht="19.9" customHeight="1" s="521">
      <c r="A115" s="10" t="n">
        <v>115</v>
      </c>
      <c r="B115" s="15" t="n">
        <v>18</v>
      </c>
      <c r="C115" s="519" t="n">
        <v>1840</v>
      </c>
      <c r="D115" s="43" t="inlineStr">
        <is>
          <t>18-XZSL-61201</t>
        </is>
      </c>
      <c r="E115" s="553" t="inlineStr">
        <is>
          <t>RECOV.ETHY.TO VE-6103OFF</t>
        </is>
      </c>
      <c r="F115" s="22">
        <f>F114</f>
        <v/>
      </c>
      <c r="G115" s="21">
        <f>G114</f>
        <v/>
      </c>
      <c r="H115" s="21">
        <f>H114</f>
        <v/>
      </c>
      <c r="I115" s="21" t="n">
        <v>18</v>
      </c>
      <c r="J115" s="85">
        <f>J114</f>
        <v/>
      </c>
      <c r="K115" s="22">
        <f>IF(MID(J115,4,3)="551","DO","DI")</f>
        <v/>
      </c>
      <c r="L115" s="22" t="n"/>
      <c r="M115" s="22" t="n"/>
      <c r="N115" s="22">
        <f>IF(N114&lt;&gt;"",N114,"")</f>
        <v/>
      </c>
      <c r="O115" s="22" t="n"/>
      <c r="P115" s="22" t="n"/>
      <c r="Q115" s="22" t="n"/>
      <c r="R115" s="22" t="n"/>
      <c r="S115" s="25">
        <f>"%Z"&amp;TEXT(G115,"00")&amp;TEXT(H115,"0")&amp;"1"&amp;TEXT(I115,"00")</f>
        <v/>
      </c>
      <c r="T115" s="22">
        <f>IF(D115&lt;&gt;"",D115,"")</f>
        <v/>
      </c>
      <c r="U115" s="22" t="inlineStr">
        <is>
          <t>18-XZSL-61201</t>
        </is>
      </c>
      <c r="V115" s="22">
        <f>IF(E115&lt;&gt;"",E115,"")</f>
        <v/>
      </c>
      <c r="W115" s="23" t="inlineStr">
        <is>
          <t>MI</t>
        </is>
      </c>
      <c r="X115" s="84" t="inlineStr">
        <is>
          <t>DCS</t>
        </is>
      </c>
      <c r="Y115" s="27" t="n"/>
      <c r="Z115" s="27" t="n"/>
      <c r="AA115" s="28" t="n"/>
      <c r="AB115" s="33" t="n"/>
      <c r="AC115" s="29" t="n"/>
      <c r="AD115" s="27" t="n"/>
      <c r="AE115" s="27" t="n"/>
      <c r="AF115" s="27" t="n"/>
      <c r="AG115" s="27" t="n"/>
      <c r="AH115" s="27" t="n"/>
      <c r="AI115" s="27" t="n"/>
      <c r="AJ115" s="531" t="inlineStr">
        <is>
          <t>18-IJB-40-014</t>
        </is>
      </c>
      <c r="AK115" s="530" t="inlineStr">
        <is>
          <t>18-40-014-iCC</t>
        </is>
      </c>
      <c r="AL115" s="27" t="n"/>
      <c r="AM115" s="27" t="n"/>
      <c r="AN115" s="27" t="n"/>
      <c r="AO115" s="27" t="n"/>
      <c r="AP115" s="27" t="n"/>
      <c r="AQ115" s="33" t="n"/>
      <c r="AR115" s="33" t="n"/>
      <c r="AS115" s="33" t="n"/>
      <c r="AT115" s="33" t="n"/>
      <c r="AU115" s="33" t="n"/>
      <c r="AV115" s="33" t="n"/>
      <c r="AW115" s="33" t="n"/>
      <c r="AX115" s="33" t="n"/>
      <c r="AY115" s="33" t="n"/>
      <c r="AZ115" s="33" t="n"/>
      <c r="BA115" s="33" t="n"/>
      <c r="BB115" s="33" t="n"/>
      <c r="BC115" s="33" t="n"/>
      <c r="BD115" s="33" t="n"/>
      <c r="BE115" s="33" t="n"/>
      <c r="BF115" s="33" t="n"/>
      <c r="BG115" s="33" t="n"/>
      <c r="BH115" s="33" t="n"/>
      <c r="BI115" s="27" t="n"/>
      <c r="BJ115" s="33" t="n"/>
      <c r="BK115" s="33" t="n"/>
      <c r="BL115" s="33" t="n"/>
      <c r="BM115" s="27" t="n"/>
      <c r="BN115" s="27" t="n"/>
      <c r="BO115" s="27" t="n"/>
      <c r="BP115" s="27" t="n"/>
      <c r="BQ115" s="522" t="inlineStr">
        <is>
          <t>-</t>
        </is>
      </c>
      <c r="BR115" s="37" t="n"/>
      <c r="BS115" s="36" t="n"/>
      <c r="BT115" s="37" t="n"/>
      <c r="BV115" s="523" t="n">
        <v>1840</v>
      </c>
    </row>
    <row r="116" ht="19.9" customHeight="1" s="521">
      <c r="A116" s="10" t="n">
        <v>116</v>
      </c>
      <c r="B116" s="15" t="n">
        <v>19</v>
      </c>
      <c r="C116" s="519" t="n">
        <v>1840</v>
      </c>
      <c r="D116" s="43" t="inlineStr">
        <is>
          <t>18-XZSH-61206</t>
        </is>
      </c>
      <c r="E116" s="553" t="inlineStr">
        <is>
          <t>C2 OFFSPEC TO OSBL ON</t>
        </is>
      </c>
      <c r="F116" s="22">
        <f>F115</f>
        <v/>
      </c>
      <c r="G116" s="21">
        <f>G115</f>
        <v/>
      </c>
      <c r="H116" s="21">
        <f>H115</f>
        <v/>
      </c>
      <c r="I116" s="21" t="n">
        <v>19</v>
      </c>
      <c r="J116" s="85">
        <f>J115</f>
        <v/>
      </c>
      <c r="K116" s="22">
        <f>IF(MID(J116,4,3)="551","DO","DI")</f>
        <v/>
      </c>
      <c r="L116" s="22" t="n"/>
      <c r="M116" s="22" t="n"/>
      <c r="N116" s="22">
        <f>IF(N115&lt;&gt;"",N115,"")</f>
        <v/>
      </c>
      <c r="O116" s="22" t="n"/>
      <c r="P116" s="22" t="n"/>
      <c r="Q116" s="22" t="n"/>
      <c r="R116" s="22" t="n"/>
      <c r="S116" s="25">
        <f>"%Z"&amp;TEXT(G116,"00")&amp;TEXT(H116,"0")&amp;"1"&amp;TEXT(I116,"00")</f>
        <v/>
      </c>
      <c r="T116" s="22">
        <f>IF(D116&lt;&gt;"",D116,"")</f>
        <v/>
      </c>
      <c r="U116" s="22" t="inlineStr">
        <is>
          <t>18-XZSH-61206</t>
        </is>
      </c>
      <c r="V116" s="22">
        <f>IF(E116&lt;&gt;"",E116,"")</f>
        <v/>
      </c>
      <c r="W116" s="23" t="inlineStr">
        <is>
          <t>MI</t>
        </is>
      </c>
      <c r="X116" s="84" t="inlineStr">
        <is>
          <t>DCS</t>
        </is>
      </c>
      <c r="Y116" s="27" t="n"/>
      <c r="Z116" s="27" t="n"/>
      <c r="AA116" s="28" t="n"/>
      <c r="AB116" s="33" t="n"/>
      <c r="AC116" s="29" t="n"/>
      <c r="AD116" s="27" t="n"/>
      <c r="AE116" s="27" t="n"/>
      <c r="AF116" s="27" t="n"/>
      <c r="AG116" s="27" t="n"/>
      <c r="AH116" s="27" t="n"/>
      <c r="AI116" s="27" t="n"/>
      <c r="AJ116" s="531" t="inlineStr">
        <is>
          <t>18-IJB-40-014</t>
        </is>
      </c>
      <c r="AK116" s="530" t="inlineStr">
        <is>
          <t>18-40-014-iCC</t>
        </is>
      </c>
      <c r="AL116" s="27" t="n"/>
      <c r="AM116" s="27" t="n"/>
      <c r="AN116" s="27" t="n"/>
      <c r="AO116" s="27" t="n"/>
      <c r="AP116" s="27" t="n"/>
      <c r="AQ116" s="33" t="n"/>
      <c r="AR116" s="33" t="n"/>
      <c r="AS116" s="33" t="n"/>
      <c r="AT116" s="33" t="n"/>
      <c r="AU116" s="33" t="n"/>
      <c r="AV116" s="33" t="n"/>
      <c r="AW116" s="33" t="n"/>
      <c r="AX116" s="33" t="n"/>
      <c r="AY116" s="33" t="n"/>
      <c r="AZ116" s="33" t="n"/>
      <c r="BA116" s="33" t="n"/>
      <c r="BB116" s="33" t="n"/>
      <c r="BC116" s="33" t="n"/>
      <c r="BD116" s="33" t="n"/>
      <c r="BE116" s="33" t="n"/>
      <c r="BF116" s="33" t="n"/>
      <c r="BG116" s="33" t="n"/>
      <c r="BH116" s="33" t="n"/>
      <c r="BI116" s="27" t="n"/>
      <c r="BJ116" s="33" t="n"/>
      <c r="BK116" s="33" t="n"/>
      <c r="BL116" s="33" t="n"/>
      <c r="BM116" s="27" t="n"/>
      <c r="BN116" s="27" t="n"/>
      <c r="BO116" s="27" t="n"/>
      <c r="BP116" s="27" t="n"/>
      <c r="BQ116" s="522" t="inlineStr">
        <is>
          <t>-</t>
        </is>
      </c>
      <c r="BR116" s="37" t="n"/>
      <c r="BS116" s="36" t="n"/>
      <c r="BT116" s="37" t="n"/>
      <c r="BV116" s="523" t="n">
        <v>1840</v>
      </c>
    </row>
    <row r="117" ht="19.9" customHeight="1" s="521">
      <c r="A117" s="10" t="n">
        <v>117</v>
      </c>
      <c r="B117" s="15" t="n">
        <v>20</v>
      </c>
      <c r="C117" s="48" t="n">
        <v>1840</v>
      </c>
      <c r="D117" s="43" t="inlineStr">
        <is>
          <t>18-XZSL-61206</t>
        </is>
      </c>
      <c r="E117" s="553" t="inlineStr">
        <is>
          <t>C2 OFFSPEC TO OSBL OFF</t>
        </is>
      </c>
      <c r="F117" s="22">
        <f>F116</f>
        <v/>
      </c>
      <c r="G117" s="21">
        <f>G116</f>
        <v/>
      </c>
      <c r="H117" s="21">
        <f>H116</f>
        <v/>
      </c>
      <c r="I117" s="21" t="n">
        <v>20</v>
      </c>
      <c r="J117" s="85">
        <f>J116</f>
        <v/>
      </c>
      <c r="K117" s="22">
        <f>IF(MID(J117,4,3)="551","DO","DI")</f>
        <v/>
      </c>
      <c r="L117" s="22" t="n"/>
      <c r="M117" s="22" t="n"/>
      <c r="N117" s="22">
        <f>IF(N116&lt;&gt;"",N116,"")</f>
        <v/>
      </c>
      <c r="O117" s="22" t="n"/>
      <c r="P117" s="22" t="n"/>
      <c r="Q117" s="22" t="n"/>
      <c r="R117" s="22" t="n"/>
      <c r="S117" s="25">
        <f>"%Z"&amp;TEXT(G117,"00")&amp;TEXT(H117,"0")&amp;"1"&amp;TEXT(I117,"00")</f>
        <v/>
      </c>
      <c r="T117" s="22">
        <f>IF(D117&lt;&gt;"",D117,"")</f>
        <v/>
      </c>
      <c r="U117" s="22" t="inlineStr">
        <is>
          <t>18-XZSL-61206</t>
        </is>
      </c>
      <c r="V117" s="22">
        <f>IF(E117&lt;&gt;"",E117,"")</f>
        <v/>
      </c>
      <c r="W117" s="23" t="inlineStr">
        <is>
          <t>MI</t>
        </is>
      </c>
      <c r="X117" s="84" t="inlineStr">
        <is>
          <t>DCS</t>
        </is>
      </c>
      <c r="Y117" s="27" t="n"/>
      <c r="Z117" s="27" t="n"/>
      <c r="AA117" s="28" t="n"/>
      <c r="AB117" s="33" t="n"/>
      <c r="AC117" s="29" t="n"/>
      <c r="AD117" s="27" t="n"/>
      <c r="AE117" s="27" t="n"/>
      <c r="AF117" s="27" t="n"/>
      <c r="AG117" s="27" t="n"/>
      <c r="AH117" s="27" t="n"/>
      <c r="AI117" s="27" t="n"/>
      <c r="AJ117" s="531" t="inlineStr">
        <is>
          <t>18-IJB-40-014</t>
        </is>
      </c>
      <c r="AK117" s="530" t="inlineStr">
        <is>
          <t>18-40-014-iCC</t>
        </is>
      </c>
      <c r="AL117" s="27" t="n"/>
      <c r="AM117" s="27" t="n"/>
      <c r="AN117" s="27" t="n"/>
      <c r="AO117" s="27" t="n"/>
      <c r="AP117" s="27" t="n"/>
      <c r="AQ117" s="33" t="n"/>
      <c r="AR117" s="33" t="n"/>
      <c r="AS117" s="33" t="n"/>
      <c r="AT117" s="33" t="n"/>
      <c r="AU117" s="33" t="n"/>
      <c r="AV117" s="33" t="n"/>
      <c r="AW117" s="33" t="n"/>
      <c r="AX117" s="33" t="n"/>
      <c r="AY117" s="33" t="n"/>
      <c r="AZ117" s="33" t="n"/>
      <c r="BA117" s="33" t="n"/>
      <c r="BB117" s="33" t="n"/>
      <c r="BC117" s="33" t="n"/>
      <c r="BD117" s="33" t="n"/>
      <c r="BE117" s="33" t="n"/>
      <c r="BF117" s="33" t="n"/>
      <c r="BG117" s="33" t="n"/>
      <c r="BH117" s="33" t="n"/>
      <c r="BI117" s="27" t="n"/>
      <c r="BJ117" s="33" t="n"/>
      <c r="BK117" s="33" t="n"/>
      <c r="BL117" s="33" t="n"/>
      <c r="BM117" s="27" t="n"/>
      <c r="BN117" s="27" t="n"/>
      <c r="BO117" s="27" t="n"/>
      <c r="BP117" s="27" t="n"/>
      <c r="BQ117" s="522" t="inlineStr">
        <is>
          <t>-</t>
        </is>
      </c>
      <c r="BR117" s="37" t="n"/>
      <c r="BS117" s="36" t="n"/>
      <c r="BT117" s="37" t="n"/>
      <c r="BV117" s="523" t="n">
        <v>1840</v>
      </c>
    </row>
    <row r="118" ht="19.9" customHeight="1" s="521">
      <c r="A118" s="10" t="n">
        <v>118</v>
      </c>
      <c r="B118" s="15" t="n">
        <v>21</v>
      </c>
      <c r="C118" s="519" t="n">
        <v>1812</v>
      </c>
      <c r="D118" s="43" t="inlineStr">
        <is>
          <t>18-XZSH-17101</t>
        </is>
      </c>
      <c r="E118" s="553" t="inlineStr">
        <is>
          <t>LP N2 FROM HEADER</t>
        </is>
      </c>
      <c r="F118" s="22">
        <f>F117</f>
        <v/>
      </c>
      <c r="G118" s="21">
        <f>G117</f>
        <v/>
      </c>
      <c r="H118" s="21">
        <f>H117</f>
        <v/>
      </c>
      <c r="I118" s="21" t="n">
        <v>21</v>
      </c>
      <c r="J118" s="85">
        <f>J117</f>
        <v/>
      </c>
      <c r="K118" s="22">
        <f>IF(MID(J118,4,3)="551","DO","DI")</f>
        <v/>
      </c>
      <c r="L118" s="22" t="n"/>
      <c r="M118" s="22" t="n"/>
      <c r="N118" s="22">
        <f>IF(N117&lt;&gt;"",N117,"")</f>
        <v/>
      </c>
      <c r="O118" s="22" t="n"/>
      <c r="P118" s="22" t="n"/>
      <c r="Q118" s="22" t="n"/>
      <c r="R118" s="22" t="n"/>
      <c r="S118" s="25">
        <f>"%Z"&amp;TEXT(G118,"00")&amp;TEXT(H118,"0")&amp;"1"&amp;TEXT(I118,"00")</f>
        <v/>
      </c>
      <c r="T118" s="22">
        <f>IF(D118&lt;&gt;"",D118,"")</f>
        <v/>
      </c>
      <c r="U118" s="22" t="inlineStr">
        <is>
          <t>18-XZSH-17101</t>
        </is>
      </c>
      <c r="V118" s="22">
        <f>IF(E118&lt;&gt;"",E118,"")</f>
        <v/>
      </c>
      <c r="W118" s="23" t="inlineStr">
        <is>
          <t>MI</t>
        </is>
      </c>
      <c r="X118" s="84" t="inlineStr">
        <is>
          <t>DCS</t>
        </is>
      </c>
      <c r="Y118" s="27" t="n"/>
      <c r="Z118" s="27" t="n"/>
      <c r="AA118" s="28" t="n"/>
      <c r="AB118" s="33" t="n"/>
      <c r="AC118" s="29" t="n"/>
      <c r="AD118" s="27" t="n"/>
      <c r="AE118" s="27" t="n"/>
      <c r="AF118" s="27" t="n"/>
      <c r="AG118" s="27" t="n"/>
      <c r="AH118" s="27" t="n"/>
      <c r="AI118" s="27" t="n"/>
      <c r="AJ118" s="531" t="inlineStr">
        <is>
          <t>18-IJB-12-004</t>
        </is>
      </c>
      <c r="AK118" s="530" t="inlineStr">
        <is>
          <t>18-12-004-iCC</t>
        </is>
      </c>
      <c r="AL118" s="27" t="n"/>
      <c r="AM118" s="27" t="n"/>
      <c r="AN118" s="27" t="n"/>
      <c r="AO118" s="27" t="n"/>
      <c r="AP118" s="27" t="n"/>
      <c r="AQ118" s="33" t="n"/>
      <c r="AR118" s="33" t="n"/>
      <c r="AS118" s="33" t="n"/>
      <c r="AT118" s="33" t="n"/>
      <c r="AU118" s="33" t="n"/>
      <c r="AV118" s="33" t="n"/>
      <c r="AW118" s="33" t="n"/>
      <c r="AX118" s="33" t="n"/>
      <c r="AY118" s="33" t="n"/>
      <c r="AZ118" s="33" t="n"/>
      <c r="BA118" s="33" t="n"/>
      <c r="BB118" s="33" t="n"/>
      <c r="BC118" s="33" t="n"/>
      <c r="BD118" s="33" t="n"/>
      <c r="BE118" s="33" t="n"/>
      <c r="BF118" s="33" t="n"/>
      <c r="BG118" s="33" t="n"/>
      <c r="BH118" s="33" t="n"/>
      <c r="BI118" s="27" t="n"/>
      <c r="BJ118" s="33" t="n"/>
      <c r="BK118" s="33" t="n"/>
      <c r="BL118" s="33" t="n"/>
      <c r="BM118" s="27" t="n"/>
      <c r="BN118" s="27" t="n"/>
      <c r="BO118" s="27" t="n"/>
      <c r="BP118" s="27" t="n"/>
      <c r="BQ118" s="522" t="inlineStr">
        <is>
          <t>-</t>
        </is>
      </c>
      <c r="BR118" s="37" t="n"/>
      <c r="BS118" s="36" t="n"/>
      <c r="BT118" s="37" t="n"/>
      <c r="BV118" s="523" t="n">
        <v>1812</v>
      </c>
    </row>
    <row r="119" ht="19.9" customHeight="1" s="521">
      <c r="A119" s="10" t="n">
        <v>119</v>
      </c>
      <c r="B119" s="15" t="n">
        <v>22</v>
      </c>
      <c r="C119" s="519" t="n">
        <v>1812</v>
      </c>
      <c r="D119" s="43" t="inlineStr">
        <is>
          <t>18-XZSL-17101</t>
        </is>
      </c>
      <c r="E119" s="553" t="inlineStr">
        <is>
          <t>LP N2 FROM HEADER</t>
        </is>
      </c>
      <c r="F119" s="22">
        <f>F118</f>
        <v/>
      </c>
      <c r="G119" s="21">
        <f>G118</f>
        <v/>
      </c>
      <c r="H119" s="21">
        <f>H118</f>
        <v/>
      </c>
      <c r="I119" s="21" t="n">
        <v>22</v>
      </c>
      <c r="J119" s="85">
        <f>J118</f>
        <v/>
      </c>
      <c r="K119" s="22">
        <f>IF(MID(J119,4,3)="551","DO","DI")</f>
        <v/>
      </c>
      <c r="L119" s="22" t="n"/>
      <c r="M119" s="22" t="n"/>
      <c r="N119" s="22">
        <f>IF(N118&lt;&gt;"",N118,"")</f>
        <v/>
      </c>
      <c r="O119" s="22" t="n"/>
      <c r="P119" s="22" t="n"/>
      <c r="Q119" s="22" t="n"/>
      <c r="R119" s="22" t="n"/>
      <c r="S119" s="25">
        <f>"%Z"&amp;TEXT(G119,"00")&amp;TEXT(H119,"0")&amp;"1"&amp;TEXT(I119,"00")</f>
        <v/>
      </c>
      <c r="T119" s="22">
        <f>IF(D119&lt;&gt;"",D119,"")</f>
        <v/>
      </c>
      <c r="U119" s="22" t="inlineStr">
        <is>
          <t>18-XZSL-17101</t>
        </is>
      </c>
      <c r="V119" s="22">
        <f>IF(E119&lt;&gt;"",E119,"")</f>
        <v/>
      </c>
      <c r="W119" s="23" t="inlineStr">
        <is>
          <t>MI</t>
        </is>
      </c>
      <c r="X119" s="84" t="inlineStr">
        <is>
          <t>DCS</t>
        </is>
      </c>
      <c r="Y119" s="27" t="n"/>
      <c r="Z119" s="27" t="n"/>
      <c r="AA119" s="28" t="n"/>
      <c r="AB119" s="33" t="n"/>
      <c r="AC119" s="29" t="n"/>
      <c r="AD119" s="27" t="n"/>
      <c r="AE119" s="27" t="n"/>
      <c r="AF119" s="27" t="n"/>
      <c r="AG119" s="27" t="n"/>
      <c r="AH119" s="27" t="n"/>
      <c r="AI119" s="27" t="n"/>
      <c r="AJ119" s="531" t="inlineStr">
        <is>
          <t>18-IJB-12-004</t>
        </is>
      </c>
      <c r="AK119" s="530" t="inlineStr">
        <is>
          <t>18-12-004-iCC</t>
        </is>
      </c>
      <c r="AL119" s="27" t="n"/>
      <c r="AM119" s="27" t="n"/>
      <c r="AN119" s="27" t="n"/>
      <c r="AO119" s="27" t="n"/>
      <c r="AP119" s="27" t="n"/>
      <c r="AQ119" s="33" t="n"/>
      <c r="AR119" s="33" t="n"/>
      <c r="AS119" s="33" t="n"/>
      <c r="AT119" s="33" t="n"/>
      <c r="AU119" s="33" t="n"/>
      <c r="AV119" s="33" t="n"/>
      <c r="AW119" s="33" t="n"/>
      <c r="AX119" s="33" t="n"/>
      <c r="AY119" s="33" t="n"/>
      <c r="AZ119" s="33" t="n"/>
      <c r="BA119" s="33" t="n"/>
      <c r="BB119" s="33" t="n"/>
      <c r="BC119" s="33" t="n"/>
      <c r="BD119" s="33" t="n"/>
      <c r="BE119" s="33" t="n"/>
      <c r="BF119" s="33" t="n"/>
      <c r="BG119" s="33" t="n"/>
      <c r="BH119" s="33" t="n"/>
      <c r="BI119" s="27" t="n"/>
      <c r="BJ119" s="33" t="n"/>
      <c r="BK119" s="33" t="n"/>
      <c r="BL119" s="33" t="n"/>
      <c r="BM119" s="27" t="n"/>
      <c r="BN119" s="27" t="n"/>
      <c r="BO119" s="27" t="n"/>
      <c r="BP119" s="27" t="n"/>
      <c r="BQ119" s="522" t="inlineStr">
        <is>
          <t>-</t>
        </is>
      </c>
      <c r="BR119" s="37" t="n"/>
      <c r="BS119" s="36" t="n"/>
      <c r="BT119" s="37" t="n"/>
      <c r="BV119" s="523" t="n">
        <v>1812</v>
      </c>
    </row>
    <row r="120" ht="19.9" customHeight="1" s="521">
      <c r="A120" s="10" t="n">
        <v>120</v>
      </c>
      <c r="B120" s="15" t="n">
        <v>23</v>
      </c>
      <c r="C120" s="519" t="n">
        <v>1812</v>
      </c>
      <c r="D120" s="12" t="inlineStr">
        <is>
          <t>18-XZSH-17102</t>
        </is>
      </c>
      <c r="E120" s="553" t="inlineStr">
        <is>
          <t>LP NITROGEN TO VE-1701</t>
        </is>
      </c>
      <c r="F120" s="22">
        <f>F119</f>
        <v/>
      </c>
      <c r="G120" s="21">
        <f>G119</f>
        <v/>
      </c>
      <c r="H120" s="21">
        <f>H119</f>
        <v/>
      </c>
      <c r="I120" s="21" t="n">
        <v>23</v>
      </c>
      <c r="J120" s="85">
        <f>J119</f>
        <v/>
      </c>
      <c r="K120" s="22">
        <f>IF(MID(J120,4,3)="551","DO","DI")</f>
        <v/>
      </c>
      <c r="L120" s="22" t="n"/>
      <c r="M120" s="22" t="n"/>
      <c r="N120" s="22">
        <f>IF(N119&lt;&gt;"",N119,"")</f>
        <v/>
      </c>
      <c r="O120" s="22" t="n"/>
      <c r="P120" s="22" t="n"/>
      <c r="Q120" s="22" t="n"/>
      <c r="R120" s="22" t="n"/>
      <c r="S120" s="25">
        <f>"%Z"&amp;TEXT(G120,"00")&amp;TEXT(H120,"0")&amp;"1"&amp;TEXT(I120,"00")</f>
        <v/>
      </c>
      <c r="T120" s="22">
        <f>IF(D120&lt;&gt;"",D120,"")</f>
        <v/>
      </c>
      <c r="U120" s="22" t="inlineStr">
        <is>
          <t>18-XZSH-17102</t>
        </is>
      </c>
      <c r="V120" s="22">
        <f>IF(E120&lt;&gt;"",E120,"")</f>
        <v/>
      </c>
      <c r="W120" s="23" t="inlineStr">
        <is>
          <t>MI</t>
        </is>
      </c>
      <c r="X120" s="84" t="inlineStr">
        <is>
          <t>DCS</t>
        </is>
      </c>
      <c r="Y120" s="27" t="n"/>
      <c r="Z120" s="27" t="n"/>
      <c r="AA120" s="28" t="n"/>
      <c r="AB120" s="33" t="n"/>
      <c r="AC120" s="29" t="n"/>
      <c r="AD120" s="27" t="n"/>
      <c r="AE120" s="27" t="n"/>
      <c r="AF120" s="27" t="n"/>
      <c r="AG120" s="27" t="n"/>
      <c r="AH120" s="27" t="n"/>
      <c r="AI120" s="27" t="n"/>
      <c r="AJ120" s="530" t="inlineStr">
        <is>
          <t>18-IJB-12-004</t>
        </is>
      </c>
      <c r="AK120" s="530" t="inlineStr">
        <is>
          <t>18-12-004-iCC</t>
        </is>
      </c>
      <c r="AL120" s="27" t="n"/>
      <c r="AM120" s="27" t="n"/>
      <c r="AN120" s="27" t="n"/>
      <c r="AO120" s="27" t="n"/>
      <c r="AP120" s="27" t="n"/>
      <c r="AQ120" s="33" t="n"/>
      <c r="AR120" s="33" t="n"/>
      <c r="AS120" s="33" t="n"/>
      <c r="AT120" s="33" t="n"/>
      <c r="AU120" s="33" t="n"/>
      <c r="AV120" s="33" t="n"/>
      <c r="AW120" s="33" t="n"/>
      <c r="AX120" s="33" t="n"/>
      <c r="AY120" s="33" t="n"/>
      <c r="AZ120" s="33" t="n"/>
      <c r="BA120" s="33" t="n"/>
      <c r="BB120" s="33" t="n"/>
      <c r="BC120" s="33" t="n"/>
      <c r="BD120" s="33" t="n"/>
      <c r="BE120" s="33" t="n"/>
      <c r="BF120" s="33" t="n"/>
      <c r="BG120" s="33" t="n"/>
      <c r="BH120" s="33" t="n"/>
      <c r="BI120" s="27" t="n"/>
      <c r="BJ120" s="33" t="n"/>
      <c r="BK120" s="33" t="n"/>
      <c r="BL120" s="33" t="n"/>
      <c r="BM120" s="27" t="n"/>
      <c r="BN120" s="27" t="n"/>
      <c r="BO120" s="27" t="n"/>
      <c r="BP120" s="27" t="n"/>
      <c r="BQ120" s="522" t="inlineStr">
        <is>
          <t>-</t>
        </is>
      </c>
      <c r="BR120" s="37" t="n"/>
      <c r="BS120" s="36" t="n"/>
      <c r="BT120" s="37" t="n"/>
      <c r="BV120" s="523" t="n">
        <v>1812</v>
      </c>
    </row>
    <row r="121" ht="19.9" customHeight="1" s="521">
      <c r="A121" s="10" t="n">
        <v>121</v>
      </c>
      <c r="B121" s="15" t="n">
        <v>24</v>
      </c>
      <c r="C121" s="519" t="n">
        <v>1812</v>
      </c>
      <c r="D121" s="43" t="inlineStr">
        <is>
          <t>18-XZSL-17102</t>
        </is>
      </c>
      <c r="E121" s="553" t="inlineStr">
        <is>
          <t>LP NITROGEN TO VE-1701</t>
        </is>
      </c>
      <c r="F121" s="22">
        <f>F120</f>
        <v/>
      </c>
      <c r="G121" s="21">
        <f>G120</f>
        <v/>
      </c>
      <c r="H121" s="21">
        <f>H120</f>
        <v/>
      </c>
      <c r="I121" s="21" t="n">
        <v>24</v>
      </c>
      <c r="J121" s="85">
        <f>J120</f>
        <v/>
      </c>
      <c r="K121" s="22">
        <f>IF(MID(J121,4,3)="551","DO","DI")</f>
        <v/>
      </c>
      <c r="L121" s="22" t="n"/>
      <c r="M121" s="22" t="n"/>
      <c r="N121" s="22">
        <f>IF(N120&lt;&gt;"",N120,"")</f>
        <v/>
      </c>
      <c r="O121" s="22" t="n"/>
      <c r="P121" s="22" t="n"/>
      <c r="Q121" s="22" t="n"/>
      <c r="R121" s="22" t="n"/>
      <c r="S121" s="25">
        <f>"%Z"&amp;TEXT(G121,"00")&amp;TEXT(H121,"0")&amp;"1"&amp;TEXT(I121,"00")</f>
        <v/>
      </c>
      <c r="T121" s="22">
        <f>IF(D121&lt;&gt;"",D121,"")</f>
        <v/>
      </c>
      <c r="U121" s="22" t="inlineStr">
        <is>
          <t>18-XZSL-17102</t>
        </is>
      </c>
      <c r="V121" s="22">
        <f>IF(E121&lt;&gt;"",E121,"")</f>
        <v/>
      </c>
      <c r="W121" s="23" t="inlineStr">
        <is>
          <t>MI</t>
        </is>
      </c>
      <c r="X121" s="84" t="inlineStr">
        <is>
          <t>DCS</t>
        </is>
      </c>
      <c r="Y121" s="27" t="n"/>
      <c r="Z121" s="27" t="n"/>
      <c r="AA121" s="28" t="n"/>
      <c r="AB121" s="33" t="n"/>
      <c r="AC121" s="29" t="n"/>
      <c r="AD121" s="27" t="n"/>
      <c r="AE121" s="27" t="n"/>
      <c r="AF121" s="27" t="n"/>
      <c r="AG121" s="27" t="n"/>
      <c r="AH121" s="27" t="n"/>
      <c r="AI121" s="27" t="n"/>
      <c r="AJ121" s="530" t="inlineStr">
        <is>
          <t>18-IJB-12-004</t>
        </is>
      </c>
      <c r="AK121" s="530" t="inlineStr">
        <is>
          <t>18-12-004-iCC</t>
        </is>
      </c>
      <c r="AL121" s="27" t="n"/>
      <c r="AM121" s="27" t="n"/>
      <c r="AN121" s="27" t="n"/>
      <c r="AO121" s="27" t="n"/>
      <c r="AP121" s="27" t="n"/>
      <c r="AQ121" s="33" t="n"/>
      <c r="AR121" s="33" t="n"/>
      <c r="AS121" s="33" t="n"/>
      <c r="AT121" s="33" t="n"/>
      <c r="AU121" s="33" t="n"/>
      <c r="AV121" s="33" t="n"/>
      <c r="AW121" s="33" t="n"/>
      <c r="AX121" s="33" t="n"/>
      <c r="AY121" s="33" t="n"/>
      <c r="AZ121" s="33" t="n"/>
      <c r="BA121" s="33" t="n"/>
      <c r="BB121" s="33" t="n"/>
      <c r="BC121" s="33" t="n"/>
      <c r="BD121" s="33" t="n"/>
      <c r="BE121" s="33" t="n"/>
      <c r="BF121" s="33" t="n"/>
      <c r="BG121" s="33" t="n"/>
      <c r="BH121" s="33" t="n"/>
      <c r="BI121" s="27" t="n"/>
      <c r="BJ121" s="33" t="n"/>
      <c r="BK121" s="33" t="n"/>
      <c r="BL121" s="33" t="n"/>
      <c r="BM121" s="27" t="n"/>
      <c r="BN121" s="27" t="n"/>
      <c r="BO121" s="27" t="n"/>
      <c r="BP121" s="27" t="n"/>
      <c r="BQ121" s="522" t="inlineStr">
        <is>
          <t>-</t>
        </is>
      </c>
      <c r="BR121" s="37" t="n"/>
      <c r="BS121" s="36" t="n"/>
      <c r="BT121" s="37" t="n"/>
      <c r="BV121" s="523" t="n">
        <v>1812</v>
      </c>
    </row>
    <row r="122" ht="19.9" customHeight="1" s="521">
      <c r="A122" s="10" t="n">
        <v>122</v>
      </c>
      <c r="B122" s="15" t="n">
        <v>25</v>
      </c>
      <c r="C122" s="519" t="n">
        <v>1812</v>
      </c>
      <c r="D122" s="43" t="inlineStr">
        <is>
          <t>18-XZSH-17103</t>
        </is>
      </c>
      <c r="E122" s="553" t="inlineStr">
        <is>
          <t>LP NITROGEN TO VE-1702</t>
        </is>
      </c>
      <c r="F122" s="22">
        <f>F121</f>
        <v/>
      </c>
      <c r="G122" s="21">
        <f>G121</f>
        <v/>
      </c>
      <c r="H122" s="21">
        <f>H121</f>
        <v/>
      </c>
      <c r="I122" s="21" t="n">
        <v>25</v>
      </c>
      <c r="J122" s="85">
        <f>J121</f>
        <v/>
      </c>
      <c r="K122" s="22">
        <f>IF(MID(J122,4,3)="551","DO","DI")</f>
        <v/>
      </c>
      <c r="L122" s="22" t="n"/>
      <c r="M122" s="22" t="n"/>
      <c r="N122" s="22">
        <f>IF(N121&lt;&gt;"",N121,"")</f>
        <v/>
      </c>
      <c r="O122" s="22" t="n"/>
      <c r="P122" s="22" t="n"/>
      <c r="Q122" s="22" t="n"/>
      <c r="R122" s="22" t="n"/>
      <c r="S122" s="25">
        <f>"%Z"&amp;TEXT(G122,"00")&amp;TEXT(H122,"0")&amp;"1"&amp;TEXT(I122,"00")</f>
        <v/>
      </c>
      <c r="T122" s="22">
        <f>IF(D122&lt;&gt;"",D122,"")</f>
        <v/>
      </c>
      <c r="U122" s="22" t="inlineStr">
        <is>
          <t>18-XZSH-17103</t>
        </is>
      </c>
      <c r="V122" s="22">
        <f>IF(E122&lt;&gt;"",E122,"")</f>
        <v/>
      </c>
      <c r="W122" s="23" t="inlineStr">
        <is>
          <t>MI</t>
        </is>
      </c>
      <c r="X122" s="84" t="inlineStr">
        <is>
          <t>DCS</t>
        </is>
      </c>
      <c r="Y122" s="27" t="n"/>
      <c r="Z122" s="27" t="n"/>
      <c r="AA122" s="28" t="n"/>
      <c r="AB122" s="33" t="n"/>
      <c r="AC122" s="29" t="n"/>
      <c r="AD122" s="27" t="n"/>
      <c r="AE122" s="27" t="n"/>
      <c r="AF122" s="27" t="n"/>
      <c r="AG122" s="27" t="n"/>
      <c r="AH122" s="27" t="n"/>
      <c r="AI122" s="27" t="n"/>
      <c r="AJ122" s="530" t="inlineStr">
        <is>
          <t>18-IJB-12-004</t>
        </is>
      </c>
      <c r="AK122" s="530" t="inlineStr">
        <is>
          <t>18-12-004-iCC</t>
        </is>
      </c>
      <c r="AL122" s="27" t="n"/>
      <c r="AM122" s="27" t="n"/>
      <c r="AN122" s="27" t="n"/>
      <c r="AO122" s="27" t="n"/>
      <c r="AP122" s="27" t="n"/>
      <c r="AQ122" s="33" t="n"/>
      <c r="AR122" s="33" t="n"/>
      <c r="AS122" s="33" t="n"/>
      <c r="AT122" s="33" t="n"/>
      <c r="AU122" s="33" t="n"/>
      <c r="AV122" s="33" t="n"/>
      <c r="AW122" s="33" t="n"/>
      <c r="AX122" s="33" t="n"/>
      <c r="AY122" s="33" t="n"/>
      <c r="AZ122" s="33" t="n"/>
      <c r="BA122" s="33" t="n"/>
      <c r="BB122" s="33" t="n"/>
      <c r="BC122" s="33" t="n"/>
      <c r="BD122" s="33" t="n"/>
      <c r="BE122" s="33" t="n"/>
      <c r="BF122" s="33" t="n"/>
      <c r="BG122" s="33" t="n"/>
      <c r="BH122" s="33" t="n"/>
      <c r="BI122" s="27" t="n"/>
      <c r="BJ122" s="33" t="n"/>
      <c r="BK122" s="33" t="n"/>
      <c r="BL122" s="33" t="n"/>
      <c r="BM122" s="27" t="n"/>
      <c r="BN122" s="27" t="n"/>
      <c r="BO122" s="27" t="n"/>
      <c r="BP122" s="27" t="n"/>
      <c r="BQ122" s="522" t="inlineStr">
        <is>
          <t>-</t>
        </is>
      </c>
      <c r="BR122" s="37" t="n"/>
      <c r="BS122" s="36" t="n"/>
      <c r="BT122" s="37" t="n"/>
      <c r="BV122" s="523" t="n">
        <v>1812</v>
      </c>
    </row>
    <row r="123" ht="19.9" customHeight="1" s="521">
      <c r="A123" s="10" t="n">
        <v>123</v>
      </c>
      <c r="B123" s="15" t="n">
        <v>26</v>
      </c>
      <c r="C123" s="519" t="n">
        <v>1812</v>
      </c>
      <c r="D123" s="43" t="inlineStr">
        <is>
          <t>18-XZSL-17103</t>
        </is>
      </c>
      <c r="E123" s="553" t="inlineStr">
        <is>
          <t>LP NITROGEN TO VE-1702</t>
        </is>
      </c>
      <c r="F123" s="22">
        <f>F122</f>
        <v/>
      </c>
      <c r="G123" s="21">
        <f>G122</f>
        <v/>
      </c>
      <c r="H123" s="21">
        <f>H122</f>
        <v/>
      </c>
      <c r="I123" s="21" t="n">
        <v>26</v>
      </c>
      <c r="J123" s="85">
        <f>J122</f>
        <v/>
      </c>
      <c r="K123" s="22">
        <f>IF(MID(J123,4,3)="551","DO","DI")</f>
        <v/>
      </c>
      <c r="L123" s="22" t="n"/>
      <c r="M123" s="22" t="n"/>
      <c r="N123" s="22">
        <f>IF(N122&lt;&gt;"",N122,"")</f>
        <v/>
      </c>
      <c r="O123" s="22" t="n"/>
      <c r="P123" s="22" t="n"/>
      <c r="Q123" s="22" t="n"/>
      <c r="R123" s="22" t="n"/>
      <c r="S123" s="25">
        <f>"%Z"&amp;TEXT(G123,"00")&amp;TEXT(H123,"0")&amp;"1"&amp;TEXT(I123,"00")</f>
        <v/>
      </c>
      <c r="T123" s="22">
        <f>IF(D123&lt;&gt;"",D123,"")</f>
        <v/>
      </c>
      <c r="U123" s="22" t="inlineStr">
        <is>
          <t>18-XZSL-17103</t>
        </is>
      </c>
      <c r="V123" s="22">
        <f>IF(E123&lt;&gt;"",E123,"")</f>
        <v/>
      </c>
      <c r="W123" s="23" t="inlineStr">
        <is>
          <t>MI</t>
        </is>
      </c>
      <c r="X123" s="84" t="inlineStr">
        <is>
          <t>DCS</t>
        </is>
      </c>
      <c r="Y123" s="27" t="n"/>
      <c r="Z123" s="27" t="n"/>
      <c r="AA123" s="28" t="n"/>
      <c r="AB123" s="33" t="n"/>
      <c r="AC123" s="29" t="n"/>
      <c r="AD123" s="27" t="n"/>
      <c r="AE123" s="27" t="n"/>
      <c r="AF123" s="27" t="n"/>
      <c r="AG123" s="27" t="n"/>
      <c r="AH123" s="27" t="n"/>
      <c r="AI123" s="27" t="n"/>
      <c r="AJ123" s="530" t="inlineStr">
        <is>
          <t>18-IJB-12-004</t>
        </is>
      </c>
      <c r="AK123" s="530" t="inlineStr">
        <is>
          <t>18-12-004-iCC</t>
        </is>
      </c>
      <c r="AL123" s="27" t="n"/>
      <c r="AM123" s="27" t="n"/>
      <c r="AN123" s="27" t="n"/>
      <c r="AO123" s="27" t="n"/>
      <c r="AP123" s="27" t="n"/>
      <c r="AQ123" s="33" t="n"/>
      <c r="AR123" s="33" t="n"/>
      <c r="AS123" s="33" t="n"/>
      <c r="AT123" s="33" t="n"/>
      <c r="AU123" s="33" t="n"/>
      <c r="AV123" s="33" t="n"/>
      <c r="AW123" s="33" t="n"/>
      <c r="AX123" s="33" t="n"/>
      <c r="AY123" s="33" t="n"/>
      <c r="AZ123" s="33" t="n"/>
      <c r="BA123" s="33" t="n"/>
      <c r="BB123" s="33" t="n"/>
      <c r="BC123" s="33" t="n"/>
      <c r="BD123" s="33" t="n"/>
      <c r="BE123" s="33" t="n"/>
      <c r="BF123" s="33" t="n"/>
      <c r="BG123" s="33" t="n"/>
      <c r="BH123" s="33" t="n"/>
      <c r="BI123" s="27" t="n"/>
      <c r="BJ123" s="33" t="n"/>
      <c r="BK123" s="33" t="n"/>
      <c r="BL123" s="33" t="n"/>
      <c r="BM123" s="27" t="n"/>
      <c r="BN123" s="27" t="n"/>
      <c r="BO123" s="27" t="n"/>
      <c r="BP123" s="27" t="n"/>
      <c r="BQ123" s="522" t="inlineStr">
        <is>
          <t>-</t>
        </is>
      </c>
      <c r="BR123" s="37" t="n"/>
      <c r="BS123" s="36" t="n"/>
      <c r="BT123" s="37" t="n"/>
      <c r="BV123" s="523" t="n">
        <v>1812</v>
      </c>
    </row>
    <row r="124" ht="19.9" customHeight="1" s="521">
      <c r="A124" s="10" t="n">
        <v>124</v>
      </c>
      <c r="B124" s="15" t="n">
        <v>27</v>
      </c>
      <c r="C124" s="519" t="n">
        <v>1812</v>
      </c>
      <c r="D124" s="43" t="inlineStr">
        <is>
          <t>18-XZSH-17105</t>
        </is>
      </c>
      <c r="E124" s="553" t="inlineStr">
        <is>
          <t>TEA CONTAINER ON</t>
        </is>
      </c>
      <c r="F124" s="22">
        <f>F123</f>
        <v/>
      </c>
      <c r="G124" s="21">
        <f>G123</f>
        <v/>
      </c>
      <c r="H124" s="21">
        <f>H123</f>
        <v/>
      </c>
      <c r="I124" s="21" t="n">
        <v>27</v>
      </c>
      <c r="J124" s="85">
        <f>J123</f>
        <v/>
      </c>
      <c r="K124" s="22">
        <f>IF(MID(J124,4,3)="551","DO","DI")</f>
        <v/>
      </c>
      <c r="L124" s="22" t="n"/>
      <c r="M124" s="22" t="n"/>
      <c r="N124" s="22">
        <f>IF(N123&lt;&gt;"",N123,"")</f>
        <v/>
      </c>
      <c r="O124" s="22" t="n"/>
      <c r="P124" s="22" t="n"/>
      <c r="Q124" s="22" t="n"/>
      <c r="R124" s="22" t="n"/>
      <c r="S124" s="25">
        <f>"%Z"&amp;TEXT(G124,"00")&amp;TEXT(H124,"0")&amp;"1"&amp;TEXT(I124,"00")</f>
        <v/>
      </c>
      <c r="T124" s="22">
        <f>IF(D124&lt;&gt;"",D124,"")</f>
        <v/>
      </c>
      <c r="U124" s="22" t="inlineStr">
        <is>
          <t>18-XZSH-17105</t>
        </is>
      </c>
      <c r="V124" s="22">
        <f>IF(E124&lt;&gt;"",E124,"")</f>
        <v/>
      </c>
      <c r="W124" s="23" t="inlineStr">
        <is>
          <t>MI</t>
        </is>
      </c>
      <c r="X124" s="84" t="inlineStr">
        <is>
          <t>DCS</t>
        </is>
      </c>
      <c r="Y124" s="27" t="n"/>
      <c r="Z124" s="27" t="n"/>
      <c r="AA124" s="28" t="n"/>
      <c r="AB124" s="33" t="n"/>
      <c r="AC124" s="29" t="n"/>
      <c r="AD124" s="27" t="n"/>
      <c r="AE124" s="27" t="n"/>
      <c r="AF124" s="27" t="n"/>
      <c r="AG124" s="27" t="n"/>
      <c r="AH124" s="27" t="n"/>
      <c r="AI124" s="27" t="n"/>
      <c r="AJ124" s="530" t="inlineStr">
        <is>
          <t>18-IJB-12-004</t>
        </is>
      </c>
      <c r="AK124" s="530" t="inlineStr">
        <is>
          <t>18-12-004-iCC</t>
        </is>
      </c>
      <c r="AL124" s="27" t="n"/>
      <c r="AM124" s="27" t="n"/>
      <c r="AN124" s="27" t="n"/>
      <c r="AO124" s="27" t="n"/>
      <c r="AP124" s="27" t="n"/>
      <c r="AQ124" s="33" t="n"/>
      <c r="AR124" s="33" t="n"/>
      <c r="AS124" s="33" t="n"/>
      <c r="AT124" s="33" t="n"/>
      <c r="AU124" s="33" t="n"/>
      <c r="AV124" s="33" t="n"/>
      <c r="AW124" s="33" t="n"/>
      <c r="AX124" s="33" t="n"/>
      <c r="AY124" s="33" t="n"/>
      <c r="AZ124" s="33" t="n"/>
      <c r="BA124" s="33" t="n"/>
      <c r="BB124" s="33" t="n"/>
      <c r="BC124" s="33" t="n"/>
      <c r="BD124" s="33" t="n"/>
      <c r="BE124" s="33" t="n"/>
      <c r="BF124" s="33" t="n"/>
      <c r="BG124" s="33" t="n"/>
      <c r="BH124" s="33" t="n"/>
      <c r="BI124" s="27" t="n"/>
      <c r="BJ124" s="33" t="n"/>
      <c r="BK124" s="33" t="n"/>
      <c r="BL124" s="33" t="n"/>
      <c r="BM124" s="27" t="n"/>
      <c r="BN124" s="27" t="n"/>
      <c r="BO124" s="27" t="n"/>
      <c r="BP124" s="27" t="n"/>
      <c r="BQ124" s="522" t="inlineStr">
        <is>
          <t>-</t>
        </is>
      </c>
      <c r="BR124" s="37" t="n"/>
      <c r="BS124" s="36" t="n"/>
      <c r="BT124" s="37" t="n"/>
      <c r="BV124" s="523" t="n">
        <v>1812</v>
      </c>
    </row>
    <row r="125" ht="19.9" customHeight="1" s="521">
      <c r="A125" s="10" t="n">
        <v>125</v>
      </c>
      <c r="B125" s="15" t="n">
        <v>28</v>
      </c>
      <c r="C125" s="519" t="n">
        <v>1812</v>
      </c>
      <c r="D125" s="43" t="inlineStr">
        <is>
          <t>18-XZSL-17105</t>
        </is>
      </c>
      <c r="E125" s="553" t="inlineStr">
        <is>
          <t>TEA CONTAINER OFF</t>
        </is>
      </c>
      <c r="F125" s="22">
        <f>F124</f>
        <v/>
      </c>
      <c r="G125" s="21">
        <f>G124</f>
        <v/>
      </c>
      <c r="H125" s="21">
        <f>H124</f>
        <v/>
      </c>
      <c r="I125" s="21" t="n">
        <v>28</v>
      </c>
      <c r="J125" s="85">
        <f>J124</f>
        <v/>
      </c>
      <c r="K125" s="22">
        <f>IF(MID(J125,4,3)="551","DO","DI")</f>
        <v/>
      </c>
      <c r="L125" s="22" t="n"/>
      <c r="M125" s="22" t="n"/>
      <c r="N125" s="22">
        <f>IF(N124&lt;&gt;"",N124,"")</f>
        <v/>
      </c>
      <c r="O125" s="22" t="n"/>
      <c r="P125" s="22" t="n"/>
      <c r="Q125" s="22" t="n"/>
      <c r="R125" s="22" t="n"/>
      <c r="S125" s="25">
        <f>"%Z"&amp;TEXT(G125,"00")&amp;TEXT(H125,"0")&amp;"1"&amp;TEXT(I125,"00")</f>
        <v/>
      </c>
      <c r="T125" s="22">
        <f>IF(D125&lt;&gt;"",D125,"")</f>
        <v/>
      </c>
      <c r="U125" s="22" t="inlineStr">
        <is>
          <t>18-XZSL-17105</t>
        </is>
      </c>
      <c r="V125" s="22">
        <f>IF(E125&lt;&gt;"",E125,"")</f>
        <v/>
      </c>
      <c r="W125" s="23" t="inlineStr">
        <is>
          <t>MI</t>
        </is>
      </c>
      <c r="X125" s="84" t="inlineStr">
        <is>
          <t>DCS</t>
        </is>
      </c>
      <c r="Y125" s="27" t="n"/>
      <c r="Z125" s="27" t="n"/>
      <c r="AA125" s="28" t="n"/>
      <c r="AB125" s="33" t="n"/>
      <c r="AC125" s="29" t="n"/>
      <c r="AD125" s="27" t="n"/>
      <c r="AE125" s="27" t="n"/>
      <c r="AF125" s="27" t="n"/>
      <c r="AG125" s="27" t="n"/>
      <c r="AH125" s="27" t="n"/>
      <c r="AI125" s="27" t="n"/>
      <c r="AJ125" s="530" t="inlineStr">
        <is>
          <t>18-IJB-12-004</t>
        </is>
      </c>
      <c r="AK125" s="530" t="inlineStr">
        <is>
          <t>18-12-004-iCC</t>
        </is>
      </c>
      <c r="AL125" s="27" t="n"/>
      <c r="AM125" s="27" t="n"/>
      <c r="AN125" s="27" t="n"/>
      <c r="AO125" s="27" t="n"/>
      <c r="AP125" s="27" t="n"/>
      <c r="AQ125" s="33" t="n"/>
      <c r="AR125" s="33" t="n"/>
      <c r="AS125" s="33" t="n"/>
      <c r="AT125" s="33" t="n"/>
      <c r="AU125" s="33" t="n"/>
      <c r="AV125" s="33" t="n"/>
      <c r="AW125" s="33" t="n"/>
      <c r="AX125" s="33" t="n"/>
      <c r="AY125" s="33" t="n"/>
      <c r="AZ125" s="33" t="n"/>
      <c r="BA125" s="33" t="n"/>
      <c r="BB125" s="33" t="n"/>
      <c r="BC125" s="33" t="n"/>
      <c r="BD125" s="33" t="n"/>
      <c r="BE125" s="33" t="n"/>
      <c r="BF125" s="33" t="n"/>
      <c r="BG125" s="33" t="n"/>
      <c r="BH125" s="33" t="n"/>
      <c r="BI125" s="27" t="n"/>
      <c r="BJ125" s="33" t="n"/>
      <c r="BK125" s="33" t="n"/>
      <c r="BL125" s="33" t="n"/>
      <c r="BM125" s="27" t="n"/>
      <c r="BN125" s="27" t="n"/>
      <c r="BO125" s="27" t="n"/>
      <c r="BP125" s="27" t="n"/>
      <c r="BQ125" s="522" t="inlineStr">
        <is>
          <t>-</t>
        </is>
      </c>
      <c r="BR125" s="37" t="n"/>
      <c r="BS125" s="36" t="n"/>
      <c r="BT125" s="37" t="n"/>
      <c r="BV125" s="523" t="n">
        <v>1812</v>
      </c>
    </row>
    <row r="126" ht="19.9" customHeight="1" s="521">
      <c r="A126" s="10" t="n">
        <v>126</v>
      </c>
      <c r="B126" s="15" t="n">
        <v>29</v>
      </c>
      <c r="C126" s="519" t="n"/>
      <c r="D126" s="50">
        <f>LEFT(F126,1)&amp;RIGHT(F126,2)&amp;"N"&amp;G126&amp;"S"&amp;H126&amp;"C"&amp;I126</f>
        <v/>
      </c>
      <c r="E126" s="553" t="inlineStr">
        <is>
          <t>Spare</t>
        </is>
      </c>
      <c r="F126" s="22">
        <f>F125</f>
        <v/>
      </c>
      <c r="G126" s="21">
        <f>G125</f>
        <v/>
      </c>
      <c r="H126" s="21">
        <f>H125</f>
        <v/>
      </c>
      <c r="I126" s="21" t="n">
        <v>29</v>
      </c>
      <c r="J126" s="85">
        <f>J125</f>
        <v/>
      </c>
      <c r="K126" s="22">
        <f>IF(MID(J126,4,3)="551","DO","DI")</f>
        <v/>
      </c>
      <c r="L126" s="22" t="n"/>
      <c r="M126" s="22" t="n"/>
      <c r="N126" s="22">
        <f>IF(N125&lt;&gt;"",N125,"")</f>
        <v/>
      </c>
      <c r="O126" s="22" t="n"/>
      <c r="P126" s="22" t="n"/>
      <c r="Q126" s="22" t="n"/>
      <c r="R126" s="22" t="n"/>
      <c r="S126" s="25">
        <f>"%Z"&amp;TEXT(G126,"00")&amp;TEXT(H126,"0")&amp;"1"&amp;TEXT(I126,"00")</f>
        <v/>
      </c>
      <c r="T126" s="22">
        <f>IF(D126&lt;&gt;"",D126,"")</f>
        <v/>
      </c>
      <c r="U126" s="22" t="n"/>
      <c r="V126" s="22">
        <f>IF(E126&lt;&gt;"",E126,"")</f>
        <v/>
      </c>
      <c r="W126" s="23" t="inlineStr">
        <is>
          <t>MI</t>
        </is>
      </c>
      <c r="X126" s="84" t="inlineStr">
        <is>
          <t>DCS</t>
        </is>
      </c>
      <c r="Y126" s="27" t="n"/>
      <c r="Z126" s="27" t="n"/>
      <c r="AA126" s="28" t="n"/>
      <c r="AB126" s="33" t="n"/>
      <c r="AC126" s="29" t="n"/>
      <c r="AD126" s="27" t="n"/>
      <c r="AE126" s="27" t="n"/>
      <c r="AF126" s="27" t="n"/>
      <c r="AG126" s="27" t="n"/>
      <c r="AH126" s="27" t="n"/>
      <c r="AI126" s="27" t="n"/>
      <c r="AJ126" s="530" t="n"/>
      <c r="AK126" s="530" t="n"/>
      <c r="AL126" s="27" t="n"/>
      <c r="AM126" s="27" t="n"/>
      <c r="AN126" s="27" t="n"/>
      <c r="AO126" s="27" t="n"/>
      <c r="AP126" s="27" t="n"/>
      <c r="AQ126" s="33" t="n"/>
      <c r="AR126" s="33" t="n"/>
      <c r="AS126" s="33" t="n"/>
      <c r="AT126" s="33" t="n"/>
      <c r="AU126" s="33" t="n"/>
      <c r="AV126" s="33" t="n"/>
      <c r="AW126" s="33" t="n"/>
      <c r="AX126" s="33" t="n"/>
      <c r="AY126" s="33" t="n"/>
      <c r="AZ126" s="33" t="n"/>
      <c r="BA126" s="33" t="n"/>
      <c r="BB126" s="33" t="n"/>
      <c r="BC126" s="33" t="n"/>
      <c r="BD126" s="33" t="n"/>
      <c r="BE126" s="33" t="n"/>
      <c r="BF126" s="33" t="n"/>
      <c r="BG126" s="33" t="n"/>
      <c r="BH126" s="33" t="n"/>
      <c r="BI126" s="27" t="n"/>
      <c r="BJ126" s="33" t="n"/>
      <c r="BK126" s="33" t="n"/>
      <c r="BL126" s="33" t="n"/>
      <c r="BM126" s="27" t="n"/>
      <c r="BN126" s="27" t="n"/>
      <c r="BO126" s="27" t="n"/>
      <c r="BP126" s="27" t="n"/>
      <c r="BQ126" s="36" t="n"/>
      <c r="BR126" s="37" t="n"/>
      <c r="BS126" s="36" t="n"/>
      <c r="BT126" s="37" t="n"/>
    </row>
    <row r="127" ht="19.9" customHeight="1" s="521">
      <c r="A127" s="10" t="n">
        <v>127</v>
      </c>
      <c r="B127" s="16" t="n">
        <v>30</v>
      </c>
      <c r="C127" s="520" t="n"/>
      <c r="D127" s="50">
        <f>LEFT(F127,1)&amp;RIGHT(F127,2)&amp;"N"&amp;G127&amp;"S"&amp;H127&amp;"C"&amp;I127</f>
        <v/>
      </c>
      <c r="E127" s="553" t="inlineStr">
        <is>
          <t>Spare</t>
        </is>
      </c>
      <c r="F127" s="22">
        <f>F126</f>
        <v/>
      </c>
      <c r="G127" s="21">
        <f>G126</f>
        <v/>
      </c>
      <c r="H127" s="21">
        <f>H126</f>
        <v/>
      </c>
      <c r="I127" s="21" t="n">
        <v>30</v>
      </c>
      <c r="J127" s="85">
        <f>J126</f>
        <v/>
      </c>
      <c r="K127" s="22">
        <f>IF(MID(J127,4,3)="551","DO","DI")</f>
        <v/>
      </c>
      <c r="L127" s="22" t="n"/>
      <c r="M127" s="22" t="n"/>
      <c r="N127" s="22">
        <f>IF(N126&lt;&gt;"",N126,"")</f>
        <v/>
      </c>
      <c r="O127" s="22" t="n"/>
      <c r="P127" s="22" t="n"/>
      <c r="Q127" s="26" t="n"/>
      <c r="R127" s="26" t="n"/>
      <c r="S127" s="25">
        <f>"%Z"&amp;TEXT(G127,"00")&amp;TEXT(H127,"0")&amp;"1"&amp;TEXT(I127,"00")</f>
        <v/>
      </c>
      <c r="T127" s="22">
        <f>IF(D127&lt;&gt;"",D127,"")</f>
        <v/>
      </c>
      <c r="U127" s="26" t="n"/>
      <c r="V127" s="22">
        <f>IF(E127&lt;&gt;"",E127,"")</f>
        <v/>
      </c>
      <c r="W127" s="23" t="inlineStr">
        <is>
          <t>MI</t>
        </is>
      </c>
      <c r="X127" s="84" t="inlineStr">
        <is>
          <t>DCS</t>
        </is>
      </c>
      <c r="Y127" s="27" t="n"/>
      <c r="Z127" s="27" t="n"/>
      <c r="AA127" s="28" t="n"/>
      <c r="AB127" s="33" t="n"/>
      <c r="AC127" s="29" t="n"/>
      <c r="AD127" s="27" t="n"/>
      <c r="AE127" s="27" t="n"/>
      <c r="AF127" s="27" t="n"/>
      <c r="AG127" s="27" t="n"/>
      <c r="AH127" s="32" t="n"/>
      <c r="AI127" s="27" t="n"/>
      <c r="AJ127" s="530" t="n"/>
      <c r="AK127" s="530" t="n"/>
      <c r="AL127" s="27" t="n"/>
      <c r="AM127" s="27" t="n"/>
      <c r="AN127" s="27" t="n"/>
      <c r="AO127" s="27" t="n"/>
      <c r="AP127" s="27" t="n"/>
      <c r="AQ127" s="33" t="n"/>
      <c r="AR127" s="33" t="n"/>
      <c r="AS127" s="33" t="n"/>
      <c r="AT127" s="33" t="n"/>
      <c r="AU127" s="33" t="n"/>
      <c r="AV127" s="33" t="n"/>
      <c r="AW127" s="33" t="n"/>
      <c r="AX127" s="33" t="n"/>
      <c r="AY127" s="33" t="n"/>
      <c r="AZ127" s="33" t="n"/>
      <c r="BA127" s="33" t="n"/>
      <c r="BB127" s="33" t="n"/>
      <c r="BC127" s="33" t="n"/>
      <c r="BD127" s="33" t="n"/>
      <c r="BE127" s="33" t="n"/>
      <c r="BF127" s="33" t="n"/>
      <c r="BG127" s="33" t="n"/>
      <c r="BH127" s="33" t="n"/>
      <c r="BI127" s="27" t="n"/>
      <c r="BJ127" s="33" t="n"/>
      <c r="BK127" s="33" t="n"/>
      <c r="BL127" s="33" t="n"/>
      <c r="BM127" s="27" t="n"/>
      <c r="BN127" s="27" t="n"/>
      <c r="BO127" s="27" t="n"/>
      <c r="BP127" s="27" t="n"/>
      <c r="BQ127" s="36" t="n"/>
      <c r="BR127" s="37" t="n"/>
      <c r="BS127" s="36" t="n"/>
      <c r="BT127" s="37" t="n"/>
    </row>
    <row r="128" ht="19.9" customHeight="1" s="521">
      <c r="A128" s="10" t="n">
        <v>128</v>
      </c>
      <c r="B128" s="16" t="n">
        <v>31</v>
      </c>
      <c r="C128" s="520" t="n"/>
      <c r="D128" s="50">
        <f>LEFT(F128,1)&amp;RIGHT(F128,2)&amp;"N"&amp;G128&amp;"S"&amp;H128&amp;"C"&amp;I128</f>
        <v/>
      </c>
      <c r="E128" s="553" t="inlineStr">
        <is>
          <t>Spare</t>
        </is>
      </c>
      <c r="F128" s="22">
        <f>F127</f>
        <v/>
      </c>
      <c r="G128" s="21">
        <f>G127</f>
        <v/>
      </c>
      <c r="H128" s="21">
        <f>H127</f>
        <v/>
      </c>
      <c r="I128" s="21" t="n">
        <v>31</v>
      </c>
      <c r="J128" s="85">
        <f>J127</f>
        <v/>
      </c>
      <c r="K128" s="22">
        <f>IF(MID(J128,4,3)="551","DO","DI")</f>
        <v/>
      </c>
      <c r="L128" s="22" t="n"/>
      <c r="M128" s="22" t="n"/>
      <c r="N128" s="22">
        <f>IF(N127&lt;&gt;"",N127,"")</f>
        <v/>
      </c>
      <c r="O128" s="22" t="n"/>
      <c r="P128" s="22" t="n"/>
      <c r="Q128" s="22" t="n"/>
      <c r="R128" s="22" t="n"/>
      <c r="S128" s="25">
        <f>"%Z"&amp;TEXT(G128,"00")&amp;TEXT(H128,"0")&amp;"1"&amp;TEXT(I128,"00")</f>
        <v/>
      </c>
      <c r="T128" s="22">
        <f>IF(D128&lt;&gt;"",D128,"")</f>
        <v/>
      </c>
      <c r="U128" s="26" t="n"/>
      <c r="V128" s="22">
        <f>IF(E128&lt;&gt;"",E128,"")</f>
        <v/>
      </c>
      <c r="W128" s="23" t="inlineStr">
        <is>
          <t>MI</t>
        </is>
      </c>
      <c r="X128" s="84" t="inlineStr">
        <is>
          <t>DCS</t>
        </is>
      </c>
      <c r="Y128" s="27" t="n"/>
      <c r="Z128" s="27" t="n"/>
      <c r="AA128" s="28" t="n"/>
      <c r="AB128" s="33" t="n"/>
      <c r="AC128" s="29" t="n"/>
      <c r="AD128" s="27" t="n"/>
      <c r="AE128" s="27" t="n"/>
      <c r="AF128" s="27" t="n"/>
      <c r="AG128" s="27" t="n"/>
      <c r="AH128" s="33" t="n"/>
      <c r="AI128" s="27" t="n"/>
      <c r="AJ128" s="530" t="n"/>
      <c r="AK128" s="530" t="n"/>
      <c r="AL128" s="27" t="n"/>
      <c r="AM128" s="27" t="n"/>
      <c r="AN128" s="27" t="n"/>
      <c r="AO128" s="27" t="n"/>
      <c r="AP128" s="27" t="n"/>
      <c r="AQ128" s="33" t="n"/>
      <c r="AR128" s="33" t="n"/>
      <c r="AS128" s="33" t="n"/>
      <c r="AT128" s="33" t="n"/>
      <c r="AU128" s="33" t="n"/>
      <c r="AV128" s="33" t="n"/>
      <c r="AW128" s="33" t="n"/>
      <c r="AX128" s="33" t="n"/>
      <c r="AY128" s="33" t="n"/>
      <c r="AZ128" s="33" t="n"/>
      <c r="BA128" s="33" t="n"/>
      <c r="BB128" s="33" t="n"/>
      <c r="BC128" s="33" t="n"/>
      <c r="BD128" s="33" t="n"/>
      <c r="BE128" s="33" t="n"/>
      <c r="BF128" s="33" t="n"/>
      <c r="BG128" s="33" t="n"/>
      <c r="BH128" s="33" t="n"/>
      <c r="BI128" s="27" t="n"/>
      <c r="BJ128" s="33" t="n"/>
      <c r="BK128" s="33" t="n"/>
      <c r="BL128" s="33" t="n"/>
      <c r="BM128" s="27" t="n"/>
      <c r="BN128" s="27" t="n"/>
      <c r="BO128" s="27" t="n"/>
      <c r="BP128" s="27" t="n"/>
      <c r="BQ128" s="36" t="n"/>
      <c r="BR128" s="37" t="n"/>
      <c r="BS128" s="36" t="n"/>
      <c r="BT128" s="37" t="n"/>
    </row>
    <row r="129" ht="19.9" customHeight="1" s="521">
      <c r="A129" s="10" t="n">
        <v>129</v>
      </c>
      <c r="B129" s="16" t="n">
        <v>32</v>
      </c>
      <c r="C129" s="520" t="n"/>
      <c r="D129" s="50">
        <f>LEFT(F129,1)&amp;RIGHT(F129,2)&amp;"N"&amp;G129&amp;"S"&amp;H129&amp;"C"&amp;I129</f>
        <v/>
      </c>
      <c r="E129" s="533" t="inlineStr">
        <is>
          <t>Spare</t>
        </is>
      </c>
      <c r="F129" s="22">
        <f>F128</f>
        <v/>
      </c>
      <c r="G129" s="21">
        <f>G128</f>
        <v/>
      </c>
      <c r="H129" s="21">
        <f>H128</f>
        <v/>
      </c>
      <c r="I129" s="21" t="n">
        <v>32</v>
      </c>
      <c r="J129" s="85">
        <f>J128</f>
        <v/>
      </c>
      <c r="K129" s="22">
        <f>IF(MID(J129,4,3)="551","DO","DI")</f>
        <v/>
      </c>
      <c r="L129" s="22" t="n"/>
      <c r="M129" s="22" t="n"/>
      <c r="N129" s="22">
        <f>IF(N128&lt;&gt;"",N128,"")</f>
        <v/>
      </c>
      <c r="O129" s="22" t="n"/>
      <c r="P129" s="22" t="n"/>
      <c r="Q129" s="22" t="n"/>
      <c r="R129" s="22" t="n"/>
      <c r="S129" s="25">
        <f>"%Z"&amp;TEXT(G129,"00")&amp;TEXT(H129,"0")&amp;"1"&amp;TEXT(I129,"00")</f>
        <v/>
      </c>
      <c r="T129" s="22">
        <f>IF(D129&lt;&gt;"",D129,"")</f>
        <v/>
      </c>
      <c r="U129" s="26" t="n"/>
      <c r="V129" s="22">
        <f>IF(E129&lt;&gt;"",E129,"")</f>
        <v/>
      </c>
      <c r="W129" s="23" t="inlineStr">
        <is>
          <t>MI</t>
        </is>
      </c>
      <c r="X129" s="84" t="inlineStr">
        <is>
          <t>DCS</t>
        </is>
      </c>
      <c r="Y129" s="27" t="n"/>
      <c r="Z129" s="27" t="n"/>
      <c r="AA129" s="28" t="n"/>
      <c r="AB129" s="33" t="n"/>
      <c r="AC129" s="29" t="n"/>
      <c r="AD129" s="27" t="n"/>
      <c r="AE129" s="27" t="n"/>
      <c r="AF129" s="27" t="n"/>
      <c r="AG129" s="27" t="n"/>
      <c r="AH129" s="33" t="n"/>
      <c r="AI129" s="27" t="n"/>
      <c r="AJ129" s="530" t="n"/>
      <c r="AK129" s="530" t="n"/>
      <c r="AL129" s="27" t="n"/>
      <c r="AM129" s="27" t="n"/>
      <c r="AN129" s="27" t="n"/>
      <c r="AO129" s="27" t="n"/>
      <c r="AP129" s="27" t="n"/>
      <c r="AQ129" s="33" t="n"/>
      <c r="AR129" s="33" t="n"/>
      <c r="AS129" s="33" t="n"/>
      <c r="AT129" s="33" t="n"/>
      <c r="AU129" s="33" t="n"/>
      <c r="AV129" s="33" t="n"/>
      <c r="AW129" s="33" t="n"/>
      <c r="AX129" s="33" t="n"/>
      <c r="AY129" s="33" t="n"/>
      <c r="AZ129" s="33" t="n"/>
      <c r="BA129" s="33" t="n"/>
      <c r="BB129" s="33" t="n"/>
      <c r="BC129" s="33" t="n"/>
      <c r="BD129" s="33" t="n"/>
      <c r="BE129" s="33" t="n"/>
      <c r="BF129" s="33" t="n"/>
      <c r="BG129" s="33" t="n"/>
      <c r="BH129" s="33" t="n"/>
      <c r="BI129" s="27" t="n"/>
      <c r="BJ129" s="33" t="n"/>
      <c r="BK129" s="33" t="n"/>
      <c r="BL129" s="33" t="n"/>
      <c r="BM129" s="27" t="n"/>
      <c r="BN129" s="27" t="n"/>
      <c r="BO129" s="27" t="n"/>
      <c r="BP129" s="27" t="n"/>
      <c r="BQ129" s="36" t="n"/>
      <c r="BR129" s="37" t="n"/>
      <c r="BS129" s="36" t="n"/>
      <c r="BT129" s="37" t="n"/>
    </row>
    <row r="130" ht="19.9" customHeight="1" s="521">
      <c r="A130" s="10" t="n">
        <v>130</v>
      </c>
      <c r="B130" s="15" t="n">
        <v>1</v>
      </c>
      <c r="C130" s="519" t="n">
        <v>1812</v>
      </c>
      <c r="D130" s="43" t="inlineStr">
        <is>
          <t>18-XZSH-17104</t>
        </is>
      </c>
      <c r="E130" s="553" t="inlineStr">
        <is>
          <t>TEA TO VE-1701</t>
        </is>
      </c>
      <c r="F130" s="22">
        <f>F129</f>
        <v/>
      </c>
      <c r="G130" s="21" t="n">
        <v>3</v>
      </c>
      <c r="H130" s="21" t="n">
        <v>7</v>
      </c>
      <c r="I130" s="21" t="n">
        <v>1</v>
      </c>
      <c r="J130" s="85" t="inlineStr">
        <is>
          <t>ADV151-P</t>
        </is>
      </c>
      <c r="K130" s="22">
        <f>IF(MID(J130,4,3)="551","DO","DI")</f>
        <v/>
      </c>
      <c r="L130" s="22" t="n"/>
      <c r="M130" s="22" t="n"/>
      <c r="N130" s="22" t="inlineStr">
        <is>
          <t>N</t>
        </is>
      </c>
      <c r="O130" s="22" t="n"/>
      <c r="P130" s="22" t="n"/>
      <c r="Q130" s="83" t="n"/>
      <c r="R130" s="22" t="n"/>
      <c r="S130" s="25">
        <f>"%Z"&amp;TEXT(G130,"00")&amp;TEXT(H130,"0")&amp;"1"&amp;TEXT(I130,"00")</f>
        <v/>
      </c>
      <c r="T130" s="22">
        <f>IF(D130&lt;&gt;"",D130,"")</f>
        <v/>
      </c>
      <c r="U130" s="22" t="inlineStr">
        <is>
          <t>18-XZSH-17104</t>
        </is>
      </c>
      <c r="V130" s="22">
        <f>IF(E130&lt;&gt;"",E130,"")</f>
        <v/>
      </c>
      <c r="W130" s="23" t="inlineStr">
        <is>
          <t>MI</t>
        </is>
      </c>
      <c r="X130" s="84" t="inlineStr">
        <is>
          <t>DCS</t>
        </is>
      </c>
      <c r="Y130" s="27" t="n"/>
      <c r="Z130" s="27" t="n"/>
      <c r="AA130" s="28" t="n"/>
      <c r="AB130" s="33" t="n"/>
      <c r="AC130" s="29" t="n"/>
      <c r="AD130" s="27" t="n"/>
      <c r="AE130" s="27" t="n"/>
      <c r="AF130" s="27" t="n"/>
      <c r="AG130" s="27" t="n"/>
      <c r="AH130" s="27" t="n"/>
      <c r="AI130" s="27" t="n"/>
      <c r="AJ130" s="530" t="inlineStr">
        <is>
          <t>18-IJB-12-005</t>
        </is>
      </c>
      <c r="AK130" s="530" t="inlineStr">
        <is>
          <t>18-12-005-iCC</t>
        </is>
      </c>
      <c r="AL130" s="27" t="n"/>
      <c r="AM130" s="27" t="n"/>
      <c r="AN130" s="27" t="n"/>
      <c r="AO130" s="27" t="n"/>
      <c r="AP130" s="27" t="n"/>
      <c r="AQ130" s="33" t="n"/>
      <c r="AR130" s="33" t="n"/>
      <c r="AS130" s="33" t="n"/>
      <c r="AT130" s="33" t="n"/>
      <c r="AU130" s="33" t="n"/>
      <c r="AV130" s="33" t="n"/>
      <c r="AW130" s="33" t="n"/>
      <c r="AX130" s="33" t="n"/>
      <c r="AY130" s="33" t="n"/>
      <c r="AZ130" s="33" t="n"/>
      <c r="BA130" s="33" t="n"/>
      <c r="BB130" s="33" t="n"/>
      <c r="BC130" s="33" t="n"/>
      <c r="BD130" s="33" t="n"/>
      <c r="BE130" s="33" t="n"/>
      <c r="BF130" s="33" t="n"/>
      <c r="BG130" s="33" t="n"/>
      <c r="BH130" s="33" t="n"/>
      <c r="BI130" s="27" t="n"/>
      <c r="BJ130" s="33" t="n"/>
      <c r="BK130" s="33" t="n"/>
      <c r="BL130" s="33" t="n"/>
      <c r="BM130" s="27" t="n"/>
      <c r="BN130" s="27" t="n"/>
      <c r="BO130" s="27" t="n"/>
      <c r="BP130" s="27" t="n"/>
      <c r="BQ130" s="522" t="inlineStr">
        <is>
          <t>-</t>
        </is>
      </c>
      <c r="BR130" s="37" t="n"/>
      <c r="BS130" s="36" t="n"/>
      <c r="BT130" s="37" t="n"/>
      <c r="BU130" s="39" t="n"/>
      <c r="BV130" s="523" t="n">
        <v>1812</v>
      </c>
    </row>
    <row r="131" ht="19.9" customHeight="1" s="521">
      <c r="A131" s="10" t="n">
        <v>131</v>
      </c>
      <c r="B131" s="15" t="n">
        <v>2</v>
      </c>
      <c r="C131" s="519" t="n">
        <v>1812</v>
      </c>
      <c r="D131" s="43" t="inlineStr">
        <is>
          <t>18-XZSL-17104</t>
        </is>
      </c>
      <c r="E131" s="553" t="inlineStr">
        <is>
          <t>TEA TO VE-1701</t>
        </is>
      </c>
      <c r="F131" s="22">
        <f>F130</f>
        <v/>
      </c>
      <c r="G131" s="21">
        <f>G130</f>
        <v/>
      </c>
      <c r="H131" s="21">
        <f>H130</f>
        <v/>
      </c>
      <c r="I131" s="21" t="n">
        <v>2</v>
      </c>
      <c r="J131" s="85">
        <f>J130</f>
        <v/>
      </c>
      <c r="K131" s="22">
        <f>IF(MID(J131,4,3)="551","DO","DI")</f>
        <v/>
      </c>
      <c r="L131" s="22" t="n"/>
      <c r="M131" s="22" t="n"/>
      <c r="N131" s="22">
        <f>IF(N130&lt;&gt;"",N130,"")</f>
        <v/>
      </c>
      <c r="O131" s="22" t="n"/>
      <c r="P131" s="22" t="n"/>
      <c r="Q131" s="22" t="n"/>
      <c r="R131" s="22" t="n"/>
      <c r="S131" s="25">
        <f>"%Z"&amp;TEXT(G131,"00")&amp;TEXT(H131,"0")&amp;"1"&amp;TEXT(I131,"00")</f>
        <v/>
      </c>
      <c r="T131" s="22">
        <f>IF(D131&lt;&gt;"",D131,"")</f>
        <v/>
      </c>
      <c r="U131" s="22" t="inlineStr">
        <is>
          <t>18-XZSL-17104</t>
        </is>
      </c>
      <c r="V131" s="22">
        <f>IF(E131&lt;&gt;"",E131,"")</f>
        <v/>
      </c>
      <c r="W131" s="23" t="inlineStr">
        <is>
          <t>MI</t>
        </is>
      </c>
      <c r="X131" s="84" t="inlineStr">
        <is>
          <t>DCS</t>
        </is>
      </c>
      <c r="Y131" s="27" t="n"/>
      <c r="Z131" s="27" t="n"/>
      <c r="AA131" s="28" t="n"/>
      <c r="AB131" s="33" t="n"/>
      <c r="AC131" s="29" t="n"/>
      <c r="AD131" s="27" t="n"/>
      <c r="AE131" s="27" t="n"/>
      <c r="AF131" s="27" t="n"/>
      <c r="AG131" s="27" t="n"/>
      <c r="AH131" s="27" t="n"/>
      <c r="AI131" s="27" t="n"/>
      <c r="AJ131" s="530" t="inlineStr">
        <is>
          <t>18-IJB-12-005</t>
        </is>
      </c>
      <c r="AK131" s="530" t="inlineStr">
        <is>
          <t>18-12-005-iCC</t>
        </is>
      </c>
      <c r="AL131" s="27" t="n"/>
      <c r="AM131" s="27" t="n"/>
      <c r="AN131" s="27" t="n"/>
      <c r="AO131" s="27" t="n"/>
      <c r="AP131" s="27" t="n"/>
      <c r="AQ131" s="33" t="n"/>
      <c r="AR131" s="33" t="n"/>
      <c r="AS131" s="33" t="n"/>
      <c r="AT131" s="33" t="n"/>
      <c r="AU131" s="33" t="n"/>
      <c r="AV131" s="33" t="n"/>
      <c r="AW131" s="33" t="n"/>
      <c r="AX131" s="33" t="n"/>
      <c r="AY131" s="33" t="n"/>
      <c r="AZ131" s="33" t="n"/>
      <c r="BA131" s="33" t="n"/>
      <c r="BB131" s="33" t="n"/>
      <c r="BC131" s="33" t="n"/>
      <c r="BD131" s="33" t="n"/>
      <c r="BE131" s="33" t="n"/>
      <c r="BF131" s="33" t="n"/>
      <c r="BG131" s="33" t="n"/>
      <c r="BH131" s="33" t="n"/>
      <c r="BI131" s="27" t="n"/>
      <c r="BJ131" s="33" t="n"/>
      <c r="BK131" s="33" t="n"/>
      <c r="BL131" s="33" t="n"/>
      <c r="BM131" s="27" t="n"/>
      <c r="BN131" s="27" t="n"/>
      <c r="BO131" s="27" t="n"/>
      <c r="BP131" s="27" t="n"/>
      <c r="BQ131" s="522" t="inlineStr">
        <is>
          <t>-</t>
        </is>
      </c>
      <c r="BR131" s="37" t="n"/>
      <c r="BS131" s="36" t="n"/>
      <c r="BT131" s="37" t="n"/>
      <c r="BU131" s="39" t="n"/>
      <c r="BV131" s="523" t="n">
        <v>1812</v>
      </c>
    </row>
    <row r="132" ht="19.9" customHeight="1" s="521">
      <c r="A132" s="10" t="n">
        <v>132</v>
      </c>
      <c r="B132" s="15" t="n">
        <v>3</v>
      </c>
      <c r="C132" s="519" t="n">
        <v>1812</v>
      </c>
      <c r="D132" s="43" t="inlineStr">
        <is>
          <t>18-XZSH-17106</t>
        </is>
      </c>
      <c r="E132" s="553" t="inlineStr">
        <is>
          <t>FLUSHING TO VE-1705</t>
        </is>
      </c>
      <c r="F132" s="22">
        <f>F131</f>
        <v/>
      </c>
      <c r="G132" s="21">
        <f>G131</f>
        <v/>
      </c>
      <c r="H132" s="21">
        <f>H131</f>
        <v/>
      </c>
      <c r="I132" s="21" t="n">
        <v>3</v>
      </c>
      <c r="J132" s="85">
        <f>J131</f>
        <v/>
      </c>
      <c r="K132" s="22">
        <f>IF(MID(J132,4,3)="551","DO","DI")</f>
        <v/>
      </c>
      <c r="L132" s="22" t="n"/>
      <c r="M132" s="22" t="n"/>
      <c r="N132" s="22">
        <f>IF(N131&lt;&gt;"",N131,"")</f>
        <v/>
      </c>
      <c r="O132" s="22" t="n"/>
      <c r="P132" s="22" t="n"/>
      <c r="Q132" s="22" t="n"/>
      <c r="R132" s="22" t="n"/>
      <c r="S132" s="25">
        <f>"%Z"&amp;TEXT(G132,"00")&amp;TEXT(H132,"0")&amp;"1"&amp;TEXT(I132,"00")</f>
        <v/>
      </c>
      <c r="T132" s="22">
        <f>IF(D132&lt;&gt;"",D132,"")</f>
        <v/>
      </c>
      <c r="U132" s="22" t="inlineStr">
        <is>
          <t>18-XZSH-17106</t>
        </is>
      </c>
      <c r="V132" s="22">
        <f>IF(E132&lt;&gt;"",E132,"")</f>
        <v/>
      </c>
      <c r="W132" s="23" t="inlineStr">
        <is>
          <t>MI</t>
        </is>
      </c>
      <c r="X132" s="84" t="inlineStr">
        <is>
          <t>DCS</t>
        </is>
      </c>
      <c r="Y132" s="27" t="n"/>
      <c r="Z132" s="27" t="n"/>
      <c r="AA132" s="28" t="n"/>
      <c r="AB132" s="33" t="n"/>
      <c r="AC132" s="29" t="n"/>
      <c r="AD132" s="27" t="n"/>
      <c r="AE132" s="27" t="n"/>
      <c r="AF132" s="27" t="n"/>
      <c r="AG132" s="27" t="n"/>
      <c r="AH132" s="27" t="n"/>
      <c r="AI132" s="27" t="n"/>
      <c r="AJ132" s="530" t="inlineStr">
        <is>
          <t>18-IJB-12-005</t>
        </is>
      </c>
      <c r="AK132" s="530" t="inlineStr">
        <is>
          <t>18-12-005-iCC</t>
        </is>
      </c>
      <c r="AL132" s="27" t="n"/>
      <c r="AM132" s="27" t="n"/>
      <c r="AN132" s="27" t="n"/>
      <c r="AO132" s="27" t="n"/>
      <c r="AP132" s="27" t="n"/>
      <c r="AQ132" s="33" t="n"/>
      <c r="AR132" s="33" t="n"/>
      <c r="AS132" s="33" t="n"/>
      <c r="AT132" s="33" t="n"/>
      <c r="AU132" s="33" t="n"/>
      <c r="AV132" s="33" t="n"/>
      <c r="AW132" s="33" t="n"/>
      <c r="AX132" s="33" t="n"/>
      <c r="AY132" s="33" t="n"/>
      <c r="AZ132" s="33" t="n"/>
      <c r="BA132" s="33" t="n"/>
      <c r="BB132" s="33" t="n"/>
      <c r="BC132" s="33" t="n"/>
      <c r="BD132" s="33" t="n"/>
      <c r="BE132" s="33" t="n"/>
      <c r="BF132" s="33" t="n"/>
      <c r="BG132" s="33" t="n"/>
      <c r="BH132" s="33" t="n"/>
      <c r="BI132" s="27" t="n"/>
      <c r="BJ132" s="33" t="n"/>
      <c r="BK132" s="33" t="n"/>
      <c r="BL132" s="33" t="n"/>
      <c r="BM132" s="27" t="n"/>
      <c r="BN132" s="27" t="n"/>
      <c r="BO132" s="27" t="n"/>
      <c r="BP132" s="27" t="n"/>
      <c r="BQ132" s="522" t="inlineStr">
        <is>
          <t>-</t>
        </is>
      </c>
      <c r="BR132" s="37" t="n"/>
      <c r="BS132" s="36" t="n"/>
      <c r="BT132" s="37" t="n"/>
      <c r="BU132" s="39" t="n"/>
      <c r="BV132" s="523" t="n">
        <v>1812</v>
      </c>
    </row>
    <row r="133" ht="19.9" customHeight="1" s="521">
      <c r="A133" s="10" t="n">
        <v>133</v>
      </c>
      <c r="B133" s="15" t="n">
        <v>4</v>
      </c>
      <c r="C133" s="519" t="n">
        <v>1812</v>
      </c>
      <c r="D133" s="43" t="inlineStr">
        <is>
          <t>18-XZSL-17106</t>
        </is>
      </c>
      <c r="E133" s="553" t="inlineStr">
        <is>
          <t>FLUSHING TO VE-1705</t>
        </is>
      </c>
      <c r="F133" s="22">
        <f>F132</f>
        <v/>
      </c>
      <c r="G133" s="21">
        <f>G132</f>
        <v/>
      </c>
      <c r="H133" s="21">
        <f>H132</f>
        <v/>
      </c>
      <c r="I133" s="21" t="n">
        <v>4</v>
      </c>
      <c r="J133" s="85">
        <f>J132</f>
        <v/>
      </c>
      <c r="K133" s="22">
        <f>IF(MID(J133,4,3)="551","DO","DI")</f>
        <v/>
      </c>
      <c r="L133" s="22" t="n"/>
      <c r="M133" s="22" t="n"/>
      <c r="N133" s="22">
        <f>IF(N132&lt;&gt;"",N132,"")</f>
        <v/>
      </c>
      <c r="O133" s="22" t="n"/>
      <c r="P133" s="22" t="n"/>
      <c r="Q133" s="22" t="n"/>
      <c r="R133" s="22" t="n"/>
      <c r="S133" s="25">
        <f>"%Z"&amp;TEXT(G133,"00")&amp;TEXT(H133,"0")&amp;"1"&amp;TEXT(I133,"00")</f>
        <v/>
      </c>
      <c r="T133" s="22">
        <f>IF(D133&lt;&gt;"",D133,"")</f>
        <v/>
      </c>
      <c r="U133" s="22" t="inlineStr">
        <is>
          <t>18-XZSL-17106</t>
        </is>
      </c>
      <c r="V133" s="22">
        <f>IF(E133&lt;&gt;"",E133,"")</f>
        <v/>
      </c>
      <c r="W133" s="23" t="inlineStr">
        <is>
          <t>MI</t>
        </is>
      </c>
      <c r="X133" s="84" t="inlineStr">
        <is>
          <t>DCS</t>
        </is>
      </c>
      <c r="Y133" s="27" t="n"/>
      <c r="Z133" s="27" t="n"/>
      <c r="AA133" s="28" t="n"/>
      <c r="AB133" s="33" t="n"/>
      <c r="AC133" s="29" t="n"/>
      <c r="AD133" s="27" t="n"/>
      <c r="AE133" s="27" t="n"/>
      <c r="AF133" s="27" t="n"/>
      <c r="AG133" s="27" t="n"/>
      <c r="AH133" s="27" t="n"/>
      <c r="AI133" s="27" t="n"/>
      <c r="AJ133" s="530" t="inlineStr">
        <is>
          <t>18-IJB-12-005</t>
        </is>
      </c>
      <c r="AK133" s="530" t="inlineStr">
        <is>
          <t>18-12-005-iCC</t>
        </is>
      </c>
      <c r="AL133" s="27" t="n"/>
      <c r="AM133" s="27" t="n"/>
      <c r="AN133" s="27" t="n"/>
      <c r="AO133" s="27" t="n"/>
      <c r="AP133" s="27" t="n"/>
      <c r="AQ133" s="33" t="n"/>
      <c r="AR133" s="33" t="n"/>
      <c r="AS133" s="33" t="n"/>
      <c r="AT133" s="33" t="n"/>
      <c r="AU133" s="33" t="n"/>
      <c r="AV133" s="33" t="n"/>
      <c r="AW133" s="33" t="n"/>
      <c r="AX133" s="33" t="n"/>
      <c r="AY133" s="33" t="n"/>
      <c r="AZ133" s="33" t="n"/>
      <c r="BA133" s="33" t="n"/>
      <c r="BB133" s="33" t="n"/>
      <c r="BC133" s="33" t="n"/>
      <c r="BD133" s="33" t="n"/>
      <c r="BE133" s="33" t="n"/>
      <c r="BF133" s="33" t="n"/>
      <c r="BG133" s="33" t="n"/>
      <c r="BH133" s="33" t="n"/>
      <c r="BI133" s="27" t="n"/>
      <c r="BJ133" s="33" t="n"/>
      <c r="BK133" s="33" t="n"/>
      <c r="BL133" s="33" t="n"/>
      <c r="BM133" s="27" t="n"/>
      <c r="BN133" s="27" t="n"/>
      <c r="BO133" s="27" t="n"/>
      <c r="BP133" s="27" t="n"/>
      <c r="BQ133" s="522" t="inlineStr">
        <is>
          <t>-</t>
        </is>
      </c>
      <c r="BR133" s="37" t="n"/>
      <c r="BS133" s="36" t="n"/>
      <c r="BT133" s="37" t="n"/>
      <c r="BU133" s="39" t="n"/>
      <c r="BV133" s="523" t="n">
        <v>1812</v>
      </c>
    </row>
    <row r="134" ht="19.9" customHeight="1" s="521">
      <c r="A134" s="10" t="n">
        <v>134</v>
      </c>
      <c r="B134" s="15" t="n">
        <v>5</v>
      </c>
      <c r="C134" s="519" t="n">
        <v>1812</v>
      </c>
      <c r="D134" s="43" t="inlineStr">
        <is>
          <t>18-XZSH-17107</t>
        </is>
      </c>
      <c r="E134" s="553" t="inlineStr">
        <is>
          <t>ISOPROPANOL TO VE-1705</t>
        </is>
      </c>
      <c r="F134" s="22">
        <f>F133</f>
        <v/>
      </c>
      <c r="G134" s="21">
        <f>G133</f>
        <v/>
      </c>
      <c r="H134" s="21">
        <f>H133</f>
        <v/>
      </c>
      <c r="I134" s="21" t="n">
        <v>5</v>
      </c>
      <c r="J134" s="85">
        <f>J133</f>
        <v/>
      </c>
      <c r="K134" s="22">
        <f>IF(MID(J134,4,3)="551","DO","DI")</f>
        <v/>
      </c>
      <c r="L134" s="22" t="n"/>
      <c r="M134" s="22" t="n"/>
      <c r="N134" s="22">
        <f>IF(N133&lt;&gt;"",N133,"")</f>
        <v/>
      </c>
      <c r="O134" s="22" t="n"/>
      <c r="P134" s="22" t="n"/>
      <c r="Q134" s="22" t="n"/>
      <c r="R134" s="22" t="n"/>
      <c r="S134" s="25">
        <f>"%Z"&amp;TEXT(G134,"00")&amp;TEXT(H134,"0")&amp;"1"&amp;TEXT(I134,"00")</f>
        <v/>
      </c>
      <c r="T134" s="22">
        <f>IF(D134&lt;&gt;"",D134,"")</f>
        <v/>
      </c>
      <c r="U134" s="22" t="inlineStr">
        <is>
          <t>18-XZSH-17107</t>
        </is>
      </c>
      <c r="V134" s="22">
        <f>IF(E134&lt;&gt;"",E134,"")</f>
        <v/>
      </c>
      <c r="W134" s="23" t="inlineStr">
        <is>
          <t>MI</t>
        </is>
      </c>
      <c r="X134" s="84" t="inlineStr">
        <is>
          <t>DCS</t>
        </is>
      </c>
      <c r="Y134" s="27" t="n"/>
      <c r="Z134" s="27" t="n"/>
      <c r="AA134" s="28" t="n"/>
      <c r="AB134" s="33" t="n"/>
      <c r="AC134" s="29" t="n"/>
      <c r="AD134" s="27" t="n"/>
      <c r="AE134" s="27" t="n"/>
      <c r="AF134" s="27" t="n"/>
      <c r="AG134" s="27" t="n"/>
      <c r="AH134" s="27" t="n"/>
      <c r="AI134" s="27" t="n"/>
      <c r="AJ134" s="530" t="inlineStr">
        <is>
          <t>18-IJB-12-005</t>
        </is>
      </c>
      <c r="AK134" s="530" t="inlineStr">
        <is>
          <t>18-12-005-iCC</t>
        </is>
      </c>
      <c r="AL134" s="27" t="n"/>
      <c r="AM134" s="27" t="n"/>
      <c r="AN134" s="27" t="n"/>
      <c r="AO134" s="27" t="n"/>
      <c r="AP134" s="27" t="n"/>
      <c r="AQ134" s="33" t="n"/>
      <c r="AR134" s="33" t="n"/>
      <c r="AS134" s="33" t="n"/>
      <c r="AT134" s="33" t="n"/>
      <c r="AU134" s="33" t="n"/>
      <c r="AV134" s="33" t="n"/>
      <c r="AW134" s="33" t="n"/>
      <c r="AX134" s="33" t="n"/>
      <c r="AY134" s="33" t="n"/>
      <c r="AZ134" s="33" t="n"/>
      <c r="BA134" s="33" t="n"/>
      <c r="BB134" s="33" t="n"/>
      <c r="BC134" s="33" t="n"/>
      <c r="BD134" s="33" t="n"/>
      <c r="BE134" s="33" t="n"/>
      <c r="BF134" s="33" t="n"/>
      <c r="BG134" s="33" t="n"/>
      <c r="BH134" s="33" t="n"/>
      <c r="BI134" s="27" t="n"/>
      <c r="BJ134" s="33" t="n"/>
      <c r="BK134" s="33" t="n"/>
      <c r="BL134" s="33" t="n"/>
      <c r="BM134" s="27" t="n"/>
      <c r="BN134" s="27" t="n"/>
      <c r="BO134" s="27" t="n"/>
      <c r="BP134" s="27" t="n"/>
      <c r="BQ134" s="522" t="inlineStr">
        <is>
          <t>-</t>
        </is>
      </c>
      <c r="BR134" s="37" t="n"/>
      <c r="BS134" s="36" t="n"/>
      <c r="BT134" s="37" t="n"/>
      <c r="BU134" s="39" t="n"/>
      <c r="BV134" s="523" t="n">
        <v>1812</v>
      </c>
    </row>
    <row r="135" ht="19.9" customHeight="1" s="521">
      <c r="A135" s="10" t="n">
        <v>135</v>
      </c>
      <c r="B135" s="15" t="n">
        <v>6</v>
      </c>
      <c r="C135" s="519" t="n">
        <v>1812</v>
      </c>
      <c r="D135" s="43" t="inlineStr">
        <is>
          <t>18-XZSL-17107</t>
        </is>
      </c>
      <c r="E135" s="553" t="inlineStr">
        <is>
          <t>ISOPROPANOL TO VE-1705</t>
        </is>
      </c>
      <c r="F135" s="22">
        <f>F134</f>
        <v/>
      </c>
      <c r="G135" s="21">
        <f>G134</f>
        <v/>
      </c>
      <c r="H135" s="21">
        <f>H134</f>
        <v/>
      </c>
      <c r="I135" s="21" t="n">
        <v>6</v>
      </c>
      <c r="J135" s="85">
        <f>J134</f>
        <v/>
      </c>
      <c r="K135" s="22">
        <f>IF(MID(J135,4,3)="551","DO","DI")</f>
        <v/>
      </c>
      <c r="L135" s="22" t="n"/>
      <c r="M135" s="22" t="n"/>
      <c r="N135" s="22">
        <f>IF(N134&lt;&gt;"",N134,"")</f>
        <v/>
      </c>
      <c r="O135" s="22" t="n"/>
      <c r="P135" s="22" t="n"/>
      <c r="Q135" s="22" t="n"/>
      <c r="R135" s="22" t="n"/>
      <c r="S135" s="25">
        <f>"%Z"&amp;TEXT(G135,"00")&amp;TEXT(H135,"0")&amp;"1"&amp;TEXT(I135,"00")</f>
        <v/>
      </c>
      <c r="T135" s="22">
        <f>IF(D135&lt;&gt;"",D135,"")</f>
        <v/>
      </c>
      <c r="U135" s="22" t="inlineStr">
        <is>
          <t>18-XZSL-17107</t>
        </is>
      </c>
      <c r="V135" s="22">
        <f>IF(E135&lt;&gt;"",E135,"")</f>
        <v/>
      </c>
      <c r="W135" s="23" t="inlineStr">
        <is>
          <t>MI</t>
        </is>
      </c>
      <c r="X135" s="84" t="inlineStr">
        <is>
          <t>DCS</t>
        </is>
      </c>
      <c r="Y135" s="27" t="n"/>
      <c r="Z135" s="27" t="n"/>
      <c r="AA135" s="28" t="n"/>
      <c r="AB135" s="33" t="n"/>
      <c r="AC135" s="29" t="n"/>
      <c r="AD135" s="27" t="n"/>
      <c r="AE135" s="27" t="n"/>
      <c r="AF135" s="27" t="n"/>
      <c r="AG135" s="27" t="n"/>
      <c r="AH135" s="27" t="n"/>
      <c r="AI135" s="27" t="n"/>
      <c r="AJ135" s="530" t="inlineStr">
        <is>
          <t>18-IJB-12-005</t>
        </is>
      </c>
      <c r="AK135" s="530" t="inlineStr">
        <is>
          <t>18-12-005-iCC</t>
        </is>
      </c>
      <c r="AL135" s="27" t="n"/>
      <c r="AM135" s="27" t="n"/>
      <c r="AN135" s="27" t="n"/>
      <c r="AO135" s="27" t="n"/>
      <c r="AP135" s="27" t="n"/>
      <c r="AQ135" s="33" t="n"/>
      <c r="AR135" s="33" t="n"/>
      <c r="AS135" s="33" t="n"/>
      <c r="AT135" s="33" t="n"/>
      <c r="AU135" s="33" t="n"/>
      <c r="AV135" s="33" t="n"/>
      <c r="AW135" s="33" t="n"/>
      <c r="AX135" s="33" t="n"/>
      <c r="AY135" s="33" t="n"/>
      <c r="AZ135" s="33" t="n"/>
      <c r="BA135" s="33" t="n"/>
      <c r="BB135" s="33" t="n"/>
      <c r="BC135" s="33" t="n"/>
      <c r="BD135" s="33" t="n"/>
      <c r="BE135" s="33" t="n"/>
      <c r="BF135" s="33" t="n"/>
      <c r="BG135" s="33" t="n"/>
      <c r="BH135" s="33" t="n"/>
      <c r="BI135" s="27" t="n"/>
      <c r="BJ135" s="33" t="n"/>
      <c r="BK135" s="33" t="n"/>
      <c r="BL135" s="33" t="n"/>
      <c r="BM135" s="27" t="n"/>
      <c r="BN135" s="27" t="n"/>
      <c r="BO135" s="27" t="n"/>
      <c r="BP135" s="27" t="n"/>
      <c r="BQ135" s="522" t="inlineStr">
        <is>
          <t>-</t>
        </is>
      </c>
      <c r="BR135" s="37" t="n"/>
      <c r="BS135" s="36" t="n"/>
      <c r="BT135" s="37" t="n"/>
      <c r="BU135" s="39" t="n"/>
      <c r="BV135" s="523" t="n">
        <v>1812</v>
      </c>
    </row>
    <row r="136" ht="19.9" customHeight="1" s="521">
      <c r="A136" s="10" t="n">
        <v>136</v>
      </c>
      <c r="B136" s="15" t="n">
        <v>7</v>
      </c>
      <c r="C136" s="519" t="n">
        <v>1830</v>
      </c>
      <c r="D136" s="43" t="inlineStr">
        <is>
          <t>18-XZSH-21101</t>
        </is>
      </c>
      <c r="E136" s="553" t="inlineStr">
        <is>
          <t>-</t>
        </is>
      </c>
      <c r="F136" s="22">
        <f>F135</f>
        <v/>
      </c>
      <c r="G136" s="21">
        <f>G135</f>
        <v/>
      </c>
      <c r="H136" s="21">
        <f>H135</f>
        <v/>
      </c>
      <c r="I136" s="21" t="n">
        <v>7</v>
      </c>
      <c r="J136" s="85">
        <f>J135</f>
        <v/>
      </c>
      <c r="K136" s="22">
        <f>IF(MID(J136,4,3)="551","DO","DI")</f>
        <v/>
      </c>
      <c r="L136" s="22" t="n"/>
      <c r="M136" s="22" t="n"/>
      <c r="N136" s="22">
        <f>IF(N135&lt;&gt;"",N135,"")</f>
        <v/>
      </c>
      <c r="O136" s="22" t="n"/>
      <c r="P136" s="22" t="n"/>
      <c r="Q136" s="22" t="n"/>
      <c r="R136" s="22" t="n"/>
      <c r="S136" s="25">
        <f>"%Z"&amp;TEXT(G136,"00")&amp;TEXT(H136,"0")&amp;"1"&amp;TEXT(I136,"00")</f>
        <v/>
      </c>
      <c r="T136" s="22">
        <f>IF(D136&lt;&gt;"",D136,"")</f>
        <v/>
      </c>
      <c r="U136" s="22" t="inlineStr">
        <is>
          <t>18-HZSH-21101</t>
        </is>
      </c>
      <c r="V136" s="22">
        <f>IF(E136&lt;&gt;"",E136,"")</f>
        <v/>
      </c>
      <c r="W136" s="23" t="inlineStr">
        <is>
          <t>MI</t>
        </is>
      </c>
      <c r="X136" s="84" t="inlineStr">
        <is>
          <t>DCS</t>
        </is>
      </c>
      <c r="Y136" s="27" t="n"/>
      <c r="Z136" s="27" t="n"/>
      <c r="AA136" s="28" t="n"/>
      <c r="AB136" s="33" t="n"/>
      <c r="AC136" s="29" t="n"/>
      <c r="AD136" s="27" t="n"/>
      <c r="AE136" s="27" t="n"/>
      <c r="AF136" s="27" t="n"/>
      <c r="AG136" s="27" t="n"/>
      <c r="AH136" s="27" t="n"/>
      <c r="AI136" s="27" t="n"/>
      <c r="AJ136" s="530" t="inlineStr">
        <is>
          <t>18-IJB-30-002</t>
        </is>
      </c>
      <c r="AK136" s="530" t="inlineStr">
        <is>
          <t>18-30-002-iCC</t>
        </is>
      </c>
      <c r="AL136" s="27" t="n"/>
      <c r="AM136" s="27" t="n"/>
      <c r="AN136" s="27" t="n"/>
      <c r="AO136" s="27" t="n"/>
      <c r="AP136" s="27" t="n"/>
      <c r="AQ136" s="33" t="n"/>
      <c r="AR136" s="33" t="n"/>
      <c r="AS136" s="33" t="n"/>
      <c r="AT136" s="33" t="n"/>
      <c r="AU136" s="33" t="n"/>
      <c r="AV136" s="33" t="n"/>
      <c r="AW136" s="33" t="n"/>
      <c r="AX136" s="33" t="n"/>
      <c r="AY136" s="33" t="n"/>
      <c r="AZ136" s="33" t="n"/>
      <c r="BA136" s="33" t="n"/>
      <c r="BB136" s="33" t="n"/>
      <c r="BC136" s="33" t="n"/>
      <c r="BD136" s="33" t="n"/>
      <c r="BE136" s="33" t="n"/>
      <c r="BF136" s="33" t="n"/>
      <c r="BG136" s="33" t="n"/>
      <c r="BH136" s="33" t="n"/>
      <c r="BI136" s="27" t="n"/>
      <c r="BJ136" s="33" t="n"/>
      <c r="BK136" s="33" t="n"/>
      <c r="BL136" s="33" t="n"/>
      <c r="BM136" s="27" t="n"/>
      <c r="BN136" s="27" t="n"/>
      <c r="BO136" s="27" t="n"/>
      <c r="BP136" s="27" t="n"/>
      <c r="BQ136" s="522" t="inlineStr">
        <is>
          <t>-</t>
        </is>
      </c>
      <c r="BR136" s="37" t="n"/>
      <c r="BS136" s="36" t="n"/>
      <c r="BT136" s="37" t="n"/>
      <c r="BU136" s="39" t="n"/>
      <c r="BV136" s="523" t="n">
        <v>1830</v>
      </c>
    </row>
    <row r="137" ht="19.9" customHeight="1" s="521">
      <c r="A137" s="10" t="n">
        <v>137</v>
      </c>
      <c r="B137" s="15" t="n">
        <v>8</v>
      </c>
      <c r="C137" s="519" t="n">
        <v>1830</v>
      </c>
      <c r="D137" s="43" t="inlineStr">
        <is>
          <t>18-XZSL-21101</t>
        </is>
      </c>
      <c r="E137" s="553" t="inlineStr">
        <is>
          <t>-</t>
        </is>
      </c>
      <c r="F137" s="22">
        <f>F136</f>
        <v/>
      </c>
      <c r="G137" s="21">
        <f>G136</f>
        <v/>
      </c>
      <c r="H137" s="21">
        <f>H136</f>
        <v/>
      </c>
      <c r="I137" s="21" t="n">
        <v>8</v>
      </c>
      <c r="J137" s="85">
        <f>J136</f>
        <v/>
      </c>
      <c r="K137" s="22">
        <f>IF(MID(J137,4,3)="551","DO","DI")</f>
        <v/>
      </c>
      <c r="L137" s="22" t="n"/>
      <c r="M137" s="22" t="n"/>
      <c r="N137" s="22">
        <f>IF(N136&lt;&gt;"",N136,"")</f>
        <v/>
      </c>
      <c r="O137" s="22" t="n"/>
      <c r="P137" s="22" t="n"/>
      <c r="Q137" s="22" t="n"/>
      <c r="R137" s="22" t="n"/>
      <c r="S137" s="25">
        <f>"%Z"&amp;TEXT(G137,"00")&amp;TEXT(H137,"0")&amp;"1"&amp;TEXT(I137,"00")</f>
        <v/>
      </c>
      <c r="T137" s="22">
        <f>IF(D137&lt;&gt;"",D137,"")</f>
        <v/>
      </c>
      <c r="U137" s="22" t="inlineStr">
        <is>
          <t>18-HZSL-21101</t>
        </is>
      </c>
      <c r="V137" s="22">
        <f>IF(E137&lt;&gt;"",E137,"")</f>
        <v/>
      </c>
      <c r="W137" s="23" t="inlineStr">
        <is>
          <t>MI</t>
        </is>
      </c>
      <c r="X137" s="84" t="inlineStr">
        <is>
          <t>DCS</t>
        </is>
      </c>
      <c r="Y137" s="27" t="n"/>
      <c r="Z137" s="27" t="n"/>
      <c r="AA137" s="28" t="n"/>
      <c r="AB137" s="33" t="n"/>
      <c r="AC137" s="29" t="n"/>
      <c r="AD137" s="27" t="n"/>
      <c r="AE137" s="27" t="n"/>
      <c r="AF137" s="27" t="n"/>
      <c r="AG137" s="27" t="n"/>
      <c r="AH137" s="27" t="n"/>
      <c r="AI137" s="27" t="n"/>
      <c r="AJ137" s="530" t="inlineStr">
        <is>
          <t>18-IJB-30-002</t>
        </is>
      </c>
      <c r="AK137" s="530" t="inlineStr">
        <is>
          <t>18-30-002-iCC</t>
        </is>
      </c>
      <c r="AL137" s="27" t="n"/>
      <c r="AM137" s="27" t="n"/>
      <c r="AN137" s="27" t="n"/>
      <c r="AO137" s="27" t="n"/>
      <c r="AP137" s="27" t="n"/>
      <c r="AQ137" s="33" t="n"/>
      <c r="AR137" s="33" t="n"/>
      <c r="AS137" s="33" t="n"/>
      <c r="AT137" s="33" t="n"/>
      <c r="AU137" s="33" t="n"/>
      <c r="AV137" s="33" t="n"/>
      <c r="AW137" s="33" t="n"/>
      <c r="AX137" s="33" t="n"/>
      <c r="AY137" s="33" t="n"/>
      <c r="AZ137" s="33" t="n"/>
      <c r="BA137" s="33" t="n"/>
      <c r="BB137" s="33" t="n"/>
      <c r="BC137" s="33" t="n"/>
      <c r="BD137" s="33" t="n"/>
      <c r="BE137" s="33" t="n"/>
      <c r="BF137" s="33" t="n"/>
      <c r="BG137" s="33" t="n"/>
      <c r="BH137" s="33" t="n"/>
      <c r="BI137" s="27" t="n"/>
      <c r="BJ137" s="33" t="n"/>
      <c r="BK137" s="33" t="n"/>
      <c r="BL137" s="33" t="n"/>
      <c r="BM137" s="27" t="n"/>
      <c r="BN137" s="27" t="n"/>
      <c r="BO137" s="27" t="n"/>
      <c r="BP137" s="27" t="n"/>
      <c r="BQ137" s="522" t="inlineStr">
        <is>
          <t>-</t>
        </is>
      </c>
      <c r="BR137" s="37" t="n"/>
      <c r="BS137" s="36" t="n"/>
      <c r="BT137" s="37" t="n"/>
      <c r="BU137" s="39" t="n"/>
      <c r="BV137" s="523" t="n">
        <v>1830</v>
      </c>
    </row>
    <row r="138" ht="19.9" customHeight="1" s="521">
      <c r="A138" s="10" t="n">
        <v>138</v>
      </c>
      <c r="B138" s="15" t="n">
        <v>9</v>
      </c>
      <c r="C138" s="519" t="n">
        <v>1830</v>
      </c>
      <c r="D138" s="43" t="inlineStr">
        <is>
          <t>18-XZSH-21103</t>
        </is>
      </c>
      <c r="E138" s="553" t="inlineStr">
        <is>
          <t>-</t>
        </is>
      </c>
      <c r="F138" s="22">
        <f>F137</f>
        <v/>
      </c>
      <c r="G138" s="21">
        <f>G137</f>
        <v/>
      </c>
      <c r="H138" s="21">
        <f>H137</f>
        <v/>
      </c>
      <c r="I138" s="21" t="n">
        <v>9</v>
      </c>
      <c r="J138" s="85">
        <f>J137</f>
        <v/>
      </c>
      <c r="K138" s="22">
        <f>IF(MID(J138,4,3)="551","DO","DI")</f>
        <v/>
      </c>
      <c r="L138" s="22" t="n"/>
      <c r="M138" s="22" t="n"/>
      <c r="N138" s="22">
        <f>IF(N137&lt;&gt;"",N137,"")</f>
        <v/>
      </c>
      <c r="O138" s="22" t="n"/>
      <c r="P138" s="22" t="n"/>
      <c r="Q138" s="22" t="n"/>
      <c r="R138" s="22" t="n"/>
      <c r="S138" s="25">
        <f>"%Z"&amp;TEXT(G138,"00")&amp;TEXT(H138,"0")&amp;"1"&amp;TEXT(I138,"00")</f>
        <v/>
      </c>
      <c r="T138" s="22">
        <f>IF(D138&lt;&gt;"",D138,"")</f>
        <v/>
      </c>
      <c r="U138" s="22" t="inlineStr">
        <is>
          <t>18-HZSH-21103</t>
        </is>
      </c>
      <c r="V138" s="22">
        <f>IF(E138&lt;&gt;"",E138,"")</f>
        <v/>
      </c>
      <c r="W138" s="23" t="inlineStr">
        <is>
          <t>MI</t>
        </is>
      </c>
      <c r="X138" s="84" t="inlineStr">
        <is>
          <t>DCS</t>
        </is>
      </c>
      <c r="Y138" s="27" t="n"/>
      <c r="Z138" s="27" t="n"/>
      <c r="AA138" s="28" t="n"/>
      <c r="AB138" s="33" t="n"/>
      <c r="AC138" s="29" t="n"/>
      <c r="AD138" s="27" t="n"/>
      <c r="AE138" s="27" t="n"/>
      <c r="AF138" s="27" t="n"/>
      <c r="AG138" s="27" t="n"/>
      <c r="AH138" s="27" t="n"/>
      <c r="AI138" s="27" t="n"/>
      <c r="AJ138" s="530" t="inlineStr">
        <is>
          <t>18-IJB-30-002</t>
        </is>
      </c>
      <c r="AK138" s="530" t="inlineStr">
        <is>
          <t>18-30-002-iCC</t>
        </is>
      </c>
      <c r="AL138" s="27" t="n"/>
      <c r="AM138" s="27" t="n"/>
      <c r="AN138" s="27" t="n"/>
      <c r="AO138" s="27" t="n"/>
      <c r="AP138" s="27" t="n"/>
      <c r="AQ138" s="33" t="n"/>
      <c r="AR138" s="33" t="n"/>
      <c r="AS138" s="33" t="n"/>
      <c r="AT138" s="33" t="n"/>
      <c r="AU138" s="33" t="n"/>
      <c r="AV138" s="33" t="n"/>
      <c r="AW138" s="33" t="n"/>
      <c r="AX138" s="33" t="n"/>
      <c r="AY138" s="33" t="n"/>
      <c r="AZ138" s="33" t="n"/>
      <c r="BA138" s="33" t="n"/>
      <c r="BB138" s="33" t="n"/>
      <c r="BC138" s="33" t="n"/>
      <c r="BD138" s="33" t="n"/>
      <c r="BE138" s="33" t="n"/>
      <c r="BF138" s="33" t="n"/>
      <c r="BG138" s="33" t="n"/>
      <c r="BH138" s="33" t="n"/>
      <c r="BI138" s="27" t="n"/>
      <c r="BJ138" s="33" t="n"/>
      <c r="BK138" s="33" t="n"/>
      <c r="BL138" s="33" t="n"/>
      <c r="BM138" s="27" t="n"/>
      <c r="BN138" s="27" t="n"/>
      <c r="BO138" s="27" t="n"/>
      <c r="BP138" s="27" t="n"/>
      <c r="BQ138" s="522" t="inlineStr">
        <is>
          <t>-</t>
        </is>
      </c>
      <c r="BR138" s="37" t="n"/>
      <c r="BS138" s="36" t="n"/>
      <c r="BT138" s="37" t="n"/>
      <c r="BU138" s="39" t="n"/>
      <c r="BV138" s="523" t="n">
        <v>1830</v>
      </c>
    </row>
    <row r="139" ht="19.9" customHeight="1" s="521">
      <c r="A139" s="10" t="n">
        <v>139</v>
      </c>
      <c r="B139" s="15" t="n">
        <v>10</v>
      </c>
      <c r="C139" s="519" t="n">
        <v>1830</v>
      </c>
      <c r="D139" s="43" t="inlineStr">
        <is>
          <t>18-XZSL-21103</t>
        </is>
      </c>
      <c r="E139" s="553" t="inlineStr">
        <is>
          <t>-</t>
        </is>
      </c>
      <c r="F139" s="22">
        <f>F138</f>
        <v/>
      </c>
      <c r="G139" s="21">
        <f>G138</f>
        <v/>
      </c>
      <c r="H139" s="21">
        <f>H138</f>
        <v/>
      </c>
      <c r="I139" s="21" t="n">
        <v>10</v>
      </c>
      <c r="J139" s="85">
        <f>J138</f>
        <v/>
      </c>
      <c r="K139" s="22">
        <f>IF(MID(J139,4,3)="551","DO","DI")</f>
        <v/>
      </c>
      <c r="L139" s="22" t="n"/>
      <c r="M139" s="22" t="n"/>
      <c r="N139" s="22">
        <f>IF(N138&lt;&gt;"",N138,"")</f>
        <v/>
      </c>
      <c r="O139" s="22" t="n"/>
      <c r="P139" s="22" t="n"/>
      <c r="Q139" s="22" t="n"/>
      <c r="R139" s="22" t="n"/>
      <c r="S139" s="25">
        <f>"%Z"&amp;TEXT(G139,"00")&amp;TEXT(H139,"0")&amp;"1"&amp;TEXT(I139,"00")</f>
        <v/>
      </c>
      <c r="T139" s="22">
        <f>IF(D139&lt;&gt;"",D139,"")</f>
        <v/>
      </c>
      <c r="U139" s="22" t="inlineStr">
        <is>
          <t>18-HZSL-21103</t>
        </is>
      </c>
      <c r="V139" s="22">
        <f>IF(E139&lt;&gt;"",E139,"")</f>
        <v/>
      </c>
      <c r="W139" s="23" t="inlineStr">
        <is>
          <t>MI</t>
        </is>
      </c>
      <c r="X139" s="84" t="inlineStr">
        <is>
          <t>DCS</t>
        </is>
      </c>
      <c r="Y139" s="27" t="n"/>
      <c r="Z139" s="27" t="n"/>
      <c r="AA139" s="28" t="n"/>
      <c r="AB139" s="33" t="n"/>
      <c r="AC139" s="29" t="n"/>
      <c r="AD139" s="27" t="n"/>
      <c r="AE139" s="27" t="n"/>
      <c r="AF139" s="27" t="n"/>
      <c r="AG139" s="27" t="n"/>
      <c r="AH139" s="27" t="n"/>
      <c r="AI139" s="27" t="n"/>
      <c r="AJ139" s="530" t="inlineStr">
        <is>
          <t>18-IJB-30-002</t>
        </is>
      </c>
      <c r="AK139" s="530" t="inlineStr">
        <is>
          <t>18-30-002-iCC</t>
        </is>
      </c>
      <c r="AL139" s="27" t="n"/>
      <c r="AM139" s="27" t="n"/>
      <c r="AN139" s="27" t="n"/>
      <c r="AO139" s="27" t="n"/>
      <c r="AP139" s="27" t="n"/>
      <c r="AQ139" s="33" t="n"/>
      <c r="AR139" s="33" t="n"/>
      <c r="AS139" s="33" t="n"/>
      <c r="AT139" s="33" t="n"/>
      <c r="AU139" s="33" t="n"/>
      <c r="AV139" s="33" t="n"/>
      <c r="AW139" s="33" t="n"/>
      <c r="AX139" s="33" t="n"/>
      <c r="AY139" s="33" t="n"/>
      <c r="AZ139" s="33" t="n"/>
      <c r="BA139" s="33" t="n"/>
      <c r="BB139" s="33" t="n"/>
      <c r="BC139" s="33" t="n"/>
      <c r="BD139" s="33" t="n"/>
      <c r="BE139" s="33" t="n"/>
      <c r="BF139" s="33" t="n"/>
      <c r="BG139" s="33" t="n"/>
      <c r="BH139" s="33" t="n"/>
      <c r="BI139" s="27" t="n"/>
      <c r="BJ139" s="33" t="n"/>
      <c r="BK139" s="33" t="n"/>
      <c r="BL139" s="33" t="n"/>
      <c r="BM139" s="27" t="n"/>
      <c r="BN139" s="27" t="n"/>
      <c r="BO139" s="27" t="n"/>
      <c r="BP139" s="27" t="n"/>
      <c r="BQ139" s="522" t="inlineStr">
        <is>
          <t>-</t>
        </is>
      </c>
      <c r="BR139" s="37" t="n"/>
      <c r="BS139" s="36" t="n"/>
      <c r="BT139" s="37" t="n"/>
      <c r="BU139" s="39" t="n"/>
      <c r="BV139" s="523" t="n">
        <v>1830</v>
      </c>
    </row>
    <row r="140" ht="19.9" customHeight="1" s="521">
      <c r="A140" s="10" t="n">
        <v>140</v>
      </c>
      <c r="B140" s="15" t="n">
        <v>11</v>
      </c>
      <c r="C140" s="519" t="n">
        <v>1830</v>
      </c>
      <c r="D140" s="43" t="inlineStr">
        <is>
          <t>18-XZSH-21104</t>
        </is>
      </c>
      <c r="E140" s="553" t="inlineStr">
        <is>
          <t>-</t>
        </is>
      </c>
      <c r="F140" s="22">
        <f>F139</f>
        <v/>
      </c>
      <c r="G140" s="21">
        <f>G139</f>
        <v/>
      </c>
      <c r="H140" s="21">
        <f>H139</f>
        <v/>
      </c>
      <c r="I140" s="21" t="n">
        <v>11</v>
      </c>
      <c r="J140" s="85">
        <f>J139</f>
        <v/>
      </c>
      <c r="K140" s="22">
        <f>IF(MID(J140,4,3)="551","DO","DI")</f>
        <v/>
      </c>
      <c r="L140" s="22" t="n"/>
      <c r="M140" s="22" t="n"/>
      <c r="N140" s="22">
        <f>IF(N139&lt;&gt;"",N139,"")</f>
        <v/>
      </c>
      <c r="O140" s="22" t="n"/>
      <c r="P140" s="22" t="n"/>
      <c r="Q140" s="22" t="n"/>
      <c r="R140" s="22" t="n"/>
      <c r="S140" s="25">
        <f>"%Z"&amp;TEXT(G140,"00")&amp;TEXT(H140,"0")&amp;"1"&amp;TEXT(I140,"00")</f>
        <v/>
      </c>
      <c r="T140" s="22">
        <f>IF(D140&lt;&gt;"",D140,"")</f>
        <v/>
      </c>
      <c r="U140" s="22" t="inlineStr">
        <is>
          <t>18-HZSH-21104</t>
        </is>
      </c>
      <c r="V140" s="22">
        <f>IF(E140&lt;&gt;"",E140,"")</f>
        <v/>
      </c>
      <c r="W140" s="23" t="inlineStr">
        <is>
          <t>MI</t>
        </is>
      </c>
      <c r="X140" s="84" t="inlineStr">
        <is>
          <t>DCS</t>
        </is>
      </c>
      <c r="Y140" s="27" t="n"/>
      <c r="Z140" s="27" t="n"/>
      <c r="AA140" s="28" t="n"/>
      <c r="AB140" s="33" t="n"/>
      <c r="AC140" s="29" t="n"/>
      <c r="AD140" s="27" t="n"/>
      <c r="AE140" s="27" t="n"/>
      <c r="AF140" s="27" t="n"/>
      <c r="AG140" s="27" t="n"/>
      <c r="AH140" s="27" t="n"/>
      <c r="AI140" s="27" t="n"/>
      <c r="AJ140" s="530" t="inlineStr">
        <is>
          <t>18-IJB-30-002</t>
        </is>
      </c>
      <c r="AK140" s="530" t="inlineStr">
        <is>
          <t>18-30-002-iCC</t>
        </is>
      </c>
      <c r="AL140" s="27" t="n"/>
      <c r="AM140" s="27" t="n"/>
      <c r="AN140" s="27" t="n"/>
      <c r="AO140" s="27" t="n"/>
      <c r="AP140" s="27" t="n"/>
      <c r="AQ140" s="33" t="n"/>
      <c r="AR140" s="33" t="n"/>
      <c r="AS140" s="33" t="n"/>
      <c r="AT140" s="33" t="n"/>
      <c r="AU140" s="33" t="n"/>
      <c r="AV140" s="33" t="n"/>
      <c r="AW140" s="33" t="n"/>
      <c r="AX140" s="33" t="n"/>
      <c r="AY140" s="33" t="n"/>
      <c r="AZ140" s="33" t="n"/>
      <c r="BA140" s="33" t="n"/>
      <c r="BB140" s="33" t="n"/>
      <c r="BC140" s="33" t="n"/>
      <c r="BD140" s="33" t="n"/>
      <c r="BE140" s="33" t="n"/>
      <c r="BF140" s="33" t="n"/>
      <c r="BG140" s="33" t="n"/>
      <c r="BH140" s="33" t="n"/>
      <c r="BI140" s="27" t="n"/>
      <c r="BJ140" s="33" t="n"/>
      <c r="BK140" s="33" t="n"/>
      <c r="BL140" s="33" t="n"/>
      <c r="BM140" s="27" t="n"/>
      <c r="BN140" s="27" t="n"/>
      <c r="BO140" s="27" t="n"/>
      <c r="BP140" s="27" t="n"/>
      <c r="BQ140" s="522" t="inlineStr">
        <is>
          <t>-</t>
        </is>
      </c>
      <c r="BR140" s="37" t="n"/>
      <c r="BS140" s="36" t="n"/>
      <c r="BT140" s="37" t="n"/>
      <c r="BU140" s="39" t="n"/>
      <c r="BV140" s="523" t="n">
        <v>1830</v>
      </c>
    </row>
    <row r="141" ht="19.9" customHeight="1" s="521">
      <c r="A141" s="10" t="n">
        <v>141</v>
      </c>
      <c r="B141" s="15" t="n">
        <v>12</v>
      </c>
      <c r="C141" s="519" t="n">
        <v>1830</v>
      </c>
      <c r="D141" s="43" t="inlineStr">
        <is>
          <t>18-XZSL-21104</t>
        </is>
      </c>
      <c r="E141" s="553" t="inlineStr">
        <is>
          <t>-</t>
        </is>
      </c>
      <c r="F141" s="22">
        <f>F140</f>
        <v/>
      </c>
      <c r="G141" s="21">
        <f>G140</f>
        <v/>
      </c>
      <c r="H141" s="21">
        <f>H140</f>
        <v/>
      </c>
      <c r="I141" s="21" t="n">
        <v>12</v>
      </c>
      <c r="J141" s="85">
        <f>J140</f>
        <v/>
      </c>
      <c r="K141" s="22">
        <f>IF(MID(J141,4,3)="551","DO","DI")</f>
        <v/>
      </c>
      <c r="L141" s="22" t="n"/>
      <c r="M141" s="22" t="n"/>
      <c r="N141" s="22">
        <f>IF(N140&lt;&gt;"",N140,"")</f>
        <v/>
      </c>
      <c r="O141" s="22" t="n"/>
      <c r="P141" s="22" t="n"/>
      <c r="Q141" s="22" t="n"/>
      <c r="R141" s="22" t="n"/>
      <c r="S141" s="25">
        <f>"%Z"&amp;TEXT(G141,"00")&amp;TEXT(H141,"0")&amp;"1"&amp;TEXT(I141,"00")</f>
        <v/>
      </c>
      <c r="T141" s="22">
        <f>IF(D141&lt;&gt;"",D141,"")</f>
        <v/>
      </c>
      <c r="U141" s="22" t="inlineStr">
        <is>
          <t>18-HZSL-21104</t>
        </is>
      </c>
      <c r="V141" s="22">
        <f>IF(E141&lt;&gt;"",E141,"")</f>
        <v/>
      </c>
      <c r="W141" s="23" t="inlineStr">
        <is>
          <t>MI</t>
        </is>
      </c>
      <c r="X141" s="84" t="inlineStr">
        <is>
          <t>DCS</t>
        </is>
      </c>
      <c r="Y141" s="27" t="n"/>
      <c r="Z141" s="27" t="n"/>
      <c r="AA141" s="28" t="n"/>
      <c r="AB141" s="33" t="n"/>
      <c r="AC141" s="29" t="n"/>
      <c r="AD141" s="27" t="n"/>
      <c r="AE141" s="27" t="n"/>
      <c r="AF141" s="27" t="n"/>
      <c r="AG141" s="27" t="n"/>
      <c r="AH141" s="27" t="n"/>
      <c r="AI141" s="27" t="n"/>
      <c r="AJ141" s="530" t="inlineStr">
        <is>
          <t>18-IJB-30-002</t>
        </is>
      </c>
      <c r="AK141" s="530" t="inlineStr">
        <is>
          <t>18-30-002-iCC</t>
        </is>
      </c>
      <c r="AL141" s="27" t="n"/>
      <c r="AM141" s="27" t="n"/>
      <c r="AN141" s="27" t="n"/>
      <c r="AO141" s="27" t="n"/>
      <c r="AP141" s="27" t="n"/>
      <c r="AQ141" s="33" t="n"/>
      <c r="AR141" s="33" t="n"/>
      <c r="AS141" s="33" t="n"/>
      <c r="AT141" s="33" t="n"/>
      <c r="AU141" s="33" t="n"/>
      <c r="AV141" s="33" t="n"/>
      <c r="AW141" s="33" t="n"/>
      <c r="AX141" s="33" t="n"/>
      <c r="AY141" s="33" t="n"/>
      <c r="AZ141" s="33" t="n"/>
      <c r="BA141" s="33" t="n"/>
      <c r="BB141" s="33" t="n"/>
      <c r="BC141" s="33" t="n"/>
      <c r="BD141" s="33" t="n"/>
      <c r="BE141" s="33" t="n"/>
      <c r="BF141" s="33" t="n"/>
      <c r="BG141" s="33" t="n"/>
      <c r="BH141" s="33" t="n"/>
      <c r="BI141" s="27" t="n"/>
      <c r="BJ141" s="33" t="n"/>
      <c r="BK141" s="33" t="n"/>
      <c r="BL141" s="33" t="n"/>
      <c r="BM141" s="27" t="n"/>
      <c r="BN141" s="27" t="n"/>
      <c r="BO141" s="27" t="n"/>
      <c r="BP141" s="27" t="n"/>
      <c r="BQ141" s="522" t="inlineStr">
        <is>
          <t>-</t>
        </is>
      </c>
      <c r="BR141" s="37" t="n"/>
      <c r="BS141" s="36" t="n"/>
      <c r="BT141" s="37" t="n"/>
      <c r="BU141" s="39" t="n"/>
      <c r="BV141" s="523" t="n">
        <v>1830</v>
      </c>
    </row>
    <row r="142" ht="19.9" customHeight="1" s="521">
      <c r="A142" s="10" t="n">
        <v>142</v>
      </c>
      <c r="B142" s="15" t="n">
        <v>13</v>
      </c>
      <c r="C142" s="519" t="n">
        <v>1830</v>
      </c>
      <c r="D142" s="43" t="inlineStr">
        <is>
          <t>18-XZSH-36101</t>
        </is>
      </c>
      <c r="E142" s="553" t="inlineStr">
        <is>
          <t>-</t>
        </is>
      </c>
      <c r="F142" s="22">
        <f>F141</f>
        <v/>
      </c>
      <c r="G142" s="21">
        <f>G141</f>
        <v/>
      </c>
      <c r="H142" s="21">
        <f>H141</f>
        <v/>
      </c>
      <c r="I142" s="21" t="n">
        <v>13</v>
      </c>
      <c r="J142" s="85">
        <f>J141</f>
        <v/>
      </c>
      <c r="K142" s="22">
        <f>IF(MID(J142,4,3)="551","DO","DI")</f>
        <v/>
      </c>
      <c r="L142" s="22" t="n"/>
      <c r="M142" s="22" t="n"/>
      <c r="N142" s="22">
        <f>IF(N141&lt;&gt;"",N141,"")</f>
        <v/>
      </c>
      <c r="O142" s="22" t="n"/>
      <c r="P142" s="22" t="n"/>
      <c r="Q142" s="22" t="n"/>
      <c r="R142" s="22" t="n"/>
      <c r="S142" s="25">
        <f>"%Z"&amp;TEXT(G142,"00")&amp;TEXT(H142,"0")&amp;"1"&amp;TEXT(I142,"00")</f>
        <v/>
      </c>
      <c r="T142" s="22">
        <f>IF(D142&lt;&gt;"",D142,"")</f>
        <v/>
      </c>
      <c r="U142" s="22" t="inlineStr">
        <is>
          <t>18-XZSH-36101</t>
        </is>
      </c>
      <c r="V142" s="22">
        <f>IF(E142&lt;&gt;"",E142,"")</f>
        <v/>
      </c>
      <c r="W142" s="23" t="inlineStr">
        <is>
          <t>MI</t>
        </is>
      </c>
      <c r="X142" s="84" t="inlineStr">
        <is>
          <t>DCS</t>
        </is>
      </c>
      <c r="Y142" s="27" t="n"/>
      <c r="Z142" s="27" t="n"/>
      <c r="AA142" s="28" t="n"/>
      <c r="AB142" s="33" t="n"/>
      <c r="AC142" s="29" t="n"/>
      <c r="AD142" s="27" t="n"/>
      <c r="AE142" s="27" t="n"/>
      <c r="AF142" s="27" t="n"/>
      <c r="AG142" s="27" t="n"/>
      <c r="AH142" s="27" t="n"/>
      <c r="AI142" s="27" t="n"/>
      <c r="AJ142" s="530" t="inlineStr">
        <is>
          <t>18-IJB-30-003</t>
        </is>
      </c>
      <c r="AK142" s="530" t="inlineStr">
        <is>
          <t>18-30-003-iCC</t>
        </is>
      </c>
      <c r="AL142" s="27" t="n"/>
      <c r="AM142" s="27" t="n"/>
      <c r="AN142" s="27" t="n"/>
      <c r="AO142" s="27" t="n"/>
      <c r="AP142" s="27" t="n"/>
      <c r="AQ142" s="33" t="n"/>
      <c r="AR142" s="33" t="n"/>
      <c r="AS142" s="33" t="n"/>
      <c r="AT142" s="33" t="n"/>
      <c r="AU142" s="33" t="n"/>
      <c r="AV142" s="33" t="n"/>
      <c r="AW142" s="33" t="n"/>
      <c r="AX142" s="33" t="n"/>
      <c r="AY142" s="33" t="n"/>
      <c r="AZ142" s="33" t="n"/>
      <c r="BA142" s="33" t="n"/>
      <c r="BB142" s="33" t="n"/>
      <c r="BC142" s="33" t="n"/>
      <c r="BD142" s="33" t="n"/>
      <c r="BE142" s="33" t="n"/>
      <c r="BF142" s="33" t="n"/>
      <c r="BG142" s="33" t="n"/>
      <c r="BH142" s="33" t="n"/>
      <c r="BI142" s="27" t="n"/>
      <c r="BJ142" s="33" t="n"/>
      <c r="BK142" s="33" t="n"/>
      <c r="BL142" s="33" t="n"/>
      <c r="BM142" s="27" t="n"/>
      <c r="BN142" s="27" t="n"/>
      <c r="BO142" s="27" t="n"/>
      <c r="BP142" s="27" t="n"/>
      <c r="BQ142" s="522" t="inlineStr">
        <is>
          <t>-</t>
        </is>
      </c>
      <c r="BR142" s="37" t="n"/>
      <c r="BS142" s="36" t="n"/>
      <c r="BT142" s="37" t="n"/>
      <c r="BU142" s="39" t="n"/>
      <c r="BV142" s="523" t="n">
        <v>1830</v>
      </c>
    </row>
    <row r="143" ht="19.9" customHeight="1" s="521">
      <c r="A143" s="10" t="n">
        <v>143</v>
      </c>
      <c r="B143" s="15" t="n">
        <v>14</v>
      </c>
      <c r="C143" s="519" t="n">
        <v>1830</v>
      </c>
      <c r="D143" s="43" t="inlineStr">
        <is>
          <t>18-XZSL-36101</t>
        </is>
      </c>
      <c r="E143" s="553" t="inlineStr">
        <is>
          <t>-</t>
        </is>
      </c>
      <c r="F143" s="22">
        <f>F142</f>
        <v/>
      </c>
      <c r="G143" s="21">
        <f>G142</f>
        <v/>
      </c>
      <c r="H143" s="21">
        <f>H142</f>
        <v/>
      </c>
      <c r="I143" s="21" t="n">
        <v>14</v>
      </c>
      <c r="J143" s="85">
        <f>J142</f>
        <v/>
      </c>
      <c r="K143" s="22">
        <f>IF(MID(J143,4,3)="551","DO","DI")</f>
        <v/>
      </c>
      <c r="L143" s="22" t="n"/>
      <c r="M143" s="22" t="n"/>
      <c r="N143" s="22">
        <f>IF(N142&lt;&gt;"",N142,"")</f>
        <v/>
      </c>
      <c r="O143" s="22" t="n"/>
      <c r="P143" s="22" t="n"/>
      <c r="Q143" s="22" t="n"/>
      <c r="R143" s="22" t="n"/>
      <c r="S143" s="25">
        <f>"%Z"&amp;TEXT(G143,"00")&amp;TEXT(H143,"0")&amp;"1"&amp;TEXT(I143,"00")</f>
        <v/>
      </c>
      <c r="T143" s="22">
        <f>IF(D143&lt;&gt;"",D143,"")</f>
        <v/>
      </c>
      <c r="U143" s="22" t="inlineStr">
        <is>
          <t>18-XZSL-36101</t>
        </is>
      </c>
      <c r="V143" s="22">
        <f>IF(E143&lt;&gt;"",E143,"")</f>
        <v/>
      </c>
      <c r="W143" s="23" t="inlineStr">
        <is>
          <t>MI</t>
        </is>
      </c>
      <c r="X143" s="84" t="inlineStr">
        <is>
          <t>DCS</t>
        </is>
      </c>
      <c r="Y143" s="27" t="n"/>
      <c r="Z143" s="27" t="n"/>
      <c r="AA143" s="28" t="n"/>
      <c r="AB143" s="33" t="n"/>
      <c r="AC143" s="29" t="n"/>
      <c r="AD143" s="27" t="n"/>
      <c r="AE143" s="27" t="n"/>
      <c r="AF143" s="27" t="n"/>
      <c r="AG143" s="27" t="n"/>
      <c r="AH143" s="27" t="n"/>
      <c r="AI143" s="27" t="n"/>
      <c r="AJ143" s="530" t="inlineStr">
        <is>
          <t>18-IJB-30-003</t>
        </is>
      </c>
      <c r="AK143" s="530" t="inlineStr">
        <is>
          <t>18-30-003-iCC</t>
        </is>
      </c>
      <c r="AL143" s="27" t="n"/>
      <c r="AM143" s="27" t="n"/>
      <c r="AN143" s="27" t="n"/>
      <c r="AO143" s="27" t="n"/>
      <c r="AP143" s="27" t="n"/>
      <c r="AQ143" s="33" t="n"/>
      <c r="AR143" s="33" t="n"/>
      <c r="AS143" s="33" t="n"/>
      <c r="AT143" s="33" t="n"/>
      <c r="AU143" s="33" t="n"/>
      <c r="AV143" s="33" t="n"/>
      <c r="AW143" s="33" t="n"/>
      <c r="AX143" s="33" t="n"/>
      <c r="AY143" s="33" t="n"/>
      <c r="AZ143" s="33" t="n"/>
      <c r="BA143" s="33" t="n"/>
      <c r="BB143" s="33" t="n"/>
      <c r="BC143" s="33" t="n"/>
      <c r="BD143" s="33" t="n"/>
      <c r="BE143" s="33" t="n"/>
      <c r="BF143" s="33" t="n"/>
      <c r="BG143" s="33" t="n"/>
      <c r="BH143" s="33" t="n"/>
      <c r="BI143" s="27" t="n"/>
      <c r="BJ143" s="33" t="n"/>
      <c r="BK143" s="33" t="n"/>
      <c r="BL143" s="33" t="n"/>
      <c r="BM143" s="27" t="n"/>
      <c r="BN143" s="27" t="n"/>
      <c r="BO143" s="27" t="n"/>
      <c r="BP143" s="27" t="n"/>
      <c r="BQ143" s="522" t="inlineStr">
        <is>
          <t>-</t>
        </is>
      </c>
      <c r="BR143" s="37" t="n"/>
      <c r="BS143" s="36" t="n"/>
      <c r="BT143" s="37" t="n"/>
      <c r="BU143" s="39" t="n"/>
      <c r="BV143" s="523" t="n">
        <v>1830</v>
      </c>
    </row>
    <row r="144" ht="19.9" customHeight="1" s="521">
      <c r="A144" s="10" t="n">
        <v>144</v>
      </c>
      <c r="B144" s="15" t="n">
        <v>15</v>
      </c>
      <c r="C144" s="519" t="n">
        <v>1830</v>
      </c>
      <c r="D144" s="43" t="inlineStr">
        <is>
          <t>18-XZSH-36102</t>
        </is>
      </c>
      <c r="E144" s="553" t="inlineStr">
        <is>
          <t>-</t>
        </is>
      </c>
      <c r="F144" s="22">
        <f>F143</f>
        <v/>
      </c>
      <c r="G144" s="21">
        <f>G143</f>
        <v/>
      </c>
      <c r="H144" s="21">
        <f>H143</f>
        <v/>
      </c>
      <c r="I144" s="21" t="n">
        <v>15</v>
      </c>
      <c r="J144" s="85">
        <f>J143</f>
        <v/>
      </c>
      <c r="K144" s="22">
        <f>IF(MID(J144,4,3)="551","DO","DI")</f>
        <v/>
      </c>
      <c r="L144" s="22" t="n"/>
      <c r="M144" s="22" t="n"/>
      <c r="N144" s="22">
        <f>IF(N143&lt;&gt;"",N143,"")</f>
        <v/>
      </c>
      <c r="O144" s="22" t="n"/>
      <c r="P144" s="22" t="n"/>
      <c r="Q144" s="22" t="n"/>
      <c r="R144" s="22" t="n"/>
      <c r="S144" s="25">
        <f>"%Z"&amp;TEXT(G144,"00")&amp;TEXT(H144,"0")&amp;"1"&amp;TEXT(I144,"00")</f>
        <v/>
      </c>
      <c r="T144" s="22">
        <f>IF(D144&lt;&gt;"",D144,"")</f>
        <v/>
      </c>
      <c r="U144" s="22" t="inlineStr">
        <is>
          <t>18-XZSH-36102</t>
        </is>
      </c>
      <c r="V144" s="22">
        <f>IF(E144&lt;&gt;"",E144,"")</f>
        <v/>
      </c>
      <c r="W144" s="23" t="inlineStr">
        <is>
          <t>MI</t>
        </is>
      </c>
      <c r="X144" s="84" t="inlineStr">
        <is>
          <t>DCS</t>
        </is>
      </c>
      <c r="Y144" s="27" t="n"/>
      <c r="Z144" s="27" t="n"/>
      <c r="AA144" s="28" t="n"/>
      <c r="AB144" s="33" t="n"/>
      <c r="AC144" s="29" t="n"/>
      <c r="AD144" s="27" t="n"/>
      <c r="AE144" s="27" t="n"/>
      <c r="AF144" s="27" t="n"/>
      <c r="AG144" s="27" t="n"/>
      <c r="AH144" s="27" t="n"/>
      <c r="AI144" s="27" t="n"/>
      <c r="AJ144" s="530" t="inlineStr">
        <is>
          <t>18-IJB-30-003</t>
        </is>
      </c>
      <c r="AK144" s="530" t="inlineStr">
        <is>
          <t>18-30-003-iCC</t>
        </is>
      </c>
      <c r="AL144" s="27" t="n"/>
      <c r="AM144" s="27" t="n"/>
      <c r="AN144" s="27" t="n"/>
      <c r="AO144" s="27" t="n"/>
      <c r="AP144" s="27" t="n"/>
      <c r="AQ144" s="33" t="n"/>
      <c r="AR144" s="33" t="n"/>
      <c r="AS144" s="33" t="n"/>
      <c r="AT144" s="33" t="n"/>
      <c r="AU144" s="33" t="n"/>
      <c r="AV144" s="33" t="n"/>
      <c r="AW144" s="33" t="n"/>
      <c r="AX144" s="33" t="n"/>
      <c r="AY144" s="33" t="n"/>
      <c r="AZ144" s="33" t="n"/>
      <c r="BA144" s="33" t="n"/>
      <c r="BB144" s="33" t="n"/>
      <c r="BC144" s="33" t="n"/>
      <c r="BD144" s="33" t="n"/>
      <c r="BE144" s="33" t="n"/>
      <c r="BF144" s="33" t="n"/>
      <c r="BG144" s="33" t="n"/>
      <c r="BH144" s="33" t="n"/>
      <c r="BI144" s="27" t="n"/>
      <c r="BJ144" s="33" t="n"/>
      <c r="BK144" s="33" t="n"/>
      <c r="BL144" s="33" t="n"/>
      <c r="BM144" s="27" t="n"/>
      <c r="BN144" s="27" t="n"/>
      <c r="BO144" s="27" t="n"/>
      <c r="BP144" s="27" t="n"/>
      <c r="BQ144" s="522" t="inlineStr">
        <is>
          <t>-</t>
        </is>
      </c>
      <c r="BR144" s="37" t="n"/>
      <c r="BS144" s="36" t="n"/>
      <c r="BT144" s="37" t="n"/>
      <c r="BU144" s="39" t="n"/>
      <c r="BV144" s="523" t="n">
        <v>1830</v>
      </c>
    </row>
    <row r="145" ht="19.9" customHeight="1" s="521">
      <c r="A145" s="10" t="n">
        <v>145</v>
      </c>
      <c r="B145" s="15" t="n">
        <v>16</v>
      </c>
      <c r="C145" s="519" t="n">
        <v>1830</v>
      </c>
      <c r="D145" s="43" t="inlineStr">
        <is>
          <t>18-XZSL-36102</t>
        </is>
      </c>
      <c r="E145" s="553" t="inlineStr">
        <is>
          <t>-</t>
        </is>
      </c>
      <c r="F145" s="22">
        <f>F144</f>
        <v/>
      </c>
      <c r="G145" s="21">
        <f>G144</f>
        <v/>
      </c>
      <c r="H145" s="21">
        <f>H144</f>
        <v/>
      </c>
      <c r="I145" s="21" t="n">
        <v>16</v>
      </c>
      <c r="J145" s="85">
        <f>J144</f>
        <v/>
      </c>
      <c r="K145" s="22">
        <f>IF(MID(J145,4,3)="551","DO","DI")</f>
        <v/>
      </c>
      <c r="L145" s="22" t="n"/>
      <c r="M145" s="22" t="n"/>
      <c r="N145" s="22">
        <f>IF(N144&lt;&gt;"",N144,"")</f>
        <v/>
      </c>
      <c r="O145" s="22" t="n"/>
      <c r="P145" s="22" t="n"/>
      <c r="Q145" s="22" t="n"/>
      <c r="R145" s="22" t="n"/>
      <c r="S145" s="25">
        <f>"%Z"&amp;TEXT(G145,"00")&amp;TEXT(H145,"0")&amp;"1"&amp;TEXT(I145,"00")</f>
        <v/>
      </c>
      <c r="T145" s="22">
        <f>IF(D145&lt;&gt;"",D145,"")</f>
        <v/>
      </c>
      <c r="U145" s="22" t="inlineStr">
        <is>
          <t>18-XZSL-36102</t>
        </is>
      </c>
      <c r="V145" s="22">
        <f>IF(E145&lt;&gt;"",E145,"")</f>
        <v/>
      </c>
      <c r="W145" s="23" t="inlineStr">
        <is>
          <t>MI</t>
        </is>
      </c>
      <c r="X145" s="84" t="inlineStr">
        <is>
          <t>DCS</t>
        </is>
      </c>
      <c r="Y145" s="27" t="n"/>
      <c r="Z145" s="27" t="n"/>
      <c r="AA145" s="28" t="n"/>
      <c r="AB145" s="33" t="n"/>
      <c r="AC145" s="29" t="n"/>
      <c r="AD145" s="27" t="n"/>
      <c r="AE145" s="27" t="n"/>
      <c r="AF145" s="27" t="n"/>
      <c r="AG145" s="27" t="n"/>
      <c r="AH145" s="27" t="n"/>
      <c r="AI145" s="27" t="n"/>
      <c r="AJ145" s="530" t="inlineStr">
        <is>
          <t>18-IJB-30-003</t>
        </is>
      </c>
      <c r="AK145" s="530" t="inlineStr">
        <is>
          <t>18-30-003-iCC</t>
        </is>
      </c>
      <c r="AL145" s="27" t="n"/>
      <c r="AM145" s="27" t="n"/>
      <c r="AN145" s="27" t="n"/>
      <c r="AO145" s="27" t="n"/>
      <c r="AP145" s="27" t="n"/>
      <c r="AQ145" s="33" t="n"/>
      <c r="AR145" s="33" t="n"/>
      <c r="AS145" s="33" t="n"/>
      <c r="AT145" s="33" t="n"/>
      <c r="AU145" s="33" t="n"/>
      <c r="AV145" s="33" t="n"/>
      <c r="AW145" s="33" t="n"/>
      <c r="AX145" s="33" t="n"/>
      <c r="AY145" s="33" t="n"/>
      <c r="AZ145" s="33" t="n"/>
      <c r="BA145" s="33" t="n"/>
      <c r="BB145" s="33" t="n"/>
      <c r="BC145" s="33" t="n"/>
      <c r="BD145" s="33" t="n"/>
      <c r="BE145" s="33" t="n"/>
      <c r="BF145" s="33" t="n"/>
      <c r="BG145" s="33" t="n"/>
      <c r="BH145" s="33" t="n"/>
      <c r="BI145" s="27" t="n"/>
      <c r="BJ145" s="33" t="n"/>
      <c r="BK145" s="33" t="n"/>
      <c r="BL145" s="33" t="n"/>
      <c r="BM145" s="27" t="n"/>
      <c r="BN145" s="27" t="n"/>
      <c r="BO145" s="27" t="n"/>
      <c r="BP145" s="27" t="n"/>
      <c r="BQ145" s="522" t="inlineStr">
        <is>
          <t>-</t>
        </is>
      </c>
      <c r="BR145" s="37" t="n"/>
      <c r="BS145" s="36" t="n"/>
      <c r="BT145" s="37" t="n"/>
      <c r="BU145" s="39" t="n"/>
      <c r="BV145" s="523" t="n">
        <v>1830</v>
      </c>
    </row>
    <row r="146" ht="19.9" customHeight="1" s="521">
      <c r="A146" s="10" t="n">
        <v>146</v>
      </c>
      <c r="B146" s="15" t="n">
        <v>17</v>
      </c>
      <c r="C146" s="519" t="n">
        <v>1830</v>
      </c>
      <c r="D146" s="43" t="inlineStr">
        <is>
          <t>18-XZSH-23101</t>
        </is>
      </c>
      <c r="E146" s="553" t="inlineStr">
        <is>
          <t>-</t>
        </is>
      </c>
      <c r="F146" s="22">
        <f>F145</f>
        <v/>
      </c>
      <c r="G146" s="21">
        <f>G145</f>
        <v/>
      </c>
      <c r="H146" s="21">
        <f>H145</f>
        <v/>
      </c>
      <c r="I146" s="21" t="n">
        <v>17</v>
      </c>
      <c r="J146" s="85">
        <f>J145</f>
        <v/>
      </c>
      <c r="K146" s="22">
        <f>IF(MID(J146,4,3)="551","DO","DI")</f>
        <v/>
      </c>
      <c r="L146" s="22" t="n"/>
      <c r="M146" s="22" t="n"/>
      <c r="N146" s="22">
        <f>IF(N145&lt;&gt;"",N145,"")</f>
        <v/>
      </c>
      <c r="O146" s="22" t="n"/>
      <c r="P146" s="22" t="n"/>
      <c r="Q146" s="22" t="n"/>
      <c r="R146" s="22" t="n"/>
      <c r="S146" s="25">
        <f>"%Z"&amp;TEXT(G146,"00")&amp;TEXT(H146,"0")&amp;"1"&amp;TEXT(I146,"00")</f>
        <v/>
      </c>
      <c r="T146" s="22">
        <f>IF(D146&lt;&gt;"",D146,"")</f>
        <v/>
      </c>
      <c r="U146" s="22" t="inlineStr">
        <is>
          <t>18-XZSH-23101</t>
        </is>
      </c>
      <c r="V146" s="22">
        <f>IF(E146&lt;&gt;"",E146,"")</f>
        <v/>
      </c>
      <c r="W146" s="23" t="inlineStr">
        <is>
          <t>MI</t>
        </is>
      </c>
      <c r="X146" s="84" t="inlineStr">
        <is>
          <t>DCS</t>
        </is>
      </c>
      <c r="Y146" s="27" t="n"/>
      <c r="Z146" s="27" t="n"/>
      <c r="AA146" s="28" t="n"/>
      <c r="AB146" s="33" t="n"/>
      <c r="AC146" s="29" t="n"/>
      <c r="AD146" s="27" t="n"/>
      <c r="AE146" s="27" t="n"/>
      <c r="AF146" s="27" t="n"/>
      <c r="AG146" s="27" t="n"/>
      <c r="AH146" s="27" t="n"/>
      <c r="AI146" s="27" t="n"/>
      <c r="AJ146" s="530" t="inlineStr">
        <is>
          <t>18-IJB-30-013</t>
        </is>
      </c>
      <c r="AK146" s="530" t="inlineStr">
        <is>
          <t>18-30-013-iCC</t>
        </is>
      </c>
      <c r="AL146" s="27" t="n"/>
      <c r="AM146" s="27" t="n"/>
      <c r="AN146" s="27" t="n"/>
      <c r="AO146" s="27" t="n"/>
      <c r="AP146" s="27" t="n"/>
      <c r="AQ146" s="33" t="n"/>
      <c r="AR146" s="33" t="n"/>
      <c r="AS146" s="33" t="n"/>
      <c r="AT146" s="33" t="n"/>
      <c r="AU146" s="33" t="n"/>
      <c r="AV146" s="33" t="n"/>
      <c r="AW146" s="33" t="n"/>
      <c r="AX146" s="33" t="n"/>
      <c r="AY146" s="33" t="n"/>
      <c r="AZ146" s="33" t="n"/>
      <c r="BA146" s="33" t="n"/>
      <c r="BB146" s="33" t="n"/>
      <c r="BC146" s="33" t="n"/>
      <c r="BD146" s="33" t="n"/>
      <c r="BE146" s="33" t="n"/>
      <c r="BF146" s="33" t="n"/>
      <c r="BG146" s="33" t="n"/>
      <c r="BH146" s="33" t="n"/>
      <c r="BI146" s="27" t="n"/>
      <c r="BJ146" s="33" t="n"/>
      <c r="BK146" s="33" t="n"/>
      <c r="BL146" s="33" t="n"/>
      <c r="BM146" s="27" t="n"/>
      <c r="BN146" s="27" t="n"/>
      <c r="BO146" s="27" t="n"/>
      <c r="BP146" s="27" t="n"/>
      <c r="BQ146" s="522" t="inlineStr">
        <is>
          <t>-</t>
        </is>
      </c>
      <c r="BR146" s="37" t="n"/>
      <c r="BS146" s="36" t="n"/>
      <c r="BT146" s="37" t="n"/>
      <c r="BV146" s="523" t="n">
        <v>1830</v>
      </c>
    </row>
    <row r="147" ht="19.9" customHeight="1" s="521">
      <c r="A147" s="10" t="n">
        <v>147</v>
      </c>
      <c r="B147" s="15" t="n">
        <v>18</v>
      </c>
      <c r="C147" s="519" t="n">
        <v>1830</v>
      </c>
      <c r="D147" s="43" t="inlineStr">
        <is>
          <t>18-XZSL-23101</t>
        </is>
      </c>
      <c r="E147" s="553" t="inlineStr">
        <is>
          <t>-</t>
        </is>
      </c>
      <c r="F147" s="22">
        <f>F146</f>
        <v/>
      </c>
      <c r="G147" s="21">
        <f>G146</f>
        <v/>
      </c>
      <c r="H147" s="21">
        <f>H146</f>
        <v/>
      </c>
      <c r="I147" s="21" t="n">
        <v>18</v>
      </c>
      <c r="J147" s="85">
        <f>J146</f>
        <v/>
      </c>
      <c r="K147" s="22">
        <f>IF(MID(J147,4,3)="551","DO","DI")</f>
        <v/>
      </c>
      <c r="L147" s="22" t="n"/>
      <c r="M147" s="22" t="n"/>
      <c r="N147" s="22">
        <f>IF(N146&lt;&gt;"",N146,"")</f>
        <v/>
      </c>
      <c r="O147" s="22" t="n"/>
      <c r="P147" s="22" t="n"/>
      <c r="Q147" s="22" t="n"/>
      <c r="R147" s="22" t="n"/>
      <c r="S147" s="25">
        <f>"%Z"&amp;TEXT(G147,"00")&amp;TEXT(H147,"0")&amp;"1"&amp;TEXT(I147,"00")</f>
        <v/>
      </c>
      <c r="T147" s="22">
        <f>IF(D147&lt;&gt;"",D147,"")</f>
        <v/>
      </c>
      <c r="U147" s="22" t="inlineStr">
        <is>
          <t>18-HZSL-23101</t>
        </is>
      </c>
      <c r="V147" s="22">
        <f>IF(E147&lt;&gt;"",E147,"")</f>
        <v/>
      </c>
      <c r="W147" s="23" t="inlineStr">
        <is>
          <t>MI</t>
        </is>
      </c>
      <c r="X147" s="84" t="inlineStr">
        <is>
          <t>DCS</t>
        </is>
      </c>
      <c r="Y147" s="27" t="n"/>
      <c r="Z147" s="27" t="n"/>
      <c r="AA147" s="28" t="n"/>
      <c r="AB147" s="33" t="n"/>
      <c r="AC147" s="29" t="n"/>
      <c r="AD147" s="27" t="n"/>
      <c r="AE147" s="27" t="n"/>
      <c r="AF147" s="27" t="n"/>
      <c r="AG147" s="27" t="n"/>
      <c r="AH147" s="27" t="n"/>
      <c r="AI147" s="27" t="n"/>
      <c r="AJ147" s="530" t="inlineStr">
        <is>
          <t>18-IJB-30-013</t>
        </is>
      </c>
      <c r="AK147" s="530" t="inlineStr">
        <is>
          <t>18-30-013-iCC</t>
        </is>
      </c>
      <c r="AL147" s="27" t="n"/>
      <c r="AM147" s="27" t="n"/>
      <c r="AN147" s="27" t="n"/>
      <c r="AO147" s="27" t="n"/>
      <c r="AP147" s="27" t="n"/>
      <c r="AQ147" s="33" t="n"/>
      <c r="AR147" s="33" t="n"/>
      <c r="AS147" s="33" t="n"/>
      <c r="AT147" s="33" t="n"/>
      <c r="AU147" s="33" t="n"/>
      <c r="AV147" s="33" t="n"/>
      <c r="AW147" s="33" t="n"/>
      <c r="AX147" s="33" t="n"/>
      <c r="AY147" s="33" t="n"/>
      <c r="AZ147" s="33" t="n"/>
      <c r="BA147" s="33" t="n"/>
      <c r="BB147" s="33" t="n"/>
      <c r="BC147" s="33" t="n"/>
      <c r="BD147" s="33" t="n"/>
      <c r="BE147" s="33" t="n"/>
      <c r="BF147" s="33" t="n"/>
      <c r="BG147" s="33" t="n"/>
      <c r="BH147" s="33" t="n"/>
      <c r="BI147" s="27" t="n"/>
      <c r="BJ147" s="33" t="n"/>
      <c r="BK147" s="33" t="n"/>
      <c r="BL147" s="33" t="n"/>
      <c r="BM147" s="27" t="n"/>
      <c r="BN147" s="27" t="n"/>
      <c r="BO147" s="27" t="n"/>
      <c r="BP147" s="27" t="n"/>
      <c r="BQ147" s="522" t="inlineStr">
        <is>
          <t>-</t>
        </is>
      </c>
      <c r="BR147" s="37" t="n"/>
      <c r="BS147" s="36" t="n"/>
      <c r="BT147" s="37" t="n"/>
      <c r="BV147" s="523" t="n">
        <v>1830</v>
      </c>
    </row>
    <row r="148" ht="19.9" customHeight="1" s="521">
      <c r="A148" s="10" t="n">
        <v>148</v>
      </c>
      <c r="B148" s="15" t="n">
        <v>19</v>
      </c>
      <c r="C148" s="519" t="n">
        <v>1830</v>
      </c>
      <c r="D148" s="17" t="inlineStr">
        <is>
          <t>18-XZSH-24102</t>
        </is>
      </c>
      <c r="E148" s="553" t="inlineStr">
        <is>
          <t>-</t>
        </is>
      </c>
      <c r="F148" s="22">
        <f>F147</f>
        <v/>
      </c>
      <c r="G148" s="21">
        <f>G147</f>
        <v/>
      </c>
      <c r="H148" s="21">
        <f>H147</f>
        <v/>
      </c>
      <c r="I148" s="21" t="n">
        <v>19</v>
      </c>
      <c r="J148" s="85">
        <f>J147</f>
        <v/>
      </c>
      <c r="K148" s="22">
        <f>IF(MID(J148,4,3)="551","DO","DI")</f>
        <v/>
      </c>
      <c r="L148" s="22" t="n"/>
      <c r="M148" s="22" t="n"/>
      <c r="N148" s="22">
        <f>IF(N147&lt;&gt;"",N147,"")</f>
        <v/>
      </c>
      <c r="O148" s="22" t="n"/>
      <c r="P148" s="22" t="n"/>
      <c r="Q148" s="22" t="n"/>
      <c r="R148" s="22" t="n"/>
      <c r="S148" s="25">
        <f>"%Z"&amp;TEXT(G148,"00")&amp;TEXT(H148,"0")&amp;"1"&amp;TEXT(I148,"00")</f>
        <v/>
      </c>
      <c r="T148" s="22">
        <f>IF(D148&lt;&gt;"",D148,"")</f>
        <v/>
      </c>
      <c r="U148" s="22" t="inlineStr">
        <is>
          <t>18-XZSH-24102</t>
        </is>
      </c>
      <c r="V148" s="22">
        <f>IF(E148&lt;&gt;"",E148,"")</f>
        <v/>
      </c>
      <c r="W148" s="23" t="inlineStr">
        <is>
          <t>MI</t>
        </is>
      </c>
      <c r="X148" s="84" t="inlineStr">
        <is>
          <t>DCS</t>
        </is>
      </c>
      <c r="Y148" s="27" t="n"/>
      <c r="Z148" s="27" t="n"/>
      <c r="AA148" s="28" t="n"/>
      <c r="AB148" s="33" t="n"/>
      <c r="AC148" s="29" t="n"/>
      <c r="AD148" s="27" t="n"/>
      <c r="AE148" s="27" t="n"/>
      <c r="AF148" s="27" t="n"/>
      <c r="AG148" s="27" t="n"/>
      <c r="AH148" s="27" t="n"/>
      <c r="AI148" s="27" t="n"/>
      <c r="AJ148" s="530" t="inlineStr">
        <is>
          <t>18-IJB-30-013</t>
        </is>
      </c>
      <c r="AK148" s="530" t="inlineStr">
        <is>
          <t>18-30-013-iCC</t>
        </is>
      </c>
      <c r="AL148" s="27" t="n"/>
      <c r="AM148" s="27" t="n"/>
      <c r="AN148" s="27" t="n"/>
      <c r="AO148" s="27" t="n"/>
      <c r="AP148" s="27" t="n"/>
      <c r="AQ148" s="33" t="n"/>
      <c r="AR148" s="33" t="n"/>
      <c r="AS148" s="33" t="n"/>
      <c r="AT148" s="33" t="n"/>
      <c r="AU148" s="33" t="n"/>
      <c r="AV148" s="33" t="n"/>
      <c r="AW148" s="33" t="n"/>
      <c r="AX148" s="33" t="n"/>
      <c r="AY148" s="33" t="n"/>
      <c r="AZ148" s="33" t="n"/>
      <c r="BA148" s="33" t="n"/>
      <c r="BB148" s="33" t="n"/>
      <c r="BC148" s="33" t="n"/>
      <c r="BD148" s="33" t="n"/>
      <c r="BE148" s="33" t="n"/>
      <c r="BF148" s="33" t="n"/>
      <c r="BG148" s="33" t="n"/>
      <c r="BH148" s="33" t="n"/>
      <c r="BI148" s="27" t="n"/>
      <c r="BJ148" s="33" t="n"/>
      <c r="BK148" s="33" t="n"/>
      <c r="BL148" s="33" t="n"/>
      <c r="BM148" s="27" t="n"/>
      <c r="BN148" s="27" t="n"/>
      <c r="BO148" s="27" t="n"/>
      <c r="BP148" s="27" t="n"/>
      <c r="BQ148" s="522" t="inlineStr">
        <is>
          <t>-</t>
        </is>
      </c>
      <c r="BR148" s="37" t="n"/>
      <c r="BS148" s="36" t="n"/>
      <c r="BT148" s="37" t="n"/>
      <c r="BV148" s="523" t="n">
        <v>1830</v>
      </c>
    </row>
    <row r="149" ht="19.9" customHeight="1" s="521">
      <c r="A149" s="10" t="n">
        <v>149</v>
      </c>
      <c r="B149" s="15" t="n">
        <v>20</v>
      </c>
      <c r="C149" s="519" t="n">
        <v>1830</v>
      </c>
      <c r="D149" s="17" t="inlineStr">
        <is>
          <t>18-XZSL-24102</t>
        </is>
      </c>
      <c r="E149" s="533" t="inlineStr">
        <is>
          <t>-</t>
        </is>
      </c>
      <c r="F149" s="22">
        <f>F148</f>
        <v/>
      </c>
      <c r="G149" s="21">
        <f>G148</f>
        <v/>
      </c>
      <c r="H149" s="21">
        <f>H148</f>
        <v/>
      </c>
      <c r="I149" s="21" t="n">
        <v>20</v>
      </c>
      <c r="J149" s="85">
        <f>J148</f>
        <v/>
      </c>
      <c r="K149" s="22">
        <f>IF(MID(J149,4,3)="551","DO","DI")</f>
        <v/>
      </c>
      <c r="L149" s="22" t="n"/>
      <c r="M149" s="22" t="n"/>
      <c r="N149" s="22">
        <f>IF(N148&lt;&gt;"",N148,"")</f>
        <v/>
      </c>
      <c r="O149" s="22" t="n"/>
      <c r="P149" s="22" t="n"/>
      <c r="Q149" s="22" t="n"/>
      <c r="R149" s="22" t="n"/>
      <c r="S149" s="25">
        <f>"%Z"&amp;TEXT(G149,"00")&amp;TEXT(H149,"0")&amp;"1"&amp;TEXT(I149,"00")</f>
        <v/>
      </c>
      <c r="T149" s="22">
        <f>IF(D149&lt;&gt;"",D149,"")</f>
        <v/>
      </c>
      <c r="U149" s="22" t="inlineStr">
        <is>
          <t>18-XZSL-24102</t>
        </is>
      </c>
      <c r="V149" s="22">
        <f>IF(E149&lt;&gt;"",E149,"")</f>
        <v/>
      </c>
      <c r="W149" s="23" t="inlineStr">
        <is>
          <t>MI</t>
        </is>
      </c>
      <c r="X149" s="84" t="inlineStr">
        <is>
          <t>DCS</t>
        </is>
      </c>
      <c r="Y149" s="27" t="n"/>
      <c r="Z149" s="27" t="n"/>
      <c r="AA149" s="28" t="n"/>
      <c r="AB149" s="33" t="n"/>
      <c r="AC149" s="29" t="n"/>
      <c r="AD149" s="27" t="n"/>
      <c r="AE149" s="27" t="n"/>
      <c r="AF149" s="27" t="n"/>
      <c r="AG149" s="27" t="n"/>
      <c r="AH149" s="27" t="n"/>
      <c r="AI149" s="27" t="n"/>
      <c r="AJ149" s="530" t="inlineStr">
        <is>
          <t>18-IJB-30-013</t>
        </is>
      </c>
      <c r="AK149" s="530" t="inlineStr">
        <is>
          <t>18-30-013-iCC</t>
        </is>
      </c>
      <c r="AL149" s="27" t="n"/>
      <c r="AM149" s="27" t="n"/>
      <c r="AN149" s="27" t="n"/>
      <c r="AO149" s="27" t="n"/>
      <c r="AP149" s="27" t="n"/>
      <c r="AQ149" s="33" t="n"/>
      <c r="AR149" s="33" t="n"/>
      <c r="AS149" s="33" t="n"/>
      <c r="AT149" s="33" t="n"/>
      <c r="AU149" s="33" t="n"/>
      <c r="AV149" s="33" t="n"/>
      <c r="AW149" s="33" t="n"/>
      <c r="AX149" s="33" t="n"/>
      <c r="AY149" s="33" t="n"/>
      <c r="AZ149" s="33" t="n"/>
      <c r="BA149" s="33" t="n"/>
      <c r="BB149" s="33" t="n"/>
      <c r="BC149" s="33" t="n"/>
      <c r="BD149" s="33" t="n"/>
      <c r="BE149" s="33" t="n"/>
      <c r="BF149" s="33" t="n"/>
      <c r="BG149" s="33" t="n"/>
      <c r="BH149" s="33" t="n"/>
      <c r="BI149" s="27" t="n"/>
      <c r="BJ149" s="33" t="n"/>
      <c r="BK149" s="33" t="n"/>
      <c r="BL149" s="33" t="n"/>
      <c r="BM149" s="27" t="n"/>
      <c r="BN149" s="27" t="n"/>
      <c r="BO149" s="27" t="n"/>
      <c r="BP149" s="27" t="n"/>
      <c r="BQ149" s="522" t="inlineStr">
        <is>
          <t>-</t>
        </is>
      </c>
      <c r="BR149" s="37" t="n"/>
      <c r="BS149" s="36" t="n"/>
      <c r="BT149" s="37" t="n"/>
      <c r="BV149" s="523" t="n">
        <v>1830</v>
      </c>
    </row>
    <row r="150" ht="19.9" customHeight="1" s="521">
      <c r="A150" s="10" t="n">
        <v>150</v>
      </c>
      <c r="B150" s="15" t="n">
        <v>21</v>
      </c>
      <c r="C150" s="519" t="n">
        <v>1830</v>
      </c>
      <c r="D150" s="18" t="inlineStr">
        <is>
          <t>18-PZSL-66102</t>
        </is>
      </c>
      <c r="E150" s="553" t="inlineStr">
        <is>
          <t>-</t>
        </is>
      </c>
      <c r="F150" s="22">
        <f>F149</f>
        <v/>
      </c>
      <c r="G150" s="21">
        <f>G149</f>
        <v/>
      </c>
      <c r="H150" s="21">
        <f>H149</f>
        <v/>
      </c>
      <c r="I150" s="21" t="n">
        <v>21</v>
      </c>
      <c r="J150" s="85">
        <f>J149</f>
        <v/>
      </c>
      <c r="K150" s="22">
        <f>IF(MID(J150,4,3)="551","DO","DI")</f>
        <v/>
      </c>
      <c r="L150" s="22" t="n"/>
      <c r="M150" s="22" t="n"/>
      <c r="N150" s="22">
        <f>IF(N149&lt;&gt;"",N149,"")</f>
        <v/>
      </c>
      <c r="O150" s="22" t="n"/>
      <c r="P150" s="22" t="n"/>
      <c r="Q150" s="22" t="n"/>
      <c r="R150" s="22" t="n"/>
      <c r="S150" s="25">
        <f>"%Z"&amp;TEXT(G150,"00")&amp;TEXT(H150,"0")&amp;"1"&amp;TEXT(I150,"00")</f>
        <v/>
      </c>
      <c r="T150" s="22">
        <f>IF(D150&lt;&gt;"",D150,"")</f>
        <v/>
      </c>
      <c r="U150" s="22" t="inlineStr">
        <is>
          <t>18-PZSL-66102</t>
        </is>
      </c>
      <c r="V150" s="22">
        <f>IF(E150&lt;&gt;"",E150,"")</f>
        <v/>
      </c>
      <c r="W150" s="23" t="inlineStr">
        <is>
          <t>MI</t>
        </is>
      </c>
      <c r="X150" s="84" t="inlineStr">
        <is>
          <t>DCS</t>
        </is>
      </c>
      <c r="Y150" s="27" t="n"/>
      <c r="Z150" s="27" t="n"/>
      <c r="AA150" s="28" t="n"/>
      <c r="AB150" s="33" t="n"/>
      <c r="AC150" s="29" t="n"/>
      <c r="AD150" s="27" t="n"/>
      <c r="AE150" s="27" t="n"/>
      <c r="AF150" s="27" t="n"/>
      <c r="AG150" s="27" t="n"/>
      <c r="AH150" s="27" t="n"/>
      <c r="AI150" s="27" t="n"/>
      <c r="AJ150" s="530" t="inlineStr">
        <is>
          <t>18-IJB-30-016</t>
        </is>
      </c>
      <c r="AK150" s="530" t="inlineStr">
        <is>
          <t>18-30-016-iCC</t>
        </is>
      </c>
      <c r="AL150" s="27" t="n"/>
      <c r="AM150" s="27" t="n"/>
      <c r="AN150" s="27" t="n"/>
      <c r="AO150" s="27" t="n"/>
      <c r="AP150" s="27" t="n"/>
      <c r="AQ150" s="33" t="n"/>
      <c r="AR150" s="33" t="n"/>
      <c r="AS150" s="33" t="n"/>
      <c r="AT150" s="33" t="n"/>
      <c r="AU150" s="33" t="n"/>
      <c r="AV150" s="33" t="n"/>
      <c r="AW150" s="33" t="n"/>
      <c r="AX150" s="33" t="n"/>
      <c r="AY150" s="33" t="n"/>
      <c r="AZ150" s="33" t="n"/>
      <c r="BA150" s="33" t="n"/>
      <c r="BB150" s="33" t="n"/>
      <c r="BC150" s="33" t="n"/>
      <c r="BD150" s="33" t="n"/>
      <c r="BE150" s="33" t="n"/>
      <c r="BF150" s="33" t="n"/>
      <c r="BG150" s="33" t="n"/>
      <c r="BH150" s="33" t="n"/>
      <c r="BI150" s="27" t="n"/>
      <c r="BJ150" s="33" t="n"/>
      <c r="BK150" s="33" t="n"/>
      <c r="BL150" s="33" t="n"/>
      <c r="BM150" s="27" t="n"/>
      <c r="BN150" s="27" t="n"/>
      <c r="BO150" s="27" t="n"/>
      <c r="BP150" s="27" t="n"/>
      <c r="BQ150" s="522" t="inlineStr">
        <is>
          <t>-</t>
        </is>
      </c>
      <c r="BR150" s="37" t="n"/>
      <c r="BS150" s="36" t="n"/>
      <c r="BT150" s="37" t="n"/>
      <c r="BV150" s="523" t="n">
        <v>1830</v>
      </c>
    </row>
    <row r="151" ht="19.9" customHeight="1" s="521">
      <c r="A151" s="10" t="n">
        <v>151</v>
      </c>
      <c r="B151" s="15" t="n">
        <v>22</v>
      </c>
      <c r="C151" s="519" t="n">
        <v>1830</v>
      </c>
      <c r="D151" s="18" t="inlineStr">
        <is>
          <t>18-HZSH-66102</t>
        </is>
      </c>
      <c r="E151" s="553" t="inlineStr">
        <is>
          <t>-</t>
        </is>
      </c>
      <c r="F151" s="22">
        <f>F150</f>
        <v/>
      </c>
      <c r="G151" s="21">
        <f>G150</f>
        <v/>
      </c>
      <c r="H151" s="21">
        <f>H150</f>
        <v/>
      </c>
      <c r="I151" s="21" t="n">
        <v>22</v>
      </c>
      <c r="J151" s="85">
        <f>J150</f>
        <v/>
      </c>
      <c r="K151" s="22">
        <f>IF(MID(J151,4,3)="551","DO","DI")</f>
        <v/>
      </c>
      <c r="L151" s="22" t="n"/>
      <c r="M151" s="22" t="n"/>
      <c r="N151" s="22">
        <f>IF(N150&lt;&gt;"",N150,"")</f>
        <v/>
      </c>
      <c r="O151" s="22" t="n"/>
      <c r="P151" s="22" t="n"/>
      <c r="Q151" s="22" t="n"/>
      <c r="R151" s="22" t="n"/>
      <c r="S151" s="25">
        <f>"%Z"&amp;TEXT(G151,"00")&amp;TEXT(H151,"0")&amp;"1"&amp;TEXT(I151,"00")</f>
        <v/>
      </c>
      <c r="T151" s="22">
        <f>IF(D151&lt;&gt;"",D151,"")</f>
        <v/>
      </c>
      <c r="U151" s="22" t="inlineStr">
        <is>
          <t>18-HZSH-66102</t>
        </is>
      </c>
      <c r="V151" s="22">
        <f>IF(E151&lt;&gt;"",E151,"")</f>
        <v/>
      </c>
      <c r="W151" s="23" t="inlineStr">
        <is>
          <t>MI</t>
        </is>
      </c>
      <c r="X151" s="84" t="inlineStr">
        <is>
          <t>DCS</t>
        </is>
      </c>
      <c r="Y151" s="27" t="n"/>
      <c r="Z151" s="27" t="n"/>
      <c r="AA151" s="28" t="n"/>
      <c r="AB151" s="33" t="n"/>
      <c r="AC151" s="29" t="n"/>
      <c r="AD151" s="27" t="n"/>
      <c r="AE151" s="27" t="n"/>
      <c r="AF151" s="27" t="n"/>
      <c r="AG151" s="27" t="n"/>
      <c r="AH151" s="27" t="n"/>
      <c r="AI151" s="27" t="n"/>
      <c r="AJ151" s="530" t="inlineStr">
        <is>
          <t>18-IJB-30-016</t>
        </is>
      </c>
      <c r="AK151" s="530" t="inlineStr">
        <is>
          <t>18-30-016-iCC</t>
        </is>
      </c>
      <c r="AL151" s="27" t="n"/>
      <c r="AM151" s="27" t="n"/>
      <c r="AN151" s="27" t="n"/>
      <c r="AO151" s="27" t="n"/>
      <c r="AP151" s="27" t="n"/>
      <c r="AQ151" s="33" t="n"/>
      <c r="AR151" s="33" t="n"/>
      <c r="AS151" s="33" t="n"/>
      <c r="AT151" s="33" t="n"/>
      <c r="AU151" s="33" t="n"/>
      <c r="AV151" s="33" t="n"/>
      <c r="AW151" s="33" t="n"/>
      <c r="AX151" s="33" t="n"/>
      <c r="AY151" s="33" t="n"/>
      <c r="AZ151" s="33" t="n"/>
      <c r="BA151" s="33" t="n"/>
      <c r="BB151" s="33" t="n"/>
      <c r="BC151" s="33" t="n"/>
      <c r="BD151" s="33" t="n"/>
      <c r="BE151" s="33" t="n"/>
      <c r="BF151" s="33" t="n"/>
      <c r="BG151" s="33" t="n"/>
      <c r="BH151" s="33" t="n"/>
      <c r="BI151" s="27" t="n"/>
      <c r="BJ151" s="33" t="n"/>
      <c r="BK151" s="33" t="n"/>
      <c r="BL151" s="33" t="n"/>
      <c r="BM151" s="27" t="n"/>
      <c r="BN151" s="27" t="n"/>
      <c r="BO151" s="27" t="n"/>
      <c r="BP151" s="27" t="n"/>
      <c r="BQ151" s="522" t="inlineStr">
        <is>
          <t>-</t>
        </is>
      </c>
      <c r="BR151" s="37" t="n"/>
      <c r="BS151" s="36" t="n"/>
      <c r="BT151" s="37" t="n"/>
      <c r="BV151" s="523" t="n">
        <v>1830</v>
      </c>
    </row>
    <row r="152" ht="19.9" customHeight="1" s="521">
      <c r="A152" s="10" t="n">
        <v>152</v>
      </c>
      <c r="B152" s="15" t="n">
        <v>23</v>
      </c>
      <c r="C152" s="519" t="n">
        <v>1830</v>
      </c>
      <c r="D152" s="18" t="inlineStr">
        <is>
          <t>18-HZSL-66102</t>
        </is>
      </c>
      <c r="E152" s="553" t="inlineStr">
        <is>
          <t>-</t>
        </is>
      </c>
      <c r="F152" s="22">
        <f>F151</f>
        <v/>
      </c>
      <c r="G152" s="21">
        <f>G151</f>
        <v/>
      </c>
      <c r="H152" s="21">
        <f>H151</f>
        <v/>
      </c>
      <c r="I152" s="21" t="n">
        <v>23</v>
      </c>
      <c r="J152" s="85">
        <f>J151</f>
        <v/>
      </c>
      <c r="K152" s="22">
        <f>IF(MID(J152,4,3)="551","DO","DI")</f>
        <v/>
      </c>
      <c r="L152" s="22" t="n"/>
      <c r="M152" s="22" t="n"/>
      <c r="N152" s="22">
        <f>IF(N151&lt;&gt;"",N151,"")</f>
        <v/>
      </c>
      <c r="O152" s="22" t="n"/>
      <c r="P152" s="22" t="n"/>
      <c r="Q152" s="22" t="n"/>
      <c r="R152" s="22" t="n"/>
      <c r="S152" s="25">
        <f>"%Z"&amp;TEXT(G152,"00")&amp;TEXT(H152,"0")&amp;"1"&amp;TEXT(I152,"00")</f>
        <v/>
      </c>
      <c r="T152" s="22">
        <f>IF(D152&lt;&gt;"",D152,"")</f>
        <v/>
      </c>
      <c r="U152" s="22" t="inlineStr">
        <is>
          <t>18-HZSL-66102</t>
        </is>
      </c>
      <c r="V152" s="22">
        <f>IF(E152&lt;&gt;"",E152,"")</f>
        <v/>
      </c>
      <c r="W152" s="23" t="inlineStr">
        <is>
          <t>MI</t>
        </is>
      </c>
      <c r="X152" s="84" t="inlineStr">
        <is>
          <t>DCS</t>
        </is>
      </c>
      <c r="Y152" s="27" t="n"/>
      <c r="Z152" s="27" t="n"/>
      <c r="AA152" s="28" t="n"/>
      <c r="AB152" s="33" t="n"/>
      <c r="AC152" s="29" t="n"/>
      <c r="AD152" s="27" t="n"/>
      <c r="AE152" s="27" t="n"/>
      <c r="AF152" s="27" t="n"/>
      <c r="AG152" s="27" t="n"/>
      <c r="AH152" s="27" t="n"/>
      <c r="AI152" s="27" t="n"/>
      <c r="AJ152" s="530" t="inlineStr">
        <is>
          <t>18-IJB-30-016</t>
        </is>
      </c>
      <c r="AK152" s="530" t="inlineStr">
        <is>
          <t>18-30-016-iCC</t>
        </is>
      </c>
      <c r="AL152" s="27" t="n"/>
      <c r="AM152" s="27" t="n"/>
      <c r="AN152" s="27" t="n"/>
      <c r="AO152" s="27" t="n"/>
      <c r="AP152" s="27" t="n"/>
      <c r="AQ152" s="33" t="n"/>
      <c r="AR152" s="33" t="n"/>
      <c r="AS152" s="33" t="n"/>
      <c r="AT152" s="33" t="n"/>
      <c r="AU152" s="33" t="n"/>
      <c r="AV152" s="33" t="n"/>
      <c r="AW152" s="33" t="n"/>
      <c r="AX152" s="33" t="n"/>
      <c r="AY152" s="33" t="n"/>
      <c r="AZ152" s="33" t="n"/>
      <c r="BA152" s="33" t="n"/>
      <c r="BB152" s="33" t="n"/>
      <c r="BC152" s="33" t="n"/>
      <c r="BD152" s="33" t="n"/>
      <c r="BE152" s="33" t="n"/>
      <c r="BF152" s="33" t="n"/>
      <c r="BG152" s="33" t="n"/>
      <c r="BH152" s="33" t="n"/>
      <c r="BI152" s="27" t="n"/>
      <c r="BJ152" s="33" t="n"/>
      <c r="BK152" s="33" t="n"/>
      <c r="BL152" s="33" t="n"/>
      <c r="BM152" s="27" t="n"/>
      <c r="BN152" s="27" t="n"/>
      <c r="BO152" s="27" t="n"/>
      <c r="BP152" s="27" t="n"/>
      <c r="BQ152" s="522" t="inlineStr">
        <is>
          <t>-</t>
        </is>
      </c>
      <c r="BR152" s="37" t="n"/>
      <c r="BS152" s="36" t="n"/>
      <c r="BT152" s="37" t="n"/>
      <c r="BV152" s="523" t="n">
        <v>1830</v>
      </c>
    </row>
    <row r="153" ht="19.9" customHeight="1" s="521">
      <c r="A153" s="10" t="n">
        <v>153</v>
      </c>
      <c r="B153" s="15" t="n">
        <v>24</v>
      </c>
      <c r="C153" s="519" t="n">
        <v>1830</v>
      </c>
      <c r="D153" s="553" t="inlineStr">
        <is>
          <t>18-XZSH-66101</t>
        </is>
      </c>
      <c r="E153" s="553" t="inlineStr">
        <is>
          <t>-</t>
        </is>
      </c>
      <c r="F153" s="22">
        <f>F152</f>
        <v/>
      </c>
      <c r="G153" s="21">
        <f>G152</f>
        <v/>
      </c>
      <c r="H153" s="21">
        <f>H152</f>
        <v/>
      </c>
      <c r="I153" s="21" t="n">
        <v>24</v>
      </c>
      <c r="J153" s="85">
        <f>J152</f>
        <v/>
      </c>
      <c r="K153" s="22">
        <f>IF(MID(J153,4,3)="551","DO","DI")</f>
        <v/>
      </c>
      <c r="L153" s="22" t="n"/>
      <c r="M153" s="22" t="n"/>
      <c r="N153" s="22">
        <f>IF(N152&lt;&gt;"",N152,"")</f>
        <v/>
      </c>
      <c r="O153" s="22" t="n"/>
      <c r="P153" s="22" t="n"/>
      <c r="Q153" s="22" t="n"/>
      <c r="R153" s="22" t="n"/>
      <c r="S153" s="25">
        <f>"%Z"&amp;TEXT(G153,"00")&amp;TEXT(H153,"0")&amp;"1"&amp;TEXT(I153,"00")</f>
        <v/>
      </c>
      <c r="T153" s="22">
        <f>IF(D153&lt;&gt;"",D153,"")</f>
        <v/>
      </c>
      <c r="U153" s="22" t="inlineStr">
        <is>
          <t>18-XZSH-66101</t>
        </is>
      </c>
      <c r="V153" s="22">
        <f>IF(E153&lt;&gt;"",E153,"")</f>
        <v/>
      </c>
      <c r="W153" s="23" t="inlineStr">
        <is>
          <t>MI</t>
        </is>
      </c>
      <c r="X153" s="84" t="inlineStr">
        <is>
          <t>DCS</t>
        </is>
      </c>
      <c r="Y153" s="27" t="n"/>
      <c r="Z153" s="27" t="n"/>
      <c r="AA153" s="28" t="n"/>
      <c r="AB153" s="33" t="n"/>
      <c r="AC153" s="29" t="n"/>
      <c r="AD153" s="27" t="n"/>
      <c r="AE153" s="27" t="n"/>
      <c r="AF153" s="27" t="n"/>
      <c r="AG153" s="27" t="n"/>
      <c r="AH153" s="27" t="n"/>
      <c r="AI153" s="27" t="n"/>
      <c r="AJ153" s="530" t="inlineStr">
        <is>
          <t>18-IJB-30-016</t>
        </is>
      </c>
      <c r="AK153" s="530" t="inlineStr">
        <is>
          <t>18-30-016-iCC</t>
        </is>
      </c>
      <c r="AL153" s="27" t="n"/>
      <c r="AM153" s="27" t="n"/>
      <c r="AN153" s="27" t="n"/>
      <c r="AO153" s="27" t="n"/>
      <c r="AP153" s="27" t="n"/>
      <c r="AQ153" s="33" t="n"/>
      <c r="AR153" s="33" t="n"/>
      <c r="AS153" s="33" t="n"/>
      <c r="AT153" s="33" t="n"/>
      <c r="AU153" s="33" t="n"/>
      <c r="AV153" s="33" t="n"/>
      <c r="AW153" s="33" t="n"/>
      <c r="AX153" s="33" t="n"/>
      <c r="AY153" s="33" t="n"/>
      <c r="AZ153" s="33" t="n"/>
      <c r="BA153" s="33" t="n"/>
      <c r="BB153" s="33" t="n"/>
      <c r="BC153" s="33" t="n"/>
      <c r="BD153" s="33" t="n"/>
      <c r="BE153" s="33" t="n"/>
      <c r="BF153" s="33" t="n"/>
      <c r="BG153" s="33" t="n"/>
      <c r="BH153" s="33" t="n"/>
      <c r="BI153" s="27" t="n"/>
      <c r="BJ153" s="33" t="n"/>
      <c r="BK153" s="33" t="n"/>
      <c r="BL153" s="33" t="n"/>
      <c r="BM153" s="27" t="n"/>
      <c r="BN153" s="27" t="n"/>
      <c r="BO153" s="27" t="n"/>
      <c r="BP153" s="27" t="n"/>
      <c r="BQ153" s="522" t="inlineStr">
        <is>
          <t>-</t>
        </is>
      </c>
      <c r="BR153" s="37" t="n"/>
      <c r="BS153" s="36" t="n"/>
      <c r="BT153" s="37" t="n"/>
      <c r="BV153" s="523" t="n">
        <v>1830</v>
      </c>
    </row>
    <row r="154" ht="19.9" customHeight="1" s="521">
      <c r="A154" s="10" t="n">
        <v>154</v>
      </c>
      <c r="B154" s="15" t="n">
        <v>25</v>
      </c>
      <c r="C154" s="519" t="n">
        <v>1830</v>
      </c>
      <c r="D154" s="553" t="inlineStr">
        <is>
          <t>18-XZSL-66101</t>
        </is>
      </c>
      <c r="E154" s="553" t="inlineStr">
        <is>
          <t>-</t>
        </is>
      </c>
      <c r="F154" s="22">
        <f>F153</f>
        <v/>
      </c>
      <c r="G154" s="21">
        <f>G153</f>
        <v/>
      </c>
      <c r="H154" s="21">
        <f>H153</f>
        <v/>
      </c>
      <c r="I154" s="21" t="n">
        <v>25</v>
      </c>
      <c r="J154" s="85">
        <f>J153</f>
        <v/>
      </c>
      <c r="K154" s="22">
        <f>IF(MID(J154,4,3)="551","DO","DI")</f>
        <v/>
      </c>
      <c r="L154" s="22" t="n"/>
      <c r="M154" s="22" t="n"/>
      <c r="N154" s="22">
        <f>IF(N153&lt;&gt;"",N153,"")</f>
        <v/>
      </c>
      <c r="O154" s="22" t="n"/>
      <c r="P154" s="22" t="n"/>
      <c r="Q154" s="22" t="n"/>
      <c r="R154" s="22" t="n"/>
      <c r="S154" s="25">
        <f>"%Z"&amp;TEXT(G154,"00")&amp;TEXT(H154,"0")&amp;"1"&amp;TEXT(I154,"00")</f>
        <v/>
      </c>
      <c r="T154" s="22">
        <f>IF(D154&lt;&gt;"",D154,"")</f>
        <v/>
      </c>
      <c r="U154" s="22" t="inlineStr">
        <is>
          <t>18-XZSL-66101</t>
        </is>
      </c>
      <c r="V154" s="22">
        <f>IF(E154&lt;&gt;"",E154,"")</f>
        <v/>
      </c>
      <c r="W154" s="23" t="inlineStr">
        <is>
          <t>MI</t>
        </is>
      </c>
      <c r="X154" s="84" t="inlineStr">
        <is>
          <t>DCS</t>
        </is>
      </c>
      <c r="Y154" s="27" t="n"/>
      <c r="Z154" s="27" t="n"/>
      <c r="AA154" s="28" t="n"/>
      <c r="AB154" s="33" t="n"/>
      <c r="AC154" s="29" t="n"/>
      <c r="AD154" s="27" t="n"/>
      <c r="AE154" s="27" t="n"/>
      <c r="AF154" s="27" t="n"/>
      <c r="AG154" s="27" t="n"/>
      <c r="AH154" s="27" t="n"/>
      <c r="AI154" s="27" t="n"/>
      <c r="AJ154" s="530" t="inlineStr">
        <is>
          <t>18-IJB-30-016</t>
        </is>
      </c>
      <c r="AK154" s="530" t="inlineStr">
        <is>
          <t>18-30-016-iCC</t>
        </is>
      </c>
      <c r="AL154" s="27" t="n"/>
      <c r="AM154" s="27" t="n"/>
      <c r="AN154" s="27" t="n"/>
      <c r="AO154" s="27" t="n"/>
      <c r="AP154" s="27" t="n"/>
      <c r="AQ154" s="33" t="n"/>
      <c r="AR154" s="33" t="n"/>
      <c r="AS154" s="33" t="n"/>
      <c r="AT154" s="33" t="n"/>
      <c r="AU154" s="33" t="n"/>
      <c r="AV154" s="33" t="n"/>
      <c r="AW154" s="33" t="n"/>
      <c r="AX154" s="33" t="n"/>
      <c r="AY154" s="33" t="n"/>
      <c r="AZ154" s="33" t="n"/>
      <c r="BA154" s="33" t="n"/>
      <c r="BB154" s="33" t="n"/>
      <c r="BC154" s="33" t="n"/>
      <c r="BD154" s="33" t="n"/>
      <c r="BE154" s="33" t="n"/>
      <c r="BF154" s="33" t="n"/>
      <c r="BG154" s="33" t="n"/>
      <c r="BH154" s="33" t="n"/>
      <c r="BI154" s="27" t="n"/>
      <c r="BJ154" s="33" t="n"/>
      <c r="BK154" s="33" t="n"/>
      <c r="BL154" s="33" t="n"/>
      <c r="BM154" s="27" t="n"/>
      <c r="BN154" s="27" t="n"/>
      <c r="BO154" s="27" t="n"/>
      <c r="BP154" s="27" t="n"/>
      <c r="BQ154" s="522" t="inlineStr">
        <is>
          <t>-</t>
        </is>
      </c>
      <c r="BR154" s="37" t="n"/>
      <c r="BS154" s="36" t="n"/>
      <c r="BT154" s="37" t="n"/>
      <c r="BV154" s="523" t="n">
        <v>1830</v>
      </c>
    </row>
    <row r="155" ht="19.9" customHeight="1" s="521">
      <c r="A155" s="10" t="n">
        <v>155</v>
      </c>
      <c r="B155" s="15" t="n">
        <v>26</v>
      </c>
      <c r="C155" s="519" t="n"/>
      <c r="D155" s="50">
        <f>LEFT(F155,1)&amp;RIGHT(F155,2)&amp;"N"&amp;G155&amp;"S"&amp;H155&amp;"C"&amp;I155</f>
        <v/>
      </c>
      <c r="E155" s="553" t="inlineStr">
        <is>
          <t>Spare</t>
        </is>
      </c>
      <c r="F155" s="22">
        <f>F154</f>
        <v/>
      </c>
      <c r="G155" s="21">
        <f>G154</f>
        <v/>
      </c>
      <c r="H155" s="21">
        <f>H154</f>
        <v/>
      </c>
      <c r="I155" s="21" t="n">
        <v>26</v>
      </c>
      <c r="J155" s="85">
        <f>J154</f>
        <v/>
      </c>
      <c r="K155" s="22">
        <f>IF(MID(J155,4,3)="551","DO","DI")</f>
        <v/>
      </c>
      <c r="L155" s="22" t="n"/>
      <c r="M155" s="22" t="n"/>
      <c r="N155" s="22">
        <f>IF(N154&lt;&gt;"",N154,"")</f>
        <v/>
      </c>
      <c r="O155" s="22" t="n"/>
      <c r="P155" s="22" t="n"/>
      <c r="Q155" s="22" t="n"/>
      <c r="R155" s="22" t="n"/>
      <c r="S155" s="25">
        <f>"%Z"&amp;TEXT(G155,"00")&amp;TEXT(H155,"0")&amp;"1"&amp;TEXT(I155,"00")</f>
        <v/>
      </c>
      <c r="T155" s="22">
        <f>IF(D155&lt;&gt;"",D155,"")</f>
        <v/>
      </c>
      <c r="U155" s="22" t="n"/>
      <c r="V155" s="22">
        <f>IF(E155&lt;&gt;"",E155,"")</f>
        <v/>
      </c>
      <c r="W155" s="23" t="inlineStr">
        <is>
          <t>MI</t>
        </is>
      </c>
      <c r="X155" s="84" t="inlineStr">
        <is>
          <t>DCS</t>
        </is>
      </c>
      <c r="Y155" s="27" t="n"/>
      <c r="Z155" s="27" t="n"/>
      <c r="AA155" s="28" t="n"/>
      <c r="AB155" s="33" t="n"/>
      <c r="AC155" s="29" t="n"/>
      <c r="AD155" s="27" t="n"/>
      <c r="AE155" s="27" t="n"/>
      <c r="AF155" s="27" t="n"/>
      <c r="AG155" s="27" t="n"/>
      <c r="AH155" s="27" t="n"/>
      <c r="AI155" s="27" t="n"/>
      <c r="AJ155" s="530" t="n"/>
      <c r="AK155" s="530" t="n"/>
      <c r="AL155" s="27" t="n"/>
      <c r="AM155" s="27" t="n"/>
      <c r="AN155" s="27" t="n"/>
      <c r="AO155" s="27" t="n"/>
      <c r="AP155" s="27" t="n"/>
      <c r="AQ155" s="33" t="n"/>
      <c r="AR155" s="33" t="n"/>
      <c r="AS155" s="33" t="n"/>
      <c r="AT155" s="33" t="n"/>
      <c r="AU155" s="33" t="n"/>
      <c r="AV155" s="33" t="n"/>
      <c r="AW155" s="33" t="n"/>
      <c r="AX155" s="33" t="n"/>
      <c r="AY155" s="33" t="n"/>
      <c r="AZ155" s="33" t="n"/>
      <c r="BA155" s="33" t="n"/>
      <c r="BB155" s="33" t="n"/>
      <c r="BC155" s="33" t="n"/>
      <c r="BD155" s="33" t="n"/>
      <c r="BE155" s="33" t="n"/>
      <c r="BF155" s="33" t="n"/>
      <c r="BG155" s="33" t="n"/>
      <c r="BH155" s="33" t="n"/>
      <c r="BI155" s="27" t="n"/>
      <c r="BJ155" s="33" t="n"/>
      <c r="BK155" s="33" t="n"/>
      <c r="BL155" s="33" t="n"/>
      <c r="BM155" s="27" t="n"/>
      <c r="BN155" s="27" t="n"/>
      <c r="BO155" s="27" t="n"/>
      <c r="BP155" s="27" t="n"/>
      <c r="BQ155" s="36" t="n"/>
      <c r="BR155" s="37" t="n"/>
      <c r="BS155" s="36" t="n"/>
      <c r="BT155" s="37" t="n"/>
    </row>
    <row r="156" ht="19.9" customHeight="1" s="521">
      <c r="A156" s="10" t="n">
        <v>156</v>
      </c>
      <c r="B156" s="15" t="n">
        <v>27</v>
      </c>
      <c r="C156" s="519" t="n"/>
      <c r="D156" s="50">
        <f>LEFT(F156,1)&amp;RIGHT(F156,2)&amp;"N"&amp;G156&amp;"S"&amp;H156&amp;"C"&amp;I156</f>
        <v/>
      </c>
      <c r="E156" s="553" t="inlineStr">
        <is>
          <t>Spare</t>
        </is>
      </c>
      <c r="F156" s="22">
        <f>F155</f>
        <v/>
      </c>
      <c r="G156" s="21">
        <f>G155</f>
        <v/>
      </c>
      <c r="H156" s="21">
        <f>H155</f>
        <v/>
      </c>
      <c r="I156" s="21" t="n">
        <v>27</v>
      </c>
      <c r="J156" s="85">
        <f>J155</f>
        <v/>
      </c>
      <c r="K156" s="22">
        <f>IF(MID(J156,4,3)="551","DO","DI")</f>
        <v/>
      </c>
      <c r="L156" s="22" t="n"/>
      <c r="M156" s="22" t="n"/>
      <c r="N156" s="22">
        <f>IF(N155&lt;&gt;"",N155,"")</f>
        <v/>
      </c>
      <c r="O156" s="22" t="n"/>
      <c r="P156" s="22" t="n"/>
      <c r="Q156" s="22" t="n"/>
      <c r="R156" s="22" t="n"/>
      <c r="S156" s="25">
        <f>"%Z"&amp;TEXT(G156,"00")&amp;TEXT(H156,"0")&amp;"1"&amp;TEXT(I156,"00")</f>
        <v/>
      </c>
      <c r="T156" s="22">
        <f>IF(D156&lt;&gt;"",D156,"")</f>
        <v/>
      </c>
      <c r="U156" s="22" t="n"/>
      <c r="V156" s="22">
        <f>IF(E156&lt;&gt;"",E156,"")</f>
        <v/>
      </c>
      <c r="W156" s="23" t="inlineStr">
        <is>
          <t>MI</t>
        </is>
      </c>
      <c r="X156" s="84" t="inlineStr">
        <is>
          <t>DCS</t>
        </is>
      </c>
      <c r="Y156" s="27" t="n"/>
      <c r="Z156" s="27" t="n"/>
      <c r="AA156" s="28" t="n"/>
      <c r="AB156" s="33" t="n"/>
      <c r="AC156" s="29" t="n"/>
      <c r="AD156" s="27" t="n"/>
      <c r="AE156" s="27" t="n"/>
      <c r="AF156" s="27" t="n"/>
      <c r="AG156" s="27" t="n"/>
      <c r="AH156" s="27" t="n"/>
      <c r="AI156" s="27" t="n"/>
      <c r="AJ156" s="530" t="n"/>
      <c r="AK156" s="530" t="n"/>
      <c r="AL156" s="27" t="n"/>
      <c r="AM156" s="27" t="n"/>
      <c r="AN156" s="27" t="n"/>
      <c r="AO156" s="27" t="n"/>
      <c r="AP156" s="27" t="n"/>
      <c r="AQ156" s="33" t="n"/>
      <c r="AR156" s="33" t="n"/>
      <c r="AS156" s="33" t="n"/>
      <c r="AT156" s="33" t="n"/>
      <c r="AU156" s="33" t="n"/>
      <c r="AV156" s="33" t="n"/>
      <c r="AW156" s="33" t="n"/>
      <c r="AX156" s="33" t="n"/>
      <c r="AY156" s="33" t="n"/>
      <c r="AZ156" s="33" t="n"/>
      <c r="BA156" s="33" t="n"/>
      <c r="BB156" s="33" t="n"/>
      <c r="BC156" s="33" t="n"/>
      <c r="BD156" s="33" t="n"/>
      <c r="BE156" s="33" t="n"/>
      <c r="BF156" s="33" t="n"/>
      <c r="BG156" s="33" t="n"/>
      <c r="BH156" s="33" t="n"/>
      <c r="BI156" s="27" t="n"/>
      <c r="BJ156" s="33" t="n"/>
      <c r="BK156" s="33" t="n"/>
      <c r="BL156" s="33" t="n"/>
      <c r="BM156" s="27" t="n"/>
      <c r="BN156" s="27" t="n"/>
      <c r="BO156" s="27" t="n"/>
      <c r="BP156" s="27" t="n"/>
      <c r="BQ156" s="36" t="n"/>
      <c r="BR156" s="37" t="n"/>
      <c r="BS156" s="36" t="n"/>
      <c r="BT156" s="37" t="n"/>
    </row>
    <row r="157" ht="19.9" customHeight="1" s="521">
      <c r="A157" s="10" t="n">
        <v>157</v>
      </c>
      <c r="B157" s="15" t="n">
        <v>28</v>
      </c>
      <c r="C157" s="519" t="n"/>
      <c r="D157" s="50">
        <f>LEFT(F157,1)&amp;RIGHT(F157,2)&amp;"N"&amp;G157&amp;"S"&amp;H157&amp;"C"&amp;I157</f>
        <v/>
      </c>
      <c r="E157" s="553" t="inlineStr">
        <is>
          <t>Spare</t>
        </is>
      </c>
      <c r="F157" s="22">
        <f>F156</f>
        <v/>
      </c>
      <c r="G157" s="21">
        <f>G156</f>
        <v/>
      </c>
      <c r="H157" s="21">
        <f>H156</f>
        <v/>
      </c>
      <c r="I157" s="21" t="n">
        <v>28</v>
      </c>
      <c r="J157" s="85">
        <f>J156</f>
        <v/>
      </c>
      <c r="K157" s="22">
        <f>IF(MID(J157,4,3)="551","DO","DI")</f>
        <v/>
      </c>
      <c r="L157" s="22" t="n"/>
      <c r="M157" s="22" t="n"/>
      <c r="N157" s="22">
        <f>IF(N156&lt;&gt;"",N156,"")</f>
        <v/>
      </c>
      <c r="O157" s="22" t="n"/>
      <c r="P157" s="22" t="n"/>
      <c r="Q157" s="22" t="n"/>
      <c r="R157" s="22" t="n"/>
      <c r="S157" s="25">
        <f>"%Z"&amp;TEXT(G157,"00")&amp;TEXT(H157,"0")&amp;"1"&amp;TEXT(I157,"00")</f>
        <v/>
      </c>
      <c r="T157" s="22">
        <f>IF(D157&lt;&gt;"",D157,"")</f>
        <v/>
      </c>
      <c r="U157" s="22" t="n"/>
      <c r="V157" s="22">
        <f>IF(E157&lt;&gt;"",E157,"")</f>
        <v/>
      </c>
      <c r="W157" s="23" t="inlineStr">
        <is>
          <t>MI</t>
        </is>
      </c>
      <c r="X157" s="84" t="inlineStr">
        <is>
          <t>DCS</t>
        </is>
      </c>
      <c r="Y157" s="27" t="n"/>
      <c r="Z157" s="27" t="n"/>
      <c r="AA157" s="28" t="n"/>
      <c r="AB157" s="33" t="n"/>
      <c r="AC157" s="29" t="n"/>
      <c r="AD157" s="27" t="n"/>
      <c r="AE157" s="27" t="n"/>
      <c r="AF157" s="27" t="n"/>
      <c r="AG157" s="27" t="n"/>
      <c r="AH157" s="27" t="n"/>
      <c r="AI157" s="27" t="n"/>
      <c r="AJ157" s="530" t="n"/>
      <c r="AK157" s="530" t="n"/>
      <c r="AL157" s="27" t="n"/>
      <c r="AM157" s="27" t="n"/>
      <c r="AN157" s="27" t="n"/>
      <c r="AO157" s="27" t="n"/>
      <c r="AP157" s="27" t="n"/>
      <c r="AQ157" s="33" t="n"/>
      <c r="AR157" s="33" t="n"/>
      <c r="AS157" s="33" t="n"/>
      <c r="AT157" s="33" t="n"/>
      <c r="AU157" s="33" t="n"/>
      <c r="AV157" s="33" t="n"/>
      <c r="AW157" s="33" t="n"/>
      <c r="AX157" s="33" t="n"/>
      <c r="AY157" s="33" t="n"/>
      <c r="AZ157" s="33" t="n"/>
      <c r="BA157" s="33" t="n"/>
      <c r="BB157" s="33" t="n"/>
      <c r="BC157" s="33" t="n"/>
      <c r="BD157" s="33" t="n"/>
      <c r="BE157" s="33" t="n"/>
      <c r="BF157" s="33" t="n"/>
      <c r="BG157" s="33" t="n"/>
      <c r="BH157" s="33" t="n"/>
      <c r="BI157" s="27" t="n"/>
      <c r="BJ157" s="33" t="n"/>
      <c r="BK157" s="33" t="n"/>
      <c r="BL157" s="33" t="n"/>
      <c r="BM157" s="27" t="n"/>
      <c r="BN157" s="27" t="n"/>
      <c r="BO157" s="27" t="n"/>
      <c r="BP157" s="27" t="n"/>
      <c r="BQ157" s="36" t="n"/>
      <c r="BR157" s="37" t="n"/>
      <c r="BS157" s="36" t="n"/>
      <c r="BT157" s="37" t="n"/>
    </row>
    <row r="158" ht="19.9" customHeight="1" s="521">
      <c r="A158" s="10" t="n">
        <v>158</v>
      </c>
      <c r="B158" s="15" t="n">
        <v>29</v>
      </c>
      <c r="C158" s="519" t="n"/>
      <c r="D158" s="50">
        <f>LEFT(F158,1)&amp;RIGHT(F158,2)&amp;"N"&amp;G158&amp;"S"&amp;H158&amp;"C"&amp;I158</f>
        <v/>
      </c>
      <c r="E158" s="553" t="inlineStr">
        <is>
          <t>Spare</t>
        </is>
      </c>
      <c r="F158" s="22">
        <f>F157</f>
        <v/>
      </c>
      <c r="G158" s="21">
        <f>G157</f>
        <v/>
      </c>
      <c r="H158" s="21">
        <f>H157</f>
        <v/>
      </c>
      <c r="I158" s="21" t="n">
        <v>29</v>
      </c>
      <c r="J158" s="85">
        <f>J157</f>
        <v/>
      </c>
      <c r="K158" s="22">
        <f>IF(MID(J158,4,3)="551","DO","DI")</f>
        <v/>
      </c>
      <c r="L158" s="22" t="n"/>
      <c r="M158" s="22" t="n"/>
      <c r="N158" s="22">
        <f>IF(N157&lt;&gt;"",N157,"")</f>
        <v/>
      </c>
      <c r="O158" s="22" t="n"/>
      <c r="P158" s="22" t="n"/>
      <c r="Q158" s="22" t="n"/>
      <c r="R158" s="22" t="n"/>
      <c r="S158" s="25">
        <f>"%Z"&amp;TEXT(G158,"00")&amp;TEXT(H158,"0")&amp;"1"&amp;TEXT(I158,"00")</f>
        <v/>
      </c>
      <c r="T158" s="22">
        <f>IF(D158&lt;&gt;"",D158,"")</f>
        <v/>
      </c>
      <c r="U158" s="22" t="n"/>
      <c r="V158" s="22">
        <f>IF(E158&lt;&gt;"",E158,"")</f>
        <v/>
      </c>
      <c r="W158" s="23" t="inlineStr">
        <is>
          <t>MI</t>
        </is>
      </c>
      <c r="X158" s="84" t="inlineStr">
        <is>
          <t>DCS</t>
        </is>
      </c>
      <c r="Y158" s="27" t="n"/>
      <c r="Z158" s="27" t="n"/>
      <c r="AA158" s="28" t="n"/>
      <c r="AB158" s="33" t="n"/>
      <c r="AC158" s="29" t="n"/>
      <c r="AD158" s="27" t="n"/>
      <c r="AE158" s="27" t="n"/>
      <c r="AF158" s="27" t="n"/>
      <c r="AG158" s="27" t="n"/>
      <c r="AH158" s="27" t="n"/>
      <c r="AI158" s="27" t="n"/>
      <c r="AJ158" s="530" t="n"/>
      <c r="AK158" s="530" t="n"/>
      <c r="AL158" s="27" t="n"/>
      <c r="AM158" s="27" t="n"/>
      <c r="AN158" s="27" t="n"/>
      <c r="AO158" s="27" t="n"/>
      <c r="AP158" s="27" t="n"/>
      <c r="AQ158" s="33" t="n"/>
      <c r="AR158" s="33" t="n"/>
      <c r="AS158" s="33" t="n"/>
      <c r="AT158" s="33" t="n"/>
      <c r="AU158" s="33" t="n"/>
      <c r="AV158" s="33" t="n"/>
      <c r="AW158" s="33" t="n"/>
      <c r="AX158" s="33" t="n"/>
      <c r="AY158" s="33" t="n"/>
      <c r="AZ158" s="33" t="n"/>
      <c r="BA158" s="33" t="n"/>
      <c r="BB158" s="33" t="n"/>
      <c r="BC158" s="33" t="n"/>
      <c r="BD158" s="33" t="n"/>
      <c r="BE158" s="33" t="n"/>
      <c r="BF158" s="33" t="n"/>
      <c r="BG158" s="33" t="n"/>
      <c r="BH158" s="33" t="n"/>
      <c r="BI158" s="27" t="n"/>
      <c r="BJ158" s="33" t="n"/>
      <c r="BK158" s="33" t="n"/>
      <c r="BL158" s="33" t="n"/>
      <c r="BM158" s="27" t="n"/>
      <c r="BN158" s="27" t="n"/>
      <c r="BO158" s="27" t="n"/>
      <c r="BP158" s="27" t="n"/>
      <c r="BQ158" s="36" t="n"/>
      <c r="BR158" s="37" t="n"/>
      <c r="BS158" s="36" t="n"/>
      <c r="BT158" s="37" t="n"/>
    </row>
    <row r="159" ht="19.9" customHeight="1" s="521">
      <c r="A159" s="10" t="n">
        <v>159</v>
      </c>
      <c r="B159" s="16" t="n">
        <v>30</v>
      </c>
      <c r="C159" s="520" t="n"/>
      <c r="D159" s="50">
        <f>LEFT(F159,1)&amp;RIGHT(F159,2)&amp;"N"&amp;G159&amp;"S"&amp;H159&amp;"C"&amp;I159</f>
        <v/>
      </c>
      <c r="E159" s="553" t="inlineStr">
        <is>
          <t>Spare</t>
        </is>
      </c>
      <c r="F159" s="22">
        <f>F158</f>
        <v/>
      </c>
      <c r="G159" s="21">
        <f>G158</f>
        <v/>
      </c>
      <c r="H159" s="21">
        <f>H158</f>
        <v/>
      </c>
      <c r="I159" s="21" t="n">
        <v>30</v>
      </c>
      <c r="J159" s="85">
        <f>J158</f>
        <v/>
      </c>
      <c r="K159" s="22">
        <f>IF(MID(J159,4,3)="551","DO","DI")</f>
        <v/>
      </c>
      <c r="L159" s="22" t="n"/>
      <c r="M159" s="22" t="n"/>
      <c r="N159" s="22">
        <f>IF(N158&lt;&gt;"",N158,"")</f>
        <v/>
      </c>
      <c r="O159" s="22" t="n"/>
      <c r="P159" s="22" t="n"/>
      <c r="Q159" s="26" t="n"/>
      <c r="R159" s="26" t="n"/>
      <c r="S159" s="25">
        <f>"%Z"&amp;TEXT(G159,"00")&amp;TEXT(H159,"0")&amp;"1"&amp;TEXT(I159,"00")</f>
        <v/>
      </c>
      <c r="T159" s="22">
        <f>IF(D159&lt;&gt;"",D159,"")</f>
        <v/>
      </c>
      <c r="U159" s="26" t="n"/>
      <c r="V159" s="22">
        <f>IF(E159&lt;&gt;"",E159,"")</f>
        <v/>
      </c>
      <c r="W159" s="23" t="inlineStr">
        <is>
          <t>MI</t>
        </is>
      </c>
      <c r="X159" s="84" t="inlineStr">
        <is>
          <t>DCS</t>
        </is>
      </c>
      <c r="Y159" s="27" t="n"/>
      <c r="Z159" s="27" t="n"/>
      <c r="AA159" s="28" t="n"/>
      <c r="AB159" s="33" t="n"/>
      <c r="AC159" s="29" t="n"/>
      <c r="AD159" s="27" t="n"/>
      <c r="AE159" s="27" t="n"/>
      <c r="AF159" s="27" t="n"/>
      <c r="AG159" s="27" t="n"/>
      <c r="AH159" s="32" t="n"/>
      <c r="AI159" s="27" t="n"/>
      <c r="AJ159" s="530" t="n"/>
      <c r="AK159" s="530" t="n"/>
      <c r="AL159" s="27" t="n"/>
      <c r="AM159" s="27" t="n"/>
      <c r="AN159" s="27" t="n"/>
      <c r="AO159" s="27" t="n"/>
      <c r="AP159" s="27" t="n"/>
      <c r="AQ159" s="33" t="n"/>
      <c r="AR159" s="33" t="n"/>
      <c r="AS159" s="33" t="n"/>
      <c r="AT159" s="33" t="n"/>
      <c r="AU159" s="33" t="n"/>
      <c r="AV159" s="33" t="n"/>
      <c r="AW159" s="33" t="n"/>
      <c r="AX159" s="33" t="n"/>
      <c r="AY159" s="33" t="n"/>
      <c r="AZ159" s="33" t="n"/>
      <c r="BA159" s="33" t="n"/>
      <c r="BB159" s="33" t="n"/>
      <c r="BC159" s="33" t="n"/>
      <c r="BD159" s="33" t="n"/>
      <c r="BE159" s="33" t="n"/>
      <c r="BF159" s="33" t="n"/>
      <c r="BG159" s="33" t="n"/>
      <c r="BH159" s="33" t="n"/>
      <c r="BI159" s="27" t="n"/>
      <c r="BJ159" s="33" t="n"/>
      <c r="BK159" s="33" t="n"/>
      <c r="BL159" s="33" t="n"/>
      <c r="BM159" s="27" t="n"/>
      <c r="BN159" s="27" t="n"/>
      <c r="BO159" s="27" t="n"/>
      <c r="BP159" s="27" t="n"/>
      <c r="BQ159" s="36" t="n"/>
      <c r="BR159" s="37" t="n"/>
      <c r="BS159" s="36" t="n"/>
      <c r="BT159" s="37" t="n"/>
    </row>
    <row r="160" ht="19.9" customHeight="1" s="521">
      <c r="A160" s="10" t="n">
        <v>160</v>
      </c>
      <c r="B160" s="16" t="n">
        <v>31</v>
      </c>
      <c r="C160" s="520" t="n"/>
      <c r="D160" s="50">
        <f>LEFT(F160,1)&amp;RIGHT(F160,2)&amp;"N"&amp;G160&amp;"S"&amp;H160&amp;"C"&amp;I160</f>
        <v/>
      </c>
      <c r="E160" s="553" t="inlineStr">
        <is>
          <t>Spare</t>
        </is>
      </c>
      <c r="F160" s="22">
        <f>F159</f>
        <v/>
      </c>
      <c r="G160" s="21">
        <f>G159</f>
        <v/>
      </c>
      <c r="H160" s="21">
        <f>H159</f>
        <v/>
      </c>
      <c r="I160" s="21" t="n">
        <v>31</v>
      </c>
      <c r="J160" s="85">
        <f>J159</f>
        <v/>
      </c>
      <c r="K160" s="22">
        <f>IF(MID(J160,4,3)="551","DO","DI")</f>
        <v/>
      </c>
      <c r="L160" s="22" t="n"/>
      <c r="M160" s="22" t="n"/>
      <c r="N160" s="22">
        <f>IF(N159&lt;&gt;"",N159,"")</f>
        <v/>
      </c>
      <c r="O160" s="22" t="n"/>
      <c r="P160" s="22" t="n"/>
      <c r="Q160" s="22" t="n"/>
      <c r="R160" s="22" t="n"/>
      <c r="S160" s="25">
        <f>"%Z"&amp;TEXT(G160,"00")&amp;TEXT(H160,"0")&amp;"1"&amp;TEXT(I160,"00")</f>
        <v/>
      </c>
      <c r="T160" s="22">
        <f>IF(D160&lt;&gt;"",D160,"")</f>
        <v/>
      </c>
      <c r="U160" s="26" t="n"/>
      <c r="V160" s="22">
        <f>IF(E160&lt;&gt;"",E160,"")</f>
        <v/>
      </c>
      <c r="W160" s="23" t="inlineStr">
        <is>
          <t>MI</t>
        </is>
      </c>
      <c r="X160" s="84" t="inlineStr">
        <is>
          <t>DCS</t>
        </is>
      </c>
      <c r="Y160" s="27" t="n"/>
      <c r="Z160" s="27" t="n"/>
      <c r="AA160" s="28" t="n"/>
      <c r="AB160" s="33" t="n"/>
      <c r="AC160" s="29" t="n"/>
      <c r="AD160" s="27" t="n"/>
      <c r="AE160" s="27" t="n"/>
      <c r="AF160" s="27" t="n"/>
      <c r="AG160" s="27" t="n"/>
      <c r="AH160" s="33" t="n"/>
      <c r="AI160" s="27" t="n"/>
      <c r="AJ160" s="530" t="n"/>
      <c r="AK160" s="530" t="n"/>
      <c r="AL160" s="27" t="n"/>
      <c r="AM160" s="27" t="n"/>
      <c r="AN160" s="27" t="n"/>
      <c r="AO160" s="27" t="n"/>
      <c r="AP160" s="27" t="n"/>
      <c r="AQ160" s="33" t="n"/>
      <c r="AR160" s="33" t="n"/>
      <c r="AS160" s="33" t="n"/>
      <c r="AT160" s="33" t="n"/>
      <c r="AU160" s="33" t="n"/>
      <c r="AV160" s="33" t="n"/>
      <c r="AW160" s="33" t="n"/>
      <c r="AX160" s="33" t="n"/>
      <c r="AY160" s="33" t="n"/>
      <c r="AZ160" s="33" t="n"/>
      <c r="BA160" s="33" t="n"/>
      <c r="BB160" s="33" t="n"/>
      <c r="BC160" s="33" t="n"/>
      <c r="BD160" s="33" t="n"/>
      <c r="BE160" s="33" t="n"/>
      <c r="BF160" s="33" t="n"/>
      <c r="BG160" s="33" t="n"/>
      <c r="BH160" s="33" t="n"/>
      <c r="BI160" s="27" t="n"/>
      <c r="BJ160" s="33" t="n"/>
      <c r="BK160" s="33" t="n"/>
      <c r="BL160" s="33" t="n"/>
      <c r="BM160" s="27" t="n"/>
      <c r="BN160" s="27" t="n"/>
      <c r="BO160" s="27" t="n"/>
      <c r="BP160" s="27" t="n"/>
      <c r="BQ160" s="36" t="n"/>
      <c r="BR160" s="37" t="n"/>
      <c r="BS160" s="36" t="n"/>
      <c r="BT160" s="37" t="n"/>
    </row>
    <row r="161" ht="19.9" customHeight="1" s="521">
      <c r="A161" s="10" t="n">
        <v>161</v>
      </c>
      <c r="B161" s="16" t="n">
        <v>32</v>
      </c>
      <c r="C161" s="520" t="n"/>
      <c r="D161" s="50">
        <f>LEFT(F161,1)&amp;RIGHT(F161,2)&amp;"N"&amp;G161&amp;"S"&amp;H161&amp;"C"&amp;I161</f>
        <v/>
      </c>
      <c r="E161" s="553" t="inlineStr">
        <is>
          <t>Spare</t>
        </is>
      </c>
      <c r="F161" s="22">
        <f>F160</f>
        <v/>
      </c>
      <c r="G161" s="21">
        <f>G160</f>
        <v/>
      </c>
      <c r="H161" s="21">
        <f>H160</f>
        <v/>
      </c>
      <c r="I161" s="21" t="n">
        <v>32</v>
      </c>
      <c r="J161" s="85">
        <f>J160</f>
        <v/>
      </c>
      <c r="K161" s="22">
        <f>IF(MID(J161,4,3)="551","DO","DI")</f>
        <v/>
      </c>
      <c r="L161" s="22" t="n"/>
      <c r="M161" s="22" t="n"/>
      <c r="N161" s="22">
        <f>IF(N160&lt;&gt;"",N160,"")</f>
        <v/>
      </c>
      <c r="O161" s="22" t="n"/>
      <c r="P161" s="22" t="n"/>
      <c r="Q161" s="22" t="n"/>
      <c r="R161" s="22" t="n"/>
      <c r="S161" s="25">
        <f>"%Z"&amp;TEXT(G161,"00")&amp;TEXT(H161,"0")&amp;"1"&amp;TEXT(I161,"00")</f>
        <v/>
      </c>
      <c r="T161" s="22">
        <f>IF(D161&lt;&gt;"",D161,"")</f>
        <v/>
      </c>
      <c r="U161" s="26" t="n"/>
      <c r="V161" s="22">
        <f>IF(E161&lt;&gt;"",E161,"")</f>
        <v/>
      </c>
      <c r="W161" s="23" t="inlineStr">
        <is>
          <t>MI</t>
        </is>
      </c>
      <c r="X161" s="84" t="inlineStr">
        <is>
          <t>DCS</t>
        </is>
      </c>
      <c r="Y161" s="27" t="n"/>
      <c r="Z161" s="27" t="n"/>
      <c r="AA161" s="28" t="n"/>
      <c r="AB161" s="33" t="n"/>
      <c r="AC161" s="29" t="n"/>
      <c r="AD161" s="27" t="n"/>
      <c r="AE161" s="27" t="n"/>
      <c r="AF161" s="27" t="n"/>
      <c r="AG161" s="27" t="n"/>
      <c r="AH161" s="33" t="n"/>
      <c r="AI161" s="27" t="n"/>
      <c r="AJ161" s="530" t="n"/>
      <c r="AK161" s="530" t="n"/>
      <c r="AL161" s="27" t="n"/>
      <c r="AM161" s="27" t="n"/>
      <c r="AN161" s="27" t="n"/>
      <c r="AO161" s="27" t="n"/>
      <c r="AP161" s="27" t="n"/>
      <c r="AQ161" s="33" t="n"/>
      <c r="AR161" s="33" t="n"/>
      <c r="AS161" s="33" t="n"/>
      <c r="AT161" s="33" t="n"/>
      <c r="AU161" s="33" t="n"/>
      <c r="AV161" s="33" t="n"/>
      <c r="AW161" s="33" t="n"/>
      <c r="AX161" s="33" t="n"/>
      <c r="AY161" s="33" t="n"/>
      <c r="AZ161" s="33" t="n"/>
      <c r="BA161" s="33" t="n"/>
      <c r="BB161" s="33" t="n"/>
      <c r="BC161" s="33" t="n"/>
      <c r="BD161" s="33" t="n"/>
      <c r="BE161" s="33" t="n"/>
      <c r="BF161" s="33" t="n"/>
      <c r="BG161" s="33" t="n"/>
      <c r="BH161" s="33" t="n"/>
      <c r="BI161" s="27" t="n"/>
      <c r="BJ161" s="33" t="n"/>
      <c r="BK161" s="33" t="n"/>
      <c r="BL161" s="33" t="n"/>
      <c r="BM161" s="27" t="n"/>
      <c r="BN161" s="27" t="n"/>
      <c r="BO161" s="27" t="n"/>
      <c r="BP161" s="27" t="n"/>
      <c r="BQ161" s="36" t="n"/>
      <c r="BR161" s="37" t="n"/>
      <c r="BS161" s="36" t="n"/>
      <c r="BT161" s="37" t="n"/>
    </row>
    <row r="162" ht="19.9" customHeight="1" s="521">
      <c r="A162" s="10" t="n">
        <v>162</v>
      </c>
      <c r="B162" s="15" t="n">
        <v>1</v>
      </c>
      <c r="C162" s="519" t="n">
        <v>1830</v>
      </c>
      <c r="D162" s="553" t="inlineStr">
        <is>
          <t>18-XZSH-66105</t>
        </is>
      </c>
      <c r="E162" s="553" t="inlineStr">
        <is>
          <t>-</t>
        </is>
      </c>
      <c r="F162" s="22">
        <f>F161</f>
        <v/>
      </c>
      <c r="G162" s="21" t="n">
        <v>3</v>
      </c>
      <c r="H162" s="21" t="n">
        <v>8</v>
      </c>
      <c r="I162" s="21" t="n">
        <v>1</v>
      </c>
      <c r="J162" s="85" t="inlineStr">
        <is>
          <t>ADV151-P</t>
        </is>
      </c>
      <c r="K162" s="22">
        <f>IF(MID(J162,4,3)="551","DO","DI")</f>
        <v/>
      </c>
      <c r="L162" s="22" t="n"/>
      <c r="M162" s="22" t="n"/>
      <c r="N162" s="22" t="inlineStr">
        <is>
          <t>N</t>
        </is>
      </c>
      <c r="O162" s="22" t="n"/>
      <c r="P162" s="22" t="n"/>
      <c r="Q162" s="83" t="n"/>
      <c r="R162" s="22" t="n"/>
      <c r="S162" s="25">
        <f>"%Z"&amp;TEXT(G162,"00")&amp;TEXT(H162,"0")&amp;"1"&amp;TEXT(I162,"00")</f>
        <v/>
      </c>
      <c r="T162" s="22">
        <f>IF(D162&lt;&gt;"",D162,"")</f>
        <v/>
      </c>
      <c r="U162" s="22" t="inlineStr">
        <is>
          <t>18-XZSH-66105</t>
        </is>
      </c>
      <c r="V162" s="22">
        <f>IF(E162&lt;&gt;"",E162,"")</f>
        <v/>
      </c>
      <c r="W162" s="23" t="inlineStr">
        <is>
          <t>MI</t>
        </is>
      </c>
      <c r="X162" s="84" t="inlineStr">
        <is>
          <t>DCS</t>
        </is>
      </c>
      <c r="Y162" s="27" t="n"/>
      <c r="Z162" s="27" t="n"/>
      <c r="AA162" s="28" t="n"/>
      <c r="AB162" s="33" t="n"/>
      <c r="AC162" s="29" t="n"/>
      <c r="AD162" s="27" t="n"/>
      <c r="AE162" s="27" t="n"/>
      <c r="AF162" s="27" t="n"/>
      <c r="AG162" s="27" t="n"/>
      <c r="AH162" s="27" t="n"/>
      <c r="AI162" s="27" t="n"/>
      <c r="AJ162" s="530" t="inlineStr">
        <is>
          <t>18-6601-DJB-0001</t>
        </is>
      </c>
      <c r="AK162" s="530" t="inlineStr">
        <is>
          <t>DCS</t>
        </is>
      </c>
      <c r="AL162" s="27" t="n"/>
      <c r="AM162" s="27" t="n"/>
      <c r="AN162" s="27" t="n"/>
      <c r="AO162" s="27" t="n"/>
      <c r="AP162" s="27" t="n"/>
      <c r="AQ162" s="33" t="n"/>
      <c r="AR162" s="33" t="n"/>
      <c r="AS162" s="33" t="n"/>
      <c r="AT162" s="33" t="n"/>
      <c r="AU162" s="33" t="n"/>
      <c r="AV162" s="33" t="n"/>
      <c r="AW162" s="33" t="n"/>
      <c r="AX162" s="33" t="n"/>
      <c r="AY162" s="33" t="n"/>
      <c r="AZ162" s="33" t="n"/>
      <c r="BA162" s="33" t="n"/>
      <c r="BB162" s="33" t="n"/>
      <c r="BC162" s="33" t="n"/>
      <c r="BD162" s="33" t="n"/>
      <c r="BE162" s="33" t="n"/>
      <c r="BF162" s="33" t="n"/>
      <c r="BG162" s="33" t="n"/>
      <c r="BH162" s="33" t="n"/>
      <c r="BI162" s="27" t="n"/>
      <c r="BJ162" s="33" t="n"/>
      <c r="BK162" s="33" t="n"/>
      <c r="BL162" s="33" t="n"/>
      <c r="BM162" s="27" t="n"/>
      <c r="BN162" s="27" t="n"/>
      <c r="BO162" s="27" t="n"/>
      <c r="BP162" s="27" t="n"/>
      <c r="BQ162" s="522" t="inlineStr">
        <is>
          <t>-</t>
        </is>
      </c>
      <c r="BR162" s="37" t="n"/>
      <c r="BS162" s="36" t="n"/>
      <c r="BT162" s="37" t="n"/>
      <c r="BU162" s="39" t="n"/>
      <c r="BV162" s="523" t="n">
        <v>1830</v>
      </c>
    </row>
    <row r="163" ht="19.9" customHeight="1" s="521">
      <c r="A163" s="10" t="n">
        <v>163</v>
      </c>
      <c r="B163" s="15" t="n">
        <v>2</v>
      </c>
      <c r="C163" s="519" t="n">
        <v>1830</v>
      </c>
      <c r="D163" s="553" t="inlineStr">
        <is>
          <t>18-XZSL-66105</t>
        </is>
      </c>
      <c r="E163" s="553" t="inlineStr">
        <is>
          <t>-</t>
        </is>
      </c>
      <c r="F163" s="22">
        <f>F162</f>
        <v/>
      </c>
      <c r="G163" s="21">
        <f>G162</f>
        <v/>
      </c>
      <c r="H163" s="21">
        <f>H162</f>
        <v/>
      </c>
      <c r="I163" s="21" t="n">
        <v>2</v>
      </c>
      <c r="J163" s="85">
        <f>J162</f>
        <v/>
      </c>
      <c r="K163" s="22">
        <f>IF(MID(J163,4,3)="551","DO","DI")</f>
        <v/>
      </c>
      <c r="L163" s="22" t="n"/>
      <c r="M163" s="22" t="n"/>
      <c r="N163" s="22">
        <f>IF(N162&lt;&gt;"",N162,"")</f>
        <v/>
      </c>
      <c r="O163" s="22" t="n"/>
      <c r="P163" s="22" t="n"/>
      <c r="Q163" s="22" t="n"/>
      <c r="R163" s="22" t="n"/>
      <c r="S163" s="25">
        <f>"%Z"&amp;TEXT(G163,"00")&amp;TEXT(H163,"0")&amp;"1"&amp;TEXT(I163,"00")</f>
        <v/>
      </c>
      <c r="T163" s="22">
        <f>IF(D163&lt;&gt;"",D163,"")</f>
        <v/>
      </c>
      <c r="U163" s="22" t="inlineStr">
        <is>
          <t>18-XZSL-66105</t>
        </is>
      </c>
      <c r="V163" s="22">
        <f>IF(E163&lt;&gt;"",E163,"")</f>
        <v/>
      </c>
      <c r="W163" s="23" t="inlineStr">
        <is>
          <t>MI</t>
        </is>
      </c>
      <c r="X163" s="84" t="inlineStr">
        <is>
          <t>DCS</t>
        </is>
      </c>
      <c r="Y163" s="27" t="n"/>
      <c r="Z163" s="27" t="n"/>
      <c r="AA163" s="28" t="n"/>
      <c r="AB163" s="33" t="n"/>
      <c r="AC163" s="29" t="n"/>
      <c r="AD163" s="27" t="n"/>
      <c r="AE163" s="27" t="n"/>
      <c r="AF163" s="27" t="n"/>
      <c r="AG163" s="27" t="n"/>
      <c r="AH163" s="27" t="n"/>
      <c r="AI163" s="27" t="n"/>
      <c r="AJ163" s="530" t="inlineStr">
        <is>
          <t>18-6601-DJB-0001</t>
        </is>
      </c>
      <c r="AK163" s="530" t="inlineStr">
        <is>
          <t>DCS</t>
        </is>
      </c>
      <c r="AL163" s="27" t="n"/>
      <c r="AM163" s="27" t="n"/>
      <c r="AN163" s="27" t="n"/>
      <c r="AO163" s="27" t="n"/>
      <c r="AP163" s="27" t="n"/>
      <c r="AQ163" s="33" t="n"/>
      <c r="AR163" s="33" t="n"/>
      <c r="AS163" s="33" t="n"/>
      <c r="AT163" s="33" t="n"/>
      <c r="AU163" s="33" t="n"/>
      <c r="AV163" s="33" t="n"/>
      <c r="AW163" s="33" t="n"/>
      <c r="AX163" s="33" t="n"/>
      <c r="AY163" s="33" t="n"/>
      <c r="AZ163" s="33" t="n"/>
      <c r="BA163" s="33" t="n"/>
      <c r="BB163" s="33" t="n"/>
      <c r="BC163" s="33" t="n"/>
      <c r="BD163" s="33" t="n"/>
      <c r="BE163" s="33" t="n"/>
      <c r="BF163" s="33" t="n"/>
      <c r="BG163" s="33" t="n"/>
      <c r="BH163" s="33" t="n"/>
      <c r="BI163" s="27" t="n"/>
      <c r="BJ163" s="33" t="n"/>
      <c r="BK163" s="33" t="n"/>
      <c r="BL163" s="33" t="n"/>
      <c r="BM163" s="27" t="n"/>
      <c r="BN163" s="27" t="n"/>
      <c r="BO163" s="27" t="n"/>
      <c r="BP163" s="27" t="n"/>
      <c r="BQ163" s="522" t="inlineStr">
        <is>
          <t>-</t>
        </is>
      </c>
      <c r="BR163" s="37" t="n"/>
      <c r="BS163" s="36" t="n"/>
      <c r="BT163" s="37" t="n"/>
      <c r="BU163" s="39" t="n"/>
      <c r="BV163" s="523" t="n">
        <v>1830</v>
      </c>
    </row>
    <row r="164" ht="19.9" customHeight="1" s="521">
      <c r="A164" s="10" t="n">
        <v>164</v>
      </c>
      <c r="B164" s="15" t="n">
        <v>3</v>
      </c>
      <c r="C164" s="519" t="n">
        <v>1830</v>
      </c>
      <c r="D164" s="553" t="inlineStr">
        <is>
          <t>18-XZSH-66106</t>
        </is>
      </c>
      <c r="E164" s="553" t="inlineStr">
        <is>
          <t>-</t>
        </is>
      </c>
      <c r="F164" s="22">
        <f>F163</f>
        <v/>
      </c>
      <c r="G164" s="21">
        <f>G163</f>
        <v/>
      </c>
      <c r="H164" s="21">
        <f>H163</f>
        <v/>
      </c>
      <c r="I164" s="21" t="n">
        <v>3</v>
      </c>
      <c r="J164" s="85">
        <f>J163</f>
        <v/>
      </c>
      <c r="K164" s="22">
        <f>IF(MID(J164,4,3)="551","DO","DI")</f>
        <v/>
      </c>
      <c r="L164" s="22" t="n"/>
      <c r="M164" s="22" t="n"/>
      <c r="N164" s="22">
        <f>IF(N163&lt;&gt;"",N163,"")</f>
        <v/>
      </c>
      <c r="O164" s="22" t="n"/>
      <c r="P164" s="22" t="n"/>
      <c r="Q164" s="22" t="n"/>
      <c r="R164" s="22" t="n"/>
      <c r="S164" s="25">
        <f>"%Z"&amp;TEXT(G164,"00")&amp;TEXT(H164,"0")&amp;"1"&amp;TEXT(I164,"00")</f>
        <v/>
      </c>
      <c r="T164" s="22">
        <f>IF(D164&lt;&gt;"",D164,"")</f>
        <v/>
      </c>
      <c r="U164" s="22" t="inlineStr">
        <is>
          <t>18-XZSH-66106</t>
        </is>
      </c>
      <c r="V164" s="22">
        <f>IF(E164&lt;&gt;"",E164,"")</f>
        <v/>
      </c>
      <c r="W164" s="23" t="inlineStr">
        <is>
          <t>MI</t>
        </is>
      </c>
      <c r="X164" s="84" t="inlineStr">
        <is>
          <t>DCS</t>
        </is>
      </c>
      <c r="Y164" s="27" t="n"/>
      <c r="Z164" s="27" t="n"/>
      <c r="AA164" s="28" t="n"/>
      <c r="AB164" s="33" t="n"/>
      <c r="AC164" s="29" t="n"/>
      <c r="AD164" s="27" t="n"/>
      <c r="AE164" s="27" t="n"/>
      <c r="AF164" s="27" t="n"/>
      <c r="AG164" s="27" t="n"/>
      <c r="AH164" s="27" t="n"/>
      <c r="AI164" s="27" t="n"/>
      <c r="AJ164" s="530" t="inlineStr">
        <is>
          <t>18-6601-DJB-0001</t>
        </is>
      </c>
      <c r="AK164" s="530" t="inlineStr">
        <is>
          <t>DCS</t>
        </is>
      </c>
      <c r="AL164" s="27" t="n"/>
      <c r="AM164" s="27" t="n"/>
      <c r="AN164" s="27" t="n"/>
      <c r="AO164" s="27" t="n"/>
      <c r="AP164" s="27" t="n"/>
      <c r="AQ164" s="33" t="n"/>
      <c r="AR164" s="33" t="n"/>
      <c r="AS164" s="33" t="n"/>
      <c r="AT164" s="33" t="n"/>
      <c r="AU164" s="33" t="n"/>
      <c r="AV164" s="33" t="n"/>
      <c r="AW164" s="33" t="n"/>
      <c r="AX164" s="33" t="n"/>
      <c r="AY164" s="33" t="n"/>
      <c r="AZ164" s="33" t="n"/>
      <c r="BA164" s="33" t="n"/>
      <c r="BB164" s="33" t="n"/>
      <c r="BC164" s="33" t="n"/>
      <c r="BD164" s="33" t="n"/>
      <c r="BE164" s="33" t="n"/>
      <c r="BF164" s="33" t="n"/>
      <c r="BG164" s="33" t="n"/>
      <c r="BH164" s="33" t="n"/>
      <c r="BI164" s="27" t="n"/>
      <c r="BJ164" s="33" t="n"/>
      <c r="BK164" s="33" t="n"/>
      <c r="BL164" s="33" t="n"/>
      <c r="BM164" s="27" t="n"/>
      <c r="BN164" s="27" t="n"/>
      <c r="BO164" s="27" t="n"/>
      <c r="BP164" s="27" t="n"/>
      <c r="BQ164" s="522" t="inlineStr">
        <is>
          <t>-</t>
        </is>
      </c>
      <c r="BR164" s="37" t="n"/>
      <c r="BS164" s="36" t="n"/>
      <c r="BT164" s="37" t="n"/>
      <c r="BU164" s="39" t="n"/>
      <c r="BV164" s="523" t="n">
        <v>1830</v>
      </c>
    </row>
    <row r="165" ht="19.9" customHeight="1" s="521">
      <c r="A165" s="10" t="n">
        <v>165</v>
      </c>
      <c r="B165" s="15" t="n">
        <v>4</v>
      </c>
      <c r="C165" s="519" t="n">
        <v>1830</v>
      </c>
      <c r="D165" s="40" t="inlineStr">
        <is>
          <t>18-XZSL-66106</t>
        </is>
      </c>
      <c r="E165" s="536" t="inlineStr">
        <is>
          <t>-</t>
        </is>
      </c>
      <c r="F165" s="22">
        <f>F164</f>
        <v/>
      </c>
      <c r="G165" s="21">
        <f>G164</f>
        <v/>
      </c>
      <c r="H165" s="21">
        <f>H164</f>
        <v/>
      </c>
      <c r="I165" s="21" t="n">
        <v>4</v>
      </c>
      <c r="J165" s="85">
        <f>J164</f>
        <v/>
      </c>
      <c r="K165" s="22">
        <f>IF(MID(J165,4,3)="551","DO","DI")</f>
        <v/>
      </c>
      <c r="L165" s="22" t="n"/>
      <c r="M165" s="22" t="n"/>
      <c r="N165" s="22">
        <f>IF(N164&lt;&gt;"",N164,"")</f>
        <v/>
      </c>
      <c r="O165" s="22" t="n"/>
      <c r="P165" s="22" t="n"/>
      <c r="Q165" s="22" t="n"/>
      <c r="R165" s="22" t="n"/>
      <c r="S165" s="25">
        <f>"%Z"&amp;TEXT(G165,"00")&amp;TEXT(H165,"0")&amp;"1"&amp;TEXT(I165,"00")</f>
        <v/>
      </c>
      <c r="T165" s="22">
        <f>IF(D165&lt;&gt;"",D165,"")</f>
        <v/>
      </c>
      <c r="U165" s="22" t="inlineStr">
        <is>
          <t>18-XZSL-66106</t>
        </is>
      </c>
      <c r="V165" s="22">
        <f>IF(E165&lt;&gt;"",E165,"")</f>
        <v/>
      </c>
      <c r="W165" s="23" t="inlineStr">
        <is>
          <t>MI</t>
        </is>
      </c>
      <c r="X165" s="84" t="inlineStr">
        <is>
          <t>DCS</t>
        </is>
      </c>
      <c r="Y165" s="27" t="n"/>
      <c r="Z165" s="27" t="n"/>
      <c r="AA165" s="28" t="n"/>
      <c r="AB165" s="33" t="n"/>
      <c r="AC165" s="29" t="n"/>
      <c r="AD165" s="27" t="n"/>
      <c r="AE165" s="27" t="n"/>
      <c r="AF165" s="27" t="n"/>
      <c r="AG165" s="27" t="n"/>
      <c r="AH165" s="27" t="n"/>
      <c r="AI165" s="27" t="n"/>
      <c r="AJ165" s="530" t="inlineStr">
        <is>
          <t>18-6601-DJB-0001</t>
        </is>
      </c>
      <c r="AK165" s="530" t="inlineStr">
        <is>
          <t>DCS</t>
        </is>
      </c>
      <c r="AL165" s="27" t="n"/>
      <c r="AM165" s="27" t="n"/>
      <c r="AN165" s="27" t="n"/>
      <c r="AO165" s="27" t="n"/>
      <c r="AP165" s="27" t="n"/>
      <c r="AQ165" s="33" t="n"/>
      <c r="AR165" s="33" t="n"/>
      <c r="AS165" s="33" t="n"/>
      <c r="AT165" s="33" t="n"/>
      <c r="AU165" s="33" t="n"/>
      <c r="AV165" s="33" t="n"/>
      <c r="AW165" s="33" t="n"/>
      <c r="AX165" s="33" t="n"/>
      <c r="AY165" s="33" t="n"/>
      <c r="AZ165" s="33" t="n"/>
      <c r="BA165" s="33" t="n"/>
      <c r="BB165" s="33" t="n"/>
      <c r="BC165" s="33" t="n"/>
      <c r="BD165" s="33" t="n"/>
      <c r="BE165" s="33" t="n"/>
      <c r="BF165" s="33" t="n"/>
      <c r="BG165" s="33" t="n"/>
      <c r="BH165" s="33" t="n"/>
      <c r="BI165" s="27" t="n"/>
      <c r="BJ165" s="33" t="n"/>
      <c r="BK165" s="33" t="n"/>
      <c r="BL165" s="33" t="n"/>
      <c r="BM165" s="27" t="n"/>
      <c r="BN165" s="27" t="n"/>
      <c r="BO165" s="27" t="n"/>
      <c r="BP165" s="27" t="n"/>
      <c r="BQ165" s="522" t="inlineStr">
        <is>
          <t>-</t>
        </is>
      </c>
      <c r="BR165" s="37" t="n"/>
      <c r="BS165" s="36" t="n"/>
      <c r="BT165" s="37" t="n"/>
      <c r="BU165" s="39" t="n"/>
      <c r="BV165" s="523" t="n">
        <v>1830</v>
      </c>
    </row>
    <row r="166" ht="19.9" customHeight="1" s="521">
      <c r="A166" s="10" t="n">
        <v>166</v>
      </c>
      <c r="B166" s="15" t="n">
        <v>5</v>
      </c>
      <c r="C166" s="519" t="n">
        <v>1830</v>
      </c>
      <c r="D166" s="41" t="inlineStr">
        <is>
          <t>18-XZH-35201</t>
        </is>
      </c>
      <c r="E166" s="553" t="inlineStr">
        <is>
          <t>气动蝶阀18-XV-35201已开</t>
        </is>
      </c>
      <c r="F166" s="22">
        <f>F165</f>
        <v/>
      </c>
      <c r="G166" s="21">
        <f>G165</f>
        <v/>
      </c>
      <c r="H166" s="21">
        <f>H165</f>
        <v/>
      </c>
      <c r="I166" s="21" t="n">
        <v>5</v>
      </c>
      <c r="J166" s="85">
        <f>J165</f>
        <v/>
      </c>
      <c r="K166" s="22">
        <f>IF(MID(J166,4,3)="551","DO","DI")</f>
        <v/>
      </c>
      <c r="L166" s="22" t="n"/>
      <c r="M166" s="22" t="n"/>
      <c r="N166" s="22">
        <f>IF(N165&lt;&gt;"",N165,"")</f>
        <v/>
      </c>
      <c r="O166" s="22" t="n"/>
      <c r="P166" s="22" t="n"/>
      <c r="Q166" s="22" t="n"/>
      <c r="R166" s="22" t="n"/>
      <c r="S166" s="25">
        <f>"%Z"&amp;TEXT(G166,"00")&amp;TEXT(H166,"0")&amp;"1"&amp;TEXT(I166,"00")</f>
        <v/>
      </c>
      <c r="T166" s="22">
        <f>IF(D166&lt;&gt;"",D166,"")</f>
        <v/>
      </c>
      <c r="U166" s="22" t="inlineStr">
        <is>
          <t>18-XZH-35201</t>
        </is>
      </c>
      <c r="V166" s="22">
        <f>IF(E166&lt;&gt;"",E166,"")</f>
        <v/>
      </c>
      <c r="W166" s="23" t="inlineStr">
        <is>
          <t>MI</t>
        </is>
      </c>
      <c r="X166" s="84" t="inlineStr">
        <is>
          <t>DCS</t>
        </is>
      </c>
      <c r="Y166" s="27" t="n"/>
      <c r="Z166" s="27" t="n"/>
      <c r="AA166" s="28" t="n"/>
      <c r="AB166" s="33" t="n"/>
      <c r="AC166" s="29" t="n"/>
      <c r="AD166" s="27" t="n"/>
      <c r="AE166" s="27" t="n"/>
      <c r="AF166" s="27" t="n"/>
      <c r="AG166" s="27" t="n"/>
      <c r="AH166" s="27" t="n"/>
      <c r="AI166" s="27" t="n"/>
      <c r="AJ166" s="530" t="inlineStr">
        <is>
          <t>18-3501-DJB-0011</t>
        </is>
      </c>
      <c r="AK166" s="530" t="inlineStr">
        <is>
          <t>DCS</t>
        </is>
      </c>
      <c r="AL166" s="27" t="n"/>
      <c r="AM166" s="27" t="n"/>
      <c r="AN166" s="27" t="n"/>
      <c r="AO166" s="27" t="n"/>
      <c r="AP166" s="27" t="n"/>
      <c r="AQ166" s="33" t="n"/>
      <c r="AR166" s="33" t="n"/>
      <c r="AS166" s="33" t="n"/>
      <c r="AT166" s="33" t="n"/>
      <c r="AU166" s="33" t="n"/>
      <c r="AV166" s="33" t="n"/>
      <c r="AW166" s="33" t="n"/>
      <c r="AX166" s="33" t="n"/>
      <c r="AY166" s="33" t="n"/>
      <c r="AZ166" s="33" t="n"/>
      <c r="BA166" s="33" t="n"/>
      <c r="BB166" s="33" t="n"/>
      <c r="BC166" s="33" t="n"/>
      <c r="BD166" s="33" t="n"/>
      <c r="BE166" s="33" t="n"/>
      <c r="BF166" s="33" t="n"/>
      <c r="BG166" s="33" t="n"/>
      <c r="BH166" s="33" t="n"/>
      <c r="BI166" s="27" t="n"/>
      <c r="BJ166" s="33" t="n"/>
      <c r="BK166" s="33" t="n"/>
      <c r="BL166" s="33" t="n"/>
      <c r="BM166" s="27" t="n"/>
      <c r="BN166" s="27" t="n"/>
      <c r="BO166" s="27" t="n"/>
      <c r="BP166" s="27" t="n"/>
      <c r="BQ166" s="522" t="inlineStr">
        <is>
          <t>-</t>
        </is>
      </c>
      <c r="BR166" s="37" t="n"/>
      <c r="BS166" s="36" t="n"/>
      <c r="BT166" s="37" t="n"/>
      <c r="BU166" s="39" t="n"/>
      <c r="BV166" s="523" t="n">
        <v>1830</v>
      </c>
    </row>
    <row r="167" ht="19.9" customHeight="1" s="521">
      <c r="A167" s="10" t="n">
        <v>167</v>
      </c>
      <c r="B167" s="15" t="n">
        <v>6</v>
      </c>
      <c r="C167" s="519" t="n">
        <v>1830</v>
      </c>
      <c r="D167" s="42" t="inlineStr">
        <is>
          <t>18-XZL-35201</t>
        </is>
      </c>
      <c r="E167" s="553" t="inlineStr">
        <is>
          <t>气动蝶阀18-XV-35201已关</t>
        </is>
      </c>
      <c r="F167" s="22">
        <f>F166</f>
        <v/>
      </c>
      <c r="G167" s="21">
        <f>G166</f>
        <v/>
      </c>
      <c r="H167" s="21">
        <f>H166</f>
        <v/>
      </c>
      <c r="I167" s="21" t="n">
        <v>6</v>
      </c>
      <c r="J167" s="85">
        <f>J166</f>
        <v/>
      </c>
      <c r="K167" s="22">
        <f>IF(MID(J167,4,3)="551","DO","DI")</f>
        <v/>
      </c>
      <c r="L167" s="22" t="n"/>
      <c r="M167" s="22" t="n"/>
      <c r="N167" s="22">
        <f>IF(N166&lt;&gt;"",N166,"")</f>
        <v/>
      </c>
      <c r="O167" s="22" t="n"/>
      <c r="P167" s="22" t="n"/>
      <c r="Q167" s="22" t="n"/>
      <c r="R167" s="22" t="n"/>
      <c r="S167" s="25">
        <f>"%Z"&amp;TEXT(G167,"00")&amp;TEXT(H167,"0")&amp;"1"&amp;TEXT(I167,"00")</f>
        <v/>
      </c>
      <c r="T167" s="22">
        <f>IF(D167&lt;&gt;"",D167,"")</f>
        <v/>
      </c>
      <c r="U167" s="22" t="inlineStr">
        <is>
          <t>18-XZL-35201</t>
        </is>
      </c>
      <c r="V167" s="22">
        <f>IF(E167&lt;&gt;"",E167,"")</f>
        <v/>
      </c>
      <c r="W167" s="23" t="inlineStr">
        <is>
          <t>MI</t>
        </is>
      </c>
      <c r="X167" s="84" t="inlineStr">
        <is>
          <t>DCS</t>
        </is>
      </c>
      <c r="Y167" s="27" t="n"/>
      <c r="Z167" s="27" t="n"/>
      <c r="AA167" s="28" t="n"/>
      <c r="AB167" s="33" t="n"/>
      <c r="AC167" s="29" t="n"/>
      <c r="AD167" s="27" t="n"/>
      <c r="AE167" s="27" t="n"/>
      <c r="AF167" s="27" t="n"/>
      <c r="AG167" s="27" t="n"/>
      <c r="AH167" s="27" t="n"/>
      <c r="AI167" s="27" t="n"/>
      <c r="AJ167" s="530" t="inlineStr">
        <is>
          <t>18-3501-DJB-0011</t>
        </is>
      </c>
      <c r="AK167" s="530" t="inlineStr">
        <is>
          <t>DCS</t>
        </is>
      </c>
      <c r="AL167" s="27" t="n"/>
      <c r="AM167" s="27" t="n"/>
      <c r="AN167" s="27" t="n"/>
      <c r="AO167" s="27" t="n"/>
      <c r="AP167" s="27" t="n"/>
      <c r="AQ167" s="33" t="n"/>
      <c r="AR167" s="33" t="n"/>
      <c r="AS167" s="33" t="n"/>
      <c r="AT167" s="33" t="n"/>
      <c r="AU167" s="33" t="n"/>
      <c r="AV167" s="33" t="n"/>
      <c r="AW167" s="33" t="n"/>
      <c r="AX167" s="33" t="n"/>
      <c r="AY167" s="33" t="n"/>
      <c r="AZ167" s="33" t="n"/>
      <c r="BA167" s="33" t="n"/>
      <c r="BB167" s="33" t="n"/>
      <c r="BC167" s="33" t="n"/>
      <c r="BD167" s="33" t="n"/>
      <c r="BE167" s="33" t="n"/>
      <c r="BF167" s="33" t="n"/>
      <c r="BG167" s="33" t="n"/>
      <c r="BH167" s="33" t="n"/>
      <c r="BI167" s="27" t="n"/>
      <c r="BJ167" s="33" t="n"/>
      <c r="BK167" s="33" t="n"/>
      <c r="BL167" s="33" t="n"/>
      <c r="BM167" s="27" t="n"/>
      <c r="BN167" s="27" t="n"/>
      <c r="BO167" s="27" t="n"/>
      <c r="BP167" s="27" t="n"/>
      <c r="BQ167" s="522" t="inlineStr">
        <is>
          <t>-</t>
        </is>
      </c>
      <c r="BR167" s="37" t="n"/>
      <c r="BS167" s="36" t="n"/>
      <c r="BT167" s="37" t="n"/>
      <c r="BU167" s="39" t="n"/>
      <c r="BV167" s="523" t="n">
        <v>1830</v>
      </c>
    </row>
    <row r="168" ht="19.9" customHeight="1" s="521">
      <c r="A168" s="10" t="n">
        <v>168</v>
      </c>
      <c r="B168" s="15" t="n">
        <v>7</v>
      </c>
      <c r="C168" s="519" t="n">
        <v>1830</v>
      </c>
      <c r="D168" s="553" t="inlineStr">
        <is>
          <t>18-XZH-35202</t>
        </is>
      </c>
      <c r="E168" s="553" t="inlineStr">
        <is>
          <t>气动蝶阀18-XV-35202已开</t>
        </is>
      </c>
      <c r="F168" s="22">
        <f>F167</f>
        <v/>
      </c>
      <c r="G168" s="21">
        <f>G167</f>
        <v/>
      </c>
      <c r="H168" s="21">
        <f>H167</f>
        <v/>
      </c>
      <c r="I168" s="21" t="n">
        <v>7</v>
      </c>
      <c r="J168" s="85">
        <f>J167</f>
        <v/>
      </c>
      <c r="K168" s="22">
        <f>IF(MID(J168,4,3)="551","DO","DI")</f>
        <v/>
      </c>
      <c r="L168" s="22" t="n"/>
      <c r="M168" s="22" t="n"/>
      <c r="N168" s="22">
        <f>IF(N167&lt;&gt;"",N167,"")</f>
        <v/>
      </c>
      <c r="O168" s="22" t="n"/>
      <c r="P168" s="22" t="n"/>
      <c r="Q168" s="22" t="n"/>
      <c r="R168" s="22" t="n"/>
      <c r="S168" s="25">
        <f>"%Z"&amp;TEXT(G168,"00")&amp;TEXT(H168,"0")&amp;"1"&amp;TEXT(I168,"00")</f>
        <v/>
      </c>
      <c r="T168" s="22">
        <f>IF(D168&lt;&gt;"",D168,"")</f>
        <v/>
      </c>
      <c r="U168" s="22" t="inlineStr">
        <is>
          <t>18-XZH-35202</t>
        </is>
      </c>
      <c r="V168" s="22">
        <f>IF(E168&lt;&gt;"",E168,"")</f>
        <v/>
      </c>
      <c r="W168" s="23" t="inlineStr">
        <is>
          <t>MI</t>
        </is>
      </c>
      <c r="X168" s="84" t="inlineStr">
        <is>
          <t>DCS</t>
        </is>
      </c>
      <c r="Y168" s="27" t="n"/>
      <c r="Z168" s="27" t="n"/>
      <c r="AA168" s="28" t="n"/>
      <c r="AB168" s="33" t="n"/>
      <c r="AC168" s="29" t="n"/>
      <c r="AD168" s="27" t="n"/>
      <c r="AE168" s="27" t="n"/>
      <c r="AF168" s="27" t="n"/>
      <c r="AG168" s="27" t="n"/>
      <c r="AH168" s="27" t="n"/>
      <c r="AI168" s="27" t="n"/>
      <c r="AJ168" s="530" t="inlineStr">
        <is>
          <t>18-3501-DJB-0011</t>
        </is>
      </c>
      <c r="AK168" s="530" t="inlineStr">
        <is>
          <t>DCS</t>
        </is>
      </c>
      <c r="AL168" s="27" t="n"/>
      <c r="AM168" s="27" t="n"/>
      <c r="AN168" s="27" t="n"/>
      <c r="AO168" s="27" t="n"/>
      <c r="AP168" s="27" t="n"/>
      <c r="AQ168" s="33" t="n"/>
      <c r="AR168" s="33" t="n"/>
      <c r="AS168" s="33" t="n"/>
      <c r="AT168" s="33" t="n"/>
      <c r="AU168" s="33" t="n"/>
      <c r="AV168" s="33" t="n"/>
      <c r="AW168" s="33" t="n"/>
      <c r="AX168" s="33" t="n"/>
      <c r="AY168" s="33" t="n"/>
      <c r="AZ168" s="33" t="n"/>
      <c r="BA168" s="33" t="n"/>
      <c r="BB168" s="33" t="n"/>
      <c r="BC168" s="33" t="n"/>
      <c r="BD168" s="33" t="n"/>
      <c r="BE168" s="33" t="n"/>
      <c r="BF168" s="33" t="n"/>
      <c r="BG168" s="33" t="n"/>
      <c r="BH168" s="33" t="n"/>
      <c r="BI168" s="27" t="n"/>
      <c r="BJ168" s="33" t="n"/>
      <c r="BK168" s="33" t="n"/>
      <c r="BL168" s="33" t="n"/>
      <c r="BM168" s="27" t="n"/>
      <c r="BN168" s="27" t="n"/>
      <c r="BO168" s="27" t="n"/>
      <c r="BP168" s="27" t="n"/>
      <c r="BQ168" s="522" t="inlineStr">
        <is>
          <t>-</t>
        </is>
      </c>
      <c r="BR168" s="37" t="n"/>
      <c r="BS168" s="36" t="n"/>
      <c r="BT168" s="37" t="n"/>
      <c r="BU168" s="39" t="n"/>
      <c r="BV168" s="523" t="n">
        <v>1830</v>
      </c>
    </row>
    <row r="169" ht="19.9" customHeight="1" s="521">
      <c r="A169" s="10" t="n">
        <v>169</v>
      </c>
      <c r="B169" s="15" t="n">
        <v>8</v>
      </c>
      <c r="C169" s="519" t="n">
        <v>1830</v>
      </c>
      <c r="D169" s="553" t="inlineStr">
        <is>
          <t>18-XZL-35202</t>
        </is>
      </c>
      <c r="E169" s="553" t="inlineStr">
        <is>
          <t>气动蝶阀18-XV-35202已关</t>
        </is>
      </c>
      <c r="F169" s="22">
        <f>F168</f>
        <v/>
      </c>
      <c r="G169" s="21">
        <f>G168</f>
        <v/>
      </c>
      <c r="H169" s="21">
        <f>H168</f>
        <v/>
      </c>
      <c r="I169" s="21" t="n">
        <v>8</v>
      </c>
      <c r="J169" s="85">
        <f>J168</f>
        <v/>
      </c>
      <c r="K169" s="22">
        <f>IF(MID(J169,4,3)="551","DO","DI")</f>
        <v/>
      </c>
      <c r="L169" s="22" t="n"/>
      <c r="M169" s="22" t="n"/>
      <c r="N169" s="22">
        <f>IF(N168&lt;&gt;"",N168,"")</f>
        <v/>
      </c>
      <c r="O169" s="22" t="n"/>
      <c r="P169" s="22" t="n"/>
      <c r="Q169" s="22" t="n"/>
      <c r="R169" s="22" t="n"/>
      <c r="S169" s="25">
        <f>"%Z"&amp;TEXT(G169,"00")&amp;TEXT(H169,"0")&amp;"1"&amp;TEXT(I169,"00")</f>
        <v/>
      </c>
      <c r="T169" s="22">
        <f>IF(D169&lt;&gt;"",D169,"")</f>
        <v/>
      </c>
      <c r="U169" s="22" t="inlineStr">
        <is>
          <t>18-XZL-35202</t>
        </is>
      </c>
      <c r="V169" s="22">
        <f>IF(E169&lt;&gt;"",E169,"")</f>
        <v/>
      </c>
      <c r="W169" s="23" t="inlineStr">
        <is>
          <t>MI</t>
        </is>
      </c>
      <c r="X169" s="84" t="inlineStr">
        <is>
          <t>DCS</t>
        </is>
      </c>
      <c r="Y169" s="27" t="n"/>
      <c r="Z169" s="27" t="n"/>
      <c r="AA169" s="28" t="n"/>
      <c r="AB169" s="33" t="n"/>
      <c r="AC169" s="29" t="n"/>
      <c r="AD169" s="27" t="n"/>
      <c r="AE169" s="27" t="n"/>
      <c r="AF169" s="27" t="n"/>
      <c r="AG169" s="27" t="n"/>
      <c r="AH169" s="27" t="n"/>
      <c r="AI169" s="27" t="n"/>
      <c r="AJ169" s="530" t="inlineStr">
        <is>
          <t>18-3501-DJB-0011</t>
        </is>
      </c>
      <c r="AK169" s="530" t="inlineStr">
        <is>
          <t>DCS</t>
        </is>
      </c>
      <c r="AL169" s="27" t="n"/>
      <c r="AM169" s="27" t="n"/>
      <c r="AN169" s="27" t="n"/>
      <c r="AO169" s="27" t="n"/>
      <c r="AP169" s="27" t="n"/>
      <c r="AQ169" s="33" t="n"/>
      <c r="AR169" s="33" t="n"/>
      <c r="AS169" s="33" t="n"/>
      <c r="AT169" s="33" t="n"/>
      <c r="AU169" s="33" t="n"/>
      <c r="AV169" s="33" t="n"/>
      <c r="AW169" s="33" t="n"/>
      <c r="AX169" s="33" t="n"/>
      <c r="AY169" s="33" t="n"/>
      <c r="AZ169" s="33" t="n"/>
      <c r="BA169" s="33" t="n"/>
      <c r="BB169" s="33" t="n"/>
      <c r="BC169" s="33" t="n"/>
      <c r="BD169" s="33" t="n"/>
      <c r="BE169" s="33" t="n"/>
      <c r="BF169" s="33" t="n"/>
      <c r="BG169" s="33" t="n"/>
      <c r="BH169" s="33" t="n"/>
      <c r="BI169" s="27" t="n"/>
      <c r="BJ169" s="33" t="n"/>
      <c r="BK169" s="33" t="n"/>
      <c r="BL169" s="33" t="n"/>
      <c r="BM169" s="27" t="n"/>
      <c r="BN169" s="27" t="n"/>
      <c r="BO169" s="27" t="n"/>
      <c r="BP169" s="27" t="n"/>
      <c r="BQ169" s="522" t="inlineStr">
        <is>
          <t>-</t>
        </is>
      </c>
      <c r="BR169" s="37" t="n"/>
      <c r="BS169" s="36" t="n"/>
      <c r="BT169" s="37" t="n"/>
      <c r="BU169" s="39" t="n"/>
      <c r="BV169" s="523" t="n">
        <v>1830</v>
      </c>
    </row>
    <row r="170" ht="19.9" customHeight="1" s="521">
      <c r="A170" s="10" t="n">
        <v>170</v>
      </c>
      <c r="B170" s="15" t="n">
        <v>9</v>
      </c>
      <c r="C170" s="519" t="n">
        <v>1830</v>
      </c>
      <c r="D170" s="553" t="inlineStr">
        <is>
          <t>18-XZH-35203</t>
        </is>
      </c>
      <c r="E170" s="553" t="inlineStr">
        <is>
          <t>气动蝶阀18-XV-35203已开</t>
        </is>
      </c>
      <c r="F170" s="22">
        <f>F169</f>
        <v/>
      </c>
      <c r="G170" s="21">
        <f>G169</f>
        <v/>
      </c>
      <c r="H170" s="21">
        <f>H169</f>
        <v/>
      </c>
      <c r="I170" s="21" t="n">
        <v>9</v>
      </c>
      <c r="J170" s="85">
        <f>J169</f>
        <v/>
      </c>
      <c r="K170" s="22">
        <f>IF(MID(J170,4,3)="551","DO","DI")</f>
        <v/>
      </c>
      <c r="L170" s="22" t="n"/>
      <c r="M170" s="22" t="n"/>
      <c r="N170" s="22">
        <f>IF(N169&lt;&gt;"",N169,"")</f>
        <v/>
      </c>
      <c r="O170" s="22" t="n"/>
      <c r="P170" s="22" t="n"/>
      <c r="Q170" s="22" t="n"/>
      <c r="R170" s="22" t="n"/>
      <c r="S170" s="25">
        <f>"%Z"&amp;TEXT(G170,"00")&amp;TEXT(H170,"0")&amp;"1"&amp;TEXT(I170,"00")</f>
        <v/>
      </c>
      <c r="T170" s="22">
        <f>IF(D170&lt;&gt;"",D170,"")</f>
        <v/>
      </c>
      <c r="U170" s="22" t="inlineStr">
        <is>
          <t>18-XZH-35203</t>
        </is>
      </c>
      <c r="V170" s="22">
        <f>IF(E170&lt;&gt;"",E170,"")</f>
        <v/>
      </c>
      <c r="W170" s="23" t="inlineStr">
        <is>
          <t>MI</t>
        </is>
      </c>
      <c r="X170" s="84" t="inlineStr">
        <is>
          <t>DCS</t>
        </is>
      </c>
      <c r="Y170" s="27" t="n"/>
      <c r="Z170" s="27" t="n"/>
      <c r="AA170" s="28" t="n"/>
      <c r="AB170" s="33" t="n"/>
      <c r="AC170" s="29" t="n"/>
      <c r="AD170" s="27" t="n"/>
      <c r="AE170" s="27" t="n"/>
      <c r="AF170" s="27" t="n"/>
      <c r="AG170" s="27" t="n"/>
      <c r="AH170" s="27" t="n"/>
      <c r="AI170" s="27" t="n"/>
      <c r="AJ170" s="530" t="inlineStr">
        <is>
          <t>18-3501-DJB-0011</t>
        </is>
      </c>
      <c r="AK170" s="530" t="inlineStr">
        <is>
          <t>DCS</t>
        </is>
      </c>
      <c r="AL170" s="27" t="n"/>
      <c r="AM170" s="27" t="n"/>
      <c r="AN170" s="27" t="n"/>
      <c r="AO170" s="27" t="n"/>
      <c r="AP170" s="27" t="n"/>
      <c r="AQ170" s="33" t="n"/>
      <c r="AR170" s="33" t="n"/>
      <c r="AS170" s="33" t="n"/>
      <c r="AT170" s="33" t="n"/>
      <c r="AU170" s="33" t="n"/>
      <c r="AV170" s="33" t="n"/>
      <c r="AW170" s="33" t="n"/>
      <c r="AX170" s="33" t="n"/>
      <c r="AY170" s="33" t="n"/>
      <c r="AZ170" s="33" t="n"/>
      <c r="BA170" s="33" t="n"/>
      <c r="BB170" s="33" t="n"/>
      <c r="BC170" s="33" t="n"/>
      <c r="BD170" s="33" t="n"/>
      <c r="BE170" s="33" t="n"/>
      <c r="BF170" s="33" t="n"/>
      <c r="BG170" s="33" t="n"/>
      <c r="BH170" s="33" t="n"/>
      <c r="BI170" s="27" t="n"/>
      <c r="BJ170" s="33" t="n"/>
      <c r="BK170" s="33" t="n"/>
      <c r="BL170" s="33" t="n"/>
      <c r="BM170" s="27" t="n"/>
      <c r="BN170" s="27" t="n"/>
      <c r="BO170" s="27" t="n"/>
      <c r="BP170" s="27" t="n"/>
      <c r="BQ170" s="522" t="inlineStr">
        <is>
          <t>-</t>
        </is>
      </c>
      <c r="BR170" s="37" t="n"/>
      <c r="BS170" s="36" t="n"/>
      <c r="BT170" s="37" t="n"/>
      <c r="BU170" s="39" t="n"/>
      <c r="BV170" s="523" t="n">
        <v>1830</v>
      </c>
    </row>
    <row r="171" ht="19.9" customHeight="1" s="521">
      <c r="A171" s="10" t="n">
        <v>171</v>
      </c>
      <c r="B171" s="15" t="n">
        <v>10</v>
      </c>
      <c r="C171" s="519" t="n">
        <v>1830</v>
      </c>
      <c r="D171" s="553" t="inlineStr">
        <is>
          <t>18-XZL-35203</t>
        </is>
      </c>
      <c r="E171" s="553" t="inlineStr">
        <is>
          <t>气动蝶阀18-XV-35203已关</t>
        </is>
      </c>
      <c r="F171" s="22">
        <f>F170</f>
        <v/>
      </c>
      <c r="G171" s="21">
        <f>G170</f>
        <v/>
      </c>
      <c r="H171" s="21">
        <f>H170</f>
        <v/>
      </c>
      <c r="I171" s="21" t="n">
        <v>10</v>
      </c>
      <c r="J171" s="85">
        <f>J170</f>
        <v/>
      </c>
      <c r="K171" s="22">
        <f>IF(MID(J171,4,3)="551","DO","DI")</f>
        <v/>
      </c>
      <c r="L171" s="22" t="n"/>
      <c r="M171" s="22" t="n"/>
      <c r="N171" s="22">
        <f>IF(N170&lt;&gt;"",N170,"")</f>
        <v/>
      </c>
      <c r="O171" s="22" t="n"/>
      <c r="P171" s="22" t="n"/>
      <c r="Q171" s="22" t="n"/>
      <c r="R171" s="22" t="n"/>
      <c r="S171" s="25">
        <f>"%Z"&amp;TEXT(G171,"00")&amp;TEXT(H171,"0")&amp;"1"&amp;TEXT(I171,"00")</f>
        <v/>
      </c>
      <c r="T171" s="22">
        <f>IF(D171&lt;&gt;"",D171,"")</f>
        <v/>
      </c>
      <c r="U171" s="22" t="inlineStr">
        <is>
          <t>18-XZL-35203</t>
        </is>
      </c>
      <c r="V171" s="22">
        <f>IF(E171&lt;&gt;"",E171,"")</f>
        <v/>
      </c>
      <c r="W171" s="23" t="inlineStr">
        <is>
          <t>MI</t>
        </is>
      </c>
      <c r="X171" s="84" t="inlineStr">
        <is>
          <t>DCS</t>
        </is>
      </c>
      <c r="Y171" s="27" t="n"/>
      <c r="Z171" s="27" t="n"/>
      <c r="AA171" s="28" t="n"/>
      <c r="AB171" s="33" t="n"/>
      <c r="AC171" s="29" t="n"/>
      <c r="AD171" s="27" t="n"/>
      <c r="AE171" s="27" t="n"/>
      <c r="AF171" s="27" t="n"/>
      <c r="AG171" s="27" t="n"/>
      <c r="AH171" s="27" t="n"/>
      <c r="AI171" s="27" t="n"/>
      <c r="AJ171" s="530" t="inlineStr">
        <is>
          <t>18-3501-DJB-0011</t>
        </is>
      </c>
      <c r="AK171" s="530" t="inlineStr">
        <is>
          <t>DCS</t>
        </is>
      </c>
      <c r="AL171" s="27" t="n"/>
      <c r="AM171" s="27" t="n"/>
      <c r="AN171" s="27" t="n"/>
      <c r="AO171" s="27" t="n"/>
      <c r="AP171" s="27" t="n"/>
      <c r="AQ171" s="33" t="n"/>
      <c r="AR171" s="33" t="n"/>
      <c r="AS171" s="33" t="n"/>
      <c r="AT171" s="33" t="n"/>
      <c r="AU171" s="33" t="n"/>
      <c r="AV171" s="33" t="n"/>
      <c r="AW171" s="33" t="n"/>
      <c r="AX171" s="33" t="n"/>
      <c r="AY171" s="33" t="n"/>
      <c r="AZ171" s="33" t="n"/>
      <c r="BA171" s="33" t="n"/>
      <c r="BB171" s="33" t="n"/>
      <c r="BC171" s="33" t="n"/>
      <c r="BD171" s="33" t="n"/>
      <c r="BE171" s="33" t="n"/>
      <c r="BF171" s="33" t="n"/>
      <c r="BG171" s="33" t="n"/>
      <c r="BH171" s="33" t="n"/>
      <c r="BI171" s="27" t="n"/>
      <c r="BJ171" s="33" t="n"/>
      <c r="BK171" s="33" t="n"/>
      <c r="BL171" s="33" t="n"/>
      <c r="BM171" s="27" t="n"/>
      <c r="BN171" s="27" t="n"/>
      <c r="BO171" s="27" t="n"/>
      <c r="BP171" s="27" t="n"/>
      <c r="BQ171" s="522" t="inlineStr">
        <is>
          <t>-</t>
        </is>
      </c>
      <c r="BR171" s="37" t="n"/>
      <c r="BS171" s="36" t="n"/>
      <c r="BT171" s="37" t="n"/>
      <c r="BU171" s="39" t="n"/>
      <c r="BV171" s="523" t="n">
        <v>1830</v>
      </c>
    </row>
    <row r="172" ht="19.9" customHeight="1" s="521">
      <c r="A172" s="10" t="n">
        <v>172</v>
      </c>
      <c r="B172" s="15" t="n">
        <v>11</v>
      </c>
      <c r="C172" s="519" t="n">
        <v>1830</v>
      </c>
      <c r="D172" s="553" t="inlineStr">
        <is>
          <t>18-XZH-35204</t>
        </is>
      </c>
      <c r="E172" s="553" t="inlineStr">
        <is>
          <t>气动蝶阀18-XV-35204已开</t>
        </is>
      </c>
      <c r="F172" s="22">
        <f>F171</f>
        <v/>
      </c>
      <c r="G172" s="21">
        <f>G171</f>
        <v/>
      </c>
      <c r="H172" s="21">
        <f>H171</f>
        <v/>
      </c>
      <c r="I172" s="21" t="n">
        <v>11</v>
      </c>
      <c r="J172" s="85">
        <f>J171</f>
        <v/>
      </c>
      <c r="K172" s="22">
        <f>IF(MID(J172,4,3)="551","DO","DI")</f>
        <v/>
      </c>
      <c r="L172" s="22" t="n"/>
      <c r="M172" s="22" t="n"/>
      <c r="N172" s="22">
        <f>IF(N171&lt;&gt;"",N171,"")</f>
        <v/>
      </c>
      <c r="O172" s="22" t="n"/>
      <c r="P172" s="22" t="n"/>
      <c r="Q172" s="22" t="n"/>
      <c r="R172" s="22" t="n"/>
      <c r="S172" s="25">
        <f>"%Z"&amp;TEXT(G172,"00")&amp;TEXT(H172,"0")&amp;"1"&amp;TEXT(I172,"00")</f>
        <v/>
      </c>
      <c r="T172" s="22">
        <f>IF(D172&lt;&gt;"",D172,"")</f>
        <v/>
      </c>
      <c r="U172" s="22" t="inlineStr">
        <is>
          <t>18-XZH-35204</t>
        </is>
      </c>
      <c r="V172" s="22">
        <f>IF(E172&lt;&gt;"",E172,"")</f>
        <v/>
      </c>
      <c r="W172" s="23" t="inlineStr">
        <is>
          <t>MI</t>
        </is>
      </c>
      <c r="X172" s="84" t="inlineStr">
        <is>
          <t>DCS</t>
        </is>
      </c>
      <c r="Y172" s="27" t="n"/>
      <c r="Z172" s="27" t="n"/>
      <c r="AA172" s="28" t="n"/>
      <c r="AB172" s="33" t="n"/>
      <c r="AC172" s="29" t="n"/>
      <c r="AD172" s="27" t="n"/>
      <c r="AE172" s="27" t="n"/>
      <c r="AF172" s="27" t="n"/>
      <c r="AG172" s="27" t="n"/>
      <c r="AH172" s="27" t="n"/>
      <c r="AI172" s="27" t="n"/>
      <c r="AJ172" s="530" t="inlineStr">
        <is>
          <t>18-3501-DJB-0011</t>
        </is>
      </c>
      <c r="AK172" s="530" t="inlineStr">
        <is>
          <t>DCS</t>
        </is>
      </c>
      <c r="AL172" s="27" t="n"/>
      <c r="AM172" s="27" t="n"/>
      <c r="AN172" s="27" t="n"/>
      <c r="AO172" s="27" t="n"/>
      <c r="AP172" s="27" t="n"/>
      <c r="AQ172" s="33" t="n"/>
      <c r="AR172" s="33" t="n"/>
      <c r="AS172" s="33" t="n"/>
      <c r="AT172" s="33" t="n"/>
      <c r="AU172" s="33" t="n"/>
      <c r="AV172" s="33" t="n"/>
      <c r="AW172" s="33" t="n"/>
      <c r="AX172" s="33" t="n"/>
      <c r="AY172" s="33" t="n"/>
      <c r="AZ172" s="33" t="n"/>
      <c r="BA172" s="33" t="n"/>
      <c r="BB172" s="33" t="n"/>
      <c r="BC172" s="33" t="n"/>
      <c r="BD172" s="33" t="n"/>
      <c r="BE172" s="33" t="n"/>
      <c r="BF172" s="33" t="n"/>
      <c r="BG172" s="33" t="n"/>
      <c r="BH172" s="33" t="n"/>
      <c r="BI172" s="27" t="n"/>
      <c r="BJ172" s="33" t="n"/>
      <c r="BK172" s="33" t="n"/>
      <c r="BL172" s="33" t="n"/>
      <c r="BM172" s="27" t="n"/>
      <c r="BN172" s="27" t="n"/>
      <c r="BO172" s="27" t="n"/>
      <c r="BP172" s="27" t="n"/>
      <c r="BQ172" s="522" t="inlineStr">
        <is>
          <t>-</t>
        </is>
      </c>
      <c r="BR172" s="37" t="n"/>
      <c r="BS172" s="36" t="n"/>
      <c r="BT172" s="37" t="n"/>
      <c r="BU172" s="39" t="n"/>
      <c r="BV172" s="523" t="n">
        <v>1830</v>
      </c>
    </row>
    <row r="173" ht="19.9" customHeight="1" s="521">
      <c r="A173" s="10" t="n">
        <v>173</v>
      </c>
      <c r="B173" s="15" t="n">
        <v>12</v>
      </c>
      <c r="C173" s="519" t="n">
        <v>1830</v>
      </c>
      <c r="D173" s="553" t="inlineStr">
        <is>
          <t>18-XZL-35204</t>
        </is>
      </c>
      <c r="E173" s="553" t="inlineStr">
        <is>
          <t>气动蝶阀18-XV-35204已关</t>
        </is>
      </c>
      <c r="F173" s="22">
        <f>F172</f>
        <v/>
      </c>
      <c r="G173" s="21">
        <f>G172</f>
        <v/>
      </c>
      <c r="H173" s="21">
        <f>H172</f>
        <v/>
      </c>
      <c r="I173" s="21" t="n">
        <v>12</v>
      </c>
      <c r="J173" s="85">
        <f>J172</f>
        <v/>
      </c>
      <c r="K173" s="22">
        <f>IF(MID(J173,4,3)="551","DO","DI")</f>
        <v/>
      </c>
      <c r="L173" s="22" t="n"/>
      <c r="M173" s="22" t="n"/>
      <c r="N173" s="22">
        <f>IF(N172&lt;&gt;"",N172,"")</f>
        <v/>
      </c>
      <c r="O173" s="22" t="n"/>
      <c r="P173" s="22" t="n"/>
      <c r="Q173" s="22" t="n"/>
      <c r="R173" s="22" t="n"/>
      <c r="S173" s="25">
        <f>"%Z"&amp;TEXT(G173,"00")&amp;TEXT(H173,"0")&amp;"1"&amp;TEXT(I173,"00")</f>
        <v/>
      </c>
      <c r="T173" s="22">
        <f>IF(D173&lt;&gt;"",D173,"")</f>
        <v/>
      </c>
      <c r="U173" s="22" t="inlineStr">
        <is>
          <t>18-XZL-35204</t>
        </is>
      </c>
      <c r="V173" s="22">
        <f>IF(E173&lt;&gt;"",E173,"")</f>
        <v/>
      </c>
      <c r="W173" s="23" t="inlineStr">
        <is>
          <t>MI</t>
        </is>
      </c>
      <c r="X173" s="84" t="inlineStr">
        <is>
          <t>DCS</t>
        </is>
      </c>
      <c r="Y173" s="27" t="n"/>
      <c r="Z173" s="27" t="n"/>
      <c r="AA173" s="28" t="n"/>
      <c r="AB173" s="33" t="n"/>
      <c r="AC173" s="29" t="n"/>
      <c r="AD173" s="27" t="n"/>
      <c r="AE173" s="27" t="n"/>
      <c r="AF173" s="27" t="n"/>
      <c r="AG173" s="27" t="n"/>
      <c r="AH173" s="27" t="n"/>
      <c r="AI173" s="27" t="n"/>
      <c r="AJ173" s="530" t="inlineStr">
        <is>
          <t>18-3501-DJB-0011</t>
        </is>
      </c>
      <c r="AK173" s="530" t="inlineStr">
        <is>
          <t>DCS</t>
        </is>
      </c>
      <c r="AL173" s="27" t="n"/>
      <c r="AM173" s="27" t="n"/>
      <c r="AN173" s="27" t="n"/>
      <c r="AO173" s="27" t="n"/>
      <c r="AP173" s="27" t="n"/>
      <c r="AQ173" s="33" t="n"/>
      <c r="AR173" s="33" t="n"/>
      <c r="AS173" s="33" t="n"/>
      <c r="AT173" s="33" t="n"/>
      <c r="AU173" s="33" t="n"/>
      <c r="AV173" s="33" t="n"/>
      <c r="AW173" s="33" t="n"/>
      <c r="AX173" s="33" t="n"/>
      <c r="AY173" s="33" t="n"/>
      <c r="AZ173" s="33" t="n"/>
      <c r="BA173" s="33" t="n"/>
      <c r="BB173" s="33" t="n"/>
      <c r="BC173" s="33" t="n"/>
      <c r="BD173" s="33" t="n"/>
      <c r="BE173" s="33" t="n"/>
      <c r="BF173" s="33" t="n"/>
      <c r="BG173" s="33" t="n"/>
      <c r="BH173" s="33" t="n"/>
      <c r="BI173" s="27" t="n"/>
      <c r="BJ173" s="33" t="n"/>
      <c r="BK173" s="33" t="n"/>
      <c r="BL173" s="33" t="n"/>
      <c r="BM173" s="27" t="n"/>
      <c r="BN173" s="27" t="n"/>
      <c r="BO173" s="27" t="n"/>
      <c r="BP173" s="27" t="n"/>
      <c r="BQ173" s="522" t="inlineStr">
        <is>
          <t>-</t>
        </is>
      </c>
      <c r="BR173" s="37" t="n"/>
      <c r="BS173" s="36" t="n"/>
      <c r="BT173" s="37" t="n"/>
      <c r="BU173" s="39" t="n"/>
      <c r="BV173" s="523" t="n">
        <v>1830</v>
      </c>
    </row>
    <row r="174" ht="19.9" customHeight="1" s="521">
      <c r="A174" s="10" t="n">
        <v>174</v>
      </c>
      <c r="B174" s="15" t="n">
        <v>13</v>
      </c>
      <c r="C174" s="519" t="n">
        <v>1830</v>
      </c>
      <c r="D174" s="553" t="inlineStr">
        <is>
          <t>18-XZH-35206</t>
        </is>
      </c>
      <c r="E174" s="553" t="inlineStr">
        <is>
          <t>气动蝶阀18-XV-35206已开</t>
        </is>
      </c>
      <c r="F174" s="22">
        <f>F173</f>
        <v/>
      </c>
      <c r="G174" s="21">
        <f>G173</f>
        <v/>
      </c>
      <c r="H174" s="21">
        <f>H173</f>
        <v/>
      </c>
      <c r="I174" s="21" t="n">
        <v>13</v>
      </c>
      <c r="J174" s="85">
        <f>J173</f>
        <v/>
      </c>
      <c r="K174" s="22">
        <f>IF(MID(J174,4,3)="551","DO","DI")</f>
        <v/>
      </c>
      <c r="L174" s="22" t="n"/>
      <c r="M174" s="22" t="n"/>
      <c r="N174" s="22">
        <f>IF(N173&lt;&gt;"",N173,"")</f>
        <v/>
      </c>
      <c r="O174" s="22" t="n"/>
      <c r="P174" s="22" t="n"/>
      <c r="Q174" s="22" t="n"/>
      <c r="R174" s="22" t="n"/>
      <c r="S174" s="25">
        <f>"%Z"&amp;TEXT(G174,"00")&amp;TEXT(H174,"0")&amp;"1"&amp;TEXT(I174,"00")</f>
        <v/>
      </c>
      <c r="T174" s="22">
        <f>IF(D174&lt;&gt;"",D174,"")</f>
        <v/>
      </c>
      <c r="U174" s="22" t="inlineStr">
        <is>
          <t>18-XZH-35206</t>
        </is>
      </c>
      <c r="V174" s="22">
        <f>IF(E174&lt;&gt;"",E174,"")</f>
        <v/>
      </c>
      <c r="W174" s="23" t="inlineStr">
        <is>
          <t>MI</t>
        </is>
      </c>
      <c r="X174" s="84" t="inlineStr">
        <is>
          <t>DCS</t>
        </is>
      </c>
      <c r="Y174" s="27" t="n"/>
      <c r="Z174" s="27" t="n"/>
      <c r="AA174" s="28" t="n"/>
      <c r="AB174" s="33" t="n"/>
      <c r="AC174" s="29" t="n"/>
      <c r="AD174" s="27" t="n"/>
      <c r="AE174" s="27" t="n"/>
      <c r="AF174" s="27" t="n"/>
      <c r="AG174" s="27" t="n"/>
      <c r="AH174" s="27" t="n"/>
      <c r="AI174" s="27" t="n"/>
      <c r="AJ174" s="530" t="inlineStr">
        <is>
          <t>18-3501-DJB-0011</t>
        </is>
      </c>
      <c r="AK174" s="530" t="inlineStr">
        <is>
          <t>DCS</t>
        </is>
      </c>
      <c r="AL174" s="27" t="n"/>
      <c r="AM174" s="27" t="n"/>
      <c r="AN174" s="27" t="n"/>
      <c r="AO174" s="27" t="n"/>
      <c r="AP174" s="27" t="n"/>
      <c r="AQ174" s="33" t="n"/>
      <c r="AR174" s="33" t="n"/>
      <c r="AS174" s="33" t="n"/>
      <c r="AT174" s="33" t="n"/>
      <c r="AU174" s="33" t="n"/>
      <c r="AV174" s="33" t="n"/>
      <c r="AW174" s="33" t="n"/>
      <c r="AX174" s="33" t="n"/>
      <c r="AY174" s="33" t="n"/>
      <c r="AZ174" s="33" t="n"/>
      <c r="BA174" s="33" t="n"/>
      <c r="BB174" s="33" t="n"/>
      <c r="BC174" s="33" t="n"/>
      <c r="BD174" s="33" t="n"/>
      <c r="BE174" s="33" t="n"/>
      <c r="BF174" s="33" t="n"/>
      <c r="BG174" s="33" t="n"/>
      <c r="BH174" s="33" t="n"/>
      <c r="BI174" s="27" t="n"/>
      <c r="BJ174" s="33" t="n"/>
      <c r="BK174" s="33" t="n"/>
      <c r="BL174" s="33" t="n"/>
      <c r="BM174" s="27" t="n"/>
      <c r="BN174" s="27" t="n"/>
      <c r="BO174" s="27" t="n"/>
      <c r="BP174" s="27" t="n"/>
      <c r="BQ174" s="522" t="inlineStr">
        <is>
          <t>-</t>
        </is>
      </c>
      <c r="BR174" s="37" t="n"/>
      <c r="BS174" s="36" t="n"/>
      <c r="BT174" s="37" t="n"/>
      <c r="BU174" s="39" t="n"/>
      <c r="BV174" s="523" t="n">
        <v>1830</v>
      </c>
    </row>
    <row r="175" ht="19.9" customHeight="1" s="521">
      <c r="A175" s="10" t="n">
        <v>175</v>
      </c>
      <c r="B175" s="15" t="n">
        <v>14</v>
      </c>
      <c r="C175" s="519" t="n">
        <v>1830</v>
      </c>
      <c r="D175" s="553" t="inlineStr">
        <is>
          <t>18-XZL-35206</t>
        </is>
      </c>
      <c r="E175" s="553" t="inlineStr">
        <is>
          <t>气动蝶阀18-XV-35206已关</t>
        </is>
      </c>
      <c r="F175" s="22">
        <f>F174</f>
        <v/>
      </c>
      <c r="G175" s="21">
        <f>G174</f>
        <v/>
      </c>
      <c r="H175" s="21">
        <f>H174</f>
        <v/>
      </c>
      <c r="I175" s="21" t="n">
        <v>14</v>
      </c>
      <c r="J175" s="85">
        <f>J174</f>
        <v/>
      </c>
      <c r="K175" s="22">
        <f>IF(MID(J175,4,3)="551","DO","DI")</f>
        <v/>
      </c>
      <c r="L175" s="22" t="n"/>
      <c r="M175" s="22" t="n"/>
      <c r="N175" s="22">
        <f>IF(N174&lt;&gt;"",N174,"")</f>
        <v/>
      </c>
      <c r="O175" s="22" t="n"/>
      <c r="P175" s="22" t="n"/>
      <c r="Q175" s="22" t="n"/>
      <c r="R175" s="22" t="n"/>
      <c r="S175" s="25">
        <f>"%Z"&amp;TEXT(G175,"00")&amp;TEXT(H175,"0")&amp;"1"&amp;TEXT(I175,"00")</f>
        <v/>
      </c>
      <c r="T175" s="22">
        <f>IF(D175&lt;&gt;"",D175,"")</f>
        <v/>
      </c>
      <c r="U175" s="22" t="inlineStr">
        <is>
          <t>18-XZL-35206</t>
        </is>
      </c>
      <c r="V175" s="22">
        <f>IF(E175&lt;&gt;"",E175,"")</f>
        <v/>
      </c>
      <c r="W175" s="23" t="inlineStr">
        <is>
          <t>MI</t>
        </is>
      </c>
      <c r="X175" s="84" t="inlineStr">
        <is>
          <t>DCS</t>
        </is>
      </c>
      <c r="Y175" s="27" t="n"/>
      <c r="Z175" s="27" t="n"/>
      <c r="AA175" s="28" t="n"/>
      <c r="AB175" s="33" t="n"/>
      <c r="AC175" s="29" t="n"/>
      <c r="AD175" s="27" t="n"/>
      <c r="AE175" s="27" t="n"/>
      <c r="AF175" s="27" t="n"/>
      <c r="AG175" s="27" t="n"/>
      <c r="AH175" s="27" t="n"/>
      <c r="AI175" s="27" t="n"/>
      <c r="AJ175" s="530" t="inlineStr">
        <is>
          <t>18-3501-DJB-0011</t>
        </is>
      </c>
      <c r="AK175" s="530" t="inlineStr">
        <is>
          <t>DCS</t>
        </is>
      </c>
      <c r="AL175" s="27" t="n"/>
      <c r="AM175" s="27" t="n"/>
      <c r="AN175" s="27" t="n"/>
      <c r="AO175" s="27" t="n"/>
      <c r="AP175" s="27" t="n"/>
      <c r="AQ175" s="33" t="n"/>
      <c r="AR175" s="33" t="n"/>
      <c r="AS175" s="33" t="n"/>
      <c r="AT175" s="33" t="n"/>
      <c r="AU175" s="33" t="n"/>
      <c r="AV175" s="33" t="n"/>
      <c r="AW175" s="33" t="n"/>
      <c r="AX175" s="33" t="n"/>
      <c r="AY175" s="33" t="n"/>
      <c r="AZ175" s="33" t="n"/>
      <c r="BA175" s="33" t="n"/>
      <c r="BB175" s="33" t="n"/>
      <c r="BC175" s="33" t="n"/>
      <c r="BD175" s="33" t="n"/>
      <c r="BE175" s="33" t="n"/>
      <c r="BF175" s="33" t="n"/>
      <c r="BG175" s="33" t="n"/>
      <c r="BH175" s="33" t="n"/>
      <c r="BI175" s="27" t="n"/>
      <c r="BJ175" s="33" t="n"/>
      <c r="BK175" s="33" t="n"/>
      <c r="BL175" s="33" t="n"/>
      <c r="BM175" s="27" t="n"/>
      <c r="BN175" s="27" t="n"/>
      <c r="BO175" s="27" t="n"/>
      <c r="BP175" s="27" t="n"/>
      <c r="BQ175" s="522" t="inlineStr">
        <is>
          <t>-</t>
        </is>
      </c>
      <c r="BR175" s="37" t="n"/>
      <c r="BS175" s="36" t="n"/>
      <c r="BT175" s="37" t="n"/>
      <c r="BU175" s="39" t="n"/>
      <c r="BV175" s="523" t="n">
        <v>1830</v>
      </c>
    </row>
    <row r="176" ht="19.9" customHeight="1" s="521">
      <c r="A176" s="10" t="n">
        <v>176</v>
      </c>
      <c r="B176" s="15" t="n">
        <v>15</v>
      </c>
      <c r="C176" s="519" t="n">
        <v>1830</v>
      </c>
      <c r="D176" s="553" t="inlineStr">
        <is>
          <t>18-XZH-35102</t>
        </is>
      </c>
      <c r="E176" s="553" t="inlineStr">
        <is>
          <t>气动滑板阀18-XV35102已开</t>
        </is>
      </c>
      <c r="F176" s="22">
        <f>F175</f>
        <v/>
      </c>
      <c r="G176" s="21">
        <f>G175</f>
        <v/>
      </c>
      <c r="H176" s="21">
        <f>H175</f>
        <v/>
      </c>
      <c r="I176" s="21" t="n">
        <v>15</v>
      </c>
      <c r="J176" s="85">
        <f>J175</f>
        <v/>
      </c>
      <c r="K176" s="22">
        <f>IF(MID(J176,4,3)="551","DO","DI")</f>
        <v/>
      </c>
      <c r="L176" s="22" t="n"/>
      <c r="M176" s="22" t="n"/>
      <c r="N176" s="22">
        <f>IF(N175&lt;&gt;"",N175,"")</f>
        <v/>
      </c>
      <c r="O176" s="22" t="n"/>
      <c r="P176" s="22" t="n"/>
      <c r="Q176" s="22" t="n"/>
      <c r="R176" s="22" t="n"/>
      <c r="S176" s="25">
        <f>"%Z"&amp;TEXT(G176,"00")&amp;TEXT(H176,"0")&amp;"1"&amp;TEXT(I176,"00")</f>
        <v/>
      </c>
      <c r="T176" s="22">
        <f>IF(D176&lt;&gt;"",D176,"")</f>
        <v/>
      </c>
      <c r="U176" s="22" t="inlineStr">
        <is>
          <t>18-XZH-35102</t>
        </is>
      </c>
      <c r="V176" s="22">
        <f>IF(E176&lt;&gt;"",E176,"")</f>
        <v/>
      </c>
      <c r="W176" s="23" t="inlineStr">
        <is>
          <t>MI</t>
        </is>
      </c>
      <c r="X176" s="84" t="inlineStr">
        <is>
          <t>DCS</t>
        </is>
      </c>
      <c r="Y176" s="27" t="n"/>
      <c r="Z176" s="27" t="n"/>
      <c r="AA176" s="28" t="n"/>
      <c r="AB176" s="33" t="n"/>
      <c r="AC176" s="29" t="n"/>
      <c r="AD176" s="27" t="n"/>
      <c r="AE176" s="27" t="n"/>
      <c r="AF176" s="27" t="n"/>
      <c r="AG176" s="27" t="n"/>
      <c r="AH176" s="27" t="n"/>
      <c r="AI176" s="27" t="n"/>
      <c r="AJ176" s="530" t="inlineStr">
        <is>
          <t>18-3501-DJB-0015</t>
        </is>
      </c>
      <c r="AK176" s="530" t="inlineStr">
        <is>
          <t>DCS</t>
        </is>
      </c>
      <c r="AL176" s="27" t="n"/>
      <c r="AM176" s="27" t="n"/>
      <c r="AN176" s="27" t="n"/>
      <c r="AO176" s="27" t="n"/>
      <c r="AP176" s="27" t="n"/>
      <c r="AQ176" s="33" t="n"/>
      <c r="AR176" s="33" t="n"/>
      <c r="AS176" s="33" t="n"/>
      <c r="AT176" s="33" t="n"/>
      <c r="AU176" s="33" t="n"/>
      <c r="AV176" s="33" t="n"/>
      <c r="AW176" s="33" t="n"/>
      <c r="AX176" s="33" t="n"/>
      <c r="AY176" s="33" t="n"/>
      <c r="AZ176" s="33" t="n"/>
      <c r="BA176" s="33" t="n"/>
      <c r="BB176" s="33" t="n"/>
      <c r="BC176" s="33" t="n"/>
      <c r="BD176" s="33" t="n"/>
      <c r="BE176" s="33" t="n"/>
      <c r="BF176" s="33" t="n"/>
      <c r="BG176" s="33" t="n"/>
      <c r="BH176" s="33" t="n"/>
      <c r="BI176" s="27" t="n"/>
      <c r="BJ176" s="33" t="n"/>
      <c r="BK176" s="33" t="n"/>
      <c r="BL176" s="33" t="n"/>
      <c r="BM176" s="27" t="n"/>
      <c r="BN176" s="27" t="n"/>
      <c r="BO176" s="27" t="n"/>
      <c r="BP176" s="27" t="n"/>
      <c r="BQ176" s="522" t="inlineStr">
        <is>
          <t>-</t>
        </is>
      </c>
      <c r="BR176" s="37" t="n"/>
      <c r="BS176" s="36" t="n"/>
      <c r="BT176" s="37" t="n"/>
      <c r="BU176" s="39" t="n"/>
      <c r="BV176" s="523" t="n">
        <v>1830</v>
      </c>
    </row>
    <row r="177" ht="19.9" customHeight="1" s="521">
      <c r="A177" s="10" t="n">
        <v>177</v>
      </c>
      <c r="B177" s="15" t="n">
        <v>16</v>
      </c>
      <c r="C177" s="519" t="n">
        <v>1830</v>
      </c>
      <c r="D177" s="553" t="inlineStr">
        <is>
          <t>18-XZL-35102</t>
        </is>
      </c>
      <c r="E177" s="553" t="inlineStr">
        <is>
          <t>气动滑板阀18-XV35102已关</t>
        </is>
      </c>
      <c r="F177" s="22">
        <f>F176</f>
        <v/>
      </c>
      <c r="G177" s="21">
        <f>G176</f>
        <v/>
      </c>
      <c r="H177" s="21">
        <f>H176</f>
        <v/>
      </c>
      <c r="I177" s="21" t="n">
        <v>16</v>
      </c>
      <c r="J177" s="85">
        <f>J176</f>
        <v/>
      </c>
      <c r="K177" s="22">
        <f>IF(MID(J177,4,3)="551","DO","DI")</f>
        <v/>
      </c>
      <c r="L177" s="22" t="n"/>
      <c r="M177" s="22" t="n"/>
      <c r="N177" s="22">
        <f>IF(N176&lt;&gt;"",N176,"")</f>
        <v/>
      </c>
      <c r="O177" s="22" t="n"/>
      <c r="P177" s="22" t="n"/>
      <c r="Q177" s="22" t="n"/>
      <c r="R177" s="22" t="n"/>
      <c r="S177" s="25">
        <f>"%Z"&amp;TEXT(G177,"00")&amp;TEXT(H177,"0")&amp;"1"&amp;TEXT(I177,"00")</f>
        <v/>
      </c>
      <c r="T177" s="22">
        <f>IF(D177&lt;&gt;"",D177,"")</f>
        <v/>
      </c>
      <c r="U177" s="22" t="inlineStr">
        <is>
          <t>18-XZL-35102</t>
        </is>
      </c>
      <c r="V177" s="22">
        <f>IF(E177&lt;&gt;"",E177,"")</f>
        <v/>
      </c>
      <c r="W177" s="23" t="inlineStr">
        <is>
          <t>MI</t>
        </is>
      </c>
      <c r="X177" s="84" t="inlineStr">
        <is>
          <t>DCS</t>
        </is>
      </c>
      <c r="Y177" s="27" t="n"/>
      <c r="Z177" s="27" t="n"/>
      <c r="AA177" s="28" t="n"/>
      <c r="AB177" s="33" t="n"/>
      <c r="AC177" s="29" t="n"/>
      <c r="AD177" s="27" t="n"/>
      <c r="AE177" s="27" t="n"/>
      <c r="AF177" s="27" t="n"/>
      <c r="AG177" s="27" t="n"/>
      <c r="AH177" s="27" t="n"/>
      <c r="AI177" s="27" t="n"/>
      <c r="AJ177" s="530" t="inlineStr">
        <is>
          <t>18-3501-DJB-0015</t>
        </is>
      </c>
      <c r="AK177" s="530" t="inlineStr">
        <is>
          <t>DCS</t>
        </is>
      </c>
      <c r="AL177" s="27" t="n"/>
      <c r="AM177" s="27" t="n"/>
      <c r="AN177" s="27" t="n"/>
      <c r="AO177" s="27" t="n"/>
      <c r="AP177" s="27" t="n"/>
      <c r="AQ177" s="33" t="n"/>
      <c r="AR177" s="33" t="n"/>
      <c r="AS177" s="33" t="n"/>
      <c r="AT177" s="33" t="n"/>
      <c r="AU177" s="33" t="n"/>
      <c r="AV177" s="33" t="n"/>
      <c r="AW177" s="33" t="n"/>
      <c r="AX177" s="33" t="n"/>
      <c r="AY177" s="33" t="n"/>
      <c r="AZ177" s="33" t="n"/>
      <c r="BA177" s="33" t="n"/>
      <c r="BB177" s="33" t="n"/>
      <c r="BC177" s="33" t="n"/>
      <c r="BD177" s="33" t="n"/>
      <c r="BE177" s="33" t="n"/>
      <c r="BF177" s="33" t="n"/>
      <c r="BG177" s="33" t="n"/>
      <c r="BH177" s="33" t="n"/>
      <c r="BI177" s="27" t="n"/>
      <c r="BJ177" s="33" t="n"/>
      <c r="BK177" s="33" t="n"/>
      <c r="BL177" s="33" t="n"/>
      <c r="BM177" s="27" t="n"/>
      <c r="BN177" s="27" t="n"/>
      <c r="BO177" s="27" t="n"/>
      <c r="BP177" s="27" t="n"/>
      <c r="BQ177" s="522" t="inlineStr">
        <is>
          <t>-</t>
        </is>
      </c>
      <c r="BR177" s="37" t="n"/>
      <c r="BS177" s="36" t="n"/>
      <c r="BT177" s="37" t="n"/>
      <c r="BU177" s="39" t="n"/>
      <c r="BV177" s="523" t="n">
        <v>1830</v>
      </c>
    </row>
    <row r="178" ht="19.9" customHeight="1" s="521">
      <c r="A178" s="10" t="n">
        <v>178</v>
      </c>
      <c r="B178" s="15" t="n">
        <v>17</v>
      </c>
      <c r="C178" s="519" t="n">
        <v>1830</v>
      </c>
      <c r="D178" s="553" t="inlineStr">
        <is>
          <t>18-XZH-35107</t>
        </is>
      </c>
      <c r="E178" s="553" t="inlineStr">
        <is>
          <t>气动蝶阀18-XV-35107已开</t>
        </is>
      </c>
      <c r="F178" s="22">
        <f>F177</f>
        <v/>
      </c>
      <c r="G178" s="21">
        <f>G177</f>
        <v/>
      </c>
      <c r="H178" s="21">
        <f>H177</f>
        <v/>
      </c>
      <c r="I178" s="21" t="n">
        <v>17</v>
      </c>
      <c r="J178" s="85">
        <f>J177</f>
        <v/>
      </c>
      <c r="K178" s="22">
        <f>IF(MID(J178,4,3)="551","DO","DI")</f>
        <v/>
      </c>
      <c r="L178" s="22" t="n"/>
      <c r="M178" s="22" t="n"/>
      <c r="N178" s="22">
        <f>IF(N177&lt;&gt;"",N177,"")</f>
        <v/>
      </c>
      <c r="O178" s="22" t="n"/>
      <c r="P178" s="22" t="n"/>
      <c r="Q178" s="22" t="n"/>
      <c r="R178" s="22" t="n"/>
      <c r="S178" s="25">
        <f>"%Z"&amp;TEXT(G178,"00")&amp;TEXT(H178,"0")&amp;"1"&amp;TEXT(I178,"00")</f>
        <v/>
      </c>
      <c r="T178" s="22">
        <f>IF(D178&lt;&gt;"",D178,"")</f>
        <v/>
      </c>
      <c r="U178" s="22" t="inlineStr">
        <is>
          <t>18-XZH-35107</t>
        </is>
      </c>
      <c r="V178" s="22">
        <f>IF(E178&lt;&gt;"",E178,"")</f>
        <v/>
      </c>
      <c r="W178" s="23" t="inlineStr">
        <is>
          <t>MI</t>
        </is>
      </c>
      <c r="X178" s="84" t="inlineStr">
        <is>
          <t>DCS</t>
        </is>
      </c>
      <c r="Y178" s="27" t="n"/>
      <c r="Z178" s="27" t="n"/>
      <c r="AA178" s="28" t="n"/>
      <c r="AB178" s="33" t="n"/>
      <c r="AC178" s="29" t="n"/>
      <c r="AD178" s="27" t="n"/>
      <c r="AE178" s="27" t="n"/>
      <c r="AF178" s="27" t="n"/>
      <c r="AG178" s="27" t="n"/>
      <c r="AH178" s="27" t="n"/>
      <c r="AI178" s="27" t="n"/>
      <c r="AJ178" s="530" t="inlineStr">
        <is>
          <t>18-3501-DJB-0015</t>
        </is>
      </c>
      <c r="AK178" s="530" t="inlineStr">
        <is>
          <t>DCS</t>
        </is>
      </c>
      <c r="AL178" s="27" t="n"/>
      <c r="AM178" s="27" t="n"/>
      <c r="AN178" s="27" t="n"/>
      <c r="AO178" s="27" t="n"/>
      <c r="AP178" s="27" t="n"/>
      <c r="AQ178" s="33" t="n"/>
      <c r="AR178" s="33" t="n"/>
      <c r="AS178" s="33" t="n"/>
      <c r="AT178" s="33" t="n"/>
      <c r="AU178" s="33" t="n"/>
      <c r="AV178" s="33" t="n"/>
      <c r="AW178" s="33" t="n"/>
      <c r="AX178" s="33" t="n"/>
      <c r="AY178" s="33" t="n"/>
      <c r="AZ178" s="33" t="n"/>
      <c r="BA178" s="33" t="n"/>
      <c r="BB178" s="33" t="n"/>
      <c r="BC178" s="33" t="n"/>
      <c r="BD178" s="33" t="n"/>
      <c r="BE178" s="33" t="n"/>
      <c r="BF178" s="33" t="n"/>
      <c r="BG178" s="33" t="n"/>
      <c r="BH178" s="33" t="n"/>
      <c r="BI178" s="27" t="n"/>
      <c r="BJ178" s="33" t="n"/>
      <c r="BK178" s="33" t="n"/>
      <c r="BL178" s="33" t="n"/>
      <c r="BM178" s="27" t="n"/>
      <c r="BN178" s="27" t="n"/>
      <c r="BO178" s="27" t="n"/>
      <c r="BP178" s="27" t="n"/>
      <c r="BQ178" s="522" t="inlineStr">
        <is>
          <t>-</t>
        </is>
      </c>
      <c r="BR178" s="37" t="n"/>
      <c r="BS178" s="36" t="n"/>
      <c r="BT178" s="37" t="n"/>
      <c r="BV178" s="523" t="n">
        <v>1830</v>
      </c>
    </row>
    <row r="179" ht="19.9" customHeight="1" s="521">
      <c r="A179" s="10" t="n">
        <v>179</v>
      </c>
      <c r="B179" s="15" t="n">
        <v>18</v>
      </c>
      <c r="C179" s="519" t="n">
        <v>1830</v>
      </c>
      <c r="D179" s="553" t="inlineStr">
        <is>
          <t>18-XZL-35107</t>
        </is>
      </c>
      <c r="E179" s="553" t="inlineStr">
        <is>
          <t>气动蝶阀18-XV-35107已关</t>
        </is>
      </c>
      <c r="F179" s="22">
        <f>F178</f>
        <v/>
      </c>
      <c r="G179" s="21">
        <f>G178</f>
        <v/>
      </c>
      <c r="H179" s="21">
        <f>H178</f>
        <v/>
      </c>
      <c r="I179" s="21" t="n">
        <v>18</v>
      </c>
      <c r="J179" s="85">
        <f>J178</f>
        <v/>
      </c>
      <c r="K179" s="22">
        <f>IF(MID(J179,4,3)="551","DO","DI")</f>
        <v/>
      </c>
      <c r="L179" s="22" t="n"/>
      <c r="M179" s="22" t="n"/>
      <c r="N179" s="22">
        <f>IF(N178&lt;&gt;"",N178,"")</f>
        <v/>
      </c>
      <c r="O179" s="22" t="n"/>
      <c r="P179" s="22" t="n"/>
      <c r="Q179" s="22" t="n"/>
      <c r="R179" s="22" t="n"/>
      <c r="S179" s="25">
        <f>"%Z"&amp;TEXT(G179,"00")&amp;TEXT(H179,"0")&amp;"1"&amp;TEXT(I179,"00")</f>
        <v/>
      </c>
      <c r="T179" s="22">
        <f>IF(D179&lt;&gt;"",D179,"")</f>
        <v/>
      </c>
      <c r="U179" s="22" t="inlineStr">
        <is>
          <t>18-XZL-35107</t>
        </is>
      </c>
      <c r="V179" s="22">
        <f>IF(E179&lt;&gt;"",E179,"")</f>
        <v/>
      </c>
      <c r="W179" s="23" t="inlineStr">
        <is>
          <t>MI</t>
        </is>
      </c>
      <c r="X179" s="84" t="inlineStr">
        <is>
          <t>DCS</t>
        </is>
      </c>
      <c r="Y179" s="27" t="n"/>
      <c r="Z179" s="27" t="n"/>
      <c r="AA179" s="28" t="n"/>
      <c r="AB179" s="33" t="n"/>
      <c r="AC179" s="29" t="n"/>
      <c r="AD179" s="27" t="n"/>
      <c r="AE179" s="27" t="n"/>
      <c r="AF179" s="27" t="n"/>
      <c r="AG179" s="27" t="n"/>
      <c r="AH179" s="27" t="n"/>
      <c r="AI179" s="27" t="n"/>
      <c r="AJ179" s="530" t="inlineStr">
        <is>
          <t>18-3501-DJB-0015</t>
        </is>
      </c>
      <c r="AK179" s="530" t="inlineStr">
        <is>
          <t>DCS</t>
        </is>
      </c>
      <c r="AL179" s="27" t="n"/>
      <c r="AM179" s="27" t="n"/>
      <c r="AN179" s="27" t="n"/>
      <c r="AO179" s="27" t="n"/>
      <c r="AP179" s="27" t="n"/>
      <c r="AQ179" s="33" t="n"/>
      <c r="AR179" s="33" t="n"/>
      <c r="AS179" s="33" t="n"/>
      <c r="AT179" s="33" t="n"/>
      <c r="AU179" s="33" t="n"/>
      <c r="AV179" s="33" t="n"/>
      <c r="AW179" s="33" t="n"/>
      <c r="AX179" s="33" t="n"/>
      <c r="AY179" s="33" t="n"/>
      <c r="AZ179" s="33" t="n"/>
      <c r="BA179" s="33" t="n"/>
      <c r="BB179" s="33" t="n"/>
      <c r="BC179" s="33" t="n"/>
      <c r="BD179" s="33" t="n"/>
      <c r="BE179" s="33" t="n"/>
      <c r="BF179" s="33" t="n"/>
      <c r="BG179" s="33" t="n"/>
      <c r="BH179" s="33" t="n"/>
      <c r="BI179" s="27" t="n"/>
      <c r="BJ179" s="33" t="n"/>
      <c r="BK179" s="33" t="n"/>
      <c r="BL179" s="33" t="n"/>
      <c r="BM179" s="27" t="n"/>
      <c r="BN179" s="27" t="n"/>
      <c r="BO179" s="27" t="n"/>
      <c r="BP179" s="27" t="n"/>
      <c r="BQ179" s="522" t="inlineStr">
        <is>
          <t>-</t>
        </is>
      </c>
      <c r="BR179" s="37" t="n"/>
      <c r="BS179" s="36" t="n"/>
      <c r="BT179" s="37" t="n"/>
      <c r="BV179" s="523" t="n">
        <v>1830</v>
      </c>
    </row>
    <row r="180" ht="19.9" customHeight="1" s="521">
      <c r="A180" s="10" t="n">
        <v>180</v>
      </c>
      <c r="B180" s="15" t="n">
        <v>19</v>
      </c>
      <c r="C180" s="519" t="n">
        <v>1830</v>
      </c>
      <c r="D180" s="553" t="inlineStr">
        <is>
          <t>18-XZH-35103</t>
        </is>
      </c>
      <c r="E180" s="553" t="inlineStr">
        <is>
          <t>手动蝶阀18-BV-35103已开</t>
        </is>
      </c>
      <c r="F180" s="22">
        <f>F179</f>
        <v/>
      </c>
      <c r="G180" s="21">
        <f>G179</f>
        <v/>
      </c>
      <c r="H180" s="21">
        <f>H179</f>
        <v/>
      </c>
      <c r="I180" s="21" t="n">
        <v>19</v>
      </c>
      <c r="J180" s="85">
        <f>J179</f>
        <v/>
      </c>
      <c r="K180" s="22">
        <f>IF(MID(J180,4,3)="551","DO","DI")</f>
        <v/>
      </c>
      <c r="L180" s="22" t="n"/>
      <c r="M180" s="22" t="n"/>
      <c r="N180" s="22">
        <f>IF(N179&lt;&gt;"",N179,"")</f>
        <v/>
      </c>
      <c r="O180" s="22" t="n"/>
      <c r="P180" s="22" t="n"/>
      <c r="Q180" s="22" t="n"/>
      <c r="R180" s="22" t="n"/>
      <c r="S180" s="25">
        <f>"%Z"&amp;TEXT(G180,"00")&amp;TEXT(H180,"0")&amp;"1"&amp;TEXT(I180,"00")</f>
        <v/>
      </c>
      <c r="T180" s="22">
        <f>IF(D180&lt;&gt;"",D180,"")</f>
        <v/>
      </c>
      <c r="U180" s="22" t="inlineStr">
        <is>
          <t>18-XZH-35103</t>
        </is>
      </c>
      <c r="V180" s="22">
        <f>IF(E180&lt;&gt;"",E180,"")</f>
        <v/>
      </c>
      <c r="W180" s="23" t="inlineStr">
        <is>
          <t>MI</t>
        </is>
      </c>
      <c r="X180" s="84" t="inlineStr">
        <is>
          <t>DCS</t>
        </is>
      </c>
      <c r="Y180" s="27" t="n"/>
      <c r="Z180" s="27" t="n"/>
      <c r="AA180" s="28" t="n"/>
      <c r="AB180" s="33" t="n"/>
      <c r="AC180" s="29" t="n"/>
      <c r="AD180" s="27" t="n"/>
      <c r="AE180" s="27" t="n"/>
      <c r="AF180" s="27" t="n"/>
      <c r="AG180" s="27" t="n"/>
      <c r="AH180" s="27" t="n"/>
      <c r="AI180" s="27" t="n"/>
      <c r="AJ180" s="530" t="inlineStr">
        <is>
          <t>18-3501-DJB-0018</t>
        </is>
      </c>
      <c r="AK180" s="530" t="inlineStr">
        <is>
          <t>DCS</t>
        </is>
      </c>
      <c r="AL180" s="27" t="n"/>
      <c r="AM180" s="27" t="n"/>
      <c r="AN180" s="27" t="n"/>
      <c r="AO180" s="27" t="n"/>
      <c r="AP180" s="27" t="n"/>
      <c r="AQ180" s="33" t="n"/>
      <c r="AR180" s="33" t="n"/>
      <c r="AS180" s="33" t="n"/>
      <c r="AT180" s="33" t="n"/>
      <c r="AU180" s="33" t="n"/>
      <c r="AV180" s="33" t="n"/>
      <c r="AW180" s="33" t="n"/>
      <c r="AX180" s="33" t="n"/>
      <c r="AY180" s="33" t="n"/>
      <c r="AZ180" s="33" t="n"/>
      <c r="BA180" s="33" t="n"/>
      <c r="BB180" s="33" t="n"/>
      <c r="BC180" s="33" t="n"/>
      <c r="BD180" s="33" t="n"/>
      <c r="BE180" s="33" t="n"/>
      <c r="BF180" s="33" t="n"/>
      <c r="BG180" s="33" t="n"/>
      <c r="BH180" s="33" t="n"/>
      <c r="BI180" s="27" t="n"/>
      <c r="BJ180" s="33" t="n"/>
      <c r="BK180" s="33" t="n"/>
      <c r="BL180" s="33" t="n"/>
      <c r="BM180" s="27" t="n"/>
      <c r="BN180" s="27" t="n"/>
      <c r="BO180" s="27" t="n"/>
      <c r="BP180" s="27" t="n"/>
      <c r="BQ180" s="522" t="inlineStr">
        <is>
          <t>-</t>
        </is>
      </c>
      <c r="BR180" s="37" t="n"/>
      <c r="BS180" s="36" t="n"/>
      <c r="BT180" s="37" t="n"/>
      <c r="BV180" s="523" t="n">
        <v>1830</v>
      </c>
    </row>
    <row r="181" ht="19.9" customHeight="1" s="521">
      <c r="A181" s="10" t="n">
        <v>181</v>
      </c>
      <c r="B181" s="15" t="n">
        <v>20</v>
      </c>
      <c r="C181" s="519" t="n">
        <v>1830</v>
      </c>
      <c r="D181" s="553" t="inlineStr">
        <is>
          <t>18-XZL-35103</t>
        </is>
      </c>
      <c r="E181" s="553" t="inlineStr">
        <is>
          <t>手动蝶阀18-BV-35103已关</t>
        </is>
      </c>
      <c r="F181" s="22">
        <f>F180</f>
        <v/>
      </c>
      <c r="G181" s="21">
        <f>G180</f>
        <v/>
      </c>
      <c r="H181" s="21">
        <f>H180</f>
        <v/>
      </c>
      <c r="I181" s="21" t="n">
        <v>20</v>
      </c>
      <c r="J181" s="85">
        <f>J180</f>
        <v/>
      </c>
      <c r="K181" s="22">
        <f>IF(MID(J181,4,3)="551","DO","DI")</f>
        <v/>
      </c>
      <c r="L181" s="22" t="n"/>
      <c r="M181" s="22" t="n"/>
      <c r="N181" s="22">
        <f>IF(N180&lt;&gt;"",N180,"")</f>
        <v/>
      </c>
      <c r="O181" s="22" t="n"/>
      <c r="P181" s="22" t="n"/>
      <c r="Q181" s="22" t="n"/>
      <c r="R181" s="22" t="n"/>
      <c r="S181" s="25">
        <f>"%Z"&amp;TEXT(G181,"00")&amp;TEXT(H181,"0")&amp;"1"&amp;TEXT(I181,"00")</f>
        <v/>
      </c>
      <c r="T181" s="22">
        <f>IF(D181&lt;&gt;"",D181,"")</f>
        <v/>
      </c>
      <c r="U181" s="22" t="inlineStr">
        <is>
          <t>18-XZL-35103</t>
        </is>
      </c>
      <c r="V181" s="22">
        <f>IF(E181&lt;&gt;"",E181,"")</f>
        <v/>
      </c>
      <c r="W181" s="23" t="inlineStr">
        <is>
          <t>MI</t>
        </is>
      </c>
      <c r="X181" s="84" t="inlineStr">
        <is>
          <t>DCS</t>
        </is>
      </c>
      <c r="Y181" s="27" t="n"/>
      <c r="Z181" s="27" t="n"/>
      <c r="AA181" s="28" t="n"/>
      <c r="AB181" s="33" t="n"/>
      <c r="AC181" s="29" t="n"/>
      <c r="AD181" s="27" t="n"/>
      <c r="AE181" s="27" t="n"/>
      <c r="AF181" s="27" t="n"/>
      <c r="AG181" s="27" t="n"/>
      <c r="AH181" s="27" t="n"/>
      <c r="AI181" s="27" t="n"/>
      <c r="AJ181" s="530" t="inlineStr">
        <is>
          <t>18-3501-DJB-0018</t>
        </is>
      </c>
      <c r="AK181" s="530" t="inlineStr">
        <is>
          <t>DCS</t>
        </is>
      </c>
      <c r="AL181" s="27" t="n"/>
      <c r="AM181" s="27" t="n"/>
      <c r="AN181" s="27" t="n"/>
      <c r="AO181" s="27" t="n"/>
      <c r="AP181" s="27" t="n"/>
      <c r="AQ181" s="33" t="n"/>
      <c r="AR181" s="33" t="n"/>
      <c r="AS181" s="33" t="n"/>
      <c r="AT181" s="33" t="n"/>
      <c r="AU181" s="33" t="n"/>
      <c r="AV181" s="33" t="n"/>
      <c r="AW181" s="33" t="n"/>
      <c r="AX181" s="33" t="n"/>
      <c r="AY181" s="33" t="n"/>
      <c r="AZ181" s="33" t="n"/>
      <c r="BA181" s="33" t="n"/>
      <c r="BB181" s="33" t="n"/>
      <c r="BC181" s="33" t="n"/>
      <c r="BD181" s="33" t="n"/>
      <c r="BE181" s="33" t="n"/>
      <c r="BF181" s="33" t="n"/>
      <c r="BG181" s="33" t="n"/>
      <c r="BH181" s="33" t="n"/>
      <c r="BI181" s="27" t="n"/>
      <c r="BJ181" s="33" t="n"/>
      <c r="BK181" s="33" t="n"/>
      <c r="BL181" s="33" t="n"/>
      <c r="BM181" s="27" t="n"/>
      <c r="BN181" s="27" t="n"/>
      <c r="BO181" s="27" t="n"/>
      <c r="BP181" s="27" t="n"/>
      <c r="BQ181" s="522" t="inlineStr">
        <is>
          <t>-</t>
        </is>
      </c>
      <c r="BR181" s="37" t="n"/>
      <c r="BS181" s="36" t="n"/>
      <c r="BT181" s="37" t="n"/>
      <c r="BV181" s="523" t="n">
        <v>1830</v>
      </c>
    </row>
    <row r="182" ht="19.9" customHeight="1" s="521">
      <c r="A182" s="10" t="n">
        <v>182</v>
      </c>
      <c r="B182" s="15" t="n">
        <v>21</v>
      </c>
      <c r="C182" s="519" t="n">
        <v>1830</v>
      </c>
      <c r="D182" s="43" t="inlineStr">
        <is>
          <t>18-XZH-35101</t>
        </is>
      </c>
      <c r="E182" s="537" t="inlineStr">
        <is>
          <t>气动滑板阀18-XV35101已开</t>
        </is>
      </c>
      <c r="F182" s="22">
        <f>F181</f>
        <v/>
      </c>
      <c r="G182" s="21">
        <f>G181</f>
        <v/>
      </c>
      <c r="H182" s="21">
        <f>H181</f>
        <v/>
      </c>
      <c r="I182" s="21" t="n">
        <v>21</v>
      </c>
      <c r="J182" s="85">
        <f>J181</f>
        <v/>
      </c>
      <c r="K182" s="22">
        <f>IF(MID(J182,4,3)="551","DO","DI")</f>
        <v/>
      </c>
      <c r="L182" s="22" t="n"/>
      <c r="M182" s="22" t="n"/>
      <c r="N182" s="22">
        <f>IF(N181&lt;&gt;"",N181,"")</f>
        <v/>
      </c>
      <c r="O182" s="22" t="n"/>
      <c r="P182" s="22" t="n"/>
      <c r="Q182" s="22" t="n"/>
      <c r="R182" s="22" t="n"/>
      <c r="S182" s="25">
        <f>"%Z"&amp;TEXT(G182,"00")&amp;TEXT(H182,"0")&amp;"1"&amp;TEXT(I182,"00")</f>
        <v/>
      </c>
      <c r="T182" s="22">
        <f>IF(D182&lt;&gt;"",D182,"")</f>
        <v/>
      </c>
      <c r="U182" s="22" t="inlineStr">
        <is>
          <t>18-XZH-35101</t>
        </is>
      </c>
      <c r="V182" s="22">
        <f>IF(E182&lt;&gt;"",E182,"")</f>
        <v/>
      </c>
      <c r="W182" s="23" t="inlineStr">
        <is>
          <t>MI</t>
        </is>
      </c>
      <c r="X182" s="84" t="inlineStr">
        <is>
          <t>DCS</t>
        </is>
      </c>
      <c r="Y182" s="27" t="n"/>
      <c r="Z182" s="27" t="n"/>
      <c r="AA182" s="28" t="n"/>
      <c r="AB182" s="33" t="n"/>
      <c r="AC182" s="29" t="n"/>
      <c r="AD182" s="27" t="n"/>
      <c r="AE182" s="27" t="n"/>
      <c r="AF182" s="27" t="n"/>
      <c r="AG182" s="27" t="n"/>
      <c r="AH182" s="27" t="n"/>
      <c r="AI182" s="27" t="n"/>
      <c r="AJ182" s="530" t="n"/>
      <c r="AK182" s="530" t="inlineStr">
        <is>
          <t>无电缆信息</t>
        </is>
      </c>
      <c r="AL182" s="27" t="n"/>
      <c r="AM182" s="27" t="n"/>
      <c r="AN182" s="27" t="n"/>
      <c r="AO182" s="27" t="n"/>
      <c r="AP182" s="27" t="n"/>
      <c r="AQ182" s="33" t="n"/>
      <c r="AR182" s="33" t="n"/>
      <c r="AS182" s="33" t="n"/>
      <c r="AT182" s="33" t="n"/>
      <c r="AU182" s="33" t="n"/>
      <c r="AV182" s="33" t="n"/>
      <c r="AW182" s="33" t="n"/>
      <c r="AX182" s="33" t="n"/>
      <c r="AY182" s="33" t="n"/>
      <c r="AZ182" s="33" t="n"/>
      <c r="BA182" s="33" t="n"/>
      <c r="BB182" s="33" t="n"/>
      <c r="BC182" s="33" t="n"/>
      <c r="BD182" s="33" t="n"/>
      <c r="BE182" s="33" t="n"/>
      <c r="BF182" s="33" t="n"/>
      <c r="BG182" s="33" t="n"/>
      <c r="BH182" s="33" t="n"/>
      <c r="BI182" s="27" t="n"/>
      <c r="BJ182" s="33" t="n"/>
      <c r="BK182" s="33" t="n"/>
      <c r="BL182" s="33" t="n"/>
      <c r="BM182" s="27" t="n"/>
      <c r="BN182" s="27" t="n"/>
      <c r="BO182" s="27" t="n"/>
      <c r="BP182" s="27" t="n"/>
      <c r="BQ182" s="522" t="inlineStr">
        <is>
          <t>-</t>
        </is>
      </c>
      <c r="BR182" s="37" t="n"/>
      <c r="BS182" s="36" t="n"/>
      <c r="BT182" s="37" t="n"/>
      <c r="BV182" s="523" t="n">
        <v>1830</v>
      </c>
    </row>
    <row r="183" ht="19.9" customHeight="1" s="521">
      <c r="A183" s="10" t="n">
        <v>183</v>
      </c>
      <c r="B183" s="15" t="n">
        <v>22</v>
      </c>
      <c r="C183" s="519" t="n">
        <v>1830</v>
      </c>
      <c r="D183" s="43" t="inlineStr">
        <is>
          <t>18-XZL-35101</t>
        </is>
      </c>
      <c r="E183" s="537" t="inlineStr">
        <is>
          <t>气动滑板阀18-XV35101已关</t>
        </is>
      </c>
      <c r="F183" s="22">
        <f>F182</f>
        <v/>
      </c>
      <c r="G183" s="21">
        <f>G182</f>
        <v/>
      </c>
      <c r="H183" s="21">
        <f>H182</f>
        <v/>
      </c>
      <c r="I183" s="21" t="n">
        <v>22</v>
      </c>
      <c r="J183" s="85">
        <f>J182</f>
        <v/>
      </c>
      <c r="K183" s="22">
        <f>IF(MID(J183,4,3)="551","DO","DI")</f>
        <v/>
      </c>
      <c r="L183" s="22" t="n"/>
      <c r="M183" s="22" t="n"/>
      <c r="N183" s="22">
        <f>IF(N182&lt;&gt;"",N182,"")</f>
        <v/>
      </c>
      <c r="O183" s="22" t="n"/>
      <c r="P183" s="22" t="n"/>
      <c r="Q183" s="22" t="n"/>
      <c r="R183" s="22" t="n"/>
      <c r="S183" s="25">
        <f>"%Z"&amp;TEXT(G183,"00")&amp;TEXT(H183,"0")&amp;"1"&amp;TEXT(I183,"00")</f>
        <v/>
      </c>
      <c r="T183" s="22">
        <f>IF(D183&lt;&gt;"",D183,"")</f>
        <v/>
      </c>
      <c r="U183" s="22" t="inlineStr">
        <is>
          <t>18-XZL-35101</t>
        </is>
      </c>
      <c r="V183" s="22">
        <f>IF(E183&lt;&gt;"",E183,"")</f>
        <v/>
      </c>
      <c r="W183" s="23" t="inlineStr">
        <is>
          <t>MI</t>
        </is>
      </c>
      <c r="X183" s="84" t="inlineStr">
        <is>
          <t>DCS</t>
        </is>
      </c>
      <c r="Y183" s="27" t="n"/>
      <c r="Z183" s="27" t="n"/>
      <c r="AA183" s="28" t="n"/>
      <c r="AB183" s="33" t="n"/>
      <c r="AC183" s="29" t="n"/>
      <c r="AD183" s="27" t="n"/>
      <c r="AE183" s="27" t="n"/>
      <c r="AF183" s="27" t="n"/>
      <c r="AG183" s="27" t="n"/>
      <c r="AH183" s="27" t="n"/>
      <c r="AI183" s="27" t="n"/>
      <c r="AJ183" s="530" t="n"/>
      <c r="AK183" s="530" t="inlineStr">
        <is>
          <t>无电缆信息</t>
        </is>
      </c>
      <c r="AL183" s="27" t="n"/>
      <c r="AM183" s="27" t="n"/>
      <c r="AN183" s="27" t="n"/>
      <c r="AO183" s="27" t="n"/>
      <c r="AP183" s="27" t="n"/>
      <c r="AQ183" s="33" t="n"/>
      <c r="AR183" s="33" t="n"/>
      <c r="AS183" s="33" t="n"/>
      <c r="AT183" s="33" t="n"/>
      <c r="AU183" s="33" t="n"/>
      <c r="AV183" s="33" t="n"/>
      <c r="AW183" s="33" t="n"/>
      <c r="AX183" s="33" t="n"/>
      <c r="AY183" s="33" t="n"/>
      <c r="AZ183" s="33" t="n"/>
      <c r="BA183" s="33" t="n"/>
      <c r="BB183" s="33" t="n"/>
      <c r="BC183" s="33" t="n"/>
      <c r="BD183" s="33" t="n"/>
      <c r="BE183" s="33" t="n"/>
      <c r="BF183" s="33" t="n"/>
      <c r="BG183" s="33" t="n"/>
      <c r="BH183" s="33" t="n"/>
      <c r="BI183" s="27" t="n"/>
      <c r="BJ183" s="33" t="n"/>
      <c r="BK183" s="33" t="n"/>
      <c r="BL183" s="33" t="n"/>
      <c r="BM183" s="27" t="n"/>
      <c r="BN183" s="27" t="n"/>
      <c r="BO183" s="27" t="n"/>
      <c r="BP183" s="27" t="n"/>
      <c r="BQ183" s="522" t="inlineStr">
        <is>
          <t>-</t>
        </is>
      </c>
      <c r="BR183" s="37" t="n"/>
      <c r="BS183" s="36" t="n"/>
      <c r="BT183" s="37" t="n"/>
      <c r="BV183" s="523" t="n">
        <v>1830</v>
      </c>
    </row>
    <row r="184" ht="19.9" customHeight="1" s="521">
      <c r="A184" s="10" t="n">
        <v>184</v>
      </c>
      <c r="B184" s="15" t="n">
        <v>23</v>
      </c>
      <c r="C184" s="519" t="n"/>
      <c r="D184" s="50">
        <f>LEFT(F184,1)&amp;RIGHT(F184,2)&amp;"N"&amp;G184&amp;"S"&amp;H184&amp;"C"&amp;I184</f>
        <v/>
      </c>
      <c r="E184" s="537" t="inlineStr">
        <is>
          <t>Spare</t>
        </is>
      </c>
      <c r="F184" s="22">
        <f>F183</f>
        <v/>
      </c>
      <c r="G184" s="21">
        <f>G183</f>
        <v/>
      </c>
      <c r="H184" s="21">
        <f>H183</f>
        <v/>
      </c>
      <c r="I184" s="21" t="n">
        <v>23</v>
      </c>
      <c r="J184" s="85">
        <f>J183</f>
        <v/>
      </c>
      <c r="K184" s="22">
        <f>IF(MID(J184,4,3)="551","DO","DI")</f>
        <v/>
      </c>
      <c r="L184" s="22" t="n"/>
      <c r="M184" s="22" t="n"/>
      <c r="N184" s="22">
        <f>IF(N183&lt;&gt;"",N183,"")</f>
        <v/>
      </c>
      <c r="O184" s="22" t="n"/>
      <c r="P184" s="22" t="n"/>
      <c r="Q184" s="22" t="n"/>
      <c r="R184" s="22" t="n"/>
      <c r="S184" s="25">
        <f>"%Z"&amp;TEXT(G184,"00")&amp;TEXT(H184,"0")&amp;"1"&amp;TEXT(I184,"00")</f>
        <v/>
      </c>
      <c r="T184" s="22">
        <f>IF(D184&lt;&gt;"",D184,"")</f>
        <v/>
      </c>
      <c r="U184" s="22" t="n"/>
      <c r="V184" s="22">
        <f>IF(E184&lt;&gt;"",E184,"")</f>
        <v/>
      </c>
      <c r="W184" s="23" t="inlineStr">
        <is>
          <t>MI</t>
        </is>
      </c>
      <c r="X184" s="84" t="inlineStr">
        <is>
          <t>DCS</t>
        </is>
      </c>
      <c r="Y184" s="27" t="n"/>
      <c r="Z184" s="27" t="n"/>
      <c r="AA184" s="28" t="n"/>
      <c r="AB184" s="33" t="n"/>
      <c r="AC184" s="29" t="n"/>
      <c r="AD184" s="27" t="n"/>
      <c r="AE184" s="27" t="n"/>
      <c r="AF184" s="27" t="n"/>
      <c r="AG184" s="27" t="n"/>
      <c r="AH184" s="27" t="n"/>
      <c r="AI184" s="27" t="n"/>
      <c r="AJ184" s="530" t="n"/>
      <c r="AK184" s="530" t="n"/>
      <c r="AL184" s="27" t="n"/>
      <c r="AM184" s="27" t="n"/>
      <c r="AN184" s="27" t="n"/>
      <c r="AO184" s="27" t="n"/>
      <c r="AP184" s="27" t="n"/>
      <c r="AQ184" s="33" t="n"/>
      <c r="AR184" s="33" t="n"/>
      <c r="AS184" s="33" t="n"/>
      <c r="AT184" s="33" t="n"/>
      <c r="AU184" s="33" t="n"/>
      <c r="AV184" s="33" t="n"/>
      <c r="AW184" s="33" t="n"/>
      <c r="AX184" s="33" t="n"/>
      <c r="AY184" s="33" t="n"/>
      <c r="AZ184" s="33" t="n"/>
      <c r="BA184" s="33" t="n"/>
      <c r="BB184" s="33" t="n"/>
      <c r="BC184" s="33" t="n"/>
      <c r="BD184" s="33" t="n"/>
      <c r="BE184" s="33" t="n"/>
      <c r="BF184" s="33" t="n"/>
      <c r="BG184" s="33" t="n"/>
      <c r="BH184" s="33" t="n"/>
      <c r="BI184" s="27" t="n"/>
      <c r="BJ184" s="33" t="n"/>
      <c r="BK184" s="33" t="n"/>
      <c r="BL184" s="33" t="n"/>
      <c r="BM184" s="27" t="n"/>
      <c r="BN184" s="27" t="n"/>
      <c r="BO184" s="27" t="n"/>
      <c r="BP184" s="27" t="n"/>
      <c r="BQ184" s="36" t="n"/>
      <c r="BR184" s="37" t="n"/>
      <c r="BS184" s="36" t="n"/>
      <c r="BT184" s="37" t="n"/>
    </row>
    <row r="185" ht="19.9" customHeight="1" s="521">
      <c r="A185" s="10" t="n">
        <v>185</v>
      </c>
      <c r="B185" s="15" t="n">
        <v>24</v>
      </c>
      <c r="C185" s="519" t="n"/>
      <c r="D185" s="50">
        <f>LEFT(F185,1)&amp;RIGHT(F185,2)&amp;"N"&amp;G185&amp;"S"&amp;H185&amp;"C"&amp;I185</f>
        <v/>
      </c>
      <c r="E185" s="537" t="inlineStr">
        <is>
          <t>Spare</t>
        </is>
      </c>
      <c r="F185" s="22">
        <f>F184</f>
        <v/>
      </c>
      <c r="G185" s="21">
        <f>G184</f>
        <v/>
      </c>
      <c r="H185" s="21">
        <f>H184</f>
        <v/>
      </c>
      <c r="I185" s="21" t="n">
        <v>24</v>
      </c>
      <c r="J185" s="85">
        <f>J184</f>
        <v/>
      </c>
      <c r="K185" s="22">
        <f>IF(MID(J185,4,3)="551","DO","DI")</f>
        <v/>
      </c>
      <c r="L185" s="22" t="n"/>
      <c r="M185" s="22" t="n"/>
      <c r="N185" s="22">
        <f>IF(N184&lt;&gt;"",N184,"")</f>
        <v/>
      </c>
      <c r="O185" s="22" t="n"/>
      <c r="P185" s="22" t="n"/>
      <c r="Q185" s="22" t="n"/>
      <c r="R185" s="22" t="n"/>
      <c r="S185" s="25">
        <f>"%Z"&amp;TEXT(G185,"00")&amp;TEXT(H185,"0")&amp;"1"&amp;TEXT(I185,"00")</f>
        <v/>
      </c>
      <c r="T185" s="22">
        <f>IF(D185&lt;&gt;"",D185,"")</f>
        <v/>
      </c>
      <c r="U185" s="22" t="n"/>
      <c r="V185" s="22">
        <f>IF(E185&lt;&gt;"",E185,"")</f>
        <v/>
      </c>
      <c r="W185" s="23" t="inlineStr">
        <is>
          <t>MI</t>
        </is>
      </c>
      <c r="X185" s="84" t="inlineStr">
        <is>
          <t>DCS</t>
        </is>
      </c>
      <c r="Y185" s="27" t="n"/>
      <c r="Z185" s="27" t="n"/>
      <c r="AA185" s="28" t="n"/>
      <c r="AB185" s="33" t="n"/>
      <c r="AC185" s="29" t="n"/>
      <c r="AD185" s="27" t="n"/>
      <c r="AE185" s="27" t="n"/>
      <c r="AF185" s="27" t="n"/>
      <c r="AG185" s="27" t="n"/>
      <c r="AH185" s="27" t="n"/>
      <c r="AI185" s="27" t="n"/>
      <c r="AJ185" s="530" t="n"/>
      <c r="AK185" s="530" t="n"/>
      <c r="AL185" s="27" t="n"/>
      <c r="AM185" s="27" t="n"/>
      <c r="AN185" s="27" t="n"/>
      <c r="AO185" s="27" t="n"/>
      <c r="AP185" s="27" t="n"/>
      <c r="AQ185" s="33" t="n"/>
      <c r="AR185" s="33" t="n"/>
      <c r="AS185" s="33" t="n"/>
      <c r="AT185" s="33" t="n"/>
      <c r="AU185" s="33" t="n"/>
      <c r="AV185" s="33" t="n"/>
      <c r="AW185" s="33" t="n"/>
      <c r="AX185" s="33" t="n"/>
      <c r="AY185" s="33" t="n"/>
      <c r="AZ185" s="33" t="n"/>
      <c r="BA185" s="33" t="n"/>
      <c r="BB185" s="33" t="n"/>
      <c r="BC185" s="33" t="n"/>
      <c r="BD185" s="33" t="n"/>
      <c r="BE185" s="33" t="n"/>
      <c r="BF185" s="33" t="n"/>
      <c r="BG185" s="33" t="n"/>
      <c r="BH185" s="33" t="n"/>
      <c r="BI185" s="27" t="n"/>
      <c r="BJ185" s="33" t="n"/>
      <c r="BK185" s="33" t="n"/>
      <c r="BL185" s="33" t="n"/>
      <c r="BM185" s="27" t="n"/>
      <c r="BN185" s="27" t="n"/>
      <c r="BO185" s="27" t="n"/>
      <c r="BP185" s="27" t="n"/>
      <c r="BQ185" s="36" t="n"/>
      <c r="BR185" s="37" t="n"/>
      <c r="BS185" s="36" t="n"/>
      <c r="BT185" s="37" t="n"/>
    </row>
    <row r="186" ht="19.9" customHeight="1" s="521">
      <c r="A186" s="10" t="n">
        <v>186</v>
      </c>
      <c r="B186" s="15" t="n">
        <v>25</v>
      </c>
      <c r="C186" s="519" t="n"/>
      <c r="D186" s="50">
        <f>LEFT(F186,1)&amp;RIGHT(F186,2)&amp;"N"&amp;G186&amp;"S"&amp;H186&amp;"C"&amp;I186</f>
        <v/>
      </c>
      <c r="E186" s="537" t="inlineStr">
        <is>
          <t>Spare</t>
        </is>
      </c>
      <c r="F186" s="22">
        <f>F185</f>
        <v/>
      </c>
      <c r="G186" s="21">
        <f>G185</f>
        <v/>
      </c>
      <c r="H186" s="21">
        <f>H185</f>
        <v/>
      </c>
      <c r="I186" s="21" t="n">
        <v>25</v>
      </c>
      <c r="J186" s="85">
        <f>J185</f>
        <v/>
      </c>
      <c r="K186" s="22">
        <f>IF(MID(J186,4,3)="551","DO","DI")</f>
        <v/>
      </c>
      <c r="L186" s="22" t="n"/>
      <c r="M186" s="22" t="n"/>
      <c r="N186" s="22">
        <f>IF(N185&lt;&gt;"",N185,"")</f>
        <v/>
      </c>
      <c r="O186" s="22" t="n"/>
      <c r="P186" s="22" t="n"/>
      <c r="Q186" s="22" t="n"/>
      <c r="R186" s="22" t="n"/>
      <c r="S186" s="25">
        <f>"%Z"&amp;TEXT(G186,"00")&amp;TEXT(H186,"0")&amp;"1"&amp;TEXT(I186,"00")</f>
        <v/>
      </c>
      <c r="T186" s="22">
        <f>IF(D186&lt;&gt;"",D186,"")</f>
        <v/>
      </c>
      <c r="U186" s="22" t="n"/>
      <c r="V186" s="22">
        <f>IF(E186&lt;&gt;"",E186,"")</f>
        <v/>
      </c>
      <c r="W186" s="23" t="inlineStr">
        <is>
          <t>MI</t>
        </is>
      </c>
      <c r="X186" s="84" t="inlineStr">
        <is>
          <t>DCS</t>
        </is>
      </c>
      <c r="Y186" s="27" t="n"/>
      <c r="Z186" s="27" t="n"/>
      <c r="AA186" s="28" t="n"/>
      <c r="AB186" s="33" t="n"/>
      <c r="AC186" s="29" t="n"/>
      <c r="AD186" s="27" t="n"/>
      <c r="AE186" s="27" t="n"/>
      <c r="AF186" s="27" t="n"/>
      <c r="AG186" s="27" t="n"/>
      <c r="AH186" s="27" t="n"/>
      <c r="AI186" s="27" t="n"/>
      <c r="AJ186" s="530" t="n"/>
      <c r="AK186" s="530" t="n"/>
      <c r="AL186" s="27" t="n"/>
      <c r="AM186" s="27" t="n"/>
      <c r="AN186" s="27" t="n"/>
      <c r="AO186" s="27" t="n"/>
      <c r="AP186" s="27" t="n"/>
      <c r="AQ186" s="33" t="n"/>
      <c r="AR186" s="33" t="n"/>
      <c r="AS186" s="33" t="n"/>
      <c r="AT186" s="33" t="n"/>
      <c r="AU186" s="33" t="n"/>
      <c r="AV186" s="33" t="n"/>
      <c r="AW186" s="33" t="n"/>
      <c r="AX186" s="33" t="n"/>
      <c r="AY186" s="33" t="n"/>
      <c r="AZ186" s="33" t="n"/>
      <c r="BA186" s="33" t="n"/>
      <c r="BB186" s="33" t="n"/>
      <c r="BC186" s="33" t="n"/>
      <c r="BD186" s="33" t="n"/>
      <c r="BE186" s="33" t="n"/>
      <c r="BF186" s="33" t="n"/>
      <c r="BG186" s="33" t="n"/>
      <c r="BH186" s="33" t="n"/>
      <c r="BI186" s="27" t="n"/>
      <c r="BJ186" s="33" t="n"/>
      <c r="BK186" s="33" t="n"/>
      <c r="BL186" s="33" t="n"/>
      <c r="BM186" s="27" t="n"/>
      <c r="BN186" s="27" t="n"/>
      <c r="BO186" s="27" t="n"/>
      <c r="BP186" s="27" t="n"/>
      <c r="BQ186" s="36" t="n"/>
      <c r="BR186" s="37" t="n"/>
      <c r="BS186" s="36" t="n"/>
      <c r="BT186" s="37" t="n"/>
    </row>
    <row r="187" ht="19.9" customHeight="1" s="521">
      <c r="A187" s="10" t="n">
        <v>187</v>
      </c>
      <c r="B187" s="15" t="n">
        <v>26</v>
      </c>
      <c r="C187" s="519" t="n"/>
      <c r="D187" s="50">
        <f>LEFT(F187,1)&amp;RIGHT(F187,2)&amp;"N"&amp;G187&amp;"S"&amp;H187&amp;"C"&amp;I187</f>
        <v/>
      </c>
      <c r="E187" s="537" t="inlineStr">
        <is>
          <t>Spare</t>
        </is>
      </c>
      <c r="F187" s="22">
        <f>F186</f>
        <v/>
      </c>
      <c r="G187" s="21">
        <f>G186</f>
        <v/>
      </c>
      <c r="H187" s="21">
        <f>H186</f>
        <v/>
      </c>
      <c r="I187" s="21" t="n">
        <v>26</v>
      </c>
      <c r="J187" s="85">
        <f>J186</f>
        <v/>
      </c>
      <c r="K187" s="22">
        <f>IF(MID(J187,4,3)="551","DO","DI")</f>
        <v/>
      </c>
      <c r="L187" s="22" t="n"/>
      <c r="M187" s="22" t="n"/>
      <c r="N187" s="22">
        <f>IF(N186&lt;&gt;"",N186,"")</f>
        <v/>
      </c>
      <c r="O187" s="22" t="n"/>
      <c r="P187" s="22" t="n"/>
      <c r="Q187" s="22" t="n"/>
      <c r="R187" s="22" t="n"/>
      <c r="S187" s="25">
        <f>"%Z"&amp;TEXT(G187,"00")&amp;TEXT(H187,"0")&amp;"1"&amp;TEXT(I187,"00")</f>
        <v/>
      </c>
      <c r="T187" s="22">
        <f>IF(D187&lt;&gt;"",D187,"")</f>
        <v/>
      </c>
      <c r="U187" s="22" t="n"/>
      <c r="V187" s="22">
        <f>IF(E187&lt;&gt;"",E187,"")</f>
        <v/>
      </c>
      <c r="W187" s="23" t="inlineStr">
        <is>
          <t>MI</t>
        </is>
      </c>
      <c r="X187" s="84" t="inlineStr">
        <is>
          <t>DCS</t>
        </is>
      </c>
      <c r="Y187" s="27" t="n"/>
      <c r="Z187" s="27" t="n"/>
      <c r="AA187" s="28" t="n"/>
      <c r="AB187" s="33" t="n"/>
      <c r="AC187" s="29" t="n"/>
      <c r="AD187" s="27" t="n"/>
      <c r="AE187" s="27" t="n"/>
      <c r="AF187" s="27" t="n"/>
      <c r="AG187" s="27" t="n"/>
      <c r="AH187" s="27" t="n"/>
      <c r="AI187" s="27" t="n"/>
      <c r="AJ187" s="530" t="n"/>
      <c r="AK187" s="530" t="n"/>
      <c r="AL187" s="27" t="n"/>
      <c r="AM187" s="27" t="n"/>
      <c r="AN187" s="27" t="n"/>
      <c r="AO187" s="27" t="n"/>
      <c r="AP187" s="27" t="n"/>
      <c r="AQ187" s="33" t="n"/>
      <c r="AR187" s="33" t="n"/>
      <c r="AS187" s="33" t="n"/>
      <c r="AT187" s="33" t="n"/>
      <c r="AU187" s="33" t="n"/>
      <c r="AV187" s="33" t="n"/>
      <c r="AW187" s="33" t="n"/>
      <c r="AX187" s="33" t="n"/>
      <c r="AY187" s="33" t="n"/>
      <c r="AZ187" s="33" t="n"/>
      <c r="BA187" s="33" t="n"/>
      <c r="BB187" s="33" t="n"/>
      <c r="BC187" s="33" t="n"/>
      <c r="BD187" s="33" t="n"/>
      <c r="BE187" s="33" t="n"/>
      <c r="BF187" s="33" t="n"/>
      <c r="BG187" s="33" t="n"/>
      <c r="BH187" s="33" t="n"/>
      <c r="BI187" s="27" t="n"/>
      <c r="BJ187" s="33" t="n"/>
      <c r="BK187" s="33" t="n"/>
      <c r="BL187" s="33" t="n"/>
      <c r="BM187" s="27" t="n"/>
      <c r="BN187" s="27" t="n"/>
      <c r="BO187" s="27" t="n"/>
      <c r="BP187" s="27" t="n"/>
      <c r="BQ187" s="36" t="n"/>
      <c r="BR187" s="37" t="n"/>
      <c r="BS187" s="36" t="n"/>
      <c r="BT187" s="37" t="n"/>
    </row>
    <row r="188" ht="19.9" customHeight="1" s="521">
      <c r="A188" s="10" t="n">
        <v>188</v>
      </c>
      <c r="B188" s="15" t="n">
        <v>27</v>
      </c>
      <c r="C188" s="519" t="n"/>
      <c r="D188" s="50">
        <f>LEFT(F188,1)&amp;RIGHT(F188,2)&amp;"N"&amp;G188&amp;"S"&amp;H188&amp;"C"&amp;I188</f>
        <v/>
      </c>
      <c r="E188" s="537" t="inlineStr">
        <is>
          <t>Spare</t>
        </is>
      </c>
      <c r="F188" s="22">
        <f>F187</f>
        <v/>
      </c>
      <c r="G188" s="21">
        <f>G187</f>
        <v/>
      </c>
      <c r="H188" s="21">
        <f>H187</f>
        <v/>
      </c>
      <c r="I188" s="21" t="n">
        <v>27</v>
      </c>
      <c r="J188" s="85">
        <f>J187</f>
        <v/>
      </c>
      <c r="K188" s="22">
        <f>IF(MID(J188,4,3)="551","DO","DI")</f>
        <v/>
      </c>
      <c r="L188" s="22" t="n"/>
      <c r="M188" s="22" t="n"/>
      <c r="N188" s="22">
        <f>IF(N187&lt;&gt;"",N187,"")</f>
        <v/>
      </c>
      <c r="O188" s="22" t="n"/>
      <c r="P188" s="22" t="n"/>
      <c r="Q188" s="22" t="n"/>
      <c r="R188" s="22" t="n"/>
      <c r="S188" s="25">
        <f>"%Z"&amp;TEXT(G188,"00")&amp;TEXT(H188,"0")&amp;"1"&amp;TEXT(I188,"00")</f>
        <v/>
      </c>
      <c r="T188" s="22">
        <f>IF(D188&lt;&gt;"",D188,"")</f>
        <v/>
      </c>
      <c r="U188" s="22" t="n"/>
      <c r="V188" s="22">
        <f>IF(E188&lt;&gt;"",E188,"")</f>
        <v/>
      </c>
      <c r="W188" s="23" t="inlineStr">
        <is>
          <t>MI</t>
        </is>
      </c>
      <c r="X188" s="84" t="inlineStr">
        <is>
          <t>DCS</t>
        </is>
      </c>
      <c r="Y188" s="27" t="n"/>
      <c r="Z188" s="27" t="n"/>
      <c r="AA188" s="28" t="n"/>
      <c r="AB188" s="33" t="n"/>
      <c r="AC188" s="29" t="n"/>
      <c r="AD188" s="27" t="n"/>
      <c r="AE188" s="27" t="n"/>
      <c r="AF188" s="27" t="n"/>
      <c r="AG188" s="27" t="n"/>
      <c r="AH188" s="27" t="n"/>
      <c r="AI188" s="27" t="n"/>
      <c r="AJ188" s="530" t="n"/>
      <c r="AK188" s="530" t="n"/>
      <c r="AL188" s="27" t="n"/>
      <c r="AM188" s="27" t="n"/>
      <c r="AN188" s="27" t="n"/>
      <c r="AO188" s="27" t="n"/>
      <c r="AP188" s="27" t="n"/>
      <c r="AQ188" s="33" t="n"/>
      <c r="AR188" s="33" t="n"/>
      <c r="AS188" s="33" t="n"/>
      <c r="AT188" s="33" t="n"/>
      <c r="AU188" s="33" t="n"/>
      <c r="AV188" s="33" t="n"/>
      <c r="AW188" s="33" t="n"/>
      <c r="AX188" s="33" t="n"/>
      <c r="AY188" s="33" t="n"/>
      <c r="AZ188" s="33" t="n"/>
      <c r="BA188" s="33" t="n"/>
      <c r="BB188" s="33" t="n"/>
      <c r="BC188" s="33" t="n"/>
      <c r="BD188" s="33" t="n"/>
      <c r="BE188" s="33" t="n"/>
      <c r="BF188" s="33" t="n"/>
      <c r="BG188" s="33" t="n"/>
      <c r="BH188" s="33" t="n"/>
      <c r="BI188" s="27" t="n"/>
      <c r="BJ188" s="33" t="n"/>
      <c r="BK188" s="33" t="n"/>
      <c r="BL188" s="33" t="n"/>
      <c r="BM188" s="27" t="n"/>
      <c r="BN188" s="27" t="n"/>
      <c r="BO188" s="27" t="n"/>
      <c r="BP188" s="27" t="n"/>
      <c r="BQ188" s="36" t="n"/>
      <c r="BR188" s="37" t="n"/>
      <c r="BS188" s="36" t="n"/>
      <c r="BT188" s="37" t="n"/>
    </row>
    <row r="189" ht="19.9" customHeight="1" s="521">
      <c r="A189" s="10" t="n">
        <v>189</v>
      </c>
      <c r="B189" s="15" t="n">
        <v>28</v>
      </c>
      <c r="C189" s="519" t="n"/>
      <c r="D189" s="50">
        <f>LEFT(F189,1)&amp;RIGHT(F189,2)&amp;"N"&amp;G189&amp;"S"&amp;H189&amp;"C"&amp;I189</f>
        <v/>
      </c>
      <c r="E189" s="537" t="inlineStr">
        <is>
          <t>Spare</t>
        </is>
      </c>
      <c r="F189" s="22">
        <f>F188</f>
        <v/>
      </c>
      <c r="G189" s="21">
        <f>G188</f>
        <v/>
      </c>
      <c r="H189" s="21">
        <f>H188</f>
        <v/>
      </c>
      <c r="I189" s="21" t="n">
        <v>28</v>
      </c>
      <c r="J189" s="85">
        <f>J188</f>
        <v/>
      </c>
      <c r="K189" s="22">
        <f>IF(MID(J189,4,3)="551","DO","DI")</f>
        <v/>
      </c>
      <c r="L189" s="22" t="n"/>
      <c r="M189" s="22" t="n"/>
      <c r="N189" s="22">
        <f>IF(N188&lt;&gt;"",N188,"")</f>
        <v/>
      </c>
      <c r="O189" s="22" t="n"/>
      <c r="P189" s="22" t="n"/>
      <c r="Q189" s="22" t="n"/>
      <c r="R189" s="22" t="n"/>
      <c r="S189" s="25">
        <f>"%Z"&amp;TEXT(G189,"00")&amp;TEXT(H189,"0")&amp;"1"&amp;TEXT(I189,"00")</f>
        <v/>
      </c>
      <c r="T189" s="22">
        <f>IF(D189&lt;&gt;"",D189,"")</f>
        <v/>
      </c>
      <c r="U189" s="22" t="n"/>
      <c r="V189" s="22">
        <f>IF(E189&lt;&gt;"",E189,"")</f>
        <v/>
      </c>
      <c r="W189" s="23" t="inlineStr">
        <is>
          <t>MI</t>
        </is>
      </c>
      <c r="X189" s="84" t="inlineStr">
        <is>
          <t>DCS</t>
        </is>
      </c>
      <c r="Y189" s="27" t="n"/>
      <c r="Z189" s="27" t="n"/>
      <c r="AA189" s="28" t="n"/>
      <c r="AB189" s="33" t="n"/>
      <c r="AC189" s="29" t="n"/>
      <c r="AD189" s="27" t="n"/>
      <c r="AE189" s="27" t="n"/>
      <c r="AF189" s="27" t="n"/>
      <c r="AG189" s="27" t="n"/>
      <c r="AH189" s="27" t="n"/>
      <c r="AI189" s="27" t="n"/>
      <c r="AJ189" s="530" t="n"/>
      <c r="AK189" s="530" t="n"/>
      <c r="AL189" s="27" t="n"/>
      <c r="AM189" s="27" t="n"/>
      <c r="AN189" s="27" t="n"/>
      <c r="AO189" s="27" t="n"/>
      <c r="AP189" s="27" t="n"/>
      <c r="AQ189" s="33" t="n"/>
      <c r="AR189" s="33" t="n"/>
      <c r="AS189" s="33" t="n"/>
      <c r="AT189" s="33" t="n"/>
      <c r="AU189" s="33" t="n"/>
      <c r="AV189" s="33" t="n"/>
      <c r="AW189" s="33" t="n"/>
      <c r="AX189" s="33" t="n"/>
      <c r="AY189" s="33" t="n"/>
      <c r="AZ189" s="33" t="n"/>
      <c r="BA189" s="33" t="n"/>
      <c r="BB189" s="33" t="n"/>
      <c r="BC189" s="33" t="n"/>
      <c r="BD189" s="33" t="n"/>
      <c r="BE189" s="33" t="n"/>
      <c r="BF189" s="33" t="n"/>
      <c r="BG189" s="33" t="n"/>
      <c r="BH189" s="33" t="n"/>
      <c r="BI189" s="27" t="n"/>
      <c r="BJ189" s="33" t="n"/>
      <c r="BK189" s="33" t="n"/>
      <c r="BL189" s="33" t="n"/>
      <c r="BM189" s="27" t="n"/>
      <c r="BN189" s="27" t="n"/>
      <c r="BO189" s="27" t="n"/>
      <c r="BP189" s="27" t="n"/>
      <c r="BQ189" s="36" t="n"/>
      <c r="BR189" s="37" t="n"/>
      <c r="BS189" s="36" t="n"/>
      <c r="BT189" s="37" t="n"/>
    </row>
    <row r="190" ht="19.9" customHeight="1" s="521">
      <c r="A190" s="10" t="n">
        <v>190</v>
      </c>
      <c r="B190" s="15" t="n">
        <v>29</v>
      </c>
      <c r="C190" s="519" t="n"/>
      <c r="D190" s="50">
        <f>LEFT(F190,1)&amp;RIGHT(F190,2)&amp;"N"&amp;G190&amp;"S"&amp;H190&amp;"C"&amp;I190</f>
        <v/>
      </c>
      <c r="E190" s="537" t="inlineStr">
        <is>
          <t>Spare</t>
        </is>
      </c>
      <c r="F190" s="22">
        <f>F189</f>
        <v/>
      </c>
      <c r="G190" s="21">
        <f>G189</f>
        <v/>
      </c>
      <c r="H190" s="21">
        <f>H189</f>
        <v/>
      </c>
      <c r="I190" s="21" t="n">
        <v>29</v>
      </c>
      <c r="J190" s="85">
        <f>J189</f>
        <v/>
      </c>
      <c r="K190" s="22">
        <f>IF(MID(J190,4,3)="551","DO","DI")</f>
        <v/>
      </c>
      <c r="L190" s="22" t="n"/>
      <c r="M190" s="22" t="n"/>
      <c r="N190" s="22">
        <f>IF(N189&lt;&gt;"",N189,"")</f>
        <v/>
      </c>
      <c r="O190" s="22" t="n"/>
      <c r="P190" s="22" t="n"/>
      <c r="Q190" s="22" t="n"/>
      <c r="R190" s="22" t="n"/>
      <c r="S190" s="25">
        <f>"%Z"&amp;TEXT(G190,"00")&amp;TEXT(H190,"0")&amp;"1"&amp;TEXT(I190,"00")</f>
        <v/>
      </c>
      <c r="T190" s="22">
        <f>IF(D190&lt;&gt;"",D190,"")</f>
        <v/>
      </c>
      <c r="U190" s="22" t="n"/>
      <c r="V190" s="22">
        <f>IF(E190&lt;&gt;"",E190,"")</f>
        <v/>
      </c>
      <c r="W190" s="23" t="inlineStr">
        <is>
          <t>MI</t>
        </is>
      </c>
      <c r="X190" s="84" t="inlineStr">
        <is>
          <t>DCS</t>
        </is>
      </c>
      <c r="Y190" s="27" t="n"/>
      <c r="Z190" s="27" t="n"/>
      <c r="AA190" s="28" t="n"/>
      <c r="AB190" s="33" t="n"/>
      <c r="AC190" s="29" t="n"/>
      <c r="AD190" s="27" t="n"/>
      <c r="AE190" s="27" t="n"/>
      <c r="AF190" s="27" t="n"/>
      <c r="AG190" s="27" t="n"/>
      <c r="AH190" s="27" t="n"/>
      <c r="AI190" s="27" t="n"/>
      <c r="AJ190" s="530" t="n"/>
      <c r="AK190" s="530" t="n"/>
      <c r="AL190" s="27" t="n"/>
      <c r="AM190" s="27" t="n"/>
      <c r="AN190" s="27" t="n"/>
      <c r="AO190" s="27" t="n"/>
      <c r="AP190" s="27" t="n"/>
      <c r="AQ190" s="33" t="n"/>
      <c r="AR190" s="33" t="n"/>
      <c r="AS190" s="33" t="n"/>
      <c r="AT190" s="33" t="n"/>
      <c r="AU190" s="33" t="n"/>
      <c r="AV190" s="33" t="n"/>
      <c r="AW190" s="33" t="n"/>
      <c r="AX190" s="33" t="n"/>
      <c r="AY190" s="33" t="n"/>
      <c r="AZ190" s="33" t="n"/>
      <c r="BA190" s="33" t="n"/>
      <c r="BB190" s="33" t="n"/>
      <c r="BC190" s="33" t="n"/>
      <c r="BD190" s="33" t="n"/>
      <c r="BE190" s="33" t="n"/>
      <c r="BF190" s="33" t="n"/>
      <c r="BG190" s="33" t="n"/>
      <c r="BH190" s="33" t="n"/>
      <c r="BI190" s="27" t="n"/>
      <c r="BJ190" s="33" t="n"/>
      <c r="BK190" s="33" t="n"/>
      <c r="BL190" s="33" t="n"/>
      <c r="BM190" s="27" t="n"/>
      <c r="BN190" s="27" t="n"/>
      <c r="BO190" s="27" t="n"/>
      <c r="BP190" s="27" t="n"/>
      <c r="BQ190" s="36" t="n"/>
      <c r="BR190" s="37" t="n"/>
      <c r="BS190" s="36" t="n"/>
      <c r="BT190" s="37" t="n"/>
    </row>
    <row r="191" ht="19.9" customHeight="1" s="521">
      <c r="A191" s="10" t="n">
        <v>191</v>
      </c>
      <c r="B191" s="16" t="n">
        <v>30</v>
      </c>
      <c r="C191" s="520" t="n"/>
      <c r="D191" s="50">
        <f>LEFT(F191,1)&amp;RIGHT(F191,2)&amp;"N"&amp;G191&amp;"S"&amp;H191&amp;"C"&amp;I191</f>
        <v/>
      </c>
      <c r="E191" s="537" t="inlineStr">
        <is>
          <t>Spare</t>
        </is>
      </c>
      <c r="F191" s="22">
        <f>F190</f>
        <v/>
      </c>
      <c r="G191" s="21">
        <f>G190</f>
        <v/>
      </c>
      <c r="H191" s="21">
        <f>H190</f>
        <v/>
      </c>
      <c r="I191" s="21" t="n">
        <v>30</v>
      </c>
      <c r="J191" s="85">
        <f>J190</f>
        <v/>
      </c>
      <c r="K191" s="22">
        <f>IF(MID(J191,4,3)="551","DO","DI")</f>
        <v/>
      </c>
      <c r="L191" s="22" t="n"/>
      <c r="M191" s="22" t="n"/>
      <c r="N191" s="22">
        <f>IF(N190&lt;&gt;"",N190,"")</f>
        <v/>
      </c>
      <c r="O191" s="22" t="n"/>
      <c r="P191" s="22" t="n"/>
      <c r="Q191" s="26" t="n"/>
      <c r="R191" s="26" t="n"/>
      <c r="S191" s="25">
        <f>"%Z"&amp;TEXT(G191,"00")&amp;TEXT(H191,"0")&amp;"1"&amp;TEXT(I191,"00")</f>
        <v/>
      </c>
      <c r="T191" s="22">
        <f>IF(D191&lt;&gt;"",D191,"")</f>
        <v/>
      </c>
      <c r="U191" s="26" t="n"/>
      <c r="V191" s="22">
        <f>IF(E191&lt;&gt;"",E191,"")</f>
        <v/>
      </c>
      <c r="W191" s="23" t="inlineStr">
        <is>
          <t>MI</t>
        </is>
      </c>
      <c r="X191" s="84" t="inlineStr">
        <is>
          <t>DCS</t>
        </is>
      </c>
      <c r="Y191" s="27" t="n"/>
      <c r="Z191" s="27" t="n"/>
      <c r="AA191" s="28" t="n"/>
      <c r="AB191" s="33" t="n"/>
      <c r="AC191" s="29" t="n"/>
      <c r="AD191" s="27" t="n"/>
      <c r="AE191" s="27" t="n"/>
      <c r="AF191" s="27" t="n"/>
      <c r="AG191" s="27" t="n"/>
      <c r="AH191" s="32" t="n"/>
      <c r="AI191" s="27" t="n"/>
      <c r="AJ191" s="530" t="n"/>
      <c r="AK191" s="530" t="n"/>
      <c r="AL191" s="27" t="n"/>
      <c r="AM191" s="27" t="n"/>
      <c r="AN191" s="27" t="n"/>
      <c r="AO191" s="27" t="n"/>
      <c r="AP191" s="27" t="n"/>
      <c r="AQ191" s="33" t="n"/>
      <c r="AR191" s="33" t="n"/>
      <c r="AS191" s="33" t="n"/>
      <c r="AT191" s="33" t="n"/>
      <c r="AU191" s="33" t="n"/>
      <c r="AV191" s="33" t="n"/>
      <c r="AW191" s="33" t="n"/>
      <c r="AX191" s="33" t="n"/>
      <c r="AY191" s="33" t="n"/>
      <c r="AZ191" s="33" t="n"/>
      <c r="BA191" s="33" t="n"/>
      <c r="BB191" s="33" t="n"/>
      <c r="BC191" s="33" t="n"/>
      <c r="BD191" s="33" t="n"/>
      <c r="BE191" s="33" t="n"/>
      <c r="BF191" s="33" t="n"/>
      <c r="BG191" s="33" t="n"/>
      <c r="BH191" s="33" t="n"/>
      <c r="BI191" s="27" t="n"/>
      <c r="BJ191" s="33" t="n"/>
      <c r="BK191" s="33" t="n"/>
      <c r="BL191" s="33" t="n"/>
      <c r="BM191" s="27" t="n"/>
      <c r="BN191" s="27" t="n"/>
      <c r="BO191" s="27" t="n"/>
      <c r="BP191" s="27" t="n"/>
      <c r="BQ191" s="36" t="n"/>
      <c r="BR191" s="37" t="n"/>
      <c r="BS191" s="36" t="n"/>
      <c r="BT191" s="37" t="n"/>
    </row>
    <row r="192" ht="19.9" customHeight="1" s="521">
      <c r="A192" s="10" t="n">
        <v>192</v>
      </c>
      <c r="B192" s="16" t="n">
        <v>31</v>
      </c>
      <c r="C192" s="520" t="n"/>
      <c r="D192" s="50">
        <f>LEFT(F192,1)&amp;RIGHT(F192,2)&amp;"N"&amp;G192&amp;"S"&amp;H192&amp;"C"&amp;I192</f>
        <v/>
      </c>
      <c r="E192" s="533" t="inlineStr">
        <is>
          <t>Spare</t>
        </is>
      </c>
      <c r="F192" s="22">
        <f>F191</f>
        <v/>
      </c>
      <c r="G192" s="21">
        <f>G191</f>
        <v/>
      </c>
      <c r="H192" s="21">
        <f>H191</f>
        <v/>
      </c>
      <c r="I192" s="21" t="n">
        <v>31</v>
      </c>
      <c r="J192" s="85">
        <f>J191</f>
        <v/>
      </c>
      <c r="K192" s="22">
        <f>IF(MID(J192,4,3)="551","DO","DI")</f>
        <v/>
      </c>
      <c r="L192" s="22" t="n"/>
      <c r="M192" s="22" t="n"/>
      <c r="N192" s="22">
        <f>IF(N191&lt;&gt;"",N191,"")</f>
        <v/>
      </c>
      <c r="O192" s="22" t="n"/>
      <c r="P192" s="22" t="n"/>
      <c r="Q192" s="22" t="n"/>
      <c r="R192" s="22" t="n"/>
      <c r="S192" s="25">
        <f>"%Z"&amp;TEXT(G192,"00")&amp;TEXT(H192,"0")&amp;"1"&amp;TEXT(I192,"00")</f>
        <v/>
      </c>
      <c r="T192" s="22">
        <f>IF(D192&lt;&gt;"",D192,"")</f>
        <v/>
      </c>
      <c r="U192" s="26" t="n"/>
      <c r="V192" s="22">
        <f>IF(E192&lt;&gt;"",E192,"")</f>
        <v/>
      </c>
      <c r="W192" s="23" t="inlineStr">
        <is>
          <t>MI</t>
        </is>
      </c>
      <c r="X192" s="84" t="inlineStr">
        <is>
          <t>DCS</t>
        </is>
      </c>
      <c r="Y192" s="27" t="n"/>
      <c r="Z192" s="27" t="n"/>
      <c r="AA192" s="28" t="n"/>
      <c r="AB192" s="33" t="n"/>
      <c r="AC192" s="29" t="n"/>
      <c r="AD192" s="27" t="n"/>
      <c r="AE192" s="27" t="n"/>
      <c r="AF192" s="27" t="n"/>
      <c r="AG192" s="27" t="n"/>
      <c r="AH192" s="33" t="n"/>
      <c r="AI192" s="27" t="n"/>
      <c r="AJ192" s="530" t="n"/>
      <c r="AK192" s="530" t="n"/>
      <c r="AL192" s="27" t="n"/>
      <c r="AM192" s="27" t="n"/>
      <c r="AN192" s="27" t="n"/>
      <c r="AO192" s="27" t="n"/>
      <c r="AP192" s="27" t="n"/>
      <c r="AQ192" s="33" t="n"/>
      <c r="AR192" s="33" t="n"/>
      <c r="AS192" s="33" t="n"/>
      <c r="AT192" s="33" t="n"/>
      <c r="AU192" s="33" t="n"/>
      <c r="AV192" s="33" t="n"/>
      <c r="AW192" s="33" t="n"/>
      <c r="AX192" s="33" t="n"/>
      <c r="AY192" s="33" t="n"/>
      <c r="AZ192" s="33" t="n"/>
      <c r="BA192" s="33" t="n"/>
      <c r="BB192" s="33" t="n"/>
      <c r="BC192" s="33" t="n"/>
      <c r="BD192" s="33" t="n"/>
      <c r="BE192" s="33" t="n"/>
      <c r="BF192" s="33" t="n"/>
      <c r="BG192" s="33" t="n"/>
      <c r="BH192" s="33" t="n"/>
      <c r="BI192" s="27" t="n"/>
      <c r="BJ192" s="33" t="n"/>
      <c r="BK192" s="33" t="n"/>
      <c r="BL192" s="33" t="n"/>
      <c r="BM192" s="27" t="n"/>
      <c r="BN192" s="27" t="n"/>
      <c r="BO192" s="27" t="n"/>
      <c r="BP192" s="27" t="n"/>
      <c r="BQ192" s="36" t="n"/>
      <c r="BR192" s="37" t="n"/>
      <c r="BS192" s="36" t="n"/>
      <c r="BT192" s="37" t="n"/>
    </row>
    <row r="193" ht="19.9" customHeight="1" s="521">
      <c r="A193" s="10" t="n">
        <v>193</v>
      </c>
      <c r="B193" s="16" t="n">
        <v>32</v>
      </c>
      <c r="C193" s="520" t="n"/>
      <c r="D193" s="50">
        <f>LEFT(F193,1)&amp;RIGHT(F193,2)&amp;"N"&amp;G193&amp;"S"&amp;H193&amp;"C"&amp;I193</f>
        <v/>
      </c>
      <c r="E193" s="533" t="inlineStr">
        <is>
          <t>Spare</t>
        </is>
      </c>
      <c r="F193" s="22">
        <f>F192</f>
        <v/>
      </c>
      <c r="G193" s="21">
        <f>G192</f>
        <v/>
      </c>
      <c r="H193" s="21">
        <f>H192</f>
        <v/>
      </c>
      <c r="I193" s="21" t="n">
        <v>32</v>
      </c>
      <c r="J193" s="85">
        <f>J192</f>
        <v/>
      </c>
      <c r="K193" s="22">
        <f>IF(MID(J193,4,3)="551","DO","DI")</f>
        <v/>
      </c>
      <c r="L193" s="22" t="n"/>
      <c r="M193" s="22" t="n"/>
      <c r="N193" s="22">
        <f>IF(N192&lt;&gt;"",N192,"")</f>
        <v/>
      </c>
      <c r="O193" s="22" t="n"/>
      <c r="P193" s="22" t="n"/>
      <c r="Q193" s="22" t="n"/>
      <c r="R193" s="22" t="n"/>
      <c r="S193" s="25">
        <f>"%Z"&amp;TEXT(G193,"00")&amp;TEXT(H193,"0")&amp;"1"&amp;TEXT(I193,"00")</f>
        <v/>
      </c>
      <c r="T193" s="22">
        <f>IF(D193&lt;&gt;"",D193,"")</f>
        <v/>
      </c>
      <c r="U193" s="26" t="n"/>
      <c r="V193" s="22">
        <f>IF(E193&lt;&gt;"",E193,"")</f>
        <v/>
      </c>
      <c r="W193" s="23" t="inlineStr">
        <is>
          <t>MI</t>
        </is>
      </c>
      <c r="X193" s="84" t="inlineStr">
        <is>
          <t>DCS</t>
        </is>
      </c>
      <c r="Y193" s="27" t="n"/>
      <c r="Z193" s="27" t="n"/>
      <c r="AA193" s="28" t="n"/>
      <c r="AB193" s="33" t="n"/>
      <c r="AC193" s="29" t="n"/>
      <c r="AD193" s="27" t="n"/>
      <c r="AE193" s="27" t="n"/>
      <c r="AF193" s="27" t="n"/>
      <c r="AG193" s="27" t="n"/>
      <c r="AH193" s="33" t="n"/>
      <c r="AI193" s="27" t="n"/>
      <c r="AJ193" s="530" t="n"/>
      <c r="AK193" s="530" t="n"/>
      <c r="AL193" s="27" t="n"/>
      <c r="AM193" s="27" t="n"/>
      <c r="AN193" s="27" t="n"/>
      <c r="AO193" s="27" t="n"/>
      <c r="AP193" s="27" t="n"/>
      <c r="AQ193" s="33" t="n"/>
      <c r="AR193" s="33" t="n"/>
      <c r="AS193" s="33" t="n"/>
      <c r="AT193" s="33" t="n"/>
      <c r="AU193" s="33" t="n"/>
      <c r="AV193" s="33" t="n"/>
      <c r="AW193" s="33" t="n"/>
      <c r="AX193" s="33" t="n"/>
      <c r="AY193" s="33" t="n"/>
      <c r="AZ193" s="33" t="n"/>
      <c r="BA193" s="33" t="n"/>
      <c r="BB193" s="33" t="n"/>
      <c r="BC193" s="33" t="n"/>
      <c r="BD193" s="33" t="n"/>
      <c r="BE193" s="33" t="n"/>
      <c r="BF193" s="33" t="n"/>
      <c r="BG193" s="33" t="n"/>
      <c r="BH193" s="33" t="n"/>
      <c r="BI193" s="27" t="n"/>
      <c r="BJ193" s="33" t="n"/>
      <c r="BK193" s="33" t="n"/>
      <c r="BL193" s="33" t="n"/>
      <c r="BM193" s="27" t="n"/>
      <c r="BN193" s="27" t="n"/>
      <c r="BO193" s="27" t="n"/>
      <c r="BP193" s="27" t="n"/>
      <c r="BQ193" s="36" t="n"/>
      <c r="BR193" s="37" t="n"/>
      <c r="BS193" s="36" t="n"/>
      <c r="BT193" s="37" t="n"/>
    </row>
    <row r="194" ht="19.9" customHeight="1" s="521">
      <c r="A194" s="10" t="n">
        <v>194</v>
      </c>
      <c r="B194" s="15" t="n">
        <v>1</v>
      </c>
      <c r="C194" s="519" t="n">
        <v>1812</v>
      </c>
      <c r="D194" s="43" t="inlineStr">
        <is>
          <t>18-YS-17101</t>
        </is>
      </c>
      <c r="E194" s="537" t="inlineStr">
        <is>
          <t>WHITE OIL DRUM</t>
        </is>
      </c>
      <c r="F194" s="22">
        <f>F193</f>
        <v/>
      </c>
      <c r="G194" s="21" t="n">
        <v>4</v>
      </c>
      <c r="H194" s="21" t="n">
        <v>7</v>
      </c>
      <c r="I194" s="21" t="n">
        <v>1</v>
      </c>
      <c r="J194" s="85" t="inlineStr">
        <is>
          <t>ADV151-P</t>
        </is>
      </c>
      <c r="K194" s="22">
        <f>IF(MID(J194,4,3)="551","DO","DI")</f>
        <v/>
      </c>
      <c r="L194" s="22" t="n"/>
      <c r="M194" s="22" t="n"/>
      <c r="N194" s="22" t="inlineStr">
        <is>
          <t>Y</t>
        </is>
      </c>
      <c r="O194" s="22" t="n"/>
      <c r="P194" s="22" t="n"/>
      <c r="Q194" s="83" t="n"/>
      <c r="R194" s="22" t="n"/>
      <c r="S194" s="25">
        <f>"%Z"&amp;TEXT(G194,"00")&amp;TEXT(H194,"0")&amp;"1"&amp;TEXT(I194,"00")</f>
        <v/>
      </c>
      <c r="T194" s="22">
        <f>IF(D194&lt;&gt;"",D194,"")</f>
        <v/>
      </c>
      <c r="U194" s="22" t="inlineStr">
        <is>
          <t>18-YSA-17101</t>
        </is>
      </c>
      <c r="V194" s="22">
        <f>IF(E194&lt;&gt;"",E194,"")</f>
        <v/>
      </c>
      <c r="W194" s="23" t="inlineStr">
        <is>
          <t>IS</t>
        </is>
      </c>
      <c r="X194" s="84" t="inlineStr">
        <is>
          <t>DCS</t>
        </is>
      </c>
      <c r="Y194" s="27" t="n"/>
      <c r="Z194" s="27" t="n"/>
      <c r="AA194" s="28" t="n"/>
      <c r="AB194" s="33" t="n"/>
      <c r="AC194" s="29" t="n"/>
      <c r="AD194" s="27" t="n"/>
      <c r="AE194" s="27" t="n"/>
      <c r="AF194" s="27" t="n"/>
      <c r="AG194" s="27" t="n"/>
      <c r="AH194" s="27" t="n"/>
      <c r="AI194" s="27" t="n"/>
      <c r="AJ194" s="530" t="inlineStr">
        <is>
          <t>18-EJB-12-003</t>
        </is>
      </c>
      <c r="AK194" s="530" t="inlineStr">
        <is>
          <t>18-12-001-EC</t>
        </is>
      </c>
      <c r="AL194" s="27" t="n"/>
      <c r="AM194" s="27" t="n"/>
      <c r="AN194" s="27" t="n"/>
      <c r="AO194" s="27" t="n"/>
      <c r="AP194" s="27" t="n"/>
      <c r="AQ194" s="33" t="n"/>
      <c r="AR194" s="33" t="n"/>
      <c r="AS194" s="33" t="n"/>
      <c r="AT194" s="33" t="n"/>
      <c r="AU194" s="33" t="n"/>
      <c r="AV194" s="33" t="n"/>
      <c r="AW194" s="33" t="n"/>
      <c r="AX194" s="33" t="n"/>
      <c r="AY194" s="33" t="n"/>
      <c r="AZ194" s="33" t="n"/>
      <c r="BA194" s="33" t="n"/>
      <c r="BB194" s="33" t="n"/>
      <c r="BC194" s="33" t="n"/>
      <c r="BD194" s="33" t="n"/>
      <c r="BE194" s="33" t="n"/>
      <c r="BF194" s="33" t="n"/>
      <c r="BG194" s="33" t="n"/>
      <c r="BH194" s="33" t="n"/>
      <c r="BI194" s="27" t="n"/>
      <c r="BJ194" s="33" t="n"/>
      <c r="BK194" s="33" t="n"/>
      <c r="BL194" s="33" t="n"/>
      <c r="BM194" s="27" t="n"/>
      <c r="BN194" s="27" t="n"/>
      <c r="BO194" s="27" t="n"/>
      <c r="BP194" s="27" t="n"/>
      <c r="BQ194" s="522" t="inlineStr">
        <is>
          <t>-</t>
        </is>
      </c>
      <c r="BR194" s="37" t="n"/>
      <c r="BS194" s="36" t="n"/>
      <c r="BT194" s="37" t="n"/>
      <c r="BU194" s="39" t="n"/>
      <c r="BV194" s="523" t="n">
        <v>1812</v>
      </c>
    </row>
    <row r="195" ht="19.9" customHeight="1" s="521">
      <c r="A195" s="10" t="n">
        <v>195</v>
      </c>
      <c r="B195" s="15" t="n">
        <v>2</v>
      </c>
      <c r="C195" s="519" t="n">
        <v>1812</v>
      </c>
      <c r="D195" s="43" t="inlineStr">
        <is>
          <t>18-YS-17102</t>
        </is>
      </c>
      <c r="E195" s="553" t="inlineStr">
        <is>
          <t>TEA CONTAINER</t>
        </is>
      </c>
      <c r="F195" s="22">
        <f>F194</f>
        <v/>
      </c>
      <c r="G195" s="21">
        <f>G194</f>
        <v/>
      </c>
      <c r="H195" s="21">
        <f>H194</f>
        <v/>
      </c>
      <c r="I195" s="21" t="n">
        <v>2</v>
      </c>
      <c r="J195" s="85">
        <f>J194</f>
        <v/>
      </c>
      <c r="K195" s="22">
        <f>IF(MID(J195,4,3)="551","DO","DI")</f>
        <v/>
      </c>
      <c r="L195" s="22" t="n"/>
      <c r="M195" s="22" t="n"/>
      <c r="N195" s="22">
        <f>IF(N194&lt;&gt;"",N194,"")</f>
        <v/>
      </c>
      <c r="O195" s="22" t="n"/>
      <c r="P195" s="22" t="n"/>
      <c r="Q195" s="22" t="n"/>
      <c r="R195" s="22" t="n"/>
      <c r="S195" s="25">
        <f>"%Z"&amp;TEXT(G195,"00")&amp;TEXT(H195,"0")&amp;"1"&amp;TEXT(I195,"00")</f>
        <v/>
      </c>
      <c r="T195" s="22">
        <f>IF(D195&lt;&gt;"",D195,"")</f>
        <v/>
      </c>
      <c r="U195" s="22" t="inlineStr">
        <is>
          <t>18-YSA-17102</t>
        </is>
      </c>
      <c r="V195" s="22">
        <f>IF(E195&lt;&gt;"",E195,"")</f>
        <v/>
      </c>
      <c r="W195" s="23" t="inlineStr">
        <is>
          <t>IS</t>
        </is>
      </c>
      <c r="X195" s="84" t="inlineStr">
        <is>
          <t>DCS</t>
        </is>
      </c>
      <c r="Y195" s="27" t="n"/>
      <c r="Z195" s="27" t="n"/>
      <c r="AA195" s="28" t="n"/>
      <c r="AB195" s="33" t="n"/>
      <c r="AC195" s="29" t="n"/>
      <c r="AD195" s="27" t="n"/>
      <c r="AE195" s="27" t="n"/>
      <c r="AF195" s="27" t="n"/>
      <c r="AG195" s="27" t="n"/>
      <c r="AH195" s="27" t="n"/>
      <c r="AI195" s="27" t="n"/>
      <c r="AJ195" s="530" t="inlineStr">
        <is>
          <t>18-EJB-12-003</t>
        </is>
      </c>
      <c r="AK195" s="530" t="inlineStr">
        <is>
          <t>18-12-001-EC</t>
        </is>
      </c>
      <c r="AL195" s="27" t="n"/>
      <c r="AM195" s="27" t="n"/>
      <c r="AN195" s="27" t="n"/>
      <c r="AO195" s="27" t="n"/>
      <c r="AP195" s="27" t="n"/>
      <c r="AQ195" s="33" t="n"/>
      <c r="AR195" s="33" t="n"/>
      <c r="AS195" s="33" t="n"/>
      <c r="AT195" s="33" t="n"/>
      <c r="AU195" s="33" t="n"/>
      <c r="AV195" s="33" t="n"/>
      <c r="AW195" s="33" t="n"/>
      <c r="AX195" s="33" t="n"/>
      <c r="AY195" s="33" t="n"/>
      <c r="AZ195" s="33" t="n"/>
      <c r="BA195" s="33" t="n"/>
      <c r="BB195" s="33" t="n"/>
      <c r="BC195" s="33" t="n"/>
      <c r="BD195" s="33" t="n"/>
      <c r="BE195" s="33" t="n"/>
      <c r="BF195" s="33" t="n"/>
      <c r="BG195" s="33" t="n"/>
      <c r="BH195" s="33" t="n"/>
      <c r="BI195" s="27" t="n"/>
      <c r="BJ195" s="33" t="n"/>
      <c r="BK195" s="33" t="n"/>
      <c r="BL195" s="33" t="n"/>
      <c r="BM195" s="27" t="n"/>
      <c r="BN195" s="27" t="n"/>
      <c r="BO195" s="27" t="n"/>
      <c r="BP195" s="27" t="n"/>
      <c r="BQ195" s="522" t="inlineStr">
        <is>
          <t>-</t>
        </is>
      </c>
      <c r="BR195" s="37" t="n"/>
      <c r="BS195" s="36" t="n"/>
      <c r="BT195" s="37" t="n"/>
      <c r="BU195" s="39" t="n"/>
      <c r="BV195" s="523" t="n">
        <v>1812</v>
      </c>
    </row>
    <row r="196" ht="19.9" customHeight="1" s="521">
      <c r="A196" s="10" t="n">
        <v>196</v>
      </c>
      <c r="B196" s="15" t="n">
        <v>3</v>
      </c>
      <c r="C196" s="519" t="n">
        <v>1830</v>
      </c>
      <c r="D196" s="43" t="inlineStr">
        <is>
          <t>18-YS-24103</t>
        </is>
      </c>
      <c r="E196" s="553" t="inlineStr">
        <is>
          <t>LIQUID ADDITIVE DRUM</t>
        </is>
      </c>
      <c r="F196" s="22">
        <f>F195</f>
        <v/>
      </c>
      <c r="G196" s="21">
        <f>G195</f>
        <v/>
      </c>
      <c r="H196" s="21">
        <f>H195</f>
        <v/>
      </c>
      <c r="I196" s="21" t="n">
        <v>3</v>
      </c>
      <c r="J196" s="85">
        <f>J195</f>
        <v/>
      </c>
      <c r="K196" s="22">
        <f>IF(MID(J196,4,3)="551","DO","DI")</f>
        <v/>
      </c>
      <c r="L196" s="22" t="n"/>
      <c r="M196" s="22" t="n"/>
      <c r="N196" s="22">
        <f>IF(N195&lt;&gt;"",N195,"")</f>
        <v/>
      </c>
      <c r="O196" s="22" t="n"/>
      <c r="P196" s="22" t="n"/>
      <c r="Q196" s="22" t="n"/>
      <c r="R196" s="22" t="n"/>
      <c r="S196" s="25">
        <f>"%Z"&amp;TEXT(G196,"00")&amp;TEXT(H196,"0")&amp;"1"&amp;TEXT(I196,"00")</f>
        <v/>
      </c>
      <c r="T196" s="22">
        <f>IF(D196&lt;&gt;"",D196,"")</f>
        <v/>
      </c>
      <c r="U196" s="22" t="inlineStr">
        <is>
          <t>18-YSA-24103</t>
        </is>
      </c>
      <c r="V196" s="22">
        <f>IF(E196&lt;&gt;"",E196,"")</f>
        <v/>
      </c>
      <c r="W196" s="23" t="inlineStr">
        <is>
          <t>IS</t>
        </is>
      </c>
      <c r="X196" s="84" t="inlineStr">
        <is>
          <t>DCS</t>
        </is>
      </c>
      <c r="Y196" s="27" t="n"/>
      <c r="Z196" s="27" t="n"/>
      <c r="AA196" s="28" t="n"/>
      <c r="AB196" s="33" t="n"/>
      <c r="AC196" s="29" t="n"/>
      <c r="AD196" s="27" t="n"/>
      <c r="AE196" s="27" t="n"/>
      <c r="AF196" s="27" t="n"/>
      <c r="AG196" s="27" t="n"/>
      <c r="AH196" s="27" t="n"/>
      <c r="AI196" s="27" t="n"/>
      <c r="AJ196" s="530" t="inlineStr">
        <is>
          <t>18-IJB-30-013</t>
        </is>
      </c>
      <c r="AK196" s="530" t="inlineStr">
        <is>
          <t>18-30-013-iCC</t>
        </is>
      </c>
      <c r="AL196" s="27" t="n"/>
      <c r="AM196" s="27" t="n"/>
      <c r="AN196" s="27" t="n"/>
      <c r="AO196" s="27" t="n"/>
      <c r="AP196" s="27" t="n"/>
      <c r="AQ196" s="33" t="n"/>
      <c r="AR196" s="33" t="n"/>
      <c r="AS196" s="33" t="n"/>
      <c r="AT196" s="33" t="n"/>
      <c r="AU196" s="33" t="n"/>
      <c r="AV196" s="33" t="n"/>
      <c r="AW196" s="33" t="n"/>
      <c r="AX196" s="33" t="n"/>
      <c r="AY196" s="33" t="n"/>
      <c r="AZ196" s="33" t="n"/>
      <c r="BA196" s="33" t="n"/>
      <c r="BB196" s="33" t="n"/>
      <c r="BC196" s="33" t="n"/>
      <c r="BD196" s="33" t="n"/>
      <c r="BE196" s="33" t="n"/>
      <c r="BF196" s="33" t="n"/>
      <c r="BG196" s="33" t="n"/>
      <c r="BH196" s="33" t="n"/>
      <c r="BI196" s="27" t="n"/>
      <c r="BJ196" s="33" t="n"/>
      <c r="BK196" s="33" t="n"/>
      <c r="BL196" s="33" t="n"/>
      <c r="BM196" s="27" t="n"/>
      <c r="BN196" s="27" t="n"/>
      <c r="BO196" s="27" t="n"/>
      <c r="BP196" s="27" t="n"/>
      <c r="BQ196" s="522" t="inlineStr">
        <is>
          <t>-</t>
        </is>
      </c>
      <c r="BR196" s="37" t="n"/>
      <c r="BS196" s="36" t="n"/>
      <c r="BT196" s="37" t="n"/>
      <c r="BU196" s="39" t="n"/>
      <c r="BV196" s="523" t="n">
        <v>1830</v>
      </c>
    </row>
    <row r="197" ht="19.9" customHeight="1" s="521">
      <c r="A197" s="10" t="n">
        <v>197</v>
      </c>
      <c r="B197" s="15" t="n">
        <v>4</v>
      </c>
      <c r="C197" s="519" t="n"/>
      <c r="D197" s="50">
        <f>LEFT(F197,1)&amp;RIGHT(F197,2)&amp;"N"&amp;G197&amp;"S"&amp;H197&amp;"C"&amp;I197</f>
        <v/>
      </c>
      <c r="E197" s="553" t="inlineStr">
        <is>
          <t>Spare</t>
        </is>
      </c>
      <c r="F197" s="22">
        <f>F196</f>
        <v/>
      </c>
      <c r="G197" s="21">
        <f>G196</f>
        <v/>
      </c>
      <c r="H197" s="21">
        <f>H196</f>
        <v/>
      </c>
      <c r="I197" s="21" t="n">
        <v>4</v>
      </c>
      <c r="J197" s="85">
        <f>J196</f>
        <v/>
      </c>
      <c r="K197" s="22">
        <f>IF(MID(J197,4,3)="551","DO","DI")</f>
        <v/>
      </c>
      <c r="L197" s="22" t="n"/>
      <c r="M197" s="22" t="n"/>
      <c r="N197" s="22">
        <f>IF(N196&lt;&gt;"",N196,"")</f>
        <v/>
      </c>
      <c r="O197" s="22" t="n"/>
      <c r="P197" s="22" t="n"/>
      <c r="Q197" s="22" t="n"/>
      <c r="R197" s="22" t="n"/>
      <c r="S197" s="25">
        <f>"%Z"&amp;TEXT(G197,"00")&amp;TEXT(H197,"0")&amp;"1"&amp;TEXT(I197,"00")</f>
        <v/>
      </c>
      <c r="T197" s="22">
        <f>IF(D197&lt;&gt;"",D197,"")</f>
        <v/>
      </c>
      <c r="U197" s="22" t="n"/>
      <c r="V197" s="22">
        <f>IF(E197&lt;&gt;"",E197,"")</f>
        <v/>
      </c>
      <c r="W197" s="23" t="inlineStr">
        <is>
          <t>IS</t>
        </is>
      </c>
      <c r="X197" s="84" t="inlineStr">
        <is>
          <t>DCS</t>
        </is>
      </c>
      <c r="Y197" s="27" t="n"/>
      <c r="Z197" s="27" t="n"/>
      <c r="AA197" s="28" t="n"/>
      <c r="AB197" s="33" t="n"/>
      <c r="AC197" s="29" t="n"/>
      <c r="AD197" s="27" t="n"/>
      <c r="AE197" s="27" t="n"/>
      <c r="AF197" s="27" t="n"/>
      <c r="AG197" s="27" t="n"/>
      <c r="AH197" s="27" t="n"/>
      <c r="AI197" s="27" t="n"/>
      <c r="AJ197" s="530" t="n"/>
      <c r="AK197" s="530" t="n"/>
      <c r="AL197" s="27" t="n"/>
      <c r="AM197" s="27" t="n"/>
      <c r="AN197" s="27" t="n"/>
      <c r="AO197" s="27" t="n"/>
      <c r="AP197" s="27" t="n"/>
      <c r="AQ197" s="33" t="n"/>
      <c r="AR197" s="33" t="n"/>
      <c r="AS197" s="33" t="n"/>
      <c r="AT197" s="33" t="n"/>
      <c r="AU197" s="33" t="n"/>
      <c r="AV197" s="33" t="n"/>
      <c r="AW197" s="33" t="n"/>
      <c r="AX197" s="33" t="n"/>
      <c r="AY197" s="33" t="n"/>
      <c r="AZ197" s="33" t="n"/>
      <c r="BA197" s="33" t="n"/>
      <c r="BB197" s="33" t="n"/>
      <c r="BC197" s="33" t="n"/>
      <c r="BD197" s="33" t="n"/>
      <c r="BE197" s="33" t="n"/>
      <c r="BF197" s="33" t="n"/>
      <c r="BG197" s="33" t="n"/>
      <c r="BH197" s="33" t="n"/>
      <c r="BI197" s="27" t="n"/>
      <c r="BJ197" s="33" t="n"/>
      <c r="BK197" s="33" t="n"/>
      <c r="BL197" s="33" t="n"/>
      <c r="BM197" s="27" t="n"/>
      <c r="BN197" s="27" t="n"/>
      <c r="BO197" s="27" t="n"/>
      <c r="BP197" s="27" t="n"/>
      <c r="BQ197" s="36" t="n"/>
      <c r="BR197" s="37" t="n"/>
      <c r="BS197" s="36" t="n"/>
      <c r="BT197" s="37" t="n"/>
      <c r="BU197" s="39" t="n"/>
    </row>
    <row r="198" ht="19.9" customHeight="1" s="521">
      <c r="A198" s="10" t="n">
        <v>198</v>
      </c>
      <c r="B198" s="15" t="n">
        <v>5</v>
      </c>
      <c r="C198" s="519" t="n"/>
      <c r="D198" s="50">
        <f>LEFT(F198,1)&amp;RIGHT(F198,2)&amp;"N"&amp;G198&amp;"S"&amp;H198&amp;"C"&amp;I198</f>
        <v/>
      </c>
      <c r="E198" s="553" t="inlineStr">
        <is>
          <t>Spare</t>
        </is>
      </c>
      <c r="F198" s="22">
        <f>F197</f>
        <v/>
      </c>
      <c r="G198" s="21">
        <f>G197</f>
        <v/>
      </c>
      <c r="H198" s="21">
        <f>H197</f>
        <v/>
      </c>
      <c r="I198" s="21" t="n">
        <v>5</v>
      </c>
      <c r="J198" s="85">
        <f>J197</f>
        <v/>
      </c>
      <c r="K198" s="22">
        <f>IF(MID(J198,4,3)="551","DO","DI")</f>
        <v/>
      </c>
      <c r="L198" s="22" t="n"/>
      <c r="M198" s="22" t="n"/>
      <c r="N198" s="22">
        <f>IF(N197&lt;&gt;"",N197,"")</f>
        <v/>
      </c>
      <c r="O198" s="22" t="n"/>
      <c r="P198" s="22" t="n"/>
      <c r="Q198" s="22" t="n"/>
      <c r="R198" s="22" t="n"/>
      <c r="S198" s="25">
        <f>"%Z"&amp;TEXT(G198,"00")&amp;TEXT(H198,"0")&amp;"1"&amp;TEXT(I198,"00")</f>
        <v/>
      </c>
      <c r="T198" s="22">
        <f>IF(D198&lt;&gt;"",D198,"")</f>
        <v/>
      </c>
      <c r="U198" s="22" t="n"/>
      <c r="V198" s="22">
        <f>IF(E198&lt;&gt;"",E198,"")</f>
        <v/>
      </c>
      <c r="W198" s="23" t="inlineStr">
        <is>
          <t>IS</t>
        </is>
      </c>
      <c r="X198" s="84" t="inlineStr">
        <is>
          <t>DCS</t>
        </is>
      </c>
      <c r="Y198" s="27" t="n"/>
      <c r="Z198" s="27" t="n"/>
      <c r="AA198" s="28" t="n"/>
      <c r="AB198" s="33" t="n"/>
      <c r="AC198" s="29" t="n"/>
      <c r="AD198" s="27" t="n"/>
      <c r="AE198" s="27" t="n"/>
      <c r="AF198" s="27" t="n"/>
      <c r="AG198" s="27" t="n"/>
      <c r="AH198" s="27" t="n"/>
      <c r="AI198" s="27" t="n"/>
      <c r="AJ198" s="530" t="n"/>
      <c r="AK198" s="530" t="n"/>
      <c r="AL198" s="27" t="n"/>
      <c r="AM198" s="27" t="n"/>
      <c r="AN198" s="27" t="n"/>
      <c r="AO198" s="27" t="n"/>
      <c r="AP198" s="27" t="n"/>
      <c r="AQ198" s="33" t="n"/>
      <c r="AR198" s="33" t="n"/>
      <c r="AS198" s="33" t="n"/>
      <c r="AT198" s="33" t="n"/>
      <c r="AU198" s="33" t="n"/>
      <c r="AV198" s="33" t="n"/>
      <c r="AW198" s="33" t="n"/>
      <c r="AX198" s="33" t="n"/>
      <c r="AY198" s="33" t="n"/>
      <c r="AZ198" s="33" t="n"/>
      <c r="BA198" s="33" t="n"/>
      <c r="BB198" s="33" t="n"/>
      <c r="BC198" s="33" t="n"/>
      <c r="BD198" s="33" t="n"/>
      <c r="BE198" s="33" t="n"/>
      <c r="BF198" s="33" t="n"/>
      <c r="BG198" s="33" t="n"/>
      <c r="BH198" s="33" t="n"/>
      <c r="BI198" s="27" t="n"/>
      <c r="BJ198" s="33" t="n"/>
      <c r="BK198" s="33" t="n"/>
      <c r="BL198" s="33" t="n"/>
      <c r="BM198" s="27" t="n"/>
      <c r="BN198" s="27" t="n"/>
      <c r="BO198" s="27" t="n"/>
      <c r="BP198" s="27" t="n"/>
      <c r="BQ198" s="36" t="n"/>
      <c r="BR198" s="37" t="n"/>
      <c r="BS198" s="36" t="n"/>
      <c r="BT198" s="37" t="n"/>
      <c r="BU198" s="39" t="n"/>
    </row>
    <row r="199" ht="19.9" customHeight="1" s="521">
      <c r="A199" s="10" t="n">
        <v>199</v>
      </c>
      <c r="B199" s="15" t="n">
        <v>6</v>
      </c>
      <c r="C199" s="519" t="n"/>
      <c r="D199" s="50">
        <f>LEFT(F199,1)&amp;RIGHT(F199,2)&amp;"N"&amp;G199&amp;"S"&amp;H199&amp;"C"&amp;I199</f>
        <v/>
      </c>
      <c r="E199" s="553" t="inlineStr">
        <is>
          <t>Spare</t>
        </is>
      </c>
      <c r="F199" s="22">
        <f>F198</f>
        <v/>
      </c>
      <c r="G199" s="21">
        <f>G198</f>
        <v/>
      </c>
      <c r="H199" s="21">
        <f>H198</f>
        <v/>
      </c>
      <c r="I199" s="21" t="n">
        <v>6</v>
      </c>
      <c r="J199" s="85">
        <f>J198</f>
        <v/>
      </c>
      <c r="K199" s="22">
        <f>IF(MID(J199,4,3)="551","DO","DI")</f>
        <v/>
      </c>
      <c r="L199" s="22" t="n"/>
      <c r="M199" s="22" t="n"/>
      <c r="N199" s="22">
        <f>IF(N198&lt;&gt;"",N198,"")</f>
        <v/>
      </c>
      <c r="O199" s="22" t="n"/>
      <c r="P199" s="22" t="n"/>
      <c r="Q199" s="22" t="n"/>
      <c r="R199" s="22" t="n"/>
      <c r="S199" s="25">
        <f>"%Z"&amp;TEXT(G199,"00")&amp;TEXT(H199,"0")&amp;"1"&amp;TEXT(I199,"00")</f>
        <v/>
      </c>
      <c r="T199" s="22">
        <f>IF(D199&lt;&gt;"",D199,"")</f>
        <v/>
      </c>
      <c r="U199" s="22" t="n"/>
      <c r="V199" s="22">
        <f>IF(E199&lt;&gt;"",E199,"")</f>
        <v/>
      </c>
      <c r="W199" s="23" t="inlineStr">
        <is>
          <t>IS</t>
        </is>
      </c>
      <c r="X199" s="84" t="inlineStr">
        <is>
          <t>DCS</t>
        </is>
      </c>
      <c r="Y199" s="27" t="n"/>
      <c r="Z199" s="27" t="n"/>
      <c r="AA199" s="28" t="n"/>
      <c r="AB199" s="33" t="n"/>
      <c r="AC199" s="29" t="n"/>
      <c r="AD199" s="27" t="n"/>
      <c r="AE199" s="27" t="n"/>
      <c r="AF199" s="27" t="n"/>
      <c r="AG199" s="27" t="n"/>
      <c r="AH199" s="27" t="n"/>
      <c r="AI199" s="27" t="n"/>
      <c r="AJ199" s="530" t="n"/>
      <c r="AK199" s="530" t="n"/>
      <c r="AL199" s="27" t="n"/>
      <c r="AM199" s="27" t="n"/>
      <c r="AN199" s="27" t="n"/>
      <c r="AO199" s="27" t="n"/>
      <c r="AP199" s="27" t="n"/>
      <c r="AQ199" s="33" t="n"/>
      <c r="AR199" s="33" t="n"/>
      <c r="AS199" s="33" t="n"/>
      <c r="AT199" s="33" t="n"/>
      <c r="AU199" s="33" t="n"/>
      <c r="AV199" s="33" t="n"/>
      <c r="AW199" s="33" t="n"/>
      <c r="AX199" s="33" t="n"/>
      <c r="AY199" s="33" t="n"/>
      <c r="AZ199" s="33" t="n"/>
      <c r="BA199" s="33" t="n"/>
      <c r="BB199" s="33" t="n"/>
      <c r="BC199" s="33" t="n"/>
      <c r="BD199" s="33" t="n"/>
      <c r="BE199" s="33" t="n"/>
      <c r="BF199" s="33" t="n"/>
      <c r="BG199" s="33" t="n"/>
      <c r="BH199" s="33" t="n"/>
      <c r="BI199" s="27" t="n"/>
      <c r="BJ199" s="33" t="n"/>
      <c r="BK199" s="33" t="n"/>
      <c r="BL199" s="33" t="n"/>
      <c r="BM199" s="27" t="n"/>
      <c r="BN199" s="27" t="n"/>
      <c r="BO199" s="27" t="n"/>
      <c r="BP199" s="27" t="n"/>
      <c r="BQ199" s="36" t="n"/>
      <c r="BR199" s="37" t="n"/>
      <c r="BS199" s="36" t="n"/>
      <c r="BT199" s="37" t="n"/>
      <c r="BU199" s="39" t="n"/>
    </row>
    <row r="200" ht="19.9" customHeight="1" s="521">
      <c r="A200" s="10" t="n">
        <v>200</v>
      </c>
      <c r="B200" s="15" t="n">
        <v>7</v>
      </c>
      <c r="C200" s="519" t="n"/>
      <c r="D200" s="50">
        <f>LEFT(F200,1)&amp;RIGHT(F200,2)&amp;"N"&amp;G200&amp;"S"&amp;H200&amp;"C"&amp;I200</f>
        <v/>
      </c>
      <c r="E200" s="553" t="inlineStr">
        <is>
          <t>Spare</t>
        </is>
      </c>
      <c r="F200" s="22">
        <f>F199</f>
        <v/>
      </c>
      <c r="G200" s="21">
        <f>G199</f>
        <v/>
      </c>
      <c r="H200" s="21">
        <f>H199</f>
        <v/>
      </c>
      <c r="I200" s="21" t="n">
        <v>7</v>
      </c>
      <c r="J200" s="85">
        <f>J199</f>
        <v/>
      </c>
      <c r="K200" s="22">
        <f>IF(MID(J200,4,3)="551","DO","DI")</f>
        <v/>
      </c>
      <c r="L200" s="22" t="n"/>
      <c r="M200" s="22" t="n"/>
      <c r="N200" s="22">
        <f>IF(N199&lt;&gt;"",N199,"")</f>
        <v/>
      </c>
      <c r="O200" s="22" t="n"/>
      <c r="P200" s="22" t="n"/>
      <c r="Q200" s="22" t="n"/>
      <c r="R200" s="22" t="n"/>
      <c r="S200" s="25">
        <f>"%Z"&amp;TEXT(G200,"00")&amp;TEXT(H200,"0")&amp;"1"&amp;TEXT(I200,"00")</f>
        <v/>
      </c>
      <c r="T200" s="22">
        <f>IF(D200&lt;&gt;"",D200,"")</f>
        <v/>
      </c>
      <c r="U200" s="22" t="n"/>
      <c r="V200" s="22">
        <f>IF(E200&lt;&gt;"",E200,"")</f>
        <v/>
      </c>
      <c r="W200" s="23" t="inlineStr">
        <is>
          <t>IS</t>
        </is>
      </c>
      <c r="X200" s="84" t="inlineStr">
        <is>
          <t>DCS</t>
        </is>
      </c>
      <c r="Y200" s="27" t="n"/>
      <c r="Z200" s="27" t="n"/>
      <c r="AA200" s="28" t="n"/>
      <c r="AB200" s="33" t="n"/>
      <c r="AC200" s="29" t="n"/>
      <c r="AD200" s="27" t="n"/>
      <c r="AE200" s="27" t="n"/>
      <c r="AF200" s="27" t="n"/>
      <c r="AG200" s="27" t="n"/>
      <c r="AH200" s="27" t="n"/>
      <c r="AI200" s="27" t="n"/>
      <c r="AJ200" s="530" t="n"/>
      <c r="AK200" s="530" t="n"/>
      <c r="AL200" s="27" t="n"/>
      <c r="AM200" s="27" t="n"/>
      <c r="AN200" s="27" t="n"/>
      <c r="AO200" s="27" t="n"/>
      <c r="AP200" s="27" t="n"/>
      <c r="AQ200" s="33" t="n"/>
      <c r="AR200" s="33" t="n"/>
      <c r="AS200" s="33" t="n"/>
      <c r="AT200" s="33" t="n"/>
      <c r="AU200" s="33" t="n"/>
      <c r="AV200" s="33" t="n"/>
      <c r="AW200" s="33" t="n"/>
      <c r="AX200" s="33" t="n"/>
      <c r="AY200" s="33" t="n"/>
      <c r="AZ200" s="33" t="n"/>
      <c r="BA200" s="33" t="n"/>
      <c r="BB200" s="33" t="n"/>
      <c r="BC200" s="33" t="n"/>
      <c r="BD200" s="33" t="n"/>
      <c r="BE200" s="33" t="n"/>
      <c r="BF200" s="33" t="n"/>
      <c r="BG200" s="33" t="n"/>
      <c r="BH200" s="33" t="n"/>
      <c r="BI200" s="27" t="n"/>
      <c r="BJ200" s="33" t="n"/>
      <c r="BK200" s="33" t="n"/>
      <c r="BL200" s="33" t="n"/>
      <c r="BM200" s="27" t="n"/>
      <c r="BN200" s="27" t="n"/>
      <c r="BO200" s="27" t="n"/>
      <c r="BP200" s="27" t="n"/>
      <c r="BQ200" s="36" t="n"/>
      <c r="BR200" s="37" t="n"/>
      <c r="BS200" s="36" t="n"/>
      <c r="BT200" s="37" t="n"/>
      <c r="BU200" s="39" t="n"/>
    </row>
    <row r="201" ht="19.9" customHeight="1" s="521">
      <c r="A201" s="10" t="n">
        <v>201</v>
      </c>
      <c r="B201" s="15" t="n">
        <v>8</v>
      </c>
      <c r="C201" s="519" t="n"/>
      <c r="D201" s="50">
        <f>LEFT(F201,1)&amp;RIGHT(F201,2)&amp;"N"&amp;G201&amp;"S"&amp;H201&amp;"C"&amp;I201</f>
        <v/>
      </c>
      <c r="E201" s="553" t="inlineStr">
        <is>
          <t>Spare</t>
        </is>
      </c>
      <c r="F201" s="22">
        <f>F200</f>
        <v/>
      </c>
      <c r="G201" s="21">
        <f>G200</f>
        <v/>
      </c>
      <c r="H201" s="21">
        <f>H200</f>
        <v/>
      </c>
      <c r="I201" s="21" t="n">
        <v>8</v>
      </c>
      <c r="J201" s="85">
        <f>J200</f>
        <v/>
      </c>
      <c r="K201" s="22">
        <f>IF(MID(J201,4,3)="551","DO","DI")</f>
        <v/>
      </c>
      <c r="L201" s="22" t="n"/>
      <c r="M201" s="22" t="n"/>
      <c r="N201" s="22">
        <f>IF(N200&lt;&gt;"",N200,"")</f>
        <v/>
      </c>
      <c r="O201" s="22" t="n"/>
      <c r="P201" s="22" t="n"/>
      <c r="Q201" s="22" t="n"/>
      <c r="R201" s="22" t="n"/>
      <c r="S201" s="25">
        <f>"%Z"&amp;TEXT(G201,"00")&amp;TEXT(H201,"0")&amp;"1"&amp;TEXT(I201,"00")</f>
        <v/>
      </c>
      <c r="T201" s="22">
        <f>IF(D201&lt;&gt;"",D201,"")</f>
        <v/>
      </c>
      <c r="U201" s="22" t="n"/>
      <c r="V201" s="22">
        <f>IF(E201&lt;&gt;"",E201,"")</f>
        <v/>
      </c>
      <c r="W201" s="23" t="inlineStr">
        <is>
          <t>IS</t>
        </is>
      </c>
      <c r="X201" s="84" t="inlineStr">
        <is>
          <t>DCS</t>
        </is>
      </c>
      <c r="Y201" s="27" t="n"/>
      <c r="Z201" s="27" t="n"/>
      <c r="AA201" s="28" t="n"/>
      <c r="AB201" s="33" t="n"/>
      <c r="AC201" s="29" t="n"/>
      <c r="AD201" s="27" t="n"/>
      <c r="AE201" s="27" t="n"/>
      <c r="AF201" s="27" t="n"/>
      <c r="AG201" s="27" t="n"/>
      <c r="AH201" s="27" t="n"/>
      <c r="AI201" s="27" t="n"/>
      <c r="AJ201" s="530" t="n"/>
      <c r="AK201" s="530" t="n"/>
      <c r="AL201" s="27" t="n"/>
      <c r="AM201" s="27" t="n"/>
      <c r="AN201" s="27" t="n"/>
      <c r="AO201" s="27" t="n"/>
      <c r="AP201" s="27" t="n"/>
      <c r="AQ201" s="33" t="n"/>
      <c r="AR201" s="33" t="n"/>
      <c r="AS201" s="33" t="n"/>
      <c r="AT201" s="33" t="n"/>
      <c r="AU201" s="33" t="n"/>
      <c r="AV201" s="33" t="n"/>
      <c r="AW201" s="33" t="n"/>
      <c r="AX201" s="33" t="n"/>
      <c r="AY201" s="33" t="n"/>
      <c r="AZ201" s="33" t="n"/>
      <c r="BA201" s="33" t="n"/>
      <c r="BB201" s="33" t="n"/>
      <c r="BC201" s="33" t="n"/>
      <c r="BD201" s="33" t="n"/>
      <c r="BE201" s="33" t="n"/>
      <c r="BF201" s="33" t="n"/>
      <c r="BG201" s="33" t="n"/>
      <c r="BH201" s="33" t="n"/>
      <c r="BI201" s="27" t="n"/>
      <c r="BJ201" s="33" t="n"/>
      <c r="BK201" s="33" t="n"/>
      <c r="BL201" s="33" t="n"/>
      <c r="BM201" s="27" t="n"/>
      <c r="BN201" s="27" t="n"/>
      <c r="BO201" s="27" t="n"/>
      <c r="BP201" s="27" t="n"/>
      <c r="BQ201" s="36" t="n"/>
      <c r="BR201" s="37" t="n"/>
      <c r="BS201" s="36" t="n"/>
      <c r="BT201" s="37" t="n"/>
      <c r="BU201" s="39" t="n"/>
    </row>
    <row r="202" ht="19.9" customHeight="1" s="521">
      <c r="A202" s="10" t="n">
        <v>202</v>
      </c>
      <c r="B202" s="15" t="n">
        <v>9</v>
      </c>
      <c r="C202" s="519" t="n"/>
      <c r="D202" s="50">
        <f>LEFT(F202,1)&amp;RIGHT(F202,2)&amp;"N"&amp;G202&amp;"S"&amp;H202&amp;"C"&amp;I202</f>
        <v/>
      </c>
      <c r="E202" s="553" t="inlineStr">
        <is>
          <t>Spare</t>
        </is>
      </c>
      <c r="F202" s="22">
        <f>F201</f>
        <v/>
      </c>
      <c r="G202" s="21">
        <f>G201</f>
        <v/>
      </c>
      <c r="H202" s="21">
        <f>H201</f>
        <v/>
      </c>
      <c r="I202" s="21" t="n">
        <v>9</v>
      </c>
      <c r="J202" s="85">
        <f>J201</f>
        <v/>
      </c>
      <c r="K202" s="22">
        <f>IF(MID(J202,4,3)="551","DO","DI")</f>
        <v/>
      </c>
      <c r="L202" s="22" t="n"/>
      <c r="M202" s="22" t="n"/>
      <c r="N202" s="22">
        <f>IF(N201&lt;&gt;"",N201,"")</f>
        <v/>
      </c>
      <c r="O202" s="22" t="n"/>
      <c r="P202" s="22" t="n"/>
      <c r="Q202" s="22" t="n"/>
      <c r="R202" s="22" t="n"/>
      <c r="S202" s="25">
        <f>"%Z"&amp;TEXT(G202,"00")&amp;TEXT(H202,"0")&amp;"1"&amp;TEXT(I202,"00")</f>
        <v/>
      </c>
      <c r="T202" s="22">
        <f>IF(D202&lt;&gt;"",D202,"")</f>
        <v/>
      </c>
      <c r="U202" s="22" t="n"/>
      <c r="V202" s="22">
        <f>IF(E202&lt;&gt;"",E202,"")</f>
        <v/>
      </c>
      <c r="W202" s="23" t="inlineStr">
        <is>
          <t>IS</t>
        </is>
      </c>
      <c r="X202" s="84" t="inlineStr">
        <is>
          <t>DCS</t>
        </is>
      </c>
      <c r="Y202" s="27" t="n"/>
      <c r="Z202" s="27" t="n"/>
      <c r="AA202" s="28" t="n"/>
      <c r="AB202" s="33" t="n"/>
      <c r="AC202" s="29" t="n"/>
      <c r="AD202" s="27" t="n"/>
      <c r="AE202" s="27" t="n"/>
      <c r="AF202" s="27" t="n"/>
      <c r="AG202" s="27" t="n"/>
      <c r="AH202" s="27" t="n"/>
      <c r="AI202" s="27" t="n"/>
      <c r="AJ202" s="530" t="n"/>
      <c r="AK202" s="530" t="n"/>
      <c r="AL202" s="27" t="n"/>
      <c r="AM202" s="27" t="n"/>
      <c r="AN202" s="27" t="n"/>
      <c r="AO202" s="27" t="n"/>
      <c r="AP202" s="27" t="n"/>
      <c r="AQ202" s="33" t="n"/>
      <c r="AR202" s="33" t="n"/>
      <c r="AS202" s="33" t="n"/>
      <c r="AT202" s="33" t="n"/>
      <c r="AU202" s="33" t="n"/>
      <c r="AV202" s="33" t="n"/>
      <c r="AW202" s="33" t="n"/>
      <c r="AX202" s="33" t="n"/>
      <c r="AY202" s="33" t="n"/>
      <c r="AZ202" s="33" t="n"/>
      <c r="BA202" s="33" t="n"/>
      <c r="BB202" s="33" t="n"/>
      <c r="BC202" s="33" t="n"/>
      <c r="BD202" s="33" t="n"/>
      <c r="BE202" s="33" t="n"/>
      <c r="BF202" s="33" t="n"/>
      <c r="BG202" s="33" t="n"/>
      <c r="BH202" s="33" t="n"/>
      <c r="BI202" s="27" t="n"/>
      <c r="BJ202" s="33" t="n"/>
      <c r="BK202" s="33" t="n"/>
      <c r="BL202" s="33" t="n"/>
      <c r="BM202" s="27" t="n"/>
      <c r="BN202" s="27" t="n"/>
      <c r="BO202" s="27" t="n"/>
      <c r="BP202" s="27" t="n"/>
      <c r="BQ202" s="36" t="n"/>
      <c r="BR202" s="37" t="n"/>
      <c r="BS202" s="36" t="n"/>
      <c r="BT202" s="37" t="n"/>
      <c r="BU202" s="39" t="n"/>
    </row>
    <row r="203" ht="19.9" customHeight="1" s="521">
      <c r="A203" s="10" t="n">
        <v>203</v>
      </c>
      <c r="B203" s="15" t="n">
        <v>10</v>
      </c>
      <c r="C203" s="519" t="n"/>
      <c r="D203" s="50">
        <f>LEFT(F203,1)&amp;RIGHT(F203,2)&amp;"N"&amp;G203&amp;"S"&amp;H203&amp;"C"&amp;I203</f>
        <v/>
      </c>
      <c r="E203" s="553" t="inlineStr">
        <is>
          <t>Spare</t>
        </is>
      </c>
      <c r="F203" s="22">
        <f>F202</f>
        <v/>
      </c>
      <c r="G203" s="21">
        <f>G202</f>
        <v/>
      </c>
      <c r="H203" s="21">
        <f>H202</f>
        <v/>
      </c>
      <c r="I203" s="21" t="n">
        <v>10</v>
      </c>
      <c r="J203" s="85">
        <f>J202</f>
        <v/>
      </c>
      <c r="K203" s="22">
        <f>IF(MID(J203,4,3)="551","DO","DI")</f>
        <v/>
      </c>
      <c r="L203" s="22" t="n"/>
      <c r="M203" s="22" t="n"/>
      <c r="N203" s="22">
        <f>IF(N202&lt;&gt;"",N202,"")</f>
        <v/>
      </c>
      <c r="O203" s="22" t="n"/>
      <c r="P203" s="22" t="n"/>
      <c r="Q203" s="22" t="n"/>
      <c r="R203" s="22" t="n"/>
      <c r="S203" s="25">
        <f>"%Z"&amp;TEXT(G203,"00")&amp;TEXT(H203,"0")&amp;"1"&amp;TEXT(I203,"00")</f>
        <v/>
      </c>
      <c r="T203" s="22">
        <f>IF(D203&lt;&gt;"",D203,"")</f>
        <v/>
      </c>
      <c r="U203" s="22" t="n"/>
      <c r="V203" s="22">
        <f>IF(E203&lt;&gt;"",E203,"")</f>
        <v/>
      </c>
      <c r="W203" s="23" t="inlineStr">
        <is>
          <t>IS</t>
        </is>
      </c>
      <c r="X203" s="84" t="inlineStr">
        <is>
          <t>DCS</t>
        </is>
      </c>
      <c r="Y203" s="27" t="n"/>
      <c r="Z203" s="27" t="n"/>
      <c r="AA203" s="28" t="n"/>
      <c r="AB203" s="33" t="n"/>
      <c r="AC203" s="29" t="n"/>
      <c r="AD203" s="27" t="n"/>
      <c r="AE203" s="27" t="n"/>
      <c r="AF203" s="27" t="n"/>
      <c r="AG203" s="27" t="n"/>
      <c r="AH203" s="27" t="n"/>
      <c r="AI203" s="27" t="n"/>
      <c r="AJ203" s="530" t="n"/>
      <c r="AK203" s="530" t="n"/>
      <c r="AL203" s="27" t="n"/>
      <c r="AM203" s="27" t="n"/>
      <c r="AN203" s="27" t="n"/>
      <c r="AO203" s="27" t="n"/>
      <c r="AP203" s="27" t="n"/>
      <c r="AQ203" s="33" t="n"/>
      <c r="AR203" s="33" t="n"/>
      <c r="AS203" s="33" t="n"/>
      <c r="AT203" s="33" t="n"/>
      <c r="AU203" s="33" t="n"/>
      <c r="AV203" s="33" t="n"/>
      <c r="AW203" s="33" t="n"/>
      <c r="AX203" s="33" t="n"/>
      <c r="AY203" s="33" t="n"/>
      <c r="AZ203" s="33" t="n"/>
      <c r="BA203" s="33" t="n"/>
      <c r="BB203" s="33" t="n"/>
      <c r="BC203" s="33" t="n"/>
      <c r="BD203" s="33" t="n"/>
      <c r="BE203" s="33" t="n"/>
      <c r="BF203" s="33" t="n"/>
      <c r="BG203" s="33" t="n"/>
      <c r="BH203" s="33" t="n"/>
      <c r="BI203" s="27" t="n"/>
      <c r="BJ203" s="33" t="n"/>
      <c r="BK203" s="33" t="n"/>
      <c r="BL203" s="33" t="n"/>
      <c r="BM203" s="27" t="n"/>
      <c r="BN203" s="27" t="n"/>
      <c r="BO203" s="27" t="n"/>
      <c r="BP203" s="27" t="n"/>
      <c r="BQ203" s="36" t="n"/>
      <c r="BR203" s="37" t="n"/>
      <c r="BS203" s="36" t="n"/>
      <c r="BT203" s="37" t="n"/>
      <c r="BU203" s="39" t="n"/>
    </row>
    <row r="204" ht="19.9" customHeight="1" s="521">
      <c r="A204" s="10" t="n">
        <v>204</v>
      </c>
      <c r="B204" s="15" t="n">
        <v>11</v>
      </c>
      <c r="C204" s="519" t="n"/>
      <c r="D204" s="50">
        <f>LEFT(F204,1)&amp;RIGHT(F204,2)&amp;"N"&amp;G204&amp;"S"&amp;H204&amp;"C"&amp;I204</f>
        <v/>
      </c>
      <c r="E204" s="553" t="inlineStr">
        <is>
          <t>Spare</t>
        </is>
      </c>
      <c r="F204" s="22">
        <f>F203</f>
        <v/>
      </c>
      <c r="G204" s="21">
        <f>G203</f>
        <v/>
      </c>
      <c r="H204" s="21">
        <f>H203</f>
        <v/>
      </c>
      <c r="I204" s="21" t="n">
        <v>11</v>
      </c>
      <c r="J204" s="85">
        <f>J203</f>
        <v/>
      </c>
      <c r="K204" s="22">
        <f>IF(MID(J204,4,3)="551","DO","DI")</f>
        <v/>
      </c>
      <c r="L204" s="22" t="n"/>
      <c r="M204" s="22" t="n"/>
      <c r="N204" s="22">
        <f>IF(N203&lt;&gt;"",N203,"")</f>
        <v/>
      </c>
      <c r="O204" s="22" t="n"/>
      <c r="P204" s="22" t="n"/>
      <c r="Q204" s="22" t="n"/>
      <c r="R204" s="22" t="n"/>
      <c r="S204" s="25">
        <f>"%Z"&amp;TEXT(G204,"00")&amp;TEXT(H204,"0")&amp;"1"&amp;TEXT(I204,"00")</f>
        <v/>
      </c>
      <c r="T204" s="22">
        <f>IF(D204&lt;&gt;"",D204,"")</f>
        <v/>
      </c>
      <c r="U204" s="22" t="n"/>
      <c r="V204" s="22">
        <f>IF(E204&lt;&gt;"",E204,"")</f>
        <v/>
      </c>
      <c r="W204" s="23" t="inlineStr">
        <is>
          <t>IS</t>
        </is>
      </c>
      <c r="X204" s="84" t="inlineStr">
        <is>
          <t>DCS</t>
        </is>
      </c>
      <c r="Y204" s="27" t="n"/>
      <c r="Z204" s="27" t="n"/>
      <c r="AA204" s="28" t="n"/>
      <c r="AB204" s="33" t="n"/>
      <c r="AC204" s="29" t="n"/>
      <c r="AD204" s="27" t="n"/>
      <c r="AE204" s="27" t="n"/>
      <c r="AF204" s="27" t="n"/>
      <c r="AG204" s="27" t="n"/>
      <c r="AH204" s="27" t="n"/>
      <c r="AI204" s="27" t="n"/>
      <c r="AJ204" s="530" t="n"/>
      <c r="AK204" s="530" t="n"/>
      <c r="AL204" s="27" t="n"/>
      <c r="AM204" s="27" t="n"/>
      <c r="AN204" s="27" t="n"/>
      <c r="AO204" s="27" t="n"/>
      <c r="AP204" s="27" t="n"/>
      <c r="AQ204" s="33" t="n"/>
      <c r="AR204" s="33" t="n"/>
      <c r="AS204" s="33" t="n"/>
      <c r="AT204" s="33" t="n"/>
      <c r="AU204" s="33" t="n"/>
      <c r="AV204" s="33" t="n"/>
      <c r="AW204" s="33" t="n"/>
      <c r="AX204" s="33" t="n"/>
      <c r="AY204" s="33" t="n"/>
      <c r="AZ204" s="33" t="n"/>
      <c r="BA204" s="33" t="n"/>
      <c r="BB204" s="33" t="n"/>
      <c r="BC204" s="33" t="n"/>
      <c r="BD204" s="33" t="n"/>
      <c r="BE204" s="33" t="n"/>
      <c r="BF204" s="33" t="n"/>
      <c r="BG204" s="33" t="n"/>
      <c r="BH204" s="33" t="n"/>
      <c r="BI204" s="27" t="n"/>
      <c r="BJ204" s="33" t="n"/>
      <c r="BK204" s="33" t="n"/>
      <c r="BL204" s="33" t="n"/>
      <c r="BM204" s="27" t="n"/>
      <c r="BN204" s="27" t="n"/>
      <c r="BO204" s="27" t="n"/>
      <c r="BP204" s="27" t="n"/>
      <c r="BQ204" s="36" t="n"/>
      <c r="BR204" s="37" t="n"/>
      <c r="BS204" s="36" t="n"/>
      <c r="BT204" s="37" t="n"/>
      <c r="BU204" s="39" t="n"/>
    </row>
    <row r="205" ht="19.9" customHeight="1" s="521">
      <c r="A205" s="10" t="n">
        <v>205</v>
      </c>
      <c r="B205" s="15" t="n">
        <v>12</v>
      </c>
      <c r="C205" s="519" t="n"/>
      <c r="D205" s="50">
        <f>LEFT(F205,1)&amp;RIGHT(F205,2)&amp;"N"&amp;G205&amp;"S"&amp;H205&amp;"C"&amp;I205</f>
        <v/>
      </c>
      <c r="E205" s="553" t="inlineStr">
        <is>
          <t>Spare</t>
        </is>
      </c>
      <c r="F205" s="22">
        <f>F204</f>
        <v/>
      </c>
      <c r="G205" s="21">
        <f>G204</f>
        <v/>
      </c>
      <c r="H205" s="21">
        <f>H204</f>
        <v/>
      </c>
      <c r="I205" s="21" t="n">
        <v>12</v>
      </c>
      <c r="J205" s="85">
        <f>J204</f>
        <v/>
      </c>
      <c r="K205" s="22">
        <f>IF(MID(J205,4,3)="551","DO","DI")</f>
        <v/>
      </c>
      <c r="L205" s="22" t="n"/>
      <c r="M205" s="22" t="n"/>
      <c r="N205" s="22">
        <f>IF(N204&lt;&gt;"",N204,"")</f>
        <v/>
      </c>
      <c r="O205" s="22" t="n"/>
      <c r="P205" s="22" t="n"/>
      <c r="Q205" s="22" t="n"/>
      <c r="R205" s="22" t="n"/>
      <c r="S205" s="25">
        <f>"%Z"&amp;TEXT(G205,"00")&amp;TEXT(H205,"0")&amp;"1"&amp;TEXT(I205,"00")</f>
        <v/>
      </c>
      <c r="T205" s="22">
        <f>IF(D205&lt;&gt;"",D205,"")</f>
        <v/>
      </c>
      <c r="U205" s="22" t="n"/>
      <c r="V205" s="22">
        <f>IF(E205&lt;&gt;"",E205,"")</f>
        <v/>
      </c>
      <c r="W205" s="23" t="inlineStr">
        <is>
          <t>IS</t>
        </is>
      </c>
      <c r="X205" s="84" t="inlineStr">
        <is>
          <t>DCS</t>
        </is>
      </c>
      <c r="Y205" s="27" t="n"/>
      <c r="Z205" s="27" t="n"/>
      <c r="AA205" s="28" t="n"/>
      <c r="AB205" s="33" t="n"/>
      <c r="AC205" s="29" t="n"/>
      <c r="AD205" s="27" t="n"/>
      <c r="AE205" s="27" t="n"/>
      <c r="AF205" s="27" t="n"/>
      <c r="AG205" s="27" t="n"/>
      <c r="AH205" s="27" t="n"/>
      <c r="AI205" s="27" t="n"/>
      <c r="AJ205" s="530" t="n"/>
      <c r="AK205" s="530" t="n"/>
      <c r="AL205" s="27" t="n"/>
      <c r="AM205" s="27" t="n"/>
      <c r="AN205" s="27" t="n"/>
      <c r="AO205" s="27" t="n"/>
      <c r="AP205" s="27" t="n"/>
      <c r="AQ205" s="33" t="n"/>
      <c r="AR205" s="33" t="n"/>
      <c r="AS205" s="33" t="n"/>
      <c r="AT205" s="33" t="n"/>
      <c r="AU205" s="33" t="n"/>
      <c r="AV205" s="33" t="n"/>
      <c r="AW205" s="33" t="n"/>
      <c r="AX205" s="33" t="n"/>
      <c r="AY205" s="33" t="n"/>
      <c r="AZ205" s="33" t="n"/>
      <c r="BA205" s="33" t="n"/>
      <c r="BB205" s="33" t="n"/>
      <c r="BC205" s="33" t="n"/>
      <c r="BD205" s="33" t="n"/>
      <c r="BE205" s="33" t="n"/>
      <c r="BF205" s="33" t="n"/>
      <c r="BG205" s="33" t="n"/>
      <c r="BH205" s="33" t="n"/>
      <c r="BI205" s="27" t="n"/>
      <c r="BJ205" s="33" t="n"/>
      <c r="BK205" s="33" t="n"/>
      <c r="BL205" s="33" t="n"/>
      <c r="BM205" s="27" t="n"/>
      <c r="BN205" s="27" t="n"/>
      <c r="BO205" s="27" t="n"/>
      <c r="BP205" s="27" t="n"/>
      <c r="BQ205" s="36" t="n"/>
      <c r="BR205" s="37" t="n"/>
      <c r="BS205" s="36" t="n"/>
      <c r="BT205" s="37" t="n"/>
      <c r="BU205" s="39" t="n"/>
    </row>
    <row r="206" ht="19.9" customHeight="1" s="521">
      <c r="A206" s="10" t="n">
        <v>206</v>
      </c>
      <c r="B206" s="15" t="n">
        <v>13</v>
      </c>
      <c r="C206" s="519" t="n"/>
      <c r="D206" s="50">
        <f>LEFT(F206,1)&amp;RIGHT(F206,2)&amp;"N"&amp;G206&amp;"S"&amp;H206&amp;"C"&amp;I206</f>
        <v/>
      </c>
      <c r="E206" s="553" t="inlineStr">
        <is>
          <t>Spare</t>
        </is>
      </c>
      <c r="F206" s="22">
        <f>F205</f>
        <v/>
      </c>
      <c r="G206" s="21">
        <f>G205</f>
        <v/>
      </c>
      <c r="H206" s="21">
        <f>H205</f>
        <v/>
      </c>
      <c r="I206" s="21" t="n">
        <v>13</v>
      </c>
      <c r="J206" s="85">
        <f>J205</f>
        <v/>
      </c>
      <c r="K206" s="22">
        <f>IF(MID(J206,4,3)="551","DO","DI")</f>
        <v/>
      </c>
      <c r="L206" s="22" t="n"/>
      <c r="M206" s="22" t="n"/>
      <c r="N206" s="22">
        <f>IF(N205&lt;&gt;"",N205,"")</f>
        <v/>
      </c>
      <c r="O206" s="22" t="n"/>
      <c r="P206" s="22" t="n"/>
      <c r="Q206" s="22" t="n"/>
      <c r="R206" s="22" t="n"/>
      <c r="S206" s="25">
        <f>"%Z"&amp;TEXT(G206,"00")&amp;TEXT(H206,"0")&amp;"1"&amp;TEXT(I206,"00")</f>
        <v/>
      </c>
      <c r="T206" s="22">
        <f>IF(D206&lt;&gt;"",D206,"")</f>
        <v/>
      </c>
      <c r="U206" s="22" t="n"/>
      <c r="V206" s="22">
        <f>IF(E206&lt;&gt;"",E206,"")</f>
        <v/>
      </c>
      <c r="W206" s="23" t="inlineStr">
        <is>
          <t>IS</t>
        </is>
      </c>
      <c r="X206" s="84" t="inlineStr">
        <is>
          <t>DCS</t>
        </is>
      </c>
      <c r="Y206" s="27" t="n"/>
      <c r="Z206" s="27" t="n"/>
      <c r="AA206" s="28" t="n"/>
      <c r="AB206" s="33" t="n"/>
      <c r="AC206" s="29" t="n"/>
      <c r="AD206" s="27" t="n"/>
      <c r="AE206" s="27" t="n"/>
      <c r="AF206" s="27" t="n"/>
      <c r="AG206" s="27" t="n"/>
      <c r="AH206" s="27" t="n"/>
      <c r="AI206" s="27" t="n"/>
      <c r="AJ206" s="530" t="n"/>
      <c r="AK206" s="530" t="n"/>
      <c r="AL206" s="27" t="n"/>
      <c r="AM206" s="27" t="n"/>
      <c r="AN206" s="27" t="n"/>
      <c r="AO206" s="27" t="n"/>
      <c r="AP206" s="27" t="n"/>
      <c r="AQ206" s="33" t="n"/>
      <c r="AR206" s="33" t="n"/>
      <c r="AS206" s="33" t="n"/>
      <c r="AT206" s="33" t="n"/>
      <c r="AU206" s="33" t="n"/>
      <c r="AV206" s="33" t="n"/>
      <c r="AW206" s="33" t="n"/>
      <c r="AX206" s="33" t="n"/>
      <c r="AY206" s="33" t="n"/>
      <c r="AZ206" s="33" t="n"/>
      <c r="BA206" s="33" t="n"/>
      <c r="BB206" s="33" t="n"/>
      <c r="BC206" s="33" t="n"/>
      <c r="BD206" s="33" t="n"/>
      <c r="BE206" s="33" t="n"/>
      <c r="BF206" s="33" t="n"/>
      <c r="BG206" s="33" t="n"/>
      <c r="BH206" s="33" t="n"/>
      <c r="BI206" s="27" t="n"/>
      <c r="BJ206" s="33" t="n"/>
      <c r="BK206" s="33" t="n"/>
      <c r="BL206" s="33" t="n"/>
      <c r="BM206" s="27" t="n"/>
      <c r="BN206" s="27" t="n"/>
      <c r="BO206" s="27" t="n"/>
      <c r="BP206" s="27" t="n"/>
      <c r="BQ206" s="36" t="n"/>
      <c r="BR206" s="37" t="n"/>
      <c r="BS206" s="36" t="n"/>
      <c r="BT206" s="37" t="n"/>
      <c r="BU206" s="39" t="n"/>
    </row>
    <row r="207" ht="19.9" customHeight="1" s="521">
      <c r="A207" s="10" t="n">
        <v>207</v>
      </c>
      <c r="B207" s="15" t="n">
        <v>14</v>
      </c>
      <c r="C207" s="519" t="n"/>
      <c r="D207" s="50">
        <f>LEFT(F207,1)&amp;RIGHT(F207,2)&amp;"N"&amp;G207&amp;"S"&amp;H207&amp;"C"&amp;I207</f>
        <v/>
      </c>
      <c r="E207" s="553" t="inlineStr">
        <is>
          <t>Spare</t>
        </is>
      </c>
      <c r="F207" s="22">
        <f>F206</f>
        <v/>
      </c>
      <c r="G207" s="21">
        <f>G206</f>
        <v/>
      </c>
      <c r="H207" s="21">
        <f>H206</f>
        <v/>
      </c>
      <c r="I207" s="21" t="n">
        <v>14</v>
      </c>
      <c r="J207" s="85">
        <f>J206</f>
        <v/>
      </c>
      <c r="K207" s="22">
        <f>IF(MID(J207,4,3)="551","DO","DI")</f>
        <v/>
      </c>
      <c r="L207" s="22" t="n"/>
      <c r="M207" s="22" t="n"/>
      <c r="N207" s="22">
        <f>IF(N206&lt;&gt;"",N206,"")</f>
        <v/>
      </c>
      <c r="O207" s="22" t="n"/>
      <c r="P207" s="22" t="n"/>
      <c r="Q207" s="22" t="n"/>
      <c r="R207" s="22" t="n"/>
      <c r="S207" s="25">
        <f>"%Z"&amp;TEXT(G207,"00")&amp;TEXT(H207,"0")&amp;"1"&amp;TEXT(I207,"00")</f>
        <v/>
      </c>
      <c r="T207" s="22">
        <f>IF(D207&lt;&gt;"",D207,"")</f>
        <v/>
      </c>
      <c r="U207" s="22" t="n"/>
      <c r="V207" s="22">
        <f>IF(E207&lt;&gt;"",E207,"")</f>
        <v/>
      </c>
      <c r="W207" s="23" t="inlineStr">
        <is>
          <t>IS</t>
        </is>
      </c>
      <c r="X207" s="84" t="inlineStr">
        <is>
          <t>DCS</t>
        </is>
      </c>
      <c r="Y207" s="27" t="n"/>
      <c r="Z207" s="27" t="n"/>
      <c r="AA207" s="28" t="n"/>
      <c r="AB207" s="33" t="n"/>
      <c r="AC207" s="29" t="n"/>
      <c r="AD207" s="27" t="n"/>
      <c r="AE207" s="27" t="n"/>
      <c r="AF207" s="27" t="n"/>
      <c r="AG207" s="27" t="n"/>
      <c r="AH207" s="27" t="n"/>
      <c r="AI207" s="27" t="n"/>
      <c r="AJ207" s="530" t="n"/>
      <c r="AK207" s="530" t="n"/>
      <c r="AL207" s="27" t="n"/>
      <c r="AM207" s="27" t="n"/>
      <c r="AN207" s="27" t="n"/>
      <c r="AO207" s="27" t="n"/>
      <c r="AP207" s="27" t="n"/>
      <c r="AQ207" s="33" t="n"/>
      <c r="AR207" s="33" t="n"/>
      <c r="AS207" s="33" t="n"/>
      <c r="AT207" s="33" t="n"/>
      <c r="AU207" s="33" t="n"/>
      <c r="AV207" s="33" t="n"/>
      <c r="AW207" s="33" t="n"/>
      <c r="AX207" s="33" t="n"/>
      <c r="AY207" s="33" t="n"/>
      <c r="AZ207" s="33" t="n"/>
      <c r="BA207" s="33" t="n"/>
      <c r="BB207" s="33" t="n"/>
      <c r="BC207" s="33" t="n"/>
      <c r="BD207" s="33" t="n"/>
      <c r="BE207" s="33" t="n"/>
      <c r="BF207" s="33" t="n"/>
      <c r="BG207" s="33" t="n"/>
      <c r="BH207" s="33" t="n"/>
      <c r="BI207" s="27" t="n"/>
      <c r="BJ207" s="33" t="n"/>
      <c r="BK207" s="33" t="n"/>
      <c r="BL207" s="33" t="n"/>
      <c r="BM207" s="27" t="n"/>
      <c r="BN207" s="27" t="n"/>
      <c r="BO207" s="27" t="n"/>
      <c r="BP207" s="27" t="n"/>
      <c r="BQ207" s="36" t="n"/>
      <c r="BR207" s="37" t="n"/>
      <c r="BS207" s="36" t="n"/>
      <c r="BT207" s="37" t="n"/>
      <c r="BU207" s="39" t="n"/>
    </row>
    <row r="208" ht="19.9" customHeight="1" s="521">
      <c r="A208" s="10" t="n">
        <v>208</v>
      </c>
      <c r="B208" s="15" t="n">
        <v>15</v>
      </c>
      <c r="C208" s="519" t="n"/>
      <c r="D208" s="50">
        <f>LEFT(F208,1)&amp;RIGHT(F208,2)&amp;"N"&amp;G208&amp;"S"&amp;H208&amp;"C"&amp;I208</f>
        <v/>
      </c>
      <c r="E208" s="553" t="inlineStr">
        <is>
          <t>Spare</t>
        </is>
      </c>
      <c r="F208" s="22">
        <f>F207</f>
        <v/>
      </c>
      <c r="G208" s="21">
        <f>G207</f>
        <v/>
      </c>
      <c r="H208" s="21">
        <f>H207</f>
        <v/>
      </c>
      <c r="I208" s="21" t="n">
        <v>15</v>
      </c>
      <c r="J208" s="85">
        <f>J207</f>
        <v/>
      </c>
      <c r="K208" s="22">
        <f>IF(MID(J208,4,3)="551","DO","DI")</f>
        <v/>
      </c>
      <c r="L208" s="22" t="n"/>
      <c r="M208" s="22" t="n"/>
      <c r="N208" s="22">
        <f>IF(N207&lt;&gt;"",N207,"")</f>
        <v/>
      </c>
      <c r="O208" s="22" t="n"/>
      <c r="P208" s="22" t="n"/>
      <c r="Q208" s="22" t="n"/>
      <c r="R208" s="22" t="n"/>
      <c r="S208" s="25">
        <f>"%Z"&amp;TEXT(G208,"00")&amp;TEXT(H208,"0")&amp;"1"&amp;TEXT(I208,"00")</f>
        <v/>
      </c>
      <c r="T208" s="22">
        <f>IF(D208&lt;&gt;"",D208,"")</f>
        <v/>
      </c>
      <c r="U208" s="22" t="n"/>
      <c r="V208" s="22">
        <f>IF(E208&lt;&gt;"",E208,"")</f>
        <v/>
      </c>
      <c r="W208" s="23" t="inlineStr">
        <is>
          <t>IS</t>
        </is>
      </c>
      <c r="X208" s="84" t="inlineStr">
        <is>
          <t>DCS</t>
        </is>
      </c>
      <c r="Y208" s="27" t="n"/>
      <c r="Z208" s="27" t="n"/>
      <c r="AA208" s="28" t="n"/>
      <c r="AB208" s="33" t="n"/>
      <c r="AC208" s="29" t="n"/>
      <c r="AD208" s="27" t="n"/>
      <c r="AE208" s="27" t="n"/>
      <c r="AF208" s="27" t="n"/>
      <c r="AG208" s="27" t="n"/>
      <c r="AH208" s="27" t="n"/>
      <c r="AI208" s="27" t="n"/>
      <c r="AJ208" s="530" t="n"/>
      <c r="AK208" s="530" t="n"/>
      <c r="AL208" s="27" t="n"/>
      <c r="AM208" s="27" t="n"/>
      <c r="AN208" s="27" t="n"/>
      <c r="AO208" s="27" t="n"/>
      <c r="AP208" s="27" t="n"/>
      <c r="AQ208" s="33" t="n"/>
      <c r="AR208" s="33" t="n"/>
      <c r="AS208" s="33" t="n"/>
      <c r="AT208" s="33" t="n"/>
      <c r="AU208" s="33" t="n"/>
      <c r="AV208" s="33" t="n"/>
      <c r="AW208" s="33" t="n"/>
      <c r="AX208" s="33" t="n"/>
      <c r="AY208" s="33" t="n"/>
      <c r="AZ208" s="33" t="n"/>
      <c r="BA208" s="33" t="n"/>
      <c r="BB208" s="33" t="n"/>
      <c r="BC208" s="33" t="n"/>
      <c r="BD208" s="33" t="n"/>
      <c r="BE208" s="33" t="n"/>
      <c r="BF208" s="33" t="n"/>
      <c r="BG208" s="33" t="n"/>
      <c r="BH208" s="33" t="n"/>
      <c r="BI208" s="27" t="n"/>
      <c r="BJ208" s="33" t="n"/>
      <c r="BK208" s="33" t="n"/>
      <c r="BL208" s="33" t="n"/>
      <c r="BM208" s="27" t="n"/>
      <c r="BN208" s="27" t="n"/>
      <c r="BO208" s="27" t="n"/>
      <c r="BP208" s="27" t="n"/>
      <c r="BQ208" s="36" t="n"/>
      <c r="BR208" s="37" t="n"/>
      <c r="BS208" s="36" t="n"/>
      <c r="BT208" s="37" t="n"/>
      <c r="BU208" s="39" t="n"/>
    </row>
    <row r="209" ht="19.9" customHeight="1" s="521">
      <c r="A209" s="10" t="n">
        <v>209</v>
      </c>
      <c r="B209" s="15" t="n">
        <v>16</v>
      </c>
      <c r="C209" s="519" t="n"/>
      <c r="D209" s="50">
        <f>LEFT(F209,1)&amp;RIGHT(F209,2)&amp;"N"&amp;G209&amp;"S"&amp;H209&amp;"C"&amp;I209</f>
        <v/>
      </c>
      <c r="E209" s="553" t="inlineStr">
        <is>
          <t>Spare</t>
        </is>
      </c>
      <c r="F209" s="22">
        <f>F208</f>
        <v/>
      </c>
      <c r="G209" s="21">
        <f>G208</f>
        <v/>
      </c>
      <c r="H209" s="21">
        <f>H208</f>
        <v/>
      </c>
      <c r="I209" s="21" t="n">
        <v>16</v>
      </c>
      <c r="J209" s="85">
        <f>J208</f>
        <v/>
      </c>
      <c r="K209" s="22">
        <f>IF(MID(J209,4,3)="551","DO","DI")</f>
        <v/>
      </c>
      <c r="L209" s="22" t="n"/>
      <c r="M209" s="22" t="n"/>
      <c r="N209" s="22">
        <f>IF(N208&lt;&gt;"",N208,"")</f>
        <v/>
      </c>
      <c r="O209" s="22" t="n"/>
      <c r="P209" s="22" t="n"/>
      <c r="Q209" s="22" t="n"/>
      <c r="R209" s="22" t="n"/>
      <c r="S209" s="25">
        <f>"%Z"&amp;TEXT(G209,"00")&amp;TEXT(H209,"0")&amp;"1"&amp;TEXT(I209,"00")</f>
        <v/>
      </c>
      <c r="T209" s="22">
        <f>IF(D209&lt;&gt;"",D209,"")</f>
        <v/>
      </c>
      <c r="U209" s="22" t="n"/>
      <c r="V209" s="22">
        <f>IF(E209&lt;&gt;"",E209,"")</f>
        <v/>
      </c>
      <c r="W209" s="23" t="inlineStr">
        <is>
          <t>IS</t>
        </is>
      </c>
      <c r="X209" s="84" t="inlineStr">
        <is>
          <t>DCS</t>
        </is>
      </c>
      <c r="Y209" s="27" t="n"/>
      <c r="Z209" s="27" t="n"/>
      <c r="AA209" s="28" t="n"/>
      <c r="AB209" s="33" t="n"/>
      <c r="AC209" s="29" t="n"/>
      <c r="AD209" s="27" t="n"/>
      <c r="AE209" s="27" t="n"/>
      <c r="AF209" s="27" t="n"/>
      <c r="AG209" s="27" t="n"/>
      <c r="AH209" s="27" t="n"/>
      <c r="AI209" s="27" t="n"/>
      <c r="AJ209" s="530" t="n"/>
      <c r="AK209" s="530" t="n"/>
      <c r="AL209" s="27" t="n"/>
      <c r="AM209" s="27" t="n"/>
      <c r="AN209" s="27" t="n"/>
      <c r="AO209" s="27" t="n"/>
      <c r="AP209" s="27" t="n"/>
      <c r="AQ209" s="33" t="n"/>
      <c r="AR209" s="33" t="n"/>
      <c r="AS209" s="33" t="n"/>
      <c r="AT209" s="33" t="n"/>
      <c r="AU209" s="33" t="n"/>
      <c r="AV209" s="33" t="n"/>
      <c r="AW209" s="33" t="n"/>
      <c r="AX209" s="33" t="n"/>
      <c r="AY209" s="33" t="n"/>
      <c r="AZ209" s="33" t="n"/>
      <c r="BA209" s="33" t="n"/>
      <c r="BB209" s="33" t="n"/>
      <c r="BC209" s="33" t="n"/>
      <c r="BD209" s="33" t="n"/>
      <c r="BE209" s="33" t="n"/>
      <c r="BF209" s="33" t="n"/>
      <c r="BG209" s="33" t="n"/>
      <c r="BH209" s="33" t="n"/>
      <c r="BI209" s="27" t="n"/>
      <c r="BJ209" s="33" t="n"/>
      <c r="BK209" s="33" t="n"/>
      <c r="BL209" s="33" t="n"/>
      <c r="BM209" s="27" t="n"/>
      <c r="BN209" s="27" t="n"/>
      <c r="BO209" s="27" t="n"/>
      <c r="BP209" s="27" t="n"/>
      <c r="BQ209" s="36" t="n"/>
      <c r="BR209" s="37" t="n"/>
      <c r="BS209" s="36" t="n"/>
      <c r="BT209" s="37" t="n"/>
      <c r="BU209" s="39" t="n"/>
    </row>
    <row r="210" ht="19.9" customHeight="1" s="521">
      <c r="A210" s="10" t="n">
        <v>210</v>
      </c>
      <c r="B210" s="15" t="n">
        <v>17</v>
      </c>
      <c r="C210" s="519" t="n"/>
      <c r="D210" s="50">
        <f>LEFT(F210,1)&amp;RIGHT(F210,2)&amp;"N"&amp;G210&amp;"S"&amp;H210&amp;"C"&amp;I210</f>
        <v/>
      </c>
      <c r="E210" s="553" t="inlineStr">
        <is>
          <t>Spare</t>
        </is>
      </c>
      <c r="F210" s="22">
        <f>F209</f>
        <v/>
      </c>
      <c r="G210" s="21">
        <f>G209</f>
        <v/>
      </c>
      <c r="H210" s="21">
        <f>H209</f>
        <v/>
      </c>
      <c r="I210" s="21" t="n">
        <v>17</v>
      </c>
      <c r="J210" s="85">
        <f>J209</f>
        <v/>
      </c>
      <c r="K210" s="22">
        <f>IF(MID(J210,4,3)="551","DO","DI")</f>
        <v/>
      </c>
      <c r="L210" s="22" t="n"/>
      <c r="M210" s="22" t="n"/>
      <c r="N210" s="22">
        <f>IF(N209&lt;&gt;"",N209,"")</f>
        <v/>
      </c>
      <c r="O210" s="22" t="n"/>
      <c r="P210" s="22" t="n"/>
      <c r="Q210" s="22" t="n"/>
      <c r="R210" s="22" t="n"/>
      <c r="S210" s="25">
        <f>"%Z"&amp;TEXT(G210,"00")&amp;TEXT(H210,"0")&amp;"1"&amp;TEXT(I210,"00")</f>
        <v/>
      </c>
      <c r="T210" s="22">
        <f>IF(D210&lt;&gt;"",D210,"")</f>
        <v/>
      </c>
      <c r="U210" s="22" t="n"/>
      <c r="V210" s="22">
        <f>IF(E210&lt;&gt;"",E210,"")</f>
        <v/>
      </c>
      <c r="W210" s="23" t="inlineStr">
        <is>
          <t>IS</t>
        </is>
      </c>
      <c r="X210" s="84" t="inlineStr">
        <is>
          <t>DCS</t>
        </is>
      </c>
      <c r="Y210" s="27" t="n"/>
      <c r="Z210" s="27" t="n"/>
      <c r="AA210" s="28" t="n"/>
      <c r="AB210" s="33" t="n"/>
      <c r="AC210" s="29" t="n"/>
      <c r="AD210" s="27" t="n"/>
      <c r="AE210" s="27" t="n"/>
      <c r="AF210" s="27" t="n"/>
      <c r="AG210" s="27" t="n"/>
      <c r="AH210" s="27" t="n"/>
      <c r="AI210" s="27" t="n"/>
      <c r="AJ210" s="530" t="n"/>
      <c r="AK210" s="530" t="n"/>
      <c r="AL210" s="27" t="n"/>
      <c r="AM210" s="27" t="n"/>
      <c r="AN210" s="27" t="n"/>
      <c r="AO210" s="27" t="n"/>
      <c r="AP210" s="27" t="n"/>
      <c r="AQ210" s="33" t="n"/>
      <c r="AR210" s="33" t="n"/>
      <c r="AS210" s="33" t="n"/>
      <c r="AT210" s="33" t="n"/>
      <c r="AU210" s="33" t="n"/>
      <c r="AV210" s="33" t="n"/>
      <c r="AW210" s="33" t="n"/>
      <c r="AX210" s="33" t="n"/>
      <c r="AY210" s="33" t="n"/>
      <c r="AZ210" s="33" t="n"/>
      <c r="BA210" s="33" t="n"/>
      <c r="BB210" s="33" t="n"/>
      <c r="BC210" s="33" t="n"/>
      <c r="BD210" s="33" t="n"/>
      <c r="BE210" s="33" t="n"/>
      <c r="BF210" s="33" t="n"/>
      <c r="BG210" s="33" t="n"/>
      <c r="BH210" s="33" t="n"/>
      <c r="BI210" s="27" t="n"/>
      <c r="BJ210" s="33" t="n"/>
      <c r="BK210" s="33" t="n"/>
      <c r="BL210" s="33" t="n"/>
      <c r="BM210" s="27" t="n"/>
      <c r="BN210" s="27" t="n"/>
      <c r="BO210" s="27" t="n"/>
      <c r="BP210" s="27" t="n"/>
      <c r="BQ210" s="36" t="n"/>
      <c r="BR210" s="37" t="n"/>
      <c r="BS210" s="36" t="n"/>
      <c r="BT210" s="37" t="n"/>
    </row>
    <row r="211" ht="19.9" customHeight="1" s="521">
      <c r="A211" s="10" t="n">
        <v>211</v>
      </c>
      <c r="B211" s="15" t="n">
        <v>18</v>
      </c>
      <c r="C211" s="519" t="n"/>
      <c r="D211" s="50">
        <f>LEFT(F211,1)&amp;RIGHT(F211,2)&amp;"N"&amp;G211&amp;"S"&amp;H211&amp;"C"&amp;I211</f>
        <v/>
      </c>
      <c r="E211" s="553" t="inlineStr">
        <is>
          <t>Spare</t>
        </is>
      </c>
      <c r="F211" s="22">
        <f>F210</f>
        <v/>
      </c>
      <c r="G211" s="21">
        <f>G210</f>
        <v/>
      </c>
      <c r="H211" s="21">
        <f>H210</f>
        <v/>
      </c>
      <c r="I211" s="21" t="n">
        <v>18</v>
      </c>
      <c r="J211" s="85">
        <f>J210</f>
        <v/>
      </c>
      <c r="K211" s="22">
        <f>IF(MID(J211,4,3)="551","DO","DI")</f>
        <v/>
      </c>
      <c r="L211" s="22" t="n"/>
      <c r="M211" s="22" t="n"/>
      <c r="N211" s="22">
        <f>IF(N210&lt;&gt;"",N210,"")</f>
        <v/>
      </c>
      <c r="O211" s="22" t="n"/>
      <c r="P211" s="22" t="n"/>
      <c r="Q211" s="22" t="n"/>
      <c r="R211" s="22" t="n"/>
      <c r="S211" s="25">
        <f>"%Z"&amp;TEXT(G211,"00")&amp;TEXT(H211,"0")&amp;"1"&amp;TEXT(I211,"00")</f>
        <v/>
      </c>
      <c r="T211" s="22">
        <f>IF(D211&lt;&gt;"",D211,"")</f>
        <v/>
      </c>
      <c r="U211" s="22" t="n"/>
      <c r="V211" s="22">
        <f>IF(E211&lt;&gt;"",E211,"")</f>
        <v/>
      </c>
      <c r="W211" s="23" t="inlineStr">
        <is>
          <t>IS</t>
        </is>
      </c>
      <c r="X211" s="84" t="inlineStr">
        <is>
          <t>DCS</t>
        </is>
      </c>
      <c r="Y211" s="27" t="n"/>
      <c r="Z211" s="27" t="n"/>
      <c r="AA211" s="28" t="n"/>
      <c r="AB211" s="33" t="n"/>
      <c r="AC211" s="29" t="n"/>
      <c r="AD211" s="27" t="n"/>
      <c r="AE211" s="27" t="n"/>
      <c r="AF211" s="27" t="n"/>
      <c r="AG211" s="27" t="n"/>
      <c r="AH211" s="27" t="n"/>
      <c r="AI211" s="27" t="n"/>
      <c r="AJ211" s="530" t="n"/>
      <c r="AK211" s="530" t="n"/>
      <c r="AL211" s="27" t="n"/>
      <c r="AM211" s="27" t="n"/>
      <c r="AN211" s="27" t="n"/>
      <c r="AO211" s="27" t="n"/>
      <c r="AP211" s="27" t="n"/>
      <c r="AQ211" s="33" t="n"/>
      <c r="AR211" s="33" t="n"/>
      <c r="AS211" s="33" t="n"/>
      <c r="AT211" s="33" t="n"/>
      <c r="AU211" s="33" t="n"/>
      <c r="AV211" s="33" t="n"/>
      <c r="AW211" s="33" t="n"/>
      <c r="AX211" s="33" t="n"/>
      <c r="AY211" s="33" t="n"/>
      <c r="AZ211" s="33" t="n"/>
      <c r="BA211" s="33" t="n"/>
      <c r="BB211" s="33" t="n"/>
      <c r="BC211" s="33" t="n"/>
      <c r="BD211" s="33" t="n"/>
      <c r="BE211" s="33" t="n"/>
      <c r="BF211" s="33" t="n"/>
      <c r="BG211" s="33" t="n"/>
      <c r="BH211" s="33" t="n"/>
      <c r="BI211" s="27" t="n"/>
      <c r="BJ211" s="33" t="n"/>
      <c r="BK211" s="33" t="n"/>
      <c r="BL211" s="33" t="n"/>
      <c r="BM211" s="27" t="n"/>
      <c r="BN211" s="27" t="n"/>
      <c r="BO211" s="27" t="n"/>
      <c r="BP211" s="27" t="n"/>
      <c r="BQ211" s="36" t="n"/>
      <c r="BR211" s="37" t="n"/>
      <c r="BS211" s="36" t="n"/>
      <c r="BT211" s="37" t="n"/>
    </row>
    <row r="212" ht="19.9" customHeight="1" s="521">
      <c r="A212" s="10" t="n">
        <v>212</v>
      </c>
      <c r="B212" s="15" t="n">
        <v>19</v>
      </c>
      <c r="C212" s="519" t="n"/>
      <c r="D212" s="50">
        <f>LEFT(F212,1)&amp;RIGHT(F212,2)&amp;"N"&amp;G212&amp;"S"&amp;H212&amp;"C"&amp;I212</f>
        <v/>
      </c>
      <c r="E212" s="553" t="inlineStr">
        <is>
          <t>Spare</t>
        </is>
      </c>
      <c r="F212" s="22">
        <f>F211</f>
        <v/>
      </c>
      <c r="G212" s="21">
        <f>G211</f>
        <v/>
      </c>
      <c r="H212" s="21">
        <f>H211</f>
        <v/>
      </c>
      <c r="I212" s="21" t="n">
        <v>19</v>
      </c>
      <c r="J212" s="85">
        <f>J211</f>
        <v/>
      </c>
      <c r="K212" s="22">
        <f>IF(MID(J212,4,3)="551","DO","DI")</f>
        <v/>
      </c>
      <c r="L212" s="22" t="n"/>
      <c r="M212" s="22" t="n"/>
      <c r="N212" s="22">
        <f>IF(N211&lt;&gt;"",N211,"")</f>
        <v/>
      </c>
      <c r="O212" s="22" t="n"/>
      <c r="P212" s="22" t="n"/>
      <c r="Q212" s="22" t="n"/>
      <c r="R212" s="22" t="n"/>
      <c r="S212" s="25">
        <f>"%Z"&amp;TEXT(G212,"00")&amp;TEXT(H212,"0")&amp;"1"&amp;TEXT(I212,"00")</f>
        <v/>
      </c>
      <c r="T212" s="22">
        <f>IF(D212&lt;&gt;"",D212,"")</f>
        <v/>
      </c>
      <c r="U212" s="22" t="n"/>
      <c r="V212" s="22">
        <f>IF(E212&lt;&gt;"",E212,"")</f>
        <v/>
      </c>
      <c r="W212" s="23" t="inlineStr">
        <is>
          <t>IS</t>
        </is>
      </c>
      <c r="X212" s="84" t="inlineStr">
        <is>
          <t>DCS</t>
        </is>
      </c>
      <c r="Y212" s="27" t="n"/>
      <c r="Z212" s="27" t="n"/>
      <c r="AA212" s="28" t="n"/>
      <c r="AB212" s="33" t="n"/>
      <c r="AC212" s="29" t="n"/>
      <c r="AD212" s="27" t="n"/>
      <c r="AE212" s="27" t="n"/>
      <c r="AF212" s="27" t="n"/>
      <c r="AG212" s="27" t="n"/>
      <c r="AH212" s="27" t="n"/>
      <c r="AI212" s="27" t="n"/>
      <c r="AJ212" s="530" t="n"/>
      <c r="AK212" s="530" t="n"/>
      <c r="AL212" s="27" t="n"/>
      <c r="AM212" s="27" t="n"/>
      <c r="AN212" s="27" t="n"/>
      <c r="AO212" s="27" t="n"/>
      <c r="AP212" s="27" t="n"/>
      <c r="AQ212" s="33" t="n"/>
      <c r="AR212" s="33" t="n"/>
      <c r="AS212" s="33" t="n"/>
      <c r="AT212" s="33" t="n"/>
      <c r="AU212" s="33" t="n"/>
      <c r="AV212" s="33" t="n"/>
      <c r="AW212" s="33" t="n"/>
      <c r="AX212" s="33" t="n"/>
      <c r="AY212" s="33" t="n"/>
      <c r="AZ212" s="33" t="n"/>
      <c r="BA212" s="33" t="n"/>
      <c r="BB212" s="33" t="n"/>
      <c r="BC212" s="33" t="n"/>
      <c r="BD212" s="33" t="n"/>
      <c r="BE212" s="33" t="n"/>
      <c r="BF212" s="33" t="n"/>
      <c r="BG212" s="33" t="n"/>
      <c r="BH212" s="33" t="n"/>
      <c r="BI212" s="27" t="n"/>
      <c r="BJ212" s="33" t="n"/>
      <c r="BK212" s="33" t="n"/>
      <c r="BL212" s="33" t="n"/>
      <c r="BM212" s="27" t="n"/>
      <c r="BN212" s="27" t="n"/>
      <c r="BO212" s="27" t="n"/>
      <c r="BP212" s="27" t="n"/>
      <c r="BQ212" s="36" t="n"/>
      <c r="BR212" s="37" t="n"/>
      <c r="BS212" s="36" t="n"/>
      <c r="BT212" s="37" t="n"/>
    </row>
    <row r="213" ht="19.9" customHeight="1" s="521">
      <c r="A213" s="10" t="n">
        <v>213</v>
      </c>
      <c r="B213" s="15" t="n">
        <v>20</v>
      </c>
      <c r="C213" s="519" t="n"/>
      <c r="D213" s="50">
        <f>LEFT(F213,1)&amp;RIGHT(F213,2)&amp;"N"&amp;G213&amp;"S"&amp;H213&amp;"C"&amp;I213</f>
        <v/>
      </c>
      <c r="E213" s="553" t="inlineStr">
        <is>
          <t>Spare</t>
        </is>
      </c>
      <c r="F213" s="22">
        <f>F212</f>
        <v/>
      </c>
      <c r="G213" s="21">
        <f>G212</f>
        <v/>
      </c>
      <c r="H213" s="21">
        <f>H212</f>
        <v/>
      </c>
      <c r="I213" s="21" t="n">
        <v>20</v>
      </c>
      <c r="J213" s="85">
        <f>J212</f>
        <v/>
      </c>
      <c r="K213" s="22">
        <f>IF(MID(J213,4,3)="551","DO","DI")</f>
        <v/>
      </c>
      <c r="L213" s="22" t="n"/>
      <c r="M213" s="22" t="n"/>
      <c r="N213" s="22">
        <f>IF(N212&lt;&gt;"",N212,"")</f>
        <v/>
      </c>
      <c r="O213" s="22" t="n"/>
      <c r="P213" s="22" t="n"/>
      <c r="Q213" s="22" t="n"/>
      <c r="R213" s="22" t="n"/>
      <c r="S213" s="25">
        <f>"%Z"&amp;TEXT(G213,"00")&amp;TEXT(H213,"0")&amp;"1"&amp;TEXT(I213,"00")</f>
        <v/>
      </c>
      <c r="T213" s="22">
        <f>IF(D213&lt;&gt;"",D213,"")</f>
        <v/>
      </c>
      <c r="U213" s="22" t="n"/>
      <c r="V213" s="22">
        <f>IF(E213&lt;&gt;"",E213,"")</f>
        <v/>
      </c>
      <c r="W213" s="23" t="inlineStr">
        <is>
          <t>IS</t>
        </is>
      </c>
      <c r="X213" s="84" t="inlineStr">
        <is>
          <t>DCS</t>
        </is>
      </c>
      <c r="Y213" s="27" t="n"/>
      <c r="Z213" s="27" t="n"/>
      <c r="AA213" s="28" t="n"/>
      <c r="AB213" s="33" t="n"/>
      <c r="AC213" s="29" t="n"/>
      <c r="AD213" s="27" t="n"/>
      <c r="AE213" s="27" t="n"/>
      <c r="AF213" s="27" t="n"/>
      <c r="AG213" s="27" t="n"/>
      <c r="AH213" s="27" t="n"/>
      <c r="AI213" s="27" t="n"/>
      <c r="AJ213" s="530" t="n"/>
      <c r="AK213" s="530" t="n"/>
      <c r="AL213" s="27" t="n"/>
      <c r="AM213" s="27" t="n"/>
      <c r="AN213" s="27" t="n"/>
      <c r="AO213" s="27" t="n"/>
      <c r="AP213" s="27" t="n"/>
      <c r="AQ213" s="33" t="n"/>
      <c r="AR213" s="33" t="n"/>
      <c r="AS213" s="33" t="n"/>
      <c r="AT213" s="33" t="n"/>
      <c r="AU213" s="33" t="n"/>
      <c r="AV213" s="33" t="n"/>
      <c r="AW213" s="33" t="n"/>
      <c r="AX213" s="33" t="n"/>
      <c r="AY213" s="33" t="n"/>
      <c r="AZ213" s="33" t="n"/>
      <c r="BA213" s="33" t="n"/>
      <c r="BB213" s="33" t="n"/>
      <c r="BC213" s="33" t="n"/>
      <c r="BD213" s="33" t="n"/>
      <c r="BE213" s="33" t="n"/>
      <c r="BF213" s="33" t="n"/>
      <c r="BG213" s="33" t="n"/>
      <c r="BH213" s="33" t="n"/>
      <c r="BI213" s="27" t="n"/>
      <c r="BJ213" s="33" t="n"/>
      <c r="BK213" s="33" t="n"/>
      <c r="BL213" s="33" t="n"/>
      <c r="BM213" s="27" t="n"/>
      <c r="BN213" s="27" t="n"/>
      <c r="BO213" s="27" t="n"/>
      <c r="BP213" s="27" t="n"/>
      <c r="BQ213" s="36" t="n"/>
      <c r="BR213" s="37" t="n"/>
      <c r="BS213" s="36" t="n"/>
      <c r="BT213" s="37" t="n"/>
    </row>
    <row r="214" ht="19.9" customHeight="1" s="521">
      <c r="A214" s="10" t="n">
        <v>214</v>
      </c>
      <c r="B214" s="15" t="n">
        <v>21</v>
      </c>
      <c r="C214" s="519" t="n"/>
      <c r="D214" s="50">
        <f>LEFT(F214,1)&amp;RIGHT(F214,2)&amp;"N"&amp;G214&amp;"S"&amp;H214&amp;"C"&amp;I214</f>
        <v/>
      </c>
      <c r="E214" s="553" t="inlineStr">
        <is>
          <t>Spare</t>
        </is>
      </c>
      <c r="F214" s="22">
        <f>F213</f>
        <v/>
      </c>
      <c r="G214" s="21">
        <f>G213</f>
        <v/>
      </c>
      <c r="H214" s="21">
        <f>H213</f>
        <v/>
      </c>
      <c r="I214" s="21" t="n">
        <v>21</v>
      </c>
      <c r="J214" s="85">
        <f>J213</f>
        <v/>
      </c>
      <c r="K214" s="22">
        <f>IF(MID(J214,4,3)="551","DO","DI")</f>
        <v/>
      </c>
      <c r="L214" s="22" t="n"/>
      <c r="M214" s="22" t="n"/>
      <c r="N214" s="22">
        <f>IF(N213&lt;&gt;"",N213,"")</f>
        <v/>
      </c>
      <c r="O214" s="22" t="n"/>
      <c r="P214" s="22" t="n"/>
      <c r="Q214" s="22" t="n"/>
      <c r="R214" s="22" t="n"/>
      <c r="S214" s="25">
        <f>"%Z"&amp;TEXT(G214,"00")&amp;TEXT(H214,"0")&amp;"1"&amp;TEXT(I214,"00")</f>
        <v/>
      </c>
      <c r="T214" s="22">
        <f>IF(D214&lt;&gt;"",D214,"")</f>
        <v/>
      </c>
      <c r="U214" s="22" t="n"/>
      <c r="V214" s="22">
        <f>IF(E214&lt;&gt;"",E214,"")</f>
        <v/>
      </c>
      <c r="W214" s="23" t="inlineStr">
        <is>
          <t>IS</t>
        </is>
      </c>
      <c r="X214" s="84" t="inlineStr">
        <is>
          <t>DCS</t>
        </is>
      </c>
      <c r="Y214" s="27" t="n"/>
      <c r="Z214" s="27" t="n"/>
      <c r="AA214" s="28" t="n"/>
      <c r="AB214" s="33" t="n"/>
      <c r="AC214" s="29" t="n"/>
      <c r="AD214" s="27" t="n"/>
      <c r="AE214" s="27" t="n"/>
      <c r="AF214" s="27" t="n"/>
      <c r="AG214" s="27" t="n"/>
      <c r="AH214" s="27" t="n"/>
      <c r="AI214" s="27" t="n"/>
      <c r="AJ214" s="530" t="n"/>
      <c r="AK214" s="530" t="n"/>
      <c r="AL214" s="27" t="n"/>
      <c r="AM214" s="27" t="n"/>
      <c r="AN214" s="27" t="n"/>
      <c r="AO214" s="27" t="n"/>
      <c r="AP214" s="27" t="n"/>
      <c r="AQ214" s="33" t="n"/>
      <c r="AR214" s="33" t="n"/>
      <c r="AS214" s="33" t="n"/>
      <c r="AT214" s="33" t="n"/>
      <c r="AU214" s="33" t="n"/>
      <c r="AV214" s="33" t="n"/>
      <c r="AW214" s="33" t="n"/>
      <c r="AX214" s="33" t="n"/>
      <c r="AY214" s="33" t="n"/>
      <c r="AZ214" s="33" t="n"/>
      <c r="BA214" s="33" t="n"/>
      <c r="BB214" s="33" t="n"/>
      <c r="BC214" s="33" t="n"/>
      <c r="BD214" s="33" t="n"/>
      <c r="BE214" s="33" t="n"/>
      <c r="BF214" s="33" t="n"/>
      <c r="BG214" s="33" t="n"/>
      <c r="BH214" s="33" t="n"/>
      <c r="BI214" s="27" t="n"/>
      <c r="BJ214" s="33" t="n"/>
      <c r="BK214" s="33" t="n"/>
      <c r="BL214" s="33" t="n"/>
      <c r="BM214" s="27" t="n"/>
      <c r="BN214" s="27" t="n"/>
      <c r="BO214" s="27" t="n"/>
      <c r="BP214" s="27" t="n"/>
      <c r="BQ214" s="36" t="n"/>
      <c r="BR214" s="37" t="n"/>
      <c r="BS214" s="36" t="n"/>
      <c r="BT214" s="37" t="n"/>
    </row>
    <row r="215" ht="19.9" customHeight="1" s="521">
      <c r="A215" s="10" t="n">
        <v>215</v>
      </c>
      <c r="B215" s="15" t="n">
        <v>22</v>
      </c>
      <c r="C215" s="519" t="n"/>
      <c r="D215" s="50">
        <f>LEFT(F215,1)&amp;RIGHT(F215,2)&amp;"N"&amp;G215&amp;"S"&amp;H215&amp;"C"&amp;I215</f>
        <v/>
      </c>
      <c r="E215" s="553" t="inlineStr">
        <is>
          <t>Spare</t>
        </is>
      </c>
      <c r="F215" s="22">
        <f>F214</f>
        <v/>
      </c>
      <c r="G215" s="21">
        <f>G214</f>
        <v/>
      </c>
      <c r="H215" s="21">
        <f>H214</f>
        <v/>
      </c>
      <c r="I215" s="21" t="n">
        <v>22</v>
      </c>
      <c r="J215" s="85">
        <f>J214</f>
        <v/>
      </c>
      <c r="K215" s="22">
        <f>IF(MID(J215,4,3)="551","DO","DI")</f>
        <v/>
      </c>
      <c r="L215" s="22" t="n"/>
      <c r="M215" s="22" t="n"/>
      <c r="N215" s="22">
        <f>IF(N214&lt;&gt;"",N214,"")</f>
        <v/>
      </c>
      <c r="O215" s="22" t="n"/>
      <c r="P215" s="22" t="n"/>
      <c r="Q215" s="22" t="n"/>
      <c r="R215" s="22" t="n"/>
      <c r="S215" s="25">
        <f>"%Z"&amp;TEXT(G215,"00")&amp;TEXT(H215,"0")&amp;"1"&amp;TEXT(I215,"00")</f>
        <v/>
      </c>
      <c r="T215" s="22">
        <f>IF(D215&lt;&gt;"",D215,"")</f>
        <v/>
      </c>
      <c r="U215" s="22" t="n"/>
      <c r="V215" s="22">
        <f>IF(E215&lt;&gt;"",E215,"")</f>
        <v/>
      </c>
      <c r="W215" s="23" t="inlineStr">
        <is>
          <t>IS</t>
        </is>
      </c>
      <c r="X215" s="84" t="inlineStr">
        <is>
          <t>DCS</t>
        </is>
      </c>
      <c r="Y215" s="27" t="n"/>
      <c r="Z215" s="27" t="n"/>
      <c r="AA215" s="28" t="n"/>
      <c r="AB215" s="33" t="n"/>
      <c r="AC215" s="29" t="n"/>
      <c r="AD215" s="27" t="n"/>
      <c r="AE215" s="27" t="n"/>
      <c r="AF215" s="27" t="n"/>
      <c r="AG215" s="27" t="n"/>
      <c r="AH215" s="27" t="n"/>
      <c r="AI215" s="27" t="n"/>
      <c r="AJ215" s="530" t="n"/>
      <c r="AK215" s="530" t="n"/>
      <c r="AL215" s="27" t="n"/>
      <c r="AM215" s="27" t="n"/>
      <c r="AN215" s="27" t="n"/>
      <c r="AO215" s="27" t="n"/>
      <c r="AP215" s="27" t="n"/>
      <c r="AQ215" s="33" t="n"/>
      <c r="AR215" s="33" t="n"/>
      <c r="AS215" s="33" t="n"/>
      <c r="AT215" s="33" t="n"/>
      <c r="AU215" s="33" t="n"/>
      <c r="AV215" s="33" t="n"/>
      <c r="AW215" s="33" t="n"/>
      <c r="AX215" s="33" t="n"/>
      <c r="AY215" s="33" t="n"/>
      <c r="AZ215" s="33" t="n"/>
      <c r="BA215" s="33" t="n"/>
      <c r="BB215" s="33" t="n"/>
      <c r="BC215" s="33" t="n"/>
      <c r="BD215" s="33" t="n"/>
      <c r="BE215" s="33" t="n"/>
      <c r="BF215" s="33" t="n"/>
      <c r="BG215" s="33" t="n"/>
      <c r="BH215" s="33" t="n"/>
      <c r="BI215" s="27" t="n"/>
      <c r="BJ215" s="33" t="n"/>
      <c r="BK215" s="33" t="n"/>
      <c r="BL215" s="33" t="n"/>
      <c r="BM215" s="27" t="n"/>
      <c r="BN215" s="27" t="n"/>
      <c r="BO215" s="27" t="n"/>
      <c r="BP215" s="27" t="n"/>
      <c r="BQ215" s="36" t="n"/>
      <c r="BR215" s="37" t="n"/>
      <c r="BS215" s="36" t="n"/>
      <c r="BT215" s="37" t="n"/>
    </row>
    <row r="216" ht="19.9" customHeight="1" s="521">
      <c r="A216" s="10" t="n">
        <v>216</v>
      </c>
      <c r="B216" s="15" t="n">
        <v>23</v>
      </c>
      <c r="C216" s="519" t="n"/>
      <c r="D216" s="50">
        <f>LEFT(F216,1)&amp;RIGHT(F216,2)&amp;"N"&amp;G216&amp;"S"&amp;H216&amp;"C"&amp;I216</f>
        <v/>
      </c>
      <c r="E216" s="553" t="inlineStr">
        <is>
          <t>Spare</t>
        </is>
      </c>
      <c r="F216" s="22">
        <f>F215</f>
        <v/>
      </c>
      <c r="G216" s="21">
        <f>G215</f>
        <v/>
      </c>
      <c r="H216" s="21">
        <f>H215</f>
        <v/>
      </c>
      <c r="I216" s="21" t="n">
        <v>23</v>
      </c>
      <c r="J216" s="85">
        <f>J215</f>
        <v/>
      </c>
      <c r="K216" s="22">
        <f>IF(MID(J216,4,3)="551","DO","DI")</f>
        <v/>
      </c>
      <c r="L216" s="22" t="n"/>
      <c r="M216" s="22" t="n"/>
      <c r="N216" s="22">
        <f>IF(N215&lt;&gt;"",N215,"")</f>
        <v/>
      </c>
      <c r="O216" s="22" t="n"/>
      <c r="P216" s="22" t="n"/>
      <c r="Q216" s="22" t="n"/>
      <c r="R216" s="22" t="n"/>
      <c r="S216" s="25">
        <f>"%Z"&amp;TEXT(G216,"00")&amp;TEXT(H216,"0")&amp;"1"&amp;TEXT(I216,"00")</f>
        <v/>
      </c>
      <c r="T216" s="22">
        <f>IF(D216&lt;&gt;"",D216,"")</f>
        <v/>
      </c>
      <c r="U216" s="22" t="n"/>
      <c r="V216" s="22">
        <f>IF(E216&lt;&gt;"",E216,"")</f>
        <v/>
      </c>
      <c r="W216" s="23" t="inlineStr">
        <is>
          <t>IS</t>
        </is>
      </c>
      <c r="X216" s="84" t="inlineStr">
        <is>
          <t>DCS</t>
        </is>
      </c>
      <c r="Y216" s="27" t="n"/>
      <c r="Z216" s="27" t="n"/>
      <c r="AA216" s="28" t="n"/>
      <c r="AB216" s="33" t="n"/>
      <c r="AC216" s="29" t="n"/>
      <c r="AD216" s="27" t="n"/>
      <c r="AE216" s="27" t="n"/>
      <c r="AF216" s="27" t="n"/>
      <c r="AG216" s="27" t="n"/>
      <c r="AH216" s="27" t="n"/>
      <c r="AI216" s="27" t="n"/>
      <c r="AJ216" s="530" t="n"/>
      <c r="AK216" s="530" t="n"/>
      <c r="AL216" s="27" t="n"/>
      <c r="AM216" s="27" t="n"/>
      <c r="AN216" s="27" t="n"/>
      <c r="AO216" s="27" t="n"/>
      <c r="AP216" s="27" t="n"/>
      <c r="AQ216" s="33" t="n"/>
      <c r="AR216" s="33" t="n"/>
      <c r="AS216" s="33" t="n"/>
      <c r="AT216" s="33" t="n"/>
      <c r="AU216" s="33" t="n"/>
      <c r="AV216" s="33" t="n"/>
      <c r="AW216" s="33" t="n"/>
      <c r="AX216" s="33" t="n"/>
      <c r="AY216" s="33" t="n"/>
      <c r="AZ216" s="33" t="n"/>
      <c r="BA216" s="33" t="n"/>
      <c r="BB216" s="33" t="n"/>
      <c r="BC216" s="33" t="n"/>
      <c r="BD216" s="33" t="n"/>
      <c r="BE216" s="33" t="n"/>
      <c r="BF216" s="33" t="n"/>
      <c r="BG216" s="33" t="n"/>
      <c r="BH216" s="33" t="n"/>
      <c r="BI216" s="27" t="n"/>
      <c r="BJ216" s="33" t="n"/>
      <c r="BK216" s="33" t="n"/>
      <c r="BL216" s="33" t="n"/>
      <c r="BM216" s="27" t="n"/>
      <c r="BN216" s="27" t="n"/>
      <c r="BO216" s="27" t="n"/>
      <c r="BP216" s="27" t="n"/>
      <c r="BQ216" s="36" t="n"/>
      <c r="BR216" s="37" t="n"/>
      <c r="BS216" s="36" t="n"/>
      <c r="BT216" s="37" t="n"/>
    </row>
    <row r="217" ht="19.9" customHeight="1" s="521">
      <c r="A217" s="10" t="n">
        <v>217</v>
      </c>
      <c r="B217" s="15" t="n">
        <v>24</v>
      </c>
      <c r="C217" s="519" t="n"/>
      <c r="D217" s="50">
        <f>LEFT(F217,1)&amp;RIGHT(F217,2)&amp;"N"&amp;G217&amp;"S"&amp;H217&amp;"C"&amp;I217</f>
        <v/>
      </c>
      <c r="E217" s="553" t="inlineStr">
        <is>
          <t>Spare</t>
        </is>
      </c>
      <c r="F217" s="22">
        <f>F216</f>
        <v/>
      </c>
      <c r="G217" s="21">
        <f>G216</f>
        <v/>
      </c>
      <c r="H217" s="21">
        <f>H216</f>
        <v/>
      </c>
      <c r="I217" s="21" t="n">
        <v>24</v>
      </c>
      <c r="J217" s="85">
        <f>J216</f>
        <v/>
      </c>
      <c r="K217" s="22">
        <f>IF(MID(J217,4,3)="551","DO","DI")</f>
        <v/>
      </c>
      <c r="L217" s="22" t="n"/>
      <c r="M217" s="22" t="n"/>
      <c r="N217" s="22">
        <f>IF(N216&lt;&gt;"",N216,"")</f>
        <v/>
      </c>
      <c r="O217" s="22" t="n"/>
      <c r="P217" s="22" t="n"/>
      <c r="Q217" s="22" t="n"/>
      <c r="R217" s="22" t="n"/>
      <c r="S217" s="25">
        <f>"%Z"&amp;TEXT(G217,"00")&amp;TEXT(H217,"0")&amp;"1"&amp;TEXT(I217,"00")</f>
        <v/>
      </c>
      <c r="T217" s="22">
        <f>IF(D217&lt;&gt;"",D217,"")</f>
        <v/>
      </c>
      <c r="U217" s="22" t="n"/>
      <c r="V217" s="22">
        <f>IF(E217&lt;&gt;"",E217,"")</f>
        <v/>
      </c>
      <c r="W217" s="23" t="inlineStr">
        <is>
          <t>IS</t>
        </is>
      </c>
      <c r="X217" s="84" t="inlineStr">
        <is>
          <t>DCS</t>
        </is>
      </c>
      <c r="Y217" s="27" t="n"/>
      <c r="Z217" s="27" t="n"/>
      <c r="AA217" s="28" t="n"/>
      <c r="AB217" s="33" t="n"/>
      <c r="AC217" s="29" t="n"/>
      <c r="AD217" s="27" t="n"/>
      <c r="AE217" s="27" t="n"/>
      <c r="AF217" s="27" t="n"/>
      <c r="AG217" s="27" t="n"/>
      <c r="AH217" s="27" t="n"/>
      <c r="AI217" s="27" t="n"/>
      <c r="AJ217" s="530" t="n"/>
      <c r="AK217" s="530" t="n"/>
      <c r="AL217" s="27" t="n"/>
      <c r="AM217" s="27" t="n"/>
      <c r="AN217" s="27" t="n"/>
      <c r="AO217" s="27" t="n"/>
      <c r="AP217" s="27" t="n"/>
      <c r="AQ217" s="33" t="n"/>
      <c r="AR217" s="33" t="n"/>
      <c r="AS217" s="33" t="n"/>
      <c r="AT217" s="33" t="n"/>
      <c r="AU217" s="33" t="n"/>
      <c r="AV217" s="33" t="n"/>
      <c r="AW217" s="33" t="n"/>
      <c r="AX217" s="33" t="n"/>
      <c r="AY217" s="33" t="n"/>
      <c r="AZ217" s="33" t="n"/>
      <c r="BA217" s="33" t="n"/>
      <c r="BB217" s="33" t="n"/>
      <c r="BC217" s="33" t="n"/>
      <c r="BD217" s="33" t="n"/>
      <c r="BE217" s="33" t="n"/>
      <c r="BF217" s="33" t="n"/>
      <c r="BG217" s="33" t="n"/>
      <c r="BH217" s="33" t="n"/>
      <c r="BI217" s="27" t="n"/>
      <c r="BJ217" s="33" t="n"/>
      <c r="BK217" s="33" t="n"/>
      <c r="BL217" s="33" t="n"/>
      <c r="BM217" s="27" t="n"/>
      <c r="BN217" s="27" t="n"/>
      <c r="BO217" s="27" t="n"/>
      <c r="BP217" s="27" t="n"/>
      <c r="BQ217" s="36" t="n"/>
      <c r="BR217" s="37" t="n"/>
      <c r="BS217" s="36" t="n"/>
      <c r="BT217" s="37" t="n"/>
    </row>
    <row r="218" ht="19.9" customHeight="1" s="521">
      <c r="A218" s="10" t="n">
        <v>218</v>
      </c>
      <c r="B218" s="15" t="n">
        <v>25</v>
      </c>
      <c r="C218" s="519" t="n"/>
      <c r="D218" s="50">
        <f>LEFT(F218,1)&amp;RIGHT(F218,2)&amp;"N"&amp;G218&amp;"S"&amp;H218&amp;"C"&amp;I218</f>
        <v/>
      </c>
      <c r="E218" s="553" t="inlineStr">
        <is>
          <t>Spare</t>
        </is>
      </c>
      <c r="F218" s="22">
        <f>F217</f>
        <v/>
      </c>
      <c r="G218" s="21">
        <f>G217</f>
        <v/>
      </c>
      <c r="H218" s="21">
        <f>H217</f>
        <v/>
      </c>
      <c r="I218" s="21" t="n">
        <v>25</v>
      </c>
      <c r="J218" s="85">
        <f>J217</f>
        <v/>
      </c>
      <c r="K218" s="22">
        <f>IF(MID(J218,4,3)="551","DO","DI")</f>
        <v/>
      </c>
      <c r="L218" s="22" t="n"/>
      <c r="M218" s="22" t="n"/>
      <c r="N218" s="22">
        <f>IF(N217&lt;&gt;"",N217,"")</f>
        <v/>
      </c>
      <c r="O218" s="22" t="n"/>
      <c r="P218" s="22" t="n"/>
      <c r="Q218" s="22" t="n"/>
      <c r="R218" s="22" t="n"/>
      <c r="S218" s="25">
        <f>"%Z"&amp;TEXT(G218,"00")&amp;TEXT(H218,"0")&amp;"1"&amp;TEXT(I218,"00")</f>
        <v/>
      </c>
      <c r="T218" s="22">
        <f>IF(D218&lt;&gt;"",D218,"")</f>
        <v/>
      </c>
      <c r="U218" s="22" t="n"/>
      <c r="V218" s="22">
        <f>IF(E218&lt;&gt;"",E218,"")</f>
        <v/>
      </c>
      <c r="W218" s="23" t="inlineStr">
        <is>
          <t>IS</t>
        </is>
      </c>
      <c r="X218" s="84" t="inlineStr">
        <is>
          <t>DCS</t>
        </is>
      </c>
      <c r="Y218" s="27" t="n"/>
      <c r="Z218" s="27" t="n"/>
      <c r="AA218" s="28" t="n"/>
      <c r="AB218" s="33" t="n"/>
      <c r="AC218" s="29" t="n"/>
      <c r="AD218" s="27" t="n"/>
      <c r="AE218" s="27" t="n"/>
      <c r="AF218" s="27" t="n"/>
      <c r="AG218" s="27" t="n"/>
      <c r="AH218" s="27" t="n"/>
      <c r="AI218" s="27" t="n"/>
      <c r="AJ218" s="530" t="n"/>
      <c r="AK218" s="530" t="n"/>
      <c r="AL218" s="27" t="n"/>
      <c r="AM218" s="27" t="n"/>
      <c r="AN218" s="27" t="n"/>
      <c r="AO218" s="27" t="n"/>
      <c r="AP218" s="27" t="n"/>
      <c r="AQ218" s="33" t="n"/>
      <c r="AR218" s="33" t="n"/>
      <c r="AS218" s="33" t="n"/>
      <c r="AT218" s="33" t="n"/>
      <c r="AU218" s="33" t="n"/>
      <c r="AV218" s="33" t="n"/>
      <c r="AW218" s="33" t="n"/>
      <c r="AX218" s="33" t="n"/>
      <c r="AY218" s="33" t="n"/>
      <c r="AZ218" s="33" t="n"/>
      <c r="BA218" s="33" t="n"/>
      <c r="BB218" s="33" t="n"/>
      <c r="BC218" s="33" t="n"/>
      <c r="BD218" s="33" t="n"/>
      <c r="BE218" s="33" t="n"/>
      <c r="BF218" s="33" t="n"/>
      <c r="BG218" s="33" t="n"/>
      <c r="BH218" s="33" t="n"/>
      <c r="BI218" s="27" t="n"/>
      <c r="BJ218" s="33" t="n"/>
      <c r="BK218" s="33" t="n"/>
      <c r="BL218" s="33" t="n"/>
      <c r="BM218" s="27" t="n"/>
      <c r="BN218" s="27" t="n"/>
      <c r="BO218" s="27" t="n"/>
      <c r="BP218" s="27" t="n"/>
      <c r="BQ218" s="36" t="n"/>
      <c r="BR218" s="37" t="n"/>
      <c r="BS218" s="36" t="n"/>
      <c r="BT218" s="37" t="n"/>
    </row>
    <row r="219" ht="19.9" customHeight="1" s="521">
      <c r="A219" s="10" t="n">
        <v>219</v>
      </c>
      <c r="B219" s="15" t="n">
        <v>26</v>
      </c>
      <c r="C219" s="519" t="n"/>
      <c r="D219" s="50">
        <f>LEFT(F219,1)&amp;RIGHT(F219,2)&amp;"N"&amp;G219&amp;"S"&amp;H219&amp;"C"&amp;I219</f>
        <v/>
      </c>
      <c r="E219" s="553" t="inlineStr">
        <is>
          <t>Spare</t>
        </is>
      </c>
      <c r="F219" s="22">
        <f>F218</f>
        <v/>
      </c>
      <c r="G219" s="21">
        <f>G218</f>
        <v/>
      </c>
      <c r="H219" s="21">
        <f>H218</f>
        <v/>
      </c>
      <c r="I219" s="21" t="n">
        <v>26</v>
      </c>
      <c r="J219" s="85">
        <f>J218</f>
        <v/>
      </c>
      <c r="K219" s="22">
        <f>IF(MID(J219,4,3)="551","DO","DI")</f>
        <v/>
      </c>
      <c r="L219" s="22" t="n"/>
      <c r="M219" s="22" t="n"/>
      <c r="N219" s="22">
        <f>IF(N218&lt;&gt;"",N218,"")</f>
        <v/>
      </c>
      <c r="O219" s="22" t="n"/>
      <c r="P219" s="22" t="n"/>
      <c r="Q219" s="22" t="n"/>
      <c r="R219" s="22" t="n"/>
      <c r="S219" s="25">
        <f>"%Z"&amp;TEXT(G219,"00")&amp;TEXT(H219,"0")&amp;"1"&amp;TEXT(I219,"00")</f>
        <v/>
      </c>
      <c r="T219" s="22">
        <f>IF(D219&lt;&gt;"",D219,"")</f>
        <v/>
      </c>
      <c r="U219" s="22" t="n"/>
      <c r="V219" s="22">
        <f>IF(E219&lt;&gt;"",E219,"")</f>
        <v/>
      </c>
      <c r="W219" s="23" t="inlineStr">
        <is>
          <t>IS</t>
        </is>
      </c>
      <c r="X219" s="84" t="inlineStr">
        <is>
          <t>DCS</t>
        </is>
      </c>
      <c r="Y219" s="27" t="n"/>
      <c r="Z219" s="27" t="n"/>
      <c r="AA219" s="28" t="n"/>
      <c r="AB219" s="33" t="n"/>
      <c r="AC219" s="29" t="n"/>
      <c r="AD219" s="27" t="n"/>
      <c r="AE219" s="27" t="n"/>
      <c r="AF219" s="27" t="n"/>
      <c r="AG219" s="27" t="n"/>
      <c r="AH219" s="27" t="n"/>
      <c r="AI219" s="27" t="n"/>
      <c r="AJ219" s="530" t="n"/>
      <c r="AK219" s="530" t="n"/>
      <c r="AL219" s="27" t="n"/>
      <c r="AM219" s="27" t="n"/>
      <c r="AN219" s="27" t="n"/>
      <c r="AO219" s="27" t="n"/>
      <c r="AP219" s="27" t="n"/>
      <c r="AQ219" s="33" t="n"/>
      <c r="AR219" s="33" t="n"/>
      <c r="AS219" s="33" t="n"/>
      <c r="AT219" s="33" t="n"/>
      <c r="AU219" s="33" t="n"/>
      <c r="AV219" s="33" t="n"/>
      <c r="AW219" s="33" t="n"/>
      <c r="AX219" s="33" t="n"/>
      <c r="AY219" s="33" t="n"/>
      <c r="AZ219" s="33" t="n"/>
      <c r="BA219" s="33" t="n"/>
      <c r="BB219" s="33" t="n"/>
      <c r="BC219" s="33" t="n"/>
      <c r="BD219" s="33" t="n"/>
      <c r="BE219" s="33" t="n"/>
      <c r="BF219" s="33" t="n"/>
      <c r="BG219" s="33" t="n"/>
      <c r="BH219" s="33" t="n"/>
      <c r="BI219" s="27" t="n"/>
      <c r="BJ219" s="33" t="n"/>
      <c r="BK219" s="33" t="n"/>
      <c r="BL219" s="33" t="n"/>
      <c r="BM219" s="27" t="n"/>
      <c r="BN219" s="27" t="n"/>
      <c r="BO219" s="27" t="n"/>
      <c r="BP219" s="27" t="n"/>
      <c r="BQ219" s="36" t="n"/>
      <c r="BR219" s="37" t="n"/>
      <c r="BS219" s="36" t="n"/>
      <c r="BT219" s="37" t="n"/>
    </row>
    <row r="220" ht="19.9" customHeight="1" s="521">
      <c r="A220" s="10" t="n">
        <v>220</v>
      </c>
      <c r="B220" s="15" t="n">
        <v>27</v>
      </c>
      <c r="C220" s="519" t="n"/>
      <c r="D220" s="50">
        <f>LEFT(F220,1)&amp;RIGHT(F220,2)&amp;"N"&amp;G220&amp;"S"&amp;H220&amp;"C"&amp;I220</f>
        <v/>
      </c>
      <c r="E220" s="553" t="inlineStr">
        <is>
          <t>Spare</t>
        </is>
      </c>
      <c r="F220" s="22">
        <f>F219</f>
        <v/>
      </c>
      <c r="G220" s="21">
        <f>G219</f>
        <v/>
      </c>
      <c r="H220" s="21">
        <f>H219</f>
        <v/>
      </c>
      <c r="I220" s="21" t="n">
        <v>27</v>
      </c>
      <c r="J220" s="85">
        <f>J219</f>
        <v/>
      </c>
      <c r="K220" s="22">
        <f>IF(MID(J220,4,3)="551","DO","DI")</f>
        <v/>
      </c>
      <c r="L220" s="22" t="n"/>
      <c r="M220" s="22" t="n"/>
      <c r="N220" s="22">
        <f>IF(N219&lt;&gt;"",N219,"")</f>
        <v/>
      </c>
      <c r="O220" s="22" t="n"/>
      <c r="P220" s="22" t="n"/>
      <c r="Q220" s="22" t="n"/>
      <c r="R220" s="22" t="n"/>
      <c r="S220" s="25">
        <f>"%Z"&amp;TEXT(G220,"00")&amp;TEXT(H220,"0")&amp;"1"&amp;TEXT(I220,"00")</f>
        <v/>
      </c>
      <c r="T220" s="22">
        <f>IF(D220&lt;&gt;"",D220,"")</f>
        <v/>
      </c>
      <c r="U220" s="22" t="n"/>
      <c r="V220" s="22">
        <f>IF(E220&lt;&gt;"",E220,"")</f>
        <v/>
      </c>
      <c r="W220" s="23" t="inlineStr">
        <is>
          <t>IS</t>
        </is>
      </c>
      <c r="X220" s="84" t="inlineStr">
        <is>
          <t>DCS</t>
        </is>
      </c>
      <c r="Y220" s="27" t="n"/>
      <c r="Z220" s="27" t="n"/>
      <c r="AA220" s="28" t="n"/>
      <c r="AB220" s="33" t="n"/>
      <c r="AC220" s="29" t="n"/>
      <c r="AD220" s="27" t="n"/>
      <c r="AE220" s="27" t="n"/>
      <c r="AF220" s="27" t="n"/>
      <c r="AG220" s="27" t="n"/>
      <c r="AH220" s="27" t="n"/>
      <c r="AI220" s="27" t="n"/>
      <c r="AJ220" s="530" t="n"/>
      <c r="AK220" s="530" t="n"/>
      <c r="AL220" s="27" t="n"/>
      <c r="AM220" s="27" t="n"/>
      <c r="AN220" s="27" t="n"/>
      <c r="AO220" s="27" t="n"/>
      <c r="AP220" s="27" t="n"/>
      <c r="AQ220" s="33" t="n"/>
      <c r="AR220" s="33" t="n"/>
      <c r="AS220" s="33" t="n"/>
      <c r="AT220" s="33" t="n"/>
      <c r="AU220" s="33" t="n"/>
      <c r="AV220" s="33" t="n"/>
      <c r="AW220" s="33" t="n"/>
      <c r="AX220" s="33" t="n"/>
      <c r="AY220" s="33" t="n"/>
      <c r="AZ220" s="33" t="n"/>
      <c r="BA220" s="33" t="n"/>
      <c r="BB220" s="33" t="n"/>
      <c r="BC220" s="33" t="n"/>
      <c r="BD220" s="33" t="n"/>
      <c r="BE220" s="33" t="n"/>
      <c r="BF220" s="33" t="n"/>
      <c r="BG220" s="33" t="n"/>
      <c r="BH220" s="33" t="n"/>
      <c r="BI220" s="27" t="n"/>
      <c r="BJ220" s="33" t="n"/>
      <c r="BK220" s="33" t="n"/>
      <c r="BL220" s="33" t="n"/>
      <c r="BM220" s="27" t="n"/>
      <c r="BN220" s="27" t="n"/>
      <c r="BO220" s="27" t="n"/>
      <c r="BP220" s="27" t="n"/>
      <c r="BQ220" s="36" t="n"/>
      <c r="BR220" s="37" t="n"/>
      <c r="BS220" s="36" t="n"/>
      <c r="BT220" s="37" t="n"/>
    </row>
    <row r="221" ht="19.9" customHeight="1" s="521">
      <c r="A221" s="10" t="n">
        <v>221</v>
      </c>
      <c r="B221" s="15" t="n">
        <v>28</v>
      </c>
      <c r="C221" s="519" t="n"/>
      <c r="D221" s="50">
        <f>LEFT(F221,1)&amp;RIGHT(F221,2)&amp;"N"&amp;G221&amp;"S"&amp;H221&amp;"C"&amp;I221</f>
        <v/>
      </c>
      <c r="E221" s="553" t="inlineStr">
        <is>
          <t>Spare</t>
        </is>
      </c>
      <c r="F221" s="22">
        <f>F220</f>
        <v/>
      </c>
      <c r="G221" s="21">
        <f>G220</f>
        <v/>
      </c>
      <c r="H221" s="21">
        <f>H220</f>
        <v/>
      </c>
      <c r="I221" s="21" t="n">
        <v>28</v>
      </c>
      <c r="J221" s="85">
        <f>J220</f>
        <v/>
      </c>
      <c r="K221" s="22">
        <f>IF(MID(J221,4,3)="551","DO","DI")</f>
        <v/>
      </c>
      <c r="L221" s="22" t="n"/>
      <c r="M221" s="22" t="n"/>
      <c r="N221" s="22">
        <f>IF(N220&lt;&gt;"",N220,"")</f>
        <v/>
      </c>
      <c r="O221" s="22" t="n"/>
      <c r="P221" s="22" t="n"/>
      <c r="Q221" s="22" t="n"/>
      <c r="R221" s="22" t="n"/>
      <c r="S221" s="25">
        <f>"%Z"&amp;TEXT(G221,"00")&amp;TEXT(H221,"0")&amp;"1"&amp;TEXT(I221,"00")</f>
        <v/>
      </c>
      <c r="T221" s="22">
        <f>IF(D221&lt;&gt;"",D221,"")</f>
        <v/>
      </c>
      <c r="U221" s="22" t="n"/>
      <c r="V221" s="22">
        <f>IF(E221&lt;&gt;"",E221,"")</f>
        <v/>
      </c>
      <c r="W221" s="23" t="inlineStr">
        <is>
          <t>IS</t>
        </is>
      </c>
      <c r="X221" s="84" t="inlineStr">
        <is>
          <t>DCS</t>
        </is>
      </c>
      <c r="Y221" s="27" t="n"/>
      <c r="Z221" s="27" t="n"/>
      <c r="AA221" s="28" t="n"/>
      <c r="AB221" s="33" t="n"/>
      <c r="AC221" s="29" t="n"/>
      <c r="AD221" s="27" t="n"/>
      <c r="AE221" s="27" t="n"/>
      <c r="AF221" s="27" t="n"/>
      <c r="AG221" s="27" t="n"/>
      <c r="AH221" s="27" t="n"/>
      <c r="AI221" s="27" t="n"/>
      <c r="AJ221" s="530" t="n"/>
      <c r="AK221" s="530" t="n"/>
      <c r="AL221" s="27" t="n"/>
      <c r="AM221" s="27" t="n"/>
      <c r="AN221" s="27" t="n"/>
      <c r="AO221" s="27" t="n"/>
      <c r="AP221" s="27" t="n"/>
      <c r="AQ221" s="33" t="n"/>
      <c r="AR221" s="33" t="n"/>
      <c r="AS221" s="33" t="n"/>
      <c r="AT221" s="33" t="n"/>
      <c r="AU221" s="33" t="n"/>
      <c r="AV221" s="33" t="n"/>
      <c r="AW221" s="33" t="n"/>
      <c r="AX221" s="33" t="n"/>
      <c r="AY221" s="33" t="n"/>
      <c r="AZ221" s="33" t="n"/>
      <c r="BA221" s="33" t="n"/>
      <c r="BB221" s="33" t="n"/>
      <c r="BC221" s="33" t="n"/>
      <c r="BD221" s="33" t="n"/>
      <c r="BE221" s="33" t="n"/>
      <c r="BF221" s="33" t="n"/>
      <c r="BG221" s="33" t="n"/>
      <c r="BH221" s="33" t="n"/>
      <c r="BI221" s="27" t="n"/>
      <c r="BJ221" s="33" t="n"/>
      <c r="BK221" s="33" t="n"/>
      <c r="BL221" s="33" t="n"/>
      <c r="BM221" s="27" t="n"/>
      <c r="BN221" s="27" t="n"/>
      <c r="BO221" s="27" t="n"/>
      <c r="BP221" s="27" t="n"/>
      <c r="BQ221" s="36" t="n"/>
      <c r="BR221" s="37" t="n"/>
      <c r="BS221" s="36" t="n"/>
      <c r="BT221" s="37" t="n"/>
    </row>
    <row r="222" ht="19.9" customHeight="1" s="521">
      <c r="A222" s="10" t="n">
        <v>222</v>
      </c>
      <c r="B222" s="15" t="n">
        <v>29</v>
      </c>
      <c r="C222" s="519" t="n"/>
      <c r="D222" s="50">
        <f>LEFT(F222,1)&amp;RIGHT(F222,2)&amp;"N"&amp;G222&amp;"S"&amp;H222&amp;"C"&amp;I222</f>
        <v/>
      </c>
      <c r="E222" s="553" t="inlineStr">
        <is>
          <t>Spare</t>
        </is>
      </c>
      <c r="F222" s="22">
        <f>F221</f>
        <v/>
      </c>
      <c r="G222" s="21">
        <f>G221</f>
        <v/>
      </c>
      <c r="H222" s="21">
        <f>H221</f>
        <v/>
      </c>
      <c r="I222" s="21" t="n">
        <v>29</v>
      </c>
      <c r="J222" s="85">
        <f>J221</f>
        <v/>
      </c>
      <c r="K222" s="22">
        <f>IF(MID(J222,4,3)="551","DO","DI")</f>
        <v/>
      </c>
      <c r="L222" s="22" t="n"/>
      <c r="M222" s="22" t="n"/>
      <c r="N222" s="22">
        <f>IF(N221&lt;&gt;"",N221,"")</f>
        <v/>
      </c>
      <c r="O222" s="22" t="n"/>
      <c r="P222" s="22" t="n"/>
      <c r="Q222" s="22" t="n"/>
      <c r="R222" s="22" t="n"/>
      <c r="S222" s="25">
        <f>"%Z"&amp;TEXT(G222,"00")&amp;TEXT(H222,"0")&amp;"1"&amp;TEXT(I222,"00")</f>
        <v/>
      </c>
      <c r="T222" s="22">
        <f>IF(D222&lt;&gt;"",D222,"")</f>
        <v/>
      </c>
      <c r="U222" s="22" t="n"/>
      <c r="V222" s="22">
        <f>IF(E222&lt;&gt;"",E222,"")</f>
        <v/>
      </c>
      <c r="W222" s="23" t="inlineStr">
        <is>
          <t>IS</t>
        </is>
      </c>
      <c r="X222" s="84" t="inlineStr">
        <is>
          <t>DCS</t>
        </is>
      </c>
      <c r="Y222" s="27" t="n"/>
      <c r="Z222" s="27" t="n"/>
      <c r="AA222" s="28" t="n"/>
      <c r="AB222" s="33" t="n"/>
      <c r="AC222" s="29" t="n"/>
      <c r="AD222" s="27" t="n"/>
      <c r="AE222" s="27" t="n"/>
      <c r="AF222" s="27" t="n"/>
      <c r="AG222" s="27" t="n"/>
      <c r="AH222" s="27" t="n"/>
      <c r="AI222" s="27" t="n"/>
      <c r="AJ222" s="530" t="n"/>
      <c r="AK222" s="530" t="n"/>
      <c r="AL222" s="27" t="n"/>
      <c r="AM222" s="27" t="n"/>
      <c r="AN222" s="27" t="n"/>
      <c r="AO222" s="27" t="n"/>
      <c r="AP222" s="27" t="n"/>
      <c r="AQ222" s="33" t="n"/>
      <c r="AR222" s="33" t="n"/>
      <c r="AS222" s="33" t="n"/>
      <c r="AT222" s="33" t="n"/>
      <c r="AU222" s="33" t="n"/>
      <c r="AV222" s="33" t="n"/>
      <c r="AW222" s="33" t="n"/>
      <c r="AX222" s="33" t="n"/>
      <c r="AY222" s="33" t="n"/>
      <c r="AZ222" s="33" t="n"/>
      <c r="BA222" s="33" t="n"/>
      <c r="BB222" s="33" t="n"/>
      <c r="BC222" s="33" t="n"/>
      <c r="BD222" s="33" t="n"/>
      <c r="BE222" s="33" t="n"/>
      <c r="BF222" s="33" t="n"/>
      <c r="BG222" s="33" t="n"/>
      <c r="BH222" s="33" t="n"/>
      <c r="BI222" s="27" t="n"/>
      <c r="BJ222" s="33" t="n"/>
      <c r="BK222" s="33" t="n"/>
      <c r="BL222" s="33" t="n"/>
      <c r="BM222" s="27" t="n"/>
      <c r="BN222" s="27" t="n"/>
      <c r="BO222" s="27" t="n"/>
      <c r="BP222" s="27" t="n"/>
      <c r="BQ222" s="36" t="n"/>
      <c r="BR222" s="37" t="n"/>
      <c r="BS222" s="36" t="n"/>
      <c r="BT222" s="37" t="n"/>
    </row>
    <row r="223" ht="19.9" customHeight="1" s="521">
      <c r="A223" s="10" t="n">
        <v>223</v>
      </c>
      <c r="B223" s="16" t="n">
        <v>30</v>
      </c>
      <c r="C223" s="520" t="n"/>
      <c r="D223" s="50">
        <f>LEFT(F223,1)&amp;RIGHT(F223,2)&amp;"N"&amp;G223&amp;"S"&amp;H223&amp;"C"&amp;I223</f>
        <v/>
      </c>
      <c r="E223" s="553" t="inlineStr">
        <is>
          <t>Spare</t>
        </is>
      </c>
      <c r="F223" s="22">
        <f>F222</f>
        <v/>
      </c>
      <c r="G223" s="21">
        <f>G222</f>
        <v/>
      </c>
      <c r="H223" s="21">
        <f>H222</f>
        <v/>
      </c>
      <c r="I223" s="21" t="n">
        <v>30</v>
      </c>
      <c r="J223" s="85">
        <f>J222</f>
        <v/>
      </c>
      <c r="K223" s="22">
        <f>IF(MID(J223,4,3)="551","DO","DI")</f>
        <v/>
      </c>
      <c r="L223" s="22" t="n"/>
      <c r="M223" s="22" t="n"/>
      <c r="N223" s="22">
        <f>IF(N222&lt;&gt;"",N222,"")</f>
        <v/>
      </c>
      <c r="O223" s="22" t="n"/>
      <c r="P223" s="22" t="n"/>
      <c r="Q223" s="26" t="n"/>
      <c r="R223" s="26" t="n"/>
      <c r="S223" s="25">
        <f>"%Z"&amp;TEXT(G223,"00")&amp;TEXT(H223,"0")&amp;"1"&amp;TEXT(I223,"00")</f>
        <v/>
      </c>
      <c r="T223" s="22">
        <f>IF(D223&lt;&gt;"",D223,"")</f>
        <v/>
      </c>
      <c r="U223" s="26" t="n"/>
      <c r="V223" s="22">
        <f>IF(E223&lt;&gt;"",E223,"")</f>
        <v/>
      </c>
      <c r="W223" s="23" t="inlineStr">
        <is>
          <t>IS</t>
        </is>
      </c>
      <c r="X223" s="84" t="inlineStr">
        <is>
          <t>DCS</t>
        </is>
      </c>
      <c r="Y223" s="27" t="n"/>
      <c r="Z223" s="27" t="n"/>
      <c r="AA223" s="28" t="n"/>
      <c r="AB223" s="33" t="n"/>
      <c r="AC223" s="29" t="n"/>
      <c r="AD223" s="27" t="n"/>
      <c r="AE223" s="27" t="n"/>
      <c r="AF223" s="27" t="n"/>
      <c r="AG223" s="27" t="n"/>
      <c r="AH223" s="32" t="n"/>
      <c r="AI223" s="27" t="n"/>
      <c r="AJ223" s="530" t="n"/>
      <c r="AK223" s="530" t="n"/>
      <c r="AL223" s="27" t="n"/>
      <c r="AM223" s="27" t="n"/>
      <c r="AN223" s="27" t="n"/>
      <c r="AO223" s="27" t="n"/>
      <c r="AP223" s="27" t="n"/>
      <c r="AQ223" s="33" t="n"/>
      <c r="AR223" s="33" t="n"/>
      <c r="AS223" s="33" t="n"/>
      <c r="AT223" s="33" t="n"/>
      <c r="AU223" s="33" t="n"/>
      <c r="AV223" s="33" t="n"/>
      <c r="AW223" s="33" t="n"/>
      <c r="AX223" s="33" t="n"/>
      <c r="AY223" s="33" t="n"/>
      <c r="AZ223" s="33" t="n"/>
      <c r="BA223" s="33" t="n"/>
      <c r="BB223" s="33" t="n"/>
      <c r="BC223" s="33" t="n"/>
      <c r="BD223" s="33" t="n"/>
      <c r="BE223" s="33" t="n"/>
      <c r="BF223" s="33" t="n"/>
      <c r="BG223" s="33" t="n"/>
      <c r="BH223" s="33" t="n"/>
      <c r="BI223" s="27" t="n"/>
      <c r="BJ223" s="33" t="n"/>
      <c r="BK223" s="33" t="n"/>
      <c r="BL223" s="33" t="n"/>
      <c r="BM223" s="27" t="n"/>
      <c r="BN223" s="27" t="n"/>
      <c r="BO223" s="27" t="n"/>
      <c r="BP223" s="27" t="n"/>
      <c r="BQ223" s="36" t="n"/>
      <c r="BR223" s="37" t="n"/>
      <c r="BS223" s="36" t="n"/>
      <c r="BT223" s="37" t="n"/>
    </row>
    <row r="224" ht="19.9" customHeight="1" s="521">
      <c r="A224" s="10" t="n">
        <v>224</v>
      </c>
      <c r="B224" s="16" t="n">
        <v>31</v>
      </c>
      <c r="C224" s="520" t="n"/>
      <c r="D224" s="50">
        <f>LEFT(F224,1)&amp;RIGHT(F224,2)&amp;"N"&amp;G224&amp;"S"&amp;H224&amp;"C"&amp;I224</f>
        <v/>
      </c>
      <c r="E224" s="533" t="inlineStr">
        <is>
          <t>Spare</t>
        </is>
      </c>
      <c r="F224" s="22">
        <f>F223</f>
        <v/>
      </c>
      <c r="G224" s="21">
        <f>G223</f>
        <v/>
      </c>
      <c r="H224" s="21">
        <f>H223</f>
        <v/>
      </c>
      <c r="I224" s="21" t="n">
        <v>31</v>
      </c>
      <c r="J224" s="85">
        <f>J223</f>
        <v/>
      </c>
      <c r="K224" s="22">
        <f>IF(MID(J224,4,3)="551","DO","DI")</f>
        <v/>
      </c>
      <c r="L224" s="22" t="n"/>
      <c r="M224" s="22" t="n"/>
      <c r="N224" s="22">
        <f>IF(N223&lt;&gt;"",N223,"")</f>
        <v/>
      </c>
      <c r="O224" s="22" t="n"/>
      <c r="P224" s="22" t="n"/>
      <c r="Q224" s="22" t="n"/>
      <c r="R224" s="22" t="n"/>
      <c r="S224" s="25">
        <f>"%Z"&amp;TEXT(G224,"00")&amp;TEXT(H224,"0")&amp;"1"&amp;TEXT(I224,"00")</f>
        <v/>
      </c>
      <c r="T224" s="22">
        <f>IF(D224&lt;&gt;"",D224,"")</f>
        <v/>
      </c>
      <c r="U224" s="26" t="n"/>
      <c r="V224" s="22">
        <f>IF(E224&lt;&gt;"",E224,"")</f>
        <v/>
      </c>
      <c r="W224" s="23" t="inlineStr">
        <is>
          <t>IS</t>
        </is>
      </c>
      <c r="X224" s="84" t="inlineStr">
        <is>
          <t>DCS</t>
        </is>
      </c>
      <c r="Y224" s="27" t="n"/>
      <c r="Z224" s="27" t="n"/>
      <c r="AA224" s="28" t="n"/>
      <c r="AB224" s="33" t="n"/>
      <c r="AC224" s="29" t="n"/>
      <c r="AD224" s="27" t="n"/>
      <c r="AE224" s="27" t="n"/>
      <c r="AF224" s="27" t="n"/>
      <c r="AG224" s="27" t="n"/>
      <c r="AH224" s="33" t="n"/>
      <c r="AI224" s="27" t="n"/>
      <c r="AJ224" s="530" t="n"/>
      <c r="AK224" s="530" t="n"/>
      <c r="AL224" s="27" t="n"/>
      <c r="AM224" s="27" t="n"/>
      <c r="AN224" s="27" t="n"/>
      <c r="AO224" s="27" t="n"/>
      <c r="AP224" s="27" t="n"/>
      <c r="AQ224" s="33" t="n"/>
      <c r="AR224" s="33" t="n"/>
      <c r="AS224" s="33" t="n"/>
      <c r="AT224" s="33" t="n"/>
      <c r="AU224" s="33" t="n"/>
      <c r="AV224" s="33" t="n"/>
      <c r="AW224" s="33" t="n"/>
      <c r="AX224" s="33" t="n"/>
      <c r="AY224" s="33" t="n"/>
      <c r="AZ224" s="33" t="n"/>
      <c r="BA224" s="33" t="n"/>
      <c r="BB224" s="33" t="n"/>
      <c r="BC224" s="33" t="n"/>
      <c r="BD224" s="33" t="n"/>
      <c r="BE224" s="33" t="n"/>
      <c r="BF224" s="33" t="n"/>
      <c r="BG224" s="33" t="n"/>
      <c r="BH224" s="33" t="n"/>
      <c r="BI224" s="27" t="n"/>
      <c r="BJ224" s="33" t="n"/>
      <c r="BK224" s="33" t="n"/>
      <c r="BL224" s="33" t="n"/>
      <c r="BM224" s="27" t="n"/>
      <c r="BN224" s="27" t="n"/>
      <c r="BO224" s="27" t="n"/>
      <c r="BP224" s="27" t="n"/>
      <c r="BQ224" s="36" t="n"/>
      <c r="BR224" s="37" t="n"/>
      <c r="BS224" s="36" t="n"/>
      <c r="BT224" s="37" t="n"/>
    </row>
    <row r="225" ht="19.9" customHeight="1" s="521">
      <c r="A225" s="10" t="n">
        <v>225</v>
      </c>
      <c r="B225" s="16" t="n">
        <v>32</v>
      </c>
      <c r="C225" s="520" t="n"/>
      <c r="D225" s="50">
        <f>LEFT(F225,1)&amp;RIGHT(F225,2)&amp;"N"&amp;G225&amp;"S"&amp;H225&amp;"C"&amp;I225</f>
        <v/>
      </c>
      <c r="E225" s="527" t="inlineStr">
        <is>
          <t>Spare</t>
        </is>
      </c>
      <c r="F225" s="22">
        <f>F224</f>
        <v/>
      </c>
      <c r="G225" s="21">
        <f>G224</f>
        <v/>
      </c>
      <c r="H225" s="21">
        <f>H224</f>
        <v/>
      </c>
      <c r="I225" s="21" t="n">
        <v>32</v>
      </c>
      <c r="J225" s="85">
        <f>J224</f>
        <v/>
      </c>
      <c r="K225" s="22">
        <f>IF(MID(J225,4,3)="551","DO","DI")</f>
        <v/>
      </c>
      <c r="L225" s="22" t="n"/>
      <c r="M225" s="22" t="n"/>
      <c r="N225" s="22">
        <f>IF(N224&lt;&gt;"",N224,"")</f>
        <v/>
      </c>
      <c r="O225" s="22" t="n"/>
      <c r="P225" s="22" t="n"/>
      <c r="Q225" s="22" t="n"/>
      <c r="R225" s="22" t="n"/>
      <c r="S225" s="25">
        <f>"%Z"&amp;TEXT(G225,"00")&amp;TEXT(H225,"0")&amp;"1"&amp;TEXT(I225,"00")</f>
        <v/>
      </c>
      <c r="T225" s="22">
        <f>IF(D225&lt;&gt;"",D225,"")</f>
        <v/>
      </c>
      <c r="U225" s="26" t="n"/>
      <c r="V225" s="22">
        <f>IF(E225&lt;&gt;"",E225,"")</f>
        <v/>
      </c>
      <c r="W225" s="23" t="inlineStr">
        <is>
          <t>IS</t>
        </is>
      </c>
      <c r="X225" s="84" t="inlineStr">
        <is>
          <t>DCS</t>
        </is>
      </c>
      <c r="Y225" s="27" t="n"/>
      <c r="Z225" s="27" t="n"/>
      <c r="AA225" s="28" t="n"/>
      <c r="AB225" s="33" t="n"/>
      <c r="AC225" s="29" t="n"/>
      <c r="AD225" s="27" t="n"/>
      <c r="AE225" s="27" t="n"/>
      <c r="AF225" s="27" t="n"/>
      <c r="AG225" s="27" t="n"/>
      <c r="AH225" s="33" t="n"/>
      <c r="AI225" s="27" t="n"/>
      <c r="AJ225" s="530" t="n"/>
      <c r="AK225" s="530" t="n"/>
      <c r="AL225" s="27" t="n"/>
      <c r="AM225" s="27" t="n"/>
      <c r="AN225" s="27" t="n"/>
      <c r="AO225" s="27" t="n"/>
      <c r="AP225" s="27" t="n"/>
      <c r="AQ225" s="33" t="n"/>
      <c r="AR225" s="33" t="n"/>
      <c r="AS225" s="33" t="n"/>
      <c r="AT225" s="33" t="n"/>
      <c r="AU225" s="33" t="n"/>
      <c r="AV225" s="33" t="n"/>
      <c r="AW225" s="33" t="n"/>
      <c r="AX225" s="33" t="n"/>
      <c r="AY225" s="33" t="n"/>
      <c r="AZ225" s="33" t="n"/>
      <c r="BA225" s="33" t="n"/>
      <c r="BB225" s="33" t="n"/>
      <c r="BC225" s="33" t="n"/>
      <c r="BD225" s="33" t="n"/>
      <c r="BE225" s="33" t="n"/>
      <c r="BF225" s="33" t="n"/>
      <c r="BG225" s="33" t="n"/>
      <c r="BH225" s="33" t="n"/>
      <c r="BI225" s="27" t="n"/>
      <c r="BJ225" s="33" t="n"/>
      <c r="BK225" s="33" t="n"/>
      <c r="BL225" s="33" t="n"/>
      <c r="BM225" s="27" t="n"/>
      <c r="BN225" s="27" t="n"/>
      <c r="BO225" s="27" t="n"/>
      <c r="BP225" s="27" t="n"/>
      <c r="BQ225" s="36" t="n"/>
      <c r="BR225" s="37" t="n"/>
      <c r="BS225" s="36" t="n"/>
      <c r="BT225" s="37" t="n"/>
    </row>
    <row r="226" ht="19.9" customHeight="1" s="521">
      <c r="A226" s="10" t="n">
        <v>226</v>
      </c>
      <c r="B226" s="15" t="n">
        <v>1</v>
      </c>
      <c r="C226" s="519" t="n">
        <v>1840</v>
      </c>
      <c r="D226" s="43" t="inlineStr">
        <is>
          <t>18-LS-61207</t>
        </is>
      </c>
      <c r="E226" s="537" t="inlineStr">
        <is>
          <t xml:space="preserve">PP-6103 INLET LEVEL </t>
        </is>
      </c>
      <c r="F226" s="22">
        <f>F225</f>
        <v/>
      </c>
      <c r="G226" s="21" t="n">
        <v>5</v>
      </c>
      <c r="H226" s="21" t="n">
        <v>7</v>
      </c>
      <c r="I226" s="21" t="n">
        <v>1</v>
      </c>
      <c r="J226" s="85" t="inlineStr">
        <is>
          <t>ADV151-P</t>
        </is>
      </c>
      <c r="K226" s="22">
        <f>IF(MID(J226,4,3)="551","DO","DI")</f>
        <v/>
      </c>
      <c r="L226" s="22" t="n"/>
      <c r="M226" s="22" t="n"/>
      <c r="N226" s="22" t="inlineStr">
        <is>
          <t>Y</t>
        </is>
      </c>
      <c r="O226" s="22" t="n"/>
      <c r="P226" s="22" t="n"/>
      <c r="Q226" s="83" t="n"/>
      <c r="R226" s="22" t="n"/>
      <c r="S226" s="25">
        <f>"%Z"&amp;TEXT(G226,"00")&amp;TEXT(H226,"0")&amp;"1"&amp;TEXT(I226,"00")</f>
        <v/>
      </c>
      <c r="T226" s="22">
        <f>IF(D226&lt;&gt;"",D226,"")</f>
        <v/>
      </c>
      <c r="U226" s="22" t="inlineStr">
        <is>
          <t>18-LSL-61207</t>
        </is>
      </c>
      <c r="V226" s="22">
        <f>IF(E226&lt;&gt;"",E226,"")</f>
        <v/>
      </c>
      <c r="W226" s="23" t="inlineStr">
        <is>
          <t>RE</t>
        </is>
      </c>
      <c r="X226" s="84" t="inlineStr">
        <is>
          <t>DCS</t>
        </is>
      </c>
      <c r="Y226" s="27" t="n"/>
      <c r="Z226" s="27" t="n"/>
      <c r="AA226" s="28" t="n"/>
      <c r="AB226" s="33" t="n"/>
      <c r="AC226" s="29" t="n"/>
      <c r="AD226" s="27" t="n"/>
      <c r="AE226" s="27" t="n"/>
      <c r="AF226" s="27" t="n"/>
      <c r="AG226" s="27" t="n"/>
      <c r="AH226" s="27" t="n"/>
      <c r="AI226" s="27" t="n"/>
      <c r="AJ226" s="530" t="n"/>
      <c r="AK226" s="530" t="inlineStr">
        <is>
          <t>单拉</t>
        </is>
      </c>
      <c r="AL226" s="27" t="n"/>
      <c r="AM226" s="27" t="n"/>
      <c r="AN226" s="27" t="n"/>
      <c r="AO226" s="27" t="n"/>
      <c r="AP226" s="27" t="n"/>
      <c r="AQ226" s="33" t="n"/>
      <c r="AR226" s="33" t="n"/>
      <c r="AS226" s="33" t="n"/>
      <c r="AT226" s="33" t="n"/>
      <c r="AU226" s="33" t="n"/>
      <c r="AV226" s="33" t="n"/>
      <c r="AW226" s="33" t="n"/>
      <c r="AX226" s="33" t="n"/>
      <c r="AY226" s="33" t="n"/>
      <c r="AZ226" s="33" t="n"/>
      <c r="BA226" s="33" t="n"/>
      <c r="BB226" s="33" t="n"/>
      <c r="BC226" s="33" t="n"/>
      <c r="BD226" s="33" t="n"/>
      <c r="BE226" s="33" t="n"/>
      <c r="BF226" s="33" t="n"/>
      <c r="BG226" s="33" t="n"/>
      <c r="BH226" s="33" t="n"/>
      <c r="BI226" s="27" t="n"/>
      <c r="BJ226" s="33" t="n"/>
      <c r="BK226" s="33" t="n"/>
      <c r="BL226" s="33" t="n"/>
      <c r="BM226" s="27" t="n"/>
      <c r="BN226" s="27" t="n"/>
      <c r="BO226" s="27" t="n"/>
      <c r="BP226" s="27" t="n"/>
      <c r="BQ226" s="522" t="inlineStr">
        <is>
          <t>-</t>
        </is>
      </c>
      <c r="BR226" s="37" t="n"/>
      <c r="BS226" s="36" t="n"/>
      <c r="BT226" s="37" t="n"/>
      <c r="BU226" s="39" t="n"/>
      <c r="BV226" s="523" t="n">
        <v>1840</v>
      </c>
    </row>
    <row r="227" ht="19.9" customHeight="1" s="521">
      <c r="A227" s="10" t="n">
        <v>227</v>
      </c>
      <c r="B227" s="15" t="n">
        <v>2</v>
      </c>
      <c r="C227" s="519" t="n">
        <v>1812</v>
      </c>
      <c r="D227" s="43" t="inlineStr">
        <is>
          <t>18-PS-17211</t>
        </is>
      </c>
      <c r="E227" s="553" t="inlineStr">
        <is>
          <t>18-PP-1701A DIAPHRAGM</t>
        </is>
      </c>
      <c r="F227" s="22">
        <f>F226</f>
        <v/>
      </c>
      <c r="G227" s="21">
        <f>G226</f>
        <v/>
      </c>
      <c r="H227" s="21">
        <f>H226</f>
        <v/>
      </c>
      <c r="I227" s="21" t="n">
        <v>2</v>
      </c>
      <c r="J227" s="85">
        <f>J226</f>
        <v/>
      </c>
      <c r="K227" s="22">
        <f>IF(MID(J227,4,3)="551","DO","DI")</f>
        <v/>
      </c>
      <c r="L227" s="22" t="n"/>
      <c r="M227" s="22" t="n"/>
      <c r="N227" s="22">
        <f>IF(N226&lt;&gt;"",N226,"")</f>
        <v/>
      </c>
      <c r="O227" s="22" t="n"/>
      <c r="P227" s="22" t="n"/>
      <c r="Q227" s="22" t="n"/>
      <c r="R227" s="22" t="n"/>
      <c r="S227" s="25">
        <f>"%Z"&amp;TEXT(G227,"00")&amp;TEXT(H227,"0")&amp;"1"&amp;TEXT(I227,"00")</f>
        <v/>
      </c>
      <c r="T227" s="22">
        <f>IF(D227&lt;&gt;"",D227,"")</f>
        <v/>
      </c>
      <c r="U227" s="22" t="inlineStr">
        <is>
          <t>18-PSH-17211</t>
        </is>
      </c>
      <c r="V227" s="22">
        <f>IF(E227&lt;&gt;"",E227,"")</f>
        <v/>
      </c>
      <c r="W227" s="23" t="inlineStr">
        <is>
          <t>RE</t>
        </is>
      </c>
      <c r="X227" s="84" t="inlineStr">
        <is>
          <t>DCS</t>
        </is>
      </c>
      <c r="Y227" s="27" t="n"/>
      <c r="Z227" s="27" t="n"/>
      <c r="AA227" s="28" t="n"/>
      <c r="AB227" s="33" t="n"/>
      <c r="AC227" s="29" t="n"/>
      <c r="AD227" s="27" t="n"/>
      <c r="AE227" s="27" t="n"/>
      <c r="AF227" s="27" t="n"/>
      <c r="AG227" s="27" t="n"/>
      <c r="AH227" s="27" t="n"/>
      <c r="AI227" s="27" t="n"/>
      <c r="AJ227" s="530" t="inlineStr">
        <is>
          <t>18-EJB-12-004</t>
        </is>
      </c>
      <c r="AK227" s="530" t="inlineStr">
        <is>
          <t>18-12-004-CC</t>
        </is>
      </c>
      <c r="AL227" s="27" t="n"/>
      <c r="AM227" s="27" t="n"/>
      <c r="AN227" s="27" t="n"/>
      <c r="AO227" s="27" t="n"/>
      <c r="AP227" s="27" t="n"/>
      <c r="AQ227" s="33" t="n"/>
      <c r="AR227" s="33" t="n"/>
      <c r="AS227" s="33" t="n"/>
      <c r="AT227" s="33" t="n"/>
      <c r="AU227" s="33" t="n"/>
      <c r="AV227" s="33" t="n"/>
      <c r="AW227" s="33" t="n"/>
      <c r="AX227" s="33" t="n"/>
      <c r="AY227" s="33" t="n"/>
      <c r="AZ227" s="33" t="n"/>
      <c r="BA227" s="33" t="n"/>
      <c r="BB227" s="33" t="n"/>
      <c r="BC227" s="33" t="n"/>
      <c r="BD227" s="33" t="n"/>
      <c r="BE227" s="33" t="n"/>
      <c r="BF227" s="33" t="n"/>
      <c r="BG227" s="33" t="n"/>
      <c r="BH227" s="33" t="n"/>
      <c r="BI227" s="27" t="n"/>
      <c r="BJ227" s="33" t="n"/>
      <c r="BK227" s="33" t="n"/>
      <c r="BL227" s="33" t="n"/>
      <c r="BM227" s="27" t="n"/>
      <c r="BN227" s="27" t="n"/>
      <c r="BO227" s="27" t="n"/>
      <c r="BP227" s="27" t="n"/>
      <c r="BQ227" s="522" t="inlineStr">
        <is>
          <t>-</t>
        </is>
      </c>
      <c r="BR227" s="37" t="n"/>
      <c r="BS227" s="36" t="n"/>
      <c r="BT227" s="37" t="n"/>
      <c r="BU227" s="39" t="n"/>
      <c r="BV227" s="523" t="n">
        <v>1812</v>
      </c>
    </row>
    <row r="228" ht="19.9" customHeight="1" s="521">
      <c r="A228" s="10" t="n">
        <v>228</v>
      </c>
      <c r="B228" s="15" t="n">
        <v>3</v>
      </c>
      <c r="C228" s="519" t="n">
        <v>1812</v>
      </c>
      <c r="D228" s="43" t="inlineStr">
        <is>
          <t>18-PS-17212</t>
        </is>
      </c>
      <c r="E228" s="553" t="inlineStr">
        <is>
          <t>18-PP-1701B DIAPHRAGM</t>
        </is>
      </c>
      <c r="F228" s="22">
        <f>F227</f>
        <v/>
      </c>
      <c r="G228" s="21">
        <f>G227</f>
        <v/>
      </c>
      <c r="H228" s="21">
        <f>H227</f>
        <v/>
      </c>
      <c r="I228" s="21" t="n">
        <v>3</v>
      </c>
      <c r="J228" s="85">
        <f>J227</f>
        <v/>
      </c>
      <c r="K228" s="22">
        <f>IF(MID(J228,4,3)="551","DO","DI")</f>
        <v/>
      </c>
      <c r="L228" s="22" t="n"/>
      <c r="M228" s="22" t="n"/>
      <c r="N228" s="22">
        <f>IF(N227&lt;&gt;"",N227,"")</f>
        <v/>
      </c>
      <c r="O228" s="22" t="n"/>
      <c r="P228" s="22" t="n"/>
      <c r="Q228" s="22" t="n"/>
      <c r="R228" s="22" t="n"/>
      <c r="S228" s="25">
        <f>"%Z"&amp;TEXT(G228,"00")&amp;TEXT(H228,"0")&amp;"1"&amp;TEXT(I228,"00")</f>
        <v/>
      </c>
      <c r="T228" s="22">
        <f>IF(D228&lt;&gt;"",D228,"")</f>
        <v/>
      </c>
      <c r="U228" s="22" t="inlineStr">
        <is>
          <t>18-PSH-17212</t>
        </is>
      </c>
      <c r="V228" s="22">
        <f>IF(E228&lt;&gt;"",E228,"")</f>
        <v/>
      </c>
      <c r="W228" s="23" t="inlineStr">
        <is>
          <t>RE</t>
        </is>
      </c>
      <c r="X228" s="84" t="inlineStr">
        <is>
          <t>DCS</t>
        </is>
      </c>
      <c r="Y228" s="27" t="n"/>
      <c r="Z228" s="27" t="n"/>
      <c r="AA228" s="28" t="n"/>
      <c r="AB228" s="33" t="n"/>
      <c r="AC228" s="29" t="n"/>
      <c r="AD228" s="27" t="n"/>
      <c r="AE228" s="27" t="n"/>
      <c r="AF228" s="27" t="n"/>
      <c r="AG228" s="27" t="n"/>
      <c r="AH228" s="27" t="n"/>
      <c r="AI228" s="27" t="n"/>
      <c r="AJ228" s="530" t="inlineStr">
        <is>
          <t>18-EJB-12-004</t>
        </is>
      </c>
      <c r="AK228" s="530" t="inlineStr">
        <is>
          <t>18-12-004-CC</t>
        </is>
      </c>
      <c r="AL228" s="27" t="n"/>
      <c r="AM228" s="27" t="n"/>
      <c r="AN228" s="27" t="n"/>
      <c r="AO228" s="27" t="n"/>
      <c r="AP228" s="27" t="n"/>
      <c r="AQ228" s="33" t="n"/>
      <c r="AR228" s="33" t="n"/>
      <c r="AS228" s="33" t="n"/>
      <c r="AT228" s="33" t="n"/>
      <c r="AU228" s="33" t="n"/>
      <c r="AV228" s="33" t="n"/>
      <c r="AW228" s="33" t="n"/>
      <c r="AX228" s="33" t="n"/>
      <c r="AY228" s="33" t="n"/>
      <c r="AZ228" s="33" t="n"/>
      <c r="BA228" s="33" t="n"/>
      <c r="BB228" s="33" t="n"/>
      <c r="BC228" s="33" t="n"/>
      <c r="BD228" s="33" t="n"/>
      <c r="BE228" s="33" t="n"/>
      <c r="BF228" s="33" t="n"/>
      <c r="BG228" s="33" t="n"/>
      <c r="BH228" s="33" t="n"/>
      <c r="BI228" s="27" t="n"/>
      <c r="BJ228" s="33" t="n"/>
      <c r="BK228" s="33" t="n"/>
      <c r="BL228" s="33" t="n"/>
      <c r="BM228" s="27" t="n"/>
      <c r="BN228" s="27" t="n"/>
      <c r="BO228" s="27" t="n"/>
      <c r="BP228" s="27" t="n"/>
      <c r="BQ228" s="522" t="inlineStr">
        <is>
          <t>-</t>
        </is>
      </c>
      <c r="BR228" s="37" t="n"/>
      <c r="BS228" s="36" t="n"/>
      <c r="BT228" s="37" t="n"/>
      <c r="BU228" s="39" t="n"/>
      <c r="BV228" s="523" t="n">
        <v>1812</v>
      </c>
    </row>
    <row r="229" ht="19.9" customHeight="1" s="521">
      <c r="A229" s="10" t="n">
        <v>229</v>
      </c>
      <c r="B229" s="15" t="n">
        <v>4</v>
      </c>
      <c r="C229" s="519" t="n">
        <v>1812</v>
      </c>
      <c r="D229" s="43" t="inlineStr">
        <is>
          <t>18-PS-17213</t>
        </is>
      </c>
      <c r="E229" s="553" t="inlineStr">
        <is>
          <t>18-PP-1702A DIAPHRAGM</t>
        </is>
      </c>
      <c r="F229" s="22">
        <f>F228</f>
        <v/>
      </c>
      <c r="G229" s="21">
        <f>G228</f>
        <v/>
      </c>
      <c r="H229" s="21">
        <f>H228</f>
        <v/>
      </c>
      <c r="I229" s="21" t="n">
        <v>4</v>
      </c>
      <c r="J229" s="85">
        <f>J228</f>
        <v/>
      </c>
      <c r="K229" s="22">
        <f>IF(MID(J229,4,3)="551","DO","DI")</f>
        <v/>
      </c>
      <c r="L229" s="22" t="n"/>
      <c r="M229" s="22" t="n"/>
      <c r="N229" s="22">
        <f>IF(N228&lt;&gt;"",N228,"")</f>
        <v/>
      </c>
      <c r="O229" s="22" t="n"/>
      <c r="P229" s="22" t="n"/>
      <c r="Q229" s="22" t="n"/>
      <c r="R229" s="22" t="n"/>
      <c r="S229" s="25">
        <f>"%Z"&amp;TEXT(G229,"00")&amp;TEXT(H229,"0")&amp;"1"&amp;TEXT(I229,"00")</f>
        <v/>
      </c>
      <c r="T229" s="22">
        <f>IF(D229&lt;&gt;"",D229,"")</f>
        <v/>
      </c>
      <c r="U229" s="22" t="inlineStr">
        <is>
          <t>18-PSH-17213</t>
        </is>
      </c>
      <c r="V229" s="22">
        <f>IF(E229&lt;&gt;"",E229,"")</f>
        <v/>
      </c>
      <c r="W229" s="23" t="inlineStr">
        <is>
          <t>RE</t>
        </is>
      </c>
      <c r="X229" s="84" t="inlineStr">
        <is>
          <t>DCS</t>
        </is>
      </c>
      <c r="Y229" s="27" t="n"/>
      <c r="Z229" s="27" t="n"/>
      <c r="AA229" s="28" t="n"/>
      <c r="AB229" s="33" t="n"/>
      <c r="AC229" s="29" t="n"/>
      <c r="AD229" s="27" t="n"/>
      <c r="AE229" s="27" t="n"/>
      <c r="AF229" s="27" t="n"/>
      <c r="AG229" s="27" t="n"/>
      <c r="AH229" s="27" t="n"/>
      <c r="AI229" s="27" t="n"/>
      <c r="AJ229" s="530" t="inlineStr">
        <is>
          <t>18-EJB-12-004</t>
        </is>
      </c>
      <c r="AK229" s="530" t="inlineStr">
        <is>
          <t>18-12-004-CC</t>
        </is>
      </c>
      <c r="AL229" s="27" t="n"/>
      <c r="AM229" s="27" t="n"/>
      <c r="AN229" s="27" t="n"/>
      <c r="AO229" s="27" t="n"/>
      <c r="AP229" s="27" t="n"/>
      <c r="AQ229" s="33" t="n"/>
      <c r="AR229" s="33" t="n"/>
      <c r="AS229" s="33" t="n"/>
      <c r="AT229" s="33" t="n"/>
      <c r="AU229" s="33" t="n"/>
      <c r="AV229" s="33" t="n"/>
      <c r="AW229" s="33" t="n"/>
      <c r="AX229" s="33" t="n"/>
      <c r="AY229" s="33" t="n"/>
      <c r="AZ229" s="33" t="n"/>
      <c r="BA229" s="33" t="n"/>
      <c r="BB229" s="33" t="n"/>
      <c r="BC229" s="33" t="n"/>
      <c r="BD229" s="33" t="n"/>
      <c r="BE229" s="33" t="n"/>
      <c r="BF229" s="33" t="n"/>
      <c r="BG229" s="33" t="n"/>
      <c r="BH229" s="33" t="n"/>
      <c r="BI229" s="27" t="n"/>
      <c r="BJ229" s="33" t="n"/>
      <c r="BK229" s="33" t="n"/>
      <c r="BL229" s="33" t="n"/>
      <c r="BM229" s="27" t="n"/>
      <c r="BN229" s="27" t="n"/>
      <c r="BO229" s="27" t="n"/>
      <c r="BP229" s="27" t="n"/>
      <c r="BQ229" s="522" t="inlineStr">
        <is>
          <t>-</t>
        </is>
      </c>
      <c r="BR229" s="37" t="n"/>
      <c r="BS229" s="36" t="n"/>
      <c r="BT229" s="37" t="n"/>
      <c r="BU229" s="39" t="n"/>
      <c r="BV229" s="523" t="n">
        <v>1812</v>
      </c>
    </row>
    <row r="230" ht="19.9" customHeight="1" s="521">
      <c r="A230" s="10" t="n">
        <v>230</v>
      </c>
      <c r="B230" s="15" t="n">
        <v>5</v>
      </c>
      <c r="C230" s="519" t="n">
        <v>1812</v>
      </c>
      <c r="D230" s="43" t="inlineStr">
        <is>
          <t>18-PS-17214</t>
        </is>
      </c>
      <c r="E230" s="553" t="inlineStr">
        <is>
          <t>18-PP-1702B DIAPHRAGM</t>
        </is>
      </c>
      <c r="F230" s="22">
        <f>F229</f>
        <v/>
      </c>
      <c r="G230" s="21">
        <f>G229</f>
        <v/>
      </c>
      <c r="H230" s="21">
        <f>H229</f>
        <v/>
      </c>
      <c r="I230" s="21" t="n">
        <v>5</v>
      </c>
      <c r="J230" s="85">
        <f>J229</f>
        <v/>
      </c>
      <c r="K230" s="22">
        <f>IF(MID(J230,4,3)="551","DO","DI")</f>
        <v/>
      </c>
      <c r="L230" s="22" t="n"/>
      <c r="M230" s="22" t="n"/>
      <c r="N230" s="22">
        <f>IF(N229&lt;&gt;"",N229,"")</f>
        <v/>
      </c>
      <c r="O230" s="22" t="n"/>
      <c r="P230" s="22" t="n"/>
      <c r="Q230" s="22" t="n"/>
      <c r="R230" s="22" t="n"/>
      <c r="S230" s="25">
        <f>"%Z"&amp;TEXT(G230,"00")&amp;TEXT(H230,"0")&amp;"1"&amp;TEXT(I230,"00")</f>
        <v/>
      </c>
      <c r="T230" s="22">
        <f>IF(D230&lt;&gt;"",D230,"")</f>
        <v/>
      </c>
      <c r="U230" s="22" t="inlineStr">
        <is>
          <t>18-PSH-17214</t>
        </is>
      </c>
      <c r="V230" s="22">
        <f>IF(E230&lt;&gt;"",E230,"")</f>
        <v/>
      </c>
      <c r="W230" s="23" t="inlineStr">
        <is>
          <t>RE</t>
        </is>
      </c>
      <c r="X230" s="84" t="inlineStr">
        <is>
          <t>DCS</t>
        </is>
      </c>
      <c r="Y230" s="27" t="n"/>
      <c r="Z230" s="27" t="n"/>
      <c r="AA230" s="28" t="n"/>
      <c r="AB230" s="33" t="n"/>
      <c r="AC230" s="29" t="n"/>
      <c r="AD230" s="27" t="n"/>
      <c r="AE230" s="27" t="n"/>
      <c r="AF230" s="27" t="n"/>
      <c r="AG230" s="27" t="n"/>
      <c r="AH230" s="27" t="n"/>
      <c r="AI230" s="27" t="n"/>
      <c r="AJ230" s="530" t="inlineStr">
        <is>
          <t>18-EJB-12-004</t>
        </is>
      </c>
      <c r="AK230" s="530" t="inlineStr">
        <is>
          <t>18-12-004-CC</t>
        </is>
      </c>
      <c r="AL230" s="27" t="n"/>
      <c r="AM230" s="27" t="n"/>
      <c r="AN230" s="27" t="n"/>
      <c r="AO230" s="27" t="n"/>
      <c r="AP230" s="27" t="n"/>
      <c r="AQ230" s="33" t="n"/>
      <c r="AR230" s="33" t="n"/>
      <c r="AS230" s="33" t="n"/>
      <c r="AT230" s="33" t="n"/>
      <c r="AU230" s="33" t="n"/>
      <c r="AV230" s="33" t="n"/>
      <c r="AW230" s="33" t="n"/>
      <c r="AX230" s="33" t="n"/>
      <c r="AY230" s="33" t="n"/>
      <c r="AZ230" s="33" t="n"/>
      <c r="BA230" s="33" t="n"/>
      <c r="BB230" s="33" t="n"/>
      <c r="BC230" s="33" t="n"/>
      <c r="BD230" s="33" t="n"/>
      <c r="BE230" s="33" t="n"/>
      <c r="BF230" s="33" t="n"/>
      <c r="BG230" s="33" t="n"/>
      <c r="BH230" s="33" t="n"/>
      <c r="BI230" s="27" t="n"/>
      <c r="BJ230" s="33" t="n"/>
      <c r="BK230" s="33" t="n"/>
      <c r="BL230" s="33" t="n"/>
      <c r="BM230" s="27" t="n"/>
      <c r="BN230" s="27" t="n"/>
      <c r="BO230" s="27" t="n"/>
      <c r="BP230" s="27" t="n"/>
      <c r="BQ230" s="522" t="inlineStr">
        <is>
          <t>-</t>
        </is>
      </c>
      <c r="BR230" s="37" t="n"/>
      <c r="BS230" s="36" t="n"/>
      <c r="BT230" s="37" t="n"/>
      <c r="BU230" s="39" t="n"/>
      <c r="BV230" s="523" t="n">
        <v>1812</v>
      </c>
    </row>
    <row r="231" ht="19.9" customHeight="1" s="521">
      <c r="A231" s="10" t="n">
        <v>231</v>
      </c>
      <c r="B231" s="15" t="n">
        <v>6</v>
      </c>
      <c r="C231" s="519" t="n">
        <v>1812</v>
      </c>
      <c r="D231" s="43" t="inlineStr">
        <is>
          <t>18-PS-17303</t>
        </is>
      </c>
      <c r="E231" s="553" t="inlineStr">
        <is>
          <t>18-PP-1704 DIAPHRAGM</t>
        </is>
      </c>
      <c r="F231" s="22">
        <f>F230</f>
        <v/>
      </c>
      <c r="G231" s="21">
        <f>G230</f>
        <v/>
      </c>
      <c r="H231" s="21">
        <f>H230</f>
        <v/>
      </c>
      <c r="I231" s="21" t="n">
        <v>6</v>
      </c>
      <c r="J231" s="85">
        <f>J230</f>
        <v/>
      </c>
      <c r="K231" s="22">
        <f>IF(MID(J231,4,3)="551","DO","DI")</f>
        <v/>
      </c>
      <c r="L231" s="22" t="n"/>
      <c r="M231" s="22" t="n"/>
      <c r="N231" s="22">
        <f>IF(N230&lt;&gt;"",N230,"")</f>
        <v/>
      </c>
      <c r="O231" s="22" t="n"/>
      <c r="P231" s="22" t="n"/>
      <c r="Q231" s="22" t="n"/>
      <c r="R231" s="22" t="n"/>
      <c r="S231" s="25">
        <f>"%Z"&amp;TEXT(G231,"00")&amp;TEXT(H231,"0")&amp;"1"&amp;TEXT(I231,"00")</f>
        <v/>
      </c>
      <c r="T231" s="22">
        <f>IF(D231&lt;&gt;"",D231,"")</f>
        <v/>
      </c>
      <c r="U231" s="22" t="inlineStr">
        <is>
          <t>18-PSH-17303</t>
        </is>
      </c>
      <c r="V231" s="22">
        <f>IF(E231&lt;&gt;"",E231,"")</f>
        <v/>
      </c>
      <c r="W231" s="23" t="inlineStr">
        <is>
          <t>RE</t>
        </is>
      </c>
      <c r="X231" s="84" t="inlineStr">
        <is>
          <t>DCS</t>
        </is>
      </c>
      <c r="Y231" s="27" t="n"/>
      <c r="Z231" s="27" t="n"/>
      <c r="AA231" s="28" t="n"/>
      <c r="AB231" s="33" t="n"/>
      <c r="AC231" s="29" t="n"/>
      <c r="AD231" s="27" t="n"/>
      <c r="AE231" s="27" t="n"/>
      <c r="AF231" s="27" t="n"/>
      <c r="AG231" s="27" t="n"/>
      <c r="AH231" s="27" t="n"/>
      <c r="AI231" s="27" t="n"/>
      <c r="AJ231" s="530" t="inlineStr">
        <is>
          <t>18-EJB-12-004</t>
        </is>
      </c>
      <c r="AK231" s="530" t="inlineStr">
        <is>
          <t>18-12-004-CC</t>
        </is>
      </c>
      <c r="AL231" s="27" t="n"/>
      <c r="AM231" s="27" t="n"/>
      <c r="AN231" s="27" t="n"/>
      <c r="AO231" s="27" t="n"/>
      <c r="AP231" s="27" t="n"/>
      <c r="AQ231" s="33" t="n"/>
      <c r="AR231" s="33" t="n"/>
      <c r="AS231" s="33" t="n"/>
      <c r="AT231" s="33" t="n"/>
      <c r="AU231" s="33" t="n"/>
      <c r="AV231" s="33" t="n"/>
      <c r="AW231" s="33" t="n"/>
      <c r="AX231" s="33" t="n"/>
      <c r="AY231" s="33" t="n"/>
      <c r="AZ231" s="33" t="n"/>
      <c r="BA231" s="33" t="n"/>
      <c r="BB231" s="33" t="n"/>
      <c r="BC231" s="33" t="n"/>
      <c r="BD231" s="33" t="n"/>
      <c r="BE231" s="33" t="n"/>
      <c r="BF231" s="33" t="n"/>
      <c r="BG231" s="33" t="n"/>
      <c r="BH231" s="33" t="n"/>
      <c r="BI231" s="27" t="n"/>
      <c r="BJ231" s="33" t="n"/>
      <c r="BK231" s="33" t="n"/>
      <c r="BL231" s="33" t="n"/>
      <c r="BM231" s="27" t="n"/>
      <c r="BN231" s="27" t="n"/>
      <c r="BO231" s="27" t="n"/>
      <c r="BP231" s="27" t="n"/>
      <c r="BQ231" s="522" t="inlineStr">
        <is>
          <t>-</t>
        </is>
      </c>
      <c r="BR231" s="37" t="n"/>
      <c r="BS231" s="36" t="n"/>
      <c r="BT231" s="37" t="n"/>
      <c r="BU231" s="39" t="n"/>
      <c r="BV231" s="523" t="n">
        <v>1812</v>
      </c>
    </row>
    <row r="232" ht="19.9" customHeight="1" s="521">
      <c r="A232" s="10" t="n">
        <v>232</v>
      </c>
      <c r="B232" s="15" t="n">
        <v>7</v>
      </c>
      <c r="C232" s="519" t="n">
        <v>1830</v>
      </c>
      <c r="D232" s="43" t="inlineStr">
        <is>
          <t>18-PS-21104</t>
        </is>
      </c>
      <c r="E232" s="553" t="inlineStr">
        <is>
          <t>18-PP-2101 DIAPHRAGM</t>
        </is>
      </c>
      <c r="F232" s="22">
        <f>F231</f>
        <v/>
      </c>
      <c r="G232" s="21">
        <f>G231</f>
        <v/>
      </c>
      <c r="H232" s="21">
        <f>H231</f>
        <v/>
      </c>
      <c r="I232" s="21" t="n">
        <v>7</v>
      </c>
      <c r="J232" s="85">
        <f>J231</f>
        <v/>
      </c>
      <c r="K232" s="22">
        <f>IF(MID(J232,4,3)="551","DO","DI")</f>
        <v/>
      </c>
      <c r="L232" s="22" t="n"/>
      <c r="M232" s="22" t="n"/>
      <c r="N232" s="22">
        <f>IF(N231&lt;&gt;"",N231,"")</f>
        <v/>
      </c>
      <c r="O232" s="22" t="n"/>
      <c r="P232" s="22" t="n"/>
      <c r="Q232" s="22" t="n"/>
      <c r="R232" s="22" t="n"/>
      <c r="S232" s="25">
        <f>"%Z"&amp;TEXT(G232,"00")&amp;TEXT(H232,"0")&amp;"1"&amp;TEXT(I232,"00")</f>
        <v/>
      </c>
      <c r="T232" s="22">
        <f>IF(D232&lt;&gt;"",D232,"")</f>
        <v/>
      </c>
      <c r="U232" s="22" t="inlineStr">
        <is>
          <t>18-PSH-21104</t>
        </is>
      </c>
      <c r="V232" s="22">
        <f>IF(E232&lt;&gt;"",E232,"")</f>
        <v/>
      </c>
      <c r="W232" s="23" t="inlineStr">
        <is>
          <t>RE</t>
        </is>
      </c>
      <c r="X232" s="84" t="inlineStr">
        <is>
          <t>DCS</t>
        </is>
      </c>
      <c r="Y232" s="27" t="n"/>
      <c r="Z232" s="27" t="n"/>
      <c r="AA232" s="28" t="n"/>
      <c r="AB232" s="33" t="n"/>
      <c r="AC232" s="29" t="n"/>
      <c r="AD232" s="27" t="n"/>
      <c r="AE232" s="27" t="n"/>
      <c r="AF232" s="27" t="n"/>
      <c r="AG232" s="27" t="n"/>
      <c r="AH232" s="27" t="n"/>
      <c r="AI232" s="27" t="n"/>
      <c r="AJ232" s="530" t="inlineStr">
        <is>
          <t>单拉</t>
        </is>
      </c>
      <c r="AK232" s="530" t="inlineStr">
        <is>
          <t>单拉</t>
        </is>
      </c>
      <c r="AL232" s="27" t="n"/>
      <c r="AM232" s="27" t="n"/>
      <c r="AN232" s="27" t="n"/>
      <c r="AO232" s="27" t="n"/>
      <c r="AP232" s="27" t="n"/>
      <c r="AQ232" s="33" t="n"/>
      <c r="AR232" s="33" t="n"/>
      <c r="AS232" s="33" t="n"/>
      <c r="AT232" s="33" t="n"/>
      <c r="AU232" s="33" t="n"/>
      <c r="AV232" s="33" t="n"/>
      <c r="AW232" s="33" t="n"/>
      <c r="AX232" s="33" t="n"/>
      <c r="AY232" s="33" t="n"/>
      <c r="AZ232" s="33" t="n"/>
      <c r="BA232" s="33" t="n"/>
      <c r="BB232" s="33" t="n"/>
      <c r="BC232" s="33" t="n"/>
      <c r="BD232" s="33" t="n"/>
      <c r="BE232" s="33" t="n"/>
      <c r="BF232" s="33" t="n"/>
      <c r="BG232" s="33" t="n"/>
      <c r="BH232" s="33" t="n"/>
      <c r="BI232" s="27" t="n"/>
      <c r="BJ232" s="33" t="n"/>
      <c r="BK232" s="33" t="n"/>
      <c r="BL232" s="33" t="n"/>
      <c r="BM232" s="27" t="n"/>
      <c r="BN232" s="27" t="n"/>
      <c r="BO232" s="27" t="n"/>
      <c r="BP232" s="27" t="n"/>
      <c r="BQ232" s="522" t="inlineStr">
        <is>
          <t>-</t>
        </is>
      </c>
      <c r="BR232" s="37" t="n"/>
      <c r="BS232" s="36" t="n"/>
      <c r="BT232" s="37" t="n"/>
      <c r="BU232" s="39" t="n"/>
      <c r="BV232" s="523" t="n">
        <v>1830</v>
      </c>
    </row>
    <row r="233" ht="19.9" customHeight="1" s="521">
      <c r="A233" s="10" t="n">
        <v>233</v>
      </c>
      <c r="B233" s="15" t="n">
        <v>8</v>
      </c>
      <c r="C233" s="519" t="n">
        <v>1830</v>
      </c>
      <c r="D233" s="43" t="inlineStr">
        <is>
          <t>18-PS-21102</t>
        </is>
      </c>
      <c r="E233" s="553" t="inlineStr">
        <is>
          <t>18-PP-2102 DIAPHRAGM</t>
        </is>
      </c>
      <c r="F233" s="22">
        <f>F232</f>
        <v/>
      </c>
      <c r="G233" s="21">
        <f>G232</f>
        <v/>
      </c>
      <c r="H233" s="21">
        <f>H232</f>
        <v/>
      </c>
      <c r="I233" s="21" t="n">
        <v>8</v>
      </c>
      <c r="J233" s="85">
        <f>J232</f>
        <v/>
      </c>
      <c r="K233" s="22">
        <f>IF(MID(J233,4,3)="551","DO","DI")</f>
        <v/>
      </c>
      <c r="L233" s="22" t="n"/>
      <c r="M233" s="22" t="n"/>
      <c r="N233" s="22">
        <f>IF(N232&lt;&gt;"",N232,"")</f>
        <v/>
      </c>
      <c r="O233" s="22" t="n"/>
      <c r="P233" s="22" t="n"/>
      <c r="Q233" s="22" t="n"/>
      <c r="R233" s="22" t="n"/>
      <c r="S233" s="25">
        <f>"%Z"&amp;TEXT(G233,"00")&amp;TEXT(H233,"0")&amp;"1"&amp;TEXT(I233,"00")</f>
        <v/>
      </c>
      <c r="T233" s="22">
        <f>IF(D233&lt;&gt;"",D233,"")</f>
        <v/>
      </c>
      <c r="U233" s="22" t="inlineStr">
        <is>
          <t>18-PSH-21102</t>
        </is>
      </c>
      <c r="V233" s="22">
        <f>IF(E233&lt;&gt;"",E233,"")</f>
        <v/>
      </c>
      <c r="W233" s="23" t="inlineStr">
        <is>
          <t>RE</t>
        </is>
      </c>
      <c r="X233" s="84" t="inlineStr">
        <is>
          <t>DCS</t>
        </is>
      </c>
      <c r="Y233" s="27" t="n"/>
      <c r="Z233" s="27" t="n"/>
      <c r="AA233" s="28" t="n"/>
      <c r="AB233" s="33" t="n"/>
      <c r="AC233" s="29" t="n"/>
      <c r="AD233" s="27" t="n"/>
      <c r="AE233" s="27" t="n"/>
      <c r="AF233" s="27" t="n"/>
      <c r="AG233" s="27" t="n"/>
      <c r="AH233" s="27" t="n"/>
      <c r="AI233" s="27" t="n"/>
      <c r="AJ233" s="530" t="inlineStr">
        <is>
          <t>单拉</t>
        </is>
      </c>
      <c r="AK233" s="530" t="inlineStr">
        <is>
          <t>单拉</t>
        </is>
      </c>
      <c r="AL233" s="27" t="n"/>
      <c r="AM233" s="27" t="n"/>
      <c r="AN233" s="27" t="n"/>
      <c r="AO233" s="27" t="n"/>
      <c r="AP233" s="27" t="n"/>
      <c r="AQ233" s="33" t="n"/>
      <c r="AR233" s="33" t="n"/>
      <c r="AS233" s="33" t="n"/>
      <c r="AT233" s="33" t="n"/>
      <c r="AU233" s="33" t="n"/>
      <c r="AV233" s="33" t="n"/>
      <c r="AW233" s="33" t="n"/>
      <c r="AX233" s="33" t="n"/>
      <c r="AY233" s="33" t="n"/>
      <c r="AZ233" s="33" t="n"/>
      <c r="BA233" s="33" t="n"/>
      <c r="BB233" s="33" t="n"/>
      <c r="BC233" s="33" t="n"/>
      <c r="BD233" s="33" t="n"/>
      <c r="BE233" s="33" t="n"/>
      <c r="BF233" s="33" t="n"/>
      <c r="BG233" s="33" t="n"/>
      <c r="BH233" s="33" t="n"/>
      <c r="BI233" s="27" t="n"/>
      <c r="BJ233" s="33" t="n"/>
      <c r="BK233" s="33" t="n"/>
      <c r="BL233" s="33" t="n"/>
      <c r="BM233" s="27" t="n"/>
      <c r="BN233" s="27" t="n"/>
      <c r="BO233" s="27" t="n"/>
      <c r="BP233" s="27" t="n"/>
      <c r="BQ233" s="522" t="inlineStr">
        <is>
          <t>-</t>
        </is>
      </c>
      <c r="BR233" s="37" t="n"/>
      <c r="BS233" s="36" t="n"/>
      <c r="BT233" s="37" t="n"/>
      <c r="BU233" s="39" t="n"/>
      <c r="BV233" s="523" t="n">
        <v>1830</v>
      </c>
    </row>
    <row r="234" ht="19.9" customHeight="1" s="521">
      <c r="A234" s="10" t="n">
        <v>234</v>
      </c>
      <c r="B234" s="15" t="n">
        <v>9</v>
      </c>
      <c r="C234" s="519" t="n"/>
      <c r="D234" s="50">
        <f>LEFT(F234,1)&amp;RIGHT(F234,2)&amp;"N"&amp;G234&amp;"S"&amp;H234&amp;"C"&amp;I234</f>
        <v/>
      </c>
      <c r="E234" s="553" t="inlineStr">
        <is>
          <t>Spare</t>
        </is>
      </c>
      <c r="F234" s="22">
        <f>F233</f>
        <v/>
      </c>
      <c r="G234" s="21">
        <f>G233</f>
        <v/>
      </c>
      <c r="H234" s="21">
        <f>H233</f>
        <v/>
      </c>
      <c r="I234" s="21" t="n">
        <v>9</v>
      </c>
      <c r="J234" s="85">
        <f>J233</f>
        <v/>
      </c>
      <c r="K234" s="22">
        <f>IF(MID(J234,4,3)="551","DO","DI")</f>
        <v/>
      </c>
      <c r="L234" s="22" t="n"/>
      <c r="M234" s="22" t="n"/>
      <c r="N234" s="22">
        <f>IF(N233&lt;&gt;"",N233,"")</f>
        <v/>
      </c>
      <c r="O234" s="22" t="n"/>
      <c r="P234" s="22" t="n"/>
      <c r="Q234" s="22" t="n"/>
      <c r="R234" s="22" t="n"/>
      <c r="S234" s="25">
        <f>"%Z"&amp;TEXT(G234,"00")&amp;TEXT(H234,"0")&amp;"1"&amp;TEXT(I234,"00")</f>
        <v/>
      </c>
      <c r="T234" s="22">
        <f>IF(D234&lt;&gt;"",D234,"")</f>
        <v/>
      </c>
      <c r="U234" s="22" t="n"/>
      <c r="V234" s="22">
        <f>IF(E234&lt;&gt;"",E234,"")</f>
        <v/>
      </c>
      <c r="W234" s="23" t="inlineStr">
        <is>
          <t>RE</t>
        </is>
      </c>
      <c r="X234" s="84" t="inlineStr">
        <is>
          <t>DCS</t>
        </is>
      </c>
      <c r="Y234" s="27" t="n"/>
      <c r="Z234" s="27" t="n"/>
      <c r="AA234" s="28" t="n"/>
      <c r="AB234" s="33" t="n"/>
      <c r="AC234" s="29" t="n"/>
      <c r="AD234" s="27" t="n"/>
      <c r="AE234" s="27" t="n"/>
      <c r="AF234" s="27" t="n"/>
      <c r="AG234" s="27" t="n"/>
      <c r="AH234" s="27" t="n"/>
      <c r="AI234" s="27" t="n"/>
      <c r="AJ234" s="530" t="n"/>
      <c r="AK234" s="530" t="n"/>
      <c r="AL234" s="27" t="n"/>
      <c r="AM234" s="27" t="n"/>
      <c r="AN234" s="27" t="n"/>
      <c r="AO234" s="27" t="n"/>
      <c r="AP234" s="27" t="n"/>
      <c r="AQ234" s="33" t="n"/>
      <c r="AR234" s="33" t="n"/>
      <c r="AS234" s="33" t="n"/>
      <c r="AT234" s="33" t="n"/>
      <c r="AU234" s="33" t="n"/>
      <c r="AV234" s="33" t="n"/>
      <c r="AW234" s="33" t="n"/>
      <c r="AX234" s="33" t="n"/>
      <c r="AY234" s="33" t="n"/>
      <c r="AZ234" s="33" t="n"/>
      <c r="BA234" s="33" t="n"/>
      <c r="BB234" s="33" t="n"/>
      <c r="BC234" s="33" t="n"/>
      <c r="BD234" s="33" t="n"/>
      <c r="BE234" s="33" t="n"/>
      <c r="BF234" s="33" t="n"/>
      <c r="BG234" s="33" t="n"/>
      <c r="BH234" s="33" t="n"/>
      <c r="BI234" s="27" t="n"/>
      <c r="BJ234" s="33" t="n"/>
      <c r="BK234" s="33" t="n"/>
      <c r="BL234" s="33" t="n"/>
      <c r="BM234" s="27" t="n"/>
      <c r="BN234" s="27" t="n"/>
      <c r="BO234" s="27" t="n"/>
      <c r="BP234" s="27" t="n"/>
      <c r="BQ234" s="36" t="n"/>
      <c r="BR234" s="37" t="n"/>
      <c r="BS234" s="36" t="n"/>
      <c r="BT234" s="37" t="n"/>
      <c r="BU234" s="39" t="n"/>
    </row>
    <row r="235" ht="19.9" customHeight="1" s="521">
      <c r="A235" s="10" t="n">
        <v>235</v>
      </c>
      <c r="B235" s="15" t="n">
        <v>10</v>
      </c>
      <c r="C235" s="519" t="n"/>
      <c r="D235" s="50">
        <f>LEFT(F235,1)&amp;RIGHT(F235,2)&amp;"N"&amp;G235&amp;"S"&amp;H235&amp;"C"&amp;I235</f>
        <v/>
      </c>
      <c r="E235" s="553" t="inlineStr">
        <is>
          <t>Spare</t>
        </is>
      </c>
      <c r="F235" s="22">
        <f>F234</f>
        <v/>
      </c>
      <c r="G235" s="21">
        <f>G234</f>
        <v/>
      </c>
      <c r="H235" s="21">
        <f>H234</f>
        <v/>
      </c>
      <c r="I235" s="21" t="n">
        <v>10</v>
      </c>
      <c r="J235" s="85">
        <f>J234</f>
        <v/>
      </c>
      <c r="K235" s="22">
        <f>IF(MID(J235,4,3)="551","DO","DI")</f>
        <v/>
      </c>
      <c r="L235" s="22" t="n"/>
      <c r="M235" s="22" t="n"/>
      <c r="N235" s="22">
        <f>IF(N234&lt;&gt;"",N234,"")</f>
        <v/>
      </c>
      <c r="O235" s="22" t="n"/>
      <c r="P235" s="22" t="n"/>
      <c r="Q235" s="22" t="n"/>
      <c r="R235" s="22" t="n"/>
      <c r="S235" s="25">
        <f>"%Z"&amp;TEXT(G235,"00")&amp;TEXT(H235,"0")&amp;"1"&amp;TEXT(I235,"00")</f>
        <v/>
      </c>
      <c r="T235" s="22">
        <f>IF(D235&lt;&gt;"",D235,"")</f>
        <v/>
      </c>
      <c r="U235" s="22" t="n"/>
      <c r="V235" s="22">
        <f>IF(E235&lt;&gt;"",E235,"")</f>
        <v/>
      </c>
      <c r="W235" s="23" t="inlineStr">
        <is>
          <t>RE</t>
        </is>
      </c>
      <c r="X235" s="84" t="inlineStr">
        <is>
          <t>DCS</t>
        </is>
      </c>
      <c r="Y235" s="27" t="n"/>
      <c r="Z235" s="27" t="n"/>
      <c r="AA235" s="28" t="n"/>
      <c r="AB235" s="33" t="n"/>
      <c r="AC235" s="29" t="n"/>
      <c r="AD235" s="27" t="n"/>
      <c r="AE235" s="27" t="n"/>
      <c r="AF235" s="27" t="n"/>
      <c r="AG235" s="27" t="n"/>
      <c r="AH235" s="27" t="n"/>
      <c r="AI235" s="27" t="n"/>
      <c r="AJ235" s="530" t="n"/>
      <c r="AK235" s="530" t="n"/>
      <c r="AL235" s="27" t="n"/>
      <c r="AM235" s="27" t="n"/>
      <c r="AN235" s="27" t="n"/>
      <c r="AO235" s="27" t="n"/>
      <c r="AP235" s="27" t="n"/>
      <c r="AQ235" s="33" t="n"/>
      <c r="AR235" s="33" t="n"/>
      <c r="AS235" s="33" t="n"/>
      <c r="AT235" s="33" t="n"/>
      <c r="AU235" s="33" t="n"/>
      <c r="AV235" s="33" t="n"/>
      <c r="AW235" s="33" t="n"/>
      <c r="AX235" s="33" t="n"/>
      <c r="AY235" s="33" t="n"/>
      <c r="AZ235" s="33" t="n"/>
      <c r="BA235" s="33" t="n"/>
      <c r="BB235" s="33" t="n"/>
      <c r="BC235" s="33" t="n"/>
      <c r="BD235" s="33" t="n"/>
      <c r="BE235" s="33" t="n"/>
      <c r="BF235" s="33" t="n"/>
      <c r="BG235" s="33" t="n"/>
      <c r="BH235" s="33" t="n"/>
      <c r="BI235" s="27" t="n"/>
      <c r="BJ235" s="33" t="n"/>
      <c r="BK235" s="33" t="n"/>
      <c r="BL235" s="33" t="n"/>
      <c r="BM235" s="27" t="n"/>
      <c r="BN235" s="27" t="n"/>
      <c r="BO235" s="27" t="n"/>
      <c r="BP235" s="27" t="n"/>
      <c r="BQ235" s="36" t="n"/>
      <c r="BR235" s="37" t="n"/>
      <c r="BS235" s="36" t="n"/>
      <c r="BT235" s="37" t="n"/>
      <c r="BU235" s="39" t="n"/>
    </row>
    <row r="236" ht="19.9" customHeight="1" s="521">
      <c r="A236" s="10" t="n">
        <v>236</v>
      </c>
      <c r="B236" s="15" t="n">
        <v>11</v>
      </c>
      <c r="C236" s="519" t="n"/>
      <c r="D236" s="50">
        <f>LEFT(F236,1)&amp;RIGHT(F236,2)&amp;"N"&amp;G236&amp;"S"&amp;H236&amp;"C"&amp;I236</f>
        <v/>
      </c>
      <c r="E236" s="553" t="inlineStr">
        <is>
          <t>Spare</t>
        </is>
      </c>
      <c r="F236" s="22">
        <f>F235</f>
        <v/>
      </c>
      <c r="G236" s="21">
        <f>G235</f>
        <v/>
      </c>
      <c r="H236" s="21">
        <f>H235</f>
        <v/>
      </c>
      <c r="I236" s="21" t="n">
        <v>11</v>
      </c>
      <c r="J236" s="85">
        <f>J235</f>
        <v/>
      </c>
      <c r="K236" s="22">
        <f>IF(MID(J236,4,3)="551","DO","DI")</f>
        <v/>
      </c>
      <c r="L236" s="22" t="n"/>
      <c r="M236" s="22" t="n"/>
      <c r="N236" s="22">
        <f>IF(N235&lt;&gt;"",N235,"")</f>
        <v/>
      </c>
      <c r="O236" s="22" t="n"/>
      <c r="P236" s="22" t="n"/>
      <c r="Q236" s="22" t="n"/>
      <c r="R236" s="22" t="n"/>
      <c r="S236" s="25">
        <f>"%Z"&amp;TEXT(G236,"00")&amp;TEXT(H236,"0")&amp;"1"&amp;TEXT(I236,"00")</f>
        <v/>
      </c>
      <c r="T236" s="22">
        <f>IF(D236&lt;&gt;"",D236,"")</f>
        <v/>
      </c>
      <c r="U236" s="22" t="n"/>
      <c r="V236" s="22">
        <f>IF(E236&lt;&gt;"",E236,"")</f>
        <v/>
      </c>
      <c r="W236" s="23" t="inlineStr">
        <is>
          <t>RE</t>
        </is>
      </c>
      <c r="X236" s="84" t="inlineStr">
        <is>
          <t>DCS</t>
        </is>
      </c>
      <c r="Y236" s="27" t="n"/>
      <c r="Z236" s="27" t="n"/>
      <c r="AA236" s="28" t="n"/>
      <c r="AB236" s="33" t="n"/>
      <c r="AC236" s="29" t="n"/>
      <c r="AD236" s="27" t="n"/>
      <c r="AE236" s="27" t="n"/>
      <c r="AF236" s="27" t="n"/>
      <c r="AG236" s="27" t="n"/>
      <c r="AH236" s="27" t="n"/>
      <c r="AI236" s="27" t="n"/>
      <c r="AJ236" s="530" t="n"/>
      <c r="AK236" s="530" t="n"/>
      <c r="AL236" s="27" t="n"/>
      <c r="AM236" s="27" t="n"/>
      <c r="AN236" s="27" t="n"/>
      <c r="AO236" s="27" t="n"/>
      <c r="AP236" s="27" t="n"/>
      <c r="AQ236" s="33" t="n"/>
      <c r="AR236" s="33" t="n"/>
      <c r="AS236" s="33" t="n"/>
      <c r="AT236" s="33" t="n"/>
      <c r="AU236" s="33" t="n"/>
      <c r="AV236" s="33" t="n"/>
      <c r="AW236" s="33" t="n"/>
      <c r="AX236" s="33" t="n"/>
      <c r="AY236" s="33" t="n"/>
      <c r="AZ236" s="33" t="n"/>
      <c r="BA236" s="33" t="n"/>
      <c r="BB236" s="33" t="n"/>
      <c r="BC236" s="33" t="n"/>
      <c r="BD236" s="33" t="n"/>
      <c r="BE236" s="33" t="n"/>
      <c r="BF236" s="33" t="n"/>
      <c r="BG236" s="33" t="n"/>
      <c r="BH236" s="33" t="n"/>
      <c r="BI236" s="27" t="n"/>
      <c r="BJ236" s="33" t="n"/>
      <c r="BK236" s="33" t="n"/>
      <c r="BL236" s="33" t="n"/>
      <c r="BM236" s="27" t="n"/>
      <c r="BN236" s="27" t="n"/>
      <c r="BO236" s="27" t="n"/>
      <c r="BP236" s="27" t="n"/>
      <c r="BQ236" s="36" t="n"/>
      <c r="BR236" s="37" t="n"/>
      <c r="BS236" s="36" t="n"/>
      <c r="BT236" s="37" t="n"/>
      <c r="BU236" s="39" t="n"/>
    </row>
    <row r="237" ht="19.9" customHeight="1" s="521">
      <c r="A237" s="10" t="n">
        <v>237</v>
      </c>
      <c r="B237" s="15" t="n">
        <v>12</v>
      </c>
      <c r="C237" s="519" t="n"/>
      <c r="D237" s="50">
        <f>LEFT(F237,1)&amp;RIGHT(F237,2)&amp;"N"&amp;G237&amp;"S"&amp;H237&amp;"C"&amp;I237</f>
        <v/>
      </c>
      <c r="E237" s="553" t="inlineStr">
        <is>
          <t>Spare</t>
        </is>
      </c>
      <c r="F237" s="22">
        <f>F236</f>
        <v/>
      </c>
      <c r="G237" s="21">
        <f>G236</f>
        <v/>
      </c>
      <c r="H237" s="21">
        <f>H236</f>
        <v/>
      </c>
      <c r="I237" s="21" t="n">
        <v>12</v>
      </c>
      <c r="J237" s="85">
        <f>J236</f>
        <v/>
      </c>
      <c r="K237" s="22">
        <f>IF(MID(J237,4,3)="551","DO","DI")</f>
        <v/>
      </c>
      <c r="L237" s="22" t="n"/>
      <c r="M237" s="22" t="n"/>
      <c r="N237" s="22">
        <f>IF(N236&lt;&gt;"",N236,"")</f>
        <v/>
      </c>
      <c r="O237" s="22" t="n"/>
      <c r="P237" s="22" t="n"/>
      <c r="Q237" s="22" t="n"/>
      <c r="R237" s="22" t="n"/>
      <c r="S237" s="25">
        <f>"%Z"&amp;TEXT(G237,"00")&amp;TEXT(H237,"0")&amp;"1"&amp;TEXT(I237,"00")</f>
        <v/>
      </c>
      <c r="T237" s="22">
        <f>IF(D237&lt;&gt;"",D237,"")</f>
        <v/>
      </c>
      <c r="U237" s="22" t="n"/>
      <c r="V237" s="22">
        <f>IF(E237&lt;&gt;"",E237,"")</f>
        <v/>
      </c>
      <c r="W237" s="23" t="inlineStr">
        <is>
          <t>RE</t>
        </is>
      </c>
      <c r="X237" s="84" t="inlineStr">
        <is>
          <t>DCS</t>
        </is>
      </c>
      <c r="Y237" s="27" t="n"/>
      <c r="Z237" s="27" t="n"/>
      <c r="AA237" s="28" t="n"/>
      <c r="AB237" s="33" t="n"/>
      <c r="AC237" s="29" t="n"/>
      <c r="AD237" s="27" t="n"/>
      <c r="AE237" s="27" t="n"/>
      <c r="AF237" s="27" t="n"/>
      <c r="AG237" s="27" t="n"/>
      <c r="AH237" s="27" t="n"/>
      <c r="AI237" s="27" t="n"/>
      <c r="AJ237" s="530" t="n"/>
      <c r="AK237" s="530" t="n"/>
      <c r="AL237" s="27" t="n"/>
      <c r="AM237" s="27" t="n"/>
      <c r="AN237" s="27" t="n"/>
      <c r="AO237" s="27" t="n"/>
      <c r="AP237" s="27" t="n"/>
      <c r="AQ237" s="33" t="n"/>
      <c r="AR237" s="33" t="n"/>
      <c r="AS237" s="33" t="n"/>
      <c r="AT237" s="33" t="n"/>
      <c r="AU237" s="33" t="n"/>
      <c r="AV237" s="33" t="n"/>
      <c r="AW237" s="33" t="n"/>
      <c r="AX237" s="33" t="n"/>
      <c r="AY237" s="33" t="n"/>
      <c r="AZ237" s="33" t="n"/>
      <c r="BA237" s="33" t="n"/>
      <c r="BB237" s="33" t="n"/>
      <c r="BC237" s="33" t="n"/>
      <c r="BD237" s="33" t="n"/>
      <c r="BE237" s="33" t="n"/>
      <c r="BF237" s="33" t="n"/>
      <c r="BG237" s="33" t="n"/>
      <c r="BH237" s="33" t="n"/>
      <c r="BI237" s="27" t="n"/>
      <c r="BJ237" s="33" t="n"/>
      <c r="BK237" s="33" t="n"/>
      <c r="BL237" s="33" t="n"/>
      <c r="BM237" s="27" t="n"/>
      <c r="BN237" s="27" t="n"/>
      <c r="BO237" s="27" t="n"/>
      <c r="BP237" s="27" t="n"/>
      <c r="BQ237" s="36" t="n"/>
      <c r="BR237" s="37" t="n"/>
      <c r="BS237" s="36" t="n"/>
      <c r="BT237" s="37" t="n"/>
      <c r="BU237" s="39" t="n"/>
    </row>
    <row r="238" ht="19.9" customHeight="1" s="521">
      <c r="A238" s="10" t="n">
        <v>238</v>
      </c>
      <c r="B238" s="15" t="n">
        <v>13</v>
      </c>
      <c r="C238" s="519" t="n"/>
      <c r="D238" s="50">
        <f>LEFT(F238,1)&amp;RIGHT(F238,2)&amp;"N"&amp;G238&amp;"S"&amp;H238&amp;"C"&amp;I238</f>
        <v/>
      </c>
      <c r="E238" s="553" t="inlineStr">
        <is>
          <t>Spare</t>
        </is>
      </c>
      <c r="F238" s="22">
        <f>F237</f>
        <v/>
      </c>
      <c r="G238" s="21">
        <f>G237</f>
        <v/>
      </c>
      <c r="H238" s="21">
        <f>H237</f>
        <v/>
      </c>
      <c r="I238" s="21" t="n">
        <v>13</v>
      </c>
      <c r="J238" s="85">
        <f>J237</f>
        <v/>
      </c>
      <c r="K238" s="22">
        <f>IF(MID(J238,4,3)="551","DO","DI")</f>
        <v/>
      </c>
      <c r="L238" s="22" t="n"/>
      <c r="M238" s="22" t="n"/>
      <c r="N238" s="22">
        <f>IF(N237&lt;&gt;"",N237,"")</f>
        <v/>
      </c>
      <c r="O238" s="22" t="n"/>
      <c r="P238" s="22" t="n"/>
      <c r="Q238" s="22" t="n"/>
      <c r="R238" s="22" t="n"/>
      <c r="S238" s="25">
        <f>"%Z"&amp;TEXT(G238,"00")&amp;TEXT(H238,"0")&amp;"1"&amp;TEXT(I238,"00")</f>
        <v/>
      </c>
      <c r="T238" s="22">
        <f>IF(D238&lt;&gt;"",D238,"")</f>
        <v/>
      </c>
      <c r="U238" s="22" t="n"/>
      <c r="V238" s="22">
        <f>IF(E238&lt;&gt;"",E238,"")</f>
        <v/>
      </c>
      <c r="W238" s="23" t="inlineStr">
        <is>
          <t>RE</t>
        </is>
      </c>
      <c r="X238" s="84" t="inlineStr">
        <is>
          <t>DCS</t>
        </is>
      </c>
      <c r="Y238" s="27" t="n"/>
      <c r="Z238" s="27" t="n"/>
      <c r="AA238" s="28" t="n"/>
      <c r="AB238" s="33" t="n"/>
      <c r="AC238" s="29" t="n"/>
      <c r="AD238" s="27" t="n"/>
      <c r="AE238" s="27" t="n"/>
      <c r="AF238" s="27" t="n"/>
      <c r="AG238" s="27" t="n"/>
      <c r="AH238" s="27" t="n"/>
      <c r="AI238" s="27" t="n"/>
      <c r="AJ238" s="530" t="n"/>
      <c r="AK238" s="530" t="n"/>
      <c r="AL238" s="27" t="n"/>
      <c r="AM238" s="27" t="n"/>
      <c r="AN238" s="27" t="n"/>
      <c r="AO238" s="27" t="n"/>
      <c r="AP238" s="27" t="n"/>
      <c r="AQ238" s="33" t="n"/>
      <c r="AR238" s="33" t="n"/>
      <c r="AS238" s="33" t="n"/>
      <c r="AT238" s="33" t="n"/>
      <c r="AU238" s="33" t="n"/>
      <c r="AV238" s="33" t="n"/>
      <c r="AW238" s="33" t="n"/>
      <c r="AX238" s="33" t="n"/>
      <c r="AY238" s="33" t="n"/>
      <c r="AZ238" s="33" t="n"/>
      <c r="BA238" s="33" t="n"/>
      <c r="BB238" s="33" t="n"/>
      <c r="BC238" s="33" t="n"/>
      <c r="BD238" s="33" t="n"/>
      <c r="BE238" s="33" t="n"/>
      <c r="BF238" s="33" t="n"/>
      <c r="BG238" s="33" t="n"/>
      <c r="BH238" s="33" t="n"/>
      <c r="BI238" s="27" t="n"/>
      <c r="BJ238" s="33" t="n"/>
      <c r="BK238" s="33" t="n"/>
      <c r="BL238" s="33" t="n"/>
      <c r="BM238" s="27" t="n"/>
      <c r="BN238" s="27" t="n"/>
      <c r="BO238" s="27" t="n"/>
      <c r="BP238" s="27" t="n"/>
      <c r="BQ238" s="36" t="n"/>
      <c r="BR238" s="37" t="n"/>
      <c r="BS238" s="36" t="n"/>
      <c r="BT238" s="37" t="n"/>
      <c r="BU238" s="39" t="n"/>
    </row>
    <row r="239" ht="19.9" customHeight="1" s="521">
      <c r="A239" s="10" t="n">
        <v>239</v>
      </c>
      <c r="B239" s="15" t="n">
        <v>14</v>
      </c>
      <c r="C239" s="519" t="n"/>
      <c r="D239" s="50">
        <f>LEFT(F239,1)&amp;RIGHT(F239,2)&amp;"N"&amp;G239&amp;"S"&amp;H239&amp;"C"&amp;I239</f>
        <v/>
      </c>
      <c r="E239" s="553" t="inlineStr">
        <is>
          <t>Spare</t>
        </is>
      </c>
      <c r="F239" s="22">
        <f>F238</f>
        <v/>
      </c>
      <c r="G239" s="21">
        <f>G238</f>
        <v/>
      </c>
      <c r="H239" s="21">
        <f>H238</f>
        <v/>
      </c>
      <c r="I239" s="21" t="n">
        <v>14</v>
      </c>
      <c r="J239" s="85">
        <f>J238</f>
        <v/>
      </c>
      <c r="K239" s="22">
        <f>IF(MID(J239,4,3)="551","DO","DI")</f>
        <v/>
      </c>
      <c r="L239" s="22" t="n"/>
      <c r="M239" s="22" t="n"/>
      <c r="N239" s="22">
        <f>IF(N238&lt;&gt;"",N238,"")</f>
        <v/>
      </c>
      <c r="O239" s="22" t="n"/>
      <c r="P239" s="22" t="n"/>
      <c r="Q239" s="22" t="n"/>
      <c r="R239" s="22" t="n"/>
      <c r="S239" s="25">
        <f>"%Z"&amp;TEXT(G239,"00")&amp;TEXT(H239,"0")&amp;"1"&amp;TEXT(I239,"00")</f>
        <v/>
      </c>
      <c r="T239" s="22">
        <f>IF(D239&lt;&gt;"",D239,"")</f>
        <v/>
      </c>
      <c r="U239" s="22" t="n"/>
      <c r="V239" s="22">
        <f>IF(E239&lt;&gt;"",E239,"")</f>
        <v/>
      </c>
      <c r="W239" s="23" t="inlineStr">
        <is>
          <t>RE</t>
        </is>
      </c>
      <c r="X239" s="84" t="inlineStr">
        <is>
          <t>DCS</t>
        </is>
      </c>
      <c r="Y239" s="27" t="n"/>
      <c r="Z239" s="27" t="n"/>
      <c r="AA239" s="28" t="n"/>
      <c r="AB239" s="33" t="n"/>
      <c r="AC239" s="29" t="n"/>
      <c r="AD239" s="27" t="n"/>
      <c r="AE239" s="27" t="n"/>
      <c r="AF239" s="27" t="n"/>
      <c r="AG239" s="27" t="n"/>
      <c r="AH239" s="27" t="n"/>
      <c r="AI239" s="27" t="n"/>
      <c r="AJ239" s="530" t="n"/>
      <c r="AK239" s="530" t="n"/>
      <c r="AL239" s="27" t="n"/>
      <c r="AM239" s="27" t="n"/>
      <c r="AN239" s="27" t="n"/>
      <c r="AO239" s="27" t="n"/>
      <c r="AP239" s="27" t="n"/>
      <c r="AQ239" s="33" t="n"/>
      <c r="AR239" s="33" t="n"/>
      <c r="AS239" s="33" t="n"/>
      <c r="AT239" s="33" t="n"/>
      <c r="AU239" s="33" t="n"/>
      <c r="AV239" s="33" t="n"/>
      <c r="AW239" s="33" t="n"/>
      <c r="AX239" s="33" t="n"/>
      <c r="AY239" s="33" t="n"/>
      <c r="AZ239" s="33" t="n"/>
      <c r="BA239" s="33" t="n"/>
      <c r="BB239" s="33" t="n"/>
      <c r="BC239" s="33" t="n"/>
      <c r="BD239" s="33" t="n"/>
      <c r="BE239" s="33" t="n"/>
      <c r="BF239" s="33" t="n"/>
      <c r="BG239" s="33" t="n"/>
      <c r="BH239" s="33" t="n"/>
      <c r="BI239" s="27" t="n"/>
      <c r="BJ239" s="33" t="n"/>
      <c r="BK239" s="33" t="n"/>
      <c r="BL239" s="33" t="n"/>
      <c r="BM239" s="27" t="n"/>
      <c r="BN239" s="27" t="n"/>
      <c r="BO239" s="27" t="n"/>
      <c r="BP239" s="27" t="n"/>
      <c r="BQ239" s="36" t="n"/>
      <c r="BR239" s="37" t="n"/>
      <c r="BS239" s="36" t="n"/>
      <c r="BT239" s="37" t="n"/>
      <c r="BU239" s="39" t="n"/>
    </row>
    <row r="240" ht="19.9" customHeight="1" s="521">
      <c r="A240" s="10" t="n">
        <v>240</v>
      </c>
      <c r="B240" s="15" t="n">
        <v>15</v>
      </c>
      <c r="C240" s="519" t="n"/>
      <c r="D240" s="50">
        <f>LEFT(F240,1)&amp;RIGHT(F240,2)&amp;"N"&amp;G240&amp;"S"&amp;H240&amp;"C"&amp;I240</f>
        <v/>
      </c>
      <c r="E240" s="553" t="inlineStr">
        <is>
          <t>Spare</t>
        </is>
      </c>
      <c r="F240" s="22">
        <f>F239</f>
        <v/>
      </c>
      <c r="G240" s="21">
        <f>G239</f>
        <v/>
      </c>
      <c r="H240" s="21">
        <f>H239</f>
        <v/>
      </c>
      <c r="I240" s="21" t="n">
        <v>15</v>
      </c>
      <c r="J240" s="85">
        <f>J239</f>
        <v/>
      </c>
      <c r="K240" s="22">
        <f>IF(MID(J240,4,3)="551","DO","DI")</f>
        <v/>
      </c>
      <c r="L240" s="22" t="n"/>
      <c r="M240" s="22" t="n"/>
      <c r="N240" s="22">
        <f>IF(N239&lt;&gt;"",N239,"")</f>
        <v/>
      </c>
      <c r="O240" s="22" t="n"/>
      <c r="P240" s="22" t="n"/>
      <c r="Q240" s="22" t="n"/>
      <c r="R240" s="22" t="n"/>
      <c r="S240" s="25">
        <f>"%Z"&amp;TEXT(G240,"00")&amp;TEXT(H240,"0")&amp;"1"&amp;TEXT(I240,"00")</f>
        <v/>
      </c>
      <c r="T240" s="22">
        <f>IF(D240&lt;&gt;"",D240,"")</f>
        <v/>
      </c>
      <c r="U240" s="22" t="n"/>
      <c r="V240" s="22">
        <f>IF(E240&lt;&gt;"",E240,"")</f>
        <v/>
      </c>
      <c r="W240" s="23" t="inlineStr">
        <is>
          <t>RE</t>
        </is>
      </c>
      <c r="X240" s="84" t="inlineStr">
        <is>
          <t>DCS</t>
        </is>
      </c>
      <c r="Y240" s="27" t="n"/>
      <c r="Z240" s="27" t="n"/>
      <c r="AA240" s="28" t="n"/>
      <c r="AB240" s="33" t="n"/>
      <c r="AC240" s="29" t="n"/>
      <c r="AD240" s="27" t="n"/>
      <c r="AE240" s="27" t="n"/>
      <c r="AF240" s="27" t="n"/>
      <c r="AG240" s="27" t="n"/>
      <c r="AH240" s="27" t="n"/>
      <c r="AI240" s="27" t="n"/>
      <c r="AJ240" s="530" t="n"/>
      <c r="AK240" s="530" t="n"/>
      <c r="AL240" s="27" t="n"/>
      <c r="AM240" s="27" t="n"/>
      <c r="AN240" s="27" t="n"/>
      <c r="AO240" s="27" t="n"/>
      <c r="AP240" s="27" t="n"/>
      <c r="AQ240" s="33" t="n"/>
      <c r="AR240" s="33" t="n"/>
      <c r="AS240" s="33" t="n"/>
      <c r="AT240" s="33" t="n"/>
      <c r="AU240" s="33" t="n"/>
      <c r="AV240" s="33" t="n"/>
      <c r="AW240" s="33" t="n"/>
      <c r="AX240" s="33" t="n"/>
      <c r="AY240" s="33" t="n"/>
      <c r="AZ240" s="33" t="n"/>
      <c r="BA240" s="33" t="n"/>
      <c r="BB240" s="33" t="n"/>
      <c r="BC240" s="33" t="n"/>
      <c r="BD240" s="33" t="n"/>
      <c r="BE240" s="33" t="n"/>
      <c r="BF240" s="33" t="n"/>
      <c r="BG240" s="33" t="n"/>
      <c r="BH240" s="33" t="n"/>
      <c r="BI240" s="27" t="n"/>
      <c r="BJ240" s="33" t="n"/>
      <c r="BK240" s="33" t="n"/>
      <c r="BL240" s="33" t="n"/>
      <c r="BM240" s="27" t="n"/>
      <c r="BN240" s="27" t="n"/>
      <c r="BO240" s="27" t="n"/>
      <c r="BP240" s="27" t="n"/>
      <c r="BQ240" s="36" t="n"/>
      <c r="BR240" s="37" t="n"/>
      <c r="BS240" s="36" t="n"/>
      <c r="BT240" s="37" t="n"/>
      <c r="BU240" s="39" t="n"/>
    </row>
    <row r="241" ht="19.9" customHeight="1" s="521">
      <c r="A241" s="10" t="n">
        <v>241</v>
      </c>
      <c r="B241" s="15" t="n">
        <v>16</v>
      </c>
      <c r="C241" s="519" t="n"/>
      <c r="D241" s="50">
        <f>LEFT(F241,1)&amp;RIGHT(F241,2)&amp;"N"&amp;G241&amp;"S"&amp;H241&amp;"C"&amp;I241</f>
        <v/>
      </c>
      <c r="E241" s="553" t="inlineStr">
        <is>
          <t>Spare</t>
        </is>
      </c>
      <c r="F241" s="22">
        <f>F240</f>
        <v/>
      </c>
      <c r="G241" s="21">
        <f>G240</f>
        <v/>
      </c>
      <c r="H241" s="21">
        <f>H240</f>
        <v/>
      </c>
      <c r="I241" s="21" t="n">
        <v>16</v>
      </c>
      <c r="J241" s="85">
        <f>J240</f>
        <v/>
      </c>
      <c r="K241" s="22">
        <f>IF(MID(J241,4,3)="551","DO","DI")</f>
        <v/>
      </c>
      <c r="L241" s="22" t="n"/>
      <c r="M241" s="22" t="n"/>
      <c r="N241" s="22">
        <f>IF(N240&lt;&gt;"",N240,"")</f>
        <v/>
      </c>
      <c r="O241" s="22" t="n"/>
      <c r="P241" s="22" t="n"/>
      <c r="Q241" s="22" t="n"/>
      <c r="R241" s="22" t="n"/>
      <c r="S241" s="25">
        <f>"%Z"&amp;TEXT(G241,"00")&amp;TEXT(H241,"0")&amp;"1"&amp;TEXT(I241,"00")</f>
        <v/>
      </c>
      <c r="T241" s="22">
        <f>IF(D241&lt;&gt;"",D241,"")</f>
        <v/>
      </c>
      <c r="U241" s="22" t="n"/>
      <c r="V241" s="22">
        <f>IF(E241&lt;&gt;"",E241,"")</f>
        <v/>
      </c>
      <c r="W241" s="23" t="inlineStr">
        <is>
          <t>RE</t>
        </is>
      </c>
      <c r="X241" s="84" t="inlineStr">
        <is>
          <t>DCS</t>
        </is>
      </c>
      <c r="Y241" s="27" t="n"/>
      <c r="Z241" s="27" t="n"/>
      <c r="AA241" s="28" t="n"/>
      <c r="AB241" s="33" t="n"/>
      <c r="AC241" s="29" t="n"/>
      <c r="AD241" s="27" t="n"/>
      <c r="AE241" s="27" t="n"/>
      <c r="AF241" s="27" t="n"/>
      <c r="AG241" s="27" t="n"/>
      <c r="AH241" s="27" t="n"/>
      <c r="AI241" s="27" t="n"/>
      <c r="AJ241" s="530" t="n"/>
      <c r="AK241" s="530" t="n"/>
      <c r="AL241" s="27" t="n"/>
      <c r="AM241" s="27" t="n"/>
      <c r="AN241" s="27" t="n"/>
      <c r="AO241" s="27" t="n"/>
      <c r="AP241" s="27" t="n"/>
      <c r="AQ241" s="33" t="n"/>
      <c r="AR241" s="33" t="n"/>
      <c r="AS241" s="33" t="n"/>
      <c r="AT241" s="33" t="n"/>
      <c r="AU241" s="33" t="n"/>
      <c r="AV241" s="33" t="n"/>
      <c r="AW241" s="33" t="n"/>
      <c r="AX241" s="33" t="n"/>
      <c r="AY241" s="33" t="n"/>
      <c r="AZ241" s="33" t="n"/>
      <c r="BA241" s="33" t="n"/>
      <c r="BB241" s="33" t="n"/>
      <c r="BC241" s="33" t="n"/>
      <c r="BD241" s="33" t="n"/>
      <c r="BE241" s="33" t="n"/>
      <c r="BF241" s="33" t="n"/>
      <c r="BG241" s="33" t="n"/>
      <c r="BH241" s="33" t="n"/>
      <c r="BI241" s="27" t="n"/>
      <c r="BJ241" s="33" t="n"/>
      <c r="BK241" s="33" t="n"/>
      <c r="BL241" s="33" t="n"/>
      <c r="BM241" s="27" t="n"/>
      <c r="BN241" s="27" t="n"/>
      <c r="BO241" s="27" t="n"/>
      <c r="BP241" s="27" t="n"/>
      <c r="BQ241" s="36" t="n"/>
      <c r="BR241" s="37" t="n"/>
      <c r="BS241" s="36" t="n"/>
      <c r="BT241" s="37" t="n"/>
      <c r="BU241" s="39" t="n"/>
    </row>
    <row r="242" ht="19.9" customHeight="1" s="521">
      <c r="A242" s="10" t="n">
        <v>242</v>
      </c>
      <c r="B242" s="15" t="n">
        <v>17</v>
      </c>
      <c r="C242" s="519" t="n"/>
      <c r="D242" s="50">
        <f>LEFT(F242,1)&amp;RIGHT(F242,2)&amp;"N"&amp;G242&amp;"S"&amp;H242&amp;"C"&amp;I242</f>
        <v/>
      </c>
      <c r="E242" s="553" t="inlineStr">
        <is>
          <t>Spare</t>
        </is>
      </c>
      <c r="F242" s="22">
        <f>F241</f>
        <v/>
      </c>
      <c r="G242" s="21">
        <f>G241</f>
        <v/>
      </c>
      <c r="H242" s="21">
        <f>H241</f>
        <v/>
      </c>
      <c r="I242" s="21" t="n">
        <v>17</v>
      </c>
      <c r="J242" s="85">
        <f>J241</f>
        <v/>
      </c>
      <c r="K242" s="22">
        <f>IF(MID(J242,4,3)="551","DO","DI")</f>
        <v/>
      </c>
      <c r="L242" s="22" t="n"/>
      <c r="M242" s="22" t="n"/>
      <c r="N242" s="22">
        <f>IF(N241&lt;&gt;"",N241,"")</f>
        <v/>
      </c>
      <c r="O242" s="22" t="n"/>
      <c r="P242" s="22" t="n"/>
      <c r="Q242" s="22" t="n"/>
      <c r="R242" s="22" t="n"/>
      <c r="S242" s="25">
        <f>"%Z"&amp;TEXT(G242,"00")&amp;TEXT(H242,"0")&amp;"1"&amp;TEXT(I242,"00")</f>
        <v/>
      </c>
      <c r="T242" s="22">
        <f>IF(D242&lt;&gt;"",D242,"")</f>
        <v/>
      </c>
      <c r="U242" s="22" t="n"/>
      <c r="V242" s="22">
        <f>IF(E242&lt;&gt;"",E242,"")</f>
        <v/>
      </c>
      <c r="W242" s="23" t="inlineStr">
        <is>
          <t>RE</t>
        </is>
      </c>
      <c r="X242" s="84" t="inlineStr">
        <is>
          <t>DCS</t>
        </is>
      </c>
      <c r="Y242" s="27" t="n"/>
      <c r="Z242" s="27" t="n"/>
      <c r="AA242" s="28" t="n"/>
      <c r="AB242" s="33" t="n"/>
      <c r="AC242" s="29" t="n"/>
      <c r="AD242" s="27" t="n"/>
      <c r="AE242" s="27" t="n"/>
      <c r="AF242" s="27" t="n"/>
      <c r="AG242" s="27" t="n"/>
      <c r="AH242" s="27" t="n"/>
      <c r="AI242" s="27" t="n"/>
      <c r="AJ242" s="530" t="n"/>
      <c r="AK242" s="530" t="n"/>
      <c r="AL242" s="27" t="n"/>
      <c r="AM242" s="27" t="n"/>
      <c r="AN242" s="27" t="n"/>
      <c r="AO242" s="27" t="n"/>
      <c r="AP242" s="27" t="n"/>
      <c r="AQ242" s="33" t="n"/>
      <c r="AR242" s="33" t="n"/>
      <c r="AS242" s="33" t="n"/>
      <c r="AT242" s="33" t="n"/>
      <c r="AU242" s="33" t="n"/>
      <c r="AV242" s="33" t="n"/>
      <c r="AW242" s="33" t="n"/>
      <c r="AX242" s="33" t="n"/>
      <c r="AY242" s="33" t="n"/>
      <c r="AZ242" s="33" t="n"/>
      <c r="BA242" s="33" t="n"/>
      <c r="BB242" s="33" t="n"/>
      <c r="BC242" s="33" t="n"/>
      <c r="BD242" s="33" t="n"/>
      <c r="BE242" s="33" t="n"/>
      <c r="BF242" s="33" t="n"/>
      <c r="BG242" s="33" t="n"/>
      <c r="BH242" s="33" t="n"/>
      <c r="BI242" s="27" t="n"/>
      <c r="BJ242" s="33" t="n"/>
      <c r="BK242" s="33" t="n"/>
      <c r="BL242" s="33" t="n"/>
      <c r="BM242" s="27" t="n"/>
      <c r="BN242" s="27" t="n"/>
      <c r="BO242" s="27" t="n"/>
      <c r="BP242" s="27" t="n"/>
      <c r="BQ242" s="36" t="n"/>
      <c r="BR242" s="37" t="n"/>
      <c r="BS242" s="36" t="n"/>
      <c r="BT242" s="37" t="n"/>
    </row>
    <row r="243" ht="19.9" customHeight="1" s="521">
      <c r="A243" s="10" t="n">
        <v>243</v>
      </c>
      <c r="B243" s="15" t="n">
        <v>18</v>
      </c>
      <c r="C243" s="519" t="n"/>
      <c r="D243" s="50">
        <f>LEFT(F243,1)&amp;RIGHT(F243,2)&amp;"N"&amp;G243&amp;"S"&amp;H243&amp;"C"&amp;I243</f>
        <v/>
      </c>
      <c r="E243" s="553" t="inlineStr">
        <is>
          <t>Spare</t>
        </is>
      </c>
      <c r="F243" s="22">
        <f>F242</f>
        <v/>
      </c>
      <c r="G243" s="21">
        <f>G242</f>
        <v/>
      </c>
      <c r="H243" s="21">
        <f>H242</f>
        <v/>
      </c>
      <c r="I243" s="21" t="n">
        <v>18</v>
      </c>
      <c r="J243" s="85">
        <f>J242</f>
        <v/>
      </c>
      <c r="K243" s="22">
        <f>IF(MID(J243,4,3)="551","DO","DI")</f>
        <v/>
      </c>
      <c r="L243" s="22" t="n"/>
      <c r="M243" s="22" t="n"/>
      <c r="N243" s="22">
        <f>IF(N242&lt;&gt;"",N242,"")</f>
        <v/>
      </c>
      <c r="O243" s="22" t="n"/>
      <c r="P243" s="22" t="n"/>
      <c r="Q243" s="22" t="n"/>
      <c r="R243" s="22" t="n"/>
      <c r="S243" s="25">
        <f>"%Z"&amp;TEXT(G243,"00")&amp;TEXT(H243,"0")&amp;"1"&amp;TEXT(I243,"00")</f>
        <v/>
      </c>
      <c r="T243" s="22">
        <f>IF(D243&lt;&gt;"",D243,"")</f>
        <v/>
      </c>
      <c r="U243" s="22" t="n"/>
      <c r="V243" s="22">
        <f>IF(E243&lt;&gt;"",E243,"")</f>
        <v/>
      </c>
      <c r="W243" s="23" t="inlineStr">
        <is>
          <t>RE</t>
        </is>
      </c>
      <c r="X243" s="84" t="inlineStr">
        <is>
          <t>DCS</t>
        </is>
      </c>
      <c r="Y243" s="27" t="n"/>
      <c r="Z243" s="27" t="n"/>
      <c r="AA243" s="28" t="n"/>
      <c r="AB243" s="33" t="n"/>
      <c r="AC243" s="29" t="n"/>
      <c r="AD243" s="27" t="n"/>
      <c r="AE243" s="27" t="n"/>
      <c r="AF243" s="27" t="n"/>
      <c r="AG243" s="27" t="n"/>
      <c r="AH243" s="27" t="n"/>
      <c r="AI243" s="27" t="n"/>
      <c r="AJ243" s="530" t="n"/>
      <c r="AK243" s="530" t="n"/>
      <c r="AL243" s="27" t="n"/>
      <c r="AM243" s="27" t="n"/>
      <c r="AN243" s="27" t="n"/>
      <c r="AO243" s="27" t="n"/>
      <c r="AP243" s="27" t="n"/>
      <c r="AQ243" s="33" t="n"/>
      <c r="AR243" s="33" t="n"/>
      <c r="AS243" s="33" t="n"/>
      <c r="AT243" s="33" t="n"/>
      <c r="AU243" s="33" t="n"/>
      <c r="AV243" s="33" t="n"/>
      <c r="AW243" s="33" t="n"/>
      <c r="AX243" s="33" t="n"/>
      <c r="AY243" s="33" t="n"/>
      <c r="AZ243" s="33" t="n"/>
      <c r="BA243" s="33" t="n"/>
      <c r="BB243" s="33" t="n"/>
      <c r="BC243" s="33" t="n"/>
      <c r="BD243" s="33" t="n"/>
      <c r="BE243" s="33" t="n"/>
      <c r="BF243" s="33" t="n"/>
      <c r="BG243" s="33" t="n"/>
      <c r="BH243" s="33" t="n"/>
      <c r="BI243" s="27" t="n"/>
      <c r="BJ243" s="33" t="n"/>
      <c r="BK243" s="33" t="n"/>
      <c r="BL243" s="33" t="n"/>
      <c r="BM243" s="27" t="n"/>
      <c r="BN243" s="27" t="n"/>
      <c r="BO243" s="27" t="n"/>
      <c r="BP243" s="27" t="n"/>
      <c r="BQ243" s="36" t="n"/>
      <c r="BR243" s="37" t="n"/>
      <c r="BS243" s="36" t="n"/>
      <c r="BT243" s="37" t="n"/>
    </row>
    <row r="244" ht="19.9" customHeight="1" s="521">
      <c r="A244" s="10" t="n">
        <v>244</v>
      </c>
      <c r="B244" s="15" t="n">
        <v>19</v>
      </c>
      <c r="C244" s="519" t="n"/>
      <c r="D244" s="50">
        <f>LEFT(F244,1)&amp;RIGHT(F244,2)&amp;"N"&amp;G244&amp;"S"&amp;H244&amp;"C"&amp;I244</f>
        <v/>
      </c>
      <c r="E244" s="553" t="inlineStr">
        <is>
          <t>Spare</t>
        </is>
      </c>
      <c r="F244" s="22">
        <f>F243</f>
        <v/>
      </c>
      <c r="G244" s="21">
        <f>G243</f>
        <v/>
      </c>
      <c r="H244" s="21">
        <f>H243</f>
        <v/>
      </c>
      <c r="I244" s="21" t="n">
        <v>19</v>
      </c>
      <c r="J244" s="85">
        <f>J243</f>
        <v/>
      </c>
      <c r="K244" s="22">
        <f>IF(MID(J244,4,3)="551","DO","DI")</f>
        <v/>
      </c>
      <c r="L244" s="22" t="n"/>
      <c r="M244" s="22" t="n"/>
      <c r="N244" s="22">
        <f>IF(N243&lt;&gt;"",N243,"")</f>
        <v/>
      </c>
      <c r="O244" s="22" t="n"/>
      <c r="P244" s="22" t="n"/>
      <c r="Q244" s="22" t="n"/>
      <c r="R244" s="22" t="n"/>
      <c r="S244" s="25">
        <f>"%Z"&amp;TEXT(G244,"00")&amp;TEXT(H244,"0")&amp;"1"&amp;TEXT(I244,"00")</f>
        <v/>
      </c>
      <c r="T244" s="22">
        <f>IF(D244&lt;&gt;"",D244,"")</f>
        <v/>
      </c>
      <c r="U244" s="22" t="n"/>
      <c r="V244" s="22">
        <f>IF(E244&lt;&gt;"",E244,"")</f>
        <v/>
      </c>
      <c r="W244" s="23" t="inlineStr">
        <is>
          <t>RE</t>
        </is>
      </c>
      <c r="X244" s="84" t="inlineStr">
        <is>
          <t>DCS</t>
        </is>
      </c>
      <c r="Y244" s="27" t="n"/>
      <c r="Z244" s="27" t="n"/>
      <c r="AA244" s="28" t="n"/>
      <c r="AB244" s="33" t="n"/>
      <c r="AC244" s="29" t="n"/>
      <c r="AD244" s="27" t="n"/>
      <c r="AE244" s="27" t="n"/>
      <c r="AF244" s="27" t="n"/>
      <c r="AG244" s="27" t="n"/>
      <c r="AH244" s="27" t="n"/>
      <c r="AI244" s="27" t="n"/>
      <c r="AJ244" s="530" t="n"/>
      <c r="AK244" s="530" t="n"/>
      <c r="AL244" s="27" t="n"/>
      <c r="AM244" s="27" t="n"/>
      <c r="AN244" s="27" t="n"/>
      <c r="AO244" s="27" t="n"/>
      <c r="AP244" s="27" t="n"/>
      <c r="AQ244" s="33" t="n"/>
      <c r="AR244" s="33" t="n"/>
      <c r="AS244" s="33" t="n"/>
      <c r="AT244" s="33" t="n"/>
      <c r="AU244" s="33" t="n"/>
      <c r="AV244" s="33" t="n"/>
      <c r="AW244" s="33" t="n"/>
      <c r="AX244" s="33" t="n"/>
      <c r="AY244" s="33" t="n"/>
      <c r="AZ244" s="33" t="n"/>
      <c r="BA244" s="33" t="n"/>
      <c r="BB244" s="33" t="n"/>
      <c r="BC244" s="33" t="n"/>
      <c r="BD244" s="33" t="n"/>
      <c r="BE244" s="33" t="n"/>
      <c r="BF244" s="33" t="n"/>
      <c r="BG244" s="33" t="n"/>
      <c r="BH244" s="33" t="n"/>
      <c r="BI244" s="27" t="n"/>
      <c r="BJ244" s="33" t="n"/>
      <c r="BK244" s="33" t="n"/>
      <c r="BL244" s="33" t="n"/>
      <c r="BM244" s="27" t="n"/>
      <c r="BN244" s="27" t="n"/>
      <c r="BO244" s="27" t="n"/>
      <c r="BP244" s="27" t="n"/>
      <c r="BQ244" s="36" t="n"/>
      <c r="BR244" s="37" t="n"/>
      <c r="BS244" s="36" t="n"/>
      <c r="BT244" s="37" t="n"/>
    </row>
    <row r="245" ht="19.9" customHeight="1" s="521">
      <c r="A245" s="10" t="n">
        <v>245</v>
      </c>
      <c r="B245" s="15" t="n">
        <v>20</v>
      </c>
      <c r="C245" s="519" t="n"/>
      <c r="D245" s="50">
        <f>LEFT(F245,1)&amp;RIGHT(F245,2)&amp;"N"&amp;G245&amp;"S"&amp;H245&amp;"C"&amp;I245</f>
        <v/>
      </c>
      <c r="E245" s="553" t="inlineStr">
        <is>
          <t>Spare</t>
        </is>
      </c>
      <c r="F245" s="22">
        <f>F244</f>
        <v/>
      </c>
      <c r="G245" s="21">
        <f>G244</f>
        <v/>
      </c>
      <c r="H245" s="21">
        <f>H244</f>
        <v/>
      </c>
      <c r="I245" s="21" t="n">
        <v>20</v>
      </c>
      <c r="J245" s="85">
        <f>J244</f>
        <v/>
      </c>
      <c r="K245" s="22">
        <f>IF(MID(J245,4,3)="551","DO","DI")</f>
        <v/>
      </c>
      <c r="L245" s="22" t="n"/>
      <c r="M245" s="22" t="n"/>
      <c r="N245" s="22">
        <f>IF(N244&lt;&gt;"",N244,"")</f>
        <v/>
      </c>
      <c r="O245" s="22" t="n"/>
      <c r="P245" s="22" t="n"/>
      <c r="Q245" s="22" t="n"/>
      <c r="R245" s="22" t="n"/>
      <c r="S245" s="25">
        <f>"%Z"&amp;TEXT(G245,"00")&amp;TEXT(H245,"0")&amp;"1"&amp;TEXT(I245,"00")</f>
        <v/>
      </c>
      <c r="T245" s="22">
        <f>IF(D245&lt;&gt;"",D245,"")</f>
        <v/>
      </c>
      <c r="U245" s="22" t="n"/>
      <c r="V245" s="22">
        <f>IF(E245&lt;&gt;"",E245,"")</f>
        <v/>
      </c>
      <c r="W245" s="23" t="inlineStr">
        <is>
          <t>RE</t>
        </is>
      </c>
      <c r="X245" s="84" t="inlineStr">
        <is>
          <t>DCS</t>
        </is>
      </c>
      <c r="Y245" s="27" t="n"/>
      <c r="Z245" s="27" t="n"/>
      <c r="AA245" s="28" t="n"/>
      <c r="AB245" s="33" t="n"/>
      <c r="AC245" s="29" t="n"/>
      <c r="AD245" s="27" t="n"/>
      <c r="AE245" s="27" t="n"/>
      <c r="AF245" s="27" t="n"/>
      <c r="AG245" s="27" t="n"/>
      <c r="AH245" s="27" t="n"/>
      <c r="AI245" s="27" t="n"/>
      <c r="AJ245" s="530" t="n"/>
      <c r="AK245" s="530" t="n"/>
      <c r="AL245" s="27" t="n"/>
      <c r="AM245" s="27" t="n"/>
      <c r="AN245" s="27" t="n"/>
      <c r="AO245" s="27" t="n"/>
      <c r="AP245" s="27" t="n"/>
      <c r="AQ245" s="33" t="n"/>
      <c r="AR245" s="33" t="n"/>
      <c r="AS245" s="33" t="n"/>
      <c r="AT245" s="33" t="n"/>
      <c r="AU245" s="33" t="n"/>
      <c r="AV245" s="33" t="n"/>
      <c r="AW245" s="33" t="n"/>
      <c r="AX245" s="33" t="n"/>
      <c r="AY245" s="33" t="n"/>
      <c r="AZ245" s="33" t="n"/>
      <c r="BA245" s="33" t="n"/>
      <c r="BB245" s="33" t="n"/>
      <c r="BC245" s="33" t="n"/>
      <c r="BD245" s="33" t="n"/>
      <c r="BE245" s="33" t="n"/>
      <c r="BF245" s="33" t="n"/>
      <c r="BG245" s="33" t="n"/>
      <c r="BH245" s="33" t="n"/>
      <c r="BI245" s="27" t="n"/>
      <c r="BJ245" s="33" t="n"/>
      <c r="BK245" s="33" t="n"/>
      <c r="BL245" s="33" t="n"/>
      <c r="BM245" s="27" t="n"/>
      <c r="BN245" s="27" t="n"/>
      <c r="BO245" s="27" t="n"/>
      <c r="BP245" s="27" t="n"/>
      <c r="BQ245" s="36" t="n"/>
      <c r="BR245" s="37" t="n"/>
      <c r="BS245" s="36" t="n"/>
      <c r="BT245" s="37" t="n"/>
    </row>
    <row r="246" ht="19.9" customHeight="1" s="521">
      <c r="A246" s="10" t="n">
        <v>246</v>
      </c>
      <c r="B246" s="15" t="n">
        <v>21</v>
      </c>
      <c r="C246" s="519" t="n"/>
      <c r="D246" s="50">
        <f>LEFT(F246,1)&amp;RIGHT(F246,2)&amp;"N"&amp;G246&amp;"S"&amp;H246&amp;"C"&amp;I246</f>
        <v/>
      </c>
      <c r="E246" s="553" t="inlineStr">
        <is>
          <t>Spare</t>
        </is>
      </c>
      <c r="F246" s="22">
        <f>F245</f>
        <v/>
      </c>
      <c r="G246" s="21">
        <f>G245</f>
        <v/>
      </c>
      <c r="H246" s="21">
        <f>H245</f>
        <v/>
      </c>
      <c r="I246" s="21" t="n">
        <v>21</v>
      </c>
      <c r="J246" s="85">
        <f>J245</f>
        <v/>
      </c>
      <c r="K246" s="22">
        <f>IF(MID(J246,4,3)="551","DO","DI")</f>
        <v/>
      </c>
      <c r="L246" s="22" t="n"/>
      <c r="M246" s="22" t="n"/>
      <c r="N246" s="22">
        <f>IF(N245&lt;&gt;"",N245,"")</f>
        <v/>
      </c>
      <c r="O246" s="22" t="n"/>
      <c r="P246" s="22" t="n"/>
      <c r="Q246" s="22" t="n"/>
      <c r="R246" s="22" t="n"/>
      <c r="S246" s="25">
        <f>"%Z"&amp;TEXT(G246,"00")&amp;TEXT(H246,"0")&amp;"1"&amp;TEXT(I246,"00")</f>
        <v/>
      </c>
      <c r="T246" s="22">
        <f>IF(D246&lt;&gt;"",D246,"")</f>
        <v/>
      </c>
      <c r="U246" s="22" t="n"/>
      <c r="V246" s="22">
        <f>IF(E246&lt;&gt;"",E246,"")</f>
        <v/>
      </c>
      <c r="W246" s="23" t="inlineStr">
        <is>
          <t>RE</t>
        </is>
      </c>
      <c r="X246" s="84" t="inlineStr">
        <is>
          <t>DCS</t>
        </is>
      </c>
      <c r="Y246" s="27" t="n"/>
      <c r="Z246" s="27" t="n"/>
      <c r="AA246" s="28" t="n"/>
      <c r="AB246" s="33" t="n"/>
      <c r="AC246" s="29" t="n"/>
      <c r="AD246" s="27" t="n"/>
      <c r="AE246" s="27" t="n"/>
      <c r="AF246" s="27" t="n"/>
      <c r="AG246" s="27" t="n"/>
      <c r="AH246" s="27" t="n"/>
      <c r="AI246" s="27" t="n"/>
      <c r="AJ246" s="530" t="n"/>
      <c r="AK246" s="530" t="n"/>
      <c r="AL246" s="27" t="n"/>
      <c r="AM246" s="27" t="n"/>
      <c r="AN246" s="27" t="n"/>
      <c r="AO246" s="27" t="n"/>
      <c r="AP246" s="27" t="n"/>
      <c r="AQ246" s="33" t="n"/>
      <c r="AR246" s="33" t="n"/>
      <c r="AS246" s="33" t="n"/>
      <c r="AT246" s="33" t="n"/>
      <c r="AU246" s="33" t="n"/>
      <c r="AV246" s="33" t="n"/>
      <c r="AW246" s="33" t="n"/>
      <c r="AX246" s="33" t="n"/>
      <c r="AY246" s="33" t="n"/>
      <c r="AZ246" s="33" t="n"/>
      <c r="BA246" s="33" t="n"/>
      <c r="BB246" s="33" t="n"/>
      <c r="BC246" s="33" t="n"/>
      <c r="BD246" s="33" t="n"/>
      <c r="BE246" s="33" t="n"/>
      <c r="BF246" s="33" t="n"/>
      <c r="BG246" s="33" t="n"/>
      <c r="BH246" s="33" t="n"/>
      <c r="BI246" s="27" t="n"/>
      <c r="BJ246" s="33" t="n"/>
      <c r="BK246" s="33" t="n"/>
      <c r="BL246" s="33" t="n"/>
      <c r="BM246" s="27" t="n"/>
      <c r="BN246" s="27" t="n"/>
      <c r="BO246" s="27" t="n"/>
      <c r="BP246" s="27" t="n"/>
      <c r="BQ246" s="36" t="n"/>
      <c r="BR246" s="37" t="n"/>
      <c r="BS246" s="36" t="n"/>
      <c r="BT246" s="37" t="n"/>
    </row>
    <row r="247" ht="19.9" customHeight="1" s="521">
      <c r="A247" s="10" t="n">
        <v>247</v>
      </c>
      <c r="B247" s="15" t="n">
        <v>22</v>
      </c>
      <c r="C247" s="519" t="n"/>
      <c r="D247" s="50">
        <f>LEFT(F247,1)&amp;RIGHT(F247,2)&amp;"N"&amp;G247&amp;"S"&amp;H247&amp;"C"&amp;I247</f>
        <v/>
      </c>
      <c r="E247" s="553" t="inlineStr">
        <is>
          <t>Spare</t>
        </is>
      </c>
      <c r="F247" s="22">
        <f>F246</f>
        <v/>
      </c>
      <c r="G247" s="21">
        <f>G246</f>
        <v/>
      </c>
      <c r="H247" s="21">
        <f>H246</f>
        <v/>
      </c>
      <c r="I247" s="21" t="n">
        <v>22</v>
      </c>
      <c r="J247" s="85">
        <f>J246</f>
        <v/>
      </c>
      <c r="K247" s="22">
        <f>IF(MID(J247,4,3)="551","DO","DI")</f>
        <v/>
      </c>
      <c r="L247" s="22" t="n"/>
      <c r="M247" s="22" t="n"/>
      <c r="N247" s="22">
        <f>IF(N246&lt;&gt;"",N246,"")</f>
        <v/>
      </c>
      <c r="O247" s="22" t="n"/>
      <c r="P247" s="22" t="n"/>
      <c r="Q247" s="22" t="n"/>
      <c r="R247" s="22" t="n"/>
      <c r="S247" s="25">
        <f>"%Z"&amp;TEXT(G247,"00")&amp;TEXT(H247,"0")&amp;"1"&amp;TEXT(I247,"00")</f>
        <v/>
      </c>
      <c r="T247" s="22">
        <f>IF(D247&lt;&gt;"",D247,"")</f>
        <v/>
      </c>
      <c r="U247" s="22" t="n"/>
      <c r="V247" s="22">
        <f>IF(E247&lt;&gt;"",E247,"")</f>
        <v/>
      </c>
      <c r="W247" s="23" t="inlineStr">
        <is>
          <t>RE</t>
        </is>
      </c>
      <c r="X247" s="84" t="inlineStr">
        <is>
          <t>DCS</t>
        </is>
      </c>
      <c r="Y247" s="27" t="n"/>
      <c r="Z247" s="27" t="n"/>
      <c r="AA247" s="28" t="n"/>
      <c r="AB247" s="33" t="n"/>
      <c r="AC247" s="29" t="n"/>
      <c r="AD247" s="27" t="n"/>
      <c r="AE247" s="27" t="n"/>
      <c r="AF247" s="27" t="n"/>
      <c r="AG247" s="27" t="n"/>
      <c r="AH247" s="27" t="n"/>
      <c r="AI247" s="27" t="n"/>
      <c r="AJ247" s="530" t="n"/>
      <c r="AK247" s="530" t="n"/>
      <c r="AL247" s="27" t="n"/>
      <c r="AM247" s="27" t="n"/>
      <c r="AN247" s="27" t="n"/>
      <c r="AO247" s="27" t="n"/>
      <c r="AP247" s="27" t="n"/>
      <c r="AQ247" s="33" t="n"/>
      <c r="AR247" s="33" t="n"/>
      <c r="AS247" s="33" t="n"/>
      <c r="AT247" s="33" t="n"/>
      <c r="AU247" s="33" t="n"/>
      <c r="AV247" s="33" t="n"/>
      <c r="AW247" s="33" t="n"/>
      <c r="AX247" s="33" t="n"/>
      <c r="AY247" s="33" t="n"/>
      <c r="AZ247" s="33" t="n"/>
      <c r="BA247" s="33" t="n"/>
      <c r="BB247" s="33" t="n"/>
      <c r="BC247" s="33" t="n"/>
      <c r="BD247" s="33" t="n"/>
      <c r="BE247" s="33" t="n"/>
      <c r="BF247" s="33" t="n"/>
      <c r="BG247" s="33" t="n"/>
      <c r="BH247" s="33" t="n"/>
      <c r="BI247" s="27" t="n"/>
      <c r="BJ247" s="33" t="n"/>
      <c r="BK247" s="33" t="n"/>
      <c r="BL247" s="33" t="n"/>
      <c r="BM247" s="27" t="n"/>
      <c r="BN247" s="27" t="n"/>
      <c r="BO247" s="27" t="n"/>
      <c r="BP247" s="27" t="n"/>
      <c r="BQ247" s="36" t="n"/>
      <c r="BR247" s="37" t="n"/>
      <c r="BS247" s="36" t="n"/>
      <c r="BT247" s="37" t="n"/>
    </row>
    <row r="248" ht="19.9" customHeight="1" s="521">
      <c r="A248" s="10" t="n">
        <v>248</v>
      </c>
      <c r="B248" s="15" t="n">
        <v>23</v>
      </c>
      <c r="C248" s="519" t="n"/>
      <c r="D248" s="50">
        <f>LEFT(F248,1)&amp;RIGHT(F248,2)&amp;"N"&amp;G248&amp;"S"&amp;H248&amp;"C"&amp;I248</f>
        <v/>
      </c>
      <c r="E248" s="553" t="inlineStr">
        <is>
          <t>Spare</t>
        </is>
      </c>
      <c r="F248" s="22">
        <f>F247</f>
        <v/>
      </c>
      <c r="G248" s="21">
        <f>G247</f>
        <v/>
      </c>
      <c r="H248" s="21">
        <f>H247</f>
        <v/>
      </c>
      <c r="I248" s="21" t="n">
        <v>23</v>
      </c>
      <c r="J248" s="85">
        <f>J247</f>
        <v/>
      </c>
      <c r="K248" s="22">
        <f>IF(MID(J248,4,3)="551","DO","DI")</f>
        <v/>
      </c>
      <c r="L248" s="22" t="n"/>
      <c r="M248" s="22" t="n"/>
      <c r="N248" s="22">
        <f>IF(N247&lt;&gt;"",N247,"")</f>
        <v/>
      </c>
      <c r="O248" s="22" t="n"/>
      <c r="P248" s="22" t="n"/>
      <c r="Q248" s="22" t="n"/>
      <c r="R248" s="22" t="n"/>
      <c r="S248" s="25">
        <f>"%Z"&amp;TEXT(G248,"00")&amp;TEXT(H248,"0")&amp;"1"&amp;TEXT(I248,"00")</f>
        <v/>
      </c>
      <c r="T248" s="22">
        <f>IF(D248&lt;&gt;"",D248,"")</f>
        <v/>
      </c>
      <c r="U248" s="22" t="n"/>
      <c r="V248" s="22">
        <f>IF(E248&lt;&gt;"",E248,"")</f>
        <v/>
      </c>
      <c r="W248" s="23" t="inlineStr">
        <is>
          <t>RE</t>
        </is>
      </c>
      <c r="X248" s="84" t="inlineStr">
        <is>
          <t>DCS</t>
        </is>
      </c>
      <c r="Y248" s="27" t="n"/>
      <c r="Z248" s="27" t="n"/>
      <c r="AA248" s="28" t="n"/>
      <c r="AB248" s="33" t="n"/>
      <c r="AC248" s="29" t="n"/>
      <c r="AD248" s="27" t="n"/>
      <c r="AE248" s="27" t="n"/>
      <c r="AF248" s="27" t="n"/>
      <c r="AG248" s="27" t="n"/>
      <c r="AH248" s="27" t="n"/>
      <c r="AI248" s="27" t="n"/>
      <c r="AJ248" s="530" t="n"/>
      <c r="AK248" s="530" t="n"/>
      <c r="AL248" s="27" t="n"/>
      <c r="AM248" s="27" t="n"/>
      <c r="AN248" s="27" t="n"/>
      <c r="AO248" s="27" t="n"/>
      <c r="AP248" s="27" t="n"/>
      <c r="AQ248" s="33" t="n"/>
      <c r="AR248" s="33" t="n"/>
      <c r="AS248" s="33" t="n"/>
      <c r="AT248" s="33" t="n"/>
      <c r="AU248" s="33" t="n"/>
      <c r="AV248" s="33" t="n"/>
      <c r="AW248" s="33" t="n"/>
      <c r="AX248" s="33" t="n"/>
      <c r="AY248" s="33" t="n"/>
      <c r="AZ248" s="33" t="n"/>
      <c r="BA248" s="33" t="n"/>
      <c r="BB248" s="33" t="n"/>
      <c r="BC248" s="33" t="n"/>
      <c r="BD248" s="33" t="n"/>
      <c r="BE248" s="33" t="n"/>
      <c r="BF248" s="33" t="n"/>
      <c r="BG248" s="33" t="n"/>
      <c r="BH248" s="33" t="n"/>
      <c r="BI248" s="27" t="n"/>
      <c r="BJ248" s="33" t="n"/>
      <c r="BK248" s="33" t="n"/>
      <c r="BL248" s="33" t="n"/>
      <c r="BM248" s="27" t="n"/>
      <c r="BN248" s="27" t="n"/>
      <c r="BO248" s="27" t="n"/>
      <c r="BP248" s="27" t="n"/>
      <c r="BQ248" s="36" t="n"/>
      <c r="BR248" s="37" t="n"/>
      <c r="BS248" s="36" t="n"/>
      <c r="BT248" s="37" t="n"/>
    </row>
    <row r="249" ht="19.9" customHeight="1" s="521">
      <c r="A249" s="10" t="n">
        <v>249</v>
      </c>
      <c r="B249" s="15" t="n">
        <v>24</v>
      </c>
      <c r="C249" s="519" t="n"/>
      <c r="D249" s="50">
        <f>LEFT(F249,1)&amp;RIGHT(F249,2)&amp;"N"&amp;G249&amp;"S"&amp;H249&amp;"C"&amp;I249</f>
        <v/>
      </c>
      <c r="E249" s="553" t="inlineStr">
        <is>
          <t>Spare</t>
        </is>
      </c>
      <c r="F249" s="22">
        <f>F248</f>
        <v/>
      </c>
      <c r="G249" s="21">
        <f>G248</f>
        <v/>
      </c>
      <c r="H249" s="21">
        <f>H248</f>
        <v/>
      </c>
      <c r="I249" s="21" t="n">
        <v>24</v>
      </c>
      <c r="J249" s="85">
        <f>J248</f>
        <v/>
      </c>
      <c r="K249" s="22">
        <f>IF(MID(J249,4,3)="551","DO","DI")</f>
        <v/>
      </c>
      <c r="L249" s="22" t="n"/>
      <c r="M249" s="22" t="n"/>
      <c r="N249" s="22">
        <f>IF(N248&lt;&gt;"",N248,"")</f>
        <v/>
      </c>
      <c r="O249" s="22" t="n"/>
      <c r="P249" s="22" t="n"/>
      <c r="Q249" s="22" t="n"/>
      <c r="R249" s="22" t="n"/>
      <c r="S249" s="25">
        <f>"%Z"&amp;TEXT(G249,"00")&amp;TEXT(H249,"0")&amp;"1"&amp;TEXT(I249,"00")</f>
        <v/>
      </c>
      <c r="T249" s="22">
        <f>IF(D249&lt;&gt;"",D249,"")</f>
        <v/>
      </c>
      <c r="U249" s="22" t="n"/>
      <c r="V249" s="22">
        <f>IF(E249&lt;&gt;"",E249,"")</f>
        <v/>
      </c>
      <c r="W249" s="23" t="inlineStr">
        <is>
          <t>RE</t>
        </is>
      </c>
      <c r="X249" s="84" t="inlineStr">
        <is>
          <t>DCS</t>
        </is>
      </c>
      <c r="Y249" s="27" t="n"/>
      <c r="Z249" s="27" t="n"/>
      <c r="AA249" s="28" t="n"/>
      <c r="AB249" s="33" t="n"/>
      <c r="AC249" s="29" t="n"/>
      <c r="AD249" s="27" t="n"/>
      <c r="AE249" s="27" t="n"/>
      <c r="AF249" s="27" t="n"/>
      <c r="AG249" s="27" t="n"/>
      <c r="AH249" s="27" t="n"/>
      <c r="AI249" s="27" t="n"/>
      <c r="AJ249" s="530" t="n"/>
      <c r="AK249" s="530" t="n"/>
      <c r="AL249" s="27" t="n"/>
      <c r="AM249" s="27" t="n"/>
      <c r="AN249" s="27" t="n"/>
      <c r="AO249" s="27" t="n"/>
      <c r="AP249" s="27" t="n"/>
      <c r="AQ249" s="33" t="n"/>
      <c r="AR249" s="33" t="n"/>
      <c r="AS249" s="33" t="n"/>
      <c r="AT249" s="33" t="n"/>
      <c r="AU249" s="33" t="n"/>
      <c r="AV249" s="33" t="n"/>
      <c r="AW249" s="33" t="n"/>
      <c r="AX249" s="33" t="n"/>
      <c r="AY249" s="33" t="n"/>
      <c r="AZ249" s="33" t="n"/>
      <c r="BA249" s="33" t="n"/>
      <c r="BB249" s="33" t="n"/>
      <c r="BC249" s="33" t="n"/>
      <c r="BD249" s="33" t="n"/>
      <c r="BE249" s="33" t="n"/>
      <c r="BF249" s="33" t="n"/>
      <c r="BG249" s="33" t="n"/>
      <c r="BH249" s="33" t="n"/>
      <c r="BI249" s="27" t="n"/>
      <c r="BJ249" s="33" t="n"/>
      <c r="BK249" s="33" t="n"/>
      <c r="BL249" s="33" t="n"/>
      <c r="BM249" s="27" t="n"/>
      <c r="BN249" s="27" t="n"/>
      <c r="BO249" s="27" t="n"/>
      <c r="BP249" s="27" t="n"/>
      <c r="BQ249" s="36" t="n"/>
      <c r="BR249" s="37" t="n"/>
      <c r="BS249" s="36" t="n"/>
      <c r="BT249" s="37" t="n"/>
    </row>
    <row r="250" ht="19.9" customHeight="1" s="521">
      <c r="A250" s="10" t="n">
        <v>250</v>
      </c>
      <c r="B250" s="15" t="n">
        <v>25</v>
      </c>
      <c r="C250" s="519" t="n"/>
      <c r="D250" s="50">
        <f>LEFT(F250,1)&amp;RIGHT(F250,2)&amp;"N"&amp;G250&amp;"S"&amp;H250&amp;"C"&amp;I250</f>
        <v/>
      </c>
      <c r="E250" s="553" t="inlineStr">
        <is>
          <t>Spare</t>
        </is>
      </c>
      <c r="F250" s="22">
        <f>F249</f>
        <v/>
      </c>
      <c r="G250" s="21">
        <f>G249</f>
        <v/>
      </c>
      <c r="H250" s="21">
        <f>H249</f>
        <v/>
      </c>
      <c r="I250" s="21" t="n">
        <v>25</v>
      </c>
      <c r="J250" s="85">
        <f>J249</f>
        <v/>
      </c>
      <c r="K250" s="22">
        <f>IF(MID(J250,4,3)="551","DO","DI")</f>
        <v/>
      </c>
      <c r="L250" s="22" t="n"/>
      <c r="M250" s="22" t="n"/>
      <c r="N250" s="22">
        <f>IF(N249&lt;&gt;"",N249,"")</f>
        <v/>
      </c>
      <c r="O250" s="22" t="n"/>
      <c r="P250" s="22" t="n"/>
      <c r="Q250" s="22" t="n"/>
      <c r="R250" s="22" t="n"/>
      <c r="S250" s="25">
        <f>"%Z"&amp;TEXT(G250,"00")&amp;TEXT(H250,"0")&amp;"1"&amp;TEXT(I250,"00")</f>
        <v/>
      </c>
      <c r="T250" s="22">
        <f>IF(D250&lt;&gt;"",D250,"")</f>
        <v/>
      </c>
      <c r="U250" s="22" t="n"/>
      <c r="V250" s="22">
        <f>IF(E250&lt;&gt;"",E250,"")</f>
        <v/>
      </c>
      <c r="W250" s="23" t="inlineStr">
        <is>
          <t>RE</t>
        </is>
      </c>
      <c r="X250" s="84" t="inlineStr">
        <is>
          <t>DCS</t>
        </is>
      </c>
      <c r="Y250" s="27" t="n"/>
      <c r="Z250" s="27" t="n"/>
      <c r="AA250" s="28" t="n"/>
      <c r="AB250" s="33" t="n"/>
      <c r="AC250" s="29" t="n"/>
      <c r="AD250" s="27" t="n"/>
      <c r="AE250" s="27" t="n"/>
      <c r="AF250" s="27" t="n"/>
      <c r="AG250" s="27" t="n"/>
      <c r="AH250" s="27" t="n"/>
      <c r="AI250" s="27" t="n"/>
      <c r="AJ250" s="530" t="n"/>
      <c r="AK250" s="530" t="n"/>
      <c r="AL250" s="27" t="n"/>
      <c r="AM250" s="27" t="n"/>
      <c r="AN250" s="27" t="n"/>
      <c r="AO250" s="27" t="n"/>
      <c r="AP250" s="27" t="n"/>
      <c r="AQ250" s="33" t="n"/>
      <c r="AR250" s="33" t="n"/>
      <c r="AS250" s="33" t="n"/>
      <c r="AT250" s="33" t="n"/>
      <c r="AU250" s="33" t="n"/>
      <c r="AV250" s="33" t="n"/>
      <c r="AW250" s="33" t="n"/>
      <c r="AX250" s="33" t="n"/>
      <c r="AY250" s="33" t="n"/>
      <c r="AZ250" s="33" t="n"/>
      <c r="BA250" s="33" t="n"/>
      <c r="BB250" s="33" t="n"/>
      <c r="BC250" s="33" t="n"/>
      <c r="BD250" s="33" t="n"/>
      <c r="BE250" s="33" t="n"/>
      <c r="BF250" s="33" t="n"/>
      <c r="BG250" s="33" t="n"/>
      <c r="BH250" s="33" t="n"/>
      <c r="BI250" s="27" t="n"/>
      <c r="BJ250" s="33" t="n"/>
      <c r="BK250" s="33" t="n"/>
      <c r="BL250" s="33" t="n"/>
      <c r="BM250" s="27" t="n"/>
      <c r="BN250" s="27" t="n"/>
      <c r="BO250" s="27" t="n"/>
      <c r="BP250" s="27" t="n"/>
      <c r="BQ250" s="36" t="n"/>
      <c r="BR250" s="37" t="n"/>
      <c r="BS250" s="36" t="n"/>
      <c r="BT250" s="37" t="n"/>
    </row>
    <row r="251" ht="19.9" customHeight="1" s="521">
      <c r="A251" s="10" t="n">
        <v>251</v>
      </c>
      <c r="B251" s="15" t="n">
        <v>26</v>
      </c>
      <c r="C251" s="519" t="n"/>
      <c r="D251" s="50">
        <f>LEFT(F251,1)&amp;RIGHT(F251,2)&amp;"N"&amp;G251&amp;"S"&amp;H251&amp;"C"&amp;I251</f>
        <v/>
      </c>
      <c r="E251" s="553" t="inlineStr">
        <is>
          <t>Spare</t>
        </is>
      </c>
      <c r="F251" s="22">
        <f>F250</f>
        <v/>
      </c>
      <c r="G251" s="21">
        <f>G250</f>
        <v/>
      </c>
      <c r="H251" s="21">
        <f>H250</f>
        <v/>
      </c>
      <c r="I251" s="21" t="n">
        <v>26</v>
      </c>
      <c r="J251" s="85">
        <f>J250</f>
        <v/>
      </c>
      <c r="K251" s="22">
        <f>IF(MID(J251,4,3)="551","DO","DI")</f>
        <v/>
      </c>
      <c r="L251" s="22" t="n"/>
      <c r="M251" s="22" t="n"/>
      <c r="N251" s="22">
        <f>IF(N250&lt;&gt;"",N250,"")</f>
        <v/>
      </c>
      <c r="O251" s="22" t="n"/>
      <c r="P251" s="22" t="n"/>
      <c r="Q251" s="22" t="n"/>
      <c r="R251" s="22" t="n"/>
      <c r="S251" s="25">
        <f>"%Z"&amp;TEXT(G251,"00")&amp;TEXT(H251,"0")&amp;"1"&amp;TEXT(I251,"00")</f>
        <v/>
      </c>
      <c r="T251" s="22">
        <f>IF(D251&lt;&gt;"",D251,"")</f>
        <v/>
      </c>
      <c r="U251" s="22" t="n"/>
      <c r="V251" s="22">
        <f>IF(E251&lt;&gt;"",E251,"")</f>
        <v/>
      </c>
      <c r="W251" s="23" t="inlineStr">
        <is>
          <t>RE</t>
        </is>
      </c>
      <c r="X251" s="84" t="inlineStr">
        <is>
          <t>DCS</t>
        </is>
      </c>
      <c r="Y251" s="27" t="n"/>
      <c r="Z251" s="27" t="n"/>
      <c r="AA251" s="28" t="n"/>
      <c r="AB251" s="33" t="n"/>
      <c r="AC251" s="29" t="n"/>
      <c r="AD251" s="27" t="n"/>
      <c r="AE251" s="27" t="n"/>
      <c r="AF251" s="27" t="n"/>
      <c r="AG251" s="27" t="n"/>
      <c r="AH251" s="27" t="n"/>
      <c r="AI251" s="27" t="n"/>
      <c r="AJ251" s="530" t="n"/>
      <c r="AK251" s="530" t="n"/>
      <c r="AL251" s="27" t="n"/>
      <c r="AM251" s="27" t="n"/>
      <c r="AN251" s="27" t="n"/>
      <c r="AO251" s="27" t="n"/>
      <c r="AP251" s="27" t="n"/>
      <c r="AQ251" s="33" t="n"/>
      <c r="AR251" s="33" t="n"/>
      <c r="AS251" s="33" t="n"/>
      <c r="AT251" s="33" t="n"/>
      <c r="AU251" s="33" t="n"/>
      <c r="AV251" s="33" t="n"/>
      <c r="AW251" s="33" t="n"/>
      <c r="AX251" s="33" t="n"/>
      <c r="AY251" s="33" t="n"/>
      <c r="AZ251" s="33" t="n"/>
      <c r="BA251" s="33" t="n"/>
      <c r="BB251" s="33" t="n"/>
      <c r="BC251" s="33" t="n"/>
      <c r="BD251" s="33" t="n"/>
      <c r="BE251" s="33" t="n"/>
      <c r="BF251" s="33" t="n"/>
      <c r="BG251" s="33" t="n"/>
      <c r="BH251" s="33" t="n"/>
      <c r="BI251" s="27" t="n"/>
      <c r="BJ251" s="33" t="n"/>
      <c r="BK251" s="33" t="n"/>
      <c r="BL251" s="33" t="n"/>
      <c r="BM251" s="27" t="n"/>
      <c r="BN251" s="27" t="n"/>
      <c r="BO251" s="27" t="n"/>
      <c r="BP251" s="27" t="n"/>
      <c r="BQ251" s="36" t="n"/>
      <c r="BR251" s="37" t="n"/>
      <c r="BS251" s="36" t="n"/>
      <c r="BT251" s="37" t="n"/>
    </row>
    <row r="252" ht="19.9" customHeight="1" s="521">
      <c r="A252" s="10" t="n">
        <v>252</v>
      </c>
      <c r="B252" s="15" t="n">
        <v>27</v>
      </c>
      <c r="C252" s="519" t="n"/>
      <c r="D252" s="50">
        <f>LEFT(F252,1)&amp;RIGHT(F252,2)&amp;"N"&amp;G252&amp;"S"&amp;H252&amp;"C"&amp;I252</f>
        <v/>
      </c>
      <c r="E252" s="553" t="inlineStr">
        <is>
          <t>Spare</t>
        </is>
      </c>
      <c r="F252" s="22">
        <f>F251</f>
        <v/>
      </c>
      <c r="G252" s="21">
        <f>G251</f>
        <v/>
      </c>
      <c r="H252" s="21">
        <f>H251</f>
        <v/>
      </c>
      <c r="I252" s="21" t="n">
        <v>27</v>
      </c>
      <c r="J252" s="85">
        <f>J251</f>
        <v/>
      </c>
      <c r="K252" s="22">
        <f>IF(MID(J252,4,3)="551","DO","DI")</f>
        <v/>
      </c>
      <c r="L252" s="22" t="n"/>
      <c r="M252" s="22" t="n"/>
      <c r="N252" s="22">
        <f>IF(N251&lt;&gt;"",N251,"")</f>
        <v/>
      </c>
      <c r="O252" s="22" t="n"/>
      <c r="P252" s="22" t="n"/>
      <c r="Q252" s="22" t="n"/>
      <c r="R252" s="22" t="n"/>
      <c r="S252" s="25">
        <f>"%Z"&amp;TEXT(G252,"00")&amp;TEXT(H252,"0")&amp;"1"&amp;TEXT(I252,"00")</f>
        <v/>
      </c>
      <c r="T252" s="22">
        <f>IF(D252&lt;&gt;"",D252,"")</f>
        <v/>
      </c>
      <c r="U252" s="22" t="n"/>
      <c r="V252" s="22">
        <f>IF(E252&lt;&gt;"",E252,"")</f>
        <v/>
      </c>
      <c r="W252" s="23" t="inlineStr">
        <is>
          <t>RE</t>
        </is>
      </c>
      <c r="X252" s="84" t="inlineStr">
        <is>
          <t>DCS</t>
        </is>
      </c>
      <c r="Y252" s="27" t="n"/>
      <c r="Z252" s="27" t="n"/>
      <c r="AA252" s="28" t="n"/>
      <c r="AB252" s="33" t="n"/>
      <c r="AC252" s="29" t="n"/>
      <c r="AD252" s="27" t="n"/>
      <c r="AE252" s="27" t="n"/>
      <c r="AF252" s="27" t="n"/>
      <c r="AG252" s="27" t="n"/>
      <c r="AH252" s="27" t="n"/>
      <c r="AI252" s="27" t="n"/>
      <c r="AJ252" s="530" t="n"/>
      <c r="AK252" s="530" t="n"/>
      <c r="AL252" s="27" t="n"/>
      <c r="AM252" s="27" t="n"/>
      <c r="AN252" s="27" t="n"/>
      <c r="AO252" s="27" t="n"/>
      <c r="AP252" s="27" t="n"/>
      <c r="AQ252" s="33" t="n"/>
      <c r="AR252" s="33" t="n"/>
      <c r="AS252" s="33" t="n"/>
      <c r="AT252" s="33" t="n"/>
      <c r="AU252" s="33" t="n"/>
      <c r="AV252" s="33" t="n"/>
      <c r="AW252" s="33" t="n"/>
      <c r="AX252" s="33" t="n"/>
      <c r="AY252" s="33" t="n"/>
      <c r="AZ252" s="33" t="n"/>
      <c r="BA252" s="33" t="n"/>
      <c r="BB252" s="33" t="n"/>
      <c r="BC252" s="33" t="n"/>
      <c r="BD252" s="33" t="n"/>
      <c r="BE252" s="33" t="n"/>
      <c r="BF252" s="33" t="n"/>
      <c r="BG252" s="33" t="n"/>
      <c r="BH252" s="33" t="n"/>
      <c r="BI252" s="27" t="n"/>
      <c r="BJ252" s="33" t="n"/>
      <c r="BK252" s="33" t="n"/>
      <c r="BL252" s="33" t="n"/>
      <c r="BM252" s="27" t="n"/>
      <c r="BN252" s="27" t="n"/>
      <c r="BO252" s="27" t="n"/>
      <c r="BP252" s="27" t="n"/>
      <c r="BQ252" s="36" t="n"/>
      <c r="BR252" s="37" t="n"/>
      <c r="BS252" s="36" t="n"/>
      <c r="BT252" s="37" t="n"/>
    </row>
    <row r="253" ht="19.9" customHeight="1" s="521">
      <c r="A253" s="10" t="n">
        <v>253</v>
      </c>
      <c r="B253" s="15" t="n">
        <v>28</v>
      </c>
      <c r="C253" s="519" t="n"/>
      <c r="D253" s="50">
        <f>LEFT(F253,1)&amp;RIGHT(F253,2)&amp;"N"&amp;G253&amp;"S"&amp;H253&amp;"C"&amp;I253</f>
        <v/>
      </c>
      <c r="E253" s="553" t="inlineStr">
        <is>
          <t>Spare</t>
        </is>
      </c>
      <c r="F253" s="22">
        <f>F252</f>
        <v/>
      </c>
      <c r="G253" s="21">
        <f>G252</f>
        <v/>
      </c>
      <c r="H253" s="21">
        <f>H252</f>
        <v/>
      </c>
      <c r="I253" s="21" t="n">
        <v>28</v>
      </c>
      <c r="J253" s="85">
        <f>J252</f>
        <v/>
      </c>
      <c r="K253" s="22">
        <f>IF(MID(J253,4,3)="551","DO","DI")</f>
        <v/>
      </c>
      <c r="L253" s="22" t="n"/>
      <c r="M253" s="22" t="n"/>
      <c r="N253" s="22">
        <f>IF(N252&lt;&gt;"",N252,"")</f>
        <v/>
      </c>
      <c r="O253" s="22" t="n"/>
      <c r="P253" s="22" t="n"/>
      <c r="Q253" s="22" t="n"/>
      <c r="R253" s="22" t="n"/>
      <c r="S253" s="25">
        <f>"%Z"&amp;TEXT(G253,"00")&amp;TEXT(H253,"0")&amp;"1"&amp;TEXT(I253,"00")</f>
        <v/>
      </c>
      <c r="T253" s="22">
        <f>IF(D253&lt;&gt;"",D253,"")</f>
        <v/>
      </c>
      <c r="U253" s="22" t="n"/>
      <c r="V253" s="22">
        <f>IF(E253&lt;&gt;"",E253,"")</f>
        <v/>
      </c>
      <c r="W253" s="23" t="inlineStr">
        <is>
          <t>RE</t>
        </is>
      </c>
      <c r="X253" s="84" t="inlineStr">
        <is>
          <t>DCS</t>
        </is>
      </c>
      <c r="Y253" s="27" t="n"/>
      <c r="Z253" s="27" t="n"/>
      <c r="AA253" s="28" t="n"/>
      <c r="AB253" s="33" t="n"/>
      <c r="AC253" s="29" t="n"/>
      <c r="AD253" s="27" t="n"/>
      <c r="AE253" s="27" t="n"/>
      <c r="AF253" s="27" t="n"/>
      <c r="AG253" s="27" t="n"/>
      <c r="AH253" s="27" t="n"/>
      <c r="AI253" s="27" t="n"/>
      <c r="AJ253" s="530" t="n"/>
      <c r="AK253" s="530" t="n"/>
      <c r="AL253" s="27" t="n"/>
      <c r="AM253" s="27" t="n"/>
      <c r="AN253" s="27" t="n"/>
      <c r="AO253" s="27" t="n"/>
      <c r="AP253" s="27" t="n"/>
      <c r="AQ253" s="33" t="n"/>
      <c r="AR253" s="33" t="n"/>
      <c r="AS253" s="33" t="n"/>
      <c r="AT253" s="33" t="n"/>
      <c r="AU253" s="33" t="n"/>
      <c r="AV253" s="33" t="n"/>
      <c r="AW253" s="33" t="n"/>
      <c r="AX253" s="33" t="n"/>
      <c r="AY253" s="33" t="n"/>
      <c r="AZ253" s="33" t="n"/>
      <c r="BA253" s="33" t="n"/>
      <c r="BB253" s="33" t="n"/>
      <c r="BC253" s="33" t="n"/>
      <c r="BD253" s="33" t="n"/>
      <c r="BE253" s="33" t="n"/>
      <c r="BF253" s="33" t="n"/>
      <c r="BG253" s="33" t="n"/>
      <c r="BH253" s="33" t="n"/>
      <c r="BI253" s="27" t="n"/>
      <c r="BJ253" s="33" t="n"/>
      <c r="BK253" s="33" t="n"/>
      <c r="BL253" s="33" t="n"/>
      <c r="BM253" s="27" t="n"/>
      <c r="BN253" s="27" t="n"/>
      <c r="BO253" s="27" t="n"/>
      <c r="BP253" s="27" t="n"/>
      <c r="BQ253" s="36" t="n"/>
      <c r="BR253" s="37" t="n"/>
      <c r="BS253" s="36" t="n"/>
      <c r="BT253" s="37" t="n"/>
    </row>
    <row r="254" ht="19.9" customHeight="1" s="521">
      <c r="A254" s="10" t="n">
        <v>254</v>
      </c>
      <c r="B254" s="15" t="n">
        <v>29</v>
      </c>
      <c r="C254" s="519" t="n"/>
      <c r="D254" s="50">
        <f>LEFT(F254,1)&amp;RIGHT(F254,2)&amp;"N"&amp;G254&amp;"S"&amp;H254&amp;"C"&amp;I254</f>
        <v/>
      </c>
      <c r="E254" s="553" t="inlineStr">
        <is>
          <t>Spare</t>
        </is>
      </c>
      <c r="F254" s="22">
        <f>F253</f>
        <v/>
      </c>
      <c r="G254" s="21">
        <f>G253</f>
        <v/>
      </c>
      <c r="H254" s="21">
        <f>H253</f>
        <v/>
      </c>
      <c r="I254" s="21" t="n">
        <v>29</v>
      </c>
      <c r="J254" s="85">
        <f>J253</f>
        <v/>
      </c>
      <c r="K254" s="22">
        <f>IF(MID(J254,4,3)="551","DO","DI")</f>
        <v/>
      </c>
      <c r="L254" s="22" t="n"/>
      <c r="M254" s="22" t="n"/>
      <c r="N254" s="22">
        <f>IF(N253&lt;&gt;"",N253,"")</f>
        <v/>
      </c>
      <c r="O254" s="22" t="n"/>
      <c r="P254" s="22" t="n"/>
      <c r="Q254" s="22" t="n"/>
      <c r="R254" s="22" t="n"/>
      <c r="S254" s="25">
        <f>"%Z"&amp;TEXT(G254,"00")&amp;TEXT(H254,"0")&amp;"1"&amp;TEXT(I254,"00")</f>
        <v/>
      </c>
      <c r="T254" s="22">
        <f>IF(D254&lt;&gt;"",D254,"")</f>
        <v/>
      </c>
      <c r="U254" s="22" t="n"/>
      <c r="V254" s="22">
        <f>IF(E254&lt;&gt;"",E254,"")</f>
        <v/>
      </c>
      <c r="W254" s="23" t="inlineStr">
        <is>
          <t>RE</t>
        </is>
      </c>
      <c r="X254" s="84" t="inlineStr">
        <is>
          <t>DCS</t>
        </is>
      </c>
      <c r="Y254" s="27" t="n"/>
      <c r="Z254" s="27" t="n"/>
      <c r="AA254" s="28" t="n"/>
      <c r="AB254" s="33" t="n"/>
      <c r="AC254" s="29" t="n"/>
      <c r="AD254" s="27" t="n"/>
      <c r="AE254" s="27" t="n"/>
      <c r="AF254" s="27" t="n"/>
      <c r="AG254" s="27" t="n"/>
      <c r="AH254" s="27" t="n"/>
      <c r="AI254" s="27" t="n"/>
      <c r="AJ254" s="530" t="n"/>
      <c r="AK254" s="530" t="n"/>
      <c r="AL254" s="27" t="n"/>
      <c r="AM254" s="27" t="n"/>
      <c r="AN254" s="27" t="n"/>
      <c r="AO254" s="27" t="n"/>
      <c r="AP254" s="27" t="n"/>
      <c r="AQ254" s="33" t="n"/>
      <c r="AR254" s="33" t="n"/>
      <c r="AS254" s="33" t="n"/>
      <c r="AT254" s="33" t="n"/>
      <c r="AU254" s="33" t="n"/>
      <c r="AV254" s="33" t="n"/>
      <c r="AW254" s="33" t="n"/>
      <c r="AX254" s="33" t="n"/>
      <c r="AY254" s="33" t="n"/>
      <c r="AZ254" s="33" t="n"/>
      <c r="BA254" s="33" t="n"/>
      <c r="BB254" s="33" t="n"/>
      <c r="BC254" s="33" t="n"/>
      <c r="BD254" s="33" t="n"/>
      <c r="BE254" s="33" t="n"/>
      <c r="BF254" s="33" t="n"/>
      <c r="BG254" s="33" t="n"/>
      <c r="BH254" s="33" t="n"/>
      <c r="BI254" s="27" t="n"/>
      <c r="BJ254" s="33" t="n"/>
      <c r="BK254" s="33" t="n"/>
      <c r="BL254" s="33" t="n"/>
      <c r="BM254" s="27" t="n"/>
      <c r="BN254" s="27" t="n"/>
      <c r="BO254" s="27" t="n"/>
      <c r="BP254" s="27" t="n"/>
      <c r="BQ254" s="36" t="n"/>
      <c r="BR254" s="37" t="n"/>
      <c r="BS254" s="36" t="n"/>
      <c r="BT254" s="37" t="n"/>
    </row>
    <row r="255" ht="19.9" customHeight="1" s="521">
      <c r="A255" s="10" t="n">
        <v>255</v>
      </c>
      <c r="B255" s="16" t="n">
        <v>30</v>
      </c>
      <c r="C255" s="520" t="n"/>
      <c r="D255" s="50">
        <f>LEFT(F255,1)&amp;RIGHT(F255,2)&amp;"N"&amp;G255&amp;"S"&amp;H255&amp;"C"&amp;I255</f>
        <v/>
      </c>
      <c r="E255" s="553" t="inlineStr">
        <is>
          <t>Spare</t>
        </is>
      </c>
      <c r="F255" s="22">
        <f>F254</f>
        <v/>
      </c>
      <c r="G255" s="21">
        <f>G254</f>
        <v/>
      </c>
      <c r="H255" s="21">
        <f>H254</f>
        <v/>
      </c>
      <c r="I255" s="21" t="n">
        <v>30</v>
      </c>
      <c r="J255" s="85">
        <f>J254</f>
        <v/>
      </c>
      <c r="K255" s="22">
        <f>IF(MID(J255,4,3)="551","DO","DI")</f>
        <v/>
      </c>
      <c r="L255" s="22" t="n"/>
      <c r="M255" s="22" t="n"/>
      <c r="N255" s="22">
        <f>IF(N254&lt;&gt;"",N254,"")</f>
        <v/>
      </c>
      <c r="O255" s="22" t="n"/>
      <c r="P255" s="22" t="n"/>
      <c r="Q255" s="26" t="n"/>
      <c r="R255" s="26" t="n"/>
      <c r="S255" s="25">
        <f>"%Z"&amp;TEXT(G255,"00")&amp;TEXT(H255,"0")&amp;"1"&amp;TEXT(I255,"00")</f>
        <v/>
      </c>
      <c r="T255" s="22">
        <f>IF(D255&lt;&gt;"",D255,"")</f>
        <v/>
      </c>
      <c r="U255" s="26" t="n"/>
      <c r="V255" s="22">
        <f>IF(E255&lt;&gt;"",E255,"")</f>
        <v/>
      </c>
      <c r="W255" s="23" t="inlineStr">
        <is>
          <t>RE</t>
        </is>
      </c>
      <c r="X255" s="84" t="inlineStr">
        <is>
          <t>DCS</t>
        </is>
      </c>
      <c r="Y255" s="27" t="n"/>
      <c r="Z255" s="27" t="n"/>
      <c r="AA255" s="28" t="n"/>
      <c r="AB255" s="33" t="n"/>
      <c r="AC255" s="29" t="n"/>
      <c r="AD255" s="27" t="n"/>
      <c r="AE255" s="27" t="n"/>
      <c r="AF255" s="27" t="n"/>
      <c r="AG255" s="27" t="n"/>
      <c r="AH255" s="32" t="n"/>
      <c r="AI255" s="27" t="n"/>
      <c r="AJ255" s="530" t="n"/>
      <c r="AK255" s="530" t="n"/>
      <c r="AL255" s="27" t="n"/>
      <c r="AM255" s="27" t="n"/>
      <c r="AN255" s="27" t="n"/>
      <c r="AO255" s="27" t="n"/>
      <c r="AP255" s="27" t="n"/>
      <c r="AQ255" s="33" t="n"/>
      <c r="AR255" s="33" t="n"/>
      <c r="AS255" s="33" t="n"/>
      <c r="AT255" s="33" t="n"/>
      <c r="AU255" s="33" t="n"/>
      <c r="AV255" s="33" t="n"/>
      <c r="AW255" s="33" t="n"/>
      <c r="AX255" s="33" t="n"/>
      <c r="AY255" s="33" t="n"/>
      <c r="AZ255" s="33" t="n"/>
      <c r="BA255" s="33" t="n"/>
      <c r="BB255" s="33" t="n"/>
      <c r="BC255" s="33" t="n"/>
      <c r="BD255" s="33" t="n"/>
      <c r="BE255" s="33" t="n"/>
      <c r="BF255" s="33" t="n"/>
      <c r="BG255" s="33" t="n"/>
      <c r="BH255" s="33" t="n"/>
      <c r="BI255" s="27" t="n"/>
      <c r="BJ255" s="33" t="n"/>
      <c r="BK255" s="33" t="n"/>
      <c r="BL255" s="33" t="n"/>
      <c r="BM255" s="27" t="n"/>
      <c r="BN255" s="27" t="n"/>
      <c r="BO255" s="27" t="n"/>
      <c r="BP255" s="27" t="n"/>
      <c r="BQ255" s="36" t="n"/>
      <c r="BR255" s="37" t="n"/>
      <c r="BS255" s="36" t="n"/>
      <c r="BT255" s="37" t="n"/>
    </row>
    <row r="256" ht="19.9" customHeight="1" s="521">
      <c r="A256" s="10" t="n">
        <v>256</v>
      </c>
      <c r="B256" s="16" t="n">
        <v>31</v>
      </c>
      <c r="C256" s="520" t="n"/>
      <c r="D256" s="50">
        <f>LEFT(F256,1)&amp;RIGHT(F256,2)&amp;"N"&amp;G256&amp;"S"&amp;H256&amp;"C"&amp;I256</f>
        <v/>
      </c>
      <c r="E256" s="533" t="inlineStr">
        <is>
          <t>Spare</t>
        </is>
      </c>
      <c r="F256" s="22">
        <f>F255</f>
        <v/>
      </c>
      <c r="G256" s="21">
        <f>G255</f>
        <v/>
      </c>
      <c r="H256" s="21">
        <f>H255</f>
        <v/>
      </c>
      <c r="I256" s="21" t="n">
        <v>31</v>
      </c>
      <c r="J256" s="85">
        <f>J255</f>
        <v/>
      </c>
      <c r="K256" s="22">
        <f>IF(MID(J256,4,3)="551","DO","DI")</f>
        <v/>
      </c>
      <c r="L256" s="22" t="n"/>
      <c r="M256" s="22" t="n"/>
      <c r="N256" s="22">
        <f>IF(N255&lt;&gt;"",N255,"")</f>
        <v/>
      </c>
      <c r="O256" s="22" t="n"/>
      <c r="P256" s="22" t="n"/>
      <c r="Q256" s="22" t="n"/>
      <c r="R256" s="22" t="n"/>
      <c r="S256" s="25">
        <f>"%Z"&amp;TEXT(G256,"00")&amp;TEXT(H256,"0")&amp;"1"&amp;TEXT(I256,"00")</f>
        <v/>
      </c>
      <c r="T256" s="22">
        <f>IF(D256&lt;&gt;"",D256,"")</f>
        <v/>
      </c>
      <c r="U256" s="26" t="n"/>
      <c r="V256" s="22">
        <f>IF(E256&lt;&gt;"",E256,"")</f>
        <v/>
      </c>
      <c r="W256" s="23" t="inlineStr">
        <is>
          <t>RE</t>
        </is>
      </c>
      <c r="X256" s="84" t="inlineStr">
        <is>
          <t>DCS</t>
        </is>
      </c>
      <c r="Y256" s="27" t="n"/>
      <c r="Z256" s="27" t="n"/>
      <c r="AA256" s="28" t="n"/>
      <c r="AB256" s="33" t="n"/>
      <c r="AC256" s="29" t="n"/>
      <c r="AD256" s="27" t="n"/>
      <c r="AE256" s="27" t="n"/>
      <c r="AF256" s="27" t="n"/>
      <c r="AG256" s="27" t="n"/>
      <c r="AH256" s="33" t="n"/>
      <c r="AI256" s="27" t="n"/>
      <c r="AJ256" s="530" t="n"/>
      <c r="AK256" s="530" t="n"/>
      <c r="AL256" s="27" t="n"/>
      <c r="AM256" s="27" t="n"/>
      <c r="AN256" s="27" t="n"/>
      <c r="AO256" s="27" t="n"/>
      <c r="AP256" s="27" t="n"/>
      <c r="AQ256" s="33" t="n"/>
      <c r="AR256" s="33" t="n"/>
      <c r="AS256" s="33" t="n"/>
      <c r="AT256" s="33" t="n"/>
      <c r="AU256" s="33" t="n"/>
      <c r="AV256" s="33" t="n"/>
      <c r="AW256" s="33" t="n"/>
      <c r="AX256" s="33" t="n"/>
      <c r="AY256" s="33" t="n"/>
      <c r="AZ256" s="33" t="n"/>
      <c r="BA256" s="33" t="n"/>
      <c r="BB256" s="33" t="n"/>
      <c r="BC256" s="33" t="n"/>
      <c r="BD256" s="33" t="n"/>
      <c r="BE256" s="33" t="n"/>
      <c r="BF256" s="33" t="n"/>
      <c r="BG256" s="33" t="n"/>
      <c r="BH256" s="33" t="n"/>
      <c r="BI256" s="27" t="n"/>
      <c r="BJ256" s="33" t="n"/>
      <c r="BK256" s="33" t="n"/>
      <c r="BL256" s="33" t="n"/>
      <c r="BM256" s="27" t="n"/>
      <c r="BN256" s="27" t="n"/>
      <c r="BO256" s="27" t="n"/>
      <c r="BP256" s="27" t="n"/>
      <c r="BQ256" s="36" t="n"/>
      <c r="BR256" s="37" t="n"/>
      <c r="BS256" s="36" t="n"/>
      <c r="BT256" s="37" t="n"/>
    </row>
    <row r="257" ht="19.9" customHeight="1" s="521">
      <c r="A257" s="10" t="n">
        <v>257</v>
      </c>
      <c r="B257" s="16" t="n">
        <v>32</v>
      </c>
      <c r="C257" s="520" t="n"/>
      <c r="D257" s="50">
        <f>LEFT(F257,1)&amp;RIGHT(F257,2)&amp;"N"&amp;G257&amp;"S"&amp;H257&amp;"C"&amp;I257</f>
        <v/>
      </c>
      <c r="E257" s="527" t="inlineStr">
        <is>
          <t>Spare</t>
        </is>
      </c>
      <c r="F257" s="22">
        <f>F256</f>
        <v/>
      </c>
      <c r="G257" s="21">
        <f>G256</f>
        <v/>
      </c>
      <c r="H257" s="21">
        <f>H256</f>
        <v/>
      </c>
      <c r="I257" s="21" t="n">
        <v>32</v>
      </c>
      <c r="J257" s="85">
        <f>J256</f>
        <v/>
      </c>
      <c r="K257" s="22">
        <f>IF(MID(J257,4,3)="551","DO","DI")</f>
        <v/>
      </c>
      <c r="L257" s="22" t="n"/>
      <c r="M257" s="22" t="n"/>
      <c r="N257" s="22">
        <f>IF(N256&lt;&gt;"",N256,"")</f>
        <v/>
      </c>
      <c r="O257" s="22" t="n"/>
      <c r="P257" s="22" t="n"/>
      <c r="Q257" s="22" t="n"/>
      <c r="R257" s="22" t="n"/>
      <c r="S257" s="25">
        <f>"%Z"&amp;TEXT(G257,"00")&amp;TEXT(H257,"0")&amp;"1"&amp;TEXT(I257,"00")</f>
        <v/>
      </c>
      <c r="T257" s="22">
        <f>IF(D257&lt;&gt;"",D257,"")</f>
        <v/>
      </c>
      <c r="U257" s="26" t="n"/>
      <c r="V257" s="22">
        <f>IF(E257&lt;&gt;"",E257,"")</f>
        <v/>
      </c>
      <c r="W257" s="23" t="inlineStr">
        <is>
          <t>RE</t>
        </is>
      </c>
      <c r="X257" s="84" t="inlineStr">
        <is>
          <t>DCS</t>
        </is>
      </c>
      <c r="Y257" s="27" t="n"/>
      <c r="Z257" s="27" t="n"/>
      <c r="AA257" s="28" t="n"/>
      <c r="AB257" s="33" t="n"/>
      <c r="AC257" s="29" t="n"/>
      <c r="AD257" s="27" t="n"/>
      <c r="AE257" s="27" t="n"/>
      <c r="AF257" s="27" t="n"/>
      <c r="AG257" s="27" t="n"/>
      <c r="AH257" s="33" t="n"/>
      <c r="AI257" s="27" t="n"/>
      <c r="AJ257" s="530" t="n"/>
      <c r="AK257" s="530" t="n"/>
      <c r="AL257" s="27" t="n"/>
      <c r="AM257" s="27" t="n"/>
      <c r="AN257" s="27" t="n"/>
      <c r="AO257" s="27" t="n"/>
      <c r="AP257" s="27" t="n"/>
      <c r="AQ257" s="33" t="n"/>
      <c r="AR257" s="33" t="n"/>
      <c r="AS257" s="33" t="n"/>
      <c r="AT257" s="33" t="n"/>
      <c r="AU257" s="33" t="n"/>
      <c r="AV257" s="33" t="n"/>
      <c r="AW257" s="33" t="n"/>
      <c r="AX257" s="33" t="n"/>
      <c r="AY257" s="33" t="n"/>
      <c r="AZ257" s="33" t="n"/>
      <c r="BA257" s="33" t="n"/>
      <c r="BB257" s="33" t="n"/>
      <c r="BC257" s="33" t="n"/>
      <c r="BD257" s="33" t="n"/>
      <c r="BE257" s="33" t="n"/>
      <c r="BF257" s="33" t="n"/>
      <c r="BG257" s="33" t="n"/>
      <c r="BH257" s="33" t="n"/>
      <c r="BI257" s="27" t="n"/>
      <c r="BJ257" s="33" t="n"/>
      <c r="BK257" s="33" t="n"/>
      <c r="BL257" s="33" t="n"/>
      <c r="BM257" s="27" t="n"/>
      <c r="BN257" s="27" t="n"/>
      <c r="BO257" s="27" t="n"/>
      <c r="BP257" s="27" t="n"/>
      <c r="BQ257" s="36" t="n"/>
      <c r="BR257" s="37" t="n"/>
      <c r="BS257" s="36" t="n"/>
      <c r="BT257" s="37" t="n"/>
    </row>
    <row r="258" ht="19.9" customHeight="1" s="521">
      <c r="A258" s="10" t="n">
        <v>258</v>
      </c>
      <c r="B258" s="15" t="n">
        <v>1</v>
      </c>
      <c r="C258" s="519" t="n">
        <v>1840</v>
      </c>
      <c r="D258" s="553" t="inlineStr">
        <is>
          <t>18-HS-61201P</t>
        </is>
      </c>
      <c r="E258" s="553" t="inlineStr">
        <is>
          <t>18-PP-6102A STOP</t>
        </is>
      </c>
      <c r="F258" s="22">
        <f>F257</f>
        <v/>
      </c>
      <c r="G258" s="21" t="n">
        <v>6</v>
      </c>
      <c r="H258" s="21" t="n">
        <v>7</v>
      </c>
      <c r="I258" s="21" t="n">
        <v>1</v>
      </c>
      <c r="J258" s="85" t="inlineStr">
        <is>
          <t>ADV551-P</t>
        </is>
      </c>
      <c r="K258" s="22">
        <f>IF(MID(J258,4,3)="551","DO","DI")</f>
        <v/>
      </c>
      <c r="L258" s="22" t="n"/>
      <c r="M258" s="22" t="n"/>
      <c r="N258" s="22" t="inlineStr">
        <is>
          <t>Y</t>
        </is>
      </c>
      <c r="O258" s="22" t="n"/>
      <c r="P258" s="22" t="n"/>
      <c r="Q258" s="83" t="n"/>
      <c r="R258" s="22" t="n"/>
      <c r="S258" s="25">
        <f>"%Z"&amp;TEXT(G258,"00")&amp;TEXT(H258,"0")&amp;"1"&amp;TEXT(I258,"00")</f>
        <v/>
      </c>
      <c r="T258" s="22">
        <f>IF(D258&lt;&gt;"",D258,"")</f>
        <v/>
      </c>
      <c r="U258" s="22" t="inlineStr">
        <is>
          <t>18-HS-61201P</t>
        </is>
      </c>
      <c r="V258" s="22">
        <f>IF(E258&lt;&gt;"",E258,"")</f>
        <v/>
      </c>
      <c r="W258" s="23" t="inlineStr">
        <is>
          <t>dry</t>
        </is>
      </c>
      <c r="X258" s="84" t="inlineStr">
        <is>
          <t>DCS</t>
        </is>
      </c>
      <c r="Y258" s="27" t="n"/>
      <c r="Z258" s="27" t="n"/>
      <c r="AA258" s="28" t="n"/>
      <c r="AB258" s="33" t="n"/>
      <c r="AC258" s="29" t="n"/>
      <c r="AD258" s="27" t="n"/>
      <c r="AE258" s="27" t="n"/>
      <c r="AF258" s="27" t="n"/>
      <c r="AG258" s="27" t="n"/>
      <c r="AH258" s="27" t="n"/>
      <c r="AI258" s="27" t="n"/>
      <c r="AJ258" s="530" t="n"/>
      <c r="AK258" s="530" t="inlineStr">
        <is>
          <t>MCC</t>
        </is>
      </c>
      <c r="AL258" s="27" t="n"/>
      <c r="AM258" s="27" t="n"/>
      <c r="AN258" s="27" t="n"/>
      <c r="AO258" s="27" t="n"/>
      <c r="AP258" s="27" t="n"/>
      <c r="AQ258" s="33" t="n"/>
      <c r="AR258" s="33" t="n"/>
      <c r="AS258" s="33" t="n"/>
      <c r="AT258" s="33" t="n"/>
      <c r="AU258" s="33" t="n"/>
      <c r="AV258" s="33" t="n"/>
      <c r="AW258" s="33" t="n"/>
      <c r="AX258" s="33" t="n"/>
      <c r="AY258" s="33" t="n"/>
      <c r="AZ258" s="33" t="n"/>
      <c r="BA258" s="33" t="n"/>
      <c r="BB258" s="33" t="n"/>
      <c r="BC258" s="33" t="n"/>
      <c r="BD258" s="33" t="n"/>
      <c r="BE258" s="33" t="n"/>
      <c r="BF258" s="33" t="n"/>
      <c r="BG258" s="33" t="n"/>
      <c r="BH258" s="33" t="n"/>
      <c r="BI258" s="27" t="n"/>
      <c r="BJ258" s="33" t="n"/>
      <c r="BK258" s="33" t="n"/>
      <c r="BL258" s="33" t="n"/>
      <c r="BM258" s="27" t="n"/>
      <c r="BN258" s="27" t="n"/>
      <c r="BO258" s="27" t="n"/>
      <c r="BP258" s="27" t="n"/>
      <c r="BQ258" s="522" t="inlineStr">
        <is>
          <t>-</t>
        </is>
      </c>
      <c r="BR258" s="37" t="n"/>
      <c r="BS258" s="36" t="n"/>
      <c r="BT258" s="37" t="n"/>
      <c r="BU258" s="39" t="n"/>
      <c r="BV258" s="523" t="n">
        <v>1840</v>
      </c>
    </row>
    <row r="259" ht="19.9" customHeight="1" s="521">
      <c r="A259" s="10" t="n">
        <v>259</v>
      </c>
      <c r="B259" s="15" t="n">
        <v>2</v>
      </c>
      <c r="C259" s="519" t="n">
        <v>1840</v>
      </c>
      <c r="D259" s="553" t="inlineStr">
        <is>
          <t>18-HS-61202P</t>
        </is>
      </c>
      <c r="E259" s="553" t="inlineStr">
        <is>
          <t>18-PP-6102B STOP</t>
        </is>
      </c>
      <c r="F259" s="22">
        <f>F258</f>
        <v/>
      </c>
      <c r="G259" s="21">
        <f>G258</f>
        <v/>
      </c>
      <c r="H259" s="21">
        <f>H258</f>
        <v/>
      </c>
      <c r="I259" s="21" t="n">
        <v>2</v>
      </c>
      <c r="J259" s="85">
        <f>J258</f>
        <v/>
      </c>
      <c r="K259" s="22">
        <f>IF(MID(J259,4,3)="551","DO","DI")</f>
        <v/>
      </c>
      <c r="L259" s="22" t="n"/>
      <c r="M259" s="22" t="n"/>
      <c r="N259" s="22">
        <f>IF(N258&lt;&gt;"",N258,"")</f>
        <v/>
      </c>
      <c r="O259" s="22" t="n"/>
      <c r="P259" s="22" t="n"/>
      <c r="Q259" s="22" t="n"/>
      <c r="R259" s="22" t="n"/>
      <c r="S259" s="25">
        <f>"%Z"&amp;TEXT(G259,"00")&amp;TEXT(H259,"0")&amp;"1"&amp;TEXT(I259,"00")</f>
        <v/>
      </c>
      <c r="T259" s="22">
        <f>IF(D259&lt;&gt;"",D259,"")</f>
        <v/>
      </c>
      <c r="U259" s="22" t="inlineStr">
        <is>
          <t>18-HS-61202P</t>
        </is>
      </c>
      <c r="V259" s="22">
        <f>IF(E259&lt;&gt;"",E259,"")</f>
        <v/>
      </c>
      <c r="W259" s="23" t="inlineStr">
        <is>
          <t>dry</t>
        </is>
      </c>
      <c r="X259" s="84" t="inlineStr">
        <is>
          <t>DCS</t>
        </is>
      </c>
      <c r="Y259" s="27" t="n"/>
      <c r="Z259" s="27" t="n"/>
      <c r="AA259" s="28" t="n"/>
      <c r="AB259" s="33" t="n"/>
      <c r="AC259" s="29" t="n"/>
      <c r="AD259" s="27" t="n"/>
      <c r="AE259" s="27" t="n"/>
      <c r="AF259" s="27" t="n"/>
      <c r="AG259" s="27" t="n"/>
      <c r="AH259" s="27" t="n"/>
      <c r="AI259" s="27" t="n"/>
      <c r="AJ259" s="530" t="n"/>
      <c r="AK259" s="530" t="inlineStr">
        <is>
          <t>MCC</t>
        </is>
      </c>
      <c r="AL259" s="27" t="n"/>
      <c r="AM259" s="27" t="n"/>
      <c r="AN259" s="27" t="n"/>
      <c r="AO259" s="27" t="n"/>
      <c r="AP259" s="27" t="n"/>
      <c r="AQ259" s="33" t="n"/>
      <c r="AR259" s="33" t="n"/>
      <c r="AS259" s="33" t="n"/>
      <c r="AT259" s="33" t="n"/>
      <c r="AU259" s="33" t="n"/>
      <c r="AV259" s="33" t="n"/>
      <c r="AW259" s="33" t="n"/>
      <c r="AX259" s="33" t="n"/>
      <c r="AY259" s="33" t="n"/>
      <c r="AZ259" s="33" t="n"/>
      <c r="BA259" s="33" t="n"/>
      <c r="BB259" s="33" t="n"/>
      <c r="BC259" s="33" t="n"/>
      <c r="BD259" s="33" t="n"/>
      <c r="BE259" s="33" t="n"/>
      <c r="BF259" s="33" t="n"/>
      <c r="BG259" s="33" t="n"/>
      <c r="BH259" s="33" t="n"/>
      <c r="BI259" s="27" t="n"/>
      <c r="BJ259" s="33" t="n"/>
      <c r="BK259" s="33" t="n"/>
      <c r="BL259" s="33" t="n"/>
      <c r="BM259" s="27" t="n"/>
      <c r="BN259" s="27" t="n"/>
      <c r="BO259" s="27" t="n"/>
      <c r="BP259" s="27" t="n"/>
      <c r="BQ259" s="522" t="inlineStr">
        <is>
          <t>-</t>
        </is>
      </c>
      <c r="BR259" s="37" t="n"/>
      <c r="BS259" s="36" t="n"/>
      <c r="BT259" s="37" t="n"/>
      <c r="BU259" s="39" t="n"/>
      <c r="BV259" s="523" t="n">
        <v>1840</v>
      </c>
    </row>
    <row r="260" ht="19.9" customHeight="1" s="521">
      <c r="A260" s="10" t="n">
        <v>260</v>
      </c>
      <c r="B260" s="15" t="n">
        <v>3</v>
      </c>
      <c r="C260" s="519" t="n">
        <v>1840</v>
      </c>
      <c r="D260" s="553" t="inlineStr">
        <is>
          <t>18-HS-61203P</t>
        </is>
      </c>
      <c r="E260" s="553" t="inlineStr">
        <is>
          <t>18-PP-6103 STOP</t>
        </is>
      </c>
      <c r="F260" s="22">
        <f>F259</f>
        <v/>
      </c>
      <c r="G260" s="21">
        <f>G259</f>
        <v/>
      </c>
      <c r="H260" s="21">
        <f>H259</f>
        <v/>
      </c>
      <c r="I260" s="21" t="n">
        <v>3</v>
      </c>
      <c r="J260" s="85">
        <f>J259</f>
        <v/>
      </c>
      <c r="K260" s="22">
        <f>IF(MID(J260,4,3)="551","DO","DI")</f>
        <v/>
      </c>
      <c r="L260" s="22" t="n"/>
      <c r="M260" s="22" t="n"/>
      <c r="N260" s="22">
        <f>IF(N259&lt;&gt;"",N259,"")</f>
        <v/>
      </c>
      <c r="O260" s="22" t="n"/>
      <c r="P260" s="22" t="n"/>
      <c r="Q260" s="22" t="n"/>
      <c r="R260" s="22" t="n"/>
      <c r="S260" s="25">
        <f>"%Z"&amp;TEXT(G260,"00")&amp;TEXT(H260,"0")&amp;"1"&amp;TEXT(I260,"00")</f>
        <v/>
      </c>
      <c r="T260" s="22">
        <f>IF(D260&lt;&gt;"",D260,"")</f>
        <v/>
      </c>
      <c r="U260" s="22" t="inlineStr">
        <is>
          <t>18-HS-61203P</t>
        </is>
      </c>
      <c r="V260" s="22">
        <f>IF(E260&lt;&gt;"",E260,"")</f>
        <v/>
      </c>
      <c r="W260" s="23" t="inlineStr">
        <is>
          <t>dry</t>
        </is>
      </c>
      <c r="X260" s="84" t="inlineStr">
        <is>
          <t>DCS</t>
        </is>
      </c>
      <c r="Y260" s="27" t="n"/>
      <c r="Z260" s="27" t="n"/>
      <c r="AA260" s="28" t="n"/>
      <c r="AB260" s="33" t="n"/>
      <c r="AC260" s="29" t="n"/>
      <c r="AD260" s="27" t="n"/>
      <c r="AE260" s="27" t="n"/>
      <c r="AF260" s="27" t="n"/>
      <c r="AG260" s="27" t="n"/>
      <c r="AH260" s="27" t="n"/>
      <c r="AI260" s="27" t="n"/>
      <c r="AJ260" s="530" t="n"/>
      <c r="AK260" s="530" t="inlineStr">
        <is>
          <t>MCC</t>
        </is>
      </c>
      <c r="AL260" s="27" t="n"/>
      <c r="AM260" s="27" t="n"/>
      <c r="AN260" s="27" t="n"/>
      <c r="AO260" s="27" t="n"/>
      <c r="AP260" s="27" t="n"/>
      <c r="AQ260" s="33" t="n"/>
      <c r="AR260" s="33" t="n"/>
      <c r="AS260" s="33" t="n"/>
      <c r="AT260" s="33" t="n"/>
      <c r="AU260" s="33" t="n"/>
      <c r="AV260" s="33" t="n"/>
      <c r="AW260" s="33" t="n"/>
      <c r="AX260" s="33" t="n"/>
      <c r="AY260" s="33" t="n"/>
      <c r="AZ260" s="33" t="n"/>
      <c r="BA260" s="33" t="n"/>
      <c r="BB260" s="33" t="n"/>
      <c r="BC260" s="33" t="n"/>
      <c r="BD260" s="33" t="n"/>
      <c r="BE260" s="33" t="n"/>
      <c r="BF260" s="33" t="n"/>
      <c r="BG260" s="33" t="n"/>
      <c r="BH260" s="33" t="n"/>
      <c r="BI260" s="27" t="n"/>
      <c r="BJ260" s="33" t="n"/>
      <c r="BK260" s="33" t="n"/>
      <c r="BL260" s="33" t="n"/>
      <c r="BM260" s="27" t="n"/>
      <c r="BN260" s="27" t="n"/>
      <c r="BO260" s="27" t="n"/>
      <c r="BP260" s="27" t="n"/>
      <c r="BQ260" s="522" t="inlineStr">
        <is>
          <t>-</t>
        </is>
      </c>
      <c r="BR260" s="37" t="n"/>
      <c r="BS260" s="36" t="n"/>
      <c r="BT260" s="37" t="n"/>
      <c r="BU260" s="39" t="n"/>
      <c r="BV260" s="523" t="n">
        <v>1840</v>
      </c>
    </row>
    <row r="261" ht="19.9" customHeight="1" s="521">
      <c r="A261" s="10" t="n">
        <v>261</v>
      </c>
      <c r="B261" s="15" t="n">
        <v>4</v>
      </c>
      <c r="C261" s="519" t="n">
        <v>1840</v>
      </c>
      <c r="D261" s="553" t="inlineStr">
        <is>
          <t>18-HS-62101P</t>
        </is>
      </c>
      <c r="E261" s="553" t="inlineStr">
        <is>
          <t>18-PP-6202A STOP</t>
        </is>
      </c>
      <c r="F261" s="22">
        <f>F260</f>
        <v/>
      </c>
      <c r="G261" s="21">
        <f>G260</f>
        <v/>
      </c>
      <c r="H261" s="21">
        <f>H260</f>
        <v/>
      </c>
      <c r="I261" s="21" t="n">
        <v>4</v>
      </c>
      <c r="J261" s="85">
        <f>J260</f>
        <v/>
      </c>
      <c r="K261" s="22">
        <f>IF(MID(J261,4,3)="551","DO","DI")</f>
        <v/>
      </c>
      <c r="L261" s="22" t="n"/>
      <c r="M261" s="22" t="n"/>
      <c r="N261" s="22">
        <f>IF(N260&lt;&gt;"",N260,"")</f>
        <v/>
      </c>
      <c r="O261" s="22" t="n"/>
      <c r="P261" s="22" t="n"/>
      <c r="Q261" s="22" t="n"/>
      <c r="R261" s="22" t="n"/>
      <c r="S261" s="25">
        <f>"%Z"&amp;TEXT(G261,"00")&amp;TEXT(H261,"0")&amp;"1"&amp;TEXT(I261,"00")</f>
        <v/>
      </c>
      <c r="T261" s="22">
        <f>IF(D261&lt;&gt;"",D261,"")</f>
        <v/>
      </c>
      <c r="U261" s="22" t="inlineStr">
        <is>
          <t>18-HS-62101P</t>
        </is>
      </c>
      <c r="V261" s="22">
        <f>IF(E261&lt;&gt;"",E261,"")</f>
        <v/>
      </c>
      <c r="W261" s="23" t="inlineStr">
        <is>
          <t>dry</t>
        </is>
      </c>
      <c r="X261" s="84" t="inlineStr">
        <is>
          <t>DCS</t>
        </is>
      </c>
      <c r="Y261" s="27" t="n"/>
      <c r="Z261" s="27" t="n"/>
      <c r="AA261" s="28" t="n"/>
      <c r="AB261" s="33" t="n"/>
      <c r="AC261" s="29" t="n"/>
      <c r="AD261" s="27" t="n"/>
      <c r="AE261" s="27" t="n"/>
      <c r="AF261" s="27" t="n"/>
      <c r="AG261" s="27" t="n"/>
      <c r="AH261" s="27" t="n"/>
      <c r="AI261" s="27" t="n"/>
      <c r="AJ261" s="530" t="n"/>
      <c r="AK261" s="530" t="inlineStr">
        <is>
          <t>MCC</t>
        </is>
      </c>
      <c r="AL261" s="27" t="n"/>
      <c r="AM261" s="27" t="n"/>
      <c r="AN261" s="27" t="n"/>
      <c r="AO261" s="27" t="n"/>
      <c r="AP261" s="27" t="n"/>
      <c r="AQ261" s="33" t="n"/>
      <c r="AR261" s="33" t="n"/>
      <c r="AS261" s="33" t="n"/>
      <c r="AT261" s="33" t="n"/>
      <c r="AU261" s="33" t="n"/>
      <c r="AV261" s="33" t="n"/>
      <c r="AW261" s="33" t="n"/>
      <c r="AX261" s="33" t="n"/>
      <c r="AY261" s="33" t="n"/>
      <c r="AZ261" s="33" t="n"/>
      <c r="BA261" s="33" t="n"/>
      <c r="BB261" s="33" t="n"/>
      <c r="BC261" s="33" t="n"/>
      <c r="BD261" s="33" t="n"/>
      <c r="BE261" s="33" t="n"/>
      <c r="BF261" s="33" t="n"/>
      <c r="BG261" s="33" t="n"/>
      <c r="BH261" s="33" t="n"/>
      <c r="BI261" s="27" t="n"/>
      <c r="BJ261" s="33" t="n"/>
      <c r="BK261" s="33" t="n"/>
      <c r="BL261" s="33" t="n"/>
      <c r="BM261" s="27" t="n"/>
      <c r="BN261" s="27" t="n"/>
      <c r="BO261" s="27" t="n"/>
      <c r="BP261" s="27" t="n"/>
      <c r="BQ261" s="522" t="inlineStr">
        <is>
          <t>-</t>
        </is>
      </c>
      <c r="BR261" s="37" t="n"/>
      <c r="BS261" s="36" t="n"/>
      <c r="BT261" s="37" t="n"/>
      <c r="BU261" s="39" t="n"/>
      <c r="BV261" s="523" t="n">
        <v>1840</v>
      </c>
    </row>
    <row r="262" ht="19.9" customHeight="1" s="521">
      <c r="A262" s="10" t="n">
        <v>262</v>
      </c>
      <c r="B262" s="15" t="n">
        <v>5</v>
      </c>
      <c r="C262" s="519" t="n">
        <v>1840</v>
      </c>
      <c r="D262" s="553" t="inlineStr">
        <is>
          <t>18-HS-62102P</t>
        </is>
      </c>
      <c r="E262" s="553" t="inlineStr">
        <is>
          <t>18-PP-6202B STOP</t>
        </is>
      </c>
      <c r="F262" s="22">
        <f>F261</f>
        <v/>
      </c>
      <c r="G262" s="21">
        <f>G261</f>
        <v/>
      </c>
      <c r="H262" s="21">
        <f>H261</f>
        <v/>
      </c>
      <c r="I262" s="21" t="n">
        <v>5</v>
      </c>
      <c r="J262" s="85">
        <f>J261</f>
        <v/>
      </c>
      <c r="K262" s="22">
        <f>IF(MID(J262,4,3)="551","DO","DI")</f>
        <v/>
      </c>
      <c r="L262" s="22" t="n"/>
      <c r="M262" s="22" t="n"/>
      <c r="N262" s="22">
        <f>IF(N261&lt;&gt;"",N261,"")</f>
        <v/>
      </c>
      <c r="O262" s="22" t="n"/>
      <c r="P262" s="22" t="n"/>
      <c r="Q262" s="22" t="n"/>
      <c r="R262" s="22" t="n"/>
      <c r="S262" s="25">
        <f>"%Z"&amp;TEXT(G262,"00")&amp;TEXT(H262,"0")&amp;"1"&amp;TEXT(I262,"00")</f>
        <v/>
      </c>
      <c r="T262" s="22">
        <f>IF(D262&lt;&gt;"",D262,"")</f>
        <v/>
      </c>
      <c r="U262" s="22" t="inlineStr">
        <is>
          <t>18-HS-62102P</t>
        </is>
      </c>
      <c r="V262" s="22">
        <f>IF(E262&lt;&gt;"",E262,"")</f>
        <v/>
      </c>
      <c r="W262" s="23" t="inlineStr">
        <is>
          <t>dry</t>
        </is>
      </c>
      <c r="X262" s="84" t="inlineStr">
        <is>
          <t>DCS</t>
        </is>
      </c>
      <c r="Y262" s="27" t="n"/>
      <c r="Z262" s="27" t="n"/>
      <c r="AA262" s="28" t="n"/>
      <c r="AB262" s="33" t="n"/>
      <c r="AC262" s="29" t="n"/>
      <c r="AD262" s="27" t="n"/>
      <c r="AE262" s="27" t="n"/>
      <c r="AF262" s="27" t="n"/>
      <c r="AG262" s="27" t="n"/>
      <c r="AH262" s="27" t="n"/>
      <c r="AI262" s="27" t="n"/>
      <c r="AJ262" s="530" t="n"/>
      <c r="AK262" s="530" t="inlineStr">
        <is>
          <t>MCC</t>
        </is>
      </c>
      <c r="AL262" s="27" t="n"/>
      <c r="AM262" s="27" t="n"/>
      <c r="AN262" s="27" t="n"/>
      <c r="AO262" s="27" t="n"/>
      <c r="AP262" s="27" t="n"/>
      <c r="AQ262" s="33" t="n"/>
      <c r="AR262" s="33" t="n"/>
      <c r="AS262" s="33" t="n"/>
      <c r="AT262" s="33" t="n"/>
      <c r="AU262" s="33" t="n"/>
      <c r="AV262" s="33" t="n"/>
      <c r="AW262" s="33" t="n"/>
      <c r="AX262" s="33" t="n"/>
      <c r="AY262" s="33" t="n"/>
      <c r="AZ262" s="33" t="n"/>
      <c r="BA262" s="33" t="n"/>
      <c r="BB262" s="33" t="n"/>
      <c r="BC262" s="33" t="n"/>
      <c r="BD262" s="33" t="n"/>
      <c r="BE262" s="33" t="n"/>
      <c r="BF262" s="33" t="n"/>
      <c r="BG262" s="33" t="n"/>
      <c r="BH262" s="33" t="n"/>
      <c r="BI262" s="27" t="n"/>
      <c r="BJ262" s="33" t="n"/>
      <c r="BK262" s="33" t="n"/>
      <c r="BL262" s="33" t="n"/>
      <c r="BM262" s="27" t="n"/>
      <c r="BN262" s="27" t="n"/>
      <c r="BO262" s="27" t="n"/>
      <c r="BP262" s="27" t="n"/>
      <c r="BQ262" s="522" t="inlineStr">
        <is>
          <t>-</t>
        </is>
      </c>
      <c r="BR262" s="37" t="n"/>
      <c r="BS262" s="36" t="n"/>
      <c r="BT262" s="37" t="n"/>
      <c r="BU262" s="39" t="n"/>
      <c r="BV262" s="523" t="n">
        <v>1840</v>
      </c>
    </row>
    <row r="263" ht="19.9" customHeight="1" s="521">
      <c r="A263" s="10" t="n">
        <v>263</v>
      </c>
      <c r="B263" s="15" t="n">
        <v>6</v>
      </c>
      <c r="C263" s="519" t="n"/>
      <c r="D263" s="50">
        <f>LEFT(F263,1)&amp;RIGHT(F263,2)&amp;"N"&amp;G263&amp;"S"&amp;H263&amp;"C"&amp;I263</f>
        <v/>
      </c>
      <c r="E263" s="553" t="inlineStr">
        <is>
          <t>Spare</t>
        </is>
      </c>
      <c r="F263" s="22">
        <f>F262</f>
        <v/>
      </c>
      <c r="G263" s="21">
        <f>G262</f>
        <v/>
      </c>
      <c r="H263" s="21">
        <f>H262</f>
        <v/>
      </c>
      <c r="I263" s="21" t="n">
        <v>6</v>
      </c>
      <c r="J263" s="85">
        <f>J262</f>
        <v/>
      </c>
      <c r="K263" s="22">
        <f>IF(MID(J263,4,3)="551","DO","DI")</f>
        <v/>
      </c>
      <c r="L263" s="22" t="n"/>
      <c r="M263" s="22" t="n"/>
      <c r="N263" s="22">
        <f>IF(N262&lt;&gt;"",N262,"")</f>
        <v/>
      </c>
      <c r="O263" s="22" t="n"/>
      <c r="P263" s="22" t="n"/>
      <c r="Q263" s="22" t="n"/>
      <c r="R263" s="22" t="n"/>
      <c r="S263" s="25">
        <f>"%Z"&amp;TEXT(G263,"00")&amp;TEXT(H263,"0")&amp;"1"&amp;TEXT(I263,"00")</f>
        <v/>
      </c>
      <c r="T263" s="22">
        <f>IF(D263&lt;&gt;"",D263,"")</f>
        <v/>
      </c>
      <c r="U263" s="22" t="n"/>
      <c r="V263" s="22">
        <f>IF(E263&lt;&gt;"",E263,"")</f>
        <v/>
      </c>
      <c r="W263" s="23" t="inlineStr">
        <is>
          <t>dry</t>
        </is>
      </c>
      <c r="X263" s="84" t="inlineStr">
        <is>
          <t>DCS</t>
        </is>
      </c>
      <c r="Y263" s="27" t="n"/>
      <c r="Z263" s="27" t="n"/>
      <c r="AA263" s="28" t="n"/>
      <c r="AB263" s="33" t="n"/>
      <c r="AC263" s="29" t="n"/>
      <c r="AD263" s="27" t="n"/>
      <c r="AE263" s="27" t="n"/>
      <c r="AF263" s="27" t="n"/>
      <c r="AG263" s="27" t="n"/>
      <c r="AH263" s="27" t="n"/>
      <c r="AI263" s="27" t="n"/>
      <c r="AJ263" s="530" t="n"/>
      <c r="AK263" s="530" t="n"/>
      <c r="AL263" s="27" t="n"/>
      <c r="AM263" s="27" t="n"/>
      <c r="AN263" s="27" t="n"/>
      <c r="AO263" s="27" t="n"/>
      <c r="AP263" s="27" t="n"/>
      <c r="AQ263" s="33" t="n"/>
      <c r="AR263" s="33" t="n"/>
      <c r="AS263" s="33" t="n"/>
      <c r="AT263" s="33" t="n"/>
      <c r="AU263" s="33" t="n"/>
      <c r="AV263" s="33" t="n"/>
      <c r="AW263" s="33" t="n"/>
      <c r="AX263" s="33" t="n"/>
      <c r="AY263" s="33" t="n"/>
      <c r="AZ263" s="33" t="n"/>
      <c r="BA263" s="33" t="n"/>
      <c r="BB263" s="33" t="n"/>
      <c r="BC263" s="33" t="n"/>
      <c r="BD263" s="33" t="n"/>
      <c r="BE263" s="33" t="n"/>
      <c r="BF263" s="33" t="n"/>
      <c r="BG263" s="33" t="n"/>
      <c r="BH263" s="33" t="n"/>
      <c r="BI263" s="27" t="n"/>
      <c r="BJ263" s="33" t="n"/>
      <c r="BK263" s="33" t="n"/>
      <c r="BL263" s="33" t="n"/>
      <c r="BM263" s="27" t="n"/>
      <c r="BN263" s="27" t="n"/>
      <c r="BO263" s="27" t="n"/>
      <c r="BP263" s="27" t="n"/>
      <c r="BQ263" s="36" t="n"/>
      <c r="BR263" s="37" t="n"/>
      <c r="BS263" s="36" t="n"/>
      <c r="BT263" s="37" t="n"/>
      <c r="BU263" s="39" t="n"/>
    </row>
    <row r="264" ht="19.9" customHeight="1" s="521">
      <c r="A264" s="10" t="n">
        <v>264</v>
      </c>
      <c r="B264" s="15" t="n">
        <v>7</v>
      </c>
      <c r="C264" s="519" t="n"/>
      <c r="D264" s="50">
        <f>LEFT(F264,1)&amp;RIGHT(F264,2)&amp;"N"&amp;G264&amp;"S"&amp;H264&amp;"C"&amp;I264</f>
        <v/>
      </c>
      <c r="E264" s="553" t="inlineStr">
        <is>
          <t>Spare</t>
        </is>
      </c>
      <c r="F264" s="22">
        <f>F263</f>
        <v/>
      </c>
      <c r="G264" s="21">
        <f>G263</f>
        <v/>
      </c>
      <c r="H264" s="21">
        <f>H263</f>
        <v/>
      </c>
      <c r="I264" s="21" t="n">
        <v>7</v>
      </c>
      <c r="J264" s="85">
        <f>J263</f>
        <v/>
      </c>
      <c r="K264" s="22">
        <f>IF(MID(J264,4,3)="551","DO","DI")</f>
        <v/>
      </c>
      <c r="L264" s="22" t="n"/>
      <c r="M264" s="22" t="n"/>
      <c r="N264" s="22">
        <f>IF(N263&lt;&gt;"",N263,"")</f>
        <v/>
      </c>
      <c r="O264" s="22" t="n"/>
      <c r="P264" s="22" t="n"/>
      <c r="Q264" s="22" t="n"/>
      <c r="R264" s="22" t="n"/>
      <c r="S264" s="25">
        <f>"%Z"&amp;TEXT(G264,"00")&amp;TEXT(H264,"0")&amp;"1"&amp;TEXT(I264,"00")</f>
        <v/>
      </c>
      <c r="T264" s="22">
        <f>IF(D264&lt;&gt;"",D264,"")</f>
        <v/>
      </c>
      <c r="U264" s="22" t="n"/>
      <c r="V264" s="22">
        <f>IF(E264&lt;&gt;"",E264,"")</f>
        <v/>
      </c>
      <c r="W264" s="23" t="inlineStr">
        <is>
          <t>dry</t>
        </is>
      </c>
      <c r="X264" s="84" t="inlineStr">
        <is>
          <t>DCS</t>
        </is>
      </c>
      <c r="Y264" s="27" t="n"/>
      <c r="Z264" s="27" t="n"/>
      <c r="AA264" s="28" t="n"/>
      <c r="AB264" s="33" t="n"/>
      <c r="AC264" s="29" t="n"/>
      <c r="AD264" s="27" t="n"/>
      <c r="AE264" s="27" t="n"/>
      <c r="AF264" s="27" t="n"/>
      <c r="AG264" s="27" t="n"/>
      <c r="AH264" s="27" t="n"/>
      <c r="AI264" s="27" t="n"/>
      <c r="AJ264" s="530" t="n"/>
      <c r="AK264" s="530" t="n"/>
      <c r="AL264" s="27" t="n"/>
      <c r="AM264" s="27" t="n"/>
      <c r="AN264" s="27" t="n"/>
      <c r="AO264" s="27" t="n"/>
      <c r="AP264" s="27" t="n"/>
      <c r="AQ264" s="33" t="n"/>
      <c r="AR264" s="33" t="n"/>
      <c r="AS264" s="33" t="n"/>
      <c r="AT264" s="33" t="n"/>
      <c r="AU264" s="33" t="n"/>
      <c r="AV264" s="33" t="n"/>
      <c r="AW264" s="33" t="n"/>
      <c r="AX264" s="33" t="n"/>
      <c r="AY264" s="33" t="n"/>
      <c r="AZ264" s="33" t="n"/>
      <c r="BA264" s="33" t="n"/>
      <c r="BB264" s="33" t="n"/>
      <c r="BC264" s="33" t="n"/>
      <c r="BD264" s="33" t="n"/>
      <c r="BE264" s="33" t="n"/>
      <c r="BF264" s="33" t="n"/>
      <c r="BG264" s="33" t="n"/>
      <c r="BH264" s="33" t="n"/>
      <c r="BI264" s="27" t="n"/>
      <c r="BJ264" s="33" t="n"/>
      <c r="BK264" s="33" t="n"/>
      <c r="BL264" s="33" t="n"/>
      <c r="BM264" s="27" t="n"/>
      <c r="BN264" s="27" t="n"/>
      <c r="BO264" s="27" t="n"/>
      <c r="BP264" s="27" t="n"/>
      <c r="BQ264" s="36" t="n"/>
      <c r="BR264" s="37" t="n"/>
      <c r="BS264" s="36" t="n"/>
      <c r="BT264" s="37" t="n"/>
      <c r="BU264" s="39" t="n"/>
    </row>
    <row r="265" ht="19.9" customHeight="1" s="521">
      <c r="A265" s="10" t="n">
        <v>265</v>
      </c>
      <c r="B265" s="15" t="n">
        <v>8</v>
      </c>
      <c r="C265" s="519" t="n"/>
      <c r="D265" s="50">
        <f>LEFT(F265,1)&amp;RIGHT(F265,2)&amp;"N"&amp;G265&amp;"S"&amp;H265&amp;"C"&amp;I265</f>
        <v/>
      </c>
      <c r="E265" s="553" t="inlineStr">
        <is>
          <t>Spare</t>
        </is>
      </c>
      <c r="F265" s="22">
        <f>F264</f>
        <v/>
      </c>
      <c r="G265" s="21">
        <f>G264</f>
        <v/>
      </c>
      <c r="H265" s="21">
        <f>H264</f>
        <v/>
      </c>
      <c r="I265" s="21" t="n">
        <v>8</v>
      </c>
      <c r="J265" s="85">
        <f>J264</f>
        <v/>
      </c>
      <c r="K265" s="22">
        <f>IF(MID(J265,4,3)="551","DO","DI")</f>
        <v/>
      </c>
      <c r="L265" s="22" t="n"/>
      <c r="M265" s="22" t="n"/>
      <c r="N265" s="22">
        <f>IF(N264&lt;&gt;"",N264,"")</f>
        <v/>
      </c>
      <c r="O265" s="22" t="n"/>
      <c r="P265" s="22" t="n"/>
      <c r="Q265" s="22" t="n"/>
      <c r="R265" s="22" t="n"/>
      <c r="S265" s="25">
        <f>"%Z"&amp;TEXT(G265,"00")&amp;TEXT(H265,"0")&amp;"1"&amp;TEXT(I265,"00")</f>
        <v/>
      </c>
      <c r="T265" s="22">
        <f>IF(D265&lt;&gt;"",D265,"")</f>
        <v/>
      </c>
      <c r="U265" s="22" t="n"/>
      <c r="V265" s="22">
        <f>IF(E265&lt;&gt;"",E265,"")</f>
        <v/>
      </c>
      <c r="W265" s="23" t="inlineStr">
        <is>
          <t>dry</t>
        </is>
      </c>
      <c r="X265" s="84" t="inlineStr">
        <is>
          <t>DCS</t>
        </is>
      </c>
      <c r="Y265" s="27" t="n"/>
      <c r="Z265" s="27" t="n"/>
      <c r="AA265" s="28" t="n"/>
      <c r="AB265" s="33" t="n"/>
      <c r="AC265" s="29" t="n"/>
      <c r="AD265" s="27" t="n"/>
      <c r="AE265" s="27" t="n"/>
      <c r="AF265" s="27" t="n"/>
      <c r="AG265" s="27" t="n"/>
      <c r="AH265" s="27" t="n"/>
      <c r="AI265" s="27" t="n"/>
      <c r="AJ265" s="530" t="n"/>
      <c r="AK265" s="530" t="n"/>
      <c r="AL265" s="27" t="n"/>
      <c r="AM265" s="27" t="n"/>
      <c r="AN265" s="27" t="n"/>
      <c r="AO265" s="27" t="n"/>
      <c r="AP265" s="27" t="n"/>
      <c r="AQ265" s="33" t="n"/>
      <c r="AR265" s="33" t="n"/>
      <c r="AS265" s="33" t="n"/>
      <c r="AT265" s="33" t="n"/>
      <c r="AU265" s="33" t="n"/>
      <c r="AV265" s="33" t="n"/>
      <c r="AW265" s="33" t="n"/>
      <c r="AX265" s="33" t="n"/>
      <c r="AY265" s="33" t="n"/>
      <c r="AZ265" s="33" t="n"/>
      <c r="BA265" s="33" t="n"/>
      <c r="BB265" s="33" t="n"/>
      <c r="BC265" s="33" t="n"/>
      <c r="BD265" s="33" t="n"/>
      <c r="BE265" s="33" t="n"/>
      <c r="BF265" s="33" t="n"/>
      <c r="BG265" s="33" t="n"/>
      <c r="BH265" s="33" t="n"/>
      <c r="BI265" s="27" t="n"/>
      <c r="BJ265" s="33" t="n"/>
      <c r="BK265" s="33" t="n"/>
      <c r="BL265" s="33" t="n"/>
      <c r="BM265" s="27" t="n"/>
      <c r="BN265" s="27" t="n"/>
      <c r="BO265" s="27" t="n"/>
      <c r="BP265" s="27" t="n"/>
      <c r="BQ265" s="36" t="n"/>
      <c r="BR265" s="37" t="n"/>
      <c r="BS265" s="36" t="n"/>
      <c r="BT265" s="37" t="n"/>
      <c r="BU265" s="39" t="n"/>
    </row>
    <row r="266" ht="19.9" customHeight="1" s="521">
      <c r="A266" s="10" t="n">
        <v>266</v>
      </c>
      <c r="B266" s="15" t="n">
        <v>9</v>
      </c>
      <c r="C266" s="519" t="n"/>
      <c r="D266" s="50">
        <f>LEFT(F266,1)&amp;RIGHT(F266,2)&amp;"N"&amp;G266&amp;"S"&amp;H266&amp;"C"&amp;I266</f>
        <v/>
      </c>
      <c r="E266" s="553" t="inlineStr">
        <is>
          <t>Spare</t>
        </is>
      </c>
      <c r="F266" s="22">
        <f>F265</f>
        <v/>
      </c>
      <c r="G266" s="21">
        <f>G265</f>
        <v/>
      </c>
      <c r="H266" s="21">
        <f>H265</f>
        <v/>
      </c>
      <c r="I266" s="21" t="n">
        <v>9</v>
      </c>
      <c r="J266" s="85">
        <f>J265</f>
        <v/>
      </c>
      <c r="K266" s="22">
        <f>IF(MID(J266,4,3)="551","DO","DI")</f>
        <v/>
      </c>
      <c r="L266" s="22" t="n"/>
      <c r="M266" s="22" t="n"/>
      <c r="N266" s="22">
        <f>IF(N265&lt;&gt;"",N265,"")</f>
        <v/>
      </c>
      <c r="O266" s="22" t="n"/>
      <c r="P266" s="22" t="n"/>
      <c r="Q266" s="22" t="n"/>
      <c r="R266" s="22" t="n"/>
      <c r="S266" s="25">
        <f>"%Z"&amp;TEXT(G266,"00")&amp;TEXT(H266,"0")&amp;"1"&amp;TEXT(I266,"00")</f>
        <v/>
      </c>
      <c r="T266" s="22">
        <f>IF(D266&lt;&gt;"",D266,"")</f>
        <v/>
      </c>
      <c r="U266" s="22" t="n"/>
      <c r="V266" s="22">
        <f>IF(E266&lt;&gt;"",E266,"")</f>
        <v/>
      </c>
      <c r="W266" s="23" t="inlineStr">
        <is>
          <t>dry</t>
        </is>
      </c>
      <c r="X266" s="84" t="inlineStr">
        <is>
          <t>DCS</t>
        </is>
      </c>
      <c r="Y266" s="27" t="n"/>
      <c r="Z266" s="27" t="n"/>
      <c r="AA266" s="28" t="n"/>
      <c r="AB266" s="33" t="n"/>
      <c r="AC266" s="29" t="n"/>
      <c r="AD266" s="27" t="n"/>
      <c r="AE266" s="27" t="n"/>
      <c r="AF266" s="27" t="n"/>
      <c r="AG266" s="27" t="n"/>
      <c r="AH266" s="27" t="n"/>
      <c r="AI266" s="27" t="n"/>
      <c r="AJ266" s="530" t="n"/>
      <c r="AK266" s="530" t="n"/>
      <c r="AL266" s="27" t="n"/>
      <c r="AM266" s="27" t="n"/>
      <c r="AN266" s="27" t="n"/>
      <c r="AO266" s="27" t="n"/>
      <c r="AP266" s="27" t="n"/>
      <c r="AQ266" s="33" t="n"/>
      <c r="AR266" s="33" t="n"/>
      <c r="AS266" s="33" t="n"/>
      <c r="AT266" s="33" t="n"/>
      <c r="AU266" s="33" t="n"/>
      <c r="AV266" s="33" t="n"/>
      <c r="AW266" s="33" t="n"/>
      <c r="AX266" s="33" t="n"/>
      <c r="AY266" s="33" t="n"/>
      <c r="AZ266" s="33" t="n"/>
      <c r="BA266" s="33" t="n"/>
      <c r="BB266" s="33" t="n"/>
      <c r="BC266" s="33" t="n"/>
      <c r="BD266" s="33" t="n"/>
      <c r="BE266" s="33" t="n"/>
      <c r="BF266" s="33" t="n"/>
      <c r="BG266" s="33" t="n"/>
      <c r="BH266" s="33" t="n"/>
      <c r="BI266" s="27" t="n"/>
      <c r="BJ266" s="33" t="n"/>
      <c r="BK266" s="33" t="n"/>
      <c r="BL266" s="33" t="n"/>
      <c r="BM266" s="27" t="n"/>
      <c r="BN266" s="27" t="n"/>
      <c r="BO266" s="27" t="n"/>
      <c r="BP266" s="27" t="n"/>
      <c r="BQ266" s="36" t="n"/>
      <c r="BR266" s="37" t="n"/>
      <c r="BS266" s="36" t="n"/>
      <c r="BT266" s="37" t="n"/>
      <c r="BU266" s="39" t="n"/>
    </row>
    <row r="267" ht="19.9" customHeight="1" s="521">
      <c r="A267" s="10" t="n">
        <v>267</v>
      </c>
      <c r="B267" s="15" t="n">
        <v>10</v>
      </c>
      <c r="C267" s="519" t="n"/>
      <c r="D267" s="50">
        <f>LEFT(F267,1)&amp;RIGHT(F267,2)&amp;"N"&amp;G267&amp;"S"&amp;H267&amp;"C"&amp;I267</f>
        <v/>
      </c>
      <c r="E267" s="553" t="inlineStr">
        <is>
          <t>Spare</t>
        </is>
      </c>
      <c r="F267" s="22">
        <f>F266</f>
        <v/>
      </c>
      <c r="G267" s="21">
        <f>G266</f>
        <v/>
      </c>
      <c r="H267" s="21">
        <f>H266</f>
        <v/>
      </c>
      <c r="I267" s="21" t="n">
        <v>10</v>
      </c>
      <c r="J267" s="85">
        <f>J266</f>
        <v/>
      </c>
      <c r="K267" s="22">
        <f>IF(MID(J267,4,3)="551","DO","DI")</f>
        <v/>
      </c>
      <c r="L267" s="22" t="n"/>
      <c r="M267" s="22" t="n"/>
      <c r="N267" s="22">
        <f>IF(N266&lt;&gt;"",N266,"")</f>
        <v/>
      </c>
      <c r="O267" s="22" t="n"/>
      <c r="P267" s="22" t="n"/>
      <c r="Q267" s="22" t="n"/>
      <c r="R267" s="22" t="n"/>
      <c r="S267" s="25">
        <f>"%Z"&amp;TEXT(G267,"00")&amp;TEXT(H267,"0")&amp;"1"&amp;TEXT(I267,"00")</f>
        <v/>
      </c>
      <c r="T267" s="22">
        <f>IF(D267&lt;&gt;"",D267,"")</f>
        <v/>
      </c>
      <c r="U267" s="22" t="n"/>
      <c r="V267" s="22">
        <f>IF(E267&lt;&gt;"",E267,"")</f>
        <v/>
      </c>
      <c r="W267" s="23" t="inlineStr">
        <is>
          <t>dry</t>
        </is>
      </c>
      <c r="X267" s="84" t="inlineStr">
        <is>
          <t>DCS</t>
        </is>
      </c>
      <c r="Y267" s="27" t="n"/>
      <c r="Z267" s="27" t="n"/>
      <c r="AA267" s="28" t="n"/>
      <c r="AB267" s="33" t="n"/>
      <c r="AC267" s="29" t="n"/>
      <c r="AD267" s="27" t="n"/>
      <c r="AE267" s="27" t="n"/>
      <c r="AF267" s="27" t="n"/>
      <c r="AG267" s="27" t="n"/>
      <c r="AH267" s="27" t="n"/>
      <c r="AI267" s="27" t="n"/>
      <c r="AJ267" s="530" t="n"/>
      <c r="AK267" s="530" t="n"/>
      <c r="AL267" s="27" t="n"/>
      <c r="AM267" s="27" t="n"/>
      <c r="AN267" s="27" t="n"/>
      <c r="AO267" s="27" t="n"/>
      <c r="AP267" s="27" t="n"/>
      <c r="AQ267" s="33" t="n"/>
      <c r="AR267" s="33" t="n"/>
      <c r="AS267" s="33" t="n"/>
      <c r="AT267" s="33" t="n"/>
      <c r="AU267" s="33" t="n"/>
      <c r="AV267" s="33" t="n"/>
      <c r="AW267" s="33" t="n"/>
      <c r="AX267" s="33" t="n"/>
      <c r="AY267" s="33" t="n"/>
      <c r="AZ267" s="33" t="n"/>
      <c r="BA267" s="33" t="n"/>
      <c r="BB267" s="33" t="n"/>
      <c r="BC267" s="33" t="n"/>
      <c r="BD267" s="33" t="n"/>
      <c r="BE267" s="33" t="n"/>
      <c r="BF267" s="33" t="n"/>
      <c r="BG267" s="33" t="n"/>
      <c r="BH267" s="33" t="n"/>
      <c r="BI267" s="27" t="n"/>
      <c r="BJ267" s="33" t="n"/>
      <c r="BK267" s="33" t="n"/>
      <c r="BL267" s="33" t="n"/>
      <c r="BM267" s="27" t="n"/>
      <c r="BN267" s="27" t="n"/>
      <c r="BO267" s="27" t="n"/>
      <c r="BP267" s="27" t="n"/>
      <c r="BQ267" s="36" t="n"/>
      <c r="BR267" s="37" t="n"/>
      <c r="BS267" s="36" t="n"/>
      <c r="BT267" s="37" t="n"/>
      <c r="BU267" s="39" t="n"/>
    </row>
    <row r="268" ht="19.9" customHeight="1" s="521">
      <c r="A268" s="10" t="n">
        <v>268</v>
      </c>
      <c r="B268" s="15" t="n">
        <v>11</v>
      </c>
      <c r="C268" s="519" t="n"/>
      <c r="D268" s="50">
        <f>LEFT(F268,1)&amp;RIGHT(F268,2)&amp;"N"&amp;G268&amp;"S"&amp;H268&amp;"C"&amp;I268</f>
        <v/>
      </c>
      <c r="E268" s="553" t="inlineStr">
        <is>
          <t>Spare</t>
        </is>
      </c>
      <c r="F268" s="22">
        <f>F267</f>
        <v/>
      </c>
      <c r="G268" s="21">
        <f>G267</f>
        <v/>
      </c>
      <c r="H268" s="21">
        <f>H267</f>
        <v/>
      </c>
      <c r="I268" s="21" t="n">
        <v>11</v>
      </c>
      <c r="J268" s="85">
        <f>J267</f>
        <v/>
      </c>
      <c r="K268" s="22">
        <f>IF(MID(J268,4,3)="551","DO","DI")</f>
        <v/>
      </c>
      <c r="L268" s="22" t="n"/>
      <c r="M268" s="22" t="n"/>
      <c r="N268" s="22">
        <f>IF(N267&lt;&gt;"",N267,"")</f>
        <v/>
      </c>
      <c r="O268" s="22" t="n"/>
      <c r="P268" s="22" t="n"/>
      <c r="Q268" s="22" t="n"/>
      <c r="R268" s="22" t="n"/>
      <c r="S268" s="25">
        <f>"%Z"&amp;TEXT(G268,"00")&amp;TEXT(H268,"0")&amp;"1"&amp;TEXT(I268,"00")</f>
        <v/>
      </c>
      <c r="T268" s="22">
        <f>IF(D268&lt;&gt;"",D268,"")</f>
        <v/>
      </c>
      <c r="U268" s="22" t="n"/>
      <c r="V268" s="22">
        <f>IF(E268&lt;&gt;"",E268,"")</f>
        <v/>
      </c>
      <c r="W268" s="23" t="inlineStr">
        <is>
          <t>dry</t>
        </is>
      </c>
      <c r="X268" s="84" t="inlineStr">
        <is>
          <t>DCS</t>
        </is>
      </c>
      <c r="Y268" s="27" t="n"/>
      <c r="Z268" s="27" t="n"/>
      <c r="AA268" s="28" t="n"/>
      <c r="AB268" s="33" t="n"/>
      <c r="AC268" s="29" t="n"/>
      <c r="AD268" s="27" t="n"/>
      <c r="AE268" s="27" t="n"/>
      <c r="AF268" s="27" t="n"/>
      <c r="AG268" s="27" t="n"/>
      <c r="AH268" s="27" t="n"/>
      <c r="AI268" s="27" t="n"/>
      <c r="AJ268" s="530" t="n"/>
      <c r="AK268" s="530" t="n"/>
      <c r="AL268" s="27" t="n"/>
      <c r="AM268" s="27" t="n"/>
      <c r="AN268" s="27" t="n"/>
      <c r="AO268" s="27" t="n"/>
      <c r="AP268" s="27" t="n"/>
      <c r="AQ268" s="33" t="n"/>
      <c r="AR268" s="33" t="n"/>
      <c r="AS268" s="33" t="n"/>
      <c r="AT268" s="33" t="n"/>
      <c r="AU268" s="33" t="n"/>
      <c r="AV268" s="33" t="n"/>
      <c r="AW268" s="33" t="n"/>
      <c r="AX268" s="33" t="n"/>
      <c r="AY268" s="33" t="n"/>
      <c r="AZ268" s="33" t="n"/>
      <c r="BA268" s="33" t="n"/>
      <c r="BB268" s="33" t="n"/>
      <c r="BC268" s="33" t="n"/>
      <c r="BD268" s="33" t="n"/>
      <c r="BE268" s="33" t="n"/>
      <c r="BF268" s="33" t="n"/>
      <c r="BG268" s="33" t="n"/>
      <c r="BH268" s="33" t="n"/>
      <c r="BI268" s="27" t="n"/>
      <c r="BJ268" s="33" t="n"/>
      <c r="BK268" s="33" t="n"/>
      <c r="BL268" s="33" t="n"/>
      <c r="BM268" s="27" t="n"/>
      <c r="BN268" s="27" t="n"/>
      <c r="BO268" s="27" t="n"/>
      <c r="BP268" s="27" t="n"/>
      <c r="BQ268" s="36" t="n"/>
      <c r="BR268" s="37" t="n"/>
      <c r="BS268" s="36" t="n"/>
      <c r="BT268" s="37" t="n"/>
      <c r="BU268" s="39" t="n"/>
    </row>
    <row r="269" ht="19.9" customHeight="1" s="521">
      <c r="A269" s="10" t="n">
        <v>269</v>
      </c>
      <c r="B269" s="15" t="n">
        <v>12</v>
      </c>
      <c r="C269" s="519" t="n"/>
      <c r="D269" s="50">
        <f>LEFT(F269,1)&amp;RIGHT(F269,2)&amp;"N"&amp;G269&amp;"S"&amp;H269&amp;"C"&amp;I269</f>
        <v/>
      </c>
      <c r="E269" s="553" t="inlineStr">
        <is>
          <t>Spare</t>
        </is>
      </c>
      <c r="F269" s="22">
        <f>F268</f>
        <v/>
      </c>
      <c r="G269" s="21">
        <f>G268</f>
        <v/>
      </c>
      <c r="H269" s="21">
        <f>H268</f>
        <v/>
      </c>
      <c r="I269" s="21" t="n">
        <v>12</v>
      </c>
      <c r="J269" s="85">
        <f>J268</f>
        <v/>
      </c>
      <c r="K269" s="22">
        <f>IF(MID(J269,4,3)="551","DO","DI")</f>
        <v/>
      </c>
      <c r="L269" s="22" t="n"/>
      <c r="M269" s="22" t="n"/>
      <c r="N269" s="22">
        <f>IF(N268&lt;&gt;"",N268,"")</f>
        <v/>
      </c>
      <c r="O269" s="22" t="n"/>
      <c r="P269" s="22" t="n"/>
      <c r="Q269" s="22" t="n"/>
      <c r="R269" s="22" t="n"/>
      <c r="S269" s="25">
        <f>"%Z"&amp;TEXT(G269,"00")&amp;TEXT(H269,"0")&amp;"1"&amp;TEXT(I269,"00")</f>
        <v/>
      </c>
      <c r="T269" s="22">
        <f>IF(D269&lt;&gt;"",D269,"")</f>
        <v/>
      </c>
      <c r="U269" s="22" t="n"/>
      <c r="V269" s="22">
        <f>IF(E269&lt;&gt;"",E269,"")</f>
        <v/>
      </c>
      <c r="W269" s="23" t="inlineStr">
        <is>
          <t>dry</t>
        </is>
      </c>
      <c r="X269" s="84" t="inlineStr">
        <is>
          <t>DCS</t>
        </is>
      </c>
      <c r="Y269" s="27" t="n"/>
      <c r="Z269" s="27" t="n"/>
      <c r="AA269" s="28" t="n"/>
      <c r="AB269" s="33" t="n"/>
      <c r="AC269" s="29" t="n"/>
      <c r="AD269" s="27" t="n"/>
      <c r="AE269" s="27" t="n"/>
      <c r="AF269" s="27" t="n"/>
      <c r="AG269" s="27" t="n"/>
      <c r="AH269" s="27" t="n"/>
      <c r="AI269" s="27" t="n"/>
      <c r="AJ269" s="530" t="n"/>
      <c r="AK269" s="530" t="n"/>
      <c r="AL269" s="27" t="n"/>
      <c r="AM269" s="27" t="n"/>
      <c r="AN269" s="27" t="n"/>
      <c r="AO269" s="27" t="n"/>
      <c r="AP269" s="27" t="n"/>
      <c r="AQ269" s="33" t="n"/>
      <c r="AR269" s="33" t="n"/>
      <c r="AS269" s="33" t="n"/>
      <c r="AT269" s="33" t="n"/>
      <c r="AU269" s="33" t="n"/>
      <c r="AV269" s="33" t="n"/>
      <c r="AW269" s="33" t="n"/>
      <c r="AX269" s="33" t="n"/>
      <c r="AY269" s="33" t="n"/>
      <c r="AZ269" s="33" t="n"/>
      <c r="BA269" s="33" t="n"/>
      <c r="BB269" s="33" t="n"/>
      <c r="BC269" s="33" t="n"/>
      <c r="BD269" s="33" t="n"/>
      <c r="BE269" s="33" t="n"/>
      <c r="BF269" s="33" t="n"/>
      <c r="BG269" s="33" t="n"/>
      <c r="BH269" s="33" t="n"/>
      <c r="BI269" s="27" t="n"/>
      <c r="BJ269" s="33" t="n"/>
      <c r="BK269" s="33" t="n"/>
      <c r="BL269" s="33" t="n"/>
      <c r="BM269" s="27" t="n"/>
      <c r="BN269" s="27" t="n"/>
      <c r="BO269" s="27" t="n"/>
      <c r="BP269" s="27" t="n"/>
      <c r="BQ269" s="36" t="n"/>
      <c r="BR269" s="37" t="n"/>
      <c r="BS269" s="36" t="n"/>
      <c r="BT269" s="37" t="n"/>
      <c r="BU269" s="39" t="n"/>
    </row>
    <row r="270" ht="19.9" customHeight="1" s="521">
      <c r="A270" s="10" t="n">
        <v>270</v>
      </c>
      <c r="B270" s="15" t="n">
        <v>13</v>
      </c>
      <c r="C270" s="519" t="n"/>
      <c r="D270" s="50">
        <f>LEFT(F270,1)&amp;RIGHT(F270,2)&amp;"N"&amp;G270&amp;"S"&amp;H270&amp;"C"&amp;I270</f>
        <v/>
      </c>
      <c r="E270" s="553" t="inlineStr">
        <is>
          <t>Spare</t>
        </is>
      </c>
      <c r="F270" s="22">
        <f>F269</f>
        <v/>
      </c>
      <c r="G270" s="21">
        <f>G269</f>
        <v/>
      </c>
      <c r="H270" s="21">
        <f>H269</f>
        <v/>
      </c>
      <c r="I270" s="21" t="n">
        <v>13</v>
      </c>
      <c r="J270" s="85">
        <f>J269</f>
        <v/>
      </c>
      <c r="K270" s="22">
        <f>IF(MID(J270,4,3)="551","DO","DI")</f>
        <v/>
      </c>
      <c r="L270" s="22" t="n"/>
      <c r="M270" s="22" t="n"/>
      <c r="N270" s="22">
        <f>IF(N269&lt;&gt;"",N269,"")</f>
        <v/>
      </c>
      <c r="O270" s="22" t="n"/>
      <c r="P270" s="22" t="n"/>
      <c r="Q270" s="22" t="n"/>
      <c r="R270" s="22" t="n"/>
      <c r="S270" s="25">
        <f>"%Z"&amp;TEXT(G270,"00")&amp;TEXT(H270,"0")&amp;"1"&amp;TEXT(I270,"00")</f>
        <v/>
      </c>
      <c r="T270" s="22">
        <f>IF(D270&lt;&gt;"",D270,"")</f>
        <v/>
      </c>
      <c r="U270" s="22" t="n"/>
      <c r="V270" s="22">
        <f>IF(E270&lt;&gt;"",E270,"")</f>
        <v/>
      </c>
      <c r="W270" s="23" t="inlineStr">
        <is>
          <t>dry</t>
        </is>
      </c>
      <c r="X270" s="84" t="inlineStr">
        <is>
          <t>DCS</t>
        </is>
      </c>
      <c r="Y270" s="27" t="n"/>
      <c r="Z270" s="27" t="n"/>
      <c r="AA270" s="28" t="n"/>
      <c r="AB270" s="33" t="n"/>
      <c r="AC270" s="29" t="n"/>
      <c r="AD270" s="27" t="n"/>
      <c r="AE270" s="27" t="n"/>
      <c r="AF270" s="27" t="n"/>
      <c r="AG270" s="27" t="n"/>
      <c r="AH270" s="27" t="n"/>
      <c r="AI270" s="27" t="n"/>
      <c r="AJ270" s="530" t="n"/>
      <c r="AK270" s="530" t="n"/>
      <c r="AL270" s="27" t="n"/>
      <c r="AM270" s="27" t="n"/>
      <c r="AN270" s="27" t="n"/>
      <c r="AO270" s="27" t="n"/>
      <c r="AP270" s="27" t="n"/>
      <c r="AQ270" s="33" t="n"/>
      <c r="AR270" s="33" t="n"/>
      <c r="AS270" s="33" t="n"/>
      <c r="AT270" s="33" t="n"/>
      <c r="AU270" s="33" t="n"/>
      <c r="AV270" s="33" t="n"/>
      <c r="AW270" s="33" t="n"/>
      <c r="AX270" s="33" t="n"/>
      <c r="AY270" s="33" t="n"/>
      <c r="AZ270" s="33" t="n"/>
      <c r="BA270" s="33" t="n"/>
      <c r="BB270" s="33" t="n"/>
      <c r="BC270" s="33" t="n"/>
      <c r="BD270" s="33" t="n"/>
      <c r="BE270" s="33" t="n"/>
      <c r="BF270" s="33" t="n"/>
      <c r="BG270" s="33" t="n"/>
      <c r="BH270" s="33" t="n"/>
      <c r="BI270" s="27" t="n"/>
      <c r="BJ270" s="33" t="n"/>
      <c r="BK270" s="33" t="n"/>
      <c r="BL270" s="33" t="n"/>
      <c r="BM270" s="27" t="n"/>
      <c r="BN270" s="27" t="n"/>
      <c r="BO270" s="27" t="n"/>
      <c r="BP270" s="27" t="n"/>
      <c r="BQ270" s="36" t="n"/>
      <c r="BR270" s="37" t="n"/>
      <c r="BS270" s="36" t="n"/>
      <c r="BT270" s="37" t="n"/>
      <c r="BU270" s="39" t="n"/>
    </row>
    <row r="271" ht="19.9" customHeight="1" s="521">
      <c r="A271" s="10" t="n">
        <v>271</v>
      </c>
      <c r="B271" s="15" t="n">
        <v>14</v>
      </c>
      <c r="C271" s="519" t="n"/>
      <c r="D271" s="50">
        <f>LEFT(F271,1)&amp;RIGHT(F271,2)&amp;"N"&amp;G271&amp;"S"&amp;H271&amp;"C"&amp;I271</f>
        <v/>
      </c>
      <c r="E271" s="553" t="inlineStr">
        <is>
          <t>Spare</t>
        </is>
      </c>
      <c r="F271" s="22">
        <f>F270</f>
        <v/>
      </c>
      <c r="G271" s="21">
        <f>G270</f>
        <v/>
      </c>
      <c r="H271" s="21">
        <f>H270</f>
        <v/>
      </c>
      <c r="I271" s="21" t="n">
        <v>14</v>
      </c>
      <c r="J271" s="85">
        <f>J270</f>
        <v/>
      </c>
      <c r="K271" s="22">
        <f>IF(MID(J271,4,3)="551","DO","DI")</f>
        <v/>
      </c>
      <c r="L271" s="22" t="n"/>
      <c r="M271" s="22" t="n"/>
      <c r="N271" s="22">
        <f>IF(N270&lt;&gt;"",N270,"")</f>
        <v/>
      </c>
      <c r="O271" s="22" t="n"/>
      <c r="P271" s="22" t="n"/>
      <c r="Q271" s="22" t="n"/>
      <c r="R271" s="22" t="n"/>
      <c r="S271" s="25">
        <f>"%Z"&amp;TEXT(G271,"00")&amp;TEXT(H271,"0")&amp;"1"&amp;TEXT(I271,"00")</f>
        <v/>
      </c>
      <c r="T271" s="22">
        <f>IF(D271&lt;&gt;"",D271,"")</f>
        <v/>
      </c>
      <c r="U271" s="22" t="n"/>
      <c r="V271" s="22">
        <f>IF(E271&lt;&gt;"",E271,"")</f>
        <v/>
      </c>
      <c r="W271" s="23" t="inlineStr">
        <is>
          <t>dry</t>
        </is>
      </c>
      <c r="X271" s="84" t="inlineStr">
        <is>
          <t>DCS</t>
        </is>
      </c>
      <c r="Y271" s="27" t="n"/>
      <c r="Z271" s="27" t="n"/>
      <c r="AA271" s="28" t="n"/>
      <c r="AB271" s="33" t="n"/>
      <c r="AC271" s="29" t="n"/>
      <c r="AD271" s="27" t="n"/>
      <c r="AE271" s="27" t="n"/>
      <c r="AF271" s="27" t="n"/>
      <c r="AG271" s="27" t="n"/>
      <c r="AH271" s="27" t="n"/>
      <c r="AI271" s="27" t="n"/>
      <c r="AJ271" s="530" t="n"/>
      <c r="AK271" s="530" t="n"/>
      <c r="AL271" s="27" t="n"/>
      <c r="AM271" s="27" t="n"/>
      <c r="AN271" s="27" t="n"/>
      <c r="AO271" s="27" t="n"/>
      <c r="AP271" s="27" t="n"/>
      <c r="AQ271" s="33" t="n"/>
      <c r="AR271" s="33" t="n"/>
      <c r="AS271" s="33" t="n"/>
      <c r="AT271" s="33" t="n"/>
      <c r="AU271" s="33" t="n"/>
      <c r="AV271" s="33" t="n"/>
      <c r="AW271" s="33" t="n"/>
      <c r="AX271" s="33" t="n"/>
      <c r="AY271" s="33" t="n"/>
      <c r="AZ271" s="33" t="n"/>
      <c r="BA271" s="33" t="n"/>
      <c r="BB271" s="33" t="n"/>
      <c r="BC271" s="33" t="n"/>
      <c r="BD271" s="33" t="n"/>
      <c r="BE271" s="33" t="n"/>
      <c r="BF271" s="33" t="n"/>
      <c r="BG271" s="33" t="n"/>
      <c r="BH271" s="33" t="n"/>
      <c r="BI271" s="27" t="n"/>
      <c r="BJ271" s="33" t="n"/>
      <c r="BK271" s="33" t="n"/>
      <c r="BL271" s="33" t="n"/>
      <c r="BM271" s="27" t="n"/>
      <c r="BN271" s="27" t="n"/>
      <c r="BO271" s="27" t="n"/>
      <c r="BP271" s="27" t="n"/>
      <c r="BQ271" s="36" t="n"/>
      <c r="BR271" s="37" t="n"/>
      <c r="BS271" s="36" t="n"/>
      <c r="BT271" s="37" t="n"/>
      <c r="BU271" s="39" t="n"/>
    </row>
    <row r="272" ht="19.9" customHeight="1" s="521">
      <c r="A272" s="10" t="n">
        <v>272</v>
      </c>
      <c r="B272" s="15" t="n">
        <v>15</v>
      </c>
      <c r="C272" s="519" t="n"/>
      <c r="D272" s="50">
        <f>LEFT(F272,1)&amp;RIGHT(F272,2)&amp;"N"&amp;G272&amp;"S"&amp;H272&amp;"C"&amp;I272</f>
        <v/>
      </c>
      <c r="E272" s="553" t="inlineStr">
        <is>
          <t>Spare</t>
        </is>
      </c>
      <c r="F272" s="22">
        <f>F271</f>
        <v/>
      </c>
      <c r="G272" s="21">
        <f>G271</f>
        <v/>
      </c>
      <c r="H272" s="21">
        <f>H271</f>
        <v/>
      </c>
      <c r="I272" s="21" t="n">
        <v>15</v>
      </c>
      <c r="J272" s="85">
        <f>J271</f>
        <v/>
      </c>
      <c r="K272" s="22">
        <f>IF(MID(J272,4,3)="551","DO","DI")</f>
        <v/>
      </c>
      <c r="L272" s="22" t="n"/>
      <c r="M272" s="22" t="n"/>
      <c r="N272" s="22">
        <f>IF(N271&lt;&gt;"",N271,"")</f>
        <v/>
      </c>
      <c r="O272" s="22" t="n"/>
      <c r="P272" s="22" t="n"/>
      <c r="Q272" s="22" t="n"/>
      <c r="R272" s="22" t="n"/>
      <c r="S272" s="25">
        <f>"%Z"&amp;TEXT(G272,"00")&amp;TEXT(H272,"0")&amp;"1"&amp;TEXT(I272,"00")</f>
        <v/>
      </c>
      <c r="T272" s="22">
        <f>IF(D272&lt;&gt;"",D272,"")</f>
        <v/>
      </c>
      <c r="U272" s="22" t="n"/>
      <c r="V272" s="22">
        <f>IF(E272&lt;&gt;"",E272,"")</f>
        <v/>
      </c>
      <c r="W272" s="23" t="inlineStr">
        <is>
          <t>dry</t>
        </is>
      </c>
      <c r="X272" s="84" t="inlineStr">
        <is>
          <t>DCS</t>
        </is>
      </c>
      <c r="Y272" s="27" t="n"/>
      <c r="Z272" s="27" t="n"/>
      <c r="AA272" s="28" t="n"/>
      <c r="AB272" s="33" t="n"/>
      <c r="AC272" s="29" t="n"/>
      <c r="AD272" s="27" t="n"/>
      <c r="AE272" s="27" t="n"/>
      <c r="AF272" s="27" t="n"/>
      <c r="AG272" s="27" t="n"/>
      <c r="AH272" s="27" t="n"/>
      <c r="AI272" s="27" t="n"/>
      <c r="AJ272" s="530" t="n"/>
      <c r="AK272" s="530" t="n"/>
      <c r="AL272" s="27" t="n"/>
      <c r="AM272" s="27" t="n"/>
      <c r="AN272" s="27" t="n"/>
      <c r="AO272" s="27" t="n"/>
      <c r="AP272" s="27" t="n"/>
      <c r="AQ272" s="33" t="n"/>
      <c r="AR272" s="33" t="n"/>
      <c r="AS272" s="33" t="n"/>
      <c r="AT272" s="33" t="n"/>
      <c r="AU272" s="33" t="n"/>
      <c r="AV272" s="33" t="n"/>
      <c r="AW272" s="33" t="n"/>
      <c r="AX272" s="33" t="n"/>
      <c r="AY272" s="33" t="n"/>
      <c r="AZ272" s="33" t="n"/>
      <c r="BA272" s="33" t="n"/>
      <c r="BB272" s="33" t="n"/>
      <c r="BC272" s="33" t="n"/>
      <c r="BD272" s="33" t="n"/>
      <c r="BE272" s="33" t="n"/>
      <c r="BF272" s="33" t="n"/>
      <c r="BG272" s="33" t="n"/>
      <c r="BH272" s="33" t="n"/>
      <c r="BI272" s="27" t="n"/>
      <c r="BJ272" s="33" t="n"/>
      <c r="BK272" s="33" t="n"/>
      <c r="BL272" s="33" t="n"/>
      <c r="BM272" s="27" t="n"/>
      <c r="BN272" s="27" t="n"/>
      <c r="BO272" s="27" t="n"/>
      <c r="BP272" s="27" t="n"/>
      <c r="BQ272" s="36" t="n"/>
      <c r="BR272" s="37" t="n"/>
      <c r="BS272" s="36" t="n"/>
      <c r="BT272" s="37" t="n"/>
      <c r="BU272" s="39" t="n"/>
    </row>
    <row r="273" ht="19.9" customHeight="1" s="521">
      <c r="A273" s="10" t="n">
        <v>273</v>
      </c>
      <c r="B273" s="15" t="n">
        <v>16</v>
      </c>
      <c r="C273" s="519" t="n"/>
      <c r="D273" s="50">
        <f>LEFT(F273,1)&amp;RIGHT(F273,2)&amp;"N"&amp;G273&amp;"S"&amp;H273&amp;"C"&amp;I273</f>
        <v/>
      </c>
      <c r="E273" s="553" t="inlineStr">
        <is>
          <t>Spare</t>
        </is>
      </c>
      <c r="F273" s="22">
        <f>F272</f>
        <v/>
      </c>
      <c r="G273" s="21">
        <f>G272</f>
        <v/>
      </c>
      <c r="H273" s="21">
        <f>H272</f>
        <v/>
      </c>
      <c r="I273" s="21" t="n">
        <v>16</v>
      </c>
      <c r="J273" s="85">
        <f>J272</f>
        <v/>
      </c>
      <c r="K273" s="22">
        <f>IF(MID(J273,4,3)="551","DO","DI")</f>
        <v/>
      </c>
      <c r="L273" s="22" t="n"/>
      <c r="M273" s="22" t="n"/>
      <c r="N273" s="22">
        <f>IF(N272&lt;&gt;"",N272,"")</f>
        <v/>
      </c>
      <c r="O273" s="22" t="n"/>
      <c r="P273" s="22" t="n"/>
      <c r="Q273" s="22" t="n"/>
      <c r="R273" s="22" t="n"/>
      <c r="S273" s="25">
        <f>"%Z"&amp;TEXT(G273,"00")&amp;TEXT(H273,"0")&amp;"1"&amp;TEXT(I273,"00")</f>
        <v/>
      </c>
      <c r="T273" s="22">
        <f>IF(D273&lt;&gt;"",D273,"")</f>
        <v/>
      </c>
      <c r="U273" s="22" t="n"/>
      <c r="V273" s="22">
        <f>IF(E273&lt;&gt;"",E273,"")</f>
        <v/>
      </c>
      <c r="W273" s="23" t="inlineStr">
        <is>
          <t>dry</t>
        </is>
      </c>
      <c r="X273" s="84" t="inlineStr">
        <is>
          <t>DCS</t>
        </is>
      </c>
      <c r="Y273" s="27" t="n"/>
      <c r="Z273" s="27" t="n"/>
      <c r="AA273" s="28" t="n"/>
      <c r="AB273" s="33" t="n"/>
      <c r="AC273" s="29" t="n"/>
      <c r="AD273" s="27" t="n"/>
      <c r="AE273" s="27" t="n"/>
      <c r="AF273" s="27" t="n"/>
      <c r="AG273" s="27" t="n"/>
      <c r="AH273" s="27" t="n"/>
      <c r="AI273" s="27" t="n"/>
      <c r="AJ273" s="530" t="n"/>
      <c r="AK273" s="530" t="n"/>
      <c r="AL273" s="27" t="n"/>
      <c r="AM273" s="27" t="n"/>
      <c r="AN273" s="27" t="n"/>
      <c r="AO273" s="27" t="n"/>
      <c r="AP273" s="27" t="n"/>
      <c r="AQ273" s="33" t="n"/>
      <c r="AR273" s="33" t="n"/>
      <c r="AS273" s="33" t="n"/>
      <c r="AT273" s="33" t="n"/>
      <c r="AU273" s="33" t="n"/>
      <c r="AV273" s="33" t="n"/>
      <c r="AW273" s="33" t="n"/>
      <c r="AX273" s="33" t="n"/>
      <c r="AY273" s="33" t="n"/>
      <c r="AZ273" s="33" t="n"/>
      <c r="BA273" s="33" t="n"/>
      <c r="BB273" s="33" t="n"/>
      <c r="BC273" s="33" t="n"/>
      <c r="BD273" s="33" t="n"/>
      <c r="BE273" s="33" t="n"/>
      <c r="BF273" s="33" t="n"/>
      <c r="BG273" s="33" t="n"/>
      <c r="BH273" s="33" t="n"/>
      <c r="BI273" s="27" t="n"/>
      <c r="BJ273" s="33" t="n"/>
      <c r="BK273" s="33" t="n"/>
      <c r="BL273" s="33" t="n"/>
      <c r="BM273" s="27" t="n"/>
      <c r="BN273" s="27" t="n"/>
      <c r="BO273" s="27" t="n"/>
      <c r="BP273" s="27" t="n"/>
      <c r="BQ273" s="36" t="n"/>
      <c r="BR273" s="37" t="n"/>
      <c r="BS273" s="36" t="n"/>
      <c r="BT273" s="37" t="n"/>
      <c r="BU273" s="39" t="n"/>
    </row>
    <row r="274" ht="19.9" customHeight="1" s="521">
      <c r="A274" s="10" t="n">
        <v>274</v>
      </c>
      <c r="B274" s="15" t="n">
        <v>17</v>
      </c>
      <c r="C274" s="519" t="n"/>
      <c r="D274" s="50">
        <f>LEFT(F274,1)&amp;RIGHT(F274,2)&amp;"N"&amp;G274&amp;"S"&amp;H274&amp;"C"&amp;I274</f>
        <v/>
      </c>
      <c r="E274" s="553" t="inlineStr">
        <is>
          <t>Spare</t>
        </is>
      </c>
      <c r="F274" s="22">
        <f>F273</f>
        <v/>
      </c>
      <c r="G274" s="21">
        <f>G273</f>
        <v/>
      </c>
      <c r="H274" s="21">
        <f>H273</f>
        <v/>
      </c>
      <c r="I274" s="21" t="n">
        <v>17</v>
      </c>
      <c r="J274" s="85">
        <f>J273</f>
        <v/>
      </c>
      <c r="K274" s="22">
        <f>IF(MID(J274,4,3)="551","DO","DI")</f>
        <v/>
      </c>
      <c r="L274" s="22" t="n"/>
      <c r="M274" s="22" t="n"/>
      <c r="N274" s="22">
        <f>IF(N273&lt;&gt;"",N273,"")</f>
        <v/>
      </c>
      <c r="O274" s="22" t="n"/>
      <c r="P274" s="22" t="n"/>
      <c r="Q274" s="22" t="n"/>
      <c r="R274" s="22" t="n"/>
      <c r="S274" s="25">
        <f>"%Z"&amp;TEXT(G274,"00")&amp;TEXT(H274,"0")&amp;"1"&amp;TEXT(I274,"00")</f>
        <v/>
      </c>
      <c r="T274" s="22">
        <f>IF(D274&lt;&gt;"",D274,"")</f>
        <v/>
      </c>
      <c r="U274" s="22" t="n"/>
      <c r="V274" s="22">
        <f>IF(E274&lt;&gt;"",E274,"")</f>
        <v/>
      </c>
      <c r="W274" s="23" t="inlineStr">
        <is>
          <t>dry</t>
        </is>
      </c>
      <c r="X274" s="84" t="inlineStr">
        <is>
          <t>DCS</t>
        </is>
      </c>
      <c r="Y274" s="27" t="n"/>
      <c r="Z274" s="27" t="n"/>
      <c r="AA274" s="28" t="n"/>
      <c r="AB274" s="33" t="n"/>
      <c r="AC274" s="29" t="n"/>
      <c r="AD274" s="27" t="n"/>
      <c r="AE274" s="27" t="n"/>
      <c r="AF274" s="27" t="n"/>
      <c r="AG274" s="27" t="n"/>
      <c r="AH274" s="27" t="n"/>
      <c r="AI274" s="27" t="n"/>
      <c r="AJ274" s="530" t="n"/>
      <c r="AK274" s="530" t="n"/>
      <c r="AL274" s="27" t="n"/>
      <c r="AM274" s="27" t="n"/>
      <c r="AN274" s="27" t="n"/>
      <c r="AO274" s="27" t="n"/>
      <c r="AP274" s="27" t="n"/>
      <c r="AQ274" s="33" t="n"/>
      <c r="AR274" s="33" t="n"/>
      <c r="AS274" s="33" t="n"/>
      <c r="AT274" s="33" t="n"/>
      <c r="AU274" s="33" t="n"/>
      <c r="AV274" s="33" t="n"/>
      <c r="AW274" s="33" t="n"/>
      <c r="AX274" s="33" t="n"/>
      <c r="AY274" s="33" t="n"/>
      <c r="AZ274" s="33" t="n"/>
      <c r="BA274" s="33" t="n"/>
      <c r="BB274" s="33" t="n"/>
      <c r="BC274" s="33" t="n"/>
      <c r="BD274" s="33" t="n"/>
      <c r="BE274" s="33" t="n"/>
      <c r="BF274" s="33" t="n"/>
      <c r="BG274" s="33" t="n"/>
      <c r="BH274" s="33" t="n"/>
      <c r="BI274" s="27" t="n"/>
      <c r="BJ274" s="33" t="n"/>
      <c r="BK274" s="33" t="n"/>
      <c r="BL274" s="33" t="n"/>
      <c r="BM274" s="27" t="n"/>
      <c r="BN274" s="27" t="n"/>
      <c r="BO274" s="27" t="n"/>
      <c r="BP274" s="27" t="n"/>
      <c r="BQ274" s="36" t="n"/>
      <c r="BR274" s="37" t="n"/>
      <c r="BS274" s="36" t="n"/>
      <c r="BT274" s="37" t="n"/>
    </row>
    <row r="275" ht="19.9" customHeight="1" s="521">
      <c r="A275" s="10" t="n">
        <v>275</v>
      </c>
      <c r="B275" s="15" t="n">
        <v>18</v>
      </c>
      <c r="C275" s="519" t="n"/>
      <c r="D275" s="50">
        <f>LEFT(F275,1)&amp;RIGHT(F275,2)&amp;"N"&amp;G275&amp;"S"&amp;H275&amp;"C"&amp;I275</f>
        <v/>
      </c>
      <c r="E275" s="553" t="inlineStr">
        <is>
          <t>Spare</t>
        </is>
      </c>
      <c r="F275" s="22">
        <f>F274</f>
        <v/>
      </c>
      <c r="G275" s="21">
        <f>G274</f>
        <v/>
      </c>
      <c r="H275" s="21">
        <f>H274</f>
        <v/>
      </c>
      <c r="I275" s="21" t="n">
        <v>18</v>
      </c>
      <c r="J275" s="85">
        <f>J274</f>
        <v/>
      </c>
      <c r="K275" s="22">
        <f>IF(MID(J275,4,3)="551","DO","DI")</f>
        <v/>
      </c>
      <c r="L275" s="22" t="n"/>
      <c r="M275" s="22" t="n"/>
      <c r="N275" s="22">
        <f>IF(N274&lt;&gt;"",N274,"")</f>
        <v/>
      </c>
      <c r="O275" s="22" t="n"/>
      <c r="P275" s="22" t="n"/>
      <c r="Q275" s="22" t="n"/>
      <c r="R275" s="22" t="n"/>
      <c r="S275" s="25">
        <f>"%Z"&amp;TEXT(G275,"00")&amp;TEXT(H275,"0")&amp;"1"&amp;TEXT(I275,"00")</f>
        <v/>
      </c>
      <c r="T275" s="22">
        <f>IF(D275&lt;&gt;"",D275,"")</f>
        <v/>
      </c>
      <c r="U275" s="22" t="n"/>
      <c r="V275" s="22">
        <f>IF(E275&lt;&gt;"",E275,"")</f>
        <v/>
      </c>
      <c r="W275" s="23" t="inlineStr">
        <is>
          <t>dry</t>
        </is>
      </c>
      <c r="X275" s="84" t="inlineStr">
        <is>
          <t>DCS</t>
        </is>
      </c>
      <c r="Y275" s="27" t="n"/>
      <c r="Z275" s="27" t="n"/>
      <c r="AA275" s="28" t="n"/>
      <c r="AB275" s="33" t="n"/>
      <c r="AC275" s="29" t="n"/>
      <c r="AD275" s="27" t="n"/>
      <c r="AE275" s="27" t="n"/>
      <c r="AF275" s="27" t="n"/>
      <c r="AG275" s="27" t="n"/>
      <c r="AH275" s="27" t="n"/>
      <c r="AI275" s="27" t="n"/>
      <c r="AJ275" s="530" t="n"/>
      <c r="AK275" s="530" t="n"/>
      <c r="AL275" s="27" t="n"/>
      <c r="AM275" s="27" t="n"/>
      <c r="AN275" s="27" t="n"/>
      <c r="AO275" s="27" t="n"/>
      <c r="AP275" s="27" t="n"/>
      <c r="AQ275" s="33" t="n"/>
      <c r="AR275" s="33" t="n"/>
      <c r="AS275" s="33" t="n"/>
      <c r="AT275" s="33" t="n"/>
      <c r="AU275" s="33" t="n"/>
      <c r="AV275" s="33" t="n"/>
      <c r="AW275" s="33" t="n"/>
      <c r="AX275" s="33" t="n"/>
      <c r="AY275" s="33" t="n"/>
      <c r="AZ275" s="33" t="n"/>
      <c r="BA275" s="33" t="n"/>
      <c r="BB275" s="33" t="n"/>
      <c r="BC275" s="33" t="n"/>
      <c r="BD275" s="33" t="n"/>
      <c r="BE275" s="33" t="n"/>
      <c r="BF275" s="33" t="n"/>
      <c r="BG275" s="33" t="n"/>
      <c r="BH275" s="33" t="n"/>
      <c r="BI275" s="27" t="n"/>
      <c r="BJ275" s="33" t="n"/>
      <c r="BK275" s="33" t="n"/>
      <c r="BL275" s="33" t="n"/>
      <c r="BM275" s="27" t="n"/>
      <c r="BN275" s="27" t="n"/>
      <c r="BO275" s="27" t="n"/>
      <c r="BP275" s="27" t="n"/>
      <c r="BQ275" s="36" t="n"/>
      <c r="BR275" s="37" t="n"/>
      <c r="BS275" s="36" t="n"/>
      <c r="BT275" s="37" t="n"/>
    </row>
    <row r="276" ht="19.9" customHeight="1" s="521">
      <c r="A276" s="10" t="n">
        <v>276</v>
      </c>
      <c r="B276" s="15" t="n">
        <v>19</v>
      </c>
      <c r="C276" s="519" t="n"/>
      <c r="D276" s="50">
        <f>LEFT(F276,1)&amp;RIGHT(F276,2)&amp;"N"&amp;G276&amp;"S"&amp;H276&amp;"C"&amp;I276</f>
        <v/>
      </c>
      <c r="E276" s="553" t="inlineStr">
        <is>
          <t>Spare</t>
        </is>
      </c>
      <c r="F276" s="22">
        <f>F275</f>
        <v/>
      </c>
      <c r="G276" s="21">
        <f>G275</f>
        <v/>
      </c>
      <c r="H276" s="21">
        <f>H275</f>
        <v/>
      </c>
      <c r="I276" s="21" t="n">
        <v>19</v>
      </c>
      <c r="J276" s="85">
        <f>J275</f>
        <v/>
      </c>
      <c r="K276" s="22">
        <f>IF(MID(J276,4,3)="551","DO","DI")</f>
        <v/>
      </c>
      <c r="L276" s="22" t="n"/>
      <c r="M276" s="22" t="n"/>
      <c r="N276" s="22">
        <f>IF(N275&lt;&gt;"",N275,"")</f>
        <v/>
      </c>
      <c r="O276" s="22" t="n"/>
      <c r="P276" s="22" t="n"/>
      <c r="Q276" s="22" t="n"/>
      <c r="R276" s="22" t="n"/>
      <c r="S276" s="25">
        <f>"%Z"&amp;TEXT(G276,"00")&amp;TEXT(H276,"0")&amp;"1"&amp;TEXT(I276,"00")</f>
        <v/>
      </c>
      <c r="T276" s="22">
        <f>IF(D276&lt;&gt;"",D276,"")</f>
        <v/>
      </c>
      <c r="U276" s="22" t="n"/>
      <c r="V276" s="22">
        <f>IF(E276&lt;&gt;"",E276,"")</f>
        <v/>
      </c>
      <c r="W276" s="23" t="inlineStr">
        <is>
          <t>dry</t>
        </is>
      </c>
      <c r="X276" s="84" t="inlineStr">
        <is>
          <t>DCS</t>
        </is>
      </c>
      <c r="Y276" s="27" t="n"/>
      <c r="Z276" s="27" t="n"/>
      <c r="AA276" s="28" t="n"/>
      <c r="AB276" s="33" t="n"/>
      <c r="AC276" s="29" t="n"/>
      <c r="AD276" s="27" t="n"/>
      <c r="AE276" s="27" t="n"/>
      <c r="AF276" s="27" t="n"/>
      <c r="AG276" s="27" t="n"/>
      <c r="AH276" s="27" t="n"/>
      <c r="AI276" s="27" t="n"/>
      <c r="AJ276" s="530" t="n"/>
      <c r="AK276" s="530" t="n"/>
      <c r="AL276" s="27" t="n"/>
      <c r="AM276" s="27" t="n"/>
      <c r="AN276" s="27" t="n"/>
      <c r="AO276" s="27" t="n"/>
      <c r="AP276" s="27" t="n"/>
      <c r="AQ276" s="33" t="n"/>
      <c r="AR276" s="33" t="n"/>
      <c r="AS276" s="33" t="n"/>
      <c r="AT276" s="33" t="n"/>
      <c r="AU276" s="33" t="n"/>
      <c r="AV276" s="33" t="n"/>
      <c r="AW276" s="33" t="n"/>
      <c r="AX276" s="33" t="n"/>
      <c r="AY276" s="33" t="n"/>
      <c r="AZ276" s="33" t="n"/>
      <c r="BA276" s="33" t="n"/>
      <c r="BB276" s="33" t="n"/>
      <c r="BC276" s="33" t="n"/>
      <c r="BD276" s="33" t="n"/>
      <c r="BE276" s="33" t="n"/>
      <c r="BF276" s="33" t="n"/>
      <c r="BG276" s="33" t="n"/>
      <c r="BH276" s="33" t="n"/>
      <c r="BI276" s="27" t="n"/>
      <c r="BJ276" s="33" t="n"/>
      <c r="BK276" s="33" t="n"/>
      <c r="BL276" s="33" t="n"/>
      <c r="BM276" s="27" t="n"/>
      <c r="BN276" s="27" t="n"/>
      <c r="BO276" s="27" t="n"/>
      <c r="BP276" s="27" t="n"/>
      <c r="BQ276" s="36" t="n"/>
      <c r="BR276" s="37" t="n"/>
      <c r="BS276" s="36" t="n"/>
      <c r="BT276" s="37" t="n"/>
    </row>
    <row r="277" ht="19.9" customHeight="1" s="521">
      <c r="A277" s="10" t="n">
        <v>277</v>
      </c>
      <c r="B277" s="15" t="n">
        <v>20</v>
      </c>
      <c r="C277" s="519" t="n"/>
      <c r="D277" s="50">
        <f>LEFT(F277,1)&amp;RIGHT(F277,2)&amp;"N"&amp;G277&amp;"S"&amp;H277&amp;"C"&amp;I277</f>
        <v/>
      </c>
      <c r="E277" s="553" t="inlineStr">
        <is>
          <t>Spare</t>
        </is>
      </c>
      <c r="F277" s="22">
        <f>F276</f>
        <v/>
      </c>
      <c r="G277" s="21">
        <f>G276</f>
        <v/>
      </c>
      <c r="H277" s="21">
        <f>H276</f>
        <v/>
      </c>
      <c r="I277" s="21" t="n">
        <v>20</v>
      </c>
      <c r="J277" s="85">
        <f>J276</f>
        <v/>
      </c>
      <c r="K277" s="22">
        <f>IF(MID(J277,4,3)="551","DO","DI")</f>
        <v/>
      </c>
      <c r="L277" s="22" t="n"/>
      <c r="M277" s="22" t="n"/>
      <c r="N277" s="22">
        <f>IF(N276&lt;&gt;"",N276,"")</f>
        <v/>
      </c>
      <c r="O277" s="22" t="n"/>
      <c r="P277" s="22" t="n"/>
      <c r="Q277" s="22" t="n"/>
      <c r="R277" s="22" t="n"/>
      <c r="S277" s="25">
        <f>"%Z"&amp;TEXT(G277,"00")&amp;TEXT(H277,"0")&amp;"1"&amp;TEXT(I277,"00")</f>
        <v/>
      </c>
      <c r="T277" s="22">
        <f>IF(D277&lt;&gt;"",D277,"")</f>
        <v/>
      </c>
      <c r="U277" s="22" t="n"/>
      <c r="V277" s="22">
        <f>IF(E277&lt;&gt;"",E277,"")</f>
        <v/>
      </c>
      <c r="W277" s="23" t="inlineStr">
        <is>
          <t>dry</t>
        </is>
      </c>
      <c r="X277" s="84" t="inlineStr">
        <is>
          <t>DCS</t>
        </is>
      </c>
      <c r="Y277" s="27" t="n"/>
      <c r="Z277" s="27" t="n"/>
      <c r="AA277" s="28" t="n"/>
      <c r="AB277" s="33" t="n"/>
      <c r="AC277" s="29" t="n"/>
      <c r="AD277" s="27" t="n"/>
      <c r="AE277" s="27" t="n"/>
      <c r="AF277" s="27" t="n"/>
      <c r="AG277" s="27" t="n"/>
      <c r="AH277" s="27" t="n"/>
      <c r="AI277" s="27" t="n"/>
      <c r="AJ277" s="530" t="n"/>
      <c r="AK277" s="530" t="n"/>
      <c r="AL277" s="27" t="n"/>
      <c r="AM277" s="27" t="n"/>
      <c r="AN277" s="27" t="n"/>
      <c r="AO277" s="27" t="n"/>
      <c r="AP277" s="27" t="n"/>
      <c r="AQ277" s="33" t="n"/>
      <c r="AR277" s="33" t="n"/>
      <c r="AS277" s="33" t="n"/>
      <c r="AT277" s="33" t="n"/>
      <c r="AU277" s="33" t="n"/>
      <c r="AV277" s="33" t="n"/>
      <c r="AW277" s="33" t="n"/>
      <c r="AX277" s="33" t="n"/>
      <c r="AY277" s="33" t="n"/>
      <c r="AZ277" s="33" t="n"/>
      <c r="BA277" s="33" t="n"/>
      <c r="BB277" s="33" t="n"/>
      <c r="BC277" s="33" t="n"/>
      <c r="BD277" s="33" t="n"/>
      <c r="BE277" s="33" t="n"/>
      <c r="BF277" s="33" t="n"/>
      <c r="BG277" s="33" t="n"/>
      <c r="BH277" s="33" t="n"/>
      <c r="BI277" s="27" t="n"/>
      <c r="BJ277" s="33" t="n"/>
      <c r="BK277" s="33" t="n"/>
      <c r="BL277" s="33" t="n"/>
      <c r="BM277" s="27" t="n"/>
      <c r="BN277" s="27" t="n"/>
      <c r="BO277" s="27" t="n"/>
      <c r="BP277" s="27" t="n"/>
      <c r="BQ277" s="36" t="n"/>
      <c r="BR277" s="37" t="n"/>
      <c r="BS277" s="36" t="n"/>
      <c r="BT277" s="37" t="n"/>
    </row>
    <row r="278" ht="19.9" customHeight="1" s="521">
      <c r="A278" s="10" t="n">
        <v>278</v>
      </c>
      <c r="B278" s="15" t="n">
        <v>21</v>
      </c>
      <c r="C278" s="519" t="n"/>
      <c r="D278" s="50">
        <f>LEFT(F278,1)&amp;RIGHT(F278,2)&amp;"N"&amp;G278&amp;"S"&amp;H278&amp;"C"&amp;I278</f>
        <v/>
      </c>
      <c r="E278" s="553" t="inlineStr">
        <is>
          <t>Spare</t>
        </is>
      </c>
      <c r="F278" s="22">
        <f>F277</f>
        <v/>
      </c>
      <c r="G278" s="21">
        <f>G277</f>
        <v/>
      </c>
      <c r="H278" s="21">
        <f>H277</f>
        <v/>
      </c>
      <c r="I278" s="21" t="n">
        <v>21</v>
      </c>
      <c r="J278" s="85">
        <f>J277</f>
        <v/>
      </c>
      <c r="K278" s="22">
        <f>IF(MID(J278,4,3)="551","DO","DI")</f>
        <v/>
      </c>
      <c r="L278" s="22" t="n"/>
      <c r="M278" s="22" t="n"/>
      <c r="N278" s="22">
        <f>IF(N277&lt;&gt;"",N277,"")</f>
        <v/>
      </c>
      <c r="O278" s="22" t="n"/>
      <c r="P278" s="22" t="n"/>
      <c r="Q278" s="22" t="n"/>
      <c r="R278" s="22" t="n"/>
      <c r="S278" s="25">
        <f>"%Z"&amp;TEXT(G278,"00")&amp;TEXT(H278,"0")&amp;"1"&amp;TEXT(I278,"00")</f>
        <v/>
      </c>
      <c r="T278" s="22">
        <f>IF(D278&lt;&gt;"",D278,"")</f>
        <v/>
      </c>
      <c r="U278" s="22" t="n"/>
      <c r="V278" s="22">
        <f>IF(E278&lt;&gt;"",E278,"")</f>
        <v/>
      </c>
      <c r="W278" s="23" t="inlineStr">
        <is>
          <t>dry</t>
        </is>
      </c>
      <c r="X278" s="27" t="n"/>
      <c r="Y278" s="27" t="n"/>
      <c r="Z278" s="27" t="n"/>
      <c r="AA278" s="28" t="n"/>
      <c r="AB278" s="33" t="n"/>
      <c r="AC278" s="29" t="n"/>
      <c r="AD278" s="27" t="n"/>
      <c r="AE278" s="27" t="n"/>
      <c r="AF278" s="27" t="n"/>
      <c r="AG278" s="27" t="n"/>
      <c r="AH278" s="27" t="n"/>
      <c r="AI278" s="27" t="n"/>
      <c r="AJ278" s="530" t="n"/>
      <c r="AK278" s="530" t="n"/>
      <c r="AL278" s="27" t="n"/>
      <c r="AM278" s="27" t="n"/>
      <c r="AN278" s="27" t="n"/>
      <c r="AO278" s="27" t="n"/>
      <c r="AP278" s="27" t="n"/>
      <c r="AQ278" s="33" t="n"/>
      <c r="AR278" s="33" t="n"/>
      <c r="AS278" s="33" t="n"/>
      <c r="AT278" s="33" t="n"/>
      <c r="AU278" s="33" t="n"/>
      <c r="AV278" s="33" t="n"/>
      <c r="AW278" s="33" t="n"/>
      <c r="AX278" s="33" t="n"/>
      <c r="AY278" s="33" t="n"/>
      <c r="AZ278" s="33" t="n"/>
      <c r="BA278" s="33" t="n"/>
      <c r="BB278" s="33" t="n"/>
      <c r="BC278" s="33" t="n"/>
      <c r="BD278" s="33" t="n"/>
      <c r="BE278" s="33" t="n"/>
      <c r="BF278" s="33" t="n"/>
      <c r="BG278" s="33" t="n"/>
      <c r="BH278" s="33" t="n"/>
      <c r="BI278" s="27" t="n"/>
      <c r="BJ278" s="33" t="n"/>
      <c r="BK278" s="33" t="n"/>
      <c r="BL278" s="33" t="n"/>
      <c r="BM278" s="27" t="n"/>
      <c r="BN278" s="27" t="n"/>
      <c r="BO278" s="27" t="n"/>
      <c r="BP278" s="27" t="n"/>
      <c r="BQ278" s="36" t="n"/>
      <c r="BR278" s="37" t="n"/>
      <c r="BS278" s="36" t="n"/>
      <c r="BT278" s="37" t="n"/>
    </row>
    <row r="279" ht="19.9" customHeight="1" s="521">
      <c r="A279" s="10" t="n">
        <v>279</v>
      </c>
      <c r="B279" s="15" t="n">
        <v>22</v>
      </c>
      <c r="C279" s="519" t="n"/>
      <c r="D279" s="50">
        <f>LEFT(F279,1)&amp;RIGHT(F279,2)&amp;"N"&amp;G279&amp;"S"&amp;H279&amp;"C"&amp;I279</f>
        <v/>
      </c>
      <c r="E279" s="553" t="inlineStr">
        <is>
          <t>Spare</t>
        </is>
      </c>
      <c r="F279" s="22">
        <f>F278</f>
        <v/>
      </c>
      <c r="G279" s="21">
        <f>G278</f>
        <v/>
      </c>
      <c r="H279" s="21">
        <f>H278</f>
        <v/>
      </c>
      <c r="I279" s="21" t="n">
        <v>22</v>
      </c>
      <c r="J279" s="85">
        <f>J278</f>
        <v/>
      </c>
      <c r="K279" s="22">
        <f>IF(MID(J279,4,3)="551","DO","DI")</f>
        <v/>
      </c>
      <c r="L279" s="22" t="n"/>
      <c r="M279" s="22" t="n"/>
      <c r="N279" s="22">
        <f>IF(N278&lt;&gt;"",N278,"")</f>
        <v/>
      </c>
      <c r="O279" s="22" t="n"/>
      <c r="P279" s="22" t="n"/>
      <c r="Q279" s="22" t="n"/>
      <c r="R279" s="22" t="n"/>
      <c r="S279" s="25">
        <f>"%Z"&amp;TEXT(G279,"00")&amp;TEXT(H279,"0")&amp;"1"&amp;TEXT(I279,"00")</f>
        <v/>
      </c>
      <c r="T279" s="22">
        <f>IF(D279&lt;&gt;"",D279,"")</f>
        <v/>
      </c>
      <c r="U279" s="22" t="n"/>
      <c r="V279" s="22">
        <f>IF(E279&lt;&gt;"",E279,"")</f>
        <v/>
      </c>
      <c r="W279" s="23" t="inlineStr">
        <is>
          <t>dry</t>
        </is>
      </c>
      <c r="X279" s="27" t="n"/>
      <c r="Y279" s="27" t="n"/>
      <c r="Z279" s="27" t="n"/>
      <c r="AA279" s="28" t="n"/>
      <c r="AB279" s="33" t="n"/>
      <c r="AC279" s="29" t="n"/>
      <c r="AD279" s="27" t="n"/>
      <c r="AE279" s="27" t="n"/>
      <c r="AF279" s="27" t="n"/>
      <c r="AG279" s="27" t="n"/>
      <c r="AH279" s="27" t="n"/>
      <c r="AI279" s="27" t="n"/>
      <c r="AJ279" s="530" t="n"/>
      <c r="AK279" s="530" t="n"/>
      <c r="AL279" s="27" t="n"/>
      <c r="AM279" s="27" t="n"/>
      <c r="AN279" s="27" t="n"/>
      <c r="AO279" s="27" t="n"/>
      <c r="AP279" s="27" t="n"/>
      <c r="AQ279" s="33" t="n"/>
      <c r="AR279" s="33" t="n"/>
      <c r="AS279" s="33" t="n"/>
      <c r="AT279" s="33" t="n"/>
      <c r="AU279" s="33" t="n"/>
      <c r="AV279" s="33" t="n"/>
      <c r="AW279" s="33" t="n"/>
      <c r="AX279" s="33" t="n"/>
      <c r="AY279" s="33" t="n"/>
      <c r="AZ279" s="33" t="n"/>
      <c r="BA279" s="33" t="n"/>
      <c r="BB279" s="33" t="n"/>
      <c r="BC279" s="33" t="n"/>
      <c r="BD279" s="33" t="n"/>
      <c r="BE279" s="33" t="n"/>
      <c r="BF279" s="33" t="n"/>
      <c r="BG279" s="33" t="n"/>
      <c r="BH279" s="33" t="n"/>
      <c r="BI279" s="27" t="n"/>
      <c r="BJ279" s="33" t="n"/>
      <c r="BK279" s="33" t="n"/>
      <c r="BL279" s="33" t="n"/>
      <c r="BM279" s="27" t="n"/>
      <c r="BN279" s="27" t="n"/>
      <c r="BO279" s="27" t="n"/>
      <c r="BP279" s="27" t="n"/>
      <c r="BQ279" s="36" t="n"/>
      <c r="BR279" s="37" t="n"/>
      <c r="BS279" s="36" t="n"/>
      <c r="BT279" s="37" t="n"/>
    </row>
    <row r="280" ht="19.9" customHeight="1" s="521">
      <c r="A280" s="10" t="n">
        <v>280</v>
      </c>
      <c r="B280" s="15" t="n">
        <v>23</v>
      </c>
      <c r="C280" s="519" t="n"/>
      <c r="D280" s="50">
        <f>LEFT(F280,1)&amp;RIGHT(F280,2)&amp;"N"&amp;G280&amp;"S"&amp;H280&amp;"C"&amp;I280</f>
        <v/>
      </c>
      <c r="E280" s="553" t="inlineStr">
        <is>
          <t>Spare</t>
        </is>
      </c>
      <c r="F280" s="22">
        <f>F279</f>
        <v/>
      </c>
      <c r="G280" s="21">
        <f>G279</f>
        <v/>
      </c>
      <c r="H280" s="21">
        <f>H279</f>
        <v/>
      </c>
      <c r="I280" s="21" t="n">
        <v>23</v>
      </c>
      <c r="J280" s="85">
        <f>J279</f>
        <v/>
      </c>
      <c r="K280" s="22">
        <f>IF(MID(J280,4,3)="551","DO","DI")</f>
        <v/>
      </c>
      <c r="L280" s="22" t="n"/>
      <c r="M280" s="22" t="n"/>
      <c r="N280" s="22">
        <f>IF(N279&lt;&gt;"",N279,"")</f>
        <v/>
      </c>
      <c r="O280" s="22" t="n"/>
      <c r="P280" s="22" t="n"/>
      <c r="Q280" s="22" t="n"/>
      <c r="R280" s="22" t="n"/>
      <c r="S280" s="25">
        <f>"%Z"&amp;TEXT(G280,"00")&amp;TEXT(H280,"0")&amp;"1"&amp;TEXT(I280,"00")</f>
        <v/>
      </c>
      <c r="T280" s="22">
        <f>IF(D280&lt;&gt;"",D280,"")</f>
        <v/>
      </c>
      <c r="U280" s="22" t="n"/>
      <c r="V280" s="22">
        <f>IF(E280&lt;&gt;"",E280,"")</f>
        <v/>
      </c>
      <c r="W280" s="23" t="inlineStr">
        <is>
          <t>dry</t>
        </is>
      </c>
      <c r="X280" s="27" t="n"/>
      <c r="Y280" s="27" t="n"/>
      <c r="Z280" s="27" t="n"/>
      <c r="AA280" s="28" t="n"/>
      <c r="AB280" s="33" t="n"/>
      <c r="AC280" s="29" t="n"/>
      <c r="AD280" s="27" t="n"/>
      <c r="AE280" s="27" t="n"/>
      <c r="AF280" s="27" t="n"/>
      <c r="AG280" s="27" t="n"/>
      <c r="AH280" s="27" t="n"/>
      <c r="AI280" s="27" t="n"/>
      <c r="AJ280" s="530" t="n"/>
      <c r="AK280" s="530" t="n"/>
      <c r="AL280" s="27" t="n"/>
      <c r="AM280" s="27" t="n"/>
      <c r="AN280" s="27" t="n"/>
      <c r="AO280" s="27" t="n"/>
      <c r="AP280" s="27" t="n"/>
      <c r="AQ280" s="33" t="n"/>
      <c r="AR280" s="33" t="n"/>
      <c r="AS280" s="33" t="n"/>
      <c r="AT280" s="33" t="n"/>
      <c r="AU280" s="33" t="n"/>
      <c r="AV280" s="33" t="n"/>
      <c r="AW280" s="33" t="n"/>
      <c r="AX280" s="33" t="n"/>
      <c r="AY280" s="33" t="n"/>
      <c r="AZ280" s="33" t="n"/>
      <c r="BA280" s="33" t="n"/>
      <c r="BB280" s="33" t="n"/>
      <c r="BC280" s="33" t="n"/>
      <c r="BD280" s="33" t="n"/>
      <c r="BE280" s="33" t="n"/>
      <c r="BF280" s="33" t="n"/>
      <c r="BG280" s="33" t="n"/>
      <c r="BH280" s="33" t="n"/>
      <c r="BI280" s="27" t="n"/>
      <c r="BJ280" s="33" t="n"/>
      <c r="BK280" s="33" t="n"/>
      <c r="BL280" s="33" t="n"/>
      <c r="BM280" s="27" t="n"/>
      <c r="BN280" s="27" t="n"/>
      <c r="BO280" s="27" t="n"/>
      <c r="BP280" s="27" t="n"/>
      <c r="BQ280" s="36" t="n"/>
      <c r="BR280" s="37" t="n"/>
      <c r="BS280" s="36" t="n"/>
      <c r="BT280" s="37" t="n"/>
    </row>
    <row r="281" ht="19.9" customHeight="1" s="521">
      <c r="A281" s="10" t="n">
        <v>281</v>
      </c>
      <c r="B281" s="15" t="n">
        <v>24</v>
      </c>
      <c r="C281" s="519" t="n"/>
      <c r="D281" s="50">
        <f>LEFT(F281,1)&amp;RIGHT(F281,2)&amp;"N"&amp;G281&amp;"S"&amp;H281&amp;"C"&amp;I281</f>
        <v/>
      </c>
      <c r="E281" s="553" t="inlineStr">
        <is>
          <t>Spare</t>
        </is>
      </c>
      <c r="F281" s="22">
        <f>F280</f>
        <v/>
      </c>
      <c r="G281" s="21">
        <f>G280</f>
        <v/>
      </c>
      <c r="H281" s="21">
        <f>H280</f>
        <v/>
      </c>
      <c r="I281" s="21" t="n">
        <v>24</v>
      </c>
      <c r="J281" s="85">
        <f>J280</f>
        <v/>
      </c>
      <c r="K281" s="22">
        <f>IF(MID(J281,4,3)="551","DO","DI")</f>
        <v/>
      </c>
      <c r="L281" s="22" t="n"/>
      <c r="M281" s="22" t="n"/>
      <c r="N281" s="22">
        <f>IF(N280&lt;&gt;"",N280,"")</f>
        <v/>
      </c>
      <c r="O281" s="22" t="n"/>
      <c r="P281" s="22" t="n"/>
      <c r="Q281" s="22" t="n"/>
      <c r="R281" s="22" t="n"/>
      <c r="S281" s="25">
        <f>"%Z"&amp;TEXT(G281,"00")&amp;TEXT(H281,"0")&amp;"1"&amp;TEXT(I281,"00")</f>
        <v/>
      </c>
      <c r="T281" s="22">
        <f>IF(D281&lt;&gt;"",D281,"")</f>
        <v/>
      </c>
      <c r="U281" s="22" t="n"/>
      <c r="V281" s="22">
        <f>IF(E281&lt;&gt;"",E281,"")</f>
        <v/>
      </c>
      <c r="W281" s="23" t="inlineStr">
        <is>
          <t>dry</t>
        </is>
      </c>
      <c r="X281" s="27" t="n"/>
      <c r="Y281" s="27" t="n"/>
      <c r="Z281" s="27" t="n"/>
      <c r="AA281" s="28" t="n"/>
      <c r="AB281" s="33" t="n"/>
      <c r="AC281" s="29" t="n"/>
      <c r="AD281" s="27" t="n"/>
      <c r="AE281" s="27" t="n"/>
      <c r="AF281" s="27" t="n"/>
      <c r="AG281" s="27" t="n"/>
      <c r="AH281" s="27" t="n"/>
      <c r="AI281" s="27" t="n"/>
      <c r="AJ281" s="530" t="n"/>
      <c r="AK281" s="530" t="n"/>
      <c r="AL281" s="27" t="n"/>
      <c r="AM281" s="27" t="n"/>
      <c r="AN281" s="27" t="n"/>
      <c r="AO281" s="27" t="n"/>
      <c r="AP281" s="27" t="n"/>
      <c r="AQ281" s="33" t="n"/>
      <c r="AR281" s="33" t="n"/>
      <c r="AS281" s="33" t="n"/>
      <c r="AT281" s="33" t="n"/>
      <c r="AU281" s="33" t="n"/>
      <c r="AV281" s="33" t="n"/>
      <c r="AW281" s="33" t="n"/>
      <c r="AX281" s="33" t="n"/>
      <c r="AY281" s="33" t="n"/>
      <c r="AZ281" s="33" t="n"/>
      <c r="BA281" s="33" t="n"/>
      <c r="BB281" s="33" t="n"/>
      <c r="BC281" s="33" t="n"/>
      <c r="BD281" s="33" t="n"/>
      <c r="BE281" s="33" t="n"/>
      <c r="BF281" s="33" t="n"/>
      <c r="BG281" s="33" t="n"/>
      <c r="BH281" s="33" t="n"/>
      <c r="BI281" s="27" t="n"/>
      <c r="BJ281" s="33" t="n"/>
      <c r="BK281" s="33" t="n"/>
      <c r="BL281" s="33" t="n"/>
      <c r="BM281" s="27" t="n"/>
      <c r="BN281" s="27" t="n"/>
      <c r="BO281" s="27" t="n"/>
      <c r="BP281" s="27" t="n"/>
      <c r="BQ281" s="36" t="n"/>
      <c r="BR281" s="37" t="n"/>
      <c r="BS281" s="36" t="n"/>
      <c r="BT281" s="37" t="n"/>
    </row>
    <row r="282" ht="19.9" customHeight="1" s="521">
      <c r="A282" s="10" t="n">
        <v>282</v>
      </c>
      <c r="B282" s="15" t="n">
        <v>25</v>
      </c>
      <c r="C282" s="519" t="n"/>
      <c r="D282" s="50">
        <f>LEFT(F282,1)&amp;RIGHT(F282,2)&amp;"N"&amp;G282&amp;"S"&amp;H282&amp;"C"&amp;I282</f>
        <v/>
      </c>
      <c r="E282" s="537" t="inlineStr">
        <is>
          <t>Spare</t>
        </is>
      </c>
      <c r="F282" s="22">
        <f>F281</f>
        <v/>
      </c>
      <c r="G282" s="21">
        <f>G281</f>
        <v/>
      </c>
      <c r="H282" s="21">
        <f>H281</f>
        <v/>
      </c>
      <c r="I282" s="21" t="n">
        <v>25</v>
      </c>
      <c r="J282" s="85">
        <f>J281</f>
        <v/>
      </c>
      <c r="K282" s="22">
        <f>IF(MID(J282,4,3)="551","DO","DI")</f>
        <v/>
      </c>
      <c r="L282" s="22" t="n"/>
      <c r="M282" s="22" t="n"/>
      <c r="N282" s="22">
        <f>IF(N281&lt;&gt;"",N281,"")</f>
        <v/>
      </c>
      <c r="O282" s="22" t="n"/>
      <c r="P282" s="22" t="n"/>
      <c r="Q282" s="22" t="n"/>
      <c r="R282" s="22" t="n"/>
      <c r="S282" s="25">
        <f>"%Z"&amp;TEXT(G282,"00")&amp;TEXT(H282,"0")&amp;"1"&amp;TEXT(I282,"00")</f>
        <v/>
      </c>
      <c r="T282" s="22">
        <f>IF(D282&lt;&gt;"",D282,"")</f>
        <v/>
      </c>
      <c r="U282" s="22" t="n"/>
      <c r="V282" s="22">
        <f>IF(E282&lt;&gt;"",E282,"")</f>
        <v/>
      </c>
      <c r="W282" s="23" t="inlineStr">
        <is>
          <t>dry</t>
        </is>
      </c>
      <c r="X282" s="27" t="n"/>
      <c r="Y282" s="27" t="n"/>
      <c r="Z282" s="27" t="n"/>
      <c r="AA282" s="28" t="n"/>
      <c r="AB282" s="33" t="n"/>
      <c r="AC282" s="29" t="n"/>
      <c r="AD282" s="27" t="n"/>
      <c r="AE282" s="27" t="n"/>
      <c r="AF282" s="27" t="n"/>
      <c r="AG282" s="27" t="n"/>
      <c r="AH282" s="27" t="n"/>
      <c r="AI282" s="27" t="n"/>
      <c r="AJ282" s="530" t="n"/>
      <c r="AK282" s="530" t="n"/>
      <c r="AL282" s="27" t="n"/>
      <c r="AM282" s="27" t="n"/>
      <c r="AN282" s="27" t="n"/>
      <c r="AO282" s="27" t="n"/>
      <c r="AP282" s="27" t="n"/>
      <c r="AQ282" s="33" t="n"/>
      <c r="AR282" s="33" t="n"/>
      <c r="AS282" s="33" t="n"/>
      <c r="AT282" s="33" t="n"/>
      <c r="AU282" s="33" t="n"/>
      <c r="AV282" s="33" t="n"/>
      <c r="AW282" s="33" t="n"/>
      <c r="AX282" s="33" t="n"/>
      <c r="AY282" s="33" t="n"/>
      <c r="AZ282" s="33" t="n"/>
      <c r="BA282" s="33" t="n"/>
      <c r="BB282" s="33" t="n"/>
      <c r="BC282" s="33" t="n"/>
      <c r="BD282" s="33" t="n"/>
      <c r="BE282" s="33" t="n"/>
      <c r="BF282" s="33" t="n"/>
      <c r="BG282" s="33" t="n"/>
      <c r="BH282" s="33" t="n"/>
      <c r="BI282" s="27" t="n"/>
      <c r="BJ282" s="33" t="n"/>
      <c r="BK282" s="33" t="n"/>
      <c r="BL282" s="33" t="n"/>
      <c r="BM282" s="27" t="n"/>
      <c r="BN282" s="27" t="n"/>
      <c r="BO282" s="27" t="n"/>
      <c r="BP282" s="27" t="n"/>
      <c r="BQ282" s="36" t="n"/>
      <c r="BR282" s="37" t="n"/>
      <c r="BS282" s="36" t="n"/>
      <c r="BT282" s="37" t="n"/>
    </row>
    <row r="283" ht="19.9" customHeight="1" s="521">
      <c r="A283" s="10" t="n">
        <v>283</v>
      </c>
      <c r="B283" s="15" t="n">
        <v>26</v>
      </c>
      <c r="C283" s="519" t="n"/>
      <c r="D283" s="50">
        <f>LEFT(F283,1)&amp;RIGHT(F283,2)&amp;"N"&amp;G283&amp;"S"&amp;H283&amp;"C"&amp;I283</f>
        <v/>
      </c>
      <c r="E283" s="537" t="inlineStr">
        <is>
          <t>Spare</t>
        </is>
      </c>
      <c r="F283" s="22">
        <f>F282</f>
        <v/>
      </c>
      <c r="G283" s="21">
        <f>G282</f>
        <v/>
      </c>
      <c r="H283" s="21">
        <f>H282</f>
        <v/>
      </c>
      <c r="I283" s="21" t="n">
        <v>26</v>
      </c>
      <c r="J283" s="85">
        <f>J282</f>
        <v/>
      </c>
      <c r="K283" s="22">
        <f>IF(MID(J283,4,3)="551","DO","DI")</f>
        <v/>
      </c>
      <c r="L283" s="22" t="n"/>
      <c r="M283" s="22" t="n"/>
      <c r="N283" s="22">
        <f>IF(N282&lt;&gt;"",N282,"")</f>
        <v/>
      </c>
      <c r="O283" s="22" t="n"/>
      <c r="P283" s="22" t="n"/>
      <c r="Q283" s="22" t="n"/>
      <c r="R283" s="22" t="n"/>
      <c r="S283" s="25">
        <f>"%Z"&amp;TEXT(G283,"00")&amp;TEXT(H283,"0")&amp;"1"&amp;TEXT(I283,"00")</f>
        <v/>
      </c>
      <c r="T283" s="22">
        <f>IF(D283&lt;&gt;"",D283,"")</f>
        <v/>
      </c>
      <c r="U283" s="22" t="n"/>
      <c r="V283" s="22">
        <f>IF(E283&lt;&gt;"",E283,"")</f>
        <v/>
      </c>
      <c r="W283" s="23" t="inlineStr">
        <is>
          <t>dry</t>
        </is>
      </c>
      <c r="X283" s="27" t="n"/>
      <c r="Y283" s="27" t="n"/>
      <c r="Z283" s="27" t="n"/>
      <c r="AA283" s="28" t="n"/>
      <c r="AB283" s="33" t="n"/>
      <c r="AC283" s="29" t="n"/>
      <c r="AD283" s="27" t="n"/>
      <c r="AE283" s="27" t="n"/>
      <c r="AF283" s="27" t="n"/>
      <c r="AG283" s="27" t="n"/>
      <c r="AH283" s="27" t="n"/>
      <c r="AI283" s="27" t="n"/>
      <c r="AJ283" s="530" t="n"/>
      <c r="AK283" s="530" t="n"/>
      <c r="AL283" s="27" t="n"/>
      <c r="AM283" s="27" t="n"/>
      <c r="AN283" s="27" t="n"/>
      <c r="AO283" s="27" t="n"/>
      <c r="AP283" s="27" t="n"/>
      <c r="AQ283" s="33" t="n"/>
      <c r="AR283" s="33" t="n"/>
      <c r="AS283" s="33" t="n"/>
      <c r="AT283" s="33" t="n"/>
      <c r="AU283" s="33" t="n"/>
      <c r="AV283" s="33" t="n"/>
      <c r="AW283" s="33" t="n"/>
      <c r="AX283" s="33" t="n"/>
      <c r="AY283" s="33" t="n"/>
      <c r="AZ283" s="33" t="n"/>
      <c r="BA283" s="33" t="n"/>
      <c r="BB283" s="33" t="n"/>
      <c r="BC283" s="33" t="n"/>
      <c r="BD283" s="33" t="n"/>
      <c r="BE283" s="33" t="n"/>
      <c r="BF283" s="33" t="n"/>
      <c r="BG283" s="33" t="n"/>
      <c r="BH283" s="33" t="n"/>
      <c r="BI283" s="27" t="n"/>
      <c r="BJ283" s="33" t="n"/>
      <c r="BK283" s="33" t="n"/>
      <c r="BL283" s="33" t="n"/>
      <c r="BM283" s="27" t="n"/>
      <c r="BN283" s="27" t="n"/>
      <c r="BO283" s="27" t="n"/>
      <c r="BP283" s="27" t="n"/>
      <c r="BQ283" s="36" t="n"/>
      <c r="BR283" s="37" t="n"/>
      <c r="BS283" s="36" t="n"/>
      <c r="BT283" s="37" t="n"/>
    </row>
    <row r="284" ht="19.9" customHeight="1" s="521">
      <c r="A284" s="10" t="n">
        <v>284</v>
      </c>
      <c r="B284" s="15" t="n">
        <v>27</v>
      </c>
      <c r="C284" s="519" t="n"/>
      <c r="D284" s="50">
        <f>LEFT(F284,1)&amp;RIGHT(F284,2)&amp;"N"&amp;G284&amp;"S"&amp;H284&amp;"C"&amp;I284</f>
        <v/>
      </c>
      <c r="E284" s="537" t="inlineStr">
        <is>
          <t>Spare</t>
        </is>
      </c>
      <c r="F284" s="22">
        <f>F283</f>
        <v/>
      </c>
      <c r="G284" s="21">
        <f>G283</f>
        <v/>
      </c>
      <c r="H284" s="21">
        <f>H283</f>
        <v/>
      </c>
      <c r="I284" s="21" t="n">
        <v>27</v>
      </c>
      <c r="J284" s="85">
        <f>J283</f>
        <v/>
      </c>
      <c r="K284" s="22">
        <f>IF(MID(J284,4,3)="551","DO","DI")</f>
        <v/>
      </c>
      <c r="L284" s="22" t="n"/>
      <c r="M284" s="22" t="n"/>
      <c r="N284" s="22">
        <f>IF(N283&lt;&gt;"",N283,"")</f>
        <v/>
      </c>
      <c r="O284" s="22" t="n"/>
      <c r="P284" s="22" t="n"/>
      <c r="Q284" s="22" t="n"/>
      <c r="R284" s="22" t="n"/>
      <c r="S284" s="25">
        <f>"%Z"&amp;TEXT(G284,"00")&amp;TEXT(H284,"0")&amp;"1"&amp;TEXT(I284,"00")</f>
        <v/>
      </c>
      <c r="T284" s="22">
        <f>IF(D284&lt;&gt;"",D284,"")</f>
        <v/>
      </c>
      <c r="U284" s="22" t="n"/>
      <c r="V284" s="22">
        <f>IF(E284&lt;&gt;"",E284,"")</f>
        <v/>
      </c>
      <c r="W284" s="23" t="inlineStr">
        <is>
          <t>dry</t>
        </is>
      </c>
      <c r="X284" s="27" t="n"/>
      <c r="Y284" s="27" t="n"/>
      <c r="Z284" s="27" t="n"/>
      <c r="AA284" s="28" t="n"/>
      <c r="AB284" s="33" t="n"/>
      <c r="AC284" s="29" t="n"/>
      <c r="AD284" s="27" t="n"/>
      <c r="AE284" s="27" t="n"/>
      <c r="AF284" s="27" t="n"/>
      <c r="AG284" s="27" t="n"/>
      <c r="AH284" s="27" t="n"/>
      <c r="AI284" s="27" t="n"/>
      <c r="AJ284" s="530" t="n"/>
      <c r="AK284" s="530" t="n"/>
      <c r="AL284" s="27" t="n"/>
      <c r="AM284" s="27" t="n"/>
      <c r="AN284" s="27" t="n"/>
      <c r="AO284" s="27" t="n"/>
      <c r="AP284" s="27" t="n"/>
      <c r="AQ284" s="33" t="n"/>
      <c r="AR284" s="33" t="n"/>
      <c r="AS284" s="33" t="n"/>
      <c r="AT284" s="33" t="n"/>
      <c r="AU284" s="33" t="n"/>
      <c r="AV284" s="33" t="n"/>
      <c r="AW284" s="33" t="n"/>
      <c r="AX284" s="33" t="n"/>
      <c r="AY284" s="33" t="n"/>
      <c r="AZ284" s="33" t="n"/>
      <c r="BA284" s="33" t="n"/>
      <c r="BB284" s="33" t="n"/>
      <c r="BC284" s="33" t="n"/>
      <c r="BD284" s="33" t="n"/>
      <c r="BE284" s="33" t="n"/>
      <c r="BF284" s="33" t="n"/>
      <c r="BG284" s="33" t="n"/>
      <c r="BH284" s="33" t="n"/>
      <c r="BI284" s="27" t="n"/>
      <c r="BJ284" s="33" t="n"/>
      <c r="BK284" s="33" t="n"/>
      <c r="BL284" s="33" t="n"/>
      <c r="BM284" s="27" t="n"/>
      <c r="BN284" s="27" t="n"/>
      <c r="BO284" s="27" t="n"/>
      <c r="BP284" s="27" t="n"/>
      <c r="BQ284" s="36" t="n"/>
      <c r="BR284" s="37" t="n"/>
      <c r="BS284" s="36" t="n"/>
      <c r="BT284" s="37" t="n"/>
    </row>
    <row r="285" ht="19.9" customHeight="1" s="521">
      <c r="A285" s="10" t="n">
        <v>285</v>
      </c>
      <c r="B285" s="15" t="n">
        <v>28</v>
      </c>
      <c r="C285" s="519" t="n"/>
      <c r="D285" s="50">
        <f>LEFT(F285,1)&amp;RIGHT(F285,2)&amp;"N"&amp;G285&amp;"S"&amp;H285&amp;"C"&amp;I285</f>
        <v/>
      </c>
      <c r="E285" s="537" t="inlineStr">
        <is>
          <t>Spare</t>
        </is>
      </c>
      <c r="F285" s="22">
        <f>F284</f>
        <v/>
      </c>
      <c r="G285" s="21">
        <f>G284</f>
        <v/>
      </c>
      <c r="H285" s="21">
        <f>H284</f>
        <v/>
      </c>
      <c r="I285" s="21" t="n">
        <v>28</v>
      </c>
      <c r="J285" s="85">
        <f>J284</f>
        <v/>
      </c>
      <c r="K285" s="22">
        <f>IF(MID(J285,4,3)="551","DO","DI")</f>
        <v/>
      </c>
      <c r="L285" s="22" t="n"/>
      <c r="M285" s="22" t="n"/>
      <c r="N285" s="22">
        <f>IF(N284&lt;&gt;"",N284,"")</f>
        <v/>
      </c>
      <c r="O285" s="22" t="n"/>
      <c r="P285" s="22" t="n"/>
      <c r="Q285" s="22" t="n"/>
      <c r="R285" s="22" t="n"/>
      <c r="S285" s="25">
        <f>"%Z"&amp;TEXT(G285,"00")&amp;TEXT(H285,"0")&amp;"1"&amp;TEXT(I285,"00")</f>
        <v/>
      </c>
      <c r="T285" s="22">
        <f>IF(D285&lt;&gt;"",D285,"")</f>
        <v/>
      </c>
      <c r="U285" s="22" t="n"/>
      <c r="V285" s="22">
        <f>IF(E285&lt;&gt;"",E285,"")</f>
        <v/>
      </c>
      <c r="W285" s="23" t="inlineStr">
        <is>
          <t>dry</t>
        </is>
      </c>
      <c r="X285" s="27" t="n"/>
      <c r="Y285" s="27" t="n"/>
      <c r="Z285" s="27" t="n"/>
      <c r="AA285" s="28" t="n"/>
      <c r="AB285" s="33" t="n"/>
      <c r="AC285" s="29" t="n"/>
      <c r="AD285" s="27" t="n"/>
      <c r="AE285" s="27" t="n"/>
      <c r="AF285" s="27" t="n"/>
      <c r="AG285" s="27" t="n"/>
      <c r="AH285" s="27" t="n"/>
      <c r="AI285" s="27" t="n"/>
      <c r="AJ285" s="530" t="n"/>
      <c r="AK285" s="530" t="n"/>
      <c r="AL285" s="27" t="n"/>
      <c r="AM285" s="27" t="n"/>
      <c r="AN285" s="27" t="n"/>
      <c r="AO285" s="27" t="n"/>
      <c r="AP285" s="27" t="n"/>
      <c r="AQ285" s="33" t="n"/>
      <c r="AR285" s="33" t="n"/>
      <c r="AS285" s="33" t="n"/>
      <c r="AT285" s="33" t="n"/>
      <c r="AU285" s="33" t="n"/>
      <c r="AV285" s="33" t="n"/>
      <c r="AW285" s="33" t="n"/>
      <c r="AX285" s="33" t="n"/>
      <c r="AY285" s="33" t="n"/>
      <c r="AZ285" s="33" t="n"/>
      <c r="BA285" s="33" t="n"/>
      <c r="BB285" s="33" t="n"/>
      <c r="BC285" s="33" t="n"/>
      <c r="BD285" s="33" t="n"/>
      <c r="BE285" s="33" t="n"/>
      <c r="BF285" s="33" t="n"/>
      <c r="BG285" s="33" t="n"/>
      <c r="BH285" s="33" t="n"/>
      <c r="BI285" s="27" t="n"/>
      <c r="BJ285" s="33" t="n"/>
      <c r="BK285" s="33" t="n"/>
      <c r="BL285" s="33" t="n"/>
      <c r="BM285" s="27" t="n"/>
      <c r="BN285" s="27" t="n"/>
      <c r="BO285" s="27" t="n"/>
      <c r="BP285" s="27" t="n"/>
      <c r="BQ285" s="36" t="n"/>
      <c r="BR285" s="37" t="n"/>
      <c r="BS285" s="36" t="n"/>
      <c r="BT285" s="37" t="n"/>
    </row>
    <row r="286" ht="19.9" customHeight="1" s="521">
      <c r="A286" s="10" t="n">
        <v>286</v>
      </c>
      <c r="B286" s="15" t="n">
        <v>29</v>
      </c>
      <c r="C286" s="519" t="n"/>
      <c r="D286" s="50">
        <f>LEFT(F286,1)&amp;RIGHT(F286,2)&amp;"N"&amp;G286&amp;"S"&amp;H286&amp;"C"&amp;I286</f>
        <v/>
      </c>
      <c r="E286" s="553" t="inlineStr">
        <is>
          <t>Spare</t>
        </is>
      </c>
      <c r="F286" s="22">
        <f>F285</f>
        <v/>
      </c>
      <c r="G286" s="21">
        <f>G285</f>
        <v/>
      </c>
      <c r="H286" s="21">
        <f>H285</f>
        <v/>
      </c>
      <c r="I286" s="21" t="n">
        <v>29</v>
      </c>
      <c r="J286" s="85">
        <f>J285</f>
        <v/>
      </c>
      <c r="K286" s="22">
        <f>IF(MID(J286,4,3)="551","DO","DI")</f>
        <v/>
      </c>
      <c r="L286" s="22" t="n"/>
      <c r="M286" s="22" t="n"/>
      <c r="N286" s="22">
        <f>IF(N285&lt;&gt;"",N285,"")</f>
        <v/>
      </c>
      <c r="O286" s="22" t="n"/>
      <c r="P286" s="22" t="n"/>
      <c r="Q286" s="22" t="n"/>
      <c r="R286" s="22" t="n"/>
      <c r="S286" s="25">
        <f>"%Z"&amp;TEXT(G286,"00")&amp;TEXT(H286,"0")&amp;"1"&amp;TEXT(I286,"00")</f>
        <v/>
      </c>
      <c r="T286" s="22">
        <f>IF(D286&lt;&gt;"",D286,"")</f>
        <v/>
      </c>
      <c r="U286" s="22" t="n"/>
      <c r="V286" s="22">
        <f>IF(E286&lt;&gt;"",E286,"")</f>
        <v/>
      </c>
      <c r="W286" s="23" t="inlineStr">
        <is>
          <t>dry</t>
        </is>
      </c>
      <c r="X286" s="27" t="n"/>
      <c r="Y286" s="27" t="n"/>
      <c r="Z286" s="27" t="n"/>
      <c r="AA286" s="28" t="n"/>
      <c r="AB286" s="33" t="n"/>
      <c r="AC286" s="29" t="n"/>
      <c r="AD286" s="27" t="n"/>
      <c r="AE286" s="27" t="n"/>
      <c r="AF286" s="27" t="n"/>
      <c r="AG286" s="27" t="n"/>
      <c r="AH286" s="27" t="n"/>
      <c r="AI286" s="27" t="n"/>
      <c r="AJ286" s="530" t="n"/>
      <c r="AK286" s="530" t="n"/>
      <c r="AL286" s="27" t="n"/>
      <c r="AM286" s="27" t="n"/>
      <c r="AN286" s="27" t="n"/>
      <c r="AO286" s="27" t="n"/>
      <c r="AP286" s="27" t="n"/>
      <c r="AQ286" s="33" t="n"/>
      <c r="AR286" s="33" t="n"/>
      <c r="AS286" s="33" t="n"/>
      <c r="AT286" s="33" t="n"/>
      <c r="AU286" s="33" t="n"/>
      <c r="AV286" s="33" t="n"/>
      <c r="AW286" s="33" t="n"/>
      <c r="AX286" s="33" t="n"/>
      <c r="AY286" s="33" t="n"/>
      <c r="AZ286" s="33" t="n"/>
      <c r="BA286" s="33" t="n"/>
      <c r="BB286" s="33" t="n"/>
      <c r="BC286" s="33" t="n"/>
      <c r="BD286" s="33" t="n"/>
      <c r="BE286" s="33" t="n"/>
      <c r="BF286" s="33" t="n"/>
      <c r="BG286" s="33" t="n"/>
      <c r="BH286" s="33" t="n"/>
      <c r="BI286" s="27" t="n"/>
      <c r="BJ286" s="33" t="n"/>
      <c r="BK286" s="33" t="n"/>
      <c r="BL286" s="33" t="n"/>
      <c r="BM286" s="27" t="n"/>
      <c r="BN286" s="27" t="n"/>
      <c r="BO286" s="27" t="n"/>
      <c r="BP286" s="27" t="n"/>
      <c r="BQ286" s="36" t="n"/>
      <c r="BR286" s="37" t="n"/>
      <c r="BS286" s="36" t="n"/>
      <c r="BT286" s="37" t="n"/>
    </row>
    <row r="287" ht="19.9" customHeight="1" s="521">
      <c r="A287" s="10" t="n">
        <v>287</v>
      </c>
      <c r="B287" s="16" t="n">
        <v>30</v>
      </c>
      <c r="C287" s="520" t="n"/>
      <c r="D287" s="50">
        <f>LEFT(F287,1)&amp;RIGHT(F287,2)&amp;"N"&amp;G287&amp;"S"&amp;H287&amp;"C"&amp;I287</f>
        <v/>
      </c>
      <c r="E287" s="533" t="inlineStr">
        <is>
          <t>Spare</t>
        </is>
      </c>
      <c r="F287" s="22">
        <f>F286</f>
        <v/>
      </c>
      <c r="G287" s="21">
        <f>G286</f>
        <v/>
      </c>
      <c r="H287" s="21">
        <f>H286</f>
        <v/>
      </c>
      <c r="I287" s="21" t="n">
        <v>30</v>
      </c>
      <c r="J287" s="85">
        <f>J286</f>
        <v/>
      </c>
      <c r="K287" s="22">
        <f>IF(MID(J287,4,3)="551","DO","DI")</f>
        <v/>
      </c>
      <c r="L287" s="22" t="n"/>
      <c r="M287" s="22" t="n"/>
      <c r="N287" s="22">
        <f>IF(N286&lt;&gt;"",N286,"")</f>
        <v/>
      </c>
      <c r="O287" s="22" t="n"/>
      <c r="P287" s="22" t="n"/>
      <c r="Q287" s="26" t="n"/>
      <c r="R287" s="26" t="n"/>
      <c r="S287" s="25">
        <f>"%Z"&amp;TEXT(G287,"00")&amp;TEXT(H287,"0")&amp;"1"&amp;TEXT(I287,"00")</f>
        <v/>
      </c>
      <c r="T287" s="22">
        <f>IF(D287&lt;&gt;"",D287,"")</f>
        <v/>
      </c>
      <c r="U287" s="26" t="n"/>
      <c r="V287" s="22">
        <f>IF(E287&lt;&gt;"",E287,"")</f>
        <v/>
      </c>
      <c r="W287" s="23" t="inlineStr">
        <is>
          <t>dry</t>
        </is>
      </c>
      <c r="X287" s="27" t="n"/>
      <c r="Y287" s="27" t="n"/>
      <c r="Z287" s="27" t="n"/>
      <c r="AA287" s="28" t="n"/>
      <c r="AB287" s="33" t="n"/>
      <c r="AC287" s="29" t="n"/>
      <c r="AD287" s="27" t="n"/>
      <c r="AE287" s="27" t="n"/>
      <c r="AF287" s="27" t="n"/>
      <c r="AG287" s="27" t="n"/>
      <c r="AH287" s="32" t="n"/>
      <c r="AI287" s="27" t="n"/>
      <c r="AJ287" s="530" t="n"/>
      <c r="AK287" s="530" t="n"/>
      <c r="AL287" s="27" t="n"/>
      <c r="AM287" s="27" t="n"/>
      <c r="AN287" s="27" t="n"/>
      <c r="AO287" s="27" t="n"/>
      <c r="AP287" s="27" t="n"/>
      <c r="AQ287" s="33" t="n"/>
      <c r="AR287" s="33" t="n"/>
      <c r="AS287" s="33" t="n"/>
      <c r="AT287" s="33" t="n"/>
      <c r="AU287" s="33" t="n"/>
      <c r="AV287" s="33" t="n"/>
      <c r="AW287" s="33" t="n"/>
      <c r="AX287" s="33" t="n"/>
      <c r="AY287" s="33" t="n"/>
      <c r="AZ287" s="33" t="n"/>
      <c r="BA287" s="33" t="n"/>
      <c r="BB287" s="33" t="n"/>
      <c r="BC287" s="33" t="n"/>
      <c r="BD287" s="33" t="n"/>
      <c r="BE287" s="33" t="n"/>
      <c r="BF287" s="33" t="n"/>
      <c r="BG287" s="33" t="n"/>
      <c r="BH287" s="33" t="n"/>
      <c r="BI287" s="27" t="n"/>
      <c r="BJ287" s="33" t="n"/>
      <c r="BK287" s="33" t="n"/>
      <c r="BL287" s="33" t="n"/>
      <c r="BM287" s="27" t="n"/>
      <c r="BN287" s="27" t="n"/>
      <c r="BO287" s="27" t="n"/>
      <c r="BP287" s="27" t="n"/>
      <c r="BQ287" s="36" t="n"/>
      <c r="BR287" s="37" t="n"/>
      <c r="BS287" s="36" t="n"/>
      <c r="BT287" s="37" t="n"/>
    </row>
    <row r="288" ht="19.9" customHeight="1" s="521">
      <c r="A288" s="10" t="n">
        <v>288</v>
      </c>
      <c r="B288" s="16" t="n">
        <v>31</v>
      </c>
      <c r="C288" s="520" t="n"/>
      <c r="D288" s="50">
        <f>LEFT(F288,1)&amp;RIGHT(F288,2)&amp;"N"&amp;G288&amp;"S"&amp;H288&amp;"C"&amp;I288</f>
        <v/>
      </c>
      <c r="E288" s="533" t="inlineStr">
        <is>
          <t>Spare</t>
        </is>
      </c>
      <c r="F288" s="22">
        <f>F287</f>
        <v/>
      </c>
      <c r="G288" s="21">
        <f>G287</f>
        <v/>
      </c>
      <c r="H288" s="21">
        <f>H287</f>
        <v/>
      </c>
      <c r="I288" s="21" t="n">
        <v>31</v>
      </c>
      <c r="J288" s="85">
        <f>J287</f>
        <v/>
      </c>
      <c r="K288" s="22">
        <f>IF(MID(J288,4,3)="551","DO","DI")</f>
        <v/>
      </c>
      <c r="L288" s="22" t="n"/>
      <c r="M288" s="22" t="n"/>
      <c r="N288" s="22">
        <f>IF(N287&lt;&gt;"",N287,"")</f>
        <v/>
      </c>
      <c r="O288" s="22" t="n"/>
      <c r="P288" s="22" t="n"/>
      <c r="Q288" s="22" t="n"/>
      <c r="R288" s="22" t="n"/>
      <c r="S288" s="25">
        <f>"%Z"&amp;TEXT(G288,"00")&amp;TEXT(H288,"0")&amp;"1"&amp;TEXT(I288,"00")</f>
        <v/>
      </c>
      <c r="T288" s="22">
        <f>IF(D288&lt;&gt;"",D288,"")</f>
        <v/>
      </c>
      <c r="U288" s="26" t="n"/>
      <c r="V288" s="22">
        <f>IF(E288&lt;&gt;"",E288,"")</f>
        <v/>
      </c>
      <c r="W288" s="23" t="inlineStr">
        <is>
          <t>dry</t>
        </is>
      </c>
      <c r="X288" s="27" t="n"/>
      <c r="Y288" s="27" t="n"/>
      <c r="Z288" s="27" t="n"/>
      <c r="AA288" s="28" t="n"/>
      <c r="AB288" s="33" t="n"/>
      <c r="AC288" s="29" t="n"/>
      <c r="AD288" s="27" t="n"/>
      <c r="AE288" s="27" t="n"/>
      <c r="AF288" s="27" t="n"/>
      <c r="AG288" s="27" t="n"/>
      <c r="AH288" s="33" t="n"/>
      <c r="AI288" s="27" t="n"/>
      <c r="AJ288" s="530" t="n"/>
      <c r="AK288" s="530" t="n"/>
      <c r="AL288" s="27" t="n"/>
      <c r="AM288" s="27" t="n"/>
      <c r="AN288" s="27" t="n"/>
      <c r="AO288" s="27" t="n"/>
      <c r="AP288" s="27" t="n"/>
      <c r="AQ288" s="33" t="n"/>
      <c r="AR288" s="33" t="n"/>
      <c r="AS288" s="33" t="n"/>
      <c r="AT288" s="33" t="n"/>
      <c r="AU288" s="33" t="n"/>
      <c r="AV288" s="33" t="n"/>
      <c r="AW288" s="33" t="n"/>
      <c r="AX288" s="33" t="n"/>
      <c r="AY288" s="33" t="n"/>
      <c r="AZ288" s="33" t="n"/>
      <c r="BA288" s="33" t="n"/>
      <c r="BB288" s="33" t="n"/>
      <c r="BC288" s="33" t="n"/>
      <c r="BD288" s="33" t="n"/>
      <c r="BE288" s="33" t="n"/>
      <c r="BF288" s="33" t="n"/>
      <c r="BG288" s="33" t="n"/>
      <c r="BH288" s="33" t="n"/>
      <c r="BI288" s="27" t="n"/>
      <c r="BJ288" s="33" t="n"/>
      <c r="BK288" s="33" t="n"/>
      <c r="BL288" s="33" t="n"/>
      <c r="BM288" s="27" t="n"/>
      <c r="BN288" s="27" t="n"/>
      <c r="BO288" s="27" t="n"/>
      <c r="BP288" s="27" t="n"/>
      <c r="BQ288" s="36" t="n"/>
      <c r="BR288" s="37" t="n"/>
      <c r="BS288" s="36" t="n"/>
      <c r="BT288" s="37" t="n"/>
    </row>
    <row r="289" ht="19.9" customHeight="1" s="521">
      <c r="A289" s="10" t="n">
        <v>289</v>
      </c>
      <c r="B289" s="16" t="n">
        <v>32</v>
      </c>
      <c r="C289" s="520" t="n"/>
      <c r="D289" s="50">
        <f>LEFT(F289,1)&amp;RIGHT(F289,2)&amp;"N"&amp;G289&amp;"S"&amp;H289&amp;"C"&amp;I289</f>
        <v/>
      </c>
      <c r="E289" s="533" t="inlineStr">
        <is>
          <t>Spare</t>
        </is>
      </c>
      <c r="F289" s="22">
        <f>F288</f>
        <v/>
      </c>
      <c r="G289" s="21">
        <f>G288</f>
        <v/>
      </c>
      <c r="H289" s="21">
        <f>H288</f>
        <v/>
      </c>
      <c r="I289" s="21" t="n">
        <v>32</v>
      </c>
      <c r="J289" s="85">
        <f>J288</f>
        <v/>
      </c>
      <c r="K289" s="22">
        <f>IF(MID(J289,4,3)="551","DO","DI")</f>
        <v/>
      </c>
      <c r="L289" s="22" t="n"/>
      <c r="M289" s="22" t="n"/>
      <c r="N289" s="22">
        <f>IF(N288&lt;&gt;"",N288,"")</f>
        <v/>
      </c>
      <c r="O289" s="22" t="n"/>
      <c r="P289" s="22" t="n"/>
      <c r="Q289" s="22" t="n"/>
      <c r="R289" s="22" t="n"/>
      <c r="S289" s="25">
        <f>"%Z"&amp;TEXT(G289,"00")&amp;TEXT(H289,"0")&amp;"1"&amp;TEXT(I289,"00")</f>
        <v/>
      </c>
      <c r="T289" s="22">
        <f>IF(D289&lt;&gt;"",D289,"")</f>
        <v/>
      </c>
      <c r="U289" s="26" t="n"/>
      <c r="V289" s="22">
        <f>IF(E289&lt;&gt;"",E289,"")</f>
        <v/>
      </c>
      <c r="W289" s="23" t="inlineStr">
        <is>
          <t>dry</t>
        </is>
      </c>
      <c r="X289" s="27" t="n"/>
      <c r="Y289" s="27" t="n"/>
      <c r="Z289" s="27" t="n"/>
      <c r="AA289" s="28" t="n"/>
      <c r="AB289" s="33" t="n"/>
      <c r="AC289" s="29" t="n"/>
      <c r="AD289" s="27" t="n"/>
      <c r="AE289" s="27" t="n"/>
      <c r="AF289" s="27" t="n"/>
      <c r="AG289" s="27" t="n"/>
      <c r="AH289" s="33" t="n"/>
      <c r="AI289" s="27" t="n"/>
      <c r="AJ289" s="530" t="n"/>
      <c r="AK289" s="530" t="n"/>
      <c r="AL289" s="27" t="n"/>
      <c r="AM289" s="27" t="n"/>
      <c r="AN289" s="27" t="n"/>
      <c r="AO289" s="27" t="n"/>
      <c r="AP289" s="27" t="n"/>
      <c r="AQ289" s="33" t="n"/>
      <c r="AR289" s="33" t="n"/>
      <c r="AS289" s="33" t="n"/>
      <c r="AT289" s="33" t="n"/>
      <c r="AU289" s="33" t="n"/>
      <c r="AV289" s="33" t="n"/>
      <c r="AW289" s="33" t="n"/>
      <c r="AX289" s="33" t="n"/>
      <c r="AY289" s="33" t="n"/>
      <c r="AZ289" s="33" t="n"/>
      <c r="BA289" s="33" t="n"/>
      <c r="BB289" s="33" t="n"/>
      <c r="BC289" s="33" t="n"/>
      <c r="BD289" s="33" t="n"/>
      <c r="BE289" s="33" t="n"/>
      <c r="BF289" s="33" t="n"/>
      <c r="BG289" s="33" t="n"/>
      <c r="BH289" s="33" t="n"/>
      <c r="BI289" s="27" t="n"/>
      <c r="BJ289" s="33" t="n"/>
      <c r="BK289" s="33" t="n"/>
      <c r="BL289" s="33" t="n"/>
      <c r="BM289" s="27" t="n"/>
      <c r="BN289" s="27" t="n"/>
      <c r="BO289" s="27" t="n"/>
      <c r="BP289" s="27" t="n"/>
      <c r="BQ289" s="36" t="n"/>
      <c r="BR289" s="37" t="n"/>
      <c r="BS289" s="36" t="n"/>
      <c r="BT289" s="37" t="n"/>
    </row>
    <row r="290" ht="19.9" customHeight="1" s="521">
      <c r="A290" s="10" t="n">
        <v>290</v>
      </c>
      <c r="B290" s="15" t="n">
        <v>1</v>
      </c>
      <c r="C290" s="519" t="n">
        <v>1812</v>
      </c>
      <c r="D290" s="44" t="inlineStr">
        <is>
          <t>18-HS-17201P</t>
        </is>
      </c>
      <c r="E290" s="537" t="inlineStr">
        <is>
          <t>PP-1701A STOP</t>
        </is>
      </c>
      <c r="F290" s="22">
        <f>F193</f>
        <v/>
      </c>
      <c r="G290" s="21" t="n">
        <v>7</v>
      </c>
      <c r="H290" s="21" t="n">
        <v>7</v>
      </c>
      <c r="I290" s="21" t="n">
        <v>1</v>
      </c>
      <c r="J290" s="85" t="inlineStr">
        <is>
          <t>ADV551-P</t>
        </is>
      </c>
      <c r="K290" s="22">
        <f>IF(MID(J290,4,3)="551","DO","DI")</f>
        <v/>
      </c>
      <c r="L290" s="22" t="n"/>
      <c r="M290" s="22" t="n"/>
      <c r="N290" s="22" t="inlineStr">
        <is>
          <t>Y</t>
        </is>
      </c>
      <c r="O290" s="22" t="n"/>
      <c r="P290" s="22" t="n"/>
      <c r="Q290" s="83" t="n"/>
      <c r="R290" s="22" t="n"/>
      <c r="S290" s="25">
        <f>"%Z"&amp;TEXT(G290,"00")&amp;TEXT(H290,"0")&amp;"1"&amp;TEXT(I290,"00")</f>
        <v/>
      </c>
      <c r="T290" s="22">
        <f>IF(D290&lt;&gt;"",D290,"")</f>
        <v/>
      </c>
      <c r="U290" s="22" t="inlineStr">
        <is>
          <t>18-HS-17201P</t>
        </is>
      </c>
      <c r="V290" s="22">
        <f>IF(E290&lt;&gt;"",E290,"")</f>
        <v/>
      </c>
      <c r="W290" s="23" t="inlineStr">
        <is>
          <t>dry</t>
        </is>
      </c>
      <c r="X290" s="84" t="inlineStr">
        <is>
          <t>DCS</t>
        </is>
      </c>
      <c r="Y290" s="27" t="n"/>
      <c r="Z290" s="27" t="n"/>
      <c r="AA290" s="28" t="n"/>
      <c r="AB290" s="33" t="n"/>
      <c r="AC290" s="29" t="n"/>
      <c r="AD290" s="27" t="n"/>
      <c r="AE290" s="27" t="n"/>
      <c r="AF290" s="27" t="n"/>
      <c r="AG290" s="27" t="n"/>
      <c r="AH290" s="27" t="n"/>
      <c r="AI290" s="27" t="n"/>
      <c r="AJ290" s="531" t="n"/>
      <c r="AK290" s="530" t="inlineStr">
        <is>
          <t>MCC</t>
        </is>
      </c>
      <c r="AL290" s="27" t="n"/>
      <c r="AM290" s="27" t="n"/>
      <c r="AN290" s="27" t="n"/>
      <c r="AO290" s="27" t="n"/>
      <c r="AP290" s="27" t="n"/>
      <c r="AQ290" s="33" t="n"/>
      <c r="AR290" s="33" t="n"/>
      <c r="AS290" s="33" t="n"/>
      <c r="AT290" s="33" t="n"/>
      <c r="AU290" s="33" t="n"/>
      <c r="AV290" s="33" t="n"/>
      <c r="AW290" s="33" t="n"/>
      <c r="AX290" s="33" t="n"/>
      <c r="AY290" s="33" t="n"/>
      <c r="AZ290" s="33" t="n"/>
      <c r="BA290" s="33" t="n"/>
      <c r="BB290" s="33" t="n"/>
      <c r="BC290" s="33" t="n"/>
      <c r="BD290" s="33" t="n"/>
      <c r="BE290" s="33" t="n"/>
      <c r="BF290" s="33" t="n"/>
      <c r="BG290" s="33" t="n"/>
      <c r="BH290" s="33" t="n"/>
      <c r="BI290" s="27" t="n"/>
      <c r="BJ290" s="33" t="n"/>
      <c r="BK290" s="33" t="n"/>
      <c r="BL290" s="33" t="n"/>
      <c r="BM290" s="27" t="n"/>
      <c r="BN290" s="27" t="n"/>
      <c r="BO290" s="27" t="n"/>
      <c r="BP290" s="27" t="n"/>
      <c r="BQ290" s="522" t="inlineStr">
        <is>
          <t>1</t>
        </is>
      </c>
      <c r="BR290" s="37" t="n"/>
      <c r="BS290" s="36" t="n"/>
      <c r="BT290" s="37" t="n"/>
      <c r="BU290" s="39" t="n"/>
      <c r="BV290" s="523" t="n">
        <v>1812</v>
      </c>
    </row>
    <row r="291" ht="19.9" customHeight="1" s="521">
      <c r="A291" s="10" t="n">
        <v>291</v>
      </c>
      <c r="B291" s="15" t="n">
        <v>2</v>
      </c>
      <c r="C291" s="519" t="n">
        <v>1812</v>
      </c>
      <c r="D291" s="44" t="inlineStr">
        <is>
          <t>18-HS-17202P</t>
        </is>
      </c>
      <c r="E291" s="537" t="inlineStr">
        <is>
          <t>PP-1701B STOP</t>
        </is>
      </c>
      <c r="F291" s="22">
        <f>F290</f>
        <v/>
      </c>
      <c r="G291" s="21">
        <f>G290</f>
        <v/>
      </c>
      <c r="H291" s="21">
        <f>H290</f>
        <v/>
      </c>
      <c r="I291" s="21" t="n">
        <v>2</v>
      </c>
      <c r="J291" s="85">
        <f>J290</f>
        <v/>
      </c>
      <c r="K291" s="22">
        <f>IF(MID(J291,4,3)="551","DO","DI")</f>
        <v/>
      </c>
      <c r="L291" s="22" t="n"/>
      <c r="M291" s="22" t="n"/>
      <c r="N291" s="22">
        <f>IF(N290&lt;&gt;"",N290,"")</f>
        <v/>
      </c>
      <c r="O291" s="22" t="n"/>
      <c r="P291" s="22" t="n"/>
      <c r="Q291" s="22" t="n"/>
      <c r="R291" s="22" t="n"/>
      <c r="S291" s="25">
        <f>"%Z"&amp;TEXT(G291,"00")&amp;TEXT(H291,"0")&amp;"1"&amp;TEXT(I291,"00")</f>
        <v/>
      </c>
      <c r="T291" s="22">
        <f>IF(D291&lt;&gt;"",D291,"")</f>
        <v/>
      </c>
      <c r="U291" s="22" t="inlineStr">
        <is>
          <t>18-HS-17202P</t>
        </is>
      </c>
      <c r="V291" s="22">
        <f>IF(E291&lt;&gt;"",E291,"")</f>
        <v/>
      </c>
      <c r="W291" s="23" t="inlineStr">
        <is>
          <t>dry</t>
        </is>
      </c>
      <c r="X291" s="84" t="inlineStr">
        <is>
          <t>DCS</t>
        </is>
      </c>
      <c r="Y291" s="27" t="n"/>
      <c r="Z291" s="27" t="n"/>
      <c r="AA291" s="28" t="n"/>
      <c r="AB291" s="33" t="n"/>
      <c r="AC291" s="29" t="n"/>
      <c r="AD291" s="27" t="n"/>
      <c r="AE291" s="27" t="n"/>
      <c r="AF291" s="27" t="n"/>
      <c r="AG291" s="27" t="n"/>
      <c r="AH291" s="27" t="n"/>
      <c r="AI291" s="27" t="n"/>
      <c r="AJ291" s="531" t="n"/>
      <c r="AK291" s="530" t="inlineStr">
        <is>
          <t>MCC</t>
        </is>
      </c>
      <c r="AL291" s="27" t="n"/>
      <c r="AM291" s="27" t="n"/>
      <c r="AN291" s="27" t="n"/>
      <c r="AO291" s="27" t="n"/>
      <c r="AP291" s="27" t="n"/>
      <c r="AQ291" s="33" t="n"/>
      <c r="AR291" s="33" t="n"/>
      <c r="AS291" s="33" t="n"/>
      <c r="AT291" s="33" t="n"/>
      <c r="AU291" s="33" t="n"/>
      <c r="AV291" s="33" t="n"/>
      <c r="AW291" s="33" t="n"/>
      <c r="AX291" s="33" t="n"/>
      <c r="AY291" s="33" t="n"/>
      <c r="AZ291" s="33" t="n"/>
      <c r="BA291" s="33" t="n"/>
      <c r="BB291" s="33" t="n"/>
      <c r="BC291" s="33" t="n"/>
      <c r="BD291" s="33" t="n"/>
      <c r="BE291" s="33" t="n"/>
      <c r="BF291" s="33" t="n"/>
      <c r="BG291" s="33" t="n"/>
      <c r="BH291" s="33" t="n"/>
      <c r="BI291" s="27" t="n"/>
      <c r="BJ291" s="33" t="n"/>
      <c r="BK291" s="33" t="n"/>
      <c r="BL291" s="33" t="n"/>
      <c r="BM291" s="27" t="n"/>
      <c r="BN291" s="27" t="n"/>
      <c r="BO291" s="27" t="n"/>
      <c r="BP291" s="27" t="n"/>
      <c r="BQ291" s="522" t="inlineStr">
        <is>
          <t>1</t>
        </is>
      </c>
      <c r="BR291" s="37" t="n"/>
      <c r="BS291" s="36" t="n"/>
      <c r="BT291" s="37" t="n"/>
      <c r="BU291" s="39" t="n"/>
      <c r="BV291" s="523" t="n">
        <v>1812</v>
      </c>
    </row>
    <row r="292" ht="19.9" customHeight="1" s="521">
      <c r="A292" s="10" t="n">
        <v>292</v>
      </c>
      <c r="B292" s="15" t="n">
        <v>3</v>
      </c>
      <c r="C292" s="519" t="n">
        <v>1812</v>
      </c>
      <c r="D292" s="44" t="inlineStr">
        <is>
          <t>18-HS-17203P</t>
        </is>
      </c>
      <c r="E292" s="537" t="inlineStr">
        <is>
          <t>PP-1702A STOP</t>
        </is>
      </c>
      <c r="F292" s="22">
        <f>F291</f>
        <v/>
      </c>
      <c r="G292" s="21">
        <f>G291</f>
        <v/>
      </c>
      <c r="H292" s="21">
        <f>H291</f>
        <v/>
      </c>
      <c r="I292" s="21" t="n">
        <v>3</v>
      </c>
      <c r="J292" s="85">
        <f>J291</f>
        <v/>
      </c>
      <c r="K292" s="22">
        <f>IF(MID(J292,4,3)="551","DO","DI")</f>
        <v/>
      </c>
      <c r="L292" s="22" t="n"/>
      <c r="M292" s="22" t="n"/>
      <c r="N292" s="22">
        <f>IF(N291&lt;&gt;"",N291,"")</f>
        <v/>
      </c>
      <c r="O292" s="22" t="n"/>
      <c r="P292" s="22" t="n"/>
      <c r="Q292" s="22" t="n"/>
      <c r="R292" s="22" t="n"/>
      <c r="S292" s="25">
        <f>"%Z"&amp;TEXT(G292,"00")&amp;TEXT(H292,"0")&amp;"1"&amp;TEXT(I292,"00")</f>
        <v/>
      </c>
      <c r="T292" s="22">
        <f>IF(D292&lt;&gt;"",D292,"")</f>
        <v/>
      </c>
      <c r="U292" s="22" t="inlineStr">
        <is>
          <t>18-HS-17203P</t>
        </is>
      </c>
      <c r="V292" s="22">
        <f>IF(E292&lt;&gt;"",E292,"")</f>
        <v/>
      </c>
      <c r="W292" s="23" t="inlineStr">
        <is>
          <t>dry</t>
        </is>
      </c>
      <c r="X292" s="84" t="inlineStr">
        <is>
          <t>DCS</t>
        </is>
      </c>
      <c r="Y292" s="27" t="n"/>
      <c r="Z292" s="27" t="n"/>
      <c r="AA292" s="28" t="n"/>
      <c r="AB292" s="33" t="n"/>
      <c r="AC292" s="29" t="n"/>
      <c r="AD292" s="27" t="n"/>
      <c r="AE292" s="27" t="n"/>
      <c r="AF292" s="27" t="n"/>
      <c r="AG292" s="27" t="n"/>
      <c r="AH292" s="27" t="n"/>
      <c r="AI292" s="27" t="n"/>
      <c r="AJ292" s="531" t="n"/>
      <c r="AK292" s="530" t="inlineStr">
        <is>
          <t>MCC</t>
        </is>
      </c>
      <c r="AL292" s="27" t="n"/>
      <c r="AM292" s="27" t="n"/>
      <c r="AN292" s="27" t="n"/>
      <c r="AO292" s="27" t="n"/>
      <c r="AP292" s="27" t="n"/>
      <c r="AQ292" s="33" t="n"/>
      <c r="AR292" s="33" t="n"/>
      <c r="AS292" s="33" t="n"/>
      <c r="AT292" s="33" t="n"/>
      <c r="AU292" s="33" t="n"/>
      <c r="AV292" s="33" t="n"/>
      <c r="AW292" s="33" t="n"/>
      <c r="AX292" s="33" t="n"/>
      <c r="AY292" s="33" t="n"/>
      <c r="AZ292" s="33" t="n"/>
      <c r="BA292" s="33" t="n"/>
      <c r="BB292" s="33" t="n"/>
      <c r="BC292" s="33" t="n"/>
      <c r="BD292" s="33" t="n"/>
      <c r="BE292" s="33" t="n"/>
      <c r="BF292" s="33" t="n"/>
      <c r="BG292" s="33" t="n"/>
      <c r="BH292" s="33" t="n"/>
      <c r="BI292" s="27" t="n"/>
      <c r="BJ292" s="33" t="n"/>
      <c r="BK292" s="33" t="n"/>
      <c r="BL292" s="33" t="n"/>
      <c r="BM292" s="27" t="n"/>
      <c r="BN292" s="27" t="n"/>
      <c r="BO292" s="27" t="n"/>
      <c r="BP292" s="27" t="n"/>
      <c r="BQ292" s="522" t="inlineStr">
        <is>
          <t>1</t>
        </is>
      </c>
      <c r="BR292" s="37" t="n"/>
      <c r="BS292" s="36" t="n"/>
      <c r="BT292" s="37" t="n"/>
      <c r="BU292" s="39" t="n"/>
      <c r="BV292" s="523" t="n">
        <v>1812</v>
      </c>
    </row>
    <row r="293" ht="19.9" customHeight="1" s="521">
      <c r="A293" s="10" t="n">
        <v>293</v>
      </c>
      <c r="B293" s="15" t="n">
        <v>4</v>
      </c>
      <c r="C293" s="519" t="n">
        <v>1812</v>
      </c>
      <c r="D293" s="44" t="inlineStr">
        <is>
          <t>18-HS-17204P</t>
        </is>
      </c>
      <c r="E293" s="537" t="inlineStr">
        <is>
          <t>PP-1702B STOP</t>
        </is>
      </c>
      <c r="F293" s="22">
        <f>F292</f>
        <v/>
      </c>
      <c r="G293" s="21">
        <f>G292</f>
        <v/>
      </c>
      <c r="H293" s="21">
        <f>H292</f>
        <v/>
      </c>
      <c r="I293" s="21" t="n">
        <v>4</v>
      </c>
      <c r="J293" s="85">
        <f>J292</f>
        <v/>
      </c>
      <c r="K293" s="22">
        <f>IF(MID(J293,4,3)="551","DO","DI")</f>
        <v/>
      </c>
      <c r="L293" s="22" t="n"/>
      <c r="M293" s="22" t="n"/>
      <c r="N293" s="22">
        <f>IF(N292&lt;&gt;"",N292,"")</f>
        <v/>
      </c>
      <c r="O293" s="22" t="n"/>
      <c r="P293" s="22" t="n"/>
      <c r="Q293" s="22" t="n"/>
      <c r="R293" s="22" t="n"/>
      <c r="S293" s="25">
        <f>"%Z"&amp;TEXT(G293,"00")&amp;TEXT(H293,"0")&amp;"1"&amp;TEXT(I293,"00")</f>
        <v/>
      </c>
      <c r="T293" s="22">
        <f>IF(D293&lt;&gt;"",D293,"")</f>
        <v/>
      </c>
      <c r="U293" s="22" t="inlineStr">
        <is>
          <t>18-HS-17204P</t>
        </is>
      </c>
      <c r="V293" s="22">
        <f>IF(E293&lt;&gt;"",E293,"")</f>
        <v/>
      </c>
      <c r="W293" s="23" t="inlineStr">
        <is>
          <t>dry</t>
        </is>
      </c>
      <c r="X293" s="84" t="inlineStr">
        <is>
          <t>DCS</t>
        </is>
      </c>
      <c r="Y293" s="27" t="n"/>
      <c r="Z293" s="27" t="n"/>
      <c r="AA293" s="28" t="n"/>
      <c r="AB293" s="33" t="n"/>
      <c r="AC293" s="29" t="n"/>
      <c r="AD293" s="27" t="n"/>
      <c r="AE293" s="27" t="n"/>
      <c r="AF293" s="27" t="n"/>
      <c r="AG293" s="27" t="n"/>
      <c r="AH293" s="27" t="n"/>
      <c r="AI293" s="27" t="n"/>
      <c r="AJ293" s="531" t="n"/>
      <c r="AK293" s="530" t="inlineStr">
        <is>
          <t>MCC</t>
        </is>
      </c>
      <c r="AL293" s="27" t="n"/>
      <c r="AM293" s="27" t="n"/>
      <c r="AN293" s="27" t="n"/>
      <c r="AO293" s="27" t="n"/>
      <c r="AP293" s="27" t="n"/>
      <c r="AQ293" s="33" t="n"/>
      <c r="AR293" s="33" t="n"/>
      <c r="AS293" s="33" t="n"/>
      <c r="AT293" s="33" t="n"/>
      <c r="AU293" s="33" t="n"/>
      <c r="AV293" s="33" t="n"/>
      <c r="AW293" s="33" t="n"/>
      <c r="AX293" s="33" t="n"/>
      <c r="AY293" s="33" t="n"/>
      <c r="AZ293" s="33" t="n"/>
      <c r="BA293" s="33" t="n"/>
      <c r="BB293" s="33" t="n"/>
      <c r="BC293" s="33" t="n"/>
      <c r="BD293" s="33" t="n"/>
      <c r="BE293" s="33" t="n"/>
      <c r="BF293" s="33" t="n"/>
      <c r="BG293" s="33" t="n"/>
      <c r="BH293" s="33" t="n"/>
      <c r="BI293" s="27" t="n"/>
      <c r="BJ293" s="33" t="n"/>
      <c r="BK293" s="33" t="n"/>
      <c r="BL293" s="33" t="n"/>
      <c r="BM293" s="27" t="n"/>
      <c r="BN293" s="27" t="n"/>
      <c r="BO293" s="27" t="n"/>
      <c r="BP293" s="27" t="n"/>
      <c r="BQ293" s="522" t="inlineStr">
        <is>
          <t>1</t>
        </is>
      </c>
      <c r="BR293" s="37" t="n"/>
      <c r="BS293" s="36" t="n"/>
      <c r="BT293" s="37" t="n"/>
      <c r="BU293" s="39" t="n"/>
      <c r="BV293" s="523" t="n">
        <v>1812</v>
      </c>
    </row>
    <row r="294" ht="19.9" customHeight="1" s="521">
      <c r="A294" s="10" t="n">
        <v>294</v>
      </c>
      <c r="B294" s="15" t="n">
        <v>5</v>
      </c>
      <c r="C294" s="519" t="n">
        <v>1812</v>
      </c>
      <c r="D294" s="44" t="inlineStr">
        <is>
          <t>18-HS-17301P</t>
        </is>
      </c>
      <c r="E294" s="537" t="inlineStr">
        <is>
          <t>PP-1704 STOP</t>
        </is>
      </c>
      <c r="F294" s="22">
        <f>F293</f>
        <v/>
      </c>
      <c r="G294" s="21">
        <f>G293</f>
        <v/>
      </c>
      <c r="H294" s="21">
        <f>H293</f>
        <v/>
      </c>
      <c r="I294" s="21" t="n">
        <v>5</v>
      </c>
      <c r="J294" s="85">
        <f>J293</f>
        <v/>
      </c>
      <c r="K294" s="22">
        <f>IF(MID(J294,4,3)="551","DO","DI")</f>
        <v/>
      </c>
      <c r="L294" s="22" t="n"/>
      <c r="M294" s="22" t="n"/>
      <c r="N294" s="22">
        <f>IF(N293&lt;&gt;"",N293,"")</f>
        <v/>
      </c>
      <c r="O294" s="22" t="n"/>
      <c r="P294" s="22" t="n"/>
      <c r="Q294" s="22" t="n"/>
      <c r="R294" s="22" t="n"/>
      <c r="S294" s="25">
        <f>"%Z"&amp;TEXT(G294,"00")&amp;TEXT(H294,"0")&amp;"1"&amp;TEXT(I294,"00")</f>
        <v/>
      </c>
      <c r="T294" s="22">
        <f>IF(D294&lt;&gt;"",D294,"")</f>
        <v/>
      </c>
      <c r="U294" s="22" t="inlineStr">
        <is>
          <t>18-HS-17301P</t>
        </is>
      </c>
      <c r="V294" s="22">
        <f>IF(E294&lt;&gt;"",E294,"")</f>
        <v/>
      </c>
      <c r="W294" s="23" t="inlineStr">
        <is>
          <t>dry</t>
        </is>
      </c>
      <c r="X294" s="84" t="inlineStr">
        <is>
          <t>DCS</t>
        </is>
      </c>
      <c r="Y294" s="27" t="n"/>
      <c r="Z294" s="27" t="n"/>
      <c r="AA294" s="28" t="n"/>
      <c r="AB294" s="33" t="n"/>
      <c r="AC294" s="29" t="n"/>
      <c r="AD294" s="27" t="n"/>
      <c r="AE294" s="27" t="n"/>
      <c r="AF294" s="27" t="n"/>
      <c r="AG294" s="27" t="n"/>
      <c r="AH294" s="27" t="n"/>
      <c r="AI294" s="27" t="n"/>
      <c r="AJ294" s="531" t="n"/>
      <c r="AK294" s="530" t="inlineStr">
        <is>
          <t>MCC</t>
        </is>
      </c>
      <c r="AL294" s="27" t="n"/>
      <c r="AM294" s="27" t="n"/>
      <c r="AN294" s="27" t="n"/>
      <c r="AO294" s="27" t="n"/>
      <c r="AP294" s="27" t="n"/>
      <c r="AQ294" s="33" t="n"/>
      <c r="AR294" s="33" t="n"/>
      <c r="AS294" s="33" t="n"/>
      <c r="AT294" s="33" t="n"/>
      <c r="AU294" s="33" t="n"/>
      <c r="AV294" s="33" t="n"/>
      <c r="AW294" s="33" t="n"/>
      <c r="AX294" s="33" t="n"/>
      <c r="AY294" s="33" t="n"/>
      <c r="AZ294" s="33" t="n"/>
      <c r="BA294" s="33" t="n"/>
      <c r="BB294" s="33" t="n"/>
      <c r="BC294" s="33" t="n"/>
      <c r="BD294" s="33" t="n"/>
      <c r="BE294" s="33" t="n"/>
      <c r="BF294" s="33" t="n"/>
      <c r="BG294" s="33" t="n"/>
      <c r="BH294" s="33" t="n"/>
      <c r="BI294" s="27" t="n"/>
      <c r="BJ294" s="33" t="n"/>
      <c r="BK294" s="33" t="n"/>
      <c r="BL294" s="33" t="n"/>
      <c r="BM294" s="27" t="n"/>
      <c r="BN294" s="27" t="n"/>
      <c r="BO294" s="27" t="n"/>
      <c r="BP294" s="27" t="n"/>
      <c r="BQ294" s="522" t="inlineStr">
        <is>
          <t>1</t>
        </is>
      </c>
      <c r="BR294" s="37" t="n"/>
      <c r="BS294" s="36" t="n"/>
      <c r="BT294" s="37" t="n"/>
      <c r="BU294" s="39" t="n"/>
      <c r="BV294" s="523" t="n">
        <v>1812</v>
      </c>
    </row>
    <row r="295" ht="19.9" customHeight="1" s="521">
      <c r="A295" s="10" t="n">
        <v>295</v>
      </c>
      <c r="B295" s="15" t="n">
        <v>6</v>
      </c>
      <c r="C295" s="519" t="n">
        <v>1812</v>
      </c>
      <c r="D295" s="44" t="inlineStr">
        <is>
          <t>18-HS-17109P</t>
        </is>
      </c>
      <c r="E295" s="537" t="inlineStr">
        <is>
          <t>PP-1705 STOP</t>
        </is>
      </c>
      <c r="F295" s="22">
        <f>F294</f>
        <v/>
      </c>
      <c r="G295" s="21">
        <f>G294</f>
        <v/>
      </c>
      <c r="H295" s="21">
        <f>H294</f>
        <v/>
      </c>
      <c r="I295" s="21" t="n">
        <v>6</v>
      </c>
      <c r="J295" s="85">
        <f>J294</f>
        <v/>
      </c>
      <c r="K295" s="22">
        <f>IF(MID(J295,4,3)="551","DO","DI")</f>
        <v/>
      </c>
      <c r="L295" s="22" t="n"/>
      <c r="M295" s="22" t="n"/>
      <c r="N295" s="22">
        <f>IF(N294&lt;&gt;"",N294,"")</f>
        <v/>
      </c>
      <c r="O295" s="22" t="n"/>
      <c r="P295" s="22" t="n"/>
      <c r="Q295" s="22" t="n"/>
      <c r="R295" s="22" t="n"/>
      <c r="S295" s="25">
        <f>"%Z"&amp;TEXT(G295,"00")&amp;TEXT(H295,"0")&amp;"1"&amp;TEXT(I295,"00")</f>
        <v/>
      </c>
      <c r="T295" s="22">
        <f>IF(D295&lt;&gt;"",D295,"")</f>
        <v/>
      </c>
      <c r="U295" s="22" t="inlineStr">
        <is>
          <t>18-HS-17109P</t>
        </is>
      </c>
      <c r="V295" s="22">
        <f>IF(E295&lt;&gt;"",E295,"")</f>
        <v/>
      </c>
      <c r="W295" s="23" t="inlineStr">
        <is>
          <t>dry</t>
        </is>
      </c>
      <c r="X295" s="84" t="inlineStr">
        <is>
          <t>DCS</t>
        </is>
      </c>
      <c r="Y295" s="27" t="n"/>
      <c r="Z295" s="27" t="n"/>
      <c r="AA295" s="28" t="n"/>
      <c r="AB295" s="33" t="n"/>
      <c r="AC295" s="29" t="n"/>
      <c r="AD295" s="27" t="n"/>
      <c r="AE295" s="27" t="n"/>
      <c r="AF295" s="27" t="n"/>
      <c r="AG295" s="27" t="n"/>
      <c r="AH295" s="27" t="n"/>
      <c r="AI295" s="27" t="n"/>
      <c r="AJ295" s="531" t="n"/>
      <c r="AK295" s="530" t="inlineStr">
        <is>
          <t>MCC</t>
        </is>
      </c>
      <c r="AL295" s="27" t="n"/>
      <c r="AM295" s="27" t="n"/>
      <c r="AN295" s="27" t="n"/>
      <c r="AO295" s="27" t="n"/>
      <c r="AP295" s="27" t="n"/>
      <c r="AQ295" s="33" t="n"/>
      <c r="AR295" s="33" t="n"/>
      <c r="AS295" s="33" t="n"/>
      <c r="AT295" s="33" t="n"/>
      <c r="AU295" s="33" t="n"/>
      <c r="AV295" s="33" t="n"/>
      <c r="AW295" s="33" t="n"/>
      <c r="AX295" s="33" t="n"/>
      <c r="AY295" s="33" t="n"/>
      <c r="AZ295" s="33" t="n"/>
      <c r="BA295" s="33" t="n"/>
      <c r="BB295" s="33" t="n"/>
      <c r="BC295" s="33" t="n"/>
      <c r="BD295" s="33" t="n"/>
      <c r="BE295" s="33" t="n"/>
      <c r="BF295" s="33" t="n"/>
      <c r="BG295" s="33" t="n"/>
      <c r="BH295" s="33" t="n"/>
      <c r="BI295" s="27" t="n"/>
      <c r="BJ295" s="33" t="n"/>
      <c r="BK295" s="33" t="n"/>
      <c r="BL295" s="33" t="n"/>
      <c r="BM295" s="27" t="n"/>
      <c r="BN295" s="27" t="n"/>
      <c r="BO295" s="27" t="n"/>
      <c r="BP295" s="27" t="n"/>
      <c r="BQ295" s="522" t="inlineStr">
        <is>
          <t>1</t>
        </is>
      </c>
      <c r="BR295" s="37" t="n"/>
      <c r="BS295" s="36" t="n"/>
      <c r="BT295" s="37" t="n"/>
      <c r="BU295" s="39" t="n"/>
      <c r="BV295" s="523" t="n">
        <v>1812</v>
      </c>
    </row>
    <row r="296" ht="19.9" customHeight="1" s="521">
      <c r="A296" s="10" t="n">
        <v>296</v>
      </c>
      <c r="B296" s="15" t="n">
        <v>7</v>
      </c>
      <c r="C296" s="519" t="n"/>
      <c r="D296" s="50">
        <f>LEFT(F296,1)&amp;RIGHT(F296,2)&amp;"N"&amp;G296&amp;"S"&amp;H296&amp;"C"&amp;I296</f>
        <v/>
      </c>
      <c r="E296" s="537" t="inlineStr">
        <is>
          <t>Spare</t>
        </is>
      </c>
      <c r="F296" s="22">
        <f>F295</f>
        <v/>
      </c>
      <c r="G296" s="21">
        <f>G295</f>
        <v/>
      </c>
      <c r="H296" s="21">
        <f>H295</f>
        <v/>
      </c>
      <c r="I296" s="21" t="n">
        <v>7</v>
      </c>
      <c r="J296" s="85">
        <f>J295</f>
        <v/>
      </c>
      <c r="K296" s="22">
        <f>IF(MID(J296,4,3)="551","DO","DI")</f>
        <v/>
      </c>
      <c r="L296" s="22" t="n"/>
      <c r="M296" s="22" t="n"/>
      <c r="N296" s="22">
        <f>IF(N295&lt;&gt;"",N295,"")</f>
        <v/>
      </c>
      <c r="O296" s="22" t="n"/>
      <c r="P296" s="22" t="n"/>
      <c r="Q296" s="22" t="n"/>
      <c r="R296" s="22" t="n"/>
      <c r="S296" s="25">
        <f>"%Z"&amp;TEXT(G296,"00")&amp;TEXT(H296,"0")&amp;"1"&amp;TEXT(I296,"00")</f>
        <v/>
      </c>
      <c r="T296" s="22">
        <f>IF(D296&lt;&gt;"",D296,"")</f>
        <v/>
      </c>
      <c r="U296" s="22" t="n"/>
      <c r="V296" s="22">
        <f>IF(E296&lt;&gt;"",E296,"")</f>
        <v/>
      </c>
      <c r="W296" s="23" t="inlineStr">
        <is>
          <t>dry</t>
        </is>
      </c>
      <c r="X296" s="84" t="inlineStr">
        <is>
          <t>DCS</t>
        </is>
      </c>
      <c r="Y296" s="27" t="n"/>
      <c r="Z296" s="27" t="n"/>
      <c r="AA296" s="28" t="n"/>
      <c r="AB296" s="33" t="n"/>
      <c r="AC296" s="29" t="n"/>
      <c r="AD296" s="27" t="n"/>
      <c r="AE296" s="27" t="n"/>
      <c r="AF296" s="27" t="n"/>
      <c r="AG296" s="27" t="n"/>
      <c r="AH296" s="27" t="n"/>
      <c r="AI296" s="27" t="n"/>
      <c r="AJ296" s="531" t="n"/>
      <c r="AK296" s="530" t="n"/>
      <c r="AL296" s="27" t="n"/>
      <c r="AM296" s="27" t="n"/>
      <c r="AN296" s="27" t="n"/>
      <c r="AO296" s="27" t="n"/>
      <c r="AP296" s="27" t="n"/>
      <c r="AQ296" s="33" t="n"/>
      <c r="AR296" s="33" t="n"/>
      <c r="AS296" s="33" t="n"/>
      <c r="AT296" s="33" t="n"/>
      <c r="AU296" s="33" t="n"/>
      <c r="AV296" s="33" t="n"/>
      <c r="AW296" s="33" t="n"/>
      <c r="AX296" s="33" t="n"/>
      <c r="AY296" s="33" t="n"/>
      <c r="AZ296" s="33" t="n"/>
      <c r="BA296" s="33" t="n"/>
      <c r="BB296" s="33" t="n"/>
      <c r="BC296" s="33" t="n"/>
      <c r="BD296" s="33" t="n"/>
      <c r="BE296" s="33" t="n"/>
      <c r="BF296" s="33" t="n"/>
      <c r="BG296" s="33" t="n"/>
      <c r="BH296" s="33" t="n"/>
      <c r="BI296" s="27" t="n"/>
      <c r="BJ296" s="33" t="n"/>
      <c r="BK296" s="33" t="n"/>
      <c r="BL296" s="33" t="n"/>
      <c r="BM296" s="27" t="n"/>
      <c r="BN296" s="27" t="n"/>
      <c r="BO296" s="27" t="n"/>
      <c r="BP296" s="27" t="n"/>
      <c r="BQ296" s="36" t="n"/>
      <c r="BR296" s="37" t="n"/>
      <c r="BS296" s="36" t="n"/>
      <c r="BT296" s="37" t="n"/>
      <c r="BU296" s="39" t="n"/>
    </row>
    <row r="297" ht="19.9" customHeight="1" s="521">
      <c r="A297" s="10" t="n">
        <v>297</v>
      </c>
      <c r="B297" s="15" t="n">
        <v>8</v>
      </c>
      <c r="C297" s="519" t="n"/>
      <c r="D297" s="50">
        <f>LEFT(F297,1)&amp;RIGHT(F297,2)&amp;"N"&amp;G297&amp;"S"&amp;H297&amp;"C"&amp;I297</f>
        <v/>
      </c>
      <c r="E297" s="537" t="inlineStr">
        <is>
          <t>Spare</t>
        </is>
      </c>
      <c r="F297" s="22">
        <f>F296</f>
        <v/>
      </c>
      <c r="G297" s="21">
        <f>G296</f>
        <v/>
      </c>
      <c r="H297" s="21">
        <f>H296</f>
        <v/>
      </c>
      <c r="I297" s="21" t="n">
        <v>8</v>
      </c>
      <c r="J297" s="85">
        <f>J296</f>
        <v/>
      </c>
      <c r="K297" s="22">
        <f>IF(MID(J297,4,3)="551","DO","DI")</f>
        <v/>
      </c>
      <c r="L297" s="22" t="n"/>
      <c r="M297" s="22" t="n"/>
      <c r="N297" s="22">
        <f>IF(N296&lt;&gt;"",N296,"")</f>
        <v/>
      </c>
      <c r="O297" s="22" t="n"/>
      <c r="P297" s="22" t="n"/>
      <c r="Q297" s="22" t="n"/>
      <c r="R297" s="22" t="n"/>
      <c r="S297" s="25">
        <f>"%Z"&amp;TEXT(G297,"00")&amp;TEXT(H297,"0")&amp;"1"&amp;TEXT(I297,"00")</f>
        <v/>
      </c>
      <c r="T297" s="22">
        <f>IF(D297&lt;&gt;"",D297,"")</f>
        <v/>
      </c>
      <c r="U297" s="22" t="n"/>
      <c r="V297" s="22">
        <f>IF(E297&lt;&gt;"",E297,"")</f>
        <v/>
      </c>
      <c r="W297" s="23" t="inlineStr">
        <is>
          <t>dry</t>
        </is>
      </c>
      <c r="X297" s="84" t="inlineStr">
        <is>
          <t>DCS</t>
        </is>
      </c>
      <c r="Y297" s="27" t="n"/>
      <c r="Z297" s="27" t="n"/>
      <c r="AA297" s="28" t="n"/>
      <c r="AB297" s="33" t="n"/>
      <c r="AC297" s="29" t="n"/>
      <c r="AD297" s="27" t="n"/>
      <c r="AE297" s="27" t="n"/>
      <c r="AF297" s="27" t="n"/>
      <c r="AG297" s="27" t="n"/>
      <c r="AH297" s="27" t="n"/>
      <c r="AI297" s="27" t="n"/>
      <c r="AJ297" s="531" t="n"/>
      <c r="AK297" s="530" t="n"/>
      <c r="AL297" s="27" t="n"/>
      <c r="AM297" s="27" t="n"/>
      <c r="AN297" s="27" t="n"/>
      <c r="AO297" s="27" t="n"/>
      <c r="AP297" s="27" t="n"/>
      <c r="AQ297" s="33" t="n"/>
      <c r="AR297" s="33" t="n"/>
      <c r="AS297" s="33" t="n"/>
      <c r="AT297" s="33" t="n"/>
      <c r="AU297" s="33" t="n"/>
      <c r="AV297" s="33" t="n"/>
      <c r="AW297" s="33" t="n"/>
      <c r="AX297" s="33" t="n"/>
      <c r="AY297" s="33" t="n"/>
      <c r="AZ297" s="33" t="n"/>
      <c r="BA297" s="33" t="n"/>
      <c r="BB297" s="33" t="n"/>
      <c r="BC297" s="33" t="n"/>
      <c r="BD297" s="33" t="n"/>
      <c r="BE297" s="33" t="n"/>
      <c r="BF297" s="33" t="n"/>
      <c r="BG297" s="33" t="n"/>
      <c r="BH297" s="33" t="n"/>
      <c r="BI297" s="27" t="n"/>
      <c r="BJ297" s="33" t="n"/>
      <c r="BK297" s="33" t="n"/>
      <c r="BL297" s="33" t="n"/>
      <c r="BM297" s="27" t="n"/>
      <c r="BN297" s="27" t="n"/>
      <c r="BO297" s="27" t="n"/>
      <c r="BP297" s="27" t="n"/>
      <c r="BQ297" s="36" t="n"/>
      <c r="BR297" s="37" t="n"/>
      <c r="BS297" s="36" t="n"/>
      <c r="BT297" s="37" t="n"/>
      <c r="BU297" s="39" t="n"/>
    </row>
    <row r="298" ht="19.9" customHeight="1" s="521">
      <c r="A298" s="10" t="n">
        <v>298</v>
      </c>
      <c r="B298" s="15" t="n">
        <v>9</v>
      </c>
      <c r="C298" s="519" t="n"/>
      <c r="D298" s="50">
        <f>LEFT(F298,1)&amp;RIGHT(F298,2)&amp;"N"&amp;G298&amp;"S"&amp;H298&amp;"C"&amp;I298</f>
        <v/>
      </c>
      <c r="E298" s="537" t="inlineStr">
        <is>
          <t>Spare</t>
        </is>
      </c>
      <c r="F298" s="22">
        <f>F297</f>
        <v/>
      </c>
      <c r="G298" s="21">
        <f>G297</f>
        <v/>
      </c>
      <c r="H298" s="21">
        <f>H297</f>
        <v/>
      </c>
      <c r="I298" s="21" t="n">
        <v>9</v>
      </c>
      <c r="J298" s="85">
        <f>J297</f>
        <v/>
      </c>
      <c r="K298" s="22">
        <f>IF(MID(J298,4,3)="551","DO","DI")</f>
        <v/>
      </c>
      <c r="L298" s="22" t="n"/>
      <c r="M298" s="22" t="n"/>
      <c r="N298" s="22">
        <f>IF(N297&lt;&gt;"",N297,"")</f>
        <v/>
      </c>
      <c r="O298" s="22" t="n"/>
      <c r="P298" s="22" t="n"/>
      <c r="Q298" s="22" t="n"/>
      <c r="R298" s="22" t="n"/>
      <c r="S298" s="25">
        <f>"%Z"&amp;TEXT(G298,"00")&amp;TEXT(H298,"0")&amp;"1"&amp;TEXT(I298,"00")</f>
        <v/>
      </c>
      <c r="T298" s="22">
        <f>IF(D298&lt;&gt;"",D298,"")</f>
        <v/>
      </c>
      <c r="U298" s="22" t="n"/>
      <c r="V298" s="22">
        <f>IF(E298&lt;&gt;"",E298,"")</f>
        <v/>
      </c>
      <c r="W298" s="23" t="inlineStr">
        <is>
          <t>dry</t>
        </is>
      </c>
      <c r="X298" s="84" t="inlineStr">
        <is>
          <t>DCS</t>
        </is>
      </c>
      <c r="Y298" s="27" t="n"/>
      <c r="Z298" s="27" t="n"/>
      <c r="AA298" s="28" t="n"/>
      <c r="AB298" s="33" t="n"/>
      <c r="AC298" s="29" t="n"/>
      <c r="AD298" s="27" t="n"/>
      <c r="AE298" s="27" t="n"/>
      <c r="AF298" s="27" t="n"/>
      <c r="AG298" s="27" t="n"/>
      <c r="AH298" s="27" t="n"/>
      <c r="AI298" s="27" t="n"/>
      <c r="AJ298" s="531" t="n"/>
      <c r="AK298" s="530" t="n"/>
      <c r="AL298" s="27" t="n"/>
      <c r="AM298" s="27" t="n"/>
      <c r="AN298" s="27" t="n"/>
      <c r="AO298" s="27" t="n"/>
      <c r="AP298" s="27" t="n"/>
      <c r="AQ298" s="33" t="n"/>
      <c r="AR298" s="33" t="n"/>
      <c r="AS298" s="33" t="n"/>
      <c r="AT298" s="33" t="n"/>
      <c r="AU298" s="33" t="n"/>
      <c r="AV298" s="33" t="n"/>
      <c r="AW298" s="33" t="n"/>
      <c r="AX298" s="33" t="n"/>
      <c r="AY298" s="33" t="n"/>
      <c r="AZ298" s="33" t="n"/>
      <c r="BA298" s="33" t="n"/>
      <c r="BB298" s="33" t="n"/>
      <c r="BC298" s="33" t="n"/>
      <c r="BD298" s="33" t="n"/>
      <c r="BE298" s="33" t="n"/>
      <c r="BF298" s="33" t="n"/>
      <c r="BG298" s="33" t="n"/>
      <c r="BH298" s="33" t="n"/>
      <c r="BI298" s="27" t="n"/>
      <c r="BJ298" s="33" t="n"/>
      <c r="BK298" s="33" t="n"/>
      <c r="BL298" s="33" t="n"/>
      <c r="BM298" s="27" t="n"/>
      <c r="BN298" s="27" t="n"/>
      <c r="BO298" s="27" t="n"/>
      <c r="BP298" s="27" t="n"/>
      <c r="BQ298" s="36" t="n"/>
      <c r="BR298" s="37" t="n"/>
      <c r="BS298" s="36" t="n"/>
      <c r="BT298" s="37" t="n"/>
      <c r="BU298" s="39" t="n"/>
    </row>
    <row r="299" ht="19.9" customHeight="1" s="521">
      <c r="A299" s="10" t="n">
        <v>299</v>
      </c>
      <c r="B299" s="15" t="n">
        <v>10</v>
      </c>
      <c r="C299" s="519" t="n"/>
      <c r="D299" s="50">
        <f>LEFT(F299,1)&amp;RIGHT(F299,2)&amp;"N"&amp;G299&amp;"S"&amp;H299&amp;"C"&amp;I299</f>
        <v/>
      </c>
      <c r="E299" s="537" t="inlineStr">
        <is>
          <t>Spare</t>
        </is>
      </c>
      <c r="F299" s="22">
        <f>F298</f>
        <v/>
      </c>
      <c r="G299" s="21">
        <f>G298</f>
        <v/>
      </c>
      <c r="H299" s="21">
        <f>H298</f>
        <v/>
      </c>
      <c r="I299" s="21" t="n">
        <v>10</v>
      </c>
      <c r="J299" s="85">
        <f>J298</f>
        <v/>
      </c>
      <c r="K299" s="22">
        <f>IF(MID(J299,4,3)="551","DO","DI")</f>
        <v/>
      </c>
      <c r="L299" s="22" t="n"/>
      <c r="M299" s="22" t="n"/>
      <c r="N299" s="22">
        <f>IF(N298&lt;&gt;"",N298,"")</f>
        <v/>
      </c>
      <c r="O299" s="22" t="n"/>
      <c r="P299" s="22" t="n"/>
      <c r="Q299" s="22" t="n"/>
      <c r="R299" s="22" t="n"/>
      <c r="S299" s="25">
        <f>"%Z"&amp;TEXT(G299,"00")&amp;TEXT(H299,"0")&amp;"1"&amp;TEXT(I299,"00")</f>
        <v/>
      </c>
      <c r="T299" s="22">
        <f>IF(D299&lt;&gt;"",D299,"")</f>
        <v/>
      </c>
      <c r="U299" s="22" t="n"/>
      <c r="V299" s="22">
        <f>IF(E299&lt;&gt;"",E299,"")</f>
        <v/>
      </c>
      <c r="W299" s="23" t="inlineStr">
        <is>
          <t>dry</t>
        </is>
      </c>
      <c r="X299" s="84" t="inlineStr">
        <is>
          <t>DCS</t>
        </is>
      </c>
      <c r="Y299" s="27" t="n"/>
      <c r="Z299" s="27" t="n"/>
      <c r="AA299" s="28" t="n"/>
      <c r="AB299" s="33" t="n"/>
      <c r="AC299" s="29" t="n"/>
      <c r="AD299" s="27" t="n"/>
      <c r="AE299" s="27" t="n"/>
      <c r="AF299" s="27" t="n"/>
      <c r="AG299" s="27" t="n"/>
      <c r="AH299" s="27" t="n"/>
      <c r="AI299" s="27" t="n"/>
      <c r="AJ299" s="531" t="n"/>
      <c r="AK299" s="530" t="n"/>
      <c r="AL299" s="27" t="n"/>
      <c r="AM299" s="27" t="n"/>
      <c r="AN299" s="27" t="n"/>
      <c r="AO299" s="27" t="n"/>
      <c r="AP299" s="27" t="n"/>
      <c r="AQ299" s="33" t="n"/>
      <c r="AR299" s="33" t="n"/>
      <c r="AS299" s="33" t="n"/>
      <c r="AT299" s="33" t="n"/>
      <c r="AU299" s="33" t="n"/>
      <c r="AV299" s="33" t="n"/>
      <c r="AW299" s="33" t="n"/>
      <c r="AX299" s="33" t="n"/>
      <c r="AY299" s="33" t="n"/>
      <c r="AZ299" s="33" t="n"/>
      <c r="BA299" s="33" t="n"/>
      <c r="BB299" s="33" t="n"/>
      <c r="BC299" s="33" t="n"/>
      <c r="BD299" s="33" t="n"/>
      <c r="BE299" s="33" t="n"/>
      <c r="BF299" s="33" t="n"/>
      <c r="BG299" s="33" t="n"/>
      <c r="BH299" s="33" t="n"/>
      <c r="BI299" s="27" t="n"/>
      <c r="BJ299" s="33" t="n"/>
      <c r="BK299" s="33" t="n"/>
      <c r="BL299" s="33" t="n"/>
      <c r="BM299" s="27" t="n"/>
      <c r="BN299" s="27" t="n"/>
      <c r="BO299" s="27" t="n"/>
      <c r="BP299" s="27" t="n"/>
      <c r="BQ299" s="36" t="n"/>
      <c r="BR299" s="37" t="n"/>
      <c r="BS299" s="36" t="n"/>
      <c r="BT299" s="37" t="n"/>
      <c r="BU299" s="39" t="n"/>
    </row>
    <row r="300" ht="19.9" customHeight="1" s="521">
      <c r="A300" s="10" t="n">
        <v>300</v>
      </c>
      <c r="B300" s="15" t="n">
        <v>11</v>
      </c>
      <c r="C300" s="519" t="n"/>
      <c r="D300" s="50">
        <f>LEFT(F300,1)&amp;RIGHT(F300,2)&amp;"N"&amp;G300&amp;"S"&amp;H300&amp;"C"&amp;I300</f>
        <v/>
      </c>
      <c r="E300" s="537" t="inlineStr">
        <is>
          <t>Spare</t>
        </is>
      </c>
      <c r="F300" s="22">
        <f>F299</f>
        <v/>
      </c>
      <c r="G300" s="21">
        <f>G299</f>
        <v/>
      </c>
      <c r="H300" s="21">
        <f>H299</f>
        <v/>
      </c>
      <c r="I300" s="21" t="n">
        <v>11</v>
      </c>
      <c r="J300" s="85">
        <f>J299</f>
        <v/>
      </c>
      <c r="K300" s="22">
        <f>IF(MID(J300,4,3)="551","DO","DI")</f>
        <v/>
      </c>
      <c r="L300" s="22" t="n"/>
      <c r="M300" s="22" t="n"/>
      <c r="N300" s="22">
        <f>IF(N299&lt;&gt;"",N299,"")</f>
        <v/>
      </c>
      <c r="O300" s="22" t="n"/>
      <c r="P300" s="22" t="n"/>
      <c r="Q300" s="22" t="n"/>
      <c r="R300" s="22" t="n"/>
      <c r="S300" s="25">
        <f>"%Z"&amp;TEXT(G300,"00")&amp;TEXT(H300,"0")&amp;"1"&amp;TEXT(I300,"00")</f>
        <v/>
      </c>
      <c r="T300" s="22">
        <f>IF(D300&lt;&gt;"",D300,"")</f>
        <v/>
      </c>
      <c r="U300" s="22" t="n"/>
      <c r="V300" s="22">
        <f>IF(E300&lt;&gt;"",E300,"")</f>
        <v/>
      </c>
      <c r="W300" s="23" t="inlineStr">
        <is>
          <t>dry</t>
        </is>
      </c>
      <c r="X300" s="84" t="inlineStr">
        <is>
          <t>DCS</t>
        </is>
      </c>
      <c r="Y300" s="27" t="n"/>
      <c r="Z300" s="27" t="n"/>
      <c r="AA300" s="28" t="n"/>
      <c r="AB300" s="33" t="n"/>
      <c r="AC300" s="29" t="n"/>
      <c r="AD300" s="27" t="n"/>
      <c r="AE300" s="27" t="n"/>
      <c r="AF300" s="27" t="n"/>
      <c r="AG300" s="27" t="n"/>
      <c r="AH300" s="27" t="n"/>
      <c r="AI300" s="27" t="n"/>
      <c r="AJ300" s="531" t="n"/>
      <c r="AK300" s="530" t="n"/>
      <c r="AL300" s="27" t="n"/>
      <c r="AM300" s="27" t="n"/>
      <c r="AN300" s="27" t="n"/>
      <c r="AO300" s="27" t="n"/>
      <c r="AP300" s="27" t="n"/>
      <c r="AQ300" s="33" t="n"/>
      <c r="AR300" s="33" t="n"/>
      <c r="AS300" s="33" t="n"/>
      <c r="AT300" s="33" t="n"/>
      <c r="AU300" s="33" t="n"/>
      <c r="AV300" s="33" t="n"/>
      <c r="AW300" s="33" t="n"/>
      <c r="AX300" s="33" t="n"/>
      <c r="AY300" s="33" t="n"/>
      <c r="AZ300" s="33" t="n"/>
      <c r="BA300" s="33" t="n"/>
      <c r="BB300" s="33" t="n"/>
      <c r="BC300" s="33" t="n"/>
      <c r="BD300" s="33" t="n"/>
      <c r="BE300" s="33" t="n"/>
      <c r="BF300" s="33" t="n"/>
      <c r="BG300" s="33" t="n"/>
      <c r="BH300" s="33" t="n"/>
      <c r="BI300" s="27" t="n"/>
      <c r="BJ300" s="33" t="n"/>
      <c r="BK300" s="33" t="n"/>
      <c r="BL300" s="33" t="n"/>
      <c r="BM300" s="27" t="n"/>
      <c r="BN300" s="27" t="n"/>
      <c r="BO300" s="27" t="n"/>
      <c r="BP300" s="27" t="n"/>
      <c r="BQ300" s="36" t="n"/>
      <c r="BR300" s="37" t="n"/>
      <c r="BS300" s="36" t="n"/>
      <c r="BT300" s="37" t="n"/>
      <c r="BU300" s="39" t="n"/>
    </row>
    <row r="301" ht="19.9" customHeight="1" s="521">
      <c r="A301" s="10" t="n">
        <v>301</v>
      </c>
      <c r="B301" s="15" t="n">
        <v>12</v>
      </c>
      <c r="C301" s="519" t="n"/>
      <c r="D301" s="50">
        <f>LEFT(F301,1)&amp;RIGHT(F301,2)&amp;"N"&amp;G301&amp;"S"&amp;H301&amp;"C"&amp;I301</f>
        <v/>
      </c>
      <c r="E301" s="537" t="inlineStr">
        <is>
          <t>Spare</t>
        </is>
      </c>
      <c r="F301" s="22">
        <f>F300</f>
        <v/>
      </c>
      <c r="G301" s="21">
        <f>G300</f>
        <v/>
      </c>
      <c r="H301" s="21">
        <f>H300</f>
        <v/>
      </c>
      <c r="I301" s="21" t="n">
        <v>12</v>
      </c>
      <c r="J301" s="85">
        <f>J300</f>
        <v/>
      </c>
      <c r="K301" s="22">
        <f>IF(MID(J301,4,3)="551","DO","DI")</f>
        <v/>
      </c>
      <c r="L301" s="22" t="n"/>
      <c r="M301" s="22" t="n"/>
      <c r="N301" s="22">
        <f>IF(N300&lt;&gt;"",N300,"")</f>
        <v/>
      </c>
      <c r="O301" s="22" t="n"/>
      <c r="P301" s="22" t="n"/>
      <c r="Q301" s="22" t="n"/>
      <c r="R301" s="22" t="n"/>
      <c r="S301" s="25">
        <f>"%Z"&amp;TEXT(G301,"00")&amp;TEXT(H301,"0")&amp;"1"&amp;TEXT(I301,"00")</f>
        <v/>
      </c>
      <c r="T301" s="22">
        <f>IF(D301&lt;&gt;"",D301,"")</f>
        <v/>
      </c>
      <c r="U301" s="22" t="n"/>
      <c r="V301" s="22">
        <f>IF(E301&lt;&gt;"",E301,"")</f>
        <v/>
      </c>
      <c r="W301" s="23" t="inlineStr">
        <is>
          <t>dry</t>
        </is>
      </c>
      <c r="X301" s="84" t="inlineStr">
        <is>
          <t>DCS</t>
        </is>
      </c>
      <c r="Y301" s="27" t="n"/>
      <c r="Z301" s="27" t="n"/>
      <c r="AA301" s="28" t="n"/>
      <c r="AB301" s="33" t="n"/>
      <c r="AC301" s="29" t="n"/>
      <c r="AD301" s="27" t="n"/>
      <c r="AE301" s="27" t="n"/>
      <c r="AF301" s="27" t="n"/>
      <c r="AG301" s="27" t="n"/>
      <c r="AH301" s="27" t="n"/>
      <c r="AI301" s="27" t="n"/>
      <c r="AJ301" s="531" t="n"/>
      <c r="AK301" s="530" t="n"/>
      <c r="AL301" s="27" t="n"/>
      <c r="AM301" s="27" t="n"/>
      <c r="AN301" s="27" t="n"/>
      <c r="AO301" s="27" t="n"/>
      <c r="AP301" s="27" t="n"/>
      <c r="AQ301" s="33" t="n"/>
      <c r="AR301" s="33" t="n"/>
      <c r="AS301" s="33" t="n"/>
      <c r="AT301" s="33" t="n"/>
      <c r="AU301" s="33" t="n"/>
      <c r="AV301" s="33" t="n"/>
      <c r="AW301" s="33" t="n"/>
      <c r="AX301" s="33" t="n"/>
      <c r="AY301" s="33" t="n"/>
      <c r="AZ301" s="33" t="n"/>
      <c r="BA301" s="33" t="n"/>
      <c r="BB301" s="33" t="n"/>
      <c r="BC301" s="33" t="n"/>
      <c r="BD301" s="33" t="n"/>
      <c r="BE301" s="33" t="n"/>
      <c r="BF301" s="33" t="n"/>
      <c r="BG301" s="33" t="n"/>
      <c r="BH301" s="33" t="n"/>
      <c r="BI301" s="27" t="n"/>
      <c r="BJ301" s="33" t="n"/>
      <c r="BK301" s="33" t="n"/>
      <c r="BL301" s="33" t="n"/>
      <c r="BM301" s="27" t="n"/>
      <c r="BN301" s="27" t="n"/>
      <c r="BO301" s="27" t="n"/>
      <c r="BP301" s="27" t="n"/>
      <c r="BQ301" s="36" t="n"/>
      <c r="BR301" s="37" t="n"/>
      <c r="BS301" s="36" t="n"/>
      <c r="BT301" s="37" t="n"/>
      <c r="BU301" s="39" t="n"/>
    </row>
    <row r="302" ht="19.9" customHeight="1" s="521">
      <c r="A302" s="10" t="n">
        <v>302</v>
      </c>
      <c r="B302" s="15" t="n">
        <v>13</v>
      </c>
      <c r="C302" s="519" t="n"/>
      <c r="D302" s="50">
        <f>LEFT(F302,1)&amp;RIGHT(F302,2)&amp;"N"&amp;G302&amp;"S"&amp;H302&amp;"C"&amp;I302</f>
        <v/>
      </c>
      <c r="E302" s="537" t="inlineStr">
        <is>
          <t>Spare</t>
        </is>
      </c>
      <c r="F302" s="22">
        <f>F301</f>
        <v/>
      </c>
      <c r="G302" s="21">
        <f>G301</f>
        <v/>
      </c>
      <c r="H302" s="21">
        <f>H301</f>
        <v/>
      </c>
      <c r="I302" s="21" t="n">
        <v>13</v>
      </c>
      <c r="J302" s="85">
        <f>J301</f>
        <v/>
      </c>
      <c r="K302" s="22">
        <f>IF(MID(J302,4,3)="551","DO","DI")</f>
        <v/>
      </c>
      <c r="L302" s="22" t="n"/>
      <c r="M302" s="22" t="n"/>
      <c r="N302" s="22">
        <f>IF(N301&lt;&gt;"",N301,"")</f>
        <v/>
      </c>
      <c r="O302" s="22" t="n"/>
      <c r="P302" s="22" t="n"/>
      <c r="Q302" s="22" t="n"/>
      <c r="R302" s="22" t="n"/>
      <c r="S302" s="25">
        <f>"%Z"&amp;TEXT(G302,"00")&amp;TEXT(H302,"0")&amp;"1"&amp;TEXT(I302,"00")</f>
        <v/>
      </c>
      <c r="T302" s="22">
        <f>IF(D302&lt;&gt;"",D302,"")</f>
        <v/>
      </c>
      <c r="U302" s="22" t="n"/>
      <c r="V302" s="22">
        <f>IF(E302&lt;&gt;"",E302,"")</f>
        <v/>
      </c>
      <c r="W302" s="23" t="inlineStr">
        <is>
          <t>dry</t>
        </is>
      </c>
      <c r="X302" s="84" t="inlineStr">
        <is>
          <t>DCS</t>
        </is>
      </c>
      <c r="Y302" s="27" t="n"/>
      <c r="Z302" s="27" t="n"/>
      <c r="AA302" s="28" t="n"/>
      <c r="AB302" s="33" t="n"/>
      <c r="AC302" s="29" t="n"/>
      <c r="AD302" s="27" t="n"/>
      <c r="AE302" s="27" t="n"/>
      <c r="AF302" s="27" t="n"/>
      <c r="AG302" s="27" t="n"/>
      <c r="AH302" s="27" t="n"/>
      <c r="AI302" s="27" t="n"/>
      <c r="AJ302" s="531" t="n"/>
      <c r="AK302" s="530" t="n"/>
      <c r="AL302" s="27" t="n"/>
      <c r="AM302" s="27" t="n"/>
      <c r="AN302" s="27" t="n"/>
      <c r="AO302" s="27" t="n"/>
      <c r="AP302" s="27" t="n"/>
      <c r="AQ302" s="33" t="n"/>
      <c r="AR302" s="33" t="n"/>
      <c r="AS302" s="33" t="n"/>
      <c r="AT302" s="33" t="n"/>
      <c r="AU302" s="33" t="n"/>
      <c r="AV302" s="33" t="n"/>
      <c r="AW302" s="33" t="n"/>
      <c r="AX302" s="33" t="n"/>
      <c r="AY302" s="33" t="n"/>
      <c r="AZ302" s="33" t="n"/>
      <c r="BA302" s="33" t="n"/>
      <c r="BB302" s="33" t="n"/>
      <c r="BC302" s="33" t="n"/>
      <c r="BD302" s="33" t="n"/>
      <c r="BE302" s="33" t="n"/>
      <c r="BF302" s="33" t="n"/>
      <c r="BG302" s="33" t="n"/>
      <c r="BH302" s="33" t="n"/>
      <c r="BI302" s="27" t="n"/>
      <c r="BJ302" s="33" t="n"/>
      <c r="BK302" s="33" t="n"/>
      <c r="BL302" s="33" t="n"/>
      <c r="BM302" s="27" t="n"/>
      <c r="BN302" s="27" t="n"/>
      <c r="BO302" s="27" t="n"/>
      <c r="BP302" s="27" t="n"/>
      <c r="BQ302" s="36" t="n"/>
      <c r="BR302" s="37" t="n"/>
      <c r="BS302" s="36" t="n"/>
      <c r="BT302" s="37" t="n"/>
      <c r="BU302" s="39" t="n"/>
    </row>
    <row r="303" ht="19.9" customHeight="1" s="521">
      <c r="A303" s="10" t="n">
        <v>303</v>
      </c>
      <c r="B303" s="15" t="n">
        <v>14</v>
      </c>
      <c r="C303" s="519" t="n"/>
      <c r="D303" s="50">
        <f>LEFT(F303,1)&amp;RIGHT(F303,2)&amp;"N"&amp;G303&amp;"S"&amp;H303&amp;"C"&amp;I303</f>
        <v/>
      </c>
      <c r="E303" s="537" t="inlineStr">
        <is>
          <t>Spare</t>
        </is>
      </c>
      <c r="F303" s="22">
        <f>F302</f>
        <v/>
      </c>
      <c r="G303" s="21">
        <f>G302</f>
        <v/>
      </c>
      <c r="H303" s="21">
        <f>H302</f>
        <v/>
      </c>
      <c r="I303" s="21" t="n">
        <v>14</v>
      </c>
      <c r="J303" s="85">
        <f>J302</f>
        <v/>
      </c>
      <c r="K303" s="22">
        <f>IF(MID(J303,4,3)="551","DO","DI")</f>
        <v/>
      </c>
      <c r="L303" s="22" t="n"/>
      <c r="M303" s="22" t="n"/>
      <c r="N303" s="22">
        <f>IF(N302&lt;&gt;"",N302,"")</f>
        <v/>
      </c>
      <c r="O303" s="22" t="n"/>
      <c r="P303" s="22" t="n"/>
      <c r="Q303" s="22" t="n"/>
      <c r="R303" s="22" t="n"/>
      <c r="S303" s="25">
        <f>"%Z"&amp;TEXT(G303,"00")&amp;TEXT(H303,"0")&amp;"1"&amp;TEXT(I303,"00")</f>
        <v/>
      </c>
      <c r="T303" s="22">
        <f>IF(D303&lt;&gt;"",D303,"")</f>
        <v/>
      </c>
      <c r="U303" s="22" t="n"/>
      <c r="V303" s="22">
        <f>IF(E303&lt;&gt;"",E303,"")</f>
        <v/>
      </c>
      <c r="W303" s="23" t="inlineStr">
        <is>
          <t>dry</t>
        </is>
      </c>
      <c r="X303" s="84" t="inlineStr">
        <is>
          <t>DCS</t>
        </is>
      </c>
      <c r="Y303" s="27" t="n"/>
      <c r="Z303" s="27" t="n"/>
      <c r="AA303" s="28" t="n"/>
      <c r="AB303" s="33" t="n"/>
      <c r="AC303" s="29" t="n"/>
      <c r="AD303" s="27" t="n"/>
      <c r="AE303" s="27" t="n"/>
      <c r="AF303" s="27" t="n"/>
      <c r="AG303" s="27" t="n"/>
      <c r="AH303" s="27" t="n"/>
      <c r="AI303" s="27" t="n"/>
      <c r="AJ303" s="531" t="n"/>
      <c r="AK303" s="530" t="n"/>
      <c r="AL303" s="27" t="n"/>
      <c r="AM303" s="27" t="n"/>
      <c r="AN303" s="27" t="n"/>
      <c r="AO303" s="27" t="n"/>
      <c r="AP303" s="27" t="n"/>
      <c r="AQ303" s="33" t="n"/>
      <c r="AR303" s="33" t="n"/>
      <c r="AS303" s="33" t="n"/>
      <c r="AT303" s="33" t="n"/>
      <c r="AU303" s="33" t="n"/>
      <c r="AV303" s="33" t="n"/>
      <c r="AW303" s="33" t="n"/>
      <c r="AX303" s="33" t="n"/>
      <c r="AY303" s="33" t="n"/>
      <c r="AZ303" s="33" t="n"/>
      <c r="BA303" s="33" t="n"/>
      <c r="BB303" s="33" t="n"/>
      <c r="BC303" s="33" t="n"/>
      <c r="BD303" s="33" t="n"/>
      <c r="BE303" s="33" t="n"/>
      <c r="BF303" s="33" t="n"/>
      <c r="BG303" s="33" t="n"/>
      <c r="BH303" s="33" t="n"/>
      <c r="BI303" s="27" t="n"/>
      <c r="BJ303" s="33" t="n"/>
      <c r="BK303" s="33" t="n"/>
      <c r="BL303" s="33" t="n"/>
      <c r="BM303" s="27" t="n"/>
      <c r="BN303" s="27" t="n"/>
      <c r="BO303" s="27" t="n"/>
      <c r="BP303" s="27" t="n"/>
      <c r="BQ303" s="36" t="n"/>
      <c r="BR303" s="37" t="n"/>
      <c r="BS303" s="36" t="n"/>
      <c r="BT303" s="37" t="n"/>
      <c r="BU303" s="39" t="n"/>
    </row>
    <row r="304" ht="19.9" customHeight="1" s="521">
      <c r="A304" s="10" t="n">
        <v>304</v>
      </c>
      <c r="B304" s="15" t="n">
        <v>15</v>
      </c>
      <c r="C304" s="519" t="n"/>
      <c r="D304" s="50">
        <f>LEFT(F304,1)&amp;RIGHT(F304,2)&amp;"N"&amp;G304&amp;"S"&amp;H304&amp;"C"&amp;I304</f>
        <v/>
      </c>
      <c r="E304" s="537" t="inlineStr">
        <is>
          <t>Spare</t>
        </is>
      </c>
      <c r="F304" s="22">
        <f>F303</f>
        <v/>
      </c>
      <c r="G304" s="21">
        <f>G303</f>
        <v/>
      </c>
      <c r="H304" s="21">
        <f>H303</f>
        <v/>
      </c>
      <c r="I304" s="21" t="n">
        <v>15</v>
      </c>
      <c r="J304" s="85">
        <f>J303</f>
        <v/>
      </c>
      <c r="K304" s="22">
        <f>IF(MID(J304,4,3)="551","DO","DI")</f>
        <v/>
      </c>
      <c r="L304" s="22" t="n"/>
      <c r="M304" s="22" t="n"/>
      <c r="N304" s="22">
        <f>IF(N303&lt;&gt;"",N303,"")</f>
        <v/>
      </c>
      <c r="O304" s="22" t="n"/>
      <c r="P304" s="22" t="n"/>
      <c r="Q304" s="22" t="n"/>
      <c r="R304" s="22" t="n"/>
      <c r="S304" s="25">
        <f>"%Z"&amp;TEXT(G304,"00")&amp;TEXT(H304,"0")&amp;"1"&amp;TEXT(I304,"00")</f>
        <v/>
      </c>
      <c r="T304" s="22">
        <f>IF(D304&lt;&gt;"",D304,"")</f>
        <v/>
      </c>
      <c r="U304" s="22" t="n"/>
      <c r="V304" s="22">
        <f>IF(E304&lt;&gt;"",E304,"")</f>
        <v/>
      </c>
      <c r="W304" s="23" t="inlineStr">
        <is>
          <t>dry</t>
        </is>
      </c>
      <c r="X304" s="84" t="inlineStr">
        <is>
          <t>DCS</t>
        </is>
      </c>
      <c r="Y304" s="27" t="n"/>
      <c r="Z304" s="27" t="n"/>
      <c r="AA304" s="28" t="n"/>
      <c r="AB304" s="33" t="n"/>
      <c r="AC304" s="29" t="n"/>
      <c r="AD304" s="27" t="n"/>
      <c r="AE304" s="27" t="n"/>
      <c r="AF304" s="27" t="n"/>
      <c r="AG304" s="27" t="n"/>
      <c r="AH304" s="27" t="n"/>
      <c r="AI304" s="27" t="n"/>
      <c r="AJ304" s="531" t="n"/>
      <c r="AK304" s="530" t="n"/>
      <c r="AL304" s="27" t="n"/>
      <c r="AM304" s="27" t="n"/>
      <c r="AN304" s="27" t="n"/>
      <c r="AO304" s="27" t="n"/>
      <c r="AP304" s="27" t="n"/>
      <c r="AQ304" s="33" t="n"/>
      <c r="AR304" s="33" t="n"/>
      <c r="AS304" s="33" t="n"/>
      <c r="AT304" s="33" t="n"/>
      <c r="AU304" s="33" t="n"/>
      <c r="AV304" s="33" t="n"/>
      <c r="AW304" s="33" t="n"/>
      <c r="AX304" s="33" t="n"/>
      <c r="AY304" s="33" t="n"/>
      <c r="AZ304" s="33" t="n"/>
      <c r="BA304" s="33" t="n"/>
      <c r="BB304" s="33" t="n"/>
      <c r="BC304" s="33" t="n"/>
      <c r="BD304" s="33" t="n"/>
      <c r="BE304" s="33" t="n"/>
      <c r="BF304" s="33" t="n"/>
      <c r="BG304" s="33" t="n"/>
      <c r="BH304" s="33" t="n"/>
      <c r="BI304" s="27" t="n"/>
      <c r="BJ304" s="33" t="n"/>
      <c r="BK304" s="33" t="n"/>
      <c r="BL304" s="33" t="n"/>
      <c r="BM304" s="27" t="n"/>
      <c r="BN304" s="27" t="n"/>
      <c r="BO304" s="27" t="n"/>
      <c r="BP304" s="27" t="n"/>
      <c r="BQ304" s="36" t="n"/>
      <c r="BR304" s="37" t="n"/>
      <c r="BS304" s="36" t="n"/>
      <c r="BT304" s="37" t="n"/>
      <c r="BU304" s="39" t="n"/>
    </row>
    <row r="305" ht="19.9" customHeight="1" s="521">
      <c r="A305" s="10" t="n">
        <v>305</v>
      </c>
      <c r="B305" s="15" t="n">
        <v>16</v>
      </c>
      <c r="C305" s="519" t="n"/>
      <c r="D305" s="50">
        <f>LEFT(F305,1)&amp;RIGHT(F305,2)&amp;"N"&amp;G305&amp;"S"&amp;H305&amp;"C"&amp;I305</f>
        <v/>
      </c>
      <c r="E305" s="537" t="inlineStr">
        <is>
          <t>Spare</t>
        </is>
      </c>
      <c r="F305" s="22">
        <f>F304</f>
        <v/>
      </c>
      <c r="G305" s="21">
        <f>G304</f>
        <v/>
      </c>
      <c r="H305" s="21">
        <f>H304</f>
        <v/>
      </c>
      <c r="I305" s="21" t="n">
        <v>16</v>
      </c>
      <c r="J305" s="85">
        <f>J304</f>
        <v/>
      </c>
      <c r="K305" s="22">
        <f>IF(MID(J305,4,3)="551","DO","DI")</f>
        <v/>
      </c>
      <c r="L305" s="22" t="n"/>
      <c r="M305" s="22" t="n"/>
      <c r="N305" s="22">
        <f>IF(N304&lt;&gt;"",N304,"")</f>
        <v/>
      </c>
      <c r="O305" s="22" t="n"/>
      <c r="P305" s="22" t="n"/>
      <c r="Q305" s="22" t="n"/>
      <c r="R305" s="22" t="n"/>
      <c r="S305" s="25">
        <f>"%Z"&amp;TEXT(G305,"00")&amp;TEXT(H305,"0")&amp;"1"&amp;TEXT(I305,"00")</f>
        <v/>
      </c>
      <c r="T305" s="22">
        <f>IF(D305&lt;&gt;"",D305,"")</f>
        <v/>
      </c>
      <c r="U305" s="22" t="n"/>
      <c r="V305" s="22">
        <f>IF(E305&lt;&gt;"",E305,"")</f>
        <v/>
      </c>
      <c r="W305" s="23" t="inlineStr">
        <is>
          <t>dry</t>
        </is>
      </c>
      <c r="X305" s="84" t="inlineStr">
        <is>
          <t>DCS</t>
        </is>
      </c>
      <c r="Y305" s="27" t="n"/>
      <c r="Z305" s="27" t="n"/>
      <c r="AA305" s="28" t="n"/>
      <c r="AB305" s="33" t="n"/>
      <c r="AC305" s="29" t="n"/>
      <c r="AD305" s="27" t="n"/>
      <c r="AE305" s="27" t="n"/>
      <c r="AF305" s="27" t="n"/>
      <c r="AG305" s="27" t="n"/>
      <c r="AH305" s="27" t="n"/>
      <c r="AI305" s="27" t="n"/>
      <c r="AJ305" s="531" t="n"/>
      <c r="AK305" s="530" t="n"/>
      <c r="AL305" s="27" t="n"/>
      <c r="AM305" s="27" t="n"/>
      <c r="AN305" s="27" t="n"/>
      <c r="AO305" s="27" t="n"/>
      <c r="AP305" s="27" t="n"/>
      <c r="AQ305" s="33" t="n"/>
      <c r="AR305" s="33" t="n"/>
      <c r="AS305" s="33" t="n"/>
      <c r="AT305" s="33" t="n"/>
      <c r="AU305" s="33" t="n"/>
      <c r="AV305" s="33" t="n"/>
      <c r="AW305" s="33" t="n"/>
      <c r="AX305" s="33" t="n"/>
      <c r="AY305" s="33" t="n"/>
      <c r="AZ305" s="33" t="n"/>
      <c r="BA305" s="33" t="n"/>
      <c r="BB305" s="33" t="n"/>
      <c r="BC305" s="33" t="n"/>
      <c r="BD305" s="33" t="n"/>
      <c r="BE305" s="33" t="n"/>
      <c r="BF305" s="33" t="n"/>
      <c r="BG305" s="33" t="n"/>
      <c r="BH305" s="33" t="n"/>
      <c r="BI305" s="27" t="n"/>
      <c r="BJ305" s="33" t="n"/>
      <c r="BK305" s="33" t="n"/>
      <c r="BL305" s="33" t="n"/>
      <c r="BM305" s="27" t="n"/>
      <c r="BN305" s="27" t="n"/>
      <c r="BO305" s="27" t="n"/>
      <c r="BP305" s="27" t="n"/>
      <c r="BQ305" s="36" t="n"/>
      <c r="BR305" s="37" t="n"/>
      <c r="BS305" s="36" t="n"/>
      <c r="BT305" s="37" t="n"/>
      <c r="BU305" s="39" t="n"/>
    </row>
    <row r="306" ht="19.9" customHeight="1" s="521">
      <c r="A306" s="10" t="n">
        <v>306</v>
      </c>
      <c r="B306" s="15" t="n">
        <v>17</v>
      </c>
      <c r="C306" s="519" t="n"/>
      <c r="D306" s="50">
        <f>LEFT(F306,1)&amp;RIGHT(F306,2)&amp;"N"&amp;G306&amp;"S"&amp;H306&amp;"C"&amp;I306</f>
        <v/>
      </c>
      <c r="E306" s="537" t="inlineStr">
        <is>
          <t>Spare</t>
        </is>
      </c>
      <c r="F306" s="22">
        <f>F305</f>
        <v/>
      </c>
      <c r="G306" s="21">
        <f>G305</f>
        <v/>
      </c>
      <c r="H306" s="21">
        <f>H305</f>
        <v/>
      </c>
      <c r="I306" s="21" t="n">
        <v>17</v>
      </c>
      <c r="J306" s="85">
        <f>J305</f>
        <v/>
      </c>
      <c r="K306" s="22">
        <f>IF(MID(J306,4,3)="551","DO","DI")</f>
        <v/>
      </c>
      <c r="L306" s="22" t="n"/>
      <c r="M306" s="22" t="n"/>
      <c r="N306" s="22">
        <f>IF(N305&lt;&gt;"",N305,"")</f>
        <v/>
      </c>
      <c r="O306" s="22" t="n"/>
      <c r="P306" s="22" t="n"/>
      <c r="Q306" s="22" t="n"/>
      <c r="R306" s="22" t="n"/>
      <c r="S306" s="25">
        <f>"%Z"&amp;TEXT(G306,"00")&amp;TEXT(H306,"0")&amp;"1"&amp;TEXT(I306,"00")</f>
        <v/>
      </c>
      <c r="T306" s="22">
        <f>IF(D306&lt;&gt;"",D306,"")</f>
        <v/>
      </c>
      <c r="U306" s="22" t="n"/>
      <c r="V306" s="22">
        <f>IF(E306&lt;&gt;"",E306,"")</f>
        <v/>
      </c>
      <c r="W306" s="23" t="inlineStr">
        <is>
          <t>dry</t>
        </is>
      </c>
      <c r="X306" s="84" t="inlineStr">
        <is>
          <t>DCS</t>
        </is>
      </c>
      <c r="Y306" s="27" t="n"/>
      <c r="Z306" s="27" t="n"/>
      <c r="AA306" s="28" t="n"/>
      <c r="AB306" s="33" t="n"/>
      <c r="AC306" s="29" t="n"/>
      <c r="AD306" s="27" t="n"/>
      <c r="AE306" s="27" t="n"/>
      <c r="AF306" s="27" t="n"/>
      <c r="AG306" s="27" t="n"/>
      <c r="AH306" s="27" t="n"/>
      <c r="AI306" s="27" t="n"/>
      <c r="AJ306" s="531" t="n"/>
      <c r="AK306" s="530" t="n"/>
      <c r="AL306" s="27" t="n"/>
      <c r="AM306" s="27" t="n"/>
      <c r="AN306" s="27" t="n"/>
      <c r="AO306" s="27" t="n"/>
      <c r="AP306" s="27" t="n"/>
      <c r="AQ306" s="33" t="n"/>
      <c r="AR306" s="33" t="n"/>
      <c r="AS306" s="33" t="n"/>
      <c r="AT306" s="33" t="n"/>
      <c r="AU306" s="33" t="n"/>
      <c r="AV306" s="33" t="n"/>
      <c r="AW306" s="33" t="n"/>
      <c r="AX306" s="33" t="n"/>
      <c r="AY306" s="33" t="n"/>
      <c r="AZ306" s="33" t="n"/>
      <c r="BA306" s="33" t="n"/>
      <c r="BB306" s="33" t="n"/>
      <c r="BC306" s="33" t="n"/>
      <c r="BD306" s="33" t="n"/>
      <c r="BE306" s="33" t="n"/>
      <c r="BF306" s="33" t="n"/>
      <c r="BG306" s="33" t="n"/>
      <c r="BH306" s="33" t="n"/>
      <c r="BI306" s="27" t="n"/>
      <c r="BJ306" s="33" t="n"/>
      <c r="BK306" s="33" t="n"/>
      <c r="BL306" s="33" t="n"/>
      <c r="BM306" s="27" t="n"/>
      <c r="BN306" s="27" t="n"/>
      <c r="BO306" s="27" t="n"/>
      <c r="BP306" s="27" t="n"/>
      <c r="BQ306" s="36" t="n"/>
      <c r="BR306" s="37" t="n"/>
      <c r="BS306" s="36" t="n"/>
      <c r="BT306" s="37" t="n"/>
    </row>
    <row r="307" ht="19.9" customHeight="1" s="521">
      <c r="A307" s="10" t="n">
        <v>307</v>
      </c>
      <c r="B307" s="15" t="n">
        <v>18</v>
      </c>
      <c r="C307" s="519" t="n"/>
      <c r="D307" s="50">
        <f>LEFT(F307,1)&amp;RIGHT(F307,2)&amp;"N"&amp;G307&amp;"S"&amp;H307&amp;"C"&amp;I307</f>
        <v/>
      </c>
      <c r="E307" s="537" t="inlineStr">
        <is>
          <t>Spare</t>
        </is>
      </c>
      <c r="F307" s="22">
        <f>F306</f>
        <v/>
      </c>
      <c r="G307" s="21">
        <f>G306</f>
        <v/>
      </c>
      <c r="H307" s="21">
        <f>H306</f>
        <v/>
      </c>
      <c r="I307" s="21" t="n">
        <v>18</v>
      </c>
      <c r="J307" s="85">
        <f>J306</f>
        <v/>
      </c>
      <c r="K307" s="22">
        <f>IF(MID(J307,4,3)="551","DO","DI")</f>
        <v/>
      </c>
      <c r="L307" s="22" t="n"/>
      <c r="M307" s="22" t="n"/>
      <c r="N307" s="22">
        <f>IF(N306&lt;&gt;"",N306,"")</f>
        <v/>
      </c>
      <c r="O307" s="22" t="n"/>
      <c r="P307" s="22" t="n"/>
      <c r="Q307" s="22" t="n"/>
      <c r="R307" s="22" t="n"/>
      <c r="S307" s="25">
        <f>"%Z"&amp;TEXT(G307,"00")&amp;TEXT(H307,"0")&amp;"1"&amp;TEXT(I307,"00")</f>
        <v/>
      </c>
      <c r="T307" s="22">
        <f>IF(D307&lt;&gt;"",D307,"")</f>
        <v/>
      </c>
      <c r="U307" s="22" t="n"/>
      <c r="V307" s="22">
        <f>IF(E307&lt;&gt;"",E307,"")</f>
        <v/>
      </c>
      <c r="W307" s="23" t="inlineStr">
        <is>
          <t>dry</t>
        </is>
      </c>
      <c r="X307" s="27" t="n"/>
      <c r="Y307" s="27" t="n"/>
      <c r="Z307" s="27" t="n"/>
      <c r="AA307" s="28" t="n"/>
      <c r="AB307" s="33" t="n"/>
      <c r="AC307" s="29" t="n"/>
      <c r="AD307" s="27" t="n"/>
      <c r="AE307" s="27" t="n"/>
      <c r="AF307" s="27" t="n"/>
      <c r="AG307" s="27" t="n"/>
      <c r="AH307" s="27" t="n"/>
      <c r="AI307" s="27" t="n"/>
      <c r="AJ307" s="530" t="n"/>
      <c r="AK307" s="530" t="n"/>
      <c r="AL307" s="27" t="n"/>
      <c r="AM307" s="27" t="n"/>
      <c r="AN307" s="27" t="n"/>
      <c r="AO307" s="27" t="n"/>
      <c r="AP307" s="27" t="n"/>
      <c r="AQ307" s="33" t="n"/>
      <c r="AR307" s="33" t="n"/>
      <c r="AS307" s="33" t="n"/>
      <c r="AT307" s="33" t="n"/>
      <c r="AU307" s="33" t="n"/>
      <c r="AV307" s="33" t="n"/>
      <c r="AW307" s="33" t="n"/>
      <c r="AX307" s="33" t="n"/>
      <c r="AY307" s="33" t="n"/>
      <c r="AZ307" s="33" t="n"/>
      <c r="BA307" s="33" t="n"/>
      <c r="BB307" s="33" t="n"/>
      <c r="BC307" s="33" t="n"/>
      <c r="BD307" s="33" t="n"/>
      <c r="BE307" s="33" t="n"/>
      <c r="BF307" s="33" t="n"/>
      <c r="BG307" s="33" t="n"/>
      <c r="BH307" s="33" t="n"/>
      <c r="BI307" s="27" t="n"/>
      <c r="BJ307" s="33" t="n"/>
      <c r="BK307" s="33" t="n"/>
      <c r="BL307" s="33" t="n"/>
      <c r="BM307" s="27" t="n"/>
      <c r="BN307" s="27" t="n"/>
      <c r="BO307" s="27" t="n"/>
      <c r="BP307" s="27" t="n"/>
      <c r="BQ307" s="36" t="n"/>
      <c r="BR307" s="37" t="n"/>
      <c r="BS307" s="36" t="n"/>
      <c r="BT307" s="37" t="n"/>
    </row>
    <row r="308" ht="19.9" customHeight="1" s="521">
      <c r="A308" s="10" t="n">
        <v>308</v>
      </c>
      <c r="B308" s="15" t="n">
        <v>19</v>
      </c>
      <c r="C308" s="519" t="n"/>
      <c r="D308" s="50">
        <f>LEFT(F308,1)&amp;RIGHT(F308,2)&amp;"N"&amp;G308&amp;"S"&amp;H308&amp;"C"&amp;I308</f>
        <v/>
      </c>
      <c r="E308" s="538" t="inlineStr">
        <is>
          <t>Spare</t>
        </is>
      </c>
      <c r="F308" s="22">
        <f>F307</f>
        <v/>
      </c>
      <c r="G308" s="21">
        <f>G307</f>
        <v/>
      </c>
      <c r="H308" s="21">
        <f>H307</f>
        <v/>
      </c>
      <c r="I308" s="21" t="n">
        <v>19</v>
      </c>
      <c r="J308" s="85">
        <f>J307</f>
        <v/>
      </c>
      <c r="K308" s="22">
        <f>IF(MID(J308,4,3)="551","DO","DI")</f>
        <v/>
      </c>
      <c r="L308" s="22" t="n"/>
      <c r="M308" s="22" t="n"/>
      <c r="N308" s="22">
        <f>IF(N307&lt;&gt;"",N307,"")</f>
        <v/>
      </c>
      <c r="O308" s="22" t="n"/>
      <c r="P308" s="22" t="n"/>
      <c r="Q308" s="22" t="n"/>
      <c r="R308" s="22" t="n"/>
      <c r="S308" s="25">
        <f>"%Z"&amp;TEXT(G308,"00")&amp;TEXT(H308,"0")&amp;"1"&amp;TEXT(I308,"00")</f>
        <v/>
      </c>
      <c r="T308" s="22">
        <f>IF(D308&lt;&gt;"",D308,"")</f>
        <v/>
      </c>
      <c r="U308" s="22" t="n"/>
      <c r="V308" s="22">
        <f>IF(E308&lt;&gt;"",E308,"")</f>
        <v/>
      </c>
      <c r="W308" s="23" t="inlineStr">
        <is>
          <t>dry</t>
        </is>
      </c>
      <c r="X308" s="27" t="n"/>
      <c r="Y308" s="27" t="n"/>
      <c r="Z308" s="27" t="n"/>
      <c r="AA308" s="28" t="n"/>
      <c r="AB308" s="33" t="n"/>
      <c r="AC308" s="29" t="n"/>
      <c r="AD308" s="27" t="n"/>
      <c r="AE308" s="27" t="n"/>
      <c r="AF308" s="27" t="n"/>
      <c r="AG308" s="27" t="n"/>
      <c r="AH308" s="27" t="n"/>
      <c r="AI308" s="27" t="n"/>
      <c r="AJ308" s="530" t="n"/>
      <c r="AK308" s="530" t="n"/>
      <c r="AL308" s="27" t="n"/>
      <c r="AM308" s="27" t="n"/>
      <c r="AN308" s="27" t="n"/>
      <c r="AO308" s="27" t="n"/>
      <c r="AP308" s="27" t="n"/>
      <c r="AQ308" s="33" t="n"/>
      <c r="AR308" s="33" t="n"/>
      <c r="AS308" s="33" t="n"/>
      <c r="AT308" s="33" t="n"/>
      <c r="AU308" s="33" t="n"/>
      <c r="AV308" s="33" t="n"/>
      <c r="AW308" s="33" t="n"/>
      <c r="AX308" s="33" t="n"/>
      <c r="AY308" s="33" t="n"/>
      <c r="AZ308" s="33" t="n"/>
      <c r="BA308" s="33" t="n"/>
      <c r="BB308" s="33" t="n"/>
      <c r="BC308" s="33" t="n"/>
      <c r="BD308" s="33" t="n"/>
      <c r="BE308" s="33" t="n"/>
      <c r="BF308" s="33" t="n"/>
      <c r="BG308" s="33" t="n"/>
      <c r="BH308" s="33" t="n"/>
      <c r="BI308" s="27" t="n"/>
      <c r="BJ308" s="33" t="n"/>
      <c r="BK308" s="33" t="n"/>
      <c r="BL308" s="33" t="n"/>
      <c r="BM308" s="27" t="n"/>
      <c r="BN308" s="27" t="n"/>
      <c r="BO308" s="27" t="n"/>
      <c r="BP308" s="27" t="n"/>
      <c r="BQ308" s="36" t="n"/>
      <c r="BR308" s="37" t="n"/>
      <c r="BS308" s="36" t="n"/>
      <c r="BT308" s="37" t="n"/>
    </row>
    <row r="309" ht="19.9" customHeight="1" s="521">
      <c r="A309" s="10" t="n">
        <v>309</v>
      </c>
      <c r="B309" s="15" t="n">
        <v>20</v>
      </c>
      <c r="C309" s="519" t="n"/>
      <c r="D309" s="50">
        <f>LEFT(F309,1)&amp;RIGHT(F309,2)&amp;"N"&amp;G309&amp;"S"&amp;H309&amp;"C"&amp;I309</f>
        <v/>
      </c>
      <c r="E309" s="538" t="inlineStr">
        <is>
          <t>Spare</t>
        </is>
      </c>
      <c r="F309" s="22">
        <f>F308</f>
        <v/>
      </c>
      <c r="G309" s="21">
        <f>G308</f>
        <v/>
      </c>
      <c r="H309" s="21">
        <f>H308</f>
        <v/>
      </c>
      <c r="I309" s="21" t="n">
        <v>20</v>
      </c>
      <c r="J309" s="85">
        <f>J308</f>
        <v/>
      </c>
      <c r="K309" s="22">
        <f>IF(MID(J309,4,3)="551","DO","DI")</f>
        <v/>
      </c>
      <c r="L309" s="22" t="n"/>
      <c r="M309" s="22" t="n"/>
      <c r="N309" s="22">
        <f>IF(N308&lt;&gt;"",N308,"")</f>
        <v/>
      </c>
      <c r="O309" s="22" t="n"/>
      <c r="P309" s="22" t="n"/>
      <c r="Q309" s="22" t="n"/>
      <c r="R309" s="22" t="n"/>
      <c r="S309" s="25">
        <f>"%Z"&amp;TEXT(G309,"00")&amp;TEXT(H309,"0")&amp;"1"&amp;TEXT(I309,"00")</f>
        <v/>
      </c>
      <c r="T309" s="22">
        <f>IF(D309&lt;&gt;"",D309,"")</f>
        <v/>
      </c>
      <c r="U309" s="22" t="n"/>
      <c r="V309" s="22">
        <f>IF(E309&lt;&gt;"",E309,"")</f>
        <v/>
      </c>
      <c r="W309" s="23" t="inlineStr">
        <is>
          <t>dry</t>
        </is>
      </c>
      <c r="X309" s="27" t="n"/>
      <c r="Y309" s="27" t="n"/>
      <c r="Z309" s="27" t="n"/>
      <c r="AA309" s="28" t="n"/>
      <c r="AB309" s="33" t="n"/>
      <c r="AC309" s="29" t="n"/>
      <c r="AD309" s="27" t="n"/>
      <c r="AE309" s="27" t="n"/>
      <c r="AF309" s="27" t="n"/>
      <c r="AG309" s="27" t="n"/>
      <c r="AH309" s="27" t="n"/>
      <c r="AI309" s="27" t="n"/>
      <c r="AJ309" s="530" t="n"/>
      <c r="AK309" s="530" t="n"/>
      <c r="AL309" s="27" t="n"/>
      <c r="AM309" s="27" t="n"/>
      <c r="AN309" s="27" t="n"/>
      <c r="AO309" s="27" t="n"/>
      <c r="AP309" s="27" t="n"/>
      <c r="AQ309" s="33" t="n"/>
      <c r="AR309" s="33" t="n"/>
      <c r="AS309" s="33" t="n"/>
      <c r="AT309" s="33" t="n"/>
      <c r="AU309" s="33" t="n"/>
      <c r="AV309" s="33" t="n"/>
      <c r="AW309" s="33" t="n"/>
      <c r="AX309" s="33" t="n"/>
      <c r="AY309" s="33" t="n"/>
      <c r="AZ309" s="33" t="n"/>
      <c r="BA309" s="33" t="n"/>
      <c r="BB309" s="33" t="n"/>
      <c r="BC309" s="33" t="n"/>
      <c r="BD309" s="33" t="n"/>
      <c r="BE309" s="33" t="n"/>
      <c r="BF309" s="33" t="n"/>
      <c r="BG309" s="33" t="n"/>
      <c r="BH309" s="33" t="n"/>
      <c r="BI309" s="27" t="n"/>
      <c r="BJ309" s="33" t="n"/>
      <c r="BK309" s="33" t="n"/>
      <c r="BL309" s="33" t="n"/>
      <c r="BM309" s="27" t="n"/>
      <c r="BN309" s="27" t="n"/>
      <c r="BO309" s="27" t="n"/>
      <c r="BP309" s="27" t="n"/>
      <c r="BQ309" s="36" t="n"/>
      <c r="BR309" s="37" t="n"/>
      <c r="BS309" s="36" t="n"/>
      <c r="BT309" s="37" t="n"/>
    </row>
    <row r="310" ht="19.9" customHeight="1" s="521">
      <c r="A310" s="10" t="n">
        <v>310</v>
      </c>
      <c r="B310" s="15" t="n">
        <v>21</v>
      </c>
      <c r="C310" s="519" t="n"/>
      <c r="D310" s="50">
        <f>LEFT(F310,1)&amp;RIGHT(F310,2)&amp;"N"&amp;G310&amp;"S"&amp;H310&amp;"C"&amp;I310</f>
        <v/>
      </c>
      <c r="E310" s="539" t="inlineStr">
        <is>
          <t>Spare</t>
        </is>
      </c>
      <c r="F310" s="22">
        <f>F309</f>
        <v/>
      </c>
      <c r="G310" s="21">
        <f>G309</f>
        <v/>
      </c>
      <c r="H310" s="21">
        <f>H309</f>
        <v/>
      </c>
      <c r="I310" s="21" t="n">
        <v>21</v>
      </c>
      <c r="J310" s="85">
        <f>J309</f>
        <v/>
      </c>
      <c r="K310" s="22">
        <f>IF(MID(J310,4,3)="551","DO","DI")</f>
        <v/>
      </c>
      <c r="L310" s="22" t="n"/>
      <c r="M310" s="22" t="n"/>
      <c r="N310" s="22">
        <f>IF(N309&lt;&gt;"",N309,"")</f>
        <v/>
      </c>
      <c r="O310" s="22" t="n"/>
      <c r="P310" s="22" t="n"/>
      <c r="Q310" s="22" t="n"/>
      <c r="R310" s="22" t="n"/>
      <c r="S310" s="25">
        <f>"%Z"&amp;TEXT(G310,"00")&amp;TEXT(H310,"0")&amp;"1"&amp;TEXT(I310,"00")</f>
        <v/>
      </c>
      <c r="T310" s="22">
        <f>IF(D310&lt;&gt;"",D310,"")</f>
        <v/>
      </c>
      <c r="U310" s="22" t="n"/>
      <c r="V310" s="22">
        <f>IF(E310&lt;&gt;"",E310,"")</f>
        <v/>
      </c>
      <c r="W310" s="23" t="inlineStr">
        <is>
          <t>dry</t>
        </is>
      </c>
      <c r="X310" s="27" t="n"/>
      <c r="Y310" s="27" t="n"/>
      <c r="Z310" s="27" t="n"/>
      <c r="AA310" s="28" t="n"/>
      <c r="AB310" s="33" t="n"/>
      <c r="AC310" s="29" t="n"/>
      <c r="AD310" s="27" t="n"/>
      <c r="AE310" s="27" t="n"/>
      <c r="AF310" s="27" t="n"/>
      <c r="AG310" s="27" t="n"/>
      <c r="AH310" s="27" t="n"/>
      <c r="AI310" s="27" t="n"/>
      <c r="AJ310" s="530" t="n"/>
      <c r="AK310" s="530" t="n"/>
      <c r="AL310" s="27" t="n"/>
      <c r="AM310" s="27" t="n"/>
      <c r="AN310" s="27" t="n"/>
      <c r="AO310" s="27" t="n"/>
      <c r="AP310" s="27" t="n"/>
      <c r="AQ310" s="33" t="n"/>
      <c r="AR310" s="33" t="n"/>
      <c r="AS310" s="33" t="n"/>
      <c r="AT310" s="33" t="n"/>
      <c r="AU310" s="33" t="n"/>
      <c r="AV310" s="33" t="n"/>
      <c r="AW310" s="33" t="n"/>
      <c r="AX310" s="33" t="n"/>
      <c r="AY310" s="33" t="n"/>
      <c r="AZ310" s="33" t="n"/>
      <c r="BA310" s="33" t="n"/>
      <c r="BB310" s="33" t="n"/>
      <c r="BC310" s="33" t="n"/>
      <c r="BD310" s="33" t="n"/>
      <c r="BE310" s="33" t="n"/>
      <c r="BF310" s="33" t="n"/>
      <c r="BG310" s="33" t="n"/>
      <c r="BH310" s="33" t="n"/>
      <c r="BI310" s="27" t="n"/>
      <c r="BJ310" s="33" t="n"/>
      <c r="BK310" s="33" t="n"/>
      <c r="BL310" s="33" t="n"/>
      <c r="BM310" s="27" t="n"/>
      <c r="BN310" s="27" t="n"/>
      <c r="BO310" s="27" t="n"/>
      <c r="BP310" s="27" t="n"/>
      <c r="BQ310" s="36" t="n"/>
      <c r="BR310" s="37" t="n"/>
      <c r="BS310" s="36" t="n"/>
      <c r="BT310" s="37" t="n"/>
    </row>
    <row r="311" ht="19.9" customHeight="1" s="521">
      <c r="A311" s="10" t="n">
        <v>311</v>
      </c>
      <c r="B311" s="15" t="n">
        <v>22</v>
      </c>
      <c r="C311" s="519" t="n"/>
      <c r="D311" s="50">
        <f>LEFT(F311,1)&amp;RIGHT(F311,2)&amp;"N"&amp;G311&amp;"S"&amp;H311&amp;"C"&amp;I311</f>
        <v/>
      </c>
      <c r="E311" s="539" t="inlineStr">
        <is>
          <t>Spare</t>
        </is>
      </c>
      <c r="F311" s="22">
        <f>F310</f>
        <v/>
      </c>
      <c r="G311" s="21">
        <f>G310</f>
        <v/>
      </c>
      <c r="H311" s="21">
        <f>H310</f>
        <v/>
      </c>
      <c r="I311" s="21" t="n">
        <v>22</v>
      </c>
      <c r="J311" s="85">
        <f>J310</f>
        <v/>
      </c>
      <c r="K311" s="22">
        <f>IF(MID(J311,4,3)="551","DO","DI")</f>
        <v/>
      </c>
      <c r="L311" s="22" t="n"/>
      <c r="M311" s="22" t="n"/>
      <c r="N311" s="22">
        <f>IF(N310&lt;&gt;"",N310,"")</f>
        <v/>
      </c>
      <c r="O311" s="22" t="n"/>
      <c r="P311" s="22" t="n"/>
      <c r="Q311" s="22" t="n"/>
      <c r="R311" s="22" t="n"/>
      <c r="S311" s="25">
        <f>"%Z"&amp;TEXT(G311,"00")&amp;TEXT(H311,"0")&amp;"1"&amp;TEXT(I311,"00")</f>
        <v/>
      </c>
      <c r="T311" s="22">
        <f>IF(D311&lt;&gt;"",D311,"")</f>
        <v/>
      </c>
      <c r="U311" s="22" t="n"/>
      <c r="V311" s="22">
        <f>IF(E311&lt;&gt;"",E311,"")</f>
        <v/>
      </c>
      <c r="W311" s="23" t="inlineStr">
        <is>
          <t>dry</t>
        </is>
      </c>
      <c r="X311" s="27" t="n"/>
      <c r="Y311" s="27" t="n"/>
      <c r="Z311" s="27" t="n"/>
      <c r="AA311" s="28" t="n"/>
      <c r="AB311" s="33" t="n"/>
      <c r="AC311" s="29" t="n"/>
      <c r="AD311" s="27" t="n"/>
      <c r="AE311" s="27" t="n"/>
      <c r="AF311" s="27" t="n"/>
      <c r="AG311" s="27" t="n"/>
      <c r="AH311" s="27" t="n"/>
      <c r="AI311" s="27" t="n"/>
      <c r="AJ311" s="530" t="n"/>
      <c r="AK311" s="530" t="n"/>
      <c r="AL311" s="27" t="n"/>
      <c r="AM311" s="27" t="n"/>
      <c r="AN311" s="27" t="n"/>
      <c r="AO311" s="27" t="n"/>
      <c r="AP311" s="27" t="n"/>
      <c r="AQ311" s="33" t="n"/>
      <c r="AR311" s="33" t="n"/>
      <c r="AS311" s="33" t="n"/>
      <c r="AT311" s="33" t="n"/>
      <c r="AU311" s="33" t="n"/>
      <c r="AV311" s="33" t="n"/>
      <c r="AW311" s="33" t="n"/>
      <c r="AX311" s="33" t="n"/>
      <c r="AY311" s="33" t="n"/>
      <c r="AZ311" s="33" t="n"/>
      <c r="BA311" s="33" t="n"/>
      <c r="BB311" s="33" t="n"/>
      <c r="BC311" s="33" t="n"/>
      <c r="BD311" s="33" t="n"/>
      <c r="BE311" s="33" t="n"/>
      <c r="BF311" s="33" t="n"/>
      <c r="BG311" s="33" t="n"/>
      <c r="BH311" s="33" t="n"/>
      <c r="BI311" s="27" t="n"/>
      <c r="BJ311" s="33" t="n"/>
      <c r="BK311" s="33" t="n"/>
      <c r="BL311" s="33" t="n"/>
      <c r="BM311" s="27" t="n"/>
      <c r="BN311" s="27" t="n"/>
      <c r="BO311" s="27" t="n"/>
      <c r="BP311" s="27" t="n"/>
      <c r="BQ311" s="36" t="n"/>
      <c r="BR311" s="37" t="n"/>
      <c r="BS311" s="36" t="n"/>
      <c r="BT311" s="37" t="n"/>
    </row>
    <row r="312" ht="19.9" customHeight="1" s="521">
      <c r="A312" s="10" t="n">
        <v>312</v>
      </c>
      <c r="B312" s="15" t="n">
        <v>23</v>
      </c>
      <c r="C312" s="519" t="n"/>
      <c r="D312" s="50">
        <f>LEFT(F312,1)&amp;RIGHT(F312,2)&amp;"N"&amp;G312&amp;"S"&amp;H312&amp;"C"&amp;I312</f>
        <v/>
      </c>
      <c r="E312" s="539" t="inlineStr">
        <is>
          <t>Spare</t>
        </is>
      </c>
      <c r="F312" s="22">
        <f>F311</f>
        <v/>
      </c>
      <c r="G312" s="21">
        <f>G311</f>
        <v/>
      </c>
      <c r="H312" s="21">
        <f>H311</f>
        <v/>
      </c>
      <c r="I312" s="21" t="n">
        <v>23</v>
      </c>
      <c r="J312" s="85">
        <f>J311</f>
        <v/>
      </c>
      <c r="K312" s="22">
        <f>IF(MID(J312,4,3)="551","DO","DI")</f>
        <v/>
      </c>
      <c r="L312" s="22" t="n"/>
      <c r="M312" s="22" t="n"/>
      <c r="N312" s="22">
        <f>IF(N311&lt;&gt;"",N311,"")</f>
        <v/>
      </c>
      <c r="O312" s="22" t="n"/>
      <c r="P312" s="22" t="n"/>
      <c r="Q312" s="22" t="n"/>
      <c r="R312" s="22" t="n"/>
      <c r="S312" s="25">
        <f>"%Z"&amp;TEXT(G312,"00")&amp;TEXT(H312,"0")&amp;"1"&amp;TEXT(I312,"00")</f>
        <v/>
      </c>
      <c r="T312" s="22">
        <f>IF(D312&lt;&gt;"",D312,"")</f>
        <v/>
      </c>
      <c r="U312" s="22" t="n"/>
      <c r="V312" s="22">
        <f>IF(E312&lt;&gt;"",E312,"")</f>
        <v/>
      </c>
      <c r="W312" s="23" t="inlineStr">
        <is>
          <t>dry</t>
        </is>
      </c>
      <c r="X312" s="27" t="n"/>
      <c r="Y312" s="27" t="n"/>
      <c r="Z312" s="27" t="n"/>
      <c r="AA312" s="28" t="n"/>
      <c r="AB312" s="33" t="n"/>
      <c r="AC312" s="29" t="n"/>
      <c r="AD312" s="27" t="n"/>
      <c r="AE312" s="27" t="n"/>
      <c r="AF312" s="27" t="n"/>
      <c r="AG312" s="27" t="n"/>
      <c r="AH312" s="27" t="n"/>
      <c r="AI312" s="27" t="n"/>
      <c r="AJ312" s="530" t="n"/>
      <c r="AK312" s="530" t="n"/>
      <c r="AL312" s="27" t="n"/>
      <c r="AM312" s="27" t="n"/>
      <c r="AN312" s="27" t="n"/>
      <c r="AO312" s="27" t="n"/>
      <c r="AP312" s="27" t="n"/>
      <c r="AQ312" s="33" t="n"/>
      <c r="AR312" s="33" t="n"/>
      <c r="AS312" s="33" t="n"/>
      <c r="AT312" s="33" t="n"/>
      <c r="AU312" s="33" t="n"/>
      <c r="AV312" s="33" t="n"/>
      <c r="AW312" s="33" t="n"/>
      <c r="AX312" s="33" t="n"/>
      <c r="AY312" s="33" t="n"/>
      <c r="AZ312" s="33" t="n"/>
      <c r="BA312" s="33" t="n"/>
      <c r="BB312" s="33" t="n"/>
      <c r="BC312" s="33" t="n"/>
      <c r="BD312" s="33" t="n"/>
      <c r="BE312" s="33" t="n"/>
      <c r="BF312" s="33" t="n"/>
      <c r="BG312" s="33" t="n"/>
      <c r="BH312" s="33" t="n"/>
      <c r="BI312" s="27" t="n"/>
      <c r="BJ312" s="33" t="n"/>
      <c r="BK312" s="33" t="n"/>
      <c r="BL312" s="33" t="n"/>
      <c r="BM312" s="27" t="n"/>
      <c r="BN312" s="27" t="n"/>
      <c r="BO312" s="27" t="n"/>
      <c r="BP312" s="27" t="n"/>
      <c r="BQ312" s="36" t="n"/>
      <c r="BR312" s="37" t="n"/>
      <c r="BS312" s="36" t="n"/>
      <c r="BT312" s="37" t="n"/>
    </row>
    <row r="313" ht="19.9" customHeight="1" s="521">
      <c r="A313" s="10" t="n">
        <v>313</v>
      </c>
      <c r="B313" s="15" t="n">
        <v>24</v>
      </c>
      <c r="C313" s="519" t="n"/>
      <c r="D313" s="50">
        <f>LEFT(F313,1)&amp;RIGHT(F313,2)&amp;"N"&amp;G313&amp;"S"&amp;H313&amp;"C"&amp;I313</f>
        <v/>
      </c>
      <c r="E313" s="553" t="inlineStr">
        <is>
          <t>Spare</t>
        </is>
      </c>
      <c r="F313" s="22">
        <f>F312</f>
        <v/>
      </c>
      <c r="G313" s="21">
        <f>G312</f>
        <v/>
      </c>
      <c r="H313" s="21">
        <f>H312</f>
        <v/>
      </c>
      <c r="I313" s="21" t="n">
        <v>24</v>
      </c>
      <c r="J313" s="85">
        <f>J312</f>
        <v/>
      </c>
      <c r="K313" s="22">
        <f>IF(MID(J313,4,3)="551","DO","DI")</f>
        <v/>
      </c>
      <c r="L313" s="22" t="n"/>
      <c r="M313" s="22" t="n"/>
      <c r="N313" s="22">
        <f>IF(N312&lt;&gt;"",N312,"")</f>
        <v/>
      </c>
      <c r="O313" s="22" t="n"/>
      <c r="P313" s="22" t="n"/>
      <c r="Q313" s="22" t="n"/>
      <c r="R313" s="22" t="n"/>
      <c r="S313" s="25">
        <f>"%Z"&amp;TEXT(G313,"00")&amp;TEXT(H313,"0")&amp;"1"&amp;TEXT(I313,"00")</f>
        <v/>
      </c>
      <c r="T313" s="22">
        <f>IF(D313&lt;&gt;"",D313,"")</f>
        <v/>
      </c>
      <c r="U313" s="22" t="n"/>
      <c r="V313" s="22">
        <f>IF(E313&lt;&gt;"",E313,"")</f>
        <v/>
      </c>
      <c r="W313" s="23" t="inlineStr">
        <is>
          <t>dry</t>
        </is>
      </c>
      <c r="X313" s="27" t="n"/>
      <c r="Y313" s="27" t="n"/>
      <c r="Z313" s="27" t="n"/>
      <c r="AA313" s="28" t="n"/>
      <c r="AB313" s="33" t="n"/>
      <c r="AC313" s="29" t="n"/>
      <c r="AD313" s="27" t="n"/>
      <c r="AE313" s="27" t="n"/>
      <c r="AF313" s="27" t="n"/>
      <c r="AG313" s="27" t="n"/>
      <c r="AH313" s="27" t="n"/>
      <c r="AI313" s="27" t="n"/>
      <c r="AJ313" s="530" t="n"/>
      <c r="AK313" s="530" t="n"/>
      <c r="AL313" s="27" t="n"/>
      <c r="AM313" s="27" t="n"/>
      <c r="AN313" s="27" t="n"/>
      <c r="AO313" s="27" t="n"/>
      <c r="AP313" s="27" t="n"/>
      <c r="AQ313" s="33" t="n"/>
      <c r="AR313" s="33" t="n"/>
      <c r="AS313" s="33" t="n"/>
      <c r="AT313" s="33" t="n"/>
      <c r="AU313" s="33" t="n"/>
      <c r="AV313" s="33" t="n"/>
      <c r="AW313" s="33" t="n"/>
      <c r="AX313" s="33" t="n"/>
      <c r="AY313" s="33" t="n"/>
      <c r="AZ313" s="33" t="n"/>
      <c r="BA313" s="33" t="n"/>
      <c r="BB313" s="33" t="n"/>
      <c r="BC313" s="33" t="n"/>
      <c r="BD313" s="33" t="n"/>
      <c r="BE313" s="33" t="n"/>
      <c r="BF313" s="33" t="n"/>
      <c r="BG313" s="33" t="n"/>
      <c r="BH313" s="33" t="n"/>
      <c r="BI313" s="27" t="n"/>
      <c r="BJ313" s="33" t="n"/>
      <c r="BK313" s="33" t="n"/>
      <c r="BL313" s="33" t="n"/>
      <c r="BM313" s="27" t="n"/>
      <c r="BN313" s="27" t="n"/>
      <c r="BO313" s="27" t="n"/>
      <c r="BP313" s="27" t="n"/>
      <c r="BQ313" s="36" t="n"/>
      <c r="BR313" s="37" t="n"/>
      <c r="BS313" s="36" t="n"/>
      <c r="BT313" s="37" t="n"/>
    </row>
    <row r="314" ht="19.9" customHeight="1" s="521">
      <c r="A314" s="10" t="n">
        <v>314</v>
      </c>
      <c r="B314" s="15" t="n">
        <v>25</v>
      </c>
      <c r="C314" s="519" t="n"/>
      <c r="D314" s="50">
        <f>LEFT(F314,1)&amp;RIGHT(F314,2)&amp;"N"&amp;G314&amp;"S"&amp;H314&amp;"C"&amp;I314</f>
        <v/>
      </c>
      <c r="E314" s="553" t="inlineStr">
        <is>
          <t>Spare</t>
        </is>
      </c>
      <c r="F314" s="22">
        <f>F313</f>
        <v/>
      </c>
      <c r="G314" s="21">
        <f>G313</f>
        <v/>
      </c>
      <c r="H314" s="21">
        <f>H313</f>
        <v/>
      </c>
      <c r="I314" s="21" t="n">
        <v>25</v>
      </c>
      <c r="J314" s="85">
        <f>J313</f>
        <v/>
      </c>
      <c r="K314" s="22">
        <f>IF(MID(J314,4,3)="551","DO","DI")</f>
        <v/>
      </c>
      <c r="L314" s="22" t="n"/>
      <c r="M314" s="22" t="n"/>
      <c r="N314" s="22">
        <f>IF(N313&lt;&gt;"",N313,"")</f>
        <v/>
      </c>
      <c r="O314" s="22" t="n"/>
      <c r="P314" s="22" t="n"/>
      <c r="Q314" s="22" t="n"/>
      <c r="R314" s="22" t="n"/>
      <c r="S314" s="25">
        <f>"%Z"&amp;TEXT(G314,"00")&amp;TEXT(H314,"0")&amp;"1"&amp;TEXT(I314,"00")</f>
        <v/>
      </c>
      <c r="T314" s="22">
        <f>IF(D314&lt;&gt;"",D314,"")</f>
        <v/>
      </c>
      <c r="U314" s="22" t="n"/>
      <c r="V314" s="22">
        <f>IF(E314&lt;&gt;"",E314,"")</f>
        <v/>
      </c>
      <c r="W314" s="23" t="inlineStr">
        <is>
          <t>dry</t>
        </is>
      </c>
      <c r="X314" s="27" t="n"/>
      <c r="Y314" s="27" t="n"/>
      <c r="Z314" s="27" t="n"/>
      <c r="AA314" s="28" t="n"/>
      <c r="AB314" s="33" t="n"/>
      <c r="AC314" s="29" t="n"/>
      <c r="AD314" s="27" t="n"/>
      <c r="AE314" s="27" t="n"/>
      <c r="AF314" s="27" t="n"/>
      <c r="AG314" s="27" t="n"/>
      <c r="AH314" s="27" t="n"/>
      <c r="AI314" s="27" t="n"/>
      <c r="AJ314" s="530" t="n"/>
      <c r="AK314" s="530" t="n"/>
      <c r="AL314" s="27" t="n"/>
      <c r="AM314" s="27" t="n"/>
      <c r="AN314" s="27" t="n"/>
      <c r="AO314" s="27" t="n"/>
      <c r="AP314" s="27" t="n"/>
      <c r="AQ314" s="33" t="n"/>
      <c r="AR314" s="33" t="n"/>
      <c r="AS314" s="33" t="n"/>
      <c r="AT314" s="33" t="n"/>
      <c r="AU314" s="33" t="n"/>
      <c r="AV314" s="33" t="n"/>
      <c r="AW314" s="33" t="n"/>
      <c r="AX314" s="33" t="n"/>
      <c r="AY314" s="33" t="n"/>
      <c r="AZ314" s="33" t="n"/>
      <c r="BA314" s="33" t="n"/>
      <c r="BB314" s="33" t="n"/>
      <c r="BC314" s="33" t="n"/>
      <c r="BD314" s="33" t="n"/>
      <c r="BE314" s="33" t="n"/>
      <c r="BF314" s="33" t="n"/>
      <c r="BG314" s="33" t="n"/>
      <c r="BH314" s="33" t="n"/>
      <c r="BI314" s="27" t="n"/>
      <c r="BJ314" s="33" t="n"/>
      <c r="BK314" s="33" t="n"/>
      <c r="BL314" s="33" t="n"/>
      <c r="BM314" s="27" t="n"/>
      <c r="BN314" s="27" t="n"/>
      <c r="BO314" s="27" t="n"/>
      <c r="BP314" s="27" t="n"/>
      <c r="BQ314" s="36" t="n"/>
      <c r="BR314" s="37" t="n"/>
      <c r="BS314" s="36" t="n"/>
      <c r="BT314" s="37" t="n"/>
    </row>
    <row r="315" ht="19.9" customHeight="1" s="521">
      <c r="A315" s="10" t="n">
        <v>315</v>
      </c>
      <c r="B315" s="15" t="n">
        <v>26</v>
      </c>
      <c r="C315" s="519" t="n"/>
      <c r="D315" s="50">
        <f>LEFT(F315,1)&amp;RIGHT(F315,2)&amp;"N"&amp;G315&amp;"S"&amp;H315&amp;"C"&amp;I315</f>
        <v/>
      </c>
      <c r="E315" s="553" t="inlineStr">
        <is>
          <t>Spare</t>
        </is>
      </c>
      <c r="F315" s="22">
        <f>F314</f>
        <v/>
      </c>
      <c r="G315" s="21">
        <f>G314</f>
        <v/>
      </c>
      <c r="H315" s="21">
        <f>H314</f>
        <v/>
      </c>
      <c r="I315" s="21" t="n">
        <v>26</v>
      </c>
      <c r="J315" s="85">
        <f>J314</f>
        <v/>
      </c>
      <c r="K315" s="22">
        <f>IF(MID(J315,4,3)="551","DO","DI")</f>
        <v/>
      </c>
      <c r="L315" s="22" t="n"/>
      <c r="M315" s="22" t="n"/>
      <c r="N315" s="22">
        <f>IF(N314&lt;&gt;"",N314,"")</f>
        <v/>
      </c>
      <c r="O315" s="22" t="n"/>
      <c r="P315" s="22" t="n"/>
      <c r="Q315" s="22" t="n"/>
      <c r="R315" s="22" t="n"/>
      <c r="S315" s="25">
        <f>"%Z"&amp;TEXT(G315,"00")&amp;TEXT(H315,"0")&amp;"1"&amp;TEXT(I315,"00")</f>
        <v/>
      </c>
      <c r="T315" s="22">
        <f>IF(D315&lt;&gt;"",D315,"")</f>
        <v/>
      </c>
      <c r="U315" s="22" t="n"/>
      <c r="V315" s="22">
        <f>IF(E315&lt;&gt;"",E315,"")</f>
        <v/>
      </c>
      <c r="W315" s="23" t="inlineStr">
        <is>
          <t>dry</t>
        </is>
      </c>
      <c r="X315" s="27" t="n"/>
      <c r="Y315" s="27" t="n"/>
      <c r="Z315" s="27" t="n"/>
      <c r="AA315" s="28" t="n"/>
      <c r="AB315" s="33" t="n"/>
      <c r="AC315" s="29" t="n"/>
      <c r="AD315" s="27" t="n"/>
      <c r="AE315" s="27" t="n"/>
      <c r="AF315" s="27" t="n"/>
      <c r="AG315" s="27" t="n"/>
      <c r="AH315" s="27" t="n"/>
      <c r="AI315" s="27" t="n"/>
      <c r="AJ315" s="530" t="n"/>
      <c r="AK315" s="530" t="n"/>
      <c r="AL315" s="27" t="n"/>
      <c r="AM315" s="27" t="n"/>
      <c r="AN315" s="27" t="n"/>
      <c r="AO315" s="27" t="n"/>
      <c r="AP315" s="27" t="n"/>
      <c r="AQ315" s="33" t="n"/>
      <c r="AR315" s="33" t="n"/>
      <c r="AS315" s="33" t="n"/>
      <c r="AT315" s="33" t="n"/>
      <c r="AU315" s="33" t="n"/>
      <c r="AV315" s="33" t="n"/>
      <c r="AW315" s="33" t="n"/>
      <c r="AX315" s="33" t="n"/>
      <c r="AY315" s="33" t="n"/>
      <c r="AZ315" s="33" t="n"/>
      <c r="BA315" s="33" t="n"/>
      <c r="BB315" s="33" t="n"/>
      <c r="BC315" s="33" t="n"/>
      <c r="BD315" s="33" t="n"/>
      <c r="BE315" s="33" t="n"/>
      <c r="BF315" s="33" t="n"/>
      <c r="BG315" s="33" t="n"/>
      <c r="BH315" s="33" t="n"/>
      <c r="BI315" s="27" t="n"/>
      <c r="BJ315" s="33" t="n"/>
      <c r="BK315" s="33" t="n"/>
      <c r="BL315" s="33" t="n"/>
      <c r="BM315" s="27" t="n"/>
      <c r="BN315" s="27" t="n"/>
      <c r="BO315" s="27" t="n"/>
      <c r="BP315" s="27" t="n"/>
      <c r="BQ315" s="36" t="n"/>
      <c r="BR315" s="37" t="n"/>
      <c r="BS315" s="36" t="n"/>
      <c r="BT315" s="37" t="n"/>
    </row>
    <row r="316" ht="19.9" customHeight="1" s="521">
      <c r="A316" s="10" t="n">
        <v>316</v>
      </c>
      <c r="B316" s="15" t="n">
        <v>27</v>
      </c>
      <c r="C316" s="519" t="n"/>
      <c r="D316" s="50">
        <f>LEFT(F316,1)&amp;RIGHT(F316,2)&amp;"N"&amp;G316&amp;"S"&amp;H316&amp;"C"&amp;I316</f>
        <v/>
      </c>
      <c r="E316" s="553" t="inlineStr">
        <is>
          <t>Spare</t>
        </is>
      </c>
      <c r="F316" s="22">
        <f>F315</f>
        <v/>
      </c>
      <c r="G316" s="21">
        <f>G315</f>
        <v/>
      </c>
      <c r="H316" s="21">
        <f>H315</f>
        <v/>
      </c>
      <c r="I316" s="21" t="n">
        <v>27</v>
      </c>
      <c r="J316" s="85">
        <f>J315</f>
        <v/>
      </c>
      <c r="K316" s="22">
        <f>IF(MID(J316,4,3)="551","DO","DI")</f>
        <v/>
      </c>
      <c r="L316" s="22" t="n"/>
      <c r="M316" s="22" t="n"/>
      <c r="N316" s="22">
        <f>IF(N315&lt;&gt;"",N315,"")</f>
        <v/>
      </c>
      <c r="O316" s="22" t="n"/>
      <c r="P316" s="22" t="n"/>
      <c r="Q316" s="22" t="n"/>
      <c r="R316" s="22" t="n"/>
      <c r="S316" s="25">
        <f>"%Z"&amp;TEXT(G316,"00")&amp;TEXT(H316,"0")&amp;"1"&amp;TEXT(I316,"00")</f>
        <v/>
      </c>
      <c r="T316" s="22">
        <f>IF(D316&lt;&gt;"",D316,"")</f>
        <v/>
      </c>
      <c r="U316" s="22" t="n"/>
      <c r="V316" s="22">
        <f>IF(E316&lt;&gt;"",E316,"")</f>
        <v/>
      </c>
      <c r="W316" s="23" t="inlineStr">
        <is>
          <t>dry</t>
        </is>
      </c>
      <c r="X316" s="27" t="n"/>
      <c r="Y316" s="27" t="n"/>
      <c r="Z316" s="27" t="n"/>
      <c r="AA316" s="28" t="n"/>
      <c r="AB316" s="33" t="n"/>
      <c r="AC316" s="29" t="n"/>
      <c r="AD316" s="27" t="n"/>
      <c r="AE316" s="27" t="n"/>
      <c r="AF316" s="27" t="n"/>
      <c r="AG316" s="27" t="n"/>
      <c r="AH316" s="27" t="n"/>
      <c r="AI316" s="27" t="n"/>
      <c r="AJ316" s="530" t="n"/>
      <c r="AK316" s="530" t="n"/>
      <c r="AL316" s="27" t="n"/>
      <c r="AM316" s="27" t="n"/>
      <c r="AN316" s="27" t="n"/>
      <c r="AO316" s="27" t="n"/>
      <c r="AP316" s="27" t="n"/>
      <c r="AQ316" s="33" t="n"/>
      <c r="AR316" s="33" t="n"/>
      <c r="AS316" s="33" t="n"/>
      <c r="AT316" s="33" t="n"/>
      <c r="AU316" s="33" t="n"/>
      <c r="AV316" s="33" t="n"/>
      <c r="AW316" s="33" t="n"/>
      <c r="AX316" s="33" t="n"/>
      <c r="AY316" s="33" t="n"/>
      <c r="AZ316" s="33" t="n"/>
      <c r="BA316" s="33" t="n"/>
      <c r="BB316" s="33" t="n"/>
      <c r="BC316" s="33" t="n"/>
      <c r="BD316" s="33" t="n"/>
      <c r="BE316" s="33" t="n"/>
      <c r="BF316" s="33" t="n"/>
      <c r="BG316" s="33" t="n"/>
      <c r="BH316" s="33" t="n"/>
      <c r="BI316" s="27" t="n"/>
      <c r="BJ316" s="33" t="n"/>
      <c r="BK316" s="33" t="n"/>
      <c r="BL316" s="33" t="n"/>
      <c r="BM316" s="27" t="n"/>
      <c r="BN316" s="27" t="n"/>
      <c r="BO316" s="27" t="n"/>
      <c r="BP316" s="27" t="n"/>
      <c r="BQ316" s="36" t="n"/>
      <c r="BR316" s="37" t="n"/>
      <c r="BS316" s="36" t="n"/>
      <c r="BT316" s="37" t="n"/>
    </row>
    <row r="317" ht="19.9" customHeight="1" s="521">
      <c r="A317" s="10" t="n">
        <v>317</v>
      </c>
      <c r="B317" s="15" t="n">
        <v>28</v>
      </c>
      <c r="C317" s="519" t="n"/>
      <c r="D317" s="50">
        <f>LEFT(F317,1)&amp;RIGHT(F317,2)&amp;"N"&amp;G317&amp;"S"&amp;H317&amp;"C"&amp;I317</f>
        <v/>
      </c>
      <c r="E317" s="553" t="inlineStr">
        <is>
          <t>Spare</t>
        </is>
      </c>
      <c r="F317" s="22">
        <f>F316</f>
        <v/>
      </c>
      <c r="G317" s="21">
        <f>G316</f>
        <v/>
      </c>
      <c r="H317" s="21">
        <f>H316</f>
        <v/>
      </c>
      <c r="I317" s="21" t="n">
        <v>28</v>
      </c>
      <c r="J317" s="85">
        <f>J316</f>
        <v/>
      </c>
      <c r="K317" s="22">
        <f>IF(MID(J317,4,3)="551","DO","DI")</f>
        <v/>
      </c>
      <c r="L317" s="22" t="n"/>
      <c r="M317" s="22" t="n"/>
      <c r="N317" s="22">
        <f>IF(N316&lt;&gt;"",N316,"")</f>
        <v/>
      </c>
      <c r="O317" s="22" t="n"/>
      <c r="P317" s="22" t="n"/>
      <c r="Q317" s="22" t="n"/>
      <c r="R317" s="22" t="n"/>
      <c r="S317" s="25">
        <f>"%Z"&amp;TEXT(G317,"00")&amp;TEXT(H317,"0")&amp;"1"&amp;TEXT(I317,"00")</f>
        <v/>
      </c>
      <c r="T317" s="22">
        <f>IF(D317&lt;&gt;"",D317,"")</f>
        <v/>
      </c>
      <c r="U317" s="22" t="n"/>
      <c r="V317" s="22">
        <f>IF(E317&lt;&gt;"",E317,"")</f>
        <v/>
      </c>
      <c r="W317" s="23" t="inlineStr">
        <is>
          <t>dry</t>
        </is>
      </c>
      <c r="X317" s="27" t="n"/>
      <c r="Y317" s="27" t="n"/>
      <c r="Z317" s="27" t="n"/>
      <c r="AA317" s="28" t="n"/>
      <c r="AB317" s="33" t="n"/>
      <c r="AC317" s="29" t="n"/>
      <c r="AD317" s="27" t="n"/>
      <c r="AE317" s="27" t="n"/>
      <c r="AF317" s="27" t="n"/>
      <c r="AG317" s="27" t="n"/>
      <c r="AH317" s="27" t="n"/>
      <c r="AI317" s="27" t="n"/>
      <c r="AJ317" s="530" t="n"/>
      <c r="AK317" s="530" t="n"/>
      <c r="AL317" s="27" t="n"/>
      <c r="AM317" s="27" t="n"/>
      <c r="AN317" s="27" t="n"/>
      <c r="AO317" s="27" t="n"/>
      <c r="AP317" s="27" t="n"/>
      <c r="AQ317" s="33" t="n"/>
      <c r="AR317" s="33" t="n"/>
      <c r="AS317" s="33" t="n"/>
      <c r="AT317" s="33" t="n"/>
      <c r="AU317" s="33" t="n"/>
      <c r="AV317" s="33" t="n"/>
      <c r="AW317" s="33" t="n"/>
      <c r="AX317" s="33" t="n"/>
      <c r="AY317" s="33" t="n"/>
      <c r="AZ317" s="33" t="n"/>
      <c r="BA317" s="33" t="n"/>
      <c r="BB317" s="33" t="n"/>
      <c r="BC317" s="33" t="n"/>
      <c r="BD317" s="33" t="n"/>
      <c r="BE317" s="33" t="n"/>
      <c r="BF317" s="33" t="n"/>
      <c r="BG317" s="33" t="n"/>
      <c r="BH317" s="33" t="n"/>
      <c r="BI317" s="27" t="n"/>
      <c r="BJ317" s="33" t="n"/>
      <c r="BK317" s="33" t="n"/>
      <c r="BL317" s="33" t="n"/>
      <c r="BM317" s="27" t="n"/>
      <c r="BN317" s="27" t="n"/>
      <c r="BO317" s="27" t="n"/>
      <c r="BP317" s="27" t="n"/>
      <c r="BQ317" s="36" t="n"/>
      <c r="BR317" s="37" t="n"/>
      <c r="BS317" s="36" t="n"/>
      <c r="BT317" s="37" t="n"/>
    </row>
    <row r="318" ht="19.9" customHeight="1" s="521">
      <c r="A318" s="10" t="n">
        <v>318</v>
      </c>
      <c r="B318" s="15" t="n">
        <v>29</v>
      </c>
      <c r="C318" s="519" t="n"/>
      <c r="D318" s="50">
        <f>LEFT(F318,1)&amp;RIGHT(F318,2)&amp;"N"&amp;G318&amp;"S"&amp;H318&amp;"C"&amp;I318</f>
        <v/>
      </c>
      <c r="E318" s="553" t="inlineStr">
        <is>
          <t>Spare</t>
        </is>
      </c>
      <c r="F318" s="22">
        <f>F317</f>
        <v/>
      </c>
      <c r="G318" s="21">
        <f>G317</f>
        <v/>
      </c>
      <c r="H318" s="21">
        <f>H317</f>
        <v/>
      </c>
      <c r="I318" s="21" t="n">
        <v>29</v>
      </c>
      <c r="J318" s="85">
        <f>J317</f>
        <v/>
      </c>
      <c r="K318" s="22">
        <f>IF(MID(J318,4,3)="551","DO","DI")</f>
        <v/>
      </c>
      <c r="L318" s="22" t="n"/>
      <c r="M318" s="22" t="n"/>
      <c r="N318" s="22">
        <f>IF(N317&lt;&gt;"",N317,"")</f>
        <v/>
      </c>
      <c r="O318" s="22" t="n"/>
      <c r="P318" s="22" t="n"/>
      <c r="Q318" s="22" t="n"/>
      <c r="R318" s="22" t="n"/>
      <c r="S318" s="25">
        <f>"%Z"&amp;TEXT(G318,"00")&amp;TEXT(H318,"0")&amp;"1"&amp;TEXT(I318,"00")</f>
        <v/>
      </c>
      <c r="T318" s="22">
        <f>IF(D318&lt;&gt;"",D318,"")</f>
        <v/>
      </c>
      <c r="U318" s="22" t="n"/>
      <c r="V318" s="22">
        <f>IF(E318&lt;&gt;"",E318,"")</f>
        <v/>
      </c>
      <c r="W318" s="23" t="inlineStr">
        <is>
          <t>dry</t>
        </is>
      </c>
      <c r="X318" s="27" t="n"/>
      <c r="Y318" s="27" t="n"/>
      <c r="Z318" s="27" t="n"/>
      <c r="AA318" s="28" t="n"/>
      <c r="AB318" s="33" t="n"/>
      <c r="AC318" s="29" t="n"/>
      <c r="AD318" s="27" t="n"/>
      <c r="AE318" s="27" t="n"/>
      <c r="AF318" s="27" t="n"/>
      <c r="AG318" s="27" t="n"/>
      <c r="AH318" s="27" t="n"/>
      <c r="AI318" s="27" t="n"/>
      <c r="AJ318" s="530" t="n"/>
      <c r="AK318" s="530" t="n"/>
      <c r="AL318" s="27" t="n"/>
      <c r="AM318" s="27" t="n"/>
      <c r="AN318" s="27" t="n"/>
      <c r="AO318" s="27" t="n"/>
      <c r="AP318" s="27" t="n"/>
      <c r="AQ318" s="33" t="n"/>
      <c r="AR318" s="33" t="n"/>
      <c r="AS318" s="33" t="n"/>
      <c r="AT318" s="33" t="n"/>
      <c r="AU318" s="33" t="n"/>
      <c r="AV318" s="33" t="n"/>
      <c r="AW318" s="33" t="n"/>
      <c r="AX318" s="33" t="n"/>
      <c r="AY318" s="33" t="n"/>
      <c r="AZ318" s="33" t="n"/>
      <c r="BA318" s="33" t="n"/>
      <c r="BB318" s="33" t="n"/>
      <c r="BC318" s="33" t="n"/>
      <c r="BD318" s="33" t="n"/>
      <c r="BE318" s="33" t="n"/>
      <c r="BF318" s="33" t="n"/>
      <c r="BG318" s="33" t="n"/>
      <c r="BH318" s="33" t="n"/>
      <c r="BI318" s="27" t="n"/>
      <c r="BJ318" s="33" t="n"/>
      <c r="BK318" s="33" t="n"/>
      <c r="BL318" s="33" t="n"/>
      <c r="BM318" s="27" t="n"/>
      <c r="BN318" s="27" t="n"/>
      <c r="BO318" s="27" t="n"/>
      <c r="BP318" s="27" t="n"/>
      <c r="BQ318" s="36" t="n"/>
      <c r="BR318" s="37" t="n"/>
      <c r="BS318" s="36" t="n"/>
      <c r="BT318" s="37" t="n"/>
    </row>
    <row r="319" ht="19.9" customHeight="1" s="521">
      <c r="A319" s="10" t="n">
        <v>319</v>
      </c>
      <c r="B319" s="16" t="n">
        <v>30</v>
      </c>
      <c r="C319" s="520" t="n"/>
      <c r="D319" s="50">
        <f>LEFT(F319,1)&amp;RIGHT(F319,2)&amp;"N"&amp;G319&amp;"S"&amp;H319&amp;"C"&amp;I319</f>
        <v/>
      </c>
      <c r="E319" s="533" t="inlineStr">
        <is>
          <t>Spare</t>
        </is>
      </c>
      <c r="F319" s="22">
        <f>F318</f>
        <v/>
      </c>
      <c r="G319" s="21">
        <f>G318</f>
        <v/>
      </c>
      <c r="H319" s="21">
        <f>H318</f>
        <v/>
      </c>
      <c r="I319" s="21" t="n">
        <v>30</v>
      </c>
      <c r="J319" s="85">
        <f>J318</f>
        <v/>
      </c>
      <c r="K319" s="22">
        <f>IF(MID(J319,4,3)="551","DO","DI")</f>
        <v/>
      </c>
      <c r="L319" s="22" t="n"/>
      <c r="M319" s="22" t="n"/>
      <c r="N319" s="22">
        <f>IF(N318&lt;&gt;"",N318,"")</f>
        <v/>
      </c>
      <c r="O319" s="22" t="n"/>
      <c r="P319" s="22" t="n"/>
      <c r="Q319" s="26" t="n"/>
      <c r="R319" s="26" t="n"/>
      <c r="S319" s="25">
        <f>"%Z"&amp;TEXT(G319,"00")&amp;TEXT(H319,"0")&amp;"1"&amp;TEXT(I319,"00")</f>
        <v/>
      </c>
      <c r="T319" s="22">
        <f>IF(D319&lt;&gt;"",D319,"")</f>
        <v/>
      </c>
      <c r="U319" s="26" t="n"/>
      <c r="V319" s="22">
        <f>IF(E319&lt;&gt;"",E319,"")</f>
        <v/>
      </c>
      <c r="W319" s="23" t="inlineStr">
        <is>
          <t>dry</t>
        </is>
      </c>
      <c r="X319" s="27" t="n"/>
      <c r="Y319" s="27" t="n"/>
      <c r="Z319" s="27" t="n"/>
      <c r="AA319" s="28" t="n"/>
      <c r="AB319" s="33" t="n"/>
      <c r="AC319" s="29" t="n"/>
      <c r="AD319" s="27" t="n"/>
      <c r="AE319" s="27" t="n"/>
      <c r="AF319" s="27" t="n"/>
      <c r="AG319" s="27" t="n"/>
      <c r="AH319" s="32" t="n"/>
      <c r="AI319" s="27" t="n"/>
      <c r="AJ319" s="530" t="n"/>
      <c r="AK319" s="530" t="n"/>
      <c r="AL319" s="27" t="n"/>
      <c r="AM319" s="27" t="n"/>
      <c r="AN319" s="27" t="n"/>
      <c r="AO319" s="27" t="n"/>
      <c r="AP319" s="27" t="n"/>
      <c r="AQ319" s="33" t="n"/>
      <c r="AR319" s="33" t="n"/>
      <c r="AS319" s="33" t="n"/>
      <c r="AT319" s="33" t="n"/>
      <c r="AU319" s="33" t="n"/>
      <c r="AV319" s="33" t="n"/>
      <c r="AW319" s="33" t="n"/>
      <c r="AX319" s="33" t="n"/>
      <c r="AY319" s="33" t="n"/>
      <c r="AZ319" s="33" t="n"/>
      <c r="BA319" s="33" t="n"/>
      <c r="BB319" s="33" t="n"/>
      <c r="BC319" s="33" t="n"/>
      <c r="BD319" s="33" t="n"/>
      <c r="BE319" s="33" t="n"/>
      <c r="BF319" s="33" t="n"/>
      <c r="BG319" s="33" t="n"/>
      <c r="BH319" s="33" t="n"/>
      <c r="BI319" s="27" t="n"/>
      <c r="BJ319" s="33" t="n"/>
      <c r="BK319" s="33" t="n"/>
      <c r="BL319" s="33" t="n"/>
      <c r="BM319" s="27" t="n"/>
      <c r="BN319" s="27" t="n"/>
      <c r="BO319" s="27" t="n"/>
      <c r="BP319" s="27" t="n"/>
      <c r="BQ319" s="36" t="n"/>
      <c r="BR319" s="37" t="n"/>
      <c r="BS319" s="36" t="n"/>
      <c r="BT319" s="37" t="n"/>
    </row>
    <row r="320" ht="19.9" customHeight="1" s="521">
      <c r="A320" s="10" t="n">
        <v>320</v>
      </c>
      <c r="B320" s="16" t="n">
        <v>31</v>
      </c>
      <c r="C320" s="520" t="n"/>
      <c r="D320" s="50">
        <f>LEFT(F320,1)&amp;RIGHT(F320,2)&amp;"N"&amp;G320&amp;"S"&amp;H320&amp;"C"&amp;I320</f>
        <v/>
      </c>
      <c r="E320" s="533" t="inlineStr">
        <is>
          <t>Spare</t>
        </is>
      </c>
      <c r="F320" s="22">
        <f>F319</f>
        <v/>
      </c>
      <c r="G320" s="21">
        <f>G319</f>
        <v/>
      </c>
      <c r="H320" s="21">
        <f>H319</f>
        <v/>
      </c>
      <c r="I320" s="21" t="n">
        <v>31</v>
      </c>
      <c r="J320" s="85">
        <f>J319</f>
        <v/>
      </c>
      <c r="K320" s="22">
        <f>IF(MID(J320,4,3)="551","DO","DI")</f>
        <v/>
      </c>
      <c r="L320" s="22" t="n"/>
      <c r="M320" s="22" t="n"/>
      <c r="N320" s="22">
        <f>IF(N319&lt;&gt;"",N319,"")</f>
        <v/>
      </c>
      <c r="O320" s="22" t="n"/>
      <c r="P320" s="22" t="n"/>
      <c r="Q320" s="22" t="n"/>
      <c r="R320" s="22" t="n"/>
      <c r="S320" s="25">
        <f>"%Z"&amp;TEXT(G320,"00")&amp;TEXT(H320,"0")&amp;"1"&amp;TEXT(I320,"00")</f>
        <v/>
      </c>
      <c r="T320" s="22">
        <f>IF(D320&lt;&gt;"",D320,"")</f>
        <v/>
      </c>
      <c r="U320" s="26" t="n"/>
      <c r="V320" s="22">
        <f>IF(E320&lt;&gt;"",E320,"")</f>
        <v/>
      </c>
      <c r="W320" s="23" t="inlineStr">
        <is>
          <t>dry</t>
        </is>
      </c>
      <c r="X320" s="27" t="n"/>
      <c r="Y320" s="27" t="n"/>
      <c r="Z320" s="27" t="n"/>
      <c r="AA320" s="28" t="n"/>
      <c r="AB320" s="33" t="n"/>
      <c r="AC320" s="29" t="n"/>
      <c r="AD320" s="27" t="n"/>
      <c r="AE320" s="27" t="n"/>
      <c r="AF320" s="27" t="n"/>
      <c r="AG320" s="27" t="n"/>
      <c r="AH320" s="33" t="n"/>
      <c r="AI320" s="27" t="n"/>
      <c r="AJ320" s="530" t="n"/>
      <c r="AK320" s="530" t="n"/>
      <c r="AL320" s="27" t="n"/>
      <c r="AM320" s="27" t="n"/>
      <c r="AN320" s="27" t="n"/>
      <c r="AO320" s="27" t="n"/>
      <c r="AP320" s="27" t="n"/>
      <c r="AQ320" s="33" t="n"/>
      <c r="AR320" s="33" t="n"/>
      <c r="AS320" s="33" t="n"/>
      <c r="AT320" s="33" t="n"/>
      <c r="AU320" s="33" t="n"/>
      <c r="AV320" s="33" t="n"/>
      <c r="AW320" s="33" t="n"/>
      <c r="AX320" s="33" t="n"/>
      <c r="AY320" s="33" t="n"/>
      <c r="AZ320" s="33" t="n"/>
      <c r="BA320" s="33" t="n"/>
      <c r="BB320" s="33" t="n"/>
      <c r="BC320" s="33" t="n"/>
      <c r="BD320" s="33" t="n"/>
      <c r="BE320" s="33" t="n"/>
      <c r="BF320" s="33" t="n"/>
      <c r="BG320" s="33" t="n"/>
      <c r="BH320" s="33" t="n"/>
      <c r="BI320" s="27" t="n"/>
      <c r="BJ320" s="33" t="n"/>
      <c r="BK320" s="33" t="n"/>
      <c r="BL320" s="33" t="n"/>
      <c r="BM320" s="27" t="n"/>
      <c r="BN320" s="27" t="n"/>
      <c r="BO320" s="27" t="n"/>
      <c r="BP320" s="27" t="n"/>
      <c r="BQ320" s="36" t="n"/>
      <c r="BR320" s="37" t="n"/>
      <c r="BS320" s="36" t="n"/>
      <c r="BT320" s="37" t="n"/>
    </row>
    <row r="321" ht="19.9" customHeight="1" s="521">
      <c r="A321" s="10" t="n">
        <v>321</v>
      </c>
      <c r="B321" s="16" t="n">
        <v>32</v>
      </c>
      <c r="C321" s="520" t="n"/>
      <c r="D321" s="50">
        <f>LEFT(F321,1)&amp;RIGHT(F321,2)&amp;"N"&amp;G321&amp;"S"&amp;H321&amp;"C"&amp;I321</f>
        <v/>
      </c>
      <c r="E321" s="533" t="inlineStr">
        <is>
          <t>Spare</t>
        </is>
      </c>
      <c r="F321" s="22">
        <f>F320</f>
        <v/>
      </c>
      <c r="G321" s="21">
        <f>G320</f>
        <v/>
      </c>
      <c r="H321" s="21">
        <f>H320</f>
        <v/>
      </c>
      <c r="I321" s="21" t="n">
        <v>32</v>
      </c>
      <c r="J321" s="85">
        <f>J320</f>
        <v/>
      </c>
      <c r="K321" s="22">
        <f>IF(MID(J321,4,3)="551","DO","DI")</f>
        <v/>
      </c>
      <c r="L321" s="22" t="n"/>
      <c r="M321" s="22" t="n"/>
      <c r="N321" s="22">
        <f>IF(N320&lt;&gt;"",N320,"")</f>
        <v/>
      </c>
      <c r="O321" s="22" t="n"/>
      <c r="P321" s="22" t="n"/>
      <c r="Q321" s="22" t="n"/>
      <c r="R321" s="22" t="n"/>
      <c r="S321" s="25">
        <f>"%Z"&amp;TEXT(G321,"00")&amp;TEXT(H321,"0")&amp;"1"&amp;TEXT(I321,"00")</f>
        <v/>
      </c>
      <c r="T321" s="22">
        <f>IF(D321&lt;&gt;"",D321,"")</f>
        <v/>
      </c>
      <c r="U321" s="26" t="n"/>
      <c r="V321" s="22">
        <f>IF(E321&lt;&gt;"",E321,"")</f>
        <v/>
      </c>
      <c r="W321" s="23" t="inlineStr">
        <is>
          <t>dry</t>
        </is>
      </c>
      <c r="X321" s="27" t="n"/>
      <c r="Y321" s="27" t="n"/>
      <c r="Z321" s="27" t="n"/>
      <c r="AA321" s="28" t="n"/>
      <c r="AB321" s="33" t="n"/>
      <c r="AC321" s="29" t="n"/>
      <c r="AD321" s="27" t="n"/>
      <c r="AE321" s="27" t="n"/>
      <c r="AF321" s="27" t="n"/>
      <c r="AG321" s="27" t="n"/>
      <c r="AH321" s="33" t="n"/>
      <c r="AI321" s="27" t="n"/>
      <c r="AJ321" s="530" t="n"/>
      <c r="AK321" s="530" t="n"/>
      <c r="AL321" s="27" t="n"/>
      <c r="AM321" s="27" t="n"/>
      <c r="AN321" s="27" t="n"/>
      <c r="AO321" s="27" t="n"/>
      <c r="AP321" s="27" t="n"/>
      <c r="AQ321" s="33" t="n"/>
      <c r="AR321" s="33" t="n"/>
      <c r="AS321" s="33" t="n"/>
      <c r="AT321" s="33" t="n"/>
      <c r="AU321" s="33" t="n"/>
      <c r="AV321" s="33" t="n"/>
      <c r="AW321" s="33" t="n"/>
      <c r="AX321" s="33" t="n"/>
      <c r="AY321" s="33" t="n"/>
      <c r="AZ321" s="33" t="n"/>
      <c r="BA321" s="33" t="n"/>
      <c r="BB321" s="33" t="n"/>
      <c r="BC321" s="33" t="n"/>
      <c r="BD321" s="33" t="n"/>
      <c r="BE321" s="33" t="n"/>
      <c r="BF321" s="33" t="n"/>
      <c r="BG321" s="33" t="n"/>
      <c r="BH321" s="33" t="n"/>
      <c r="BI321" s="27" t="n"/>
      <c r="BJ321" s="33" t="n"/>
      <c r="BK321" s="33" t="n"/>
      <c r="BL321" s="33" t="n"/>
      <c r="BM321" s="27" t="n"/>
      <c r="BN321" s="27" t="n"/>
      <c r="BO321" s="27" t="n"/>
      <c r="BP321" s="27" t="n"/>
      <c r="BQ321" s="36" t="n"/>
      <c r="BR321" s="37" t="n"/>
      <c r="BS321" s="36" t="n"/>
      <c r="BT321" s="37" t="n"/>
    </row>
    <row r="322" ht="19.9" customHeight="1" s="521">
      <c r="A322" s="10" t="n">
        <v>322</v>
      </c>
      <c r="B322" s="15" t="n">
        <v>1</v>
      </c>
      <c r="C322" s="519" t="n">
        <v>1830</v>
      </c>
      <c r="D322" s="553" t="inlineStr">
        <is>
          <t>18-HS-21103P</t>
        </is>
      </c>
      <c r="E322" s="553" t="inlineStr">
        <is>
          <t>18-PP-2101  STOP</t>
        </is>
      </c>
      <c r="F322" s="22">
        <f>F321</f>
        <v/>
      </c>
      <c r="G322" s="21" t="n">
        <v>8</v>
      </c>
      <c r="H322" s="21" t="n">
        <v>7</v>
      </c>
      <c r="I322" s="21" t="n">
        <v>1</v>
      </c>
      <c r="J322" s="85" t="inlineStr">
        <is>
          <t>ADV551-P</t>
        </is>
      </c>
      <c r="K322" s="22">
        <f>IF(MID(J322,4,3)="551","DO","DI")</f>
        <v/>
      </c>
      <c r="L322" s="22" t="n"/>
      <c r="M322" s="22" t="n"/>
      <c r="N322" s="22" t="inlineStr">
        <is>
          <t>Y</t>
        </is>
      </c>
      <c r="O322" s="22" t="n"/>
      <c r="P322" s="22" t="n"/>
      <c r="Q322" s="83" t="n"/>
      <c r="R322" s="22" t="n"/>
      <c r="S322" s="25">
        <f>"%Z"&amp;TEXT(G322,"00")&amp;TEXT(H322,"0")&amp;"1"&amp;TEXT(I322,"00")</f>
        <v/>
      </c>
      <c r="T322" s="22">
        <f>IF(D322&lt;&gt;"",D322,"")</f>
        <v/>
      </c>
      <c r="U322" s="22" t="inlineStr">
        <is>
          <t>18-HS-21103P</t>
        </is>
      </c>
      <c r="V322" s="22">
        <f>IF(E322&lt;&gt;"",E322,"")</f>
        <v/>
      </c>
      <c r="W322" s="23" t="inlineStr">
        <is>
          <t>dry</t>
        </is>
      </c>
      <c r="X322" s="84" t="inlineStr">
        <is>
          <t>DCS</t>
        </is>
      </c>
      <c r="Y322" s="27" t="n"/>
      <c r="Z322" s="27" t="n"/>
      <c r="AA322" s="28" t="n"/>
      <c r="AB322" s="33" t="n"/>
      <c r="AC322" s="29" t="n"/>
      <c r="AD322" s="27" t="n"/>
      <c r="AE322" s="27" t="n"/>
      <c r="AF322" s="27" t="n"/>
      <c r="AG322" s="27" t="n"/>
      <c r="AH322" s="27" t="n"/>
      <c r="AI322" s="27" t="n"/>
      <c r="AJ322" s="530" t="n"/>
      <c r="AK322" s="530" t="n"/>
      <c r="AL322" s="27" t="n"/>
      <c r="AM322" s="27" t="n"/>
      <c r="AN322" s="27" t="n"/>
      <c r="AO322" s="27" t="n"/>
      <c r="AP322" s="27" t="n"/>
      <c r="AQ322" s="33" t="n"/>
      <c r="AR322" s="33" t="n"/>
      <c r="AS322" s="33" t="n"/>
      <c r="AT322" s="33" t="n"/>
      <c r="AU322" s="33" t="n"/>
      <c r="AV322" s="33" t="n"/>
      <c r="AW322" s="33" t="n"/>
      <c r="AX322" s="33" t="n"/>
      <c r="AY322" s="33" t="n"/>
      <c r="AZ322" s="33" t="n"/>
      <c r="BA322" s="33" t="n"/>
      <c r="BB322" s="33" t="n"/>
      <c r="BC322" s="33" t="n"/>
      <c r="BD322" s="33" t="n"/>
      <c r="BE322" s="33" t="n"/>
      <c r="BF322" s="33" t="n"/>
      <c r="BG322" s="33" t="n"/>
      <c r="BH322" s="33" t="n"/>
      <c r="BI322" s="27" t="n"/>
      <c r="BJ322" s="33" t="n"/>
      <c r="BK322" s="33" t="n"/>
      <c r="BL322" s="33" t="n"/>
      <c r="BM322" s="27" t="n"/>
      <c r="BN322" s="27" t="n"/>
      <c r="BO322" s="27" t="n"/>
      <c r="BP322" s="27" t="n"/>
      <c r="BQ322" s="522" t="inlineStr">
        <is>
          <t>2</t>
        </is>
      </c>
      <c r="BR322" s="37" t="n"/>
      <c r="BS322" s="36" t="n"/>
      <c r="BT322" s="37" t="n"/>
      <c r="BU322" s="39" t="n"/>
      <c r="BV322" s="523" t="n">
        <v>1830</v>
      </c>
    </row>
    <row r="323" ht="19.9" customHeight="1" s="521">
      <c r="A323" s="10" t="n">
        <v>323</v>
      </c>
      <c r="B323" s="15" t="n">
        <v>2</v>
      </c>
      <c r="C323" s="519" t="n">
        <v>1830</v>
      </c>
      <c r="D323" s="553" t="inlineStr">
        <is>
          <t>18-HS-21104P</t>
        </is>
      </c>
      <c r="E323" s="553" t="inlineStr">
        <is>
          <t>18-PP-2102 STOP</t>
        </is>
      </c>
      <c r="F323" s="22">
        <f>F322</f>
        <v/>
      </c>
      <c r="G323" s="21">
        <f>G322</f>
        <v/>
      </c>
      <c r="H323" s="21">
        <f>H322</f>
        <v/>
      </c>
      <c r="I323" s="21" t="n">
        <v>2</v>
      </c>
      <c r="J323" s="85">
        <f>J322</f>
        <v/>
      </c>
      <c r="K323" s="22">
        <f>IF(MID(J323,4,3)="551","DO","DI")</f>
        <v/>
      </c>
      <c r="L323" s="22" t="n"/>
      <c r="M323" s="22" t="n"/>
      <c r="N323" s="22">
        <f>IF(N322&lt;&gt;"",N322,"")</f>
        <v/>
      </c>
      <c r="O323" s="22" t="n"/>
      <c r="P323" s="22" t="n"/>
      <c r="Q323" s="22" t="n"/>
      <c r="R323" s="22" t="n"/>
      <c r="S323" s="25">
        <f>"%Z"&amp;TEXT(G323,"00")&amp;TEXT(H323,"0")&amp;"1"&amp;TEXT(I323,"00")</f>
        <v/>
      </c>
      <c r="T323" s="22">
        <f>IF(D323&lt;&gt;"",D323,"")</f>
        <v/>
      </c>
      <c r="U323" s="22" t="inlineStr">
        <is>
          <t>18-HS-21104P</t>
        </is>
      </c>
      <c r="V323" s="22">
        <f>IF(E323&lt;&gt;"",E323,"")</f>
        <v/>
      </c>
      <c r="W323" s="23" t="inlineStr">
        <is>
          <t>dry</t>
        </is>
      </c>
      <c r="X323" s="84" t="inlineStr">
        <is>
          <t>DCS</t>
        </is>
      </c>
      <c r="Y323" s="27" t="n"/>
      <c r="Z323" s="27" t="n"/>
      <c r="AA323" s="28" t="n"/>
      <c r="AB323" s="33" t="n"/>
      <c r="AC323" s="29" t="n"/>
      <c r="AD323" s="27" t="n"/>
      <c r="AE323" s="27" t="n"/>
      <c r="AF323" s="27" t="n"/>
      <c r="AG323" s="27" t="n"/>
      <c r="AH323" s="27" t="n"/>
      <c r="AI323" s="27" t="n"/>
      <c r="AJ323" s="530" t="n"/>
      <c r="AK323" s="530" t="n"/>
      <c r="AL323" s="27" t="n"/>
      <c r="AM323" s="27" t="n"/>
      <c r="AN323" s="27" t="n"/>
      <c r="AO323" s="27" t="n"/>
      <c r="AP323" s="27" t="n"/>
      <c r="AQ323" s="33" t="n"/>
      <c r="AR323" s="33" t="n"/>
      <c r="AS323" s="33" t="n"/>
      <c r="AT323" s="33" t="n"/>
      <c r="AU323" s="33" t="n"/>
      <c r="AV323" s="33" t="n"/>
      <c r="AW323" s="33" t="n"/>
      <c r="AX323" s="33" t="n"/>
      <c r="AY323" s="33" t="n"/>
      <c r="AZ323" s="33" t="n"/>
      <c r="BA323" s="33" t="n"/>
      <c r="BB323" s="33" t="n"/>
      <c r="BC323" s="33" t="n"/>
      <c r="BD323" s="33" t="n"/>
      <c r="BE323" s="33" t="n"/>
      <c r="BF323" s="33" t="n"/>
      <c r="BG323" s="33" t="n"/>
      <c r="BH323" s="33" t="n"/>
      <c r="BI323" s="27" t="n"/>
      <c r="BJ323" s="33" t="n"/>
      <c r="BK323" s="33" t="n"/>
      <c r="BL323" s="33" t="n"/>
      <c r="BM323" s="27" t="n"/>
      <c r="BN323" s="27" t="n"/>
      <c r="BO323" s="27" t="n"/>
      <c r="BP323" s="27" t="n"/>
      <c r="BQ323" s="522" t="inlineStr">
        <is>
          <t>2</t>
        </is>
      </c>
      <c r="BR323" s="37" t="n"/>
      <c r="BS323" s="36" t="n"/>
      <c r="BT323" s="37" t="n"/>
      <c r="BU323" s="39" t="n"/>
      <c r="BV323" s="523" t="n">
        <v>1830</v>
      </c>
    </row>
    <row r="324" ht="19.9" customHeight="1" s="521">
      <c r="A324" s="10" t="n">
        <v>324</v>
      </c>
      <c r="B324" s="15" t="n">
        <v>3</v>
      </c>
      <c r="C324" s="519" t="n">
        <v>1830</v>
      </c>
      <c r="D324" s="553" t="inlineStr">
        <is>
          <t>18-HS-21102P</t>
        </is>
      </c>
      <c r="E324" s="553" t="inlineStr">
        <is>
          <t>18-PB-2101 STOP</t>
        </is>
      </c>
      <c r="F324" s="22">
        <f>F323</f>
        <v/>
      </c>
      <c r="G324" s="21">
        <f>G323</f>
        <v/>
      </c>
      <c r="H324" s="21">
        <f>H323</f>
        <v/>
      </c>
      <c r="I324" s="21" t="n">
        <v>3</v>
      </c>
      <c r="J324" s="85">
        <f>J323</f>
        <v/>
      </c>
      <c r="K324" s="22">
        <f>IF(MID(J324,4,3)="551","DO","DI")</f>
        <v/>
      </c>
      <c r="L324" s="22" t="n"/>
      <c r="M324" s="22" t="n"/>
      <c r="N324" s="22">
        <f>IF(N323&lt;&gt;"",N323,"")</f>
        <v/>
      </c>
      <c r="O324" s="22" t="n"/>
      <c r="P324" s="22" t="n"/>
      <c r="Q324" s="22" t="n"/>
      <c r="R324" s="22" t="n"/>
      <c r="S324" s="25">
        <f>"%Z"&amp;TEXT(G324,"00")&amp;TEXT(H324,"0")&amp;"1"&amp;TEXT(I324,"00")</f>
        <v/>
      </c>
      <c r="T324" s="22">
        <f>IF(D324&lt;&gt;"",D324,"")</f>
        <v/>
      </c>
      <c r="U324" s="22" t="inlineStr">
        <is>
          <t>18-HS-21102P</t>
        </is>
      </c>
      <c r="V324" s="22">
        <f>IF(E324&lt;&gt;"",E324,"")</f>
        <v/>
      </c>
      <c r="W324" s="23" t="inlineStr">
        <is>
          <t>dry</t>
        </is>
      </c>
      <c r="X324" s="84" t="inlineStr">
        <is>
          <t>DCS</t>
        </is>
      </c>
      <c r="Y324" s="27" t="n"/>
      <c r="Z324" s="27" t="n"/>
      <c r="AA324" s="28" t="n"/>
      <c r="AB324" s="33" t="n"/>
      <c r="AC324" s="29" t="n"/>
      <c r="AD324" s="27" t="n"/>
      <c r="AE324" s="27" t="n"/>
      <c r="AF324" s="27" t="n"/>
      <c r="AG324" s="27" t="n"/>
      <c r="AH324" s="27" t="n"/>
      <c r="AI324" s="27" t="n"/>
      <c r="AJ324" s="530" t="n"/>
      <c r="AK324" s="530" t="n"/>
      <c r="AL324" s="27" t="n"/>
      <c r="AM324" s="27" t="n"/>
      <c r="AN324" s="27" t="n"/>
      <c r="AO324" s="27" t="n"/>
      <c r="AP324" s="27" t="n"/>
      <c r="AQ324" s="33" t="n"/>
      <c r="AR324" s="33" t="n"/>
      <c r="AS324" s="33" t="n"/>
      <c r="AT324" s="33" t="n"/>
      <c r="AU324" s="33" t="n"/>
      <c r="AV324" s="33" t="n"/>
      <c r="AW324" s="33" t="n"/>
      <c r="AX324" s="33" t="n"/>
      <c r="AY324" s="33" t="n"/>
      <c r="AZ324" s="33" t="n"/>
      <c r="BA324" s="33" t="n"/>
      <c r="BB324" s="33" t="n"/>
      <c r="BC324" s="33" t="n"/>
      <c r="BD324" s="33" t="n"/>
      <c r="BE324" s="33" t="n"/>
      <c r="BF324" s="33" t="n"/>
      <c r="BG324" s="33" t="n"/>
      <c r="BH324" s="33" t="n"/>
      <c r="BI324" s="27" t="n"/>
      <c r="BJ324" s="33" t="n"/>
      <c r="BK324" s="33" t="n"/>
      <c r="BL324" s="33" t="n"/>
      <c r="BM324" s="27" t="n"/>
      <c r="BN324" s="27" t="n"/>
      <c r="BO324" s="27" t="n"/>
      <c r="BP324" s="27" t="n"/>
      <c r="BQ324" s="522" t="inlineStr">
        <is>
          <t>2</t>
        </is>
      </c>
      <c r="BR324" s="37" t="n"/>
      <c r="BS324" s="36" t="n"/>
      <c r="BT324" s="37" t="n"/>
      <c r="BU324" s="39" t="n"/>
      <c r="BV324" s="523" t="n">
        <v>1830</v>
      </c>
    </row>
    <row r="325" ht="19.9" customHeight="1" s="521">
      <c r="A325" s="10" t="n">
        <v>325</v>
      </c>
      <c r="B325" s="15" t="n">
        <v>4</v>
      </c>
      <c r="C325" s="519" t="n">
        <v>1830</v>
      </c>
      <c r="D325" s="553" t="inlineStr">
        <is>
          <t>18-HS-23101P</t>
        </is>
      </c>
      <c r="E325" s="553" t="inlineStr">
        <is>
          <t>18-PP-2301A  DCS STOP</t>
        </is>
      </c>
      <c r="F325" s="22">
        <f>F324</f>
        <v/>
      </c>
      <c r="G325" s="21">
        <f>G324</f>
        <v/>
      </c>
      <c r="H325" s="21">
        <f>H324</f>
        <v/>
      </c>
      <c r="I325" s="21" t="n">
        <v>4</v>
      </c>
      <c r="J325" s="85">
        <f>J324</f>
        <v/>
      </c>
      <c r="K325" s="22">
        <f>IF(MID(J325,4,3)="551","DO","DI")</f>
        <v/>
      </c>
      <c r="L325" s="22" t="n"/>
      <c r="M325" s="22" t="n"/>
      <c r="N325" s="22">
        <f>IF(N324&lt;&gt;"",N324,"")</f>
        <v/>
      </c>
      <c r="O325" s="22" t="n"/>
      <c r="P325" s="22" t="n"/>
      <c r="Q325" s="22" t="n"/>
      <c r="R325" s="22" t="n"/>
      <c r="S325" s="25">
        <f>"%Z"&amp;TEXT(G325,"00")&amp;TEXT(H325,"0")&amp;"1"&amp;TEXT(I325,"00")</f>
        <v/>
      </c>
      <c r="T325" s="22">
        <f>IF(D325&lt;&gt;"",D325,"")</f>
        <v/>
      </c>
      <c r="U325" s="22" t="inlineStr">
        <is>
          <t>18-HS-23101P</t>
        </is>
      </c>
      <c r="V325" s="22">
        <f>IF(E325&lt;&gt;"",E325,"")</f>
        <v/>
      </c>
      <c r="W325" s="23" t="inlineStr">
        <is>
          <t>dry</t>
        </is>
      </c>
      <c r="X325" s="84" t="inlineStr">
        <is>
          <t>DCS</t>
        </is>
      </c>
      <c r="Y325" s="27" t="n"/>
      <c r="Z325" s="27" t="n"/>
      <c r="AA325" s="28" t="n"/>
      <c r="AB325" s="33" t="n"/>
      <c r="AC325" s="29" t="n"/>
      <c r="AD325" s="27" t="n"/>
      <c r="AE325" s="27" t="n"/>
      <c r="AF325" s="27" t="n"/>
      <c r="AG325" s="27" t="n"/>
      <c r="AH325" s="27" t="n"/>
      <c r="AI325" s="27" t="n"/>
      <c r="AJ325" s="530" t="n"/>
      <c r="AK325" s="530" t="n"/>
      <c r="AL325" s="27" t="n"/>
      <c r="AM325" s="27" t="n"/>
      <c r="AN325" s="27" t="n"/>
      <c r="AO325" s="27" t="n"/>
      <c r="AP325" s="27" t="n"/>
      <c r="AQ325" s="33" t="n"/>
      <c r="AR325" s="33" t="n"/>
      <c r="AS325" s="33" t="n"/>
      <c r="AT325" s="33" t="n"/>
      <c r="AU325" s="33" t="n"/>
      <c r="AV325" s="33" t="n"/>
      <c r="AW325" s="33" t="n"/>
      <c r="AX325" s="33" t="n"/>
      <c r="AY325" s="33" t="n"/>
      <c r="AZ325" s="33" t="n"/>
      <c r="BA325" s="33" t="n"/>
      <c r="BB325" s="33" t="n"/>
      <c r="BC325" s="33" t="n"/>
      <c r="BD325" s="33" t="n"/>
      <c r="BE325" s="33" t="n"/>
      <c r="BF325" s="33" t="n"/>
      <c r="BG325" s="33" t="n"/>
      <c r="BH325" s="33" t="n"/>
      <c r="BI325" s="27" t="n"/>
      <c r="BJ325" s="33" t="n"/>
      <c r="BK325" s="33" t="n"/>
      <c r="BL325" s="33" t="n"/>
      <c r="BM325" s="27" t="n"/>
      <c r="BN325" s="27" t="n"/>
      <c r="BO325" s="27" t="n"/>
      <c r="BP325" s="27" t="n"/>
      <c r="BQ325" s="522" t="inlineStr">
        <is>
          <t>2</t>
        </is>
      </c>
      <c r="BR325" s="37" t="n"/>
      <c r="BS325" s="36" t="n"/>
      <c r="BT325" s="37" t="n"/>
      <c r="BU325" s="39" t="n"/>
      <c r="BV325" s="523" t="n">
        <v>1830</v>
      </c>
    </row>
    <row r="326" ht="19.9" customHeight="1" s="521">
      <c r="A326" s="10" t="n">
        <v>326</v>
      </c>
      <c r="B326" s="15" t="n">
        <v>5</v>
      </c>
      <c r="C326" s="519" t="n">
        <v>1830</v>
      </c>
      <c r="D326" s="553" t="inlineStr">
        <is>
          <t>18-HS-23102P</t>
        </is>
      </c>
      <c r="E326" s="553" t="inlineStr">
        <is>
          <t>18-PP-2301B STOP</t>
        </is>
      </c>
      <c r="F326" s="22">
        <f>F325</f>
        <v/>
      </c>
      <c r="G326" s="21">
        <f>G325</f>
        <v/>
      </c>
      <c r="H326" s="21">
        <f>H325</f>
        <v/>
      </c>
      <c r="I326" s="21" t="n">
        <v>5</v>
      </c>
      <c r="J326" s="85">
        <f>J325</f>
        <v/>
      </c>
      <c r="K326" s="22">
        <f>IF(MID(J326,4,3)="551","DO","DI")</f>
        <v/>
      </c>
      <c r="L326" s="22" t="n"/>
      <c r="M326" s="22" t="n"/>
      <c r="N326" s="22">
        <f>IF(N325&lt;&gt;"",N325,"")</f>
        <v/>
      </c>
      <c r="O326" s="22" t="n"/>
      <c r="P326" s="22" t="n"/>
      <c r="Q326" s="22" t="n"/>
      <c r="R326" s="22" t="n"/>
      <c r="S326" s="25">
        <f>"%Z"&amp;TEXT(G326,"00")&amp;TEXT(H326,"0")&amp;"1"&amp;TEXT(I326,"00")</f>
        <v/>
      </c>
      <c r="T326" s="22">
        <f>IF(D326&lt;&gt;"",D326,"")</f>
        <v/>
      </c>
      <c r="U326" s="22" t="inlineStr">
        <is>
          <t>18-HS-23102P</t>
        </is>
      </c>
      <c r="V326" s="22">
        <f>IF(E326&lt;&gt;"",E326,"")</f>
        <v/>
      </c>
      <c r="W326" s="23" t="inlineStr">
        <is>
          <t>dry</t>
        </is>
      </c>
      <c r="X326" s="84" t="inlineStr">
        <is>
          <t>DCS</t>
        </is>
      </c>
      <c r="Y326" s="27" t="n"/>
      <c r="Z326" s="27" t="n"/>
      <c r="AA326" s="28" t="n"/>
      <c r="AB326" s="33" t="n"/>
      <c r="AC326" s="29" t="n"/>
      <c r="AD326" s="27" t="n"/>
      <c r="AE326" s="27" t="n"/>
      <c r="AF326" s="27" t="n"/>
      <c r="AG326" s="27" t="n"/>
      <c r="AH326" s="27" t="n"/>
      <c r="AI326" s="27" t="n"/>
      <c r="AJ326" s="530" t="n"/>
      <c r="AK326" s="530" t="n"/>
      <c r="AL326" s="27" t="n"/>
      <c r="AM326" s="27" t="n"/>
      <c r="AN326" s="27" t="n"/>
      <c r="AO326" s="27" t="n"/>
      <c r="AP326" s="27" t="n"/>
      <c r="AQ326" s="33" t="n"/>
      <c r="AR326" s="33" t="n"/>
      <c r="AS326" s="33" t="n"/>
      <c r="AT326" s="33" t="n"/>
      <c r="AU326" s="33" t="n"/>
      <c r="AV326" s="33" t="n"/>
      <c r="AW326" s="33" t="n"/>
      <c r="AX326" s="33" t="n"/>
      <c r="AY326" s="33" t="n"/>
      <c r="AZ326" s="33" t="n"/>
      <c r="BA326" s="33" t="n"/>
      <c r="BB326" s="33" t="n"/>
      <c r="BC326" s="33" t="n"/>
      <c r="BD326" s="33" t="n"/>
      <c r="BE326" s="33" t="n"/>
      <c r="BF326" s="33" t="n"/>
      <c r="BG326" s="33" t="n"/>
      <c r="BH326" s="33" t="n"/>
      <c r="BI326" s="27" t="n"/>
      <c r="BJ326" s="33" t="n"/>
      <c r="BK326" s="33" t="n"/>
      <c r="BL326" s="33" t="n"/>
      <c r="BM326" s="27" t="n"/>
      <c r="BN326" s="27" t="n"/>
      <c r="BO326" s="27" t="n"/>
      <c r="BP326" s="27" t="n"/>
      <c r="BQ326" s="522" t="inlineStr">
        <is>
          <t>2</t>
        </is>
      </c>
      <c r="BR326" s="37" t="n"/>
      <c r="BS326" s="36" t="n"/>
      <c r="BT326" s="37" t="n"/>
      <c r="BU326" s="39" t="n"/>
      <c r="BV326" s="523" t="n">
        <v>1830</v>
      </c>
    </row>
    <row r="327" ht="19.9" customHeight="1" s="521">
      <c r="A327" s="10" t="n">
        <v>327</v>
      </c>
      <c r="B327" s="15" t="n">
        <v>6</v>
      </c>
      <c r="C327" s="519" t="n">
        <v>1830</v>
      </c>
      <c r="D327" s="553" t="inlineStr">
        <is>
          <t>18-HS-23105P</t>
        </is>
      </c>
      <c r="E327" s="553" t="inlineStr">
        <is>
          <t>18-PA-2301 STOP</t>
        </is>
      </c>
      <c r="F327" s="22">
        <f>F326</f>
        <v/>
      </c>
      <c r="G327" s="21">
        <f>G326</f>
        <v/>
      </c>
      <c r="H327" s="21">
        <f>H326</f>
        <v/>
      </c>
      <c r="I327" s="21" t="n">
        <v>6</v>
      </c>
      <c r="J327" s="85">
        <f>J326</f>
        <v/>
      </c>
      <c r="K327" s="22">
        <f>IF(MID(J327,4,3)="551","DO","DI")</f>
        <v/>
      </c>
      <c r="L327" s="22" t="n"/>
      <c r="M327" s="22" t="n"/>
      <c r="N327" s="22">
        <f>IF(N326&lt;&gt;"",N326,"")</f>
        <v/>
      </c>
      <c r="O327" s="22" t="n"/>
      <c r="P327" s="22" t="n"/>
      <c r="Q327" s="22" t="n"/>
      <c r="R327" s="22" t="n"/>
      <c r="S327" s="25">
        <f>"%Z"&amp;TEXT(G327,"00")&amp;TEXT(H327,"0")&amp;"1"&amp;TEXT(I327,"00")</f>
        <v/>
      </c>
      <c r="T327" s="22">
        <f>IF(D327&lt;&gt;"",D327,"")</f>
        <v/>
      </c>
      <c r="U327" s="22" t="inlineStr">
        <is>
          <t>18-HS-23105P</t>
        </is>
      </c>
      <c r="V327" s="22">
        <f>IF(E327&lt;&gt;"",E327,"")</f>
        <v/>
      </c>
      <c r="W327" s="23" t="inlineStr">
        <is>
          <t>dry</t>
        </is>
      </c>
      <c r="X327" s="84" t="inlineStr">
        <is>
          <t>DCS</t>
        </is>
      </c>
      <c r="Y327" s="27" t="n"/>
      <c r="Z327" s="27" t="n"/>
      <c r="AA327" s="28" t="n"/>
      <c r="AB327" s="33" t="n"/>
      <c r="AC327" s="29" t="n"/>
      <c r="AD327" s="27" t="n"/>
      <c r="AE327" s="27" t="n"/>
      <c r="AF327" s="27" t="n"/>
      <c r="AG327" s="27" t="n"/>
      <c r="AH327" s="27" t="n"/>
      <c r="AI327" s="27" t="n"/>
      <c r="AJ327" s="530" t="n"/>
      <c r="AK327" s="530" t="n"/>
      <c r="AL327" s="27" t="n"/>
      <c r="AM327" s="27" t="n"/>
      <c r="AN327" s="27" t="n"/>
      <c r="AO327" s="27" t="n"/>
      <c r="AP327" s="27" t="n"/>
      <c r="AQ327" s="33" t="n"/>
      <c r="AR327" s="33" t="n"/>
      <c r="AS327" s="33" t="n"/>
      <c r="AT327" s="33" t="n"/>
      <c r="AU327" s="33" t="n"/>
      <c r="AV327" s="33" t="n"/>
      <c r="AW327" s="33" t="n"/>
      <c r="AX327" s="33" t="n"/>
      <c r="AY327" s="33" t="n"/>
      <c r="AZ327" s="33" t="n"/>
      <c r="BA327" s="33" t="n"/>
      <c r="BB327" s="33" t="n"/>
      <c r="BC327" s="33" t="n"/>
      <c r="BD327" s="33" t="n"/>
      <c r="BE327" s="33" t="n"/>
      <c r="BF327" s="33" t="n"/>
      <c r="BG327" s="33" t="n"/>
      <c r="BH327" s="33" t="n"/>
      <c r="BI327" s="27" t="n"/>
      <c r="BJ327" s="33" t="n"/>
      <c r="BK327" s="33" t="n"/>
      <c r="BL327" s="33" t="n"/>
      <c r="BM327" s="27" t="n"/>
      <c r="BN327" s="27" t="n"/>
      <c r="BO327" s="27" t="n"/>
      <c r="BP327" s="27" t="n"/>
      <c r="BQ327" s="522" t="inlineStr">
        <is>
          <t>2</t>
        </is>
      </c>
      <c r="BR327" s="37" t="n"/>
      <c r="BS327" s="36" t="n"/>
      <c r="BT327" s="37" t="n"/>
      <c r="BU327" s="39" t="n"/>
      <c r="BV327" s="523" t="n">
        <v>1830</v>
      </c>
    </row>
    <row r="328" ht="19.9" customHeight="1" s="521">
      <c r="A328" s="10" t="n">
        <v>328</v>
      </c>
      <c r="B328" s="15" t="n">
        <v>7</v>
      </c>
      <c r="C328" s="519" t="n">
        <v>1830</v>
      </c>
      <c r="D328" s="553" t="inlineStr">
        <is>
          <t>18-HS-24101P</t>
        </is>
      </c>
      <c r="E328" s="553" t="inlineStr">
        <is>
          <t>18-PP-2401 STOP</t>
        </is>
      </c>
      <c r="F328" s="22">
        <f>F327</f>
        <v/>
      </c>
      <c r="G328" s="21">
        <f>G327</f>
        <v/>
      </c>
      <c r="H328" s="21">
        <f>H327</f>
        <v/>
      </c>
      <c r="I328" s="21" t="n">
        <v>7</v>
      </c>
      <c r="J328" s="85">
        <f>J327</f>
        <v/>
      </c>
      <c r="K328" s="22">
        <f>IF(MID(J328,4,3)="551","DO","DI")</f>
        <v/>
      </c>
      <c r="L328" s="22" t="n"/>
      <c r="M328" s="22" t="n"/>
      <c r="N328" s="22">
        <f>IF(N327&lt;&gt;"",N327,"")</f>
        <v/>
      </c>
      <c r="O328" s="22" t="n"/>
      <c r="P328" s="22" t="n"/>
      <c r="Q328" s="22" t="n"/>
      <c r="R328" s="22" t="n"/>
      <c r="S328" s="25">
        <f>"%Z"&amp;TEXT(G328,"00")&amp;TEXT(H328,"0")&amp;"1"&amp;TEXT(I328,"00")</f>
        <v/>
      </c>
      <c r="T328" s="22">
        <f>IF(D328&lt;&gt;"",D328,"")</f>
        <v/>
      </c>
      <c r="U328" s="22" t="inlineStr">
        <is>
          <t>18-HS-24101P</t>
        </is>
      </c>
      <c r="V328" s="22">
        <f>IF(E328&lt;&gt;"",E328,"")</f>
        <v/>
      </c>
      <c r="W328" s="23" t="inlineStr">
        <is>
          <t>dry</t>
        </is>
      </c>
      <c r="X328" s="84" t="inlineStr">
        <is>
          <t>DCS</t>
        </is>
      </c>
      <c r="Y328" s="27" t="n"/>
      <c r="Z328" s="27" t="n"/>
      <c r="AA328" s="28" t="n"/>
      <c r="AB328" s="33" t="n"/>
      <c r="AC328" s="29" t="n"/>
      <c r="AD328" s="27" t="n"/>
      <c r="AE328" s="27" t="n"/>
      <c r="AF328" s="27" t="n"/>
      <c r="AG328" s="27" t="n"/>
      <c r="AH328" s="27" t="n"/>
      <c r="AI328" s="27" t="n"/>
      <c r="AJ328" s="530" t="n"/>
      <c r="AK328" s="530" t="n"/>
      <c r="AL328" s="27" t="n"/>
      <c r="AM328" s="27" t="n"/>
      <c r="AN328" s="27" t="n"/>
      <c r="AO328" s="27" t="n"/>
      <c r="AP328" s="27" t="n"/>
      <c r="AQ328" s="33" t="n"/>
      <c r="AR328" s="33" t="n"/>
      <c r="AS328" s="33" t="n"/>
      <c r="AT328" s="33" t="n"/>
      <c r="AU328" s="33" t="n"/>
      <c r="AV328" s="33" t="n"/>
      <c r="AW328" s="33" t="n"/>
      <c r="AX328" s="33" t="n"/>
      <c r="AY328" s="33" t="n"/>
      <c r="AZ328" s="33" t="n"/>
      <c r="BA328" s="33" t="n"/>
      <c r="BB328" s="33" t="n"/>
      <c r="BC328" s="33" t="n"/>
      <c r="BD328" s="33" t="n"/>
      <c r="BE328" s="33" t="n"/>
      <c r="BF328" s="33" t="n"/>
      <c r="BG328" s="33" t="n"/>
      <c r="BH328" s="33" t="n"/>
      <c r="BI328" s="27" t="n"/>
      <c r="BJ328" s="33" t="n"/>
      <c r="BK328" s="33" t="n"/>
      <c r="BL328" s="33" t="n"/>
      <c r="BM328" s="27" t="n"/>
      <c r="BN328" s="27" t="n"/>
      <c r="BO328" s="27" t="n"/>
      <c r="BP328" s="27" t="n"/>
      <c r="BQ328" s="522" t="inlineStr">
        <is>
          <t>2</t>
        </is>
      </c>
      <c r="BR328" s="37" t="n"/>
      <c r="BS328" s="36" t="n"/>
      <c r="BT328" s="37" t="n"/>
      <c r="BU328" s="39" t="n"/>
      <c r="BV328" s="523" t="n">
        <v>1830</v>
      </c>
    </row>
    <row r="329" ht="19.9" customHeight="1" s="521">
      <c r="A329" s="10" t="n">
        <v>329</v>
      </c>
      <c r="B329" s="15" t="n">
        <v>8</v>
      </c>
      <c r="C329" s="519" t="n">
        <v>1830</v>
      </c>
      <c r="D329" s="553" t="inlineStr">
        <is>
          <t>18-HS-36106P</t>
        </is>
      </c>
      <c r="E329" s="553" t="inlineStr">
        <is>
          <t>18-PF-3606 STOP</t>
        </is>
      </c>
      <c r="F329" s="22">
        <f>F328</f>
        <v/>
      </c>
      <c r="G329" s="21">
        <f>G328</f>
        <v/>
      </c>
      <c r="H329" s="21">
        <f>H328</f>
        <v/>
      </c>
      <c r="I329" s="21" t="n">
        <v>8</v>
      </c>
      <c r="J329" s="85">
        <f>J328</f>
        <v/>
      </c>
      <c r="K329" s="22">
        <f>IF(MID(J329,4,3)="551","DO","DI")</f>
        <v/>
      </c>
      <c r="L329" s="22" t="n"/>
      <c r="M329" s="22" t="n"/>
      <c r="N329" s="22">
        <f>IF(N328&lt;&gt;"",N328,"")</f>
        <v/>
      </c>
      <c r="O329" s="22" t="n"/>
      <c r="P329" s="22" t="n"/>
      <c r="Q329" s="22" t="n"/>
      <c r="R329" s="22" t="n"/>
      <c r="S329" s="25">
        <f>"%Z"&amp;TEXT(G329,"00")&amp;TEXT(H329,"0")&amp;"1"&amp;TEXT(I329,"00")</f>
        <v/>
      </c>
      <c r="T329" s="22">
        <f>IF(D329&lt;&gt;"",D329,"")</f>
        <v/>
      </c>
      <c r="U329" s="22" t="inlineStr">
        <is>
          <t>18-HS-36106P</t>
        </is>
      </c>
      <c r="V329" s="22">
        <f>IF(E329&lt;&gt;"",E329,"")</f>
        <v/>
      </c>
      <c r="W329" s="23" t="inlineStr">
        <is>
          <t>dry</t>
        </is>
      </c>
      <c r="X329" s="84" t="inlineStr">
        <is>
          <t>DCS</t>
        </is>
      </c>
      <c r="Y329" s="27" t="n"/>
      <c r="Z329" s="27" t="n"/>
      <c r="AA329" s="28" t="n"/>
      <c r="AB329" s="33" t="n"/>
      <c r="AC329" s="29" t="n"/>
      <c r="AD329" s="27" t="n"/>
      <c r="AE329" s="27" t="n"/>
      <c r="AF329" s="27" t="n"/>
      <c r="AG329" s="27" t="n"/>
      <c r="AH329" s="27" t="n"/>
      <c r="AI329" s="27" t="n"/>
      <c r="AJ329" s="530" t="n"/>
      <c r="AK329" s="530" t="n"/>
      <c r="AL329" s="27" t="n"/>
      <c r="AM329" s="27" t="n"/>
      <c r="AN329" s="27" t="n"/>
      <c r="AO329" s="27" t="n"/>
      <c r="AP329" s="27" t="n"/>
      <c r="AQ329" s="33" t="n"/>
      <c r="AR329" s="33" t="n"/>
      <c r="AS329" s="33" t="n"/>
      <c r="AT329" s="33" t="n"/>
      <c r="AU329" s="33" t="n"/>
      <c r="AV329" s="33" t="n"/>
      <c r="AW329" s="33" t="n"/>
      <c r="AX329" s="33" t="n"/>
      <c r="AY329" s="33" t="n"/>
      <c r="AZ329" s="33" t="n"/>
      <c r="BA329" s="33" t="n"/>
      <c r="BB329" s="33" t="n"/>
      <c r="BC329" s="33" t="n"/>
      <c r="BD329" s="33" t="n"/>
      <c r="BE329" s="33" t="n"/>
      <c r="BF329" s="33" t="n"/>
      <c r="BG329" s="33" t="n"/>
      <c r="BH329" s="33" t="n"/>
      <c r="BI329" s="27" t="n"/>
      <c r="BJ329" s="33" t="n"/>
      <c r="BK329" s="33" t="n"/>
      <c r="BL329" s="33" t="n"/>
      <c r="BM329" s="27" t="n"/>
      <c r="BN329" s="27" t="n"/>
      <c r="BO329" s="27" t="n"/>
      <c r="BP329" s="27" t="n"/>
      <c r="BQ329" s="522" t="inlineStr">
        <is>
          <t>3</t>
        </is>
      </c>
      <c r="BR329" s="37" t="n"/>
      <c r="BS329" s="36" t="n"/>
      <c r="BT329" s="37" t="n"/>
      <c r="BU329" s="39" t="n"/>
      <c r="BV329" s="523" t="n">
        <v>1830</v>
      </c>
    </row>
    <row r="330" ht="19.9" customHeight="1" s="521">
      <c r="A330" s="10" t="n">
        <v>330</v>
      </c>
      <c r="B330" s="15" t="n">
        <v>9</v>
      </c>
      <c r="C330" s="519" t="n">
        <v>1830</v>
      </c>
      <c r="D330" s="553" t="inlineStr">
        <is>
          <t>18-HS-66101P</t>
        </is>
      </c>
      <c r="E330" s="553" t="inlineStr">
        <is>
          <t>18-PV-6601X STOP</t>
        </is>
      </c>
      <c r="F330" s="22">
        <f>F329</f>
        <v/>
      </c>
      <c r="G330" s="21">
        <f>G329</f>
        <v/>
      </c>
      <c r="H330" s="21">
        <f>H329</f>
        <v/>
      </c>
      <c r="I330" s="21" t="n">
        <v>9</v>
      </c>
      <c r="J330" s="85">
        <f>J329</f>
        <v/>
      </c>
      <c r="K330" s="22">
        <f>IF(MID(J330,4,3)="551","DO","DI")</f>
        <v/>
      </c>
      <c r="L330" s="22" t="n"/>
      <c r="M330" s="22" t="n"/>
      <c r="N330" s="22">
        <f>IF(N329&lt;&gt;"",N329,"")</f>
        <v/>
      </c>
      <c r="O330" s="22" t="n"/>
      <c r="P330" s="22" t="n"/>
      <c r="Q330" s="22" t="n"/>
      <c r="R330" s="22" t="n"/>
      <c r="S330" s="25">
        <f>"%Z"&amp;TEXT(G330,"00")&amp;TEXT(H330,"0")&amp;"1"&amp;TEXT(I330,"00")</f>
        <v/>
      </c>
      <c r="T330" s="22">
        <f>IF(D330&lt;&gt;"",D330,"")</f>
        <v/>
      </c>
      <c r="U330" s="22" t="inlineStr">
        <is>
          <t>18-HS-66101P</t>
        </is>
      </c>
      <c r="V330" s="22">
        <f>IF(E330&lt;&gt;"",E330,"")</f>
        <v/>
      </c>
      <c r="W330" s="23" t="inlineStr">
        <is>
          <t>dry</t>
        </is>
      </c>
      <c r="X330" s="84" t="inlineStr">
        <is>
          <t>DCS</t>
        </is>
      </c>
      <c r="Y330" s="27" t="n"/>
      <c r="Z330" s="27" t="n"/>
      <c r="AA330" s="28" t="n"/>
      <c r="AB330" s="33" t="n"/>
      <c r="AC330" s="29" t="n"/>
      <c r="AD330" s="27" t="n"/>
      <c r="AE330" s="27" t="n"/>
      <c r="AF330" s="27" t="n"/>
      <c r="AG330" s="27" t="n"/>
      <c r="AH330" s="27" t="n"/>
      <c r="AI330" s="27" t="n"/>
      <c r="AJ330" s="530" t="n"/>
      <c r="AK330" s="530" t="n"/>
      <c r="AL330" s="27" t="n"/>
      <c r="AM330" s="27" t="n"/>
      <c r="AN330" s="27" t="n"/>
      <c r="AO330" s="27" t="n"/>
      <c r="AP330" s="27" t="n"/>
      <c r="AQ330" s="33" t="n"/>
      <c r="AR330" s="33" t="n"/>
      <c r="AS330" s="33" t="n"/>
      <c r="AT330" s="33" t="n"/>
      <c r="AU330" s="33" t="n"/>
      <c r="AV330" s="33" t="n"/>
      <c r="AW330" s="33" t="n"/>
      <c r="AX330" s="33" t="n"/>
      <c r="AY330" s="33" t="n"/>
      <c r="AZ330" s="33" t="n"/>
      <c r="BA330" s="33" t="n"/>
      <c r="BB330" s="33" t="n"/>
      <c r="BC330" s="33" t="n"/>
      <c r="BD330" s="33" t="n"/>
      <c r="BE330" s="33" t="n"/>
      <c r="BF330" s="33" t="n"/>
      <c r="BG330" s="33" t="n"/>
      <c r="BH330" s="33" t="n"/>
      <c r="BI330" s="27" t="n"/>
      <c r="BJ330" s="33" t="n"/>
      <c r="BK330" s="33" t="n"/>
      <c r="BL330" s="33" t="n"/>
      <c r="BM330" s="27" t="n"/>
      <c r="BN330" s="27" t="n"/>
      <c r="BO330" s="27" t="n"/>
      <c r="BP330" s="27" t="n"/>
      <c r="BQ330" s="522" t="inlineStr">
        <is>
          <t>6</t>
        </is>
      </c>
      <c r="BR330" s="37" t="n"/>
      <c r="BS330" s="36" t="n"/>
      <c r="BT330" s="37" t="n"/>
      <c r="BU330" s="39" t="n"/>
      <c r="BV330" s="523" t="n">
        <v>1830</v>
      </c>
    </row>
    <row r="331" ht="19.9" customHeight="1" s="521">
      <c r="A331" s="10" t="n">
        <v>331</v>
      </c>
      <c r="B331" s="15" t="n">
        <v>10</v>
      </c>
      <c r="C331" s="519" t="n">
        <v>1830</v>
      </c>
      <c r="D331" s="553" t="inlineStr">
        <is>
          <t>18-HS-92101P</t>
        </is>
      </c>
      <c r="E331" s="553" t="inlineStr">
        <is>
          <t>18-PP-9201A STOP</t>
        </is>
      </c>
      <c r="F331" s="22">
        <f>F330</f>
        <v/>
      </c>
      <c r="G331" s="21">
        <f>G330</f>
        <v/>
      </c>
      <c r="H331" s="21">
        <f>H330</f>
        <v/>
      </c>
      <c r="I331" s="21" t="n">
        <v>10</v>
      </c>
      <c r="J331" s="85">
        <f>J330</f>
        <v/>
      </c>
      <c r="K331" s="22">
        <f>IF(MID(J331,4,3)="551","DO","DI")</f>
        <v/>
      </c>
      <c r="L331" s="22" t="n"/>
      <c r="M331" s="22" t="n"/>
      <c r="N331" s="22">
        <f>IF(N330&lt;&gt;"",N330,"")</f>
        <v/>
      </c>
      <c r="O331" s="22" t="n"/>
      <c r="P331" s="22" t="n"/>
      <c r="Q331" s="22" t="n"/>
      <c r="R331" s="22" t="n"/>
      <c r="S331" s="25">
        <f>"%Z"&amp;TEXT(G331,"00")&amp;TEXT(H331,"0")&amp;"1"&amp;TEXT(I331,"00")</f>
        <v/>
      </c>
      <c r="T331" s="22">
        <f>IF(D331&lt;&gt;"",D331,"")</f>
        <v/>
      </c>
      <c r="U331" s="22" t="inlineStr">
        <is>
          <t>18-HS-92101P</t>
        </is>
      </c>
      <c r="V331" s="22">
        <f>IF(E331&lt;&gt;"",E331,"")</f>
        <v/>
      </c>
      <c r="W331" s="23" t="inlineStr">
        <is>
          <t>dry</t>
        </is>
      </c>
      <c r="X331" s="84" t="inlineStr">
        <is>
          <t>DCS</t>
        </is>
      </c>
      <c r="Y331" s="27" t="n"/>
      <c r="Z331" s="27" t="n"/>
      <c r="AA331" s="28" t="n"/>
      <c r="AB331" s="33" t="n"/>
      <c r="AC331" s="29" t="n"/>
      <c r="AD331" s="27" t="n"/>
      <c r="AE331" s="27" t="n"/>
      <c r="AF331" s="27" t="n"/>
      <c r="AG331" s="27" t="n"/>
      <c r="AH331" s="27" t="n"/>
      <c r="AI331" s="27" t="n"/>
      <c r="AJ331" s="530" t="n"/>
      <c r="AK331" s="530" t="n"/>
      <c r="AL331" s="27" t="n"/>
      <c r="AM331" s="27" t="n"/>
      <c r="AN331" s="27" t="n"/>
      <c r="AO331" s="27" t="n"/>
      <c r="AP331" s="27" t="n"/>
      <c r="AQ331" s="33" t="n"/>
      <c r="AR331" s="33" t="n"/>
      <c r="AS331" s="33" t="n"/>
      <c r="AT331" s="33" t="n"/>
      <c r="AU331" s="33" t="n"/>
      <c r="AV331" s="33" t="n"/>
      <c r="AW331" s="33" t="n"/>
      <c r="AX331" s="33" t="n"/>
      <c r="AY331" s="33" t="n"/>
      <c r="AZ331" s="33" t="n"/>
      <c r="BA331" s="33" t="n"/>
      <c r="BB331" s="33" t="n"/>
      <c r="BC331" s="33" t="n"/>
      <c r="BD331" s="33" t="n"/>
      <c r="BE331" s="33" t="n"/>
      <c r="BF331" s="33" t="n"/>
      <c r="BG331" s="33" t="n"/>
      <c r="BH331" s="33" t="n"/>
      <c r="BI331" s="27" t="n"/>
      <c r="BJ331" s="33" t="n"/>
      <c r="BK331" s="33" t="n"/>
      <c r="BL331" s="33" t="n"/>
      <c r="BM331" s="27" t="n"/>
      <c r="BN331" s="27" t="n"/>
      <c r="BO331" s="27" t="n"/>
      <c r="BP331" s="27" t="n"/>
      <c r="BQ331" s="522" t="inlineStr">
        <is>
          <t>9</t>
        </is>
      </c>
      <c r="BR331" s="37" t="n"/>
      <c r="BS331" s="36" t="n"/>
      <c r="BT331" s="37" t="n"/>
      <c r="BU331" s="39" t="n"/>
      <c r="BV331" s="523" t="n">
        <v>1830</v>
      </c>
    </row>
    <row r="332" ht="19.9" customHeight="1" s="521">
      <c r="A332" s="10" t="n">
        <v>332</v>
      </c>
      <c r="B332" s="15" t="n">
        <v>11</v>
      </c>
      <c r="C332" s="519" t="n">
        <v>1830</v>
      </c>
      <c r="D332" s="553" t="inlineStr">
        <is>
          <t>18-HS-92102P</t>
        </is>
      </c>
      <c r="E332" s="553" t="inlineStr">
        <is>
          <t>18-PP-9201B STOP</t>
        </is>
      </c>
      <c r="F332" s="22">
        <f>F331</f>
        <v/>
      </c>
      <c r="G332" s="21">
        <f>G331</f>
        <v/>
      </c>
      <c r="H332" s="21">
        <f>H331</f>
        <v/>
      </c>
      <c r="I332" s="21" t="n">
        <v>11</v>
      </c>
      <c r="J332" s="85">
        <f>J331</f>
        <v/>
      </c>
      <c r="K332" s="22">
        <f>IF(MID(J332,4,3)="551","DO","DI")</f>
        <v/>
      </c>
      <c r="L332" s="22" t="n"/>
      <c r="M332" s="22" t="n"/>
      <c r="N332" s="22">
        <f>IF(N331&lt;&gt;"",N331,"")</f>
        <v/>
      </c>
      <c r="O332" s="22" t="n"/>
      <c r="P332" s="22" t="n"/>
      <c r="Q332" s="22" t="n"/>
      <c r="R332" s="22" t="n"/>
      <c r="S332" s="25">
        <f>"%Z"&amp;TEXT(G332,"00")&amp;TEXT(H332,"0")&amp;"1"&amp;TEXT(I332,"00")</f>
        <v/>
      </c>
      <c r="T332" s="22">
        <f>IF(D332&lt;&gt;"",D332,"")</f>
        <v/>
      </c>
      <c r="U332" s="22" t="inlineStr">
        <is>
          <t>18-HS-92102P</t>
        </is>
      </c>
      <c r="V332" s="22">
        <f>IF(E332&lt;&gt;"",E332,"")</f>
        <v/>
      </c>
      <c r="W332" s="23" t="inlineStr">
        <is>
          <t>dry</t>
        </is>
      </c>
      <c r="X332" s="84" t="inlineStr">
        <is>
          <t>DCS</t>
        </is>
      </c>
      <c r="Y332" s="27" t="n"/>
      <c r="Z332" s="27" t="n"/>
      <c r="AA332" s="28" t="n"/>
      <c r="AB332" s="33" t="n"/>
      <c r="AC332" s="29" t="n"/>
      <c r="AD332" s="27" t="n"/>
      <c r="AE332" s="27" t="n"/>
      <c r="AF332" s="27" t="n"/>
      <c r="AG332" s="27" t="n"/>
      <c r="AH332" s="27" t="n"/>
      <c r="AI332" s="27" t="n"/>
      <c r="AJ332" s="530" t="n"/>
      <c r="AK332" s="530" t="n"/>
      <c r="AL332" s="27" t="n"/>
      <c r="AM332" s="27" t="n"/>
      <c r="AN332" s="27" t="n"/>
      <c r="AO332" s="27" t="n"/>
      <c r="AP332" s="27" t="n"/>
      <c r="AQ332" s="33" t="n"/>
      <c r="AR332" s="33" t="n"/>
      <c r="AS332" s="33" t="n"/>
      <c r="AT332" s="33" t="n"/>
      <c r="AU332" s="33" t="n"/>
      <c r="AV332" s="33" t="n"/>
      <c r="AW332" s="33" t="n"/>
      <c r="AX332" s="33" t="n"/>
      <c r="AY332" s="33" t="n"/>
      <c r="AZ332" s="33" t="n"/>
      <c r="BA332" s="33" t="n"/>
      <c r="BB332" s="33" t="n"/>
      <c r="BC332" s="33" t="n"/>
      <c r="BD332" s="33" t="n"/>
      <c r="BE332" s="33" t="n"/>
      <c r="BF332" s="33" t="n"/>
      <c r="BG332" s="33" t="n"/>
      <c r="BH332" s="33" t="n"/>
      <c r="BI332" s="27" t="n"/>
      <c r="BJ332" s="33" t="n"/>
      <c r="BK332" s="33" t="n"/>
      <c r="BL332" s="33" t="n"/>
      <c r="BM332" s="27" t="n"/>
      <c r="BN332" s="27" t="n"/>
      <c r="BO332" s="27" t="n"/>
      <c r="BP332" s="27" t="n"/>
      <c r="BQ332" s="522" t="inlineStr">
        <is>
          <t>9</t>
        </is>
      </c>
      <c r="BR332" s="37" t="n"/>
      <c r="BS332" s="36" t="n"/>
      <c r="BT332" s="37" t="n"/>
      <c r="BU332" s="39" t="n"/>
      <c r="BV332" s="523" t="n">
        <v>1830</v>
      </c>
    </row>
    <row r="333" ht="19.9" customHeight="1" s="521">
      <c r="A333" s="10" t="n">
        <v>333</v>
      </c>
      <c r="B333" s="15" t="n">
        <v>12</v>
      </c>
      <c r="C333" s="519" t="n">
        <v>1830</v>
      </c>
      <c r="D333" s="553" t="inlineStr">
        <is>
          <t>18-HS-HEF102AS</t>
        </is>
      </c>
      <c r="E333" s="553" t="inlineStr">
        <is>
          <t>边墙风机102A/103A启动</t>
        </is>
      </c>
      <c r="F333" s="22">
        <f>F332</f>
        <v/>
      </c>
      <c r="G333" s="21">
        <f>G332</f>
        <v/>
      </c>
      <c r="H333" s="21">
        <f>H332</f>
        <v/>
      </c>
      <c r="I333" s="21" t="n">
        <v>12</v>
      </c>
      <c r="J333" s="85">
        <f>J332</f>
        <v/>
      </c>
      <c r="K333" s="22">
        <f>IF(MID(J333,4,3)="551","DO","DI")</f>
        <v/>
      </c>
      <c r="L333" s="22" t="n"/>
      <c r="M333" s="22" t="n"/>
      <c r="N333" s="22">
        <f>IF(N332&lt;&gt;"",N332,"")</f>
        <v/>
      </c>
      <c r="O333" s="22" t="n"/>
      <c r="P333" s="22" t="n"/>
      <c r="Q333" s="22" t="n"/>
      <c r="R333" s="22" t="n"/>
      <c r="S333" s="25">
        <f>"%Z"&amp;TEXT(G333,"00")&amp;TEXT(H333,"0")&amp;"1"&amp;TEXT(I333,"00")</f>
        <v/>
      </c>
      <c r="T333" s="22">
        <f>IF(D333&lt;&gt;"",D333,"")</f>
        <v/>
      </c>
      <c r="U333" s="22" t="inlineStr">
        <is>
          <t>18-HS-HEF102AS</t>
        </is>
      </c>
      <c r="V333" s="22">
        <f>IF(E333&lt;&gt;"",E333,"")</f>
        <v/>
      </c>
      <c r="W333" s="23" t="inlineStr">
        <is>
          <t>dry</t>
        </is>
      </c>
      <c r="X333" s="84" t="inlineStr">
        <is>
          <t>DCS</t>
        </is>
      </c>
      <c r="Y333" s="27" t="n"/>
      <c r="Z333" s="27" t="n"/>
      <c r="AA333" s="28" t="n"/>
      <c r="AB333" s="33" t="n"/>
      <c r="AC333" s="29" t="n"/>
      <c r="AD333" s="27" t="n"/>
      <c r="AE333" s="27" t="n"/>
      <c r="AF333" s="27" t="n"/>
      <c r="AG333" s="27" t="n"/>
      <c r="AH333" s="27" t="n"/>
      <c r="AI333" s="27" t="n"/>
      <c r="AJ333" s="530" t="n"/>
      <c r="AK333" s="530" t="n"/>
      <c r="AL333" s="27" t="n"/>
      <c r="AM333" s="27" t="n"/>
      <c r="AN333" s="27" t="n"/>
      <c r="AO333" s="27" t="n"/>
      <c r="AP333" s="27" t="n"/>
      <c r="AQ333" s="33" t="n"/>
      <c r="AR333" s="33" t="n"/>
      <c r="AS333" s="33" t="n"/>
      <c r="AT333" s="33" t="n"/>
      <c r="AU333" s="33" t="n"/>
      <c r="AV333" s="33" t="n"/>
      <c r="AW333" s="33" t="n"/>
      <c r="AX333" s="33" t="n"/>
      <c r="AY333" s="33" t="n"/>
      <c r="AZ333" s="33" t="n"/>
      <c r="BA333" s="33" t="n"/>
      <c r="BB333" s="33" t="n"/>
      <c r="BC333" s="33" t="n"/>
      <c r="BD333" s="33" t="n"/>
      <c r="BE333" s="33" t="n"/>
      <c r="BF333" s="33" t="n"/>
      <c r="BG333" s="33" t="n"/>
      <c r="BH333" s="33" t="n"/>
      <c r="BI333" s="27" t="n"/>
      <c r="BJ333" s="33" t="n"/>
      <c r="BK333" s="33" t="n"/>
      <c r="BL333" s="33" t="n"/>
      <c r="BM333" s="27" t="n"/>
      <c r="BN333" s="27" t="n"/>
      <c r="BO333" s="27" t="n"/>
      <c r="BP333" s="27" t="n"/>
      <c r="BQ333" s="522" t="inlineStr">
        <is>
          <t>F</t>
        </is>
      </c>
      <c r="BR333" s="37" t="n"/>
      <c r="BS333" s="36" t="n"/>
      <c r="BT333" s="37" t="n"/>
      <c r="BU333" s="39" t="n"/>
      <c r="BV333" s="523" t="n">
        <v>1830</v>
      </c>
    </row>
    <row r="334" ht="19.9" customHeight="1" s="521">
      <c r="A334" s="10" t="n">
        <v>334</v>
      </c>
      <c r="B334" s="15" t="n">
        <v>13</v>
      </c>
      <c r="C334" s="519" t="n">
        <v>1830</v>
      </c>
      <c r="D334" s="553" t="inlineStr">
        <is>
          <t>18-HS-HEF102BS</t>
        </is>
      </c>
      <c r="E334" s="553" t="inlineStr">
        <is>
          <t>边墙风机102B/103B启动</t>
        </is>
      </c>
      <c r="F334" s="22">
        <f>F333</f>
        <v/>
      </c>
      <c r="G334" s="21">
        <f>G333</f>
        <v/>
      </c>
      <c r="H334" s="21">
        <f>H333</f>
        <v/>
      </c>
      <c r="I334" s="21" t="n">
        <v>13</v>
      </c>
      <c r="J334" s="85">
        <f>J333</f>
        <v/>
      </c>
      <c r="K334" s="22">
        <f>IF(MID(J334,4,3)="551","DO","DI")</f>
        <v/>
      </c>
      <c r="L334" s="22" t="n"/>
      <c r="M334" s="22" t="n"/>
      <c r="N334" s="22">
        <f>IF(N333&lt;&gt;"",N333,"")</f>
        <v/>
      </c>
      <c r="O334" s="22" t="n"/>
      <c r="P334" s="22" t="n"/>
      <c r="Q334" s="22" t="n"/>
      <c r="R334" s="22" t="n"/>
      <c r="S334" s="25">
        <f>"%Z"&amp;TEXT(G334,"00")&amp;TEXT(H334,"0")&amp;"1"&amp;TEXT(I334,"00")</f>
        <v/>
      </c>
      <c r="T334" s="22">
        <f>IF(D334&lt;&gt;"",D334,"")</f>
        <v/>
      </c>
      <c r="U334" s="22" t="inlineStr">
        <is>
          <t>18-HS-HEF102BS</t>
        </is>
      </c>
      <c r="V334" s="22">
        <f>IF(E334&lt;&gt;"",E334,"")</f>
        <v/>
      </c>
      <c r="W334" s="23" t="inlineStr">
        <is>
          <t>dry</t>
        </is>
      </c>
      <c r="X334" s="84" t="inlineStr">
        <is>
          <t>DCS</t>
        </is>
      </c>
      <c r="Y334" s="27" t="n"/>
      <c r="Z334" s="27" t="n"/>
      <c r="AA334" s="28" t="n"/>
      <c r="AB334" s="33" t="n"/>
      <c r="AC334" s="29" t="n"/>
      <c r="AD334" s="27" t="n"/>
      <c r="AE334" s="27" t="n"/>
      <c r="AF334" s="27" t="n"/>
      <c r="AG334" s="27" t="n"/>
      <c r="AH334" s="27" t="n"/>
      <c r="AI334" s="27" t="n"/>
      <c r="AJ334" s="530" t="n"/>
      <c r="AK334" s="530" t="n"/>
      <c r="AL334" s="27" t="n"/>
      <c r="AM334" s="27" t="n"/>
      <c r="AN334" s="27" t="n"/>
      <c r="AO334" s="27" t="n"/>
      <c r="AP334" s="27" t="n"/>
      <c r="AQ334" s="33" t="n"/>
      <c r="AR334" s="33" t="n"/>
      <c r="AS334" s="33" t="n"/>
      <c r="AT334" s="33" t="n"/>
      <c r="AU334" s="33" t="n"/>
      <c r="AV334" s="33" t="n"/>
      <c r="AW334" s="33" t="n"/>
      <c r="AX334" s="33" t="n"/>
      <c r="AY334" s="33" t="n"/>
      <c r="AZ334" s="33" t="n"/>
      <c r="BA334" s="33" t="n"/>
      <c r="BB334" s="33" t="n"/>
      <c r="BC334" s="33" t="n"/>
      <c r="BD334" s="33" t="n"/>
      <c r="BE334" s="33" t="n"/>
      <c r="BF334" s="33" t="n"/>
      <c r="BG334" s="33" t="n"/>
      <c r="BH334" s="33" t="n"/>
      <c r="BI334" s="27" t="n"/>
      <c r="BJ334" s="33" t="n"/>
      <c r="BK334" s="33" t="n"/>
      <c r="BL334" s="33" t="n"/>
      <c r="BM334" s="27" t="n"/>
      <c r="BN334" s="27" t="n"/>
      <c r="BO334" s="27" t="n"/>
      <c r="BP334" s="27" t="n"/>
      <c r="BQ334" s="522" t="inlineStr">
        <is>
          <t>F</t>
        </is>
      </c>
      <c r="BR334" s="37" t="n"/>
      <c r="BS334" s="36" t="n"/>
      <c r="BT334" s="37" t="n"/>
      <c r="BU334" s="39" t="n"/>
      <c r="BV334" s="523" t="n">
        <v>1830</v>
      </c>
    </row>
    <row r="335" ht="19.9" customHeight="1" s="521">
      <c r="A335" s="10" t="n">
        <v>335</v>
      </c>
      <c r="B335" s="15" t="n">
        <v>14</v>
      </c>
      <c r="C335" s="519" t="n">
        <v>1830</v>
      </c>
      <c r="D335" s="553" t="inlineStr">
        <is>
          <t>18-HS-HEF104AS</t>
        </is>
      </c>
      <c r="E335" s="553" t="inlineStr">
        <is>
          <t>边墙风机104A启动</t>
        </is>
      </c>
      <c r="F335" s="22">
        <f>F334</f>
        <v/>
      </c>
      <c r="G335" s="21">
        <f>G334</f>
        <v/>
      </c>
      <c r="H335" s="21">
        <f>H334</f>
        <v/>
      </c>
      <c r="I335" s="21" t="n">
        <v>14</v>
      </c>
      <c r="J335" s="85">
        <f>J334</f>
        <v/>
      </c>
      <c r="K335" s="22">
        <f>IF(MID(J335,4,3)="551","DO","DI")</f>
        <v/>
      </c>
      <c r="L335" s="22" t="n"/>
      <c r="M335" s="22" t="n"/>
      <c r="N335" s="22">
        <f>IF(N334&lt;&gt;"",N334,"")</f>
        <v/>
      </c>
      <c r="O335" s="22" t="n"/>
      <c r="P335" s="22" t="n"/>
      <c r="Q335" s="22" t="n"/>
      <c r="R335" s="22" t="n"/>
      <c r="S335" s="25">
        <f>"%Z"&amp;TEXT(G335,"00")&amp;TEXT(H335,"0")&amp;"1"&amp;TEXT(I335,"00")</f>
        <v/>
      </c>
      <c r="T335" s="22">
        <f>IF(D335&lt;&gt;"",D335,"")</f>
        <v/>
      </c>
      <c r="U335" s="22" t="inlineStr">
        <is>
          <t>18-HS-HEF104AS</t>
        </is>
      </c>
      <c r="V335" s="22">
        <f>IF(E335&lt;&gt;"",E335,"")</f>
        <v/>
      </c>
      <c r="W335" s="23" t="inlineStr">
        <is>
          <t>dry</t>
        </is>
      </c>
      <c r="X335" s="84" t="inlineStr">
        <is>
          <t>DCS</t>
        </is>
      </c>
      <c r="Y335" s="27" t="n"/>
      <c r="Z335" s="27" t="n"/>
      <c r="AA335" s="28" t="n"/>
      <c r="AB335" s="33" t="n"/>
      <c r="AC335" s="29" t="n"/>
      <c r="AD335" s="27" t="n"/>
      <c r="AE335" s="27" t="n"/>
      <c r="AF335" s="27" t="n"/>
      <c r="AG335" s="27" t="n"/>
      <c r="AH335" s="27" t="n"/>
      <c r="AI335" s="27" t="n"/>
      <c r="AJ335" s="530" t="n"/>
      <c r="AK335" s="530" t="n"/>
      <c r="AL335" s="27" t="n"/>
      <c r="AM335" s="27" t="n"/>
      <c r="AN335" s="27" t="n"/>
      <c r="AO335" s="27" t="n"/>
      <c r="AP335" s="27" t="n"/>
      <c r="AQ335" s="33" t="n"/>
      <c r="AR335" s="33" t="n"/>
      <c r="AS335" s="33" t="n"/>
      <c r="AT335" s="33" t="n"/>
      <c r="AU335" s="33" t="n"/>
      <c r="AV335" s="33" t="n"/>
      <c r="AW335" s="33" t="n"/>
      <c r="AX335" s="33" t="n"/>
      <c r="AY335" s="33" t="n"/>
      <c r="AZ335" s="33" t="n"/>
      <c r="BA335" s="33" t="n"/>
      <c r="BB335" s="33" t="n"/>
      <c r="BC335" s="33" t="n"/>
      <c r="BD335" s="33" t="n"/>
      <c r="BE335" s="33" t="n"/>
      <c r="BF335" s="33" t="n"/>
      <c r="BG335" s="33" t="n"/>
      <c r="BH335" s="33" t="n"/>
      <c r="BI335" s="27" t="n"/>
      <c r="BJ335" s="33" t="n"/>
      <c r="BK335" s="33" t="n"/>
      <c r="BL335" s="33" t="n"/>
      <c r="BM335" s="27" t="n"/>
      <c r="BN335" s="27" t="n"/>
      <c r="BO335" s="27" t="n"/>
      <c r="BP335" s="27" t="n"/>
      <c r="BQ335" s="522" t="inlineStr">
        <is>
          <t>F</t>
        </is>
      </c>
      <c r="BR335" s="37" t="n"/>
      <c r="BS335" s="36" t="n"/>
      <c r="BT335" s="37" t="n"/>
      <c r="BU335" s="39" t="n"/>
      <c r="BV335" s="523" t="n">
        <v>1830</v>
      </c>
    </row>
    <row r="336" ht="19.9" customHeight="1" s="521">
      <c r="A336" s="10" t="n">
        <v>336</v>
      </c>
      <c r="B336" s="15" t="n">
        <v>15</v>
      </c>
      <c r="C336" s="519" t="n">
        <v>1830</v>
      </c>
      <c r="D336" s="553" t="inlineStr">
        <is>
          <t>18-HS-HEF104BS</t>
        </is>
      </c>
      <c r="E336" s="553" t="inlineStr">
        <is>
          <t>边墙风机104B/105B启动</t>
        </is>
      </c>
      <c r="F336" s="22">
        <f>F335</f>
        <v/>
      </c>
      <c r="G336" s="21">
        <f>G335</f>
        <v/>
      </c>
      <c r="H336" s="21">
        <f>H335</f>
        <v/>
      </c>
      <c r="I336" s="21" t="n">
        <v>15</v>
      </c>
      <c r="J336" s="85">
        <f>J335</f>
        <v/>
      </c>
      <c r="K336" s="22">
        <f>IF(MID(J336,4,3)="551","DO","DI")</f>
        <v/>
      </c>
      <c r="L336" s="22" t="n"/>
      <c r="M336" s="22" t="n"/>
      <c r="N336" s="22">
        <f>IF(N335&lt;&gt;"",N335,"")</f>
        <v/>
      </c>
      <c r="O336" s="22" t="n"/>
      <c r="P336" s="22" t="n"/>
      <c r="Q336" s="22" t="n"/>
      <c r="R336" s="22" t="n"/>
      <c r="S336" s="25">
        <f>"%Z"&amp;TEXT(G336,"00")&amp;TEXT(H336,"0")&amp;"1"&amp;TEXT(I336,"00")</f>
        <v/>
      </c>
      <c r="T336" s="22">
        <f>IF(D336&lt;&gt;"",D336,"")</f>
        <v/>
      </c>
      <c r="U336" s="22" t="inlineStr">
        <is>
          <t>18-HS-HEF104BS</t>
        </is>
      </c>
      <c r="V336" s="22">
        <f>IF(E336&lt;&gt;"",E336,"")</f>
        <v/>
      </c>
      <c r="W336" s="23" t="inlineStr">
        <is>
          <t>dry</t>
        </is>
      </c>
      <c r="X336" s="84" t="inlineStr">
        <is>
          <t>DCS</t>
        </is>
      </c>
      <c r="Y336" s="27" t="n"/>
      <c r="Z336" s="27" t="n"/>
      <c r="AA336" s="28" t="n"/>
      <c r="AB336" s="33" t="n"/>
      <c r="AC336" s="29" t="n"/>
      <c r="AD336" s="27" t="n"/>
      <c r="AE336" s="27" t="n"/>
      <c r="AF336" s="27" t="n"/>
      <c r="AG336" s="27" t="n"/>
      <c r="AH336" s="27" t="n"/>
      <c r="AI336" s="27" t="n"/>
      <c r="AJ336" s="530" t="n"/>
      <c r="AK336" s="530" t="n"/>
      <c r="AL336" s="27" t="n"/>
      <c r="AM336" s="27" t="n"/>
      <c r="AN336" s="27" t="n"/>
      <c r="AO336" s="27" t="n"/>
      <c r="AP336" s="27" t="n"/>
      <c r="AQ336" s="33" t="n"/>
      <c r="AR336" s="33" t="n"/>
      <c r="AS336" s="33" t="n"/>
      <c r="AT336" s="33" t="n"/>
      <c r="AU336" s="33" t="n"/>
      <c r="AV336" s="33" t="n"/>
      <c r="AW336" s="33" t="n"/>
      <c r="AX336" s="33" t="n"/>
      <c r="AY336" s="33" t="n"/>
      <c r="AZ336" s="33" t="n"/>
      <c r="BA336" s="33" t="n"/>
      <c r="BB336" s="33" t="n"/>
      <c r="BC336" s="33" t="n"/>
      <c r="BD336" s="33" t="n"/>
      <c r="BE336" s="33" t="n"/>
      <c r="BF336" s="33" t="n"/>
      <c r="BG336" s="33" t="n"/>
      <c r="BH336" s="33" t="n"/>
      <c r="BI336" s="27" t="n"/>
      <c r="BJ336" s="33" t="n"/>
      <c r="BK336" s="33" t="n"/>
      <c r="BL336" s="33" t="n"/>
      <c r="BM336" s="27" t="n"/>
      <c r="BN336" s="27" t="n"/>
      <c r="BO336" s="27" t="n"/>
      <c r="BP336" s="27" t="n"/>
      <c r="BQ336" s="522" t="inlineStr">
        <is>
          <t>F</t>
        </is>
      </c>
      <c r="BR336" s="37" t="n"/>
      <c r="BS336" s="36" t="n"/>
      <c r="BT336" s="37" t="n"/>
      <c r="BU336" s="39" t="n"/>
      <c r="BV336" s="523" t="n">
        <v>1830</v>
      </c>
    </row>
    <row r="337" ht="19.9" customHeight="1" s="521">
      <c r="A337" s="10" t="n">
        <v>337</v>
      </c>
      <c r="B337" s="15" t="n">
        <v>16</v>
      </c>
      <c r="C337" s="519" t="n">
        <v>1830</v>
      </c>
      <c r="D337" s="553" t="inlineStr">
        <is>
          <t>18-HS-35201P</t>
        </is>
      </c>
      <c r="E337" s="553" t="inlineStr">
        <is>
          <t>输送氮气风机3501AX停</t>
        </is>
      </c>
      <c r="F337" s="22">
        <f>F336</f>
        <v/>
      </c>
      <c r="G337" s="21">
        <f>G336</f>
        <v/>
      </c>
      <c r="H337" s="21">
        <f>H336</f>
        <v/>
      </c>
      <c r="I337" s="21" t="n">
        <v>16</v>
      </c>
      <c r="J337" s="85">
        <f>J336</f>
        <v/>
      </c>
      <c r="K337" s="22">
        <f>IF(MID(J337,4,3)="551","DO","DI")</f>
        <v/>
      </c>
      <c r="L337" s="22" t="n"/>
      <c r="M337" s="22" t="n"/>
      <c r="N337" s="22">
        <f>IF(N336&lt;&gt;"",N336,"")</f>
        <v/>
      </c>
      <c r="O337" s="22" t="n"/>
      <c r="P337" s="22" t="n"/>
      <c r="Q337" s="22" t="n"/>
      <c r="R337" s="22" t="n"/>
      <c r="S337" s="25">
        <f>"%Z"&amp;TEXT(G337,"00")&amp;TEXT(H337,"0")&amp;"1"&amp;TEXT(I337,"00")</f>
        <v/>
      </c>
      <c r="T337" s="22">
        <f>IF(D337&lt;&gt;"",D337,"")</f>
        <v/>
      </c>
      <c r="U337" s="22" t="inlineStr">
        <is>
          <t>18-HS-35201P</t>
        </is>
      </c>
      <c r="V337" s="22">
        <f>IF(E337&lt;&gt;"",E337,"")</f>
        <v/>
      </c>
      <c r="W337" s="23" t="inlineStr">
        <is>
          <t>dry</t>
        </is>
      </c>
      <c r="X337" s="84" t="inlineStr">
        <is>
          <t>DCS</t>
        </is>
      </c>
      <c r="Y337" s="27" t="n"/>
      <c r="Z337" s="27" t="n"/>
      <c r="AA337" s="28" t="n"/>
      <c r="AB337" s="33" t="n"/>
      <c r="AC337" s="29" t="n"/>
      <c r="AD337" s="27" t="n"/>
      <c r="AE337" s="27" t="n"/>
      <c r="AF337" s="27" t="n"/>
      <c r="AG337" s="27" t="n"/>
      <c r="AH337" s="27" t="n"/>
      <c r="AI337" s="27" t="n"/>
      <c r="AJ337" s="530" t="n"/>
      <c r="AK337" s="530" t="n"/>
      <c r="AL337" s="27" t="n"/>
      <c r="AM337" s="27" t="n"/>
      <c r="AN337" s="27" t="n"/>
      <c r="AO337" s="27" t="n"/>
      <c r="AP337" s="27" t="n"/>
      <c r="AQ337" s="33" t="n"/>
      <c r="AR337" s="33" t="n"/>
      <c r="AS337" s="33" t="n"/>
      <c r="AT337" s="33" t="n"/>
      <c r="AU337" s="33" t="n"/>
      <c r="AV337" s="33" t="n"/>
      <c r="AW337" s="33" t="n"/>
      <c r="AX337" s="33" t="n"/>
      <c r="AY337" s="33" t="n"/>
      <c r="AZ337" s="33" t="n"/>
      <c r="BA337" s="33" t="n"/>
      <c r="BB337" s="33" t="n"/>
      <c r="BC337" s="33" t="n"/>
      <c r="BD337" s="33" t="n"/>
      <c r="BE337" s="33" t="n"/>
      <c r="BF337" s="33" t="n"/>
      <c r="BG337" s="33" t="n"/>
      <c r="BH337" s="33" t="n"/>
      <c r="BI337" s="27" t="n"/>
      <c r="BJ337" s="33" t="n"/>
      <c r="BK337" s="33" t="n"/>
      <c r="BL337" s="33" t="n"/>
      <c r="BM337" s="27" t="n"/>
      <c r="BN337" s="27" t="n"/>
      <c r="BO337" s="27" t="n"/>
      <c r="BP337" s="27" t="n"/>
      <c r="BQ337" s="522" t="inlineStr">
        <is>
          <t>3</t>
        </is>
      </c>
      <c r="BR337" s="37" t="n"/>
      <c r="BS337" s="36" t="n"/>
      <c r="BT337" s="37" t="n"/>
      <c r="BU337" s="39" t="n"/>
      <c r="BV337" s="523" t="n">
        <v>1830</v>
      </c>
    </row>
    <row r="338" ht="19.9" customHeight="1" s="521">
      <c r="A338" s="10" t="n">
        <v>338</v>
      </c>
      <c r="B338" s="15" t="n">
        <v>17</v>
      </c>
      <c r="C338" s="519" t="n">
        <v>1830</v>
      </c>
      <c r="D338" s="553" t="inlineStr">
        <is>
          <t>18-HS-35202P</t>
        </is>
      </c>
      <c r="E338" s="553" t="inlineStr">
        <is>
          <t>输送氮气风机3501BX停</t>
        </is>
      </c>
      <c r="F338" s="22">
        <f>F337</f>
        <v/>
      </c>
      <c r="G338" s="21">
        <f>G337</f>
        <v/>
      </c>
      <c r="H338" s="21">
        <f>H337</f>
        <v/>
      </c>
      <c r="I338" s="21" t="n">
        <v>17</v>
      </c>
      <c r="J338" s="85">
        <f>J337</f>
        <v/>
      </c>
      <c r="K338" s="22">
        <f>IF(MID(J338,4,3)="551","DO","DI")</f>
        <v/>
      </c>
      <c r="L338" s="22" t="n"/>
      <c r="M338" s="22" t="n"/>
      <c r="N338" s="22">
        <f>IF(N337&lt;&gt;"",N337,"")</f>
        <v/>
      </c>
      <c r="O338" s="22" t="n"/>
      <c r="P338" s="22" t="n"/>
      <c r="Q338" s="22" t="n"/>
      <c r="R338" s="22" t="n"/>
      <c r="S338" s="25">
        <f>"%Z"&amp;TEXT(G338,"00")&amp;TEXT(H338,"0")&amp;"1"&amp;TEXT(I338,"00")</f>
        <v/>
      </c>
      <c r="T338" s="22">
        <f>IF(D338&lt;&gt;"",D338,"")</f>
        <v/>
      </c>
      <c r="U338" s="22" t="inlineStr">
        <is>
          <t>18-HS-35202P</t>
        </is>
      </c>
      <c r="V338" s="22">
        <f>IF(E338&lt;&gt;"",E338,"")</f>
        <v/>
      </c>
      <c r="W338" s="23" t="inlineStr">
        <is>
          <t>dry</t>
        </is>
      </c>
      <c r="X338" s="84" t="inlineStr">
        <is>
          <t>DCS</t>
        </is>
      </c>
      <c r="Y338" s="27" t="n"/>
      <c r="Z338" s="27" t="n"/>
      <c r="AA338" s="28" t="n"/>
      <c r="AB338" s="33" t="n"/>
      <c r="AC338" s="29" t="n"/>
      <c r="AD338" s="27" t="n"/>
      <c r="AE338" s="27" t="n"/>
      <c r="AF338" s="27" t="n"/>
      <c r="AG338" s="27" t="n"/>
      <c r="AH338" s="27" t="n"/>
      <c r="AI338" s="27" t="n"/>
      <c r="AJ338" s="530" t="n"/>
      <c r="AK338" s="530" t="n"/>
      <c r="AL338" s="27" t="n"/>
      <c r="AM338" s="27" t="n"/>
      <c r="AN338" s="27" t="n"/>
      <c r="AO338" s="27" t="n"/>
      <c r="AP338" s="27" t="n"/>
      <c r="AQ338" s="33" t="n"/>
      <c r="AR338" s="33" t="n"/>
      <c r="AS338" s="33" t="n"/>
      <c r="AT338" s="33" t="n"/>
      <c r="AU338" s="33" t="n"/>
      <c r="AV338" s="33" t="n"/>
      <c r="AW338" s="33" t="n"/>
      <c r="AX338" s="33" t="n"/>
      <c r="AY338" s="33" t="n"/>
      <c r="AZ338" s="33" t="n"/>
      <c r="BA338" s="33" t="n"/>
      <c r="BB338" s="33" t="n"/>
      <c r="BC338" s="33" t="n"/>
      <c r="BD338" s="33" t="n"/>
      <c r="BE338" s="33" t="n"/>
      <c r="BF338" s="33" t="n"/>
      <c r="BG338" s="33" t="n"/>
      <c r="BH338" s="33" t="n"/>
      <c r="BI338" s="27" t="n"/>
      <c r="BJ338" s="33" t="n"/>
      <c r="BK338" s="33" t="n"/>
      <c r="BL338" s="33" t="n"/>
      <c r="BM338" s="27" t="n"/>
      <c r="BN338" s="27" t="n"/>
      <c r="BO338" s="27" t="n"/>
      <c r="BP338" s="27" t="n"/>
      <c r="BQ338" s="522" t="inlineStr">
        <is>
          <t>3</t>
        </is>
      </c>
      <c r="BR338" s="37" t="n"/>
      <c r="BS338" s="36" t="n"/>
      <c r="BT338" s="37" t="n"/>
      <c r="BV338" s="523" t="n">
        <v>1830</v>
      </c>
    </row>
    <row r="339" ht="19.9" customHeight="1" s="521">
      <c r="A339" s="10" t="n">
        <v>339</v>
      </c>
      <c r="B339" s="15" t="n">
        <v>18</v>
      </c>
      <c r="C339" s="519" t="n">
        <v>1830</v>
      </c>
      <c r="D339" s="553" t="inlineStr">
        <is>
          <t>18-HS-35102P</t>
        </is>
      </c>
      <c r="E339" s="553" t="inlineStr">
        <is>
          <t>粉料循环旋转阀3502X的停</t>
        </is>
      </c>
      <c r="F339" s="22">
        <f>F338</f>
        <v/>
      </c>
      <c r="G339" s="21">
        <f>G338</f>
        <v/>
      </c>
      <c r="H339" s="21">
        <f>H338</f>
        <v/>
      </c>
      <c r="I339" s="21" t="n">
        <v>18</v>
      </c>
      <c r="J339" s="85">
        <f>J338</f>
        <v/>
      </c>
      <c r="K339" s="22">
        <f>IF(MID(J339,4,3)="551","DO","DI")</f>
        <v/>
      </c>
      <c r="L339" s="22" t="n"/>
      <c r="M339" s="22" t="n"/>
      <c r="N339" s="22">
        <f>IF(N338&lt;&gt;"",N338,"")</f>
        <v/>
      </c>
      <c r="O339" s="22" t="n"/>
      <c r="P339" s="22" t="n"/>
      <c r="Q339" s="22" t="n"/>
      <c r="R339" s="22" t="n"/>
      <c r="S339" s="25">
        <f>"%Z"&amp;TEXT(G339,"00")&amp;TEXT(H339,"0")&amp;"1"&amp;TEXT(I339,"00")</f>
        <v/>
      </c>
      <c r="T339" s="22">
        <f>IF(D339&lt;&gt;"",D339,"")</f>
        <v/>
      </c>
      <c r="U339" s="22" t="inlineStr">
        <is>
          <t>18-HS-35102P</t>
        </is>
      </c>
      <c r="V339" s="22">
        <f>IF(E339&lt;&gt;"",E339,"")</f>
        <v/>
      </c>
      <c r="W339" s="23" t="inlineStr">
        <is>
          <t>dry</t>
        </is>
      </c>
      <c r="X339" s="84" t="inlineStr">
        <is>
          <t>DCS</t>
        </is>
      </c>
      <c r="Y339" s="27" t="n"/>
      <c r="Z339" s="27" t="n"/>
      <c r="AA339" s="28" t="n"/>
      <c r="AB339" s="33" t="n"/>
      <c r="AC339" s="29" t="n"/>
      <c r="AD339" s="27" t="n"/>
      <c r="AE339" s="27" t="n"/>
      <c r="AF339" s="27" t="n"/>
      <c r="AG339" s="27" t="n"/>
      <c r="AH339" s="27" t="n"/>
      <c r="AI339" s="27" t="n"/>
      <c r="AJ339" s="530" t="n"/>
      <c r="AK339" s="530" t="n"/>
      <c r="AL339" s="27" t="n"/>
      <c r="AM339" s="27" t="n"/>
      <c r="AN339" s="27" t="n"/>
      <c r="AO339" s="27" t="n"/>
      <c r="AP339" s="27" t="n"/>
      <c r="AQ339" s="33" t="n"/>
      <c r="AR339" s="33" t="n"/>
      <c r="AS339" s="33" t="n"/>
      <c r="AT339" s="33" t="n"/>
      <c r="AU339" s="33" t="n"/>
      <c r="AV339" s="33" t="n"/>
      <c r="AW339" s="33" t="n"/>
      <c r="AX339" s="33" t="n"/>
      <c r="AY339" s="33" t="n"/>
      <c r="AZ339" s="33" t="n"/>
      <c r="BA339" s="33" t="n"/>
      <c r="BB339" s="33" t="n"/>
      <c r="BC339" s="33" t="n"/>
      <c r="BD339" s="33" t="n"/>
      <c r="BE339" s="33" t="n"/>
      <c r="BF339" s="33" t="n"/>
      <c r="BG339" s="33" t="n"/>
      <c r="BH339" s="33" t="n"/>
      <c r="BI339" s="27" t="n"/>
      <c r="BJ339" s="33" t="n"/>
      <c r="BK339" s="33" t="n"/>
      <c r="BL339" s="33" t="n"/>
      <c r="BM339" s="27" t="n"/>
      <c r="BN339" s="27" t="n"/>
      <c r="BO339" s="27" t="n"/>
      <c r="BP339" s="27" t="n"/>
      <c r="BQ339" s="522" t="inlineStr">
        <is>
          <t>3</t>
        </is>
      </c>
      <c r="BR339" s="37" t="n"/>
      <c r="BS339" s="36" t="n"/>
      <c r="BT339" s="37" t="n"/>
      <c r="BV339" s="523" t="n">
        <v>1830</v>
      </c>
    </row>
    <row r="340" ht="19.9" customHeight="1" s="521">
      <c r="A340" s="10" t="n">
        <v>340</v>
      </c>
      <c r="B340" s="15" t="n">
        <v>19</v>
      </c>
      <c r="C340" s="519" t="n">
        <v>1830</v>
      </c>
      <c r="D340" s="553" t="inlineStr">
        <is>
          <t>18-HS-35101P</t>
        </is>
      </c>
      <c r="E340" s="553" t="inlineStr">
        <is>
          <t>粉料仓旋转阀13501X的停</t>
        </is>
      </c>
      <c r="F340" s="22">
        <f>F339</f>
        <v/>
      </c>
      <c r="G340" s="21">
        <f>G339</f>
        <v/>
      </c>
      <c r="H340" s="21">
        <f>H339</f>
        <v/>
      </c>
      <c r="I340" s="21" t="n">
        <v>19</v>
      </c>
      <c r="J340" s="85">
        <f>J339</f>
        <v/>
      </c>
      <c r="K340" s="22">
        <f>IF(MID(J340,4,3)="551","DO","DI")</f>
        <v/>
      </c>
      <c r="L340" s="22" t="n"/>
      <c r="M340" s="22" t="n"/>
      <c r="N340" s="22">
        <f>IF(N339&lt;&gt;"",N339,"")</f>
        <v/>
      </c>
      <c r="O340" s="22" t="n"/>
      <c r="P340" s="22" t="n"/>
      <c r="Q340" s="22" t="n"/>
      <c r="R340" s="22" t="n"/>
      <c r="S340" s="25">
        <f>"%Z"&amp;TEXT(G340,"00")&amp;TEXT(H340,"0")&amp;"1"&amp;TEXT(I340,"00")</f>
        <v/>
      </c>
      <c r="T340" s="22">
        <f>IF(D340&lt;&gt;"",D340,"")</f>
        <v/>
      </c>
      <c r="U340" s="22" t="inlineStr">
        <is>
          <t>18-HS-35101P</t>
        </is>
      </c>
      <c r="V340" s="22">
        <f>IF(E340&lt;&gt;"",E340,"")</f>
        <v/>
      </c>
      <c r="W340" s="23" t="inlineStr">
        <is>
          <t>dry</t>
        </is>
      </c>
      <c r="X340" s="84" t="inlineStr">
        <is>
          <t>DCS</t>
        </is>
      </c>
      <c r="Y340" s="27" t="n"/>
      <c r="Z340" s="27" t="n"/>
      <c r="AA340" s="28" t="n"/>
      <c r="AB340" s="33" t="n"/>
      <c r="AC340" s="29" t="n"/>
      <c r="AD340" s="27" t="n"/>
      <c r="AE340" s="27" t="n"/>
      <c r="AF340" s="27" t="n"/>
      <c r="AG340" s="27" t="n"/>
      <c r="AH340" s="27" t="n"/>
      <c r="AI340" s="27" t="n"/>
      <c r="AJ340" s="530" t="n"/>
      <c r="AK340" s="530" t="n"/>
      <c r="AL340" s="27" t="n"/>
      <c r="AM340" s="27" t="n"/>
      <c r="AN340" s="27" t="n"/>
      <c r="AO340" s="27" t="n"/>
      <c r="AP340" s="27" t="n"/>
      <c r="AQ340" s="33" t="n"/>
      <c r="AR340" s="33" t="n"/>
      <c r="AS340" s="33" t="n"/>
      <c r="AT340" s="33" t="n"/>
      <c r="AU340" s="33" t="n"/>
      <c r="AV340" s="33" t="n"/>
      <c r="AW340" s="33" t="n"/>
      <c r="AX340" s="33" t="n"/>
      <c r="AY340" s="33" t="n"/>
      <c r="AZ340" s="33" t="n"/>
      <c r="BA340" s="33" t="n"/>
      <c r="BB340" s="33" t="n"/>
      <c r="BC340" s="33" t="n"/>
      <c r="BD340" s="33" t="n"/>
      <c r="BE340" s="33" t="n"/>
      <c r="BF340" s="33" t="n"/>
      <c r="BG340" s="33" t="n"/>
      <c r="BH340" s="33" t="n"/>
      <c r="BI340" s="27" t="n"/>
      <c r="BJ340" s="33" t="n"/>
      <c r="BK340" s="33" t="n"/>
      <c r="BL340" s="33" t="n"/>
      <c r="BM340" s="27" t="n"/>
      <c r="BN340" s="27" t="n"/>
      <c r="BO340" s="27" t="n"/>
      <c r="BP340" s="27" t="n"/>
      <c r="BQ340" s="522" t="inlineStr">
        <is>
          <t>3</t>
        </is>
      </c>
      <c r="BR340" s="37" t="n"/>
      <c r="BS340" s="36" t="n"/>
      <c r="BT340" s="37" t="n"/>
      <c r="BV340" s="523" t="n">
        <v>1830</v>
      </c>
    </row>
    <row r="341" ht="19.9" customHeight="1" s="521">
      <c r="A341" s="10" t="n">
        <v>341</v>
      </c>
      <c r="B341" s="15" t="n">
        <v>20</v>
      </c>
      <c r="C341" s="519" t="n"/>
      <c r="D341" s="50">
        <f>LEFT(F341,1)&amp;RIGHT(F341,2)&amp;"N"&amp;G341&amp;"S"&amp;H341&amp;"C"&amp;I341</f>
        <v/>
      </c>
      <c r="E341" s="553" t="inlineStr">
        <is>
          <t>Spare</t>
        </is>
      </c>
      <c r="F341" s="22">
        <f>F340</f>
        <v/>
      </c>
      <c r="G341" s="21">
        <f>G340</f>
        <v/>
      </c>
      <c r="H341" s="21">
        <f>H340</f>
        <v/>
      </c>
      <c r="I341" s="21" t="n">
        <v>20</v>
      </c>
      <c r="J341" s="85">
        <f>J340</f>
        <v/>
      </c>
      <c r="K341" s="22">
        <f>IF(MID(J341,4,3)="551","DO","DI")</f>
        <v/>
      </c>
      <c r="L341" s="22" t="n"/>
      <c r="M341" s="22" t="n"/>
      <c r="N341" s="22">
        <f>IF(N340&lt;&gt;"",N340,"")</f>
        <v/>
      </c>
      <c r="O341" s="22" t="n"/>
      <c r="P341" s="22" t="n"/>
      <c r="Q341" s="22" t="n"/>
      <c r="R341" s="22" t="n"/>
      <c r="S341" s="25">
        <f>"%Z"&amp;TEXT(G341,"00")&amp;TEXT(H341,"0")&amp;"1"&amp;TEXT(I341,"00")</f>
        <v/>
      </c>
      <c r="T341" s="22">
        <f>IF(D341&lt;&gt;"",D341,"")</f>
        <v/>
      </c>
      <c r="U341" s="22" t="n"/>
      <c r="V341" s="22">
        <f>IF(E341&lt;&gt;"",E341,"")</f>
        <v/>
      </c>
      <c r="W341" s="23" t="inlineStr">
        <is>
          <t>dry</t>
        </is>
      </c>
      <c r="X341" s="84" t="inlineStr">
        <is>
          <t>DCS</t>
        </is>
      </c>
      <c r="Y341" s="27" t="n"/>
      <c r="Z341" s="27" t="n"/>
      <c r="AA341" s="28" t="n"/>
      <c r="AB341" s="33" t="n"/>
      <c r="AC341" s="29" t="n"/>
      <c r="AD341" s="27" t="n"/>
      <c r="AE341" s="27" t="n"/>
      <c r="AF341" s="27" t="n"/>
      <c r="AG341" s="27" t="n"/>
      <c r="AH341" s="27" t="n"/>
      <c r="AI341" s="27" t="n"/>
      <c r="AJ341" s="530" t="n"/>
      <c r="AK341" s="530" t="n"/>
      <c r="AL341" s="27" t="n"/>
      <c r="AM341" s="27" t="n"/>
      <c r="AN341" s="27" t="n"/>
      <c r="AO341" s="27" t="n"/>
      <c r="AP341" s="27" t="n"/>
      <c r="AQ341" s="33" t="n"/>
      <c r="AR341" s="33" t="n"/>
      <c r="AS341" s="33" t="n"/>
      <c r="AT341" s="33" t="n"/>
      <c r="AU341" s="33" t="n"/>
      <c r="AV341" s="33" t="n"/>
      <c r="AW341" s="33" t="n"/>
      <c r="AX341" s="33" t="n"/>
      <c r="AY341" s="33" t="n"/>
      <c r="AZ341" s="33" t="n"/>
      <c r="BA341" s="33" t="n"/>
      <c r="BB341" s="33" t="n"/>
      <c r="BC341" s="33" t="n"/>
      <c r="BD341" s="33" t="n"/>
      <c r="BE341" s="33" t="n"/>
      <c r="BF341" s="33" t="n"/>
      <c r="BG341" s="33" t="n"/>
      <c r="BH341" s="33" t="n"/>
      <c r="BI341" s="27" t="n"/>
      <c r="BJ341" s="33" t="n"/>
      <c r="BK341" s="33" t="n"/>
      <c r="BL341" s="33" t="n"/>
      <c r="BM341" s="27" t="n"/>
      <c r="BN341" s="27" t="n"/>
      <c r="BO341" s="27" t="n"/>
      <c r="BP341" s="27" t="n"/>
      <c r="BQ341" s="36" t="n"/>
      <c r="BR341" s="37" t="n"/>
      <c r="BS341" s="36" t="n"/>
      <c r="BT341" s="37" t="n"/>
    </row>
    <row r="342" ht="19.9" customHeight="1" s="521">
      <c r="A342" s="10" t="n">
        <v>342</v>
      </c>
      <c r="B342" s="15" t="n">
        <v>21</v>
      </c>
      <c r="C342" s="519" t="n"/>
      <c r="D342" s="50">
        <f>LEFT(F342,1)&amp;RIGHT(F342,2)&amp;"N"&amp;G342&amp;"S"&amp;H342&amp;"C"&amp;I342</f>
        <v/>
      </c>
      <c r="E342" s="553" t="inlineStr">
        <is>
          <t>Spare</t>
        </is>
      </c>
      <c r="F342" s="22">
        <f>F341</f>
        <v/>
      </c>
      <c r="G342" s="21">
        <f>G341</f>
        <v/>
      </c>
      <c r="H342" s="21">
        <f>H341</f>
        <v/>
      </c>
      <c r="I342" s="21" t="n">
        <v>21</v>
      </c>
      <c r="J342" s="85">
        <f>J341</f>
        <v/>
      </c>
      <c r="K342" s="22">
        <f>IF(MID(J342,4,3)="551","DO","DI")</f>
        <v/>
      </c>
      <c r="L342" s="22" t="n"/>
      <c r="M342" s="22" t="n"/>
      <c r="N342" s="22">
        <f>IF(N341&lt;&gt;"",N341,"")</f>
        <v/>
      </c>
      <c r="O342" s="22" t="n"/>
      <c r="P342" s="22" t="n"/>
      <c r="Q342" s="22" t="n"/>
      <c r="R342" s="22" t="n"/>
      <c r="S342" s="25">
        <f>"%Z"&amp;TEXT(G342,"00")&amp;TEXT(H342,"0")&amp;"1"&amp;TEXT(I342,"00")</f>
        <v/>
      </c>
      <c r="T342" s="22">
        <f>IF(D342&lt;&gt;"",D342,"")</f>
        <v/>
      </c>
      <c r="U342" s="22" t="n"/>
      <c r="V342" s="22">
        <f>IF(E342&lt;&gt;"",E342,"")</f>
        <v/>
      </c>
      <c r="W342" s="23" t="inlineStr">
        <is>
          <t>dry</t>
        </is>
      </c>
      <c r="X342" s="84" t="inlineStr">
        <is>
          <t>DCS</t>
        </is>
      </c>
      <c r="Y342" s="27" t="n"/>
      <c r="Z342" s="27" t="n"/>
      <c r="AA342" s="28" t="n"/>
      <c r="AB342" s="33" t="n"/>
      <c r="AC342" s="29" t="n"/>
      <c r="AD342" s="27" t="n"/>
      <c r="AE342" s="27" t="n"/>
      <c r="AF342" s="27" t="n"/>
      <c r="AG342" s="27" t="n"/>
      <c r="AH342" s="27" t="n"/>
      <c r="AI342" s="27" t="n"/>
      <c r="AJ342" s="530" t="n"/>
      <c r="AK342" s="530" t="n"/>
      <c r="AL342" s="27" t="n"/>
      <c r="AM342" s="27" t="n"/>
      <c r="AN342" s="27" t="n"/>
      <c r="AO342" s="27" t="n"/>
      <c r="AP342" s="27" t="n"/>
      <c r="AQ342" s="33" t="n"/>
      <c r="AR342" s="33" t="n"/>
      <c r="AS342" s="33" t="n"/>
      <c r="AT342" s="33" t="n"/>
      <c r="AU342" s="33" t="n"/>
      <c r="AV342" s="33" t="n"/>
      <c r="AW342" s="33" t="n"/>
      <c r="AX342" s="33" t="n"/>
      <c r="AY342" s="33" t="n"/>
      <c r="AZ342" s="33" t="n"/>
      <c r="BA342" s="33" t="n"/>
      <c r="BB342" s="33" t="n"/>
      <c r="BC342" s="33" t="n"/>
      <c r="BD342" s="33" t="n"/>
      <c r="BE342" s="33" t="n"/>
      <c r="BF342" s="33" t="n"/>
      <c r="BG342" s="33" t="n"/>
      <c r="BH342" s="33" t="n"/>
      <c r="BI342" s="27" t="n"/>
      <c r="BJ342" s="33" t="n"/>
      <c r="BK342" s="33" t="n"/>
      <c r="BL342" s="33" t="n"/>
      <c r="BM342" s="27" t="n"/>
      <c r="BN342" s="27" t="n"/>
      <c r="BO342" s="27" t="n"/>
      <c r="BP342" s="27" t="n"/>
      <c r="BQ342" s="36" t="n"/>
      <c r="BR342" s="37" t="n"/>
      <c r="BS342" s="36" t="n"/>
      <c r="BT342" s="37" t="n"/>
    </row>
    <row r="343" ht="19.9" customHeight="1" s="521">
      <c r="A343" s="10" t="n">
        <v>343</v>
      </c>
      <c r="B343" s="15" t="n">
        <v>22</v>
      </c>
      <c r="C343" s="519" t="n"/>
      <c r="D343" s="50">
        <f>LEFT(F343,1)&amp;RIGHT(F343,2)&amp;"N"&amp;G343&amp;"S"&amp;H343&amp;"C"&amp;I343</f>
        <v/>
      </c>
      <c r="E343" s="553" t="inlineStr">
        <is>
          <t>Spare</t>
        </is>
      </c>
      <c r="F343" s="22">
        <f>F342</f>
        <v/>
      </c>
      <c r="G343" s="21">
        <f>G342</f>
        <v/>
      </c>
      <c r="H343" s="21">
        <f>H342</f>
        <v/>
      </c>
      <c r="I343" s="21" t="n">
        <v>22</v>
      </c>
      <c r="J343" s="85">
        <f>J342</f>
        <v/>
      </c>
      <c r="K343" s="22">
        <f>IF(MID(J343,4,3)="551","DO","DI")</f>
        <v/>
      </c>
      <c r="L343" s="22" t="n"/>
      <c r="M343" s="22" t="n"/>
      <c r="N343" s="22">
        <f>IF(N342&lt;&gt;"",N342,"")</f>
        <v/>
      </c>
      <c r="O343" s="22" t="n"/>
      <c r="P343" s="22" t="n"/>
      <c r="Q343" s="22" t="n"/>
      <c r="R343" s="22" t="n"/>
      <c r="S343" s="25">
        <f>"%Z"&amp;TEXT(G343,"00")&amp;TEXT(H343,"0")&amp;"1"&amp;TEXT(I343,"00")</f>
        <v/>
      </c>
      <c r="T343" s="22">
        <f>IF(D343&lt;&gt;"",D343,"")</f>
        <v/>
      </c>
      <c r="U343" s="22" t="n"/>
      <c r="V343" s="22">
        <f>IF(E343&lt;&gt;"",E343,"")</f>
        <v/>
      </c>
      <c r="W343" s="23" t="inlineStr">
        <is>
          <t>dry</t>
        </is>
      </c>
      <c r="X343" s="84" t="inlineStr">
        <is>
          <t>DCS</t>
        </is>
      </c>
      <c r="Y343" s="27" t="n"/>
      <c r="Z343" s="27" t="n"/>
      <c r="AA343" s="28" t="n"/>
      <c r="AB343" s="33" t="n"/>
      <c r="AC343" s="29" t="n"/>
      <c r="AD343" s="27" t="n"/>
      <c r="AE343" s="27" t="n"/>
      <c r="AF343" s="27" t="n"/>
      <c r="AG343" s="27" t="n"/>
      <c r="AH343" s="27" t="n"/>
      <c r="AI343" s="27" t="n"/>
      <c r="AJ343" s="530" t="n"/>
      <c r="AK343" s="530" t="n"/>
      <c r="AL343" s="27" t="n"/>
      <c r="AM343" s="27" t="n"/>
      <c r="AN343" s="27" t="n"/>
      <c r="AO343" s="27" t="n"/>
      <c r="AP343" s="27" t="n"/>
      <c r="AQ343" s="33" t="n"/>
      <c r="AR343" s="33" t="n"/>
      <c r="AS343" s="33" t="n"/>
      <c r="AT343" s="33" t="n"/>
      <c r="AU343" s="33" t="n"/>
      <c r="AV343" s="33" t="n"/>
      <c r="AW343" s="33" t="n"/>
      <c r="AX343" s="33" t="n"/>
      <c r="AY343" s="33" t="n"/>
      <c r="AZ343" s="33" t="n"/>
      <c r="BA343" s="33" t="n"/>
      <c r="BB343" s="33" t="n"/>
      <c r="BC343" s="33" t="n"/>
      <c r="BD343" s="33" t="n"/>
      <c r="BE343" s="33" t="n"/>
      <c r="BF343" s="33" t="n"/>
      <c r="BG343" s="33" t="n"/>
      <c r="BH343" s="33" t="n"/>
      <c r="BI343" s="27" t="n"/>
      <c r="BJ343" s="33" t="n"/>
      <c r="BK343" s="33" t="n"/>
      <c r="BL343" s="33" t="n"/>
      <c r="BM343" s="27" t="n"/>
      <c r="BN343" s="27" t="n"/>
      <c r="BO343" s="27" t="n"/>
      <c r="BP343" s="27" t="n"/>
      <c r="BQ343" s="36" t="n"/>
      <c r="BR343" s="37" t="n"/>
      <c r="BS343" s="36" t="n"/>
      <c r="BT343" s="37" t="n"/>
    </row>
    <row r="344" ht="19.9" customHeight="1" s="521">
      <c r="A344" s="10" t="n">
        <v>344</v>
      </c>
      <c r="B344" s="15" t="n">
        <v>23</v>
      </c>
      <c r="C344" s="519" t="n"/>
      <c r="D344" s="50">
        <f>LEFT(F344,1)&amp;RIGHT(F344,2)&amp;"N"&amp;G344&amp;"S"&amp;H344&amp;"C"&amp;I344</f>
        <v/>
      </c>
      <c r="E344" s="553" t="inlineStr">
        <is>
          <t>Spare</t>
        </is>
      </c>
      <c r="F344" s="22">
        <f>F343</f>
        <v/>
      </c>
      <c r="G344" s="21">
        <f>G343</f>
        <v/>
      </c>
      <c r="H344" s="21">
        <f>H343</f>
        <v/>
      </c>
      <c r="I344" s="21" t="n">
        <v>23</v>
      </c>
      <c r="J344" s="85">
        <f>J343</f>
        <v/>
      </c>
      <c r="K344" s="22">
        <f>IF(MID(J344,4,3)="551","DO","DI")</f>
        <v/>
      </c>
      <c r="L344" s="22" t="n"/>
      <c r="M344" s="22" t="n"/>
      <c r="N344" s="22">
        <f>IF(N343&lt;&gt;"",N343,"")</f>
        <v/>
      </c>
      <c r="O344" s="22" t="n"/>
      <c r="P344" s="22" t="n"/>
      <c r="Q344" s="22" t="n"/>
      <c r="R344" s="22" t="n"/>
      <c r="S344" s="25">
        <f>"%Z"&amp;TEXT(G344,"00")&amp;TEXT(H344,"0")&amp;"1"&amp;TEXT(I344,"00")</f>
        <v/>
      </c>
      <c r="T344" s="22">
        <f>IF(D344&lt;&gt;"",D344,"")</f>
        <v/>
      </c>
      <c r="U344" s="22" t="n"/>
      <c r="V344" s="22">
        <f>IF(E344&lt;&gt;"",E344,"")</f>
        <v/>
      </c>
      <c r="W344" s="23" t="inlineStr">
        <is>
          <t>dry</t>
        </is>
      </c>
      <c r="X344" s="84" t="inlineStr">
        <is>
          <t>DCS</t>
        </is>
      </c>
      <c r="Y344" s="27" t="n"/>
      <c r="Z344" s="27" t="n"/>
      <c r="AA344" s="28" t="n"/>
      <c r="AB344" s="33" t="n"/>
      <c r="AC344" s="29" t="n"/>
      <c r="AD344" s="27" t="n"/>
      <c r="AE344" s="27" t="n"/>
      <c r="AF344" s="27" t="n"/>
      <c r="AG344" s="27" t="n"/>
      <c r="AH344" s="27" t="n"/>
      <c r="AI344" s="27" t="n"/>
      <c r="AJ344" s="530" t="n"/>
      <c r="AK344" s="530" t="n"/>
      <c r="AL344" s="27" t="n"/>
      <c r="AM344" s="27" t="n"/>
      <c r="AN344" s="27" t="n"/>
      <c r="AO344" s="27" t="n"/>
      <c r="AP344" s="27" t="n"/>
      <c r="AQ344" s="33" t="n"/>
      <c r="AR344" s="33" t="n"/>
      <c r="AS344" s="33" t="n"/>
      <c r="AT344" s="33" t="n"/>
      <c r="AU344" s="33" t="n"/>
      <c r="AV344" s="33" t="n"/>
      <c r="AW344" s="33" t="n"/>
      <c r="AX344" s="33" t="n"/>
      <c r="AY344" s="33" t="n"/>
      <c r="AZ344" s="33" t="n"/>
      <c r="BA344" s="33" t="n"/>
      <c r="BB344" s="33" t="n"/>
      <c r="BC344" s="33" t="n"/>
      <c r="BD344" s="33" t="n"/>
      <c r="BE344" s="33" t="n"/>
      <c r="BF344" s="33" t="n"/>
      <c r="BG344" s="33" t="n"/>
      <c r="BH344" s="33" t="n"/>
      <c r="BI344" s="27" t="n"/>
      <c r="BJ344" s="33" t="n"/>
      <c r="BK344" s="33" t="n"/>
      <c r="BL344" s="33" t="n"/>
      <c r="BM344" s="27" t="n"/>
      <c r="BN344" s="27" t="n"/>
      <c r="BO344" s="27" t="n"/>
      <c r="BP344" s="27" t="n"/>
      <c r="BQ344" s="36" t="n"/>
      <c r="BR344" s="37" t="n"/>
      <c r="BS344" s="36" t="n"/>
      <c r="BT344" s="37" t="n"/>
    </row>
    <row r="345" ht="19.9" customHeight="1" s="521">
      <c r="A345" s="10" t="n">
        <v>345</v>
      </c>
      <c r="B345" s="15" t="n">
        <v>24</v>
      </c>
      <c r="C345" s="519" t="n"/>
      <c r="D345" s="50">
        <f>LEFT(F345,1)&amp;RIGHT(F345,2)&amp;"N"&amp;G345&amp;"S"&amp;H345&amp;"C"&amp;I345</f>
        <v/>
      </c>
      <c r="E345" s="553" t="inlineStr">
        <is>
          <t>Spare</t>
        </is>
      </c>
      <c r="F345" s="22">
        <f>F344</f>
        <v/>
      </c>
      <c r="G345" s="21">
        <f>G344</f>
        <v/>
      </c>
      <c r="H345" s="21">
        <f>H344</f>
        <v/>
      </c>
      <c r="I345" s="21" t="n">
        <v>24</v>
      </c>
      <c r="J345" s="85">
        <f>J344</f>
        <v/>
      </c>
      <c r="K345" s="22">
        <f>IF(MID(J345,4,3)="551","DO","DI")</f>
        <v/>
      </c>
      <c r="L345" s="22" t="n"/>
      <c r="M345" s="22" t="n"/>
      <c r="N345" s="22">
        <f>IF(N344&lt;&gt;"",N344,"")</f>
        <v/>
      </c>
      <c r="O345" s="22" t="n"/>
      <c r="P345" s="22" t="n"/>
      <c r="Q345" s="22" t="n"/>
      <c r="R345" s="22" t="n"/>
      <c r="S345" s="25">
        <f>"%Z"&amp;TEXT(G345,"00")&amp;TEXT(H345,"0")&amp;"1"&amp;TEXT(I345,"00")</f>
        <v/>
      </c>
      <c r="T345" s="22">
        <f>IF(D345&lt;&gt;"",D345,"")</f>
        <v/>
      </c>
      <c r="U345" s="22" t="n"/>
      <c r="V345" s="22">
        <f>IF(E345&lt;&gt;"",E345,"")</f>
        <v/>
      </c>
      <c r="W345" s="23" t="inlineStr">
        <is>
          <t>dry</t>
        </is>
      </c>
      <c r="X345" s="84" t="inlineStr">
        <is>
          <t>DCS</t>
        </is>
      </c>
      <c r="Y345" s="27" t="n"/>
      <c r="Z345" s="27" t="n"/>
      <c r="AA345" s="28" t="n"/>
      <c r="AB345" s="33" t="n"/>
      <c r="AC345" s="29" t="n"/>
      <c r="AD345" s="27" t="n"/>
      <c r="AE345" s="27" t="n"/>
      <c r="AF345" s="27" t="n"/>
      <c r="AG345" s="27" t="n"/>
      <c r="AH345" s="27" t="n"/>
      <c r="AI345" s="27" t="n"/>
      <c r="AJ345" s="530" t="n"/>
      <c r="AK345" s="530" t="n"/>
      <c r="AL345" s="27" t="n"/>
      <c r="AM345" s="27" t="n"/>
      <c r="AN345" s="27" t="n"/>
      <c r="AO345" s="27" t="n"/>
      <c r="AP345" s="27" t="n"/>
      <c r="AQ345" s="33" t="n"/>
      <c r="AR345" s="33" t="n"/>
      <c r="AS345" s="33" t="n"/>
      <c r="AT345" s="33" t="n"/>
      <c r="AU345" s="33" t="n"/>
      <c r="AV345" s="33" t="n"/>
      <c r="AW345" s="33" t="n"/>
      <c r="AX345" s="33" t="n"/>
      <c r="AY345" s="33" t="n"/>
      <c r="AZ345" s="33" t="n"/>
      <c r="BA345" s="33" t="n"/>
      <c r="BB345" s="33" t="n"/>
      <c r="BC345" s="33" t="n"/>
      <c r="BD345" s="33" t="n"/>
      <c r="BE345" s="33" t="n"/>
      <c r="BF345" s="33" t="n"/>
      <c r="BG345" s="33" t="n"/>
      <c r="BH345" s="33" t="n"/>
      <c r="BI345" s="27" t="n"/>
      <c r="BJ345" s="33" t="n"/>
      <c r="BK345" s="33" t="n"/>
      <c r="BL345" s="33" t="n"/>
      <c r="BM345" s="27" t="n"/>
      <c r="BN345" s="27" t="n"/>
      <c r="BO345" s="27" t="n"/>
      <c r="BP345" s="27" t="n"/>
      <c r="BQ345" s="36" t="n"/>
      <c r="BR345" s="37" t="n"/>
      <c r="BS345" s="36" t="n"/>
      <c r="BT345" s="37" t="n"/>
    </row>
    <row r="346" ht="19.9" customHeight="1" s="521">
      <c r="A346" s="10" t="n">
        <v>346</v>
      </c>
      <c r="B346" s="15" t="n">
        <v>25</v>
      </c>
      <c r="C346" s="519" t="n"/>
      <c r="D346" s="50">
        <f>LEFT(F346,1)&amp;RIGHT(F346,2)&amp;"N"&amp;G346&amp;"S"&amp;H346&amp;"C"&amp;I346</f>
        <v/>
      </c>
      <c r="E346" s="537" t="inlineStr">
        <is>
          <t>Spare</t>
        </is>
      </c>
      <c r="F346" s="22">
        <f>F345</f>
        <v/>
      </c>
      <c r="G346" s="21">
        <f>G345</f>
        <v/>
      </c>
      <c r="H346" s="21">
        <f>H345</f>
        <v/>
      </c>
      <c r="I346" s="21" t="n">
        <v>25</v>
      </c>
      <c r="J346" s="85">
        <f>J345</f>
        <v/>
      </c>
      <c r="K346" s="22">
        <f>IF(MID(J346,4,3)="551","DO","DI")</f>
        <v/>
      </c>
      <c r="L346" s="22" t="n"/>
      <c r="M346" s="22" t="n"/>
      <c r="N346" s="22">
        <f>IF(N345&lt;&gt;"",N345,"")</f>
        <v/>
      </c>
      <c r="O346" s="22" t="n"/>
      <c r="P346" s="22" t="n"/>
      <c r="Q346" s="22" t="n"/>
      <c r="R346" s="22" t="n"/>
      <c r="S346" s="25">
        <f>"%Z"&amp;TEXT(G346,"00")&amp;TEXT(H346,"0")&amp;"1"&amp;TEXT(I346,"00")</f>
        <v/>
      </c>
      <c r="T346" s="22">
        <f>IF(D346&lt;&gt;"",D346,"")</f>
        <v/>
      </c>
      <c r="U346" s="22" t="n"/>
      <c r="V346" s="22">
        <f>IF(E346&lt;&gt;"",E346,"")</f>
        <v/>
      </c>
      <c r="W346" s="23" t="inlineStr">
        <is>
          <t>dry</t>
        </is>
      </c>
      <c r="X346" s="84" t="inlineStr">
        <is>
          <t>DCS</t>
        </is>
      </c>
      <c r="Y346" s="27" t="n"/>
      <c r="Z346" s="27" t="n"/>
      <c r="AA346" s="28" t="n"/>
      <c r="AB346" s="33" t="n"/>
      <c r="AC346" s="29" t="n"/>
      <c r="AD346" s="27" t="n"/>
      <c r="AE346" s="27" t="n"/>
      <c r="AF346" s="27" t="n"/>
      <c r="AG346" s="27" t="n"/>
      <c r="AH346" s="27" t="n"/>
      <c r="AI346" s="27" t="n"/>
      <c r="AJ346" s="530" t="n"/>
      <c r="AK346" s="530" t="n"/>
      <c r="AL346" s="27" t="n"/>
      <c r="AM346" s="27" t="n"/>
      <c r="AN346" s="27" t="n"/>
      <c r="AO346" s="27" t="n"/>
      <c r="AP346" s="27" t="n"/>
      <c r="AQ346" s="33" t="n"/>
      <c r="AR346" s="33" t="n"/>
      <c r="AS346" s="33" t="n"/>
      <c r="AT346" s="33" t="n"/>
      <c r="AU346" s="33" t="n"/>
      <c r="AV346" s="33" t="n"/>
      <c r="AW346" s="33" t="n"/>
      <c r="AX346" s="33" t="n"/>
      <c r="AY346" s="33" t="n"/>
      <c r="AZ346" s="33" t="n"/>
      <c r="BA346" s="33" t="n"/>
      <c r="BB346" s="33" t="n"/>
      <c r="BC346" s="33" t="n"/>
      <c r="BD346" s="33" t="n"/>
      <c r="BE346" s="33" t="n"/>
      <c r="BF346" s="33" t="n"/>
      <c r="BG346" s="33" t="n"/>
      <c r="BH346" s="33" t="n"/>
      <c r="BI346" s="27" t="n"/>
      <c r="BJ346" s="33" t="n"/>
      <c r="BK346" s="33" t="n"/>
      <c r="BL346" s="33" t="n"/>
      <c r="BM346" s="27" t="n"/>
      <c r="BN346" s="27" t="n"/>
      <c r="BO346" s="27" t="n"/>
      <c r="BP346" s="27" t="n"/>
      <c r="BQ346" s="36" t="n"/>
      <c r="BR346" s="37" t="n"/>
      <c r="BS346" s="36" t="n"/>
      <c r="BT346" s="37" t="n"/>
    </row>
    <row r="347" ht="19.9" customHeight="1" s="521">
      <c r="A347" s="10" t="n">
        <v>347</v>
      </c>
      <c r="B347" s="15" t="n">
        <v>26</v>
      </c>
      <c r="C347" s="519" t="n"/>
      <c r="D347" s="50">
        <f>LEFT(F347,1)&amp;RIGHT(F347,2)&amp;"N"&amp;G347&amp;"S"&amp;H347&amp;"C"&amp;I347</f>
        <v/>
      </c>
      <c r="E347" s="537" t="inlineStr">
        <is>
          <t>Spare</t>
        </is>
      </c>
      <c r="F347" s="22">
        <f>F346</f>
        <v/>
      </c>
      <c r="G347" s="21">
        <f>G346</f>
        <v/>
      </c>
      <c r="H347" s="21">
        <f>H346</f>
        <v/>
      </c>
      <c r="I347" s="21" t="n">
        <v>26</v>
      </c>
      <c r="J347" s="85">
        <f>J346</f>
        <v/>
      </c>
      <c r="K347" s="22">
        <f>IF(MID(J347,4,3)="551","DO","DI")</f>
        <v/>
      </c>
      <c r="L347" s="22" t="n"/>
      <c r="M347" s="22" t="n"/>
      <c r="N347" s="22">
        <f>IF(N346&lt;&gt;"",N346,"")</f>
        <v/>
      </c>
      <c r="O347" s="22" t="n"/>
      <c r="P347" s="22" t="n"/>
      <c r="Q347" s="22" t="n"/>
      <c r="R347" s="22" t="n"/>
      <c r="S347" s="25">
        <f>"%Z"&amp;TEXT(G347,"00")&amp;TEXT(H347,"0")&amp;"1"&amp;TEXT(I347,"00")</f>
        <v/>
      </c>
      <c r="T347" s="22">
        <f>IF(D347&lt;&gt;"",D347,"")</f>
        <v/>
      </c>
      <c r="U347" s="22" t="n"/>
      <c r="V347" s="22">
        <f>IF(E347&lt;&gt;"",E347,"")</f>
        <v/>
      </c>
      <c r="W347" s="23" t="inlineStr">
        <is>
          <t>dry</t>
        </is>
      </c>
      <c r="X347" s="84" t="inlineStr">
        <is>
          <t>DCS</t>
        </is>
      </c>
      <c r="Y347" s="27" t="n"/>
      <c r="Z347" s="27" t="n"/>
      <c r="AA347" s="28" t="n"/>
      <c r="AB347" s="33" t="n"/>
      <c r="AC347" s="29" t="n"/>
      <c r="AD347" s="27" t="n"/>
      <c r="AE347" s="27" t="n"/>
      <c r="AF347" s="27" t="n"/>
      <c r="AG347" s="27" t="n"/>
      <c r="AH347" s="27" t="n"/>
      <c r="AI347" s="27" t="n"/>
      <c r="AJ347" s="530" t="n"/>
      <c r="AK347" s="530" t="n"/>
      <c r="AL347" s="27" t="n"/>
      <c r="AM347" s="27" t="n"/>
      <c r="AN347" s="27" t="n"/>
      <c r="AO347" s="27" t="n"/>
      <c r="AP347" s="27" t="n"/>
      <c r="AQ347" s="33" t="n"/>
      <c r="AR347" s="33" t="n"/>
      <c r="AS347" s="33" t="n"/>
      <c r="AT347" s="33" t="n"/>
      <c r="AU347" s="33" t="n"/>
      <c r="AV347" s="33" t="n"/>
      <c r="AW347" s="33" t="n"/>
      <c r="AX347" s="33" t="n"/>
      <c r="AY347" s="33" t="n"/>
      <c r="AZ347" s="33" t="n"/>
      <c r="BA347" s="33" t="n"/>
      <c r="BB347" s="33" t="n"/>
      <c r="BC347" s="33" t="n"/>
      <c r="BD347" s="33" t="n"/>
      <c r="BE347" s="33" t="n"/>
      <c r="BF347" s="33" t="n"/>
      <c r="BG347" s="33" t="n"/>
      <c r="BH347" s="33" t="n"/>
      <c r="BI347" s="27" t="n"/>
      <c r="BJ347" s="33" t="n"/>
      <c r="BK347" s="33" t="n"/>
      <c r="BL347" s="33" t="n"/>
      <c r="BM347" s="27" t="n"/>
      <c r="BN347" s="27" t="n"/>
      <c r="BO347" s="27" t="n"/>
      <c r="BP347" s="27" t="n"/>
      <c r="BQ347" s="36" t="n"/>
      <c r="BR347" s="37" t="n"/>
      <c r="BS347" s="36" t="n"/>
      <c r="BT347" s="37" t="n"/>
    </row>
    <row r="348" ht="19.9" customHeight="1" s="521">
      <c r="A348" s="10" t="n">
        <v>348</v>
      </c>
      <c r="B348" s="15" t="n">
        <v>27</v>
      </c>
      <c r="C348" s="519" t="n"/>
      <c r="D348" s="50">
        <f>LEFT(F348,1)&amp;RIGHT(F348,2)&amp;"N"&amp;G348&amp;"S"&amp;H348&amp;"C"&amp;I348</f>
        <v/>
      </c>
      <c r="E348" s="537" t="inlineStr">
        <is>
          <t>Spare</t>
        </is>
      </c>
      <c r="F348" s="22">
        <f>F347</f>
        <v/>
      </c>
      <c r="G348" s="21">
        <f>G347</f>
        <v/>
      </c>
      <c r="H348" s="21">
        <f>H347</f>
        <v/>
      </c>
      <c r="I348" s="21" t="n">
        <v>27</v>
      </c>
      <c r="J348" s="85">
        <f>J347</f>
        <v/>
      </c>
      <c r="K348" s="22">
        <f>IF(MID(J348,4,3)="551","DO","DI")</f>
        <v/>
      </c>
      <c r="L348" s="22" t="n"/>
      <c r="M348" s="22" t="n"/>
      <c r="N348" s="22">
        <f>IF(N347&lt;&gt;"",N347,"")</f>
        <v/>
      </c>
      <c r="O348" s="22" t="n"/>
      <c r="P348" s="22" t="n"/>
      <c r="Q348" s="22" t="n"/>
      <c r="R348" s="22" t="n"/>
      <c r="S348" s="25">
        <f>"%Z"&amp;TEXT(G348,"00")&amp;TEXT(H348,"0")&amp;"1"&amp;TEXT(I348,"00")</f>
        <v/>
      </c>
      <c r="T348" s="22">
        <f>IF(D348&lt;&gt;"",D348,"")</f>
        <v/>
      </c>
      <c r="U348" s="22" t="n"/>
      <c r="V348" s="22">
        <f>IF(E348&lt;&gt;"",E348,"")</f>
        <v/>
      </c>
      <c r="W348" s="23" t="inlineStr">
        <is>
          <t>dry</t>
        </is>
      </c>
      <c r="X348" s="84" t="inlineStr">
        <is>
          <t>DCS</t>
        </is>
      </c>
      <c r="Y348" s="27" t="n"/>
      <c r="Z348" s="27" t="n"/>
      <c r="AA348" s="28" t="n"/>
      <c r="AB348" s="33" t="n"/>
      <c r="AC348" s="29" t="n"/>
      <c r="AD348" s="27" t="n"/>
      <c r="AE348" s="27" t="n"/>
      <c r="AF348" s="27" t="n"/>
      <c r="AG348" s="27" t="n"/>
      <c r="AH348" s="27" t="n"/>
      <c r="AI348" s="27" t="n"/>
      <c r="AJ348" s="530" t="n"/>
      <c r="AK348" s="530" t="n"/>
      <c r="AL348" s="27" t="n"/>
      <c r="AM348" s="27" t="n"/>
      <c r="AN348" s="27" t="n"/>
      <c r="AO348" s="27" t="n"/>
      <c r="AP348" s="27" t="n"/>
      <c r="AQ348" s="33" t="n"/>
      <c r="AR348" s="33" t="n"/>
      <c r="AS348" s="33" t="n"/>
      <c r="AT348" s="33" t="n"/>
      <c r="AU348" s="33" t="n"/>
      <c r="AV348" s="33" t="n"/>
      <c r="AW348" s="33" t="n"/>
      <c r="AX348" s="33" t="n"/>
      <c r="AY348" s="33" t="n"/>
      <c r="AZ348" s="33" t="n"/>
      <c r="BA348" s="33" t="n"/>
      <c r="BB348" s="33" t="n"/>
      <c r="BC348" s="33" t="n"/>
      <c r="BD348" s="33" t="n"/>
      <c r="BE348" s="33" t="n"/>
      <c r="BF348" s="33" t="n"/>
      <c r="BG348" s="33" t="n"/>
      <c r="BH348" s="33" t="n"/>
      <c r="BI348" s="27" t="n"/>
      <c r="BJ348" s="33" t="n"/>
      <c r="BK348" s="33" t="n"/>
      <c r="BL348" s="33" t="n"/>
      <c r="BM348" s="27" t="n"/>
      <c r="BN348" s="27" t="n"/>
      <c r="BO348" s="27" t="n"/>
      <c r="BP348" s="27" t="n"/>
      <c r="BQ348" s="36" t="n"/>
      <c r="BR348" s="37" t="n"/>
      <c r="BS348" s="36" t="n"/>
      <c r="BT348" s="37" t="n"/>
    </row>
    <row r="349" ht="19.9" customHeight="1" s="521">
      <c r="A349" s="10" t="n">
        <v>349</v>
      </c>
      <c r="B349" s="15" t="n">
        <v>28</v>
      </c>
      <c r="C349" s="519" t="n"/>
      <c r="D349" s="50">
        <f>LEFT(F349,1)&amp;RIGHT(F349,2)&amp;"N"&amp;G349&amp;"S"&amp;H349&amp;"C"&amp;I349</f>
        <v/>
      </c>
      <c r="E349" s="537" t="inlineStr">
        <is>
          <t>Spare</t>
        </is>
      </c>
      <c r="F349" s="22">
        <f>F348</f>
        <v/>
      </c>
      <c r="G349" s="21">
        <f>G348</f>
        <v/>
      </c>
      <c r="H349" s="21">
        <f>H348</f>
        <v/>
      </c>
      <c r="I349" s="21" t="n">
        <v>28</v>
      </c>
      <c r="J349" s="85">
        <f>J348</f>
        <v/>
      </c>
      <c r="K349" s="22">
        <f>IF(MID(J349,4,3)="551","DO","DI")</f>
        <v/>
      </c>
      <c r="L349" s="22" t="n"/>
      <c r="M349" s="22" t="n"/>
      <c r="N349" s="22">
        <f>IF(N348&lt;&gt;"",N348,"")</f>
        <v/>
      </c>
      <c r="O349" s="22" t="n"/>
      <c r="P349" s="22" t="n"/>
      <c r="Q349" s="22" t="n"/>
      <c r="R349" s="22" t="n"/>
      <c r="S349" s="25">
        <f>"%Z"&amp;TEXT(G349,"00")&amp;TEXT(H349,"0")&amp;"1"&amp;TEXT(I349,"00")</f>
        <v/>
      </c>
      <c r="T349" s="22">
        <f>IF(D349&lt;&gt;"",D349,"")</f>
        <v/>
      </c>
      <c r="U349" s="22" t="n"/>
      <c r="V349" s="22">
        <f>IF(E349&lt;&gt;"",E349,"")</f>
        <v/>
      </c>
      <c r="W349" s="23" t="inlineStr">
        <is>
          <t>dry</t>
        </is>
      </c>
      <c r="X349" s="84" t="inlineStr">
        <is>
          <t>DCS</t>
        </is>
      </c>
      <c r="Y349" s="27" t="n"/>
      <c r="Z349" s="27" t="n"/>
      <c r="AA349" s="28" t="n"/>
      <c r="AB349" s="33" t="n"/>
      <c r="AC349" s="29" t="n"/>
      <c r="AD349" s="27" t="n"/>
      <c r="AE349" s="27" t="n"/>
      <c r="AF349" s="27" t="n"/>
      <c r="AG349" s="27" t="n"/>
      <c r="AH349" s="27" t="n"/>
      <c r="AI349" s="27" t="n"/>
      <c r="AJ349" s="530" t="n"/>
      <c r="AK349" s="530" t="n"/>
      <c r="AL349" s="27" t="n"/>
      <c r="AM349" s="27" t="n"/>
      <c r="AN349" s="27" t="n"/>
      <c r="AO349" s="27" t="n"/>
      <c r="AP349" s="27" t="n"/>
      <c r="AQ349" s="33" t="n"/>
      <c r="AR349" s="33" t="n"/>
      <c r="AS349" s="33" t="n"/>
      <c r="AT349" s="33" t="n"/>
      <c r="AU349" s="33" t="n"/>
      <c r="AV349" s="33" t="n"/>
      <c r="AW349" s="33" t="n"/>
      <c r="AX349" s="33" t="n"/>
      <c r="AY349" s="33" t="n"/>
      <c r="AZ349" s="33" t="n"/>
      <c r="BA349" s="33" t="n"/>
      <c r="BB349" s="33" t="n"/>
      <c r="BC349" s="33" t="n"/>
      <c r="BD349" s="33" t="n"/>
      <c r="BE349" s="33" t="n"/>
      <c r="BF349" s="33" t="n"/>
      <c r="BG349" s="33" t="n"/>
      <c r="BH349" s="33" t="n"/>
      <c r="BI349" s="27" t="n"/>
      <c r="BJ349" s="33" t="n"/>
      <c r="BK349" s="33" t="n"/>
      <c r="BL349" s="33" t="n"/>
      <c r="BM349" s="27" t="n"/>
      <c r="BN349" s="27" t="n"/>
      <c r="BO349" s="27" t="n"/>
      <c r="BP349" s="27" t="n"/>
      <c r="BQ349" s="36" t="n"/>
      <c r="BR349" s="37" t="n"/>
      <c r="BS349" s="36" t="n"/>
      <c r="BT349" s="37" t="n"/>
    </row>
    <row r="350" ht="19.9" customHeight="1" s="521">
      <c r="A350" s="10" t="n">
        <v>350</v>
      </c>
      <c r="B350" s="15" t="n">
        <v>29</v>
      </c>
      <c r="C350" s="519" t="n"/>
      <c r="D350" s="50">
        <f>LEFT(F350,1)&amp;RIGHT(F350,2)&amp;"N"&amp;G350&amp;"S"&amp;H350&amp;"C"&amp;I350</f>
        <v/>
      </c>
      <c r="E350" s="553" t="inlineStr">
        <is>
          <t>Spare</t>
        </is>
      </c>
      <c r="F350" s="22">
        <f>F349</f>
        <v/>
      </c>
      <c r="G350" s="21">
        <f>G349</f>
        <v/>
      </c>
      <c r="H350" s="21">
        <f>H349</f>
        <v/>
      </c>
      <c r="I350" s="21" t="n">
        <v>29</v>
      </c>
      <c r="J350" s="85">
        <f>J349</f>
        <v/>
      </c>
      <c r="K350" s="22">
        <f>IF(MID(J350,4,3)="551","DO","DI")</f>
        <v/>
      </c>
      <c r="L350" s="22" t="n"/>
      <c r="M350" s="22" t="n"/>
      <c r="N350" s="22">
        <f>IF(N349&lt;&gt;"",N349,"")</f>
        <v/>
      </c>
      <c r="O350" s="22" t="n"/>
      <c r="P350" s="22" t="n"/>
      <c r="Q350" s="22" t="n"/>
      <c r="R350" s="22" t="n"/>
      <c r="S350" s="25">
        <f>"%Z"&amp;TEXT(G350,"00")&amp;TEXT(H350,"0")&amp;"1"&amp;TEXT(I350,"00")</f>
        <v/>
      </c>
      <c r="T350" s="22">
        <f>IF(D350&lt;&gt;"",D350,"")</f>
        <v/>
      </c>
      <c r="U350" s="22" t="n"/>
      <c r="V350" s="22">
        <f>IF(E350&lt;&gt;"",E350,"")</f>
        <v/>
      </c>
      <c r="W350" s="23" t="inlineStr">
        <is>
          <t>dry</t>
        </is>
      </c>
      <c r="X350" s="84" t="inlineStr">
        <is>
          <t>DCS</t>
        </is>
      </c>
      <c r="Y350" s="27" t="n"/>
      <c r="Z350" s="27" t="n"/>
      <c r="AA350" s="28" t="n"/>
      <c r="AB350" s="33" t="n"/>
      <c r="AC350" s="29" t="n"/>
      <c r="AD350" s="27" t="n"/>
      <c r="AE350" s="27" t="n"/>
      <c r="AF350" s="27" t="n"/>
      <c r="AG350" s="27" t="n"/>
      <c r="AH350" s="27" t="n"/>
      <c r="AI350" s="27" t="n"/>
      <c r="AJ350" s="530" t="n"/>
      <c r="AK350" s="530" t="n"/>
      <c r="AL350" s="27" t="n"/>
      <c r="AM350" s="27" t="n"/>
      <c r="AN350" s="27" t="n"/>
      <c r="AO350" s="27" t="n"/>
      <c r="AP350" s="27" t="n"/>
      <c r="AQ350" s="33" t="n"/>
      <c r="AR350" s="33" t="n"/>
      <c r="AS350" s="33" t="n"/>
      <c r="AT350" s="33" t="n"/>
      <c r="AU350" s="33" t="n"/>
      <c r="AV350" s="33" t="n"/>
      <c r="AW350" s="33" t="n"/>
      <c r="AX350" s="33" t="n"/>
      <c r="AY350" s="33" t="n"/>
      <c r="AZ350" s="33" t="n"/>
      <c r="BA350" s="33" t="n"/>
      <c r="BB350" s="33" t="n"/>
      <c r="BC350" s="33" t="n"/>
      <c r="BD350" s="33" t="n"/>
      <c r="BE350" s="33" t="n"/>
      <c r="BF350" s="33" t="n"/>
      <c r="BG350" s="33" t="n"/>
      <c r="BH350" s="33" t="n"/>
      <c r="BI350" s="27" t="n"/>
      <c r="BJ350" s="33" t="n"/>
      <c r="BK350" s="33" t="n"/>
      <c r="BL350" s="33" t="n"/>
      <c r="BM350" s="27" t="n"/>
      <c r="BN350" s="27" t="n"/>
      <c r="BO350" s="27" t="n"/>
      <c r="BP350" s="27" t="n"/>
      <c r="BQ350" s="36" t="n"/>
      <c r="BR350" s="37" t="n"/>
      <c r="BS350" s="36" t="n"/>
      <c r="BT350" s="37" t="n"/>
    </row>
    <row r="351" ht="19.9" customHeight="1" s="521">
      <c r="A351" s="10" t="n">
        <v>351</v>
      </c>
      <c r="B351" s="16" t="n">
        <v>30</v>
      </c>
      <c r="C351" s="520" t="n"/>
      <c r="D351" s="50">
        <f>LEFT(F351,1)&amp;RIGHT(F351,2)&amp;"N"&amp;G351&amp;"S"&amp;H351&amp;"C"&amp;I351</f>
        <v/>
      </c>
      <c r="E351" s="533" t="inlineStr">
        <is>
          <t>Spare</t>
        </is>
      </c>
      <c r="F351" s="22">
        <f>F350</f>
        <v/>
      </c>
      <c r="G351" s="21">
        <f>G350</f>
        <v/>
      </c>
      <c r="H351" s="21">
        <f>H350</f>
        <v/>
      </c>
      <c r="I351" s="21" t="n">
        <v>30</v>
      </c>
      <c r="J351" s="85">
        <f>J350</f>
        <v/>
      </c>
      <c r="K351" s="22">
        <f>IF(MID(J351,4,3)="551","DO","DI")</f>
        <v/>
      </c>
      <c r="L351" s="22" t="n"/>
      <c r="M351" s="22" t="n"/>
      <c r="N351" s="22">
        <f>IF(N350&lt;&gt;"",N350,"")</f>
        <v/>
      </c>
      <c r="O351" s="22" t="n"/>
      <c r="P351" s="22" t="n"/>
      <c r="Q351" s="26" t="n"/>
      <c r="R351" s="26" t="n"/>
      <c r="S351" s="25">
        <f>"%Z"&amp;TEXT(G351,"00")&amp;TEXT(H351,"0")&amp;"1"&amp;TEXT(I351,"00")</f>
        <v/>
      </c>
      <c r="T351" s="22">
        <f>IF(D351&lt;&gt;"",D351,"")</f>
        <v/>
      </c>
      <c r="U351" s="26" t="n"/>
      <c r="V351" s="22">
        <f>IF(E351&lt;&gt;"",E351,"")</f>
        <v/>
      </c>
      <c r="W351" s="23" t="inlineStr">
        <is>
          <t>dry</t>
        </is>
      </c>
      <c r="X351" s="84" t="inlineStr">
        <is>
          <t>DCS</t>
        </is>
      </c>
      <c r="Y351" s="27" t="n"/>
      <c r="Z351" s="27" t="n"/>
      <c r="AA351" s="28" t="n"/>
      <c r="AB351" s="33" t="n"/>
      <c r="AC351" s="29" t="n"/>
      <c r="AD351" s="27" t="n"/>
      <c r="AE351" s="27" t="n"/>
      <c r="AF351" s="27" t="n"/>
      <c r="AG351" s="27" t="n"/>
      <c r="AH351" s="32" t="n"/>
      <c r="AI351" s="27" t="n"/>
      <c r="AJ351" s="530" t="n"/>
      <c r="AK351" s="530" t="n"/>
      <c r="AL351" s="27" t="n"/>
      <c r="AM351" s="27" t="n"/>
      <c r="AN351" s="27" t="n"/>
      <c r="AO351" s="27" t="n"/>
      <c r="AP351" s="27" t="n"/>
      <c r="AQ351" s="33" t="n"/>
      <c r="AR351" s="33" t="n"/>
      <c r="AS351" s="33" t="n"/>
      <c r="AT351" s="33" t="n"/>
      <c r="AU351" s="33" t="n"/>
      <c r="AV351" s="33" t="n"/>
      <c r="AW351" s="33" t="n"/>
      <c r="AX351" s="33" t="n"/>
      <c r="AY351" s="33" t="n"/>
      <c r="AZ351" s="33" t="n"/>
      <c r="BA351" s="33" t="n"/>
      <c r="BB351" s="33" t="n"/>
      <c r="BC351" s="33" t="n"/>
      <c r="BD351" s="33" t="n"/>
      <c r="BE351" s="33" t="n"/>
      <c r="BF351" s="33" t="n"/>
      <c r="BG351" s="33" t="n"/>
      <c r="BH351" s="33" t="n"/>
      <c r="BI351" s="27" t="n"/>
      <c r="BJ351" s="33" t="n"/>
      <c r="BK351" s="33" t="n"/>
      <c r="BL351" s="33" t="n"/>
      <c r="BM351" s="27" t="n"/>
      <c r="BN351" s="27" t="n"/>
      <c r="BO351" s="27" t="n"/>
      <c r="BP351" s="27" t="n"/>
      <c r="BQ351" s="36" t="n"/>
      <c r="BR351" s="37" t="n"/>
      <c r="BS351" s="36" t="n"/>
      <c r="BT351" s="37" t="n"/>
    </row>
    <row r="352" ht="19.9" customHeight="1" s="521">
      <c r="A352" s="10" t="n">
        <v>352</v>
      </c>
      <c r="B352" s="16" t="n">
        <v>31</v>
      </c>
      <c r="C352" s="520" t="n"/>
      <c r="D352" s="50">
        <f>LEFT(F352,1)&amp;RIGHT(F352,2)&amp;"N"&amp;G352&amp;"S"&amp;H352&amp;"C"&amp;I352</f>
        <v/>
      </c>
      <c r="E352" s="533" t="inlineStr">
        <is>
          <t>Spare</t>
        </is>
      </c>
      <c r="F352" s="22">
        <f>F351</f>
        <v/>
      </c>
      <c r="G352" s="21">
        <f>G351</f>
        <v/>
      </c>
      <c r="H352" s="21">
        <f>H351</f>
        <v/>
      </c>
      <c r="I352" s="21" t="n">
        <v>31</v>
      </c>
      <c r="J352" s="85">
        <f>J351</f>
        <v/>
      </c>
      <c r="K352" s="22">
        <f>IF(MID(J352,4,3)="551","DO","DI")</f>
        <v/>
      </c>
      <c r="L352" s="22" t="n"/>
      <c r="M352" s="22" t="n"/>
      <c r="N352" s="22">
        <f>IF(N351&lt;&gt;"",N351,"")</f>
        <v/>
      </c>
      <c r="O352" s="22" t="n"/>
      <c r="P352" s="22" t="n"/>
      <c r="Q352" s="22" t="n"/>
      <c r="R352" s="22" t="n"/>
      <c r="S352" s="25">
        <f>"%Z"&amp;TEXT(G352,"00")&amp;TEXT(H352,"0")&amp;"1"&amp;TEXT(I352,"00")</f>
        <v/>
      </c>
      <c r="T352" s="22">
        <f>IF(D352&lt;&gt;"",D352,"")</f>
        <v/>
      </c>
      <c r="U352" s="26" t="n"/>
      <c r="V352" s="22">
        <f>IF(E352&lt;&gt;"",E352,"")</f>
        <v/>
      </c>
      <c r="W352" s="23" t="inlineStr">
        <is>
          <t>dry</t>
        </is>
      </c>
      <c r="X352" s="84" t="inlineStr">
        <is>
          <t>DCS</t>
        </is>
      </c>
      <c r="Y352" s="27" t="n"/>
      <c r="Z352" s="27" t="n"/>
      <c r="AA352" s="28" t="n"/>
      <c r="AB352" s="33" t="n"/>
      <c r="AC352" s="29" t="n"/>
      <c r="AD352" s="27" t="n"/>
      <c r="AE352" s="27" t="n"/>
      <c r="AF352" s="27" t="n"/>
      <c r="AG352" s="27" t="n"/>
      <c r="AH352" s="33" t="n"/>
      <c r="AI352" s="27" t="n"/>
      <c r="AJ352" s="530" t="n"/>
      <c r="AK352" s="530" t="n"/>
      <c r="AL352" s="27" t="n"/>
      <c r="AM352" s="27" t="n"/>
      <c r="AN352" s="27" t="n"/>
      <c r="AO352" s="27" t="n"/>
      <c r="AP352" s="27" t="n"/>
      <c r="AQ352" s="33" t="n"/>
      <c r="AR352" s="33" t="n"/>
      <c r="AS352" s="33" t="n"/>
      <c r="AT352" s="33" t="n"/>
      <c r="AU352" s="33" t="n"/>
      <c r="AV352" s="33" t="n"/>
      <c r="AW352" s="33" t="n"/>
      <c r="AX352" s="33" t="n"/>
      <c r="AY352" s="33" t="n"/>
      <c r="AZ352" s="33" t="n"/>
      <c r="BA352" s="33" t="n"/>
      <c r="BB352" s="33" t="n"/>
      <c r="BC352" s="33" t="n"/>
      <c r="BD352" s="33" t="n"/>
      <c r="BE352" s="33" t="n"/>
      <c r="BF352" s="33" t="n"/>
      <c r="BG352" s="33" t="n"/>
      <c r="BH352" s="33" t="n"/>
      <c r="BI352" s="27" t="n"/>
      <c r="BJ352" s="33" t="n"/>
      <c r="BK352" s="33" t="n"/>
      <c r="BL352" s="33" t="n"/>
      <c r="BM352" s="27" t="n"/>
      <c r="BN352" s="27" t="n"/>
      <c r="BO352" s="27" t="n"/>
      <c r="BP352" s="27" t="n"/>
      <c r="BQ352" s="36" t="n"/>
      <c r="BR352" s="37" t="n"/>
      <c r="BS352" s="36" t="n"/>
      <c r="BT352" s="37" t="n"/>
    </row>
    <row r="353" ht="19.9" customHeight="1" s="521">
      <c r="A353" s="10" t="n">
        <v>353</v>
      </c>
      <c r="B353" s="16" t="n">
        <v>32</v>
      </c>
      <c r="C353" s="520" t="n"/>
      <c r="D353" s="50">
        <f>LEFT(F353,1)&amp;RIGHT(F353,2)&amp;"N"&amp;G353&amp;"S"&amp;H353&amp;"C"&amp;I353</f>
        <v/>
      </c>
      <c r="E353" s="533" t="inlineStr">
        <is>
          <t>Spare</t>
        </is>
      </c>
      <c r="F353" s="22">
        <f>F352</f>
        <v/>
      </c>
      <c r="G353" s="21">
        <f>G352</f>
        <v/>
      </c>
      <c r="H353" s="21">
        <f>H352</f>
        <v/>
      </c>
      <c r="I353" s="21" t="n">
        <v>32</v>
      </c>
      <c r="J353" s="85">
        <f>J352</f>
        <v/>
      </c>
      <c r="K353" s="22">
        <f>IF(MID(J353,4,3)="551","DO","DI")</f>
        <v/>
      </c>
      <c r="L353" s="22" t="n"/>
      <c r="M353" s="22" t="n"/>
      <c r="N353" s="22">
        <f>IF(N352&lt;&gt;"",N352,"")</f>
        <v/>
      </c>
      <c r="O353" s="22" t="n"/>
      <c r="P353" s="22" t="n"/>
      <c r="Q353" s="22" t="n"/>
      <c r="R353" s="22" t="n"/>
      <c r="S353" s="25">
        <f>"%Z"&amp;TEXT(G353,"00")&amp;TEXT(H353,"0")&amp;"1"&amp;TEXT(I353,"00")</f>
        <v/>
      </c>
      <c r="T353" s="22">
        <f>IF(D353&lt;&gt;"",D353,"")</f>
        <v/>
      </c>
      <c r="U353" s="26" t="n"/>
      <c r="V353" s="22">
        <f>IF(E353&lt;&gt;"",E353,"")</f>
        <v/>
      </c>
      <c r="W353" s="23" t="inlineStr">
        <is>
          <t>dry</t>
        </is>
      </c>
      <c r="X353" s="84" t="inlineStr">
        <is>
          <t>DCS</t>
        </is>
      </c>
      <c r="Y353" s="27" t="n"/>
      <c r="Z353" s="27" t="n"/>
      <c r="AA353" s="28" t="n"/>
      <c r="AB353" s="33" t="n"/>
      <c r="AC353" s="29" t="n"/>
      <c r="AD353" s="27" t="n"/>
      <c r="AE353" s="27" t="n"/>
      <c r="AF353" s="27" t="n"/>
      <c r="AG353" s="27" t="n"/>
      <c r="AH353" s="33" t="n"/>
      <c r="AI353" s="27" t="n"/>
      <c r="AJ353" s="530" t="n"/>
      <c r="AK353" s="530" t="n"/>
      <c r="AL353" s="27" t="n"/>
      <c r="AM353" s="27" t="n"/>
      <c r="AN353" s="27" t="n"/>
      <c r="AO353" s="27" t="n"/>
      <c r="AP353" s="27" t="n"/>
      <c r="AQ353" s="33" t="n"/>
      <c r="AR353" s="33" t="n"/>
      <c r="AS353" s="33" t="n"/>
      <c r="AT353" s="33" t="n"/>
      <c r="AU353" s="33" t="n"/>
      <c r="AV353" s="33" t="n"/>
      <c r="AW353" s="33" t="n"/>
      <c r="AX353" s="33" t="n"/>
      <c r="AY353" s="33" t="n"/>
      <c r="AZ353" s="33" t="n"/>
      <c r="BA353" s="33" t="n"/>
      <c r="BB353" s="33" t="n"/>
      <c r="BC353" s="33" t="n"/>
      <c r="BD353" s="33" t="n"/>
      <c r="BE353" s="33" t="n"/>
      <c r="BF353" s="33" t="n"/>
      <c r="BG353" s="33" t="n"/>
      <c r="BH353" s="33" t="n"/>
      <c r="BI353" s="27" t="n"/>
      <c r="BJ353" s="33" t="n"/>
      <c r="BK353" s="33" t="n"/>
      <c r="BL353" s="33" t="n"/>
      <c r="BM353" s="27" t="n"/>
      <c r="BN353" s="27" t="n"/>
      <c r="BO353" s="27" t="n"/>
      <c r="BP353" s="27" t="n"/>
      <c r="BQ353" s="36" t="n"/>
      <c r="BR353" s="37" t="n"/>
      <c r="BS353" s="36" t="n"/>
      <c r="BT353" s="37" t="n"/>
    </row>
    <row r="354" ht="19.9" customHeight="1" s="521">
      <c r="A354" s="10" t="n">
        <v>354</v>
      </c>
      <c r="B354" s="15" t="n">
        <v>1</v>
      </c>
      <c r="C354" s="519" t="n">
        <v>1840</v>
      </c>
      <c r="D354" s="43" t="inlineStr">
        <is>
          <t>18-HS-61101A</t>
        </is>
      </c>
      <c r="E354" s="537" t="inlineStr">
        <is>
          <t xml:space="preserve"> RUD</t>
        </is>
      </c>
      <c r="F354" s="22">
        <f>F353</f>
        <v/>
      </c>
      <c r="G354" s="21" t="n">
        <v>9</v>
      </c>
      <c r="H354" s="21" t="n">
        <v>3</v>
      </c>
      <c r="I354" s="21" t="n">
        <v>1</v>
      </c>
      <c r="J354" s="85" t="inlineStr">
        <is>
          <t>ADV151-P</t>
        </is>
      </c>
      <c r="K354" s="22">
        <f>IF(MID(J354,4,3)="551","DO","DI")</f>
        <v/>
      </c>
      <c r="L354" s="22" t="n"/>
      <c r="M354" s="22" t="n"/>
      <c r="N354" s="22" t="inlineStr">
        <is>
          <t>N</t>
        </is>
      </c>
      <c r="O354" s="22" t="n"/>
      <c r="P354" s="22" t="n"/>
      <c r="Q354" s="83" t="n"/>
      <c r="R354" s="22" t="n"/>
      <c r="S354" s="25">
        <f>"%Z"&amp;TEXT(G354,"00")&amp;TEXT(H354,"0")&amp;"1"&amp;TEXT(I354,"00")</f>
        <v/>
      </c>
      <c r="T354" s="22">
        <f>IF(D354&lt;&gt;"",D354,"")</f>
        <v/>
      </c>
      <c r="U354" s="22" t="inlineStr">
        <is>
          <t>18-HS-61101A</t>
        </is>
      </c>
      <c r="V354" s="22">
        <f>IF(E354&lt;&gt;"",E354,"")</f>
        <v/>
      </c>
      <c r="W354" s="23" t="inlineStr">
        <is>
          <t>RE</t>
        </is>
      </c>
      <c r="X354" s="84" t="inlineStr">
        <is>
          <t>DCS</t>
        </is>
      </c>
      <c r="Y354" s="27" t="n"/>
      <c r="Z354" s="27" t="n"/>
      <c r="AA354" s="28" t="n"/>
      <c r="AB354" s="33" t="n"/>
      <c r="AC354" s="29" t="n"/>
      <c r="AD354" s="27" t="n"/>
      <c r="AE354" s="27" t="n"/>
      <c r="AF354" s="27" t="n"/>
      <c r="AG354" s="27" t="n"/>
      <c r="AH354" s="27" t="n"/>
      <c r="AI354" s="27" t="n"/>
      <c r="AJ354" s="530" t="n"/>
      <c r="AK354" s="530" t="n"/>
      <c r="AL354" s="27" t="n"/>
      <c r="AM354" s="27" t="n"/>
      <c r="AN354" s="27" t="n"/>
      <c r="AO354" s="27" t="n"/>
      <c r="AP354" s="27" t="n"/>
      <c r="AQ354" s="33" t="n"/>
      <c r="AR354" s="33" t="n"/>
      <c r="AS354" s="33" t="n"/>
      <c r="AT354" s="33" t="n"/>
      <c r="AU354" s="33" t="n"/>
      <c r="AV354" s="33" t="n"/>
      <c r="AW354" s="33" t="n"/>
      <c r="AX354" s="33" t="n"/>
      <c r="AY354" s="33" t="n"/>
      <c r="AZ354" s="33" t="n"/>
      <c r="BA354" s="33" t="n"/>
      <c r="BB354" s="33" t="n"/>
      <c r="BC354" s="33" t="n"/>
      <c r="BD354" s="33" t="n"/>
      <c r="BE354" s="33" t="n"/>
      <c r="BF354" s="33" t="n"/>
      <c r="BG354" s="33" t="n"/>
      <c r="BH354" s="33" t="n"/>
      <c r="BI354" s="27" t="n"/>
      <c r="BJ354" s="33" t="n"/>
      <c r="BK354" s="33" t="n"/>
      <c r="BL354" s="33" t="n"/>
      <c r="BM354" s="27" t="n"/>
      <c r="BN354" s="27" t="n"/>
      <c r="BO354" s="27" t="n"/>
      <c r="BP354" s="27" t="n"/>
      <c r="BQ354" s="522" t="inlineStr">
        <is>
          <t>-</t>
        </is>
      </c>
      <c r="BR354" s="37" t="n"/>
      <c r="BS354" s="36" t="n"/>
      <c r="BT354" s="37" t="n"/>
      <c r="BU354" s="39" t="n"/>
      <c r="BV354" s="523" t="n">
        <v>1840</v>
      </c>
    </row>
    <row r="355" ht="19.9" customHeight="1" s="521">
      <c r="A355" s="10" t="n">
        <v>355</v>
      </c>
      <c r="B355" s="15" t="n">
        <v>2</v>
      </c>
      <c r="C355" s="519" t="n">
        <v>1840</v>
      </c>
      <c r="D355" s="43" t="inlineStr">
        <is>
          <t>18-HS-61101B</t>
        </is>
      </c>
      <c r="E355" s="553" t="inlineStr">
        <is>
          <t xml:space="preserve"> RUD</t>
        </is>
      </c>
      <c r="F355" s="22">
        <f>F354</f>
        <v/>
      </c>
      <c r="G355" s="21">
        <f>G354</f>
        <v/>
      </c>
      <c r="H355" s="21">
        <f>H354</f>
        <v/>
      </c>
      <c r="I355" s="21" t="n">
        <v>2</v>
      </c>
      <c r="J355" s="85">
        <f>J354</f>
        <v/>
      </c>
      <c r="K355" s="22">
        <f>IF(MID(J355,4,3)="551","DO","DI")</f>
        <v/>
      </c>
      <c r="L355" s="22" t="n"/>
      <c r="M355" s="22" t="n"/>
      <c r="N355" s="22">
        <f>IF(N354&lt;&gt;"",N354,"")</f>
        <v/>
      </c>
      <c r="O355" s="22" t="n"/>
      <c r="P355" s="22" t="n"/>
      <c r="Q355" s="22" t="n"/>
      <c r="R355" s="22" t="n"/>
      <c r="S355" s="25">
        <f>"%Z"&amp;TEXT(G355,"00")&amp;TEXT(H355,"0")&amp;"1"&amp;TEXT(I355,"00")</f>
        <v/>
      </c>
      <c r="T355" s="22">
        <f>IF(D355&lt;&gt;"",D355,"")</f>
        <v/>
      </c>
      <c r="U355" s="22" t="inlineStr">
        <is>
          <t>18-HS-61101B</t>
        </is>
      </c>
      <c r="V355" s="22">
        <f>IF(E355&lt;&gt;"",E355,"")</f>
        <v/>
      </c>
      <c r="W355" s="23" t="inlineStr">
        <is>
          <t>RE</t>
        </is>
      </c>
      <c r="X355" s="84" t="inlineStr">
        <is>
          <t>DCS</t>
        </is>
      </c>
      <c r="Y355" s="27" t="n"/>
      <c r="Z355" s="27" t="n"/>
      <c r="AA355" s="28" t="n"/>
      <c r="AB355" s="33" t="n"/>
      <c r="AC355" s="29" t="n"/>
      <c r="AD355" s="27" t="n"/>
      <c r="AE355" s="27" t="n"/>
      <c r="AF355" s="27" t="n"/>
      <c r="AG355" s="27" t="n"/>
      <c r="AH355" s="27" t="n"/>
      <c r="AI355" s="27" t="n"/>
      <c r="AJ355" s="530" t="n"/>
      <c r="AK355" s="530" t="inlineStr">
        <is>
          <t>单拉</t>
        </is>
      </c>
      <c r="AL355" s="27" t="n"/>
      <c r="AM355" s="27" t="n"/>
      <c r="AN355" s="27" t="n"/>
      <c r="AO355" s="27" t="n"/>
      <c r="AP355" s="27" t="n"/>
      <c r="AQ355" s="33" t="n"/>
      <c r="AR355" s="33" t="n"/>
      <c r="AS355" s="33" t="n"/>
      <c r="AT355" s="33" t="n"/>
      <c r="AU355" s="33" t="n"/>
      <c r="AV355" s="33" t="n"/>
      <c r="AW355" s="33" t="n"/>
      <c r="AX355" s="33" t="n"/>
      <c r="AY355" s="33" t="n"/>
      <c r="AZ355" s="33" t="n"/>
      <c r="BA355" s="33" t="n"/>
      <c r="BB355" s="33" t="n"/>
      <c r="BC355" s="33" t="n"/>
      <c r="BD355" s="33" t="n"/>
      <c r="BE355" s="33" t="n"/>
      <c r="BF355" s="33" t="n"/>
      <c r="BG355" s="33" t="n"/>
      <c r="BH355" s="33" t="n"/>
      <c r="BI355" s="27" t="n"/>
      <c r="BJ355" s="33" t="n"/>
      <c r="BK355" s="33" t="n"/>
      <c r="BL355" s="33" t="n"/>
      <c r="BM355" s="27" t="n"/>
      <c r="BN355" s="27" t="n"/>
      <c r="BO355" s="27" t="n"/>
      <c r="BP355" s="27" t="n"/>
      <c r="BQ355" s="522" t="inlineStr">
        <is>
          <t>-</t>
        </is>
      </c>
      <c r="BR355" s="37" t="n"/>
      <c r="BS355" s="36" t="n"/>
      <c r="BT355" s="37" t="n"/>
      <c r="BU355" s="39" t="n"/>
      <c r="BV355" s="523" t="n">
        <v>1840</v>
      </c>
    </row>
    <row r="356" ht="19.9" customHeight="1" s="521">
      <c r="A356" s="10" t="n">
        <v>356</v>
      </c>
      <c r="B356" s="15" t="n">
        <v>3</v>
      </c>
      <c r="C356" s="519" t="n">
        <v>1840</v>
      </c>
      <c r="D356" s="43" t="inlineStr">
        <is>
          <t>18-HS-61102</t>
        </is>
      </c>
      <c r="E356" s="553" t="inlineStr">
        <is>
          <t xml:space="preserve"> RUD RESET</t>
        </is>
      </c>
      <c r="F356" s="22">
        <f>F355</f>
        <v/>
      </c>
      <c r="G356" s="21">
        <f>G355</f>
        <v/>
      </c>
      <c r="H356" s="21">
        <f>H355</f>
        <v/>
      </c>
      <c r="I356" s="21" t="n">
        <v>3</v>
      </c>
      <c r="J356" s="85">
        <f>J355</f>
        <v/>
      </c>
      <c r="K356" s="22">
        <f>IF(MID(J356,4,3)="551","DO","DI")</f>
        <v/>
      </c>
      <c r="L356" s="22" t="n"/>
      <c r="M356" s="22" t="n"/>
      <c r="N356" s="22">
        <f>IF(N355&lt;&gt;"",N355,"")</f>
        <v/>
      </c>
      <c r="O356" s="22" t="n"/>
      <c r="P356" s="22" t="n"/>
      <c r="Q356" s="22" t="n"/>
      <c r="R356" s="22" t="n"/>
      <c r="S356" s="25">
        <f>"%Z"&amp;TEXT(G356,"00")&amp;TEXT(H356,"0")&amp;"1"&amp;TEXT(I356,"00")</f>
        <v/>
      </c>
      <c r="T356" s="22">
        <f>IF(D356&lt;&gt;"",D356,"")</f>
        <v/>
      </c>
      <c r="U356" s="22" t="inlineStr">
        <is>
          <t>18-HS-61102</t>
        </is>
      </c>
      <c r="V356" s="22">
        <f>IF(E356&lt;&gt;"",E356,"")</f>
        <v/>
      </c>
      <c r="W356" s="23" t="inlineStr">
        <is>
          <t>RE</t>
        </is>
      </c>
      <c r="X356" s="84" t="inlineStr">
        <is>
          <t>DCS</t>
        </is>
      </c>
      <c r="Y356" s="27" t="n"/>
      <c r="Z356" s="27" t="n"/>
      <c r="AA356" s="28" t="n"/>
      <c r="AB356" s="33" t="n"/>
      <c r="AC356" s="29" t="n"/>
      <c r="AD356" s="27" t="n"/>
      <c r="AE356" s="27" t="n"/>
      <c r="AF356" s="27" t="n"/>
      <c r="AG356" s="27" t="n"/>
      <c r="AH356" s="27" t="n"/>
      <c r="AI356" s="27" t="n"/>
      <c r="AJ356" s="530" t="n"/>
      <c r="AK356" s="530" t="n"/>
      <c r="AL356" s="27" t="n"/>
      <c r="AM356" s="27" t="n"/>
      <c r="AN356" s="27" t="n"/>
      <c r="AO356" s="27" t="n"/>
      <c r="AP356" s="27" t="n"/>
      <c r="AQ356" s="33" t="n"/>
      <c r="AR356" s="33" t="n"/>
      <c r="AS356" s="33" t="n"/>
      <c r="AT356" s="33" t="n"/>
      <c r="AU356" s="33" t="n"/>
      <c r="AV356" s="33" t="n"/>
      <c r="AW356" s="33" t="n"/>
      <c r="AX356" s="33" t="n"/>
      <c r="AY356" s="33" t="n"/>
      <c r="AZ356" s="33" t="n"/>
      <c r="BA356" s="33" t="n"/>
      <c r="BB356" s="33" t="n"/>
      <c r="BC356" s="33" t="n"/>
      <c r="BD356" s="33" t="n"/>
      <c r="BE356" s="33" t="n"/>
      <c r="BF356" s="33" t="n"/>
      <c r="BG356" s="33" t="n"/>
      <c r="BH356" s="33" t="n"/>
      <c r="BI356" s="27" t="n"/>
      <c r="BJ356" s="33" t="n"/>
      <c r="BK356" s="33" t="n"/>
      <c r="BL356" s="33" t="n"/>
      <c r="BM356" s="27" t="n"/>
      <c r="BN356" s="27" t="n"/>
      <c r="BO356" s="27" t="n"/>
      <c r="BP356" s="27" t="n"/>
      <c r="BQ356" s="522" t="inlineStr">
        <is>
          <t>-</t>
        </is>
      </c>
      <c r="BR356" s="37" t="n"/>
      <c r="BS356" s="36" t="n"/>
      <c r="BT356" s="37" t="n"/>
      <c r="BU356" s="39" t="n"/>
      <c r="BV356" s="523" t="n">
        <v>1840</v>
      </c>
    </row>
    <row r="357" ht="19.9" customHeight="1" s="521">
      <c r="A357" s="10" t="n">
        <v>357</v>
      </c>
      <c r="B357" s="15" t="n">
        <v>4</v>
      </c>
      <c r="C357" s="519" t="n">
        <v>1840</v>
      </c>
      <c r="D357" s="43" t="inlineStr">
        <is>
          <t>18-YL-61201R</t>
        </is>
      </c>
      <c r="E357" s="553" t="inlineStr">
        <is>
          <t>18-PP-6102A RUN</t>
        </is>
      </c>
      <c r="F357" s="22">
        <f>F356</f>
        <v/>
      </c>
      <c r="G357" s="21">
        <f>G356</f>
        <v/>
      </c>
      <c r="H357" s="21">
        <f>H356</f>
        <v/>
      </c>
      <c r="I357" s="21" t="n">
        <v>4</v>
      </c>
      <c r="J357" s="85">
        <f>J356</f>
        <v/>
      </c>
      <c r="K357" s="22">
        <f>IF(MID(J357,4,3)="551","DO","DI")</f>
        <v/>
      </c>
      <c r="L357" s="22" t="n"/>
      <c r="M357" s="22" t="n"/>
      <c r="N357" s="22">
        <f>IF(N356&lt;&gt;"",N356,"")</f>
        <v/>
      </c>
      <c r="O357" s="22" t="n"/>
      <c r="P357" s="22" t="n"/>
      <c r="Q357" s="22" t="n"/>
      <c r="R357" s="22" t="n"/>
      <c r="S357" s="25">
        <f>"%Z"&amp;TEXT(G357,"00")&amp;TEXT(H357,"0")&amp;"1"&amp;TEXT(I357,"00")</f>
        <v/>
      </c>
      <c r="T357" s="22">
        <f>IF(D357&lt;&gt;"",D357,"")</f>
        <v/>
      </c>
      <c r="U357" s="22" t="inlineStr">
        <is>
          <t>18-YL-61201R</t>
        </is>
      </c>
      <c r="V357" s="22">
        <f>IF(E357&lt;&gt;"",E357,"")</f>
        <v/>
      </c>
      <c r="W357" s="23" t="inlineStr">
        <is>
          <t>RE</t>
        </is>
      </c>
      <c r="X357" s="84" t="inlineStr">
        <is>
          <t>DCS</t>
        </is>
      </c>
      <c r="Y357" s="27" t="n"/>
      <c r="Z357" s="27" t="n"/>
      <c r="AA357" s="28" t="n"/>
      <c r="AB357" s="33" t="n"/>
      <c r="AC357" s="29" t="n"/>
      <c r="AD357" s="27" t="n"/>
      <c r="AE357" s="27" t="n"/>
      <c r="AF357" s="27" t="n"/>
      <c r="AG357" s="27" t="n"/>
      <c r="AH357" s="27" t="n"/>
      <c r="AI357" s="27" t="n"/>
      <c r="AJ357" s="530" t="n"/>
      <c r="AK357" s="530" t="inlineStr">
        <is>
          <t>MCC</t>
        </is>
      </c>
      <c r="AL357" s="27" t="n"/>
      <c r="AM357" s="27" t="n"/>
      <c r="AN357" s="27" t="n"/>
      <c r="AO357" s="27" t="n"/>
      <c r="AP357" s="27" t="n"/>
      <c r="AQ357" s="33" t="n"/>
      <c r="AR357" s="33" t="n"/>
      <c r="AS357" s="33" t="n"/>
      <c r="AT357" s="33" t="n"/>
      <c r="AU357" s="33" t="n"/>
      <c r="AV357" s="33" t="n"/>
      <c r="AW357" s="33" t="n"/>
      <c r="AX357" s="33" t="n"/>
      <c r="AY357" s="33" t="n"/>
      <c r="AZ357" s="33" t="n"/>
      <c r="BA357" s="33" t="n"/>
      <c r="BB357" s="33" t="n"/>
      <c r="BC357" s="33" t="n"/>
      <c r="BD357" s="33" t="n"/>
      <c r="BE357" s="33" t="n"/>
      <c r="BF357" s="33" t="n"/>
      <c r="BG357" s="33" t="n"/>
      <c r="BH357" s="33" t="n"/>
      <c r="BI357" s="27" t="n"/>
      <c r="BJ357" s="33" t="n"/>
      <c r="BK357" s="33" t="n"/>
      <c r="BL357" s="33" t="n"/>
      <c r="BM357" s="27" t="n"/>
      <c r="BN357" s="27" t="n"/>
      <c r="BO357" s="27" t="n"/>
      <c r="BP357" s="27" t="n"/>
      <c r="BQ357" s="522" t="inlineStr">
        <is>
          <t>-</t>
        </is>
      </c>
      <c r="BR357" s="37" t="n"/>
      <c r="BS357" s="36" t="n"/>
      <c r="BT357" s="37" t="n"/>
      <c r="BU357" s="39" t="n"/>
      <c r="BV357" s="523" t="n">
        <v>1840</v>
      </c>
    </row>
    <row r="358" ht="19.9" customHeight="1" s="521">
      <c r="A358" s="10" t="n">
        <v>358</v>
      </c>
      <c r="B358" s="15" t="n">
        <v>5</v>
      </c>
      <c r="C358" s="519" t="n">
        <v>1840</v>
      </c>
      <c r="D358" s="43" t="inlineStr">
        <is>
          <t>18-YL-61201F</t>
        </is>
      </c>
      <c r="E358" s="553" t="inlineStr">
        <is>
          <t>18-PP-6102A FAULT</t>
        </is>
      </c>
      <c r="F358" s="22">
        <f>F357</f>
        <v/>
      </c>
      <c r="G358" s="21">
        <f>G357</f>
        <v/>
      </c>
      <c r="H358" s="21">
        <f>H357</f>
        <v/>
      </c>
      <c r="I358" s="21" t="n">
        <v>5</v>
      </c>
      <c r="J358" s="85">
        <f>J357</f>
        <v/>
      </c>
      <c r="K358" s="22">
        <f>IF(MID(J358,4,3)="551","DO","DI")</f>
        <v/>
      </c>
      <c r="L358" s="22" t="n"/>
      <c r="M358" s="22" t="n"/>
      <c r="N358" s="22">
        <f>IF(N357&lt;&gt;"",N357,"")</f>
        <v/>
      </c>
      <c r="O358" s="22" t="n"/>
      <c r="P358" s="22" t="n"/>
      <c r="Q358" s="22" t="n"/>
      <c r="R358" s="22" t="n"/>
      <c r="S358" s="25">
        <f>"%Z"&amp;TEXT(G358,"00")&amp;TEXT(H358,"0")&amp;"1"&amp;TEXT(I358,"00")</f>
        <v/>
      </c>
      <c r="T358" s="22">
        <f>IF(D358&lt;&gt;"",D358,"")</f>
        <v/>
      </c>
      <c r="U358" s="22" t="inlineStr">
        <is>
          <t>18-YL-61201F</t>
        </is>
      </c>
      <c r="V358" s="22">
        <f>IF(E358&lt;&gt;"",E358,"")</f>
        <v/>
      </c>
      <c r="W358" s="23" t="inlineStr">
        <is>
          <t>RE</t>
        </is>
      </c>
      <c r="X358" s="84" t="inlineStr">
        <is>
          <t>DCS</t>
        </is>
      </c>
      <c r="Y358" s="27" t="n"/>
      <c r="Z358" s="27" t="n"/>
      <c r="AA358" s="28" t="n"/>
      <c r="AB358" s="33" t="n"/>
      <c r="AC358" s="29" t="n"/>
      <c r="AD358" s="27" t="n"/>
      <c r="AE358" s="27" t="n"/>
      <c r="AF358" s="27" t="n"/>
      <c r="AG358" s="27" t="n"/>
      <c r="AH358" s="27" t="n"/>
      <c r="AI358" s="27" t="n"/>
      <c r="AJ358" s="530" t="n"/>
      <c r="AK358" s="530" t="inlineStr">
        <is>
          <t>MCC</t>
        </is>
      </c>
      <c r="AL358" s="27" t="n"/>
      <c r="AM358" s="27" t="n"/>
      <c r="AN358" s="27" t="n"/>
      <c r="AO358" s="27" t="n"/>
      <c r="AP358" s="27" t="n"/>
      <c r="AQ358" s="33" t="n"/>
      <c r="AR358" s="33" t="n"/>
      <c r="AS358" s="33" t="n"/>
      <c r="AT358" s="33" t="n"/>
      <c r="AU358" s="33" t="n"/>
      <c r="AV358" s="33" t="n"/>
      <c r="AW358" s="33" t="n"/>
      <c r="AX358" s="33" t="n"/>
      <c r="AY358" s="33" t="n"/>
      <c r="AZ358" s="33" t="n"/>
      <c r="BA358" s="33" t="n"/>
      <c r="BB358" s="33" t="n"/>
      <c r="BC358" s="33" t="n"/>
      <c r="BD358" s="33" t="n"/>
      <c r="BE358" s="33" t="n"/>
      <c r="BF358" s="33" t="n"/>
      <c r="BG358" s="33" t="n"/>
      <c r="BH358" s="33" t="n"/>
      <c r="BI358" s="27" t="n"/>
      <c r="BJ358" s="33" t="n"/>
      <c r="BK358" s="33" t="n"/>
      <c r="BL358" s="33" t="n"/>
      <c r="BM358" s="27" t="n"/>
      <c r="BN358" s="27" t="n"/>
      <c r="BO358" s="27" t="n"/>
      <c r="BP358" s="27" t="n"/>
      <c r="BQ358" s="522" t="inlineStr">
        <is>
          <t>-</t>
        </is>
      </c>
      <c r="BR358" s="37" t="n"/>
      <c r="BS358" s="36" t="n"/>
      <c r="BT358" s="37" t="n"/>
      <c r="BU358" s="39" t="n"/>
      <c r="BV358" s="523" t="n">
        <v>1840</v>
      </c>
    </row>
    <row r="359" ht="19.9" customHeight="1" s="521">
      <c r="A359" s="10" t="n">
        <v>359</v>
      </c>
      <c r="B359" s="15" t="n">
        <v>6</v>
      </c>
      <c r="C359" s="519" t="n">
        <v>1840</v>
      </c>
      <c r="D359" s="43" t="inlineStr">
        <is>
          <t>18-YL-61202R</t>
        </is>
      </c>
      <c r="E359" s="553" t="inlineStr">
        <is>
          <t>18-PP-6102B RUN</t>
        </is>
      </c>
      <c r="F359" s="22">
        <f>F358</f>
        <v/>
      </c>
      <c r="G359" s="21">
        <f>G358</f>
        <v/>
      </c>
      <c r="H359" s="21">
        <f>H358</f>
        <v/>
      </c>
      <c r="I359" s="21" t="n">
        <v>6</v>
      </c>
      <c r="J359" s="85">
        <f>J358</f>
        <v/>
      </c>
      <c r="K359" s="22">
        <f>IF(MID(J359,4,3)="551","DO","DI")</f>
        <v/>
      </c>
      <c r="L359" s="22" t="n"/>
      <c r="M359" s="22" t="n"/>
      <c r="N359" s="22">
        <f>IF(N358&lt;&gt;"",N358,"")</f>
        <v/>
      </c>
      <c r="O359" s="22" t="n"/>
      <c r="P359" s="22" t="n"/>
      <c r="Q359" s="22" t="n"/>
      <c r="R359" s="22" t="n"/>
      <c r="S359" s="25">
        <f>"%Z"&amp;TEXT(G359,"00")&amp;TEXT(H359,"0")&amp;"1"&amp;TEXT(I359,"00")</f>
        <v/>
      </c>
      <c r="T359" s="22">
        <f>IF(D359&lt;&gt;"",D359,"")</f>
        <v/>
      </c>
      <c r="U359" s="22" t="inlineStr">
        <is>
          <t>18-YL-61202R</t>
        </is>
      </c>
      <c r="V359" s="22">
        <f>IF(E359&lt;&gt;"",E359,"")</f>
        <v/>
      </c>
      <c r="W359" s="23" t="inlineStr">
        <is>
          <t>RE</t>
        </is>
      </c>
      <c r="X359" s="84" t="inlineStr">
        <is>
          <t>DCS</t>
        </is>
      </c>
      <c r="Y359" s="27" t="n"/>
      <c r="Z359" s="27" t="n"/>
      <c r="AA359" s="28" t="n"/>
      <c r="AB359" s="33" t="n"/>
      <c r="AC359" s="29" t="n"/>
      <c r="AD359" s="27" t="n"/>
      <c r="AE359" s="27" t="n"/>
      <c r="AF359" s="27" t="n"/>
      <c r="AG359" s="27" t="n"/>
      <c r="AH359" s="27" t="n"/>
      <c r="AI359" s="27" t="n"/>
      <c r="AJ359" s="530" t="n"/>
      <c r="AK359" s="530" t="inlineStr">
        <is>
          <t>MCC</t>
        </is>
      </c>
      <c r="AL359" s="27" t="n"/>
      <c r="AM359" s="27" t="n"/>
      <c r="AN359" s="27" t="n"/>
      <c r="AO359" s="27" t="n"/>
      <c r="AP359" s="27" t="n"/>
      <c r="AQ359" s="33" t="n"/>
      <c r="AR359" s="33" t="n"/>
      <c r="AS359" s="33" t="n"/>
      <c r="AT359" s="33" t="n"/>
      <c r="AU359" s="33" t="n"/>
      <c r="AV359" s="33" t="n"/>
      <c r="AW359" s="33" t="n"/>
      <c r="AX359" s="33" t="n"/>
      <c r="AY359" s="33" t="n"/>
      <c r="AZ359" s="33" t="n"/>
      <c r="BA359" s="33" t="n"/>
      <c r="BB359" s="33" t="n"/>
      <c r="BC359" s="33" t="n"/>
      <c r="BD359" s="33" t="n"/>
      <c r="BE359" s="33" t="n"/>
      <c r="BF359" s="33" t="n"/>
      <c r="BG359" s="33" t="n"/>
      <c r="BH359" s="33" t="n"/>
      <c r="BI359" s="27" t="n"/>
      <c r="BJ359" s="33" t="n"/>
      <c r="BK359" s="33" t="n"/>
      <c r="BL359" s="33" t="n"/>
      <c r="BM359" s="27" t="n"/>
      <c r="BN359" s="27" t="n"/>
      <c r="BO359" s="27" t="n"/>
      <c r="BP359" s="27" t="n"/>
      <c r="BQ359" s="522" t="inlineStr">
        <is>
          <t>-</t>
        </is>
      </c>
      <c r="BR359" s="37" t="n"/>
      <c r="BS359" s="36" t="n"/>
      <c r="BT359" s="37" t="n"/>
      <c r="BU359" s="39" t="n"/>
      <c r="BV359" s="523" t="n">
        <v>1840</v>
      </c>
    </row>
    <row r="360" ht="19.9" customHeight="1" s="521">
      <c r="A360" s="10" t="n">
        <v>360</v>
      </c>
      <c r="B360" s="15" t="n">
        <v>7</v>
      </c>
      <c r="C360" s="519" t="n">
        <v>1840</v>
      </c>
      <c r="D360" s="43" t="inlineStr">
        <is>
          <t>18-YL-61202F</t>
        </is>
      </c>
      <c r="E360" s="553" t="inlineStr">
        <is>
          <t>18-PP-6102B FAULT</t>
        </is>
      </c>
      <c r="F360" s="22">
        <f>F359</f>
        <v/>
      </c>
      <c r="G360" s="21">
        <f>G359</f>
        <v/>
      </c>
      <c r="H360" s="21">
        <f>H359</f>
        <v/>
      </c>
      <c r="I360" s="21" t="n">
        <v>7</v>
      </c>
      <c r="J360" s="85">
        <f>J359</f>
        <v/>
      </c>
      <c r="K360" s="22">
        <f>IF(MID(J360,4,3)="551","DO","DI")</f>
        <v/>
      </c>
      <c r="L360" s="22" t="n"/>
      <c r="M360" s="22" t="n"/>
      <c r="N360" s="22">
        <f>IF(N359&lt;&gt;"",N359,"")</f>
        <v/>
      </c>
      <c r="O360" s="22" t="n"/>
      <c r="P360" s="22" t="n"/>
      <c r="Q360" s="22" t="n"/>
      <c r="R360" s="22" t="n"/>
      <c r="S360" s="25">
        <f>"%Z"&amp;TEXT(G360,"00")&amp;TEXT(H360,"0")&amp;"1"&amp;TEXT(I360,"00")</f>
        <v/>
      </c>
      <c r="T360" s="22">
        <f>IF(D360&lt;&gt;"",D360,"")</f>
        <v/>
      </c>
      <c r="U360" s="22" t="inlineStr">
        <is>
          <t>18-YL-61202F</t>
        </is>
      </c>
      <c r="V360" s="22">
        <f>IF(E360&lt;&gt;"",E360,"")</f>
        <v/>
      </c>
      <c r="W360" s="23" t="inlineStr">
        <is>
          <t>RE</t>
        </is>
      </c>
      <c r="X360" s="84" t="inlineStr">
        <is>
          <t>DCS</t>
        </is>
      </c>
      <c r="Y360" s="27" t="n"/>
      <c r="Z360" s="27" t="n"/>
      <c r="AA360" s="28" t="n"/>
      <c r="AB360" s="33" t="n"/>
      <c r="AC360" s="29" t="n"/>
      <c r="AD360" s="27" t="n"/>
      <c r="AE360" s="27" t="n"/>
      <c r="AF360" s="27" t="n"/>
      <c r="AG360" s="27" t="n"/>
      <c r="AH360" s="27" t="n"/>
      <c r="AI360" s="27" t="n"/>
      <c r="AJ360" s="530" t="n"/>
      <c r="AK360" s="530" t="inlineStr">
        <is>
          <t>MCC</t>
        </is>
      </c>
      <c r="AL360" s="27" t="n"/>
      <c r="AM360" s="27" t="n"/>
      <c r="AN360" s="27" t="n"/>
      <c r="AO360" s="27" t="n"/>
      <c r="AP360" s="27" t="n"/>
      <c r="AQ360" s="33" t="n"/>
      <c r="AR360" s="33" t="n"/>
      <c r="AS360" s="33" t="n"/>
      <c r="AT360" s="33" t="n"/>
      <c r="AU360" s="33" t="n"/>
      <c r="AV360" s="33" t="n"/>
      <c r="AW360" s="33" t="n"/>
      <c r="AX360" s="33" t="n"/>
      <c r="AY360" s="33" t="n"/>
      <c r="AZ360" s="33" t="n"/>
      <c r="BA360" s="33" t="n"/>
      <c r="BB360" s="33" t="n"/>
      <c r="BC360" s="33" t="n"/>
      <c r="BD360" s="33" t="n"/>
      <c r="BE360" s="33" t="n"/>
      <c r="BF360" s="33" t="n"/>
      <c r="BG360" s="33" t="n"/>
      <c r="BH360" s="33" t="n"/>
      <c r="BI360" s="27" t="n"/>
      <c r="BJ360" s="33" t="n"/>
      <c r="BK360" s="33" t="n"/>
      <c r="BL360" s="33" t="n"/>
      <c r="BM360" s="27" t="n"/>
      <c r="BN360" s="27" t="n"/>
      <c r="BO360" s="27" t="n"/>
      <c r="BP360" s="27" t="n"/>
      <c r="BQ360" s="522" t="inlineStr">
        <is>
          <t>-</t>
        </is>
      </c>
      <c r="BR360" s="37" t="n"/>
      <c r="BS360" s="36" t="n"/>
      <c r="BT360" s="37" t="n"/>
      <c r="BU360" s="39" t="n"/>
      <c r="BV360" s="523" t="n">
        <v>1840</v>
      </c>
    </row>
    <row r="361" ht="19.9" customHeight="1" s="521">
      <c r="A361" s="10" t="n">
        <v>361</v>
      </c>
      <c r="B361" s="15" t="n">
        <v>8</v>
      </c>
      <c r="C361" s="519" t="n">
        <v>1840</v>
      </c>
      <c r="D361" s="43" t="inlineStr">
        <is>
          <t>18-YL-61203R</t>
        </is>
      </c>
      <c r="E361" s="553" t="inlineStr">
        <is>
          <t>18-PP-6103 RUN</t>
        </is>
      </c>
      <c r="F361" s="22">
        <f>F360</f>
        <v/>
      </c>
      <c r="G361" s="21">
        <f>G360</f>
        <v/>
      </c>
      <c r="H361" s="21">
        <f>H360</f>
        <v/>
      </c>
      <c r="I361" s="21" t="n">
        <v>8</v>
      </c>
      <c r="J361" s="85">
        <f>J360</f>
        <v/>
      </c>
      <c r="K361" s="22">
        <f>IF(MID(J361,4,3)="551","DO","DI")</f>
        <v/>
      </c>
      <c r="L361" s="22" t="n"/>
      <c r="M361" s="22" t="n"/>
      <c r="N361" s="22">
        <f>IF(N360&lt;&gt;"",N360,"")</f>
        <v/>
      </c>
      <c r="O361" s="22" t="n"/>
      <c r="P361" s="22" t="n"/>
      <c r="Q361" s="22" t="n"/>
      <c r="R361" s="22" t="n"/>
      <c r="S361" s="25">
        <f>"%Z"&amp;TEXT(G361,"00")&amp;TEXT(H361,"0")&amp;"1"&amp;TEXT(I361,"00")</f>
        <v/>
      </c>
      <c r="T361" s="22">
        <f>IF(D361&lt;&gt;"",D361,"")</f>
        <v/>
      </c>
      <c r="U361" s="22" t="inlineStr">
        <is>
          <t>18-YL-61203R</t>
        </is>
      </c>
      <c r="V361" s="22">
        <f>IF(E361&lt;&gt;"",E361,"")</f>
        <v/>
      </c>
      <c r="W361" s="23" t="inlineStr">
        <is>
          <t>RE</t>
        </is>
      </c>
      <c r="X361" s="84" t="inlineStr">
        <is>
          <t>DCS</t>
        </is>
      </c>
      <c r="Y361" s="27" t="n"/>
      <c r="Z361" s="27" t="n"/>
      <c r="AA361" s="28" t="n"/>
      <c r="AB361" s="33" t="n"/>
      <c r="AC361" s="29" t="n"/>
      <c r="AD361" s="27" t="n"/>
      <c r="AE361" s="27" t="n"/>
      <c r="AF361" s="27" t="n"/>
      <c r="AG361" s="27" t="n"/>
      <c r="AH361" s="27" t="n"/>
      <c r="AI361" s="27" t="n"/>
      <c r="AJ361" s="530" t="n"/>
      <c r="AK361" s="530" t="inlineStr">
        <is>
          <t>MCC</t>
        </is>
      </c>
      <c r="AL361" s="27" t="n"/>
      <c r="AM361" s="27" t="n"/>
      <c r="AN361" s="27" t="n"/>
      <c r="AO361" s="27" t="n"/>
      <c r="AP361" s="27" t="n"/>
      <c r="AQ361" s="33" t="n"/>
      <c r="AR361" s="33" t="n"/>
      <c r="AS361" s="33" t="n"/>
      <c r="AT361" s="33" t="n"/>
      <c r="AU361" s="33" t="n"/>
      <c r="AV361" s="33" t="n"/>
      <c r="AW361" s="33" t="n"/>
      <c r="AX361" s="33" t="n"/>
      <c r="AY361" s="33" t="n"/>
      <c r="AZ361" s="33" t="n"/>
      <c r="BA361" s="33" t="n"/>
      <c r="BB361" s="33" t="n"/>
      <c r="BC361" s="33" t="n"/>
      <c r="BD361" s="33" t="n"/>
      <c r="BE361" s="33" t="n"/>
      <c r="BF361" s="33" t="n"/>
      <c r="BG361" s="33" t="n"/>
      <c r="BH361" s="33" t="n"/>
      <c r="BI361" s="27" t="n"/>
      <c r="BJ361" s="33" t="n"/>
      <c r="BK361" s="33" t="n"/>
      <c r="BL361" s="33" t="n"/>
      <c r="BM361" s="27" t="n"/>
      <c r="BN361" s="27" t="n"/>
      <c r="BO361" s="27" t="n"/>
      <c r="BP361" s="27" t="n"/>
      <c r="BQ361" s="522" t="inlineStr">
        <is>
          <t>-</t>
        </is>
      </c>
      <c r="BR361" s="37" t="n"/>
      <c r="BS361" s="36" t="n"/>
      <c r="BT361" s="37" t="n"/>
      <c r="BU361" s="39" t="n"/>
      <c r="BV361" s="523" t="n">
        <v>1840</v>
      </c>
    </row>
    <row r="362" ht="19.9" customHeight="1" s="521">
      <c r="A362" s="10" t="n">
        <v>362</v>
      </c>
      <c r="B362" s="15" t="n">
        <v>9</v>
      </c>
      <c r="C362" s="519" t="n">
        <v>1840</v>
      </c>
      <c r="D362" s="43" t="inlineStr">
        <is>
          <t>18-YL-61203F</t>
        </is>
      </c>
      <c r="E362" s="553" t="inlineStr">
        <is>
          <t>18-PP-6103 FAULT</t>
        </is>
      </c>
      <c r="F362" s="22">
        <f>F361</f>
        <v/>
      </c>
      <c r="G362" s="21">
        <f>G361</f>
        <v/>
      </c>
      <c r="H362" s="21">
        <f>H361</f>
        <v/>
      </c>
      <c r="I362" s="21" t="n">
        <v>9</v>
      </c>
      <c r="J362" s="85">
        <f>J361</f>
        <v/>
      </c>
      <c r="K362" s="22">
        <f>IF(MID(J362,4,3)="551","DO","DI")</f>
        <v/>
      </c>
      <c r="L362" s="22" t="n"/>
      <c r="M362" s="22" t="n"/>
      <c r="N362" s="22">
        <f>IF(N361&lt;&gt;"",N361,"")</f>
        <v/>
      </c>
      <c r="O362" s="22" t="n"/>
      <c r="P362" s="22" t="n"/>
      <c r="Q362" s="22" t="n"/>
      <c r="R362" s="22" t="n"/>
      <c r="S362" s="25">
        <f>"%Z"&amp;TEXT(G362,"00")&amp;TEXT(H362,"0")&amp;"1"&amp;TEXT(I362,"00")</f>
        <v/>
      </c>
      <c r="T362" s="22">
        <f>IF(D362&lt;&gt;"",D362,"")</f>
        <v/>
      </c>
      <c r="U362" s="22" t="inlineStr">
        <is>
          <t>18-YL-61203F</t>
        </is>
      </c>
      <c r="V362" s="22">
        <f>IF(E362&lt;&gt;"",E362,"")</f>
        <v/>
      </c>
      <c r="W362" s="23" t="inlineStr">
        <is>
          <t>RE</t>
        </is>
      </c>
      <c r="X362" s="84" t="inlineStr">
        <is>
          <t>DCS</t>
        </is>
      </c>
      <c r="Y362" s="27" t="n"/>
      <c r="Z362" s="27" t="n"/>
      <c r="AA362" s="28" t="n"/>
      <c r="AB362" s="33" t="n"/>
      <c r="AC362" s="29" t="n"/>
      <c r="AD362" s="27" t="n"/>
      <c r="AE362" s="27" t="n"/>
      <c r="AF362" s="27" t="n"/>
      <c r="AG362" s="27" t="n"/>
      <c r="AH362" s="27" t="n"/>
      <c r="AI362" s="27" t="n"/>
      <c r="AJ362" s="530" t="n"/>
      <c r="AK362" s="530" t="inlineStr">
        <is>
          <t>MCC</t>
        </is>
      </c>
      <c r="AL362" s="27" t="n"/>
      <c r="AM362" s="27" t="n"/>
      <c r="AN362" s="27" t="n"/>
      <c r="AO362" s="27" t="n"/>
      <c r="AP362" s="27" t="n"/>
      <c r="AQ362" s="33" t="n"/>
      <c r="AR362" s="33" t="n"/>
      <c r="AS362" s="33" t="n"/>
      <c r="AT362" s="33" t="n"/>
      <c r="AU362" s="33" t="n"/>
      <c r="AV362" s="33" t="n"/>
      <c r="AW362" s="33" t="n"/>
      <c r="AX362" s="33" t="n"/>
      <c r="AY362" s="33" t="n"/>
      <c r="AZ362" s="33" t="n"/>
      <c r="BA362" s="33" t="n"/>
      <c r="BB362" s="33" t="n"/>
      <c r="BC362" s="33" t="n"/>
      <c r="BD362" s="33" t="n"/>
      <c r="BE362" s="33" t="n"/>
      <c r="BF362" s="33" t="n"/>
      <c r="BG362" s="33" t="n"/>
      <c r="BH362" s="33" t="n"/>
      <c r="BI362" s="27" t="n"/>
      <c r="BJ362" s="33" t="n"/>
      <c r="BK362" s="33" t="n"/>
      <c r="BL362" s="33" t="n"/>
      <c r="BM362" s="27" t="n"/>
      <c r="BN362" s="27" t="n"/>
      <c r="BO362" s="27" t="n"/>
      <c r="BP362" s="27" t="n"/>
      <c r="BQ362" s="522" t="inlineStr">
        <is>
          <t>-</t>
        </is>
      </c>
      <c r="BR362" s="37" t="n"/>
      <c r="BS362" s="36" t="n"/>
      <c r="BT362" s="37" t="n"/>
      <c r="BU362" s="39" t="n"/>
      <c r="BV362" s="523" t="n">
        <v>1840</v>
      </c>
    </row>
    <row r="363" ht="19.9" customHeight="1" s="521">
      <c r="A363" s="10" t="n">
        <v>363</v>
      </c>
      <c r="B363" s="15" t="n">
        <v>10</v>
      </c>
      <c r="C363" s="519" t="n">
        <v>1840</v>
      </c>
      <c r="D363" s="43" t="inlineStr">
        <is>
          <t>18-YL-62101L</t>
        </is>
      </c>
      <c r="E363" s="553" t="inlineStr">
        <is>
          <t>18-PP-6202A REMOTE</t>
        </is>
      </c>
      <c r="F363" s="22">
        <f>F362</f>
        <v/>
      </c>
      <c r="G363" s="21">
        <f>G362</f>
        <v/>
      </c>
      <c r="H363" s="21">
        <f>H362</f>
        <v/>
      </c>
      <c r="I363" s="21" t="n">
        <v>10</v>
      </c>
      <c r="J363" s="85">
        <f>J362</f>
        <v/>
      </c>
      <c r="K363" s="22">
        <f>IF(MID(J363,4,3)="551","DO","DI")</f>
        <v/>
      </c>
      <c r="L363" s="22" t="n"/>
      <c r="M363" s="22" t="n"/>
      <c r="N363" s="22">
        <f>IF(N362&lt;&gt;"",N362,"")</f>
        <v/>
      </c>
      <c r="O363" s="22" t="n"/>
      <c r="P363" s="22" t="n"/>
      <c r="Q363" s="22" t="n"/>
      <c r="R363" s="22" t="n"/>
      <c r="S363" s="25">
        <f>"%Z"&amp;TEXT(G363,"00")&amp;TEXT(H363,"0")&amp;"1"&amp;TEXT(I363,"00")</f>
        <v/>
      </c>
      <c r="T363" s="22">
        <f>IF(D363&lt;&gt;"",D363,"")</f>
        <v/>
      </c>
      <c r="U363" s="22" t="inlineStr">
        <is>
          <t>18-YL-62101L</t>
        </is>
      </c>
      <c r="V363" s="22">
        <f>IF(E363&lt;&gt;"",E363,"")</f>
        <v/>
      </c>
      <c r="W363" s="23" t="inlineStr">
        <is>
          <t>RE</t>
        </is>
      </c>
      <c r="X363" s="84" t="inlineStr">
        <is>
          <t>DCS</t>
        </is>
      </c>
      <c r="Y363" s="27" t="n"/>
      <c r="Z363" s="27" t="n"/>
      <c r="AA363" s="28" t="n"/>
      <c r="AB363" s="33" t="n"/>
      <c r="AC363" s="29" t="n"/>
      <c r="AD363" s="27" t="n"/>
      <c r="AE363" s="27" t="n"/>
      <c r="AF363" s="27" t="n"/>
      <c r="AG363" s="27" t="n"/>
      <c r="AH363" s="27" t="n"/>
      <c r="AI363" s="27" t="n"/>
      <c r="AJ363" s="530" t="n"/>
      <c r="AK363" s="530" t="inlineStr">
        <is>
          <t>MCC</t>
        </is>
      </c>
      <c r="AL363" s="27" t="n"/>
      <c r="AM363" s="27" t="n"/>
      <c r="AN363" s="27" t="n"/>
      <c r="AO363" s="27" t="n"/>
      <c r="AP363" s="27" t="n"/>
      <c r="AQ363" s="33" t="n"/>
      <c r="AR363" s="33" t="n"/>
      <c r="AS363" s="33" t="n"/>
      <c r="AT363" s="33" t="n"/>
      <c r="AU363" s="33" t="n"/>
      <c r="AV363" s="33" t="n"/>
      <c r="AW363" s="33" t="n"/>
      <c r="AX363" s="33" t="n"/>
      <c r="AY363" s="33" t="n"/>
      <c r="AZ363" s="33" t="n"/>
      <c r="BA363" s="33" t="n"/>
      <c r="BB363" s="33" t="n"/>
      <c r="BC363" s="33" t="n"/>
      <c r="BD363" s="33" t="n"/>
      <c r="BE363" s="33" t="n"/>
      <c r="BF363" s="33" t="n"/>
      <c r="BG363" s="33" t="n"/>
      <c r="BH363" s="33" t="n"/>
      <c r="BI363" s="27" t="n"/>
      <c r="BJ363" s="33" t="n"/>
      <c r="BK363" s="33" t="n"/>
      <c r="BL363" s="33" t="n"/>
      <c r="BM363" s="27" t="n"/>
      <c r="BN363" s="27" t="n"/>
      <c r="BO363" s="27" t="n"/>
      <c r="BP363" s="27" t="n"/>
      <c r="BQ363" s="522" t="inlineStr">
        <is>
          <t>-</t>
        </is>
      </c>
      <c r="BR363" s="37" t="n"/>
      <c r="BS363" s="36" t="n"/>
      <c r="BT363" s="37" t="n"/>
      <c r="BU363" s="39" t="n"/>
      <c r="BV363" s="523" t="n">
        <v>1840</v>
      </c>
    </row>
    <row r="364" ht="19.9" customHeight="1" s="521">
      <c r="A364" s="10" t="n">
        <v>364</v>
      </c>
      <c r="B364" s="15" t="n">
        <v>11</v>
      </c>
      <c r="C364" s="519" t="n">
        <v>1840</v>
      </c>
      <c r="D364" s="43" t="inlineStr">
        <is>
          <t>18-YL-62101R</t>
        </is>
      </c>
      <c r="E364" s="553" t="inlineStr">
        <is>
          <t>18-PP-6202A RUN</t>
        </is>
      </c>
      <c r="F364" s="22">
        <f>F363</f>
        <v/>
      </c>
      <c r="G364" s="21">
        <f>G363</f>
        <v/>
      </c>
      <c r="H364" s="21">
        <f>H363</f>
        <v/>
      </c>
      <c r="I364" s="21" t="n">
        <v>11</v>
      </c>
      <c r="J364" s="85">
        <f>J363</f>
        <v/>
      </c>
      <c r="K364" s="22">
        <f>IF(MID(J364,4,3)="551","DO","DI")</f>
        <v/>
      </c>
      <c r="L364" s="22" t="n"/>
      <c r="M364" s="22" t="n"/>
      <c r="N364" s="22">
        <f>IF(N363&lt;&gt;"",N363,"")</f>
        <v/>
      </c>
      <c r="O364" s="22" t="n"/>
      <c r="P364" s="22" t="n"/>
      <c r="Q364" s="22" t="n"/>
      <c r="R364" s="22" t="n"/>
      <c r="S364" s="25">
        <f>"%Z"&amp;TEXT(G364,"00")&amp;TEXT(H364,"0")&amp;"1"&amp;TEXT(I364,"00")</f>
        <v/>
      </c>
      <c r="T364" s="22">
        <f>IF(D364&lt;&gt;"",D364,"")</f>
        <v/>
      </c>
      <c r="U364" s="22" t="inlineStr">
        <is>
          <t>18-YL-62101R</t>
        </is>
      </c>
      <c r="V364" s="22">
        <f>IF(E364&lt;&gt;"",E364,"")</f>
        <v/>
      </c>
      <c r="W364" s="23" t="inlineStr">
        <is>
          <t>RE</t>
        </is>
      </c>
      <c r="X364" s="84" t="inlineStr">
        <is>
          <t>DCS</t>
        </is>
      </c>
      <c r="Y364" s="27" t="n"/>
      <c r="Z364" s="27" t="n"/>
      <c r="AA364" s="28" t="n"/>
      <c r="AB364" s="33" t="n"/>
      <c r="AC364" s="29" t="n"/>
      <c r="AD364" s="27" t="n"/>
      <c r="AE364" s="27" t="n"/>
      <c r="AF364" s="27" t="n"/>
      <c r="AG364" s="27" t="n"/>
      <c r="AH364" s="27" t="n"/>
      <c r="AI364" s="27" t="n"/>
      <c r="AJ364" s="530" t="n"/>
      <c r="AK364" s="530" t="inlineStr">
        <is>
          <t>MCC</t>
        </is>
      </c>
      <c r="AL364" s="27" t="n"/>
      <c r="AM364" s="27" t="n"/>
      <c r="AN364" s="27" t="n"/>
      <c r="AO364" s="27" t="n"/>
      <c r="AP364" s="27" t="n"/>
      <c r="AQ364" s="33" t="n"/>
      <c r="AR364" s="33" t="n"/>
      <c r="AS364" s="33" t="n"/>
      <c r="AT364" s="33" t="n"/>
      <c r="AU364" s="33" t="n"/>
      <c r="AV364" s="33" t="n"/>
      <c r="AW364" s="33" t="n"/>
      <c r="AX364" s="33" t="n"/>
      <c r="AY364" s="33" t="n"/>
      <c r="AZ364" s="33" t="n"/>
      <c r="BA364" s="33" t="n"/>
      <c r="BB364" s="33" t="n"/>
      <c r="BC364" s="33" t="n"/>
      <c r="BD364" s="33" t="n"/>
      <c r="BE364" s="33" t="n"/>
      <c r="BF364" s="33" t="n"/>
      <c r="BG364" s="33" t="n"/>
      <c r="BH364" s="33" t="n"/>
      <c r="BI364" s="27" t="n"/>
      <c r="BJ364" s="33" t="n"/>
      <c r="BK364" s="33" t="n"/>
      <c r="BL364" s="33" t="n"/>
      <c r="BM364" s="27" t="n"/>
      <c r="BN364" s="27" t="n"/>
      <c r="BO364" s="27" t="n"/>
      <c r="BP364" s="27" t="n"/>
      <c r="BQ364" s="522" t="inlineStr">
        <is>
          <t>-</t>
        </is>
      </c>
      <c r="BR364" s="37" t="n"/>
      <c r="BS364" s="36" t="n"/>
      <c r="BT364" s="37" t="n"/>
      <c r="BU364" s="39" t="n"/>
      <c r="BV364" s="523" t="n">
        <v>1840</v>
      </c>
    </row>
    <row r="365" ht="19.9" customHeight="1" s="521">
      <c r="A365" s="10" t="n">
        <v>365</v>
      </c>
      <c r="B365" s="15" t="n">
        <v>12</v>
      </c>
      <c r="C365" s="519" t="n">
        <v>1840</v>
      </c>
      <c r="D365" s="43" t="inlineStr">
        <is>
          <t>18-YL-62101F</t>
        </is>
      </c>
      <c r="E365" s="553" t="inlineStr">
        <is>
          <t>18-PP-6202A FAULT</t>
        </is>
      </c>
      <c r="F365" s="22">
        <f>F364</f>
        <v/>
      </c>
      <c r="G365" s="21">
        <f>G364</f>
        <v/>
      </c>
      <c r="H365" s="21">
        <f>H364</f>
        <v/>
      </c>
      <c r="I365" s="21" t="n">
        <v>12</v>
      </c>
      <c r="J365" s="85">
        <f>J364</f>
        <v/>
      </c>
      <c r="K365" s="22">
        <f>IF(MID(J365,4,3)="551","DO","DI")</f>
        <v/>
      </c>
      <c r="L365" s="22" t="n"/>
      <c r="M365" s="22" t="n"/>
      <c r="N365" s="22">
        <f>IF(N364&lt;&gt;"",N364,"")</f>
        <v/>
      </c>
      <c r="O365" s="22" t="n"/>
      <c r="P365" s="22" t="n"/>
      <c r="Q365" s="22" t="n"/>
      <c r="R365" s="22" t="n"/>
      <c r="S365" s="25">
        <f>"%Z"&amp;TEXT(G365,"00")&amp;TEXT(H365,"0")&amp;"1"&amp;TEXT(I365,"00")</f>
        <v/>
      </c>
      <c r="T365" s="22">
        <f>IF(D365&lt;&gt;"",D365,"")</f>
        <v/>
      </c>
      <c r="U365" s="22" t="inlineStr">
        <is>
          <t>18-YL-62101F</t>
        </is>
      </c>
      <c r="V365" s="22">
        <f>IF(E365&lt;&gt;"",E365,"")</f>
        <v/>
      </c>
      <c r="W365" s="23" t="inlineStr">
        <is>
          <t>RE</t>
        </is>
      </c>
      <c r="X365" s="84" t="inlineStr">
        <is>
          <t>DCS</t>
        </is>
      </c>
      <c r="Y365" s="27" t="n"/>
      <c r="Z365" s="27" t="n"/>
      <c r="AA365" s="28" t="n"/>
      <c r="AB365" s="33" t="n"/>
      <c r="AC365" s="29" t="n"/>
      <c r="AD365" s="27" t="n"/>
      <c r="AE365" s="27" t="n"/>
      <c r="AF365" s="27" t="n"/>
      <c r="AG365" s="27" t="n"/>
      <c r="AH365" s="27" t="n"/>
      <c r="AI365" s="27" t="n"/>
      <c r="AJ365" s="530" t="n"/>
      <c r="AK365" s="530" t="inlineStr">
        <is>
          <t>MCC</t>
        </is>
      </c>
      <c r="AL365" s="27" t="n"/>
      <c r="AM365" s="27" t="n"/>
      <c r="AN365" s="27" t="n"/>
      <c r="AO365" s="27" t="n"/>
      <c r="AP365" s="27" t="n"/>
      <c r="AQ365" s="33" t="n"/>
      <c r="AR365" s="33" t="n"/>
      <c r="AS365" s="33" t="n"/>
      <c r="AT365" s="33" t="n"/>
      <c r="AU365" s="33" t="n"/>
      <c r="AV365" s="33" t="n"/>
      <c r="AW365" s="33" t="n"/>
      <c r="AX365" s="33" t="n"/>
      <c r="AY365" s="33" t="n"/>
      <c r="AZ365" s="33" t="n"/>
      <c r="BA365" s="33" t="n"/>
      <c r="BB365" s="33" t="n"/>
      <c r="BC365" s="33" t="n"/>
      <c r="BD365" s="33" t="n"/>
      <c r="BE365" s="33" t="n"/>
      <c r="BF365" s="33" t="n"/>
      <c r="BG365" s="33" t="n"/>
      <c r="BH365" s="33" t="n"/>
      <c r="BI365" s="27" t="n"/>
      <c r="BJ365" s="33" t="n"/>
      <c r="BK365" s="33" t="n"/>
      <c r="BL365" s="33" t="n"/>
      <c r="BM365" s="27" t="n"/>
      <c r="BN365" s="27" t="n"/>
      <c r="BO365" s="27" t="n"/>
      <c r="BP365" s="27" t="n"/>
      <c r="BQ365" s="522" t="inlineStr">
        <is>
          <t>-</t>
        </is>
      </c>
      <c r="BR365" s="37" t="n"/>
      <c r="BS365" s="36" t="n"/>
      <c r="BT365" s="37" t="n"/>
      <c r="BU365" s="39" t="n"/>
      <c r="BV365" s="523" t="n">
        <v>1840</v>
      </c>
    </row>
    <row r="366" ht="19.9" customHeight="1" s="521">
      <c r="A366" s="10" t="n">
        <v>366</v>
      </c>
      <c r="B366" s="15" t="n">
        <v>13</v>
      </c>
      <c r="C366" s="519" t="n">
        <v>1840</v>
      </c>
      <c r="D366" s="43" t="inlineStr">
        <is>
          <t>18-YL-62102L</t>
        </is>
      </c>
      <c r="E366" s="553" t="inlineStr">
        <is>
          <t>18-PP-6202B REMOTE</t>
        </is>
      </c>
      <c r="F366" s="22">
        <f>F365</f>
        <v/>
      </c>
      <c r="G366" s="21">
        <f>G365</f>
        <v/>
      </c>
      <c r="H366" s="21">
        <f>H365</f>
        <v/>
      </c>
      <c r="I366" s="21" t="n">
        <v>13</v>
      </c>
      <c r="J366" s="85">
        <f>J365</f>
        <v/>
      </c>
      <c r="K366" s="22">
        <f>IF(MID(J366,4,3)="551","DO","DI")</f>
        <v/>
      </c>
      <c r="L366" s="22" t="n"/>
      <c r="M366" s="22" t="n"/>
      <c r="N366" s="22">
        <f>IF(N365&lt;&gt;"",N365,"")</f>
        <v/>
      </c>
      <c r="O366" s="22" t="n"/>
      <c r="P366" s="22" t="n"/>
      <c r="Q366" s="22" t="n"/>
      <c r="R366" s="22" t="n"/>
      <c r="S366" s="25">
        <f>"%Z"&amp;TEXT(G366,"00")&amp;TEXT(H366,"0")&amp;"1"&amp;TEXT(I366,"00")</f>
        <v/>
      </c>
      <c r="T366" s="22">
        <f>IF(D366&lt;&gt;"",D366,"")</f>
        <v/>
      </c>
      <c r="U366" s="22" t="inlineStr">
        <is>
          <t>18-YL-62102L</t>
        </is>
      </c>
      <c r="V366" s="22">
        <f>IF(E366&lt;&gt;"",E366,"")</f>
        <v/>
      </c>
      <c r="W366" s="23" t="inlineStr">
        <is>
          <t>RE</t>
        </is>
      </c>
      <c r="X366" s="84" t="inlineStr">
        <is>
          <t>DCS</t>
        </is>
      </c>
      <c r="Y366" s="27" t="n"/>
      <c r="Z366" s="27" t="n"/>
      <c r="AA366" s="28" t="n"/>
      <c r="AB366" s="33" t="n"/>
      <c r="AC366" s="29" t="n"/>
      <c r="AD366" s="27" t="n"/>
      <c r="AE366" s="27" t="n"/>
      <c r="AF366" s="27" t="n"/>
      <c r="AG366" s="27" t="n"/>
      <c r="AH366" s="27" t="n"/>
      <c r="AI366" s="27" t="n"/>
      <c r="AJ366" s="530" t="n"/>
      <c r="AK366" s="530" t="inlineStr">
        <is>
          <t>MCC</t>
        </is>
      </c>
      <c r="AL366" s="27" t="n"/>
      <c r="AM366" s="27" t="n"/>
      <c r="AN366" s="27" t="n"/>
      <c r="AO366" s="27" t="n"/>
      <c r="AP366" s="27" t="n"/>
      <c r="AQ366" s="33" t="n"/>
      <c r="AR366" s="33" t="n"/>
      <c r="AS366" s="33" t="n"/>
      <c r="AT366" s="33" t="n"/>
      <c r="AU366" s="33" t="n"/>
      <c r="AV366" s="33" t="n"/>
      <c r="AW366" s="33" t="n"/>
      <c r="AX366" s="33" t="n"/>
      <c r="AY366" s="33" t="n"/>
      <c r="AZ366" s="33" t="n"/>
      <c r="BA366" s="33" t="n"/>
      <c r="BB366" s="33" t="n"/>
      <c r="BC366" s="33" t="n"/>
      <c r="BD366" s="33" t="n"/>
      <c r="BE366" s="33" t="n"/>
      <c r="BF366" s="33" t="n"/>
      <c r="BG366" s="33" t="n"/>
      <c r="BH366" s="33" t="n"/>
      <c r="BI366" s="27" t="n"/>
      <c r="BJ366" s="33" t="n"/>
      <c r="BK366" s="33" t="n"/>
      <c r="BL366" s="33" t="n"/>
      <c r="BM366" s="27" t="n"/>
      <c r="BN366" s="27" t="n"/>
      <c r="BO366" s="27" t="n"/>
      <c r="BP366" s="27" t="n"/>
      <c r="BQ366" s="522" t="inlineStr">
        <is>
          <t>-</t>
        </is>
      </c>
      <c r="BR366" s="37" t="n"/>
      <c r="BS366" s="36" t="n"/>
      <c r="BT366" s="37" t="n"/>
      <c r="BU366" s="39" t="n"/>
      <c r="BV366" s="523" t="n">
        <v>1840</v>
      </c>
    </row>
    <row r="367" ht="19.9" customHeight="1" s="521">
      <c r="A367" s="10" t="n">
        <v>367</v>
      </c>
      <c r="B367" s="15" t="n">
        <v>14</v>
      </c>
      <c r="C367" s="519" t="n">
        <v>1840</v>
      </c>
      <c r="D367" s="43" t="inlineStr">
        <is>
          <t>18-YL-62102R</t>
        </is>
      </c>
      <c r="E367" s="553" t="inlineStr">
        <is>
          <t>18-PP-6202B RUN</t>
        </is>
      </c>
      <c r="F367" s="22">
        <f>F366</f>
        <v/>
      </c>
      <c r="G367" s="21">
        <f>G366</f>
        <v/>
      </c>
      <c r="H367" s="21">
        <f>H366</f>
        <v/>
      </c>
      <c r="I367" s="21" t="n">
        <v>14</v>
      </c>
      <c r="J367" s="85">
        <f>J366</f>
        <v/>
      </c>
      <c r="K367" s="22">
        <f>IF(MID(J367,4,3)="551","DO","DI")</f>
        <v/>
      </c>
      <c r="L367" s="22" t="n"/>
      <c r="M367" s="22" t="n"/>
      <c r="N367" s="22">
        <f>IF(N366&lt;&gt;"",N366,"")</f>
        <v/>
      </c>
      <c r="O367" s="22" t="n"/>
      <c r="P367" s="22" t="n"/>
      <c r="Q367" s="22" t="n"/>
      <c r="R367" s="22" t="n"/>
      <c r="S367" s="25">
        <f>"%Z"&amp;TEXT(G367,"00")&amp;TEXT(H367,"0")&amp;"1"&amp;TEXT(I367,"00")</f>
        <v/>
      </c>
      <c r="T367" s="22">
        <f>IF(D367&lt;&gt;"",D367,"")</f>
        <v/>
      </c>
      <c r="U367" s="22" t="inlineStr">
        <is>
          <t>18-YL-62102R</t>
        </is>
      </c>
      <c r="V367" s="22">
        <f>IF(E367&lt;&gt;"",E367,"")</f>
        <v/>
      </c>
      <c r="W367" s="23" t="inlineStr">
        <is>
          <t>RE</t>
        </is>
      </c>
      <c r="X367" s="84" t="inlineStr">
        <is>
          <t>DCS</t>
        </is>
      </c>
      <c r="Y367" s="27" t="n"/>
      <c r="Z367" s="27" t="n"/>
      <c r="AA367" s="28" t="n"/>
      <c r="AB367" s="33" t="n"/>
      <c r="AC367" s="29" t="n"/>
      <c r="AD367" s="27" t="n"/>
      <c r="AE367" s="27" t="n"/>
      <c r="AF367" s="27" t="n"/>
      <c r="AG367" s="27" t="n"/>
      <c r="AH367" s="27" t="n"/>
      <c r="AI367" s="27" t="n"/>
      <c r="AJ367" s="530" t="n"/>
      <c r="AK367" s="530" t="inlineStr">
        <is>
          <t>MCC</t>
        </is>
      </c>
      <c r="AL367" s="27" t="n"/>
      <c r="AM367" s="27" t="n"/>
      <c r="AN367" s="27" t="n"/>
      <c r="AO367" s="27" t="n"/>
      <c r="AP367" s="27" t="n"/>
      <c r="AQ367" s="33" t="n"/>
      <c r="AR367" s="33" t="n"/>
      <c r="AS367" s="33" t="n"/>
      <c r="AT367" s="33" t="n"/>
      <c r="AU367" s="33" t="n"/>
      <c r="AV367" s="33" t="n"/>
      <c r="AW367" s="33" t="n"/>
      <c r="AX367" s="33" t="n"/>
      <c r="AY367" s="33" t="n"/>
      <c r="AZ367" s="33" t="n"/>
      <c r="BA367" s="33" t="n"/>
      <c r="BB367" s="33" t="n"/>
      <c r="BC367" s="33" t="n"/>
      <c r="BD367" s="33" t="n"/>
      <c r="BE367" s="33" t="n"/>
      <c r="BF367" s="33" t="n"/>
      <c r="BG367" s="33" t="n"/>
      <c r="BH367" s="33" t="n"/>
      <c r="BI367" s="27" t="n"/>
      <c r="BJ367" s="33" t="n"/>
      <c r="BK367" s="33" t="n"/>
      <c r="BL367" s="33" t="n"/>
      <c r="BM367" s="27" t="n"/>
      <c r="BN367" s="27" t="n"/>
      <c r="BO367" s="27" t="n"/>
      <c r="BP367" s="27" t="n"/>
      <c r="BQ367" s="522" t="inlineStr">
        <is>
          <t>-</t>
        </is>
      </c>
      <c r="BR367" s="37" t="n"/>
      <c r="BS367" s="36" t="n"/>
      <c r="BT367" s="37" t="n"/>
      <c r="BU367" s="39" t="n"/>
      <c r="BV367" s="523" t="n">
        <v>1840</v>
      </c>
    </row>
    <row r="368" ht="19.9" customHeight="1" s="521">
      <c r="A368" s="10" t="n">
        <v>368</v>
      </c>
      <c r="B368" s="15" t="n">
        <v>15</v>
      </c>
      <c r="C368" s="519" t="n">
        <v>1840</v>
      </c>
      <c r="D368" s="553" t="inlineStr">
        <is>
          <t>18-YL-62102F</t>
        </is>
      </c>
      <c r="E368" s="553" t="inlineStr">
        <is>
          <t>18-PP-6202B FAULT</t>
        </is>
      </c>
      <c r="F368" s="22">
        <f>F367</f>
        <v/>
      </c>
      <c r="G368" s="21">
        <f>G367</f>
        <v/>
      </c>
      <c r="H368" s="21">
        <f>H367</f>
        <v/>
      </c>
      <c r="I368" s="21" t="n">
        <v>15</v>
      </c>
      <c r="J368" s="85">
        <f>J367</f>
        <v/>
      </c>
      <c r="K368" s="22">
        <f>IF(MID(J368,4,3)="551","DO","DI")</f>
        <v/>
      </c>
      <c r="L368" s="22" t="n"/>
      <c r="M368" s="22" t="n"/>
      <c r="N368" s="22">
        <f>IF(N367&lt;&gt;"",N367,"")</f>
        <v/>
      </c>
      <c r="O368" s="22" t="n"/>
      <c r="P368" s="22" t="n"/>
      <c r="Q368" s="22" t="n"/>
      <c r="R368" s="22" t="n"/>
      <c r="S368" s="25">
        <f>"%Z"&amp;TEXT(G368,"00")&amp;TEXT(H368,"0")&amp;"1"&amp;TEXT(I368,"00")</f>
        <v/>
      </c>
      <c r="T368" s="22">
        <f>IF(D368&lt;&gt;"",D368,"")</f>
        <v/>
      </c>
      <c r="U368" s="22" t="inlineStr">
        <is>
          <t>18-YL-62102F</t>
        </is>
      </c>
      <c r="V368" s="22">
        <f>IF(E368&lt;&gt;"",E368,"")</f>
        <v/>
      </c>
      <c r="W368" s="23" t="inlineStr">
        <is>
          <t>RE</t>
        </is>
      </c>
      <c r="X368" s="84" t="inlineStr">
        <is>
          <t>DCS</t>
        </is>
      </c>
      <c r="Y368" s="27" t="n"/>
      <c r="Z368" s="27" t="n"/>
      <c r="AA368" s="28" t="n"/>
      <c r="AB368" s="33" t="n"/>
      <c r="AC368" s="29" t="n"/>
      <c r="AD368" s="27" t="n"/>
      <c r="AE368" s="27" t="n"/>
      <c r="AF368" s="27" t="n"/>
      <c r="AG368" s="27" t="n"/>
      <c r="AH368" s="27" t="n"/>
      <c r="AI368" s="27" t="n"/>
      <c r="AJ368" s="530" t="n"/>
      <c r="AK368" s="530" t="inlineStr">
        <is>
          <t>MCC</t>
        </is>
      </c>
      <c r="AL368" s="27" t="n"/>
      <c r="AM368" s="27" t="n"/>
      <c r="AN368" s="27" t="n"/>
      <c r="AO368" s="27" t="n"/>
      <c r="AP368" s="27" t="n"/>
      <c r="AQ368" s="33" t="n"/>
      <c r="AR368" s="33" t="n"/>
      <c r="AS368" s="33" t="n"/>
      <c r="AT368" s="33" t="n"/>
      <c r="AU368" s="33" t="n"/>
      <c r="AV368" s="33" t="n"/>
      <c r="AW368" s="33" t="n"/>
      <c r="AX368" s="33" t="n"/>
      <c r="AY368" s="33" t="n"/>
      <c r="AZ368" s="33" t="n"/>
      <c r="BA368" s="33" t="n"/>
      <c r="BB368" s="33" t="n"/>
      <c r="BC368" s="33" t="n"/>
      <c r="BD368" s="33" t="n"/>
      <c r="BE368" s="33" t="n"/>
      <c r="BF368" s="33" t="n"/>
      <c r="BG368" s="33" t="n"/>
      <c r="BH368" s="33" t="n"/>
      <c r="BI368" s="27" t="n"/>
      <c r="BJ368" s="33" t="n"/>
      <c r="BK368" s="33" t="n"/>
      <c r="BL368" s="33" t="n"/>
      <c r="BM368" s="27" t="n"/>
      <c r="BN368" s="27" t="n"/>
      <c r="BO368" s="27" t="n"/>
      <c r="BP368" s="27" t="n"/>
      <c r="BQ368" s="522" t="inlineStr">
        <is>
          <t>-</t>
        </is>
      </c>
      <c r="BR368" s="37" t="n"/>
      <c r="BS368" s="36" t="n"/>
      <c r="BT368" s="37" t="n"/>
      <c r="BU368" s="39" t="n"/>
      <c r="BV368" s="523" t="n">
        <v>1840</v>
      </c>
    </row>
    <row r="369" ht="19.9" customHeight="1" s="521">
      <c r="A369" s="10" t="n">
        <v>369</v>
      </c>
      <c r="B369" s="15" t="n">
        <v>16</v>
      </c>
      <c r="C369" s="519" t="n"/>
      <c r="D369" s="50">
        <f>LEFT(F369,1)&amp;RIGHT(F369,2)&amp;"N"&amp;G369&amp;"S"&amp;H369&amp;"C"&amp;I369</f>
        <v/>
      </c>
      <c r="E369" s="553" t="inlineStr">
        <is>
          <t>Spare</t>
        </is>
      </c>
      <c r="F369" s="22">
        <f>F368</f>
        <v/>
      </c>
      <c r="G369" s="21">
        <f>G368</f>
        <v/>
      </c>
      <c r="H369" s="21">
        <f>H368</f>
        <v/>
      </c>
      <c r="I369" s="21" t="n">
        <v>16</v>
      </c>
      <c r="J369" s="85">
        <f>J368</f>
        <v/>
      </c>
      <c r="K369" s="22">
        <f>IF(MID(J369,4,3)="551","DO","DI")</f>
        <v/>
      </c>
      <c r="L369" s="22" t="n"/>
      <c r="M369" s="22" t="n"/>
      <c r="N369" s="22">
        <f>IF(N368&lt;&gt;"",N368,"")</f>
        <v/>
      </c>
      <c r="O369" s="22" t="n"/>
      <c r="P369" s="22" t="n"/>
      <c r="Q369" s="22" t="n"/>
      <c r="R369" s="22" t="n"/>
      <c r="S369" s="25">
        <f>"%Z"&amp;TEXT(G369,"00")&amp;TEXT(H369,"0")&amp;"1"&amp;TEXT(I369,"00")</f>
        <v/>
      </c>
      <c r="T369" s="22">
        <f>IF(D369&lt;&gt;"",D369,"")</f>
        <v/>
      </c>
      <c r="U369" s="22" t="n"/>
      <c r="V369" s="22">
        <f>IF(E369&lt;&gt;"",E369,"")</f>
        <v/>
      </c>
      <c r="W369" s="23" t="inlineStr">
        <is>
          <t>RE</t>
        </is>
      </c>
      <c r="X369" s="84" t="inlineStr">
        <is>
          <t>DCS</t>
        </is>
      </c>
      <c r="Y369" s="27" t="n"/>
      <c r="Z369" s="27" t="n"/>
      <c r="AA369" s="28" t="n"/>
      <c r="AB369" s="33" t="n"/>
      <c r="AC369" s="29" t="n"/>
      <c r="AD369" s="27" t="n"/>
      <c r="AE369" s="27" t="n"/>
      <c r="AF369" s="27" t="n"/>
      <c r="AG369" s="27" t="n"/>
      <c r="AH369" s="27" t="n"/>
      <c r="AI369" s="27" t="n"/>
      <c r="AJ369" s="530" t="n"/>
      <c r="AK369" s="530" t="n"/>
      <c r="AL369" s="27" t="n"/>
      <c r="AM369" s="27" t="n"/>
      <c r="AN369" s="27" t="n"/>
      <c r="AO369" s="27" t="n"/>
      <c r="AP369" s="27" t="n"/>
      <c r="AQ369" s="33" t="n"/>
      <c r="AR369" s="33" t="n"/>
      <c r="AS369" s="33" t="n"/>
      <c r="AT369" s="33" t="n"/>
      <c r="AU369" s="33" t="n"/>
      <c r="AV369" s="33" t="n"/>
      <c r="AW369" s="33" t="n"/>
      <c r="AX369" s="33" t="n"/>
      <c r="AY369" s="33" t="n"/>
      <c r="AZ369" s="33" t="n"/>
      <c r="BA369" s="33" t="n"/>
      <c r="BB369" s="33" t="n"/>
      <c r="BC369" s="33" t="n"/>
      <c r="BD369" s="33" t="n"/>
      <c r="BE369" s="33" t="n"/>
      <c r="BF369" s="33" t="n"/>
      <c r="BG369" s="33" t="n"/>
      <c r="BH369" s="33" t="n"/>
      <c r="BI369" s="27" t="n"/>
      <c r="BJ369" s="33" t="n"/>
      <c r="BK369" s="33" t="n"/>
      <c r="BL369" s="33" t="n"/>
      <c r="BM369" s="27" t="n"/>
      <c r="BN369" s="27" t="n"/>
      <c r="BO369" s="27" t="n"/>
      <c r="BP369" s="27" t="n"/>
      <c r="BQ369" s="36" t="n"/>
      <c r="BR369" s="37" t="n"/>
      <c r="BS369" s="36" t="n"/>
      <c r="BT369" s="37" t="n"/>
      <c r="BU369" s="39" t="n"/>
    </row>
    <row r="370" ht="19.9" customHeight="1" s="521">
      <c r="A370" s="10" t="n">
        <v>370</v>
      </c>
      <c r="B370" s="15" t="n">
        <v>17</v>
      </c>
      <c r="C370" s="519" t="n">
        <v>1812</v>
      </c>
      <c r="D370" s="43" t="inlineStr">
        <is>
          <t>18-HS-17102B</t>
        </is>
      </c>
      <c r="E370" s="553" t="inlineStr">
        <is>
          <t>TEA CONTAINER OFFLINE</t>
        </is>
      </c>
      <c r="F370" s="22">
        <f>F369</f>
        <v/>
      </c>
      <c r="G370" s="21">
        <f>G369</f>
        <v/>
      </c>
      <c r="H370" s="21">
        <f>H369</f>
        <v/>
      </c>
      <c r="I370" s="21" t="n">
        <v>17</v>
      </c>
      <c r="J370" s="85">
        <f>J369</f>
        <v/>
      </c>
      <c r="K370" s="22">
        <f>IF(MID(J370,4,3)="551","DO","DI")</f>
        <v/>
      </c>
      <c r="L370" s="22" t="n"/>
      <c r="M370" s="22" t="n"/>
      <c r="N370" s="22">
        <f>IF(N369&lt;&gt;"",N369,"")</f>
        <v/>
      </c>
      <c r="O370" s="22" t="n"/>
      <c r="P370" s="22" t="n"/>
      <c r="Q370" s="22" t="n"/>
      <c r="R370" s="22" t="n"/>
      <c r="S370" s="25">
        <f>"%Z"&amp;TEXT(G370,"00")&amp;TEXT(H370,"0")&amp;"1"&amp;TEXT(I370,"00")</f>
        <v/>
      </c>
      <c r="T370" s="22">
        <f>IF(D370&lt;&gt;"",D370,"")</f>
        <v/>
      </c>
      <c r="U370" s="22" t="inlineStr">
        <is>
          <t>18-HS-17102B</t>
        </is>
      </c>
      <c r="V370" s="22">
        <f>IF(E370&lt;&gt;"",E370,"")</f>
        <v/>
      </c>
      <c r="W370" s="23" t="inlineStr">
        <is>
          <t>RE</t>
        </is>
      </c>
      <c r="X370" s="84" t="inlineStr">
        <is>
          <t>DCS</t>
        </is>
      </c>
      <c r="Y370" s="27" t="n"/>
      <c r="Z370" s="27" t="n"/>
      <c r="AA370" s="28" t="n"/>
      <c r="AB370" s="33" t="n"/>
      <c r="AC370" s="29" t="n"/>
      <c r="AD370" s="27" t="n"/>
      <c r="AE370" s="27" t="n"/>
      <c r="AF370" s="27" t="n"/>
      <c r="AG370" s="27" t="n"/>
      <c r="AH370" s="27" t="n"/>
      <c r="AI370" s="27" t="n"/>
      <c r="AJ370" s="530" t="inlineStr">
        <is>
          <t>LCP-1</t>
        </is>
      </c>
      <c r="AK370" s="530" t="inlineStr">
        <is>
          <t>18-LCP-1-CC1</t>
        </is>
      </c>
      <c r="AL370" s="27" t="n"/>
      <c r="AM370" s="27" t="n"/>
      <c r="AN370" s="27" t="n"/>
      <c r="AO370" s="27" t="n"/>
      <c r="AP370" s="27" t="n"/>
      <c r="AQ370" s="33" t="n"/>
      <c r="AR370" s="33" t="n"/>
      <c r="AS370" s="33" t="n"/>
      <c r="AT370" s="33" t="n"/>
      <c r="AU370" s="33" t="n"/>
      <c r="AV370" s="33" t="n"/>
      <c r="AW370" s="33" t="n"/>
      <c r="AX370" s="33" t="n"/>
      <c r="AY370" s="33" t="n"/>
      <c r="AZ370" s="33" t="n"/>
      <c r="BA370" s="33" t="n"/>
      <c r="BB370" s="33" t="n"/>
      <c r="BC370" s="33" t="n"/>
      <c r="BD370" s="33" t="n"/>
      <c r="BE370" s="33" t="n"/>
      <c r="BF370" s="33" t="n"/>
      <c r="BG370" s="33" t="n"/>
      <c r="BH370" s="33" t="n"/>
      <c r="BI370" s="27" t="n"/>
      <c r="BJ370" s="33" t="n"/>
      <c r="BK370" s="33" t="n"/>
      <c r="BL370" s="33" t="n"/>
      <c r="BM370" s="27" t="n"/>
      <c r="BN370" s="27" t="n"/>
      <c r="BO370" s="27" t="n"/>
      <c r="BP370" s="27" t="n"/>
      <c r="BQ370" s="522" t="inlineStr">
        <is>
          <t>1</t>
        </is>
      </c>
      <c r="BR370" s="37" t="n"/>
      <c r="BS370" s="36" t="n"/>
      <c r="BT370" s="37" t="n"/>
      <c r="BV370" s="523" t="n">
        <v>1812</v>
      </c>
    </row>
    <row r="371" ht="19.9" customHeight="1" s="521">
      <c r="A371" s="10" t="n">
        <v>371</v>
      </c>
      <c r="B371" s="15" t="n">
        <v>18</v>
      </c>
      <c r="C371" s="519" t="n">
        <v>1812</v>
      </c>
      <c r="D371" s="43" t="inlineStr">
        <is>
          <t>18-HS-17103</t>
        </is>
      </c>
      <c r="E371" s="553" t="inlineStr">
        <is>
          <t>SYSTEM FLUSH</t>
        </is>
      </c>
      <c r="F371" s="22">
        <f>F370</f>
        <v/>
      </c>
      <c r="G371" s="21">
        <f>G370</f>
        <v/>
      </c>
      <c r="H371" s="21">
        <f>H370</f>
        <v/>
      </c>
      <c r="I371" s="21" t="n">
        <v>18</v>
      </c>
      <c r="J371" s="85">
        <f>J370</f>
        <v/>
      </c>
      <c r="K371" s="22">
        <f>IF(MID(J371,4,3)="551","DO","DI")</f>
        <v/>
      </c>
      <c r="L371" s="22" t="n"/>
      <c r="M371" s="22" t="n"/>
      <c r="N371" s="22">
        <f>IF(N370&lt;&gt;"",N370,"")</f>
        <v/>
      </c>
      <c r="O371" s="22" t="n"/>
      <c r="P371" s="22" t="n"/>
      <c r="Q371" s="22" t="n"/>
      <c r="R371" s="22" t="n"/>
      <c r="S371" s="25">
        <f>"%Z"&amp;TEXT(G371,"00")&amp;TEXT(H371,"0")&amp;"1"&amp;TEXT(I371,"00")</f>
        <v/>
      </c>
      <c r="T371" s="22">
        <f>IF(D371&lt;&gt;"",D371,"")</f>
        <v/>
      </c>
      <c r="U371" s="22" t="inlineStr">
        <is>
          <t>18-HS-17103</t>
        </is>
      </c>
      <c r="V371" s="22">
        <f>IF(E371&lt;&gt;"",E371,"")</f>
        <v/>
      </c>
      <c r="W371" s="23" t="inlineStr">
        <is>
          <t>RE</t>
        </is>
      </c>
      <c r="X371" s="84" t="inlineStr">
        <is>
          <t>DCS</t>
        </is>
      </c>
      <c r="Y371" s="27" t="n"/>
      <c r="Z371" s="27" t="n"/>
      <c r="AA371" s="28" t="n"/>
      <c r="AB371" s="33" t="n"/>
      <c r="AC371" s="29" t="n"/>
      <c r="AD371" s="27" t="n"/>
      <c r="AE371" s="27" t="n"/>
      <c r="AF371" s="27" t="n"/>
      <c r="AG371" s="27" t="n"/>
      <c r="AH371" s="27" t="n"/>
      <c r="AI371" s="27" t="n"/>
      <c r="AJ371" s="530" t="inlineStr">
        <is>
          <t>LCP-1</t>
        </is>
      </c>
      <c r="AK371" s="530" t="inlineStr">
        <is>
          <t>18-LCP-1-CC1</t>
        </is>
      </c>
      <c r="AL371" s="27" t="n"/>
      <c r="AM371" s="27" t="n"/>
      <c r="AN371" s="27" t="n"/>
      <c r="AO371" s="27" t="n"/>
      <c r="AP371" s="27" t="n"/>
      <c r="AQ371" s="33" t="n"/>
      <c r="AR371" s="33" t="n"/>
      <c r="AS371" s="33" t="n"/>
      <c r="AT371" s="33" t="n"/>
      <c r="AU371" s="33" t="n"/>
      <c r="AV371" s="33" t="n"/>
      <c r="AW371" s="33" t="n"/>
      <c r="AX371" s="33" t="n"/>
      <c r="AY371" s="33" t="n"/>
      <c r="AZ371" s="33" t="n"/>
      <c r="BA371" s="33" t="n"/>
      <c r="BB371" s="33" t="n"/>
      <c r="BC371" s="33" t="n"/>
      <c r="BD371" s="33" t="n"/>
      <c r="BE371" s="33" t="n"/>
      <c r="BF371" s="33" t="n"/>
      <c r="BG371" s="33" t="n"/>
      <c r="BH371" s="33" t="n"/>
      <c r="BI371" s="27" t="n"/>
      <c r="BJ371" s="33" t="n"/>
      <c r="BK371" s="33" t="n"/>
      <c r="BL371" s="33" t="n"/>
      <c r="BM371" s="27" t="n"/>
      <c r="BN371" s="27" t="n"/>
      <c r="BO371" s="27" t="n"/>
      <c r="BP371" s="27" t="n"/>
      <c r="BQ371" s="522" t="inlineStr">
        <is>
          <t>-</t>
        </is>
      </c>
      <c r="BR371" s="37" t="n"/>
      <c r="BS371" s="36" t="n"/>
      <c r="BT371" s="37" t="n"/>
      <c r="BV371" s="523" t="n">
        <v>1812</v>
      </c>
    </row>
    <row r="372" ht="19.9" customHeight="1" s="521">
      <c r="A372" s="10" t="n">
        <v>372</v>
      </c>
      <c r="B372" s="15" t="n">
        <v>19</v>
      </c>
      <c r="C372" s="519" t="n">
        <v>1812</v>
      </c>
      <c r="D372" s="553" t="inlineStr">
        <is>
          <t>18-HS-17104</t>
        </is>
      </c>
      <c r="E372" s="553" t="inlineStr">
        <is>
          <t>SYSTEM PRESSURE</t>
        </is>
      </c>
      <c r="F372" s="22">
        <f>F371</f>
        <v/>
      </c>
      <c r="G372" s="21">
        <f>G371</f>
        <v/>
      </c>
      <c r="H372" s="21">
        <f>H371</f>
        <v/>
      </c>
      <c r="I372" s="21" t="n">
        <v>19</v>
      </c>
      <c r="J372" s="85">
        <f>J371</f>
        <v/>
      </c>
      <c r="K372" s="22">
        <f>IF(MID(J372,4,3)="551","DO","DI")</f>
        <v/>
      </c>
      <c r="L372" s="22" t="n"/>
      <c r="M372" s="22" t="n"/>
      <c r="N372" s="22">
        <f>IF(N371&lt;&gt;"",N371,"")</f>
        <v/>
      </c>
      <c r="O372" s="22" t="n"/>
      <c r="P372" s="22" t="n"/>
      <c r="Q372" s="22" t="n"/>
      <c r="R372" s="22" t="n"/>
      <c r="S372" s="25">
        <f>"%Z"&amp;TEXT(G372,"00")&amp;TEXT(H372,"0")&amp;"1"&amp;TEXT(I372,"00")</f>
        <v/>
      </c>
      <c r="T372" s="22">
        <f>IF(D372&lt;&gt;"",D372,"")</f>
        <v/>
      </c>
      <c r="U372" s="22" t="inlineStr">
        <is>
          <t>18-HS-17104</t>
        </is>
      </c>
      <c r="V372" s="22">
        <f>IF(E372&lt;&gt;"",E372,"")</f>
        <v/>
      </c>
      <c r="W372" s="23" t="inlineStr">
        <is>
          <t>RE</t>
        </is>
      </c>
      <c r="X372" s="84" t="inlineStr">
        <is>
          <t>DCS</t>
        </is>
      </c>
      <c r="Y372" s="27" t="n"/>
      <c r="Z372" s="27" t="n"/>
      <c r="AA372" s="28" t="n"/>
      <c r="AB372" s="33" t="n"/>
      <c r="AC372" s="29" t="n"/>
      <c r="AD372" s="27" t="n"/>
      <c r="AE372" s="27" t="n"/>
      <c r="AF372" s="27" t="n"/>
      <c r="AG372" s="27" t="n"/>
      <c r="AH372" s="27" t="n"/>
      <c r="AI372" s="27" t="n"/>
      <c r="AJ372" s="530" t="inlineStr">
        <is>
          <t>LCP-1</t>
        </is>
      </c>
      <c r="AK372" s="530" t="inlineStr">
        <is>
          <t>18-LCP-1-CC1</t>
        </is>
      </c>
      <c r="AL372" s="27" t="n"/>
      <c r="AM372" s="27" t="n"/>
      <c r="AN372" s="27" t="n"/>
      <c r="AO372" s="27" t="n"/>
      <c r="AP372" s="27" t="n"/>
      <c r="AQ372" s="33" t="n"/>
      <c r="AR372" s="33" t="n"/>
      <c r="AS372" s="33" t="n"/>
      <c r="AT372" s="33" t="n"/>
      <c r="AU372" s="33" t="n"/>
      <c r="AV372" s="33" t="n"/>
      <c r="AW372" s="33" t="n"/>
      <c r="AX372" s="33" t="n"/>
      <c r="AY372" s="33" t="n"/>
      <c r="AZ372" s="33" t="n"/>
      <c r="BA372" s="33" t="n"/>
      <c r="BB372" s="33" t="n"/>
      <c r="BC372" s="33" t="n"/>
      <c r="BD372" s="33" t="n"/>
      <c r="BE372" s="33" t="n"/>
      <c r="BF372" s="33" t="n"/>
      <c r="BG372" s="33" t="n"/>
      <c r="BH372" s="33" t="n"/>
      <c r="BI372" s="27" t="n"/>
      <c r="BJ372" s="33" t="n"/>
      <c r="BK372" s="33" t="n"/>
      <c r="BL372" s="33" t="n"/>
      <c r="BM372" s="27" t="n"/>
      <c r="BN372" s="27" t="n"/>
      <c r="BO372" s="27" t="n"/>
      <c r="BP372" s="27" t="n"/>
      <c r="BQ372" s="522" t="inlineStr">
        <is>
          <t>-</t>
        </is>
      </c>
      <c r="BR372" s="37" t="n"/>
      <c r="BS372" s="36" t="n"/>
      <c r="BT372" s="37" t="n"/>
      <c r="BV372" s="523" t="n">
        <v>1812</v>
      </c>
    </row>
    <row r="373" ht="19.9" customHeight="1" s="521">
      <c r="A373" s="10" t="n">
        <v>373</v>
      </c>
      <c r="B373" s="15" t="n">
        <v>20</v>
      </c>
      <c r="C373" s="519" t="n">
        <v>1812</v>
      </c>
      <c r="D373" s="553" t="inlineStr">
        <is>
          <t>18-HS-17105</t>
        </is>
      </c>
      <c r="E373" s="553" t="inlineStr">
        <is>
          <t>SYSTEM DEPRESSURE</t>
        </is>
      </c>
      <c r="F373" s="22">
        <f>F372</f>
        <v/>
      </c>
      <c r="G373" s="21">
        <f>G372</f>
        <v/>
      </c>
      <c r="H373" s="21">
        <f>H372</f>
        <v/>
      </c>
      <c r="I373" s="21" t="n">
        <v>20</v>
      </c>
      <c r="J373" s="85">
        <f>J372</f>
        <v/>
      </c>
      <c r="K373" s="22">
        <f>IF(MID(J373,4,3)="551","DO","DI")</f>
        <v/>
      </c>
      <c r="L373" s="22" t="n"/>
      <c r="M373" s="22" t="n"/>
      <c r="N373" s="22">
        <f>IF(N372&lt;&gt;"",N372,"")</f>
        <v/>
      </c>
      <c r="O373" s="22" t="n"/>
      <c r="P373" s="22" t="n"/>
      <c r="Q373" s="22" t="n"/>
      <c r="R373" s="22" t="n"/>
      <c r="S373" s="25">
        <f>"%Z"&amp;TEXT(G373,"00")&amp;TEXT(H373,"0")&amp;"1"&amp;TEXT(I373,"00")</f>
        <v/>
      </c>
      <c r="T373" s="22">
        <f>IF(D373&lt;&gt;"",D373,"")</f>
        <v/>
      </c>
      <c r="U373" s="22" t="inlineStr">
        <is>
          <t>18-HS-17105</t>
        </is>
      </c>
      <c r="V373" s="22">
        <f>IF(E373&lt;&gt;"",E373,"")</f>
        <v/>
      </c>
      <c r="W373" s="23" t="inlineStr">
        <is>
          <t>RE</t>
        </is>
      </c>
      <c r="X373" s="84" t="inlineStr">
        <is>
          <t>DCS</t>
        </is>
      </c>
      <c r="Y373" s="27" t="n"/>
      <c r="Z373" s="27" t="n"/>
      <c r="AA373" s="28" t="n"/>
      <c r="AB373" s="33" t="n"/>
      <c r="AC373" s="29" t="n"/>
      <c r="AD373" s="27" t="n"/>
      <c r="AE373" s="27" t="n"/>
      <c r="AF373" s="27" t="n"/>
      <c r="AG373" s="27" t="n"/>
      <c r="AH373" s="27" t="n"/>
      <c r="AI373" s="27" t="n"/>
      <c r="AJ373" s="530" t="inlineStr">
        <is>
          <t>LCP-1</t>
        </is>
      </c>
      <c r="AK373" s="530" t="inlineStr">
        <is>
          <t>18-LCP-1-CC1</t>
        </is>
      </c>
      <c r="AL373" s="27" t="n"/>
      <c r="AM373" s="27" t="n"/>
      <c r="AN373" s="27" t="n"/>
      <c r="AO373" s="27" t="n"/>
      <c r="AP373" s="27" t="n"/>
      <c r="AQ373" s="33" t="n"/>
      <c r="AR373" s="33" t="n"/>
      <c r="AS373" s="33" t="n"/>
      <c r="AT373" s="33" t="n"/>
      <c r="AU373" s="33" t="n"/>
      <c r="AV373" s="33" t="n"/>
      <c r="AW373" s="33" t="n"/>
      <c r="AX373" s="33" t="n"/>
      <c r="AY373" s="33" t="n"/>
      <c r="AZ373" s="33" t="n"/>
      <c r="BA373" s="33" t="n"/>
      <c r="BB373" s="33" t="n"/>
      <c r="BC373" s="33" t="n"/>
      <c r="BD373" s="33" t="n"/>
      <c r="BE373" s="33" t="n"/>
      <c r="BF373" s="33" t="n"/>
      <c r="BG373" s="33" t="n"/>
      <c r="BH373" s="33" t="n"/>
      <c r="BI373" s="27" t="n"/>
      <c r="BJ373" s="33" t="n"/>
      <c r="BK373" s="33" t="n"/>
      <c r="BL373" s="33" t="n"/>
      <c r="BM373" s="27" t="n"/>
      <c r="BN373" s="27" t="n"/>
      <c r="BO373" s="27" t="n"/>
      <c r="BP373" s="27" t="n"/>
      <c r="BQ373" s="522" t="inlineStr">
        <is>
          <t>-</t>
        </is>
      </c>
      <c r="BR373" s="37" t="n"/>
      <c r="BS373" s="36" t="n"/>
      <c r="BT373" s="37" t="n"/>
      <c r="BV373" s="523" t="n">
        <v>1812</v>
      </c>
    </row>
    <row r="374" ht="19.9" customHeight="1" s="521">
      <c r="A374" s="10" t="n">
        <v>374</v>
      </c>
      <c r="B374" s="15" t="n">
        <v>21</v>
      </c>
      <c r="C374" s="519" t="n">
        <v>1812</v>
      </c>
      <c r="D374" s="553" t="inlineStr">
        <is>
          <t>18-HS-17106</t>
        </is>
      </c>
      <c r="E374" s="553" t="inlineStr">
        <is>
          <t>TEA CONTAINER ONLINE</t>
        </is>
      </c>
      <c r="F374" s="22">
        <f>F373</f>
        <v/>
      </c>
      <c r="G374" s="21">
        <f>G373</f>
        <v/>
      </c>
      <c r="H374" s="21">
        <f>H373</f>
        <v/>
      </c>
      <c r="I374" s="21" t="n">
        <v>21</v>
      </c>
      <c r="J374" s="85">
        <f>J373</f>
        <v/>
      </c>
      <c r="K374" s="22">
        <f>IF(MID(J374,4,3)="551","DO","DI")</f>
        <v/>
      </c>
      <c r="L374" s="22" t="n"/>
      <c r="M374" s="22" t="n"/>
      <c r="N374" s="22">
        <f>IF(N373&lt;&gt;"",N373,"")</f>
        <v/>
      </c>
      <c r="O374" s="22" t="n"/>
      <c r="P374" s="22" t="n"/>
      <c r="Q374" s="22" t="n"/>
      <c r="R374" s="22" t="n"/>
      <c r="S374" s="25">
        <f>"%Z"&amp;TEXT(G374,"00")&amp;TEXT(H374,"0")&amp;"1"&amp;TEXT(I374,"00")</f>
        <v/>
      </c>
      <c r="T374" s="22">
        <f>IF(D374&lt;&gt;"",D374,"")</f>
        <v/>
      </c>
      <c r="U374" s="22" t="inlineStr">
        <is>
          <t>18-HS-17106</t>
        </is>
      </c>
      <c r="V374" s="22">
        <f>IF(E374&lt;&gt;"",E374,"")</f>
        <v/>
      </c>
      <c r="W374" s="23" t="inlineStr">
        <is>
          <t>RE</t>
        </is>
      </c>
      <c r="X374" s="84" t="inlineStr">
        <is>
          <t>DCS</t>
        </is>
      </c>
      <c r="Y374" s="27" t="n"/>
      <c r="Z374" s="27" t="n"/>
      <c r="AA374" s="28" t="n"/>
      <c r="AB374" s="33" t="n"/>
      <c r="AC374" s="29" t="n"/>
      <c r="AD374" s="27" t="n"/>
      <c r="AE374" s="27" t="n"/>
      <c r="AF374" s="27" t="n"/>
      <c r="AG374" s="27" t="n"/>
      <c r="AH374" s="27" t="n"/>
      <c r="AI374" s="27" t="n"/>
      <c r="AJ374" s="530" t="inlineStr">
        <is>
          <t>LCP-1</t>
        </is>
      </c>
      <c r="AK374" s="530" t="inlineStr">
        <is>
          <t>18-LCP-1-CC1</t>
        </is>
      </c>
      <c r="AL374" s="27" t="n"/>
      <c r="AM374" s="27" t="n"/>
      <c r="AN374" s="27" t="n"/>
      <c r="AO374" s="27" t="n"/>
      <c r="AP374" s="27" t="n"/>
      <c r="AQ374" s="33" t="n"/>
      <c r="AR374" s="33" t="n"/>
      <c r="AS374" s="33" t="n"/>
      <c r="AT374" s="33" t="n"/>
      <c r="AU374" s="33" t="n"/>
      <c r="AV374" s="33" t="n"/>
      <c r="AW374" s="33" t="n"/>
      <c r="AX374" s="33" t="n"/>
      <c r="AY374" s="33" t="n"/>
      <c r="AZ374" s="33" t="n"/>
      <c r="BA374" s="33" t="n"/>
      <c r="BB374" s="33" t="n"/>
      <c r="BC374" s="33" t="n"/>
      <c r="BD374" s="33" t="n"/>
      <c r="BE374" s="33" t="n"/>
      <c r="BF374" s="33" t="n"/>
      <c r="BG374" s="33" t="n"/>
      <c r="BH374" s="33" t="n"/>
      <c r="BI374" s="27" t="n"/>
      <c r="BJ374" s="33" t="n"/>
      <c r="BK374" s="33" t="n"/>
      <c r="BL374" s="33" t="n"/>
      <c r="BM374" s="27" t="n"/>
      <c r="BN374" s="27" t="n"/>
      <c r="BO374" s="27" t="n"/>
      <c r="BP374" s="27" t="n"/>
      <c r="BQ374" s="522" t="inlineStr">
        <is>
          <t>-</t>
        </is>
      </c>
      <c r="BR374" s="37" t="n"/>
      <c r="BS374" s="36" t="n"/>
      <c r="BT374" s="37" t="n"/>
      <c r="BV374" s="523" t="n">
        <v>1812</v>
      </c>
    </row>
    <row r="375" ht="19.9" customHeight="1" s="521">
      <c r="A375" s="10" t="n">
        <v>375</v>
      </c>
      <c r="B375" s="15" t="n">
        <v>22</v>
      </c>
      <c r="C375" s="519" t="n">
        <v>1812</v>
      </c>
      <c r="D375" s="553" t="inlineStr">
        <is>
          <t>18-HS-17108</t>
        </is>
      </c>
      <c r="E375" s="553" t="inlineStr">
        <is>
          <t>XV-17105 RESET</t>
        </is>
      </c>
      <c r="F375" s="22">
        <f>F374</f>
        <v/>
      </c>
      <c r="G375" s="21">
        <f>G374</f>
        <v/>
      </c>
      <c r="H375" s="21">
        <f>H374</f>
        <v/>
      </c>
      <c r="I375" s="21" t="n">
        <v>22</v>
      </c>
      <c r="J375" s="85">
        <f>J374</f>
        <v/>
      </c>
      <c r="K375" s="22">
        <f>IF(MID(J375,4,3)="551","DO","DI")</f>
        <v/>
      </c>
      <c r="L375" s="22" t="n"/>
      <c r="M375" s="22" t="n"/>
      <c r="N375" s="22">
        <f>IF(N374&lt;&gt;"",N374,"")</f>
        <v/>
      </c>
      <c r="O375" s="22" t="n"/>
      <c r="P375" s="22" t="n"/>
      <c r="Q375" s="22" t="n"/>
      <c r="R375" s="22" t="n"/>
      <c r="S375" s="25">
        <f>"%Z"&amp;TEXT(G375,"00")&amp;TEXT(H375,"0")&amp;"1"&amp;TEXT(I375,"00")</f>
        <v/>
      </c>
      <c r="T375" s="22">
        <f>IF(D375&lt;&gt;"",D375,"")</f>
        <v/>
      </c>
      <c r="U375" s="22" t="inlineStr">
        <is>
          <t>18-HS-17108</t>
        </is>
      </c>
      <c r="V375" s="22">
        <f>IF(E375&lt;&gt;"",E375,"")</f>
        <v/>
      </c>
      <c r="W375" s="23" t="inlineStr">
        <is>
          <t>RE</t>
        </is>
      </c>
      <c r="X375" s="84" t="inlineStr">
        <is>
          <t>DCS</t>
        </is>
      </c>
      <c r="Y375" s="27" t="n"/>
      <c r="Z375" s="27" t="n"/>
      <c r="AA375" s="28" t="n"/>
      <c r="AB375" s="33" t="n"/>
      <c r="AC375" s="29" t="n"/>
      <c r="AD375" s="27" t="n"/>
      <c r="AE375" s="27" t="n"/>
      <c r="AF375" s="27" t="n"/>
      <c r="AG375" s="27" t="n"/>
      <c r="AH375" s="27" t="n"/>
      <c r="AI375" s="27" t="n"/>
      <c r="AJ375" s="530" t="inlineStr">
        <is>
          <t>LCP-2</t>
        </is>
      </c>
      <c r="AK375" s="530" t="inlineStr">
        <is>
          <t>18-LCP-2-CC1</t>
        </is>
      </c>
      <c r="AL375" s="27" t="n"/>
      <c r="AM375" s="27" t="n"/>
      <c r="AN375" s="27" t="n"/>
      <c r="AO375" s="27" t="n"/>
      <c r="AP375" s="27" t="n"/>
      <c r="AQ375" s="33" t="n"/>
      <c r="AR375" s="33" t="n"/>
      <c r="AS375" s="33" t="n"/>
      <c r="AT375" s="33" t="n"/>
      <c r="AU375" s="33" t="n"/>
      <c r="AV375" s="33" t="n"/>
      <c r="AW375" s="33" t="n"/>
      <c r="AX375" s="33" t="n"/>
      <c r="AY375" s="33" t="n"/>
      <c r="AZ375" s="33" t="n"/>
      <c r="BA375" s="33" t="n"/>
      <c r="BB375" s="33" t="n"/>
      <c r="BC375" s="33" t="n"/>
      <c r="BD375" s="33" t="n"/>
      <c r="BE375" s="33" t="n"/>
      <c r="BF375" s="33" t="n"/>
      <c r="BG375" s="33" t="n"/>
      <c r="BH375" s="33" t="n"/>
      <c r="BI375" s="27" t="n"/>
      <c r="BJ375" s="33" t="n"/>
      <c r="BK375" s="33" t="n"/>
      <c r="BL375" s="33" t="n"/>
      <c r="BM375" s="27" t="n"/>
      <c r="BN375" s="27" t="n"/>
      <c r="BO375" s="27" t="n"/>
      <c r="BP375" s="27" t="n"/>
      <c r="BQ375" s="522" t="inlineStr">
        <is>
          <t>-</t>
        </is>
      </c>
      <c r="BR375" s="37" t="n"/>
      <c r="BS375" s="36" t="n"/>
      <c r="BT375" s="37" t="n"/>
      <c r="BV375" s="523" t="n">
        <v>1812</v>
      </c>
    </row>
    <row r="376" ht="19.9" customHeight="1" s="521">
      <c r="A376" s="10" t="n">
        <v>376</v>
      </c>
      <c r="B376" s="15" t="n">
        <v>23</v>
      </c>
      <c r="C376" s="519" t="n">
        <v>1812</v>
      </c>
      <c r="D376" s="553" t="inlineStr">
        <is>
          <t>18-XHSO-17106</t>
        </is>
      </c>
      <c r="E376" s="553" t="inlineStr">
        <is>
          <t>FLUSHING TO VE-1705</t>
        </is>
      </c>
      <c r="F376" s="22">
        <f>F375</f>
        <v/>
      </c>
      <c r="G376" s="21">
        <f>G375</f>
        <v/>
      </c>
      <c r="H376" s="21">
        <f>H375</f>
        <v/>
      </c>
      <c r="I376" s="21" t="n">
        <v>23</v>
      </c>
      <c r="J376" s="85">
        <f>J375</f>
        <v/>
      </c>
      <c r="K376" s="22">
        <f>IF(MID(J376,4,3)="551","DO","DI")</f>
        <v/>
      </c>
      <c r="L376" s="22" t="n"/>
      <c r="M376" s="22" t="n"/>
      <c r="N376" s="22">
        <f>IF(N375&lt;&gt;"",N375,"")</f>
        <v/>
      </c>
      <c r="O376" s="22" t="n"/>
      <c r="P376" s="22" t="n"/>
      <c r="Q376" s="22" t="n"/>
      <c r="R376" s="22" t="n"/>
      <c r="S376" s="25">
        <f>"%Z"&amp;TEXT(G376,"00")&amp;TEXT(H376,"0")&amp;"1"&amp;TEXT(I376,"00")</f>
        <v/>
      </c>
      <c r="T376" s="22">
        <f>IF(D376&lt;&gt;"",D376,"")</f>
        <v/>
      </c>
      <c r="U376" s="22" t="inlineStr">
        <is>
          <t>18-XHSO-17106</t>
        </is>
      </c>
      <c r="V376" s="22">
        <f>IF(E376&lt;&gt;"",E376,"")</f>
        <v/>
      </c>
      <c r="W376" s="23" t="inlineStr">
        <is>
          <t>RE</t>
        </is>
      </c>
      <c r="X376" s="84" t="inlineStr">
        <is>
          <t>DCS</t>
        </is>
      </c>
      <c r="Y376" s="27" t="n"/>
      <c r="Z376" s="27" t="n"/>
      <c r="AA376" s="28" t="n"/>
      <c r="AB376" s="33" t="n"/>
      <c r="AC376" s="29" t="n"/>
      <c r="AD376" s="27" t="n"/>
      <c r="AE376" s="27" t="n"/>
      <c r="AF376" s="27" t="n"/>
      <c r="AG376" s="27" t="n"/>
      <c r="AH376" s="27" t="n"/>
      <c r="AI376" s="27" t="n"/>
      <c r="AJ376" s="530" t="inlineStr">
        <is>
          <t>LCP-2</t>
        </is>
      </c>
      <c r="AK376" s="530" t="inlineStr">
        <is>
          <t>18-LCP-2-CC1</t>
        </is>
      </c>
      <c r="AL376" s="27" t="n"/>
      <c r="AM376" s="27" t="n"/>
      <c r="AN376" s="27" t="n"/>
      <c r="AO376" s="27" t="n"/>
      <c r="AP376" s="27" t="n"/>
      <c r="AQ376" s="33" t="n"/>
      <c r="AR376" s="33" t="n"/>
      <c r="AS376" s="33" t="n"/>
      <c r="AT376" s="33" t="n"/>
      <c r="AU376" s="33" t="n"/>
      <c r="AV376" s="33" t="n"/>
      <c r="AW376" s="33" t="n"/>
      <c r="AX376" s="33" t="n"/>
      <c r="AY376" s="33" t="n"/>
      <c r="AZ376" s="33" t="n"/>
      <c r="BA376" s="33" t="n"/>
      <c r="BB376" s="33" t="n"/>
      <c r="BC376" s="33" t="n"/>
      <c r="BD376" s="33" t="n"/>
      <c r="BE376" s="33" t="n"/>
      <c r="BF376" s="33" t="n"/>
      <c r="BG376" s="33" t="n"/>
      <c r="BH376" s="33" t="n"/>
      <c r="BI376" s="27" t="n"/>
      <c r="BJ376" s="33" t="n"/>
      <c r="BK376" s="33" t="n"/>
      <c r="BL376" s="33" t="n"/>
      <c r="BM376" s="27" t="n"/>
      <c r="BN376" s="27" t="n"/>
      <c r="BO376" s="27" t="n"/>
      <c r="BP376" s="27" t="n"/>
      <c r="BQ376" s="522" t="inlineStr">
        <is>
          <t>-</t>
        </is>
      </c>
      <c r="BR376" s="37" t="n"/>
      <c r="BS376" s="36" t="n"/>
      <c r="BT376" s="37" t="n"/>
      <c r="BV376" s="523" t="n">
        <v>1812</v>
      </c>
    </row>
    <row r="377" ht="19.9" customHeight="1" s="521">
      <c r="A377" s="10" t="n">
        <v>377</v>
      </c>
      <c r="B377" s="15" t="n">
        <v>24</v>
      </c>
      <c r="C377" s="519" t="n">
        <v>1812</v>
      </c>
      <c r="D377" s="553" t="inlineStr">
        <is>
          <t>18-XHSC-17106</t>
        </is>
      </c>
      <c r="E377" s="553" t="inlineStr">
        <is>
          <t>FLUSHING TO VE-1705</t>
        </is>
      </c>
      <c r="F377" s="22">
        <f>F376</f>
        <v/>
      </c>
      <c r="G377" s="21">
        <f>G376</f>
        <v/>
      </c>
      <c r="H377" s="21">
        <f>H376</f>
        <v/>
      </c>
      <c r="I377" s="21" t="n">
        <v>24</v>
      </c>
      <c r="J377" s="85">
        <f>J376</f>
        <v/>
      </c>
      <c r="K377" s="22">
        <f>IF(MID(J377,4,3)="551","DO","DI")</f>
        <v/>
      </c>
      <c r="L377" s="22" t="n"/>
      <c r="M377" s="22" t="n"/>
      <c r="N377" s="22">
        <f>IF(N376&lt;&gt;"",N376,"")</f>
        <v/>
      </c>
      <c r="O377" s="22" t="n"/>
      <c r="P377" s="22" t="n"/>
      <c r="Q377" s="22" t="n"/>
      <c r="R377" s="22" t="n"/>
      <c r="S377" s="25">
        <f>"%Z"&amp;TEXT(G377,"00")&amp;TEXT(H377,"0")&amp;"1"&amp;TEXT(I377,"00")</f>
        <v/>
      </c>
      <c r="T377" s="22">
        <f>IF(D377&lt;&gt;"",D377,"")</f>
        <v/>
      </c>
      <c r="U377" s="22" t="inlineStr">
        <is>
          <t>18-XHSC-17106</t>
        </is>
      </c>
      <c r="V377" s="22">
        <f>IF(E377&lt;&gt;"",E377,"")</f>
        <v/>
      </c>
      <c r="W377" s="23" t="inlineStr">
        <is>
          <t>RE</t>
        </is>
      </c>
      <c r="X377" s="84" t="inlineStr">
        <is>
          <t>DCS</t>
        </is>
      </c>
      <c r="Y377" s="27" t="n"/>
      <c r="Z377" s="27" t="n"/>
      <c r="AA377" s="28" t="n"/>
      <c r="AB377" s="33" t="n"/>
      <c r="AC377" s="29" t="n"/>
      <c r="AD377" s="27" t="n"/>
      <c r="AE377" s="27" t="n"/>
      <c r="AF377" s="27" t="n"/>
      <c r="AG377" s="27" t="n"/>
      <c r="AH377" s="27" t="n"/>
      <c r="AI377" s="27" t="n"/>
      <c r="AJ377" s="530" t="inlineStr">
        <is>
          <t>LCP-2</t>
        </is>
      </c>
      <c r="AK377" s="530" t="inlineStr">
        <is>
          <t>18-LCP-2-CC1</t>
        </is>
      </c>
      <c r="AL377" s="27" t="n"/>
      <c r="AM377" s="27" t="n"/>
      <c r="AN377" s="27" t="n"/>
      <c r="AO377" s="27" t="n"/>
      <c r="AP377" s="27" t="n"/>
      <c r="AQ377" s="33" t="n"/>
      <c r="AR377" s="33" t="n"/>
      <c r="AS377" s="33" t="n"/>
      <c r="AT377" s="33" t="n"/>
      <c r="AU377" s="33" t="n"/>
      <c r="AV377" s="33" t="n"/>
      <c r="AW377" s="33" t="n"/>
      <c r="AX377" s="33" t="n"/>
      <c r="AY377" s="33" t="n"/>
      <c r="AZ377" s="33" t="n"/>
      <c r="BA377" s="33" t="n"/>
      <c r="BB377" s="33" t="n"/>
      <c r="BC377" s="33" t="n"/>
      <c r="BD377" s="33" t="n"/>
      <c r="BE377" s="33" t="n"/>
      <c r="BF377" s="33" t="n"/>
      <c r="BG377" s="33" t="n"/>
      <c r="BH377" s="33" t="n"/>
      <c r="BI377" s="27" t="n"/>
      <c r="BJ377" s="33" t="n"/>
      <c r="BK377" s="33" t="n"/>
      <c r="BL377" s="33" t="n"/>
      <c r="BM377" s="27" t="n"/>
      <c r="BN377" s="27" t="n"/>
      <c r="BO377" s="27" t="n"/>
      <c r="BP377" s="27" t="n"/>
      <c r="BQ377" s="522" t="inlineStr">
        <is>
          <t>-</t>
        </is>
      </c>
      <c r="BR377" s="37" t="n"/>
      <c r="BS377" s="36" t="n"/>
      <c r="BT377" s="37" t="n"/>
      <c r="BV377" s="523" t="n">
        <v>1812</v>
      </c>
    </row>
    <row r="378" ht="19.9" customHeight="1" s="521">
      <c r="A378" s="10" t="n">
        <v>378</v>
      </c>
      <c r="B378" s="15" t="n">
        <v>25</v>
      </c>
      <c r="C378" s="519" t="n">
        <v>1812</v>
      </c>
      <c r="D378" s="553" t="inlineStr">
        <is>
          <t>18-XHSO-17107</t>
        </is>
      </c>
      <c r="E378" s="553" t="inlineStr">
        <is>
          <t>ISOPROPANOL TO VE-1705</t>
        </is>
      </c>
      <c r="F378" s="22">
        <f>F377</f>
        <v/>
      </c>
      <c r="G378" s="21">
        <f>G377</f>
        <v/>
      </c>
      <c r="H378" s="21">
        <f>H377</f>
        <v/>
      </c>
      <c r="I378" s="21" t="n">
        <v>25</v>
      </c>
      <c r="J378" s="85">
        <f>J377</f>
        <v/>
      </c>
      <c r="K378" s="22">
        <f>IF(MID(J378,4,3)="551","DO","DI")</f>
        <v/>
      </c>
      <c r="L378" s="22" t="n"/>
      <c r="M378" s="22" t="n"/>
      <c r="N378" s="22">
        <f>IF(N377&lt;&gt;"",N377,"")</f>
        <v/>
      </c>
      <c r="O378" s="22" t="n"/>
      <c r="P378" s="22" t="n"/>
      <c r="Q378" s="22" t="n"/>
      <c r="R378" s="22" t="n"/>
      <c r="S378" s="25">
        <f>"%Z"&amp;TEXT(G378,"00")&amp;TEXT(H378,"0")&amp;"1"&amp;TEXT(I378,"00")</f>
        <v/>
      </c>
      <c r="T378" s="22">
        <f>IF(D378&lt;&gt;"",D378,"")</f>
        <v/>
      </c>
      <c r="U378" s="22" t="inlineStr">
        <is>
          <t>18-XHSO-17107</t>
        </is>
      </c>
      <c r="V378" s="22">
        <f>IF(E378&lt;&gt;"",E378,"")</f>
        <v/>
      </c>
      <c r="W378" s="23" t="inlineStr">
        <is>
          <t>RE</t>
        </is>
      </c>
      <c r="X378" s="84" t="inlineStr">
        <is>
          <t>DCS</t>
        </is>
      </c>
      <c r="Y378" s="27" t="n"/>
      <c r="Z378" s="27" t="n"/>
      <c r="AA378" s="28" t="n"/>
      <c r="AB378" s="33" t="n"/>
      <c r="AC378" s="29" t="n"/>
      <c r="AD378" s="27" t="n"/>
      <c r="AE378" s="27" t="n"/>
      <c r="AF378" s="27" t="n"/>
      <c r="AG378" s="27" t="n"/>
      <c r="AH378" s="27" t="n"/>
      <c r="AI378" s="27" t="n"/>
      <c r="AJ378" s="530" t="inlineStr">
        <is>
          <t>LCP-2</t>
        </is>
      </c>
      <c r="AK378" s="530" t="inlineStr">
        <is>
          <t>18-LCP-2-CC1</t>
        </is>
      </c>
      <c r="AL378" s="27" t="n"/>
      <c r="AM378" s="27" t="n"/>
      <c r="AN378" s="27" t="n"/>
      <c r="AO378" s="27" t="n"/>
      <c r="AP378" s="27" t="n"/>
      <c r="AQ378" s="33" t="n"/>
      <c r="AR378" s="33" t="n"/>
      <c r="AS378" s="33" t="n"/>
      <c r="AT378" s="33" t="n"/>
      <c r="AU378" s="33" t="n"/>
      <c r="AV378" s="33" t="n"/>
      <c r="AW378" s="33" t="n"/>
      <c r="AX378" s="33" t="n"/>
      <c r="AY378" s="33" t="n"/>
      <c r="AZ378" s="33" t="n"/>
      <c r="BA378" s="33" t="n"/>
      <c r="BB378" s="33" t="n"/>
      <c r="BC378" s="33" t="n"/>
      <c r="BD378" s="33" t="n"/>
      <c r="BE378" s="33" t="n"/>
      <c r="BF378" s="33" t="n"/>
      <c r="BG378" s="33" t="n"/>
      <c r="BH378" s="33" t="n"/>
      <c r="BI378" s="27" t="n"/>
      <c r="BJ378" s="33" t="n"/>
      <c r="BK378" s="33" t="n"/>
      <c r="BL378" s="33" t="n"/>
      <c r="BM378" s="27" t="n"/>
      <c r="BN378" s="27" t="n"/>
      <c r="BO378" s="27" t="n"/>
      <c r="BP378" s="27" t="n"/>
      <c r="BQ378" s="522" t="inlineStr">
        <is>
          <t>-</t>
        </is>
      </c>
      <c r="BR378" s="37" t="n"/>
      <c r="BS378" s="36" t="n"/>
      <c r="BT378" s="37" t="n"/>
      <c r="BV378" s="523" t="n">
        <v>1812</v>
      </c>
    </row>
    <row r="379" ht="19.9" customHeight="1" s="521">
      <c r="A379" s="10" t="n">
        <v>379</v>
      </c>
      <c r="B379" s="15" t="n">
        <v>26</v>
      </c>
      <c r="C379" s="519" t="n">
        <v>1812</v>
      </c>
      <c r="D379" s="553" t="inlineStr">
        <is>
          <t>18-XHSC-17107</t>
        </is>
      </c>
      <c r="E379" s="553" t="inlineStr">
        <is>
          <t>ISOPROPANOL TO VE-1705</t>
        </is>
      </c>
      <c r="F379" s="22">
        <f>F378</f>
        <v/>
      </c>
      <c r="G379" s="21">
        <f>G378</f>
        <v/>
      </c>
      <c r="H379" s="21">
        <f>H378</f>
        <v/>
      </c>
      <c r="I379" s="21" t="n">
        <v>26</v>
      </c>
      <c r="J379" s="85">
        <f>J378</f>
        <v/>
      </c>
      <c r="K379" s="22">
        <f>IF(MID(J379,4,3)="551","DO","DI")</f>
        <v/>
      </c>
      <c r="L379" s="22" t="n"/>
      <c r="M379" s="22" t="n"/>
      <c r="N379" s="22">
        <f>IF(N378&lt;&gt;"",N378,"")</f>
        <v/>
      </c>
      <c r="O379" s="22" t="n"/>
      <c r="P379" s="22" t="n"/>
      <c r="Q379" s="22" t="n"/>
      <c r="R379" s="22" t="n"/>
      <c r="S379" s="25">
        <f>"%Z"&amp;TEXT(G379,"00")&amp;TEXT(H379,"0")&amp;"1"&amp;TEXT(I379,"00")</f>
        <v/>
      </c>
      <c r="T379" s="22">
        <f>IF(D379&lt;&gt;"",D379,"")</f>
        <v/>
      </c>
      <c r="U379" s="22" t="inlineStr">
        <is>
          <t>18-XHSC-17107</t>
        </is>
      </c>
      <c r="V379" s="22">
        <f>IF(E379&lt;&gt;"",E379,"")</f>
        <v/>
      </c>
      <c r="W379" s="23" t="inlineStr">
        <is>
          <t>RE</t>
        </is>
      </c>
      <c r="X379" s="84" t="inlineStr">
        <is>
          <t>DCS</t>
        </is>
      </c>
      <c r="Y379" s="27" t="n"/>
      <c r="Z379" s="27" t="n"/>
      <c r="AA379" s="28" t="n"/>
      <c r="AB379" s="33" t="n"/>
      <c r="AC379" s="29" t="n"/>
      <c r="AD379" s="27" t="n"/>
      <c r="AE379" s="27" t="n"/>
      <c r="AF379" s="27" t="n"/>
      <c r="AG379" s="27" t="n"/>
      <c r="AH379" s="27" t="n"/>
      <c r="AI379" s="27" t="n"/>
      <c r="AJ379" s="530" t="inlineStr">
        <is>
          <t>LCP-2</t>
        </is>
      </c>
      <c r="AK379" s="530" t="inlineStr">
        <is>
          <t>18-LCP-2-CC1</t>
        </is>
      </c>
      <c r="AL379" s="27" t="n"/>
      <c r="AM379" s="27" t="n"/>
      <c r="AN379" s="27" t="n"/>
      <c r="AO379" s="27" t="n"/>
      <c r="AP379" s="27" t="n"/>
      <c r="AQ379" s="33" t="n"/>
      <c r="AR379" s="33" t="n"/>
      <c r="AS379" s="33" t="n"/>
      <c r="AT379" s="33" t="n"/>
      <c r="AU379" s="33" t="n"/>
      <c r="AV379" s="33" t="n"/>
      <c r="AW379" s="33" t="n"/>
      <c r="AX379" s="33" t="n"/>
      <c r="AY379" s="33" t="n"/>
      <c r="AZ379" s="33" t="n"/>
      <c r="BA379" s="33" t="n"/>
      <c r="BB379" s="33" t="n"/>
      <c r="BC379" s="33" t="n"/>
      <c r="BD379" s="33" t="n"/>
      <c r="BE379" s="33" t="n"/>
      <c r="BF379" s="33" t="n"/>
      <c r="BG379" s="33" t="n"/>
      <c r="BH379" s="33" t="n"/>
      <c r="BI379" s="27" t="n"/>
      <c r="BJ379" s="33" t="n"/>
      <c r="BK379" s="33" t="n"/>
      <c r="BL379" s="33" t="n"/>
      <c r="BM379" s="27" t="n"/>
      <c r="BN379" s="27" t="n"/>
      <c r="BO379" s="27" t="n"/>
      <c r="BP379" s="27" t="n"/>
      <c r="BQ379" s="522" t="inlineStr">
        <is>
          <t>-</t>
        </is>
      </c>
      <c r="BR379" s="37" t="n"/>
      <c r="BS379" s="36" t="n"/>
      <c r="BT379" s="37" t="n"/>
      <c r="BV379" s="523" t="n">
        <v>1812</v>
      </c>
    </row>
    <row r="380" ht="19.9" customHeight="1" s="521">
      <c r="A380" s="10" t="n">
        <v>380</v>
      </c>
      <c r="B380" s="15" t="n">
        <v>27</v>
      </c>
      <c r="C380" s="519" t="n">
        <v>1812</v>
      </c>
      <c r="D380" s="553" t="inlineStr">
        <is>
          <t>18-HS-17109A</t>
        </is>
      </c>
      <c r="E380" s="553" t="inlineStr">
        <is>
          <t>PA-1705 START</t>
        </is>
      </c>
      <c r="F380" s="22">
        <f>F379</f>
        <v/>
      </c>
      <c r="G380" s="21">
        <f>G379</f>
        <v/>
      </c>
      <c r="H380" s="21">
        <f>H379</f>
        <v/>
      </c>
      <c r="I380" s="21" t="n">
        <v>27</v>
      </c>
      <c r="J380" s="85">
        <f>J379</f>
        <v/>
      </c>
      <c r="K380" s="22">
        <f>IF(MID(J380,4,3)="551","DO","DI")</f>
        <v/>
      </c>
      <c r="L380" s="22" t="n"/>
      <c r="M380" s="22" t="n"/>
      <c r="N380" s="22">
        <f>IF(N379&lt;&gt;"",N379,"")</f>
        <v/>
      </c>
      <c r="O380" s="22" t="n"/>
      <c r="P380" s="22" t="n"/>
      <c r="Q380" s="22" t="n"/>
      <c r="R380" s="22" t="n"/>
      <c r="S380" s="25">
        <f>"%Z"&amp;TEXT(G380,"00")&amp;TEXT(H380,"0")&amp;"1"&amp;TEXT(I380,"00")</f>
        <v/>
      </c>
      <c r="T380" s="22">
        <f>IF(D380&lt;&gt;"",D380,"")</f>
        <v/>
      </c>
      <c r="U380" s="22" t="inlineStr">
        <is>
          <t>18-HS-17109A</t>
        </is>
      </c>
      <c r="V380" s="22">
        <f>IF(E380&lt;&gt;"",E380,"")</f>
        <v/>
      </c>
      <c r="W380" s="23" t="inlineStr">
        <is>
          <t>RE</t>
        </is>
      </c>
      <c r="X380" s="84" t="inlineStr">
        <is>
          <t>DCS</t>
        </is>
      </c>
      <c r="Y380" s="27" t="n"/>
      <c r="Z380" s="27" t="n"/>
      <c r="AA380" s="28" t="n"/>
      <c r="AB380" s="33" t="n"/>
      <c r="AC380" s="29" t="n"/>
      <c r="AD380" s="27" t="n"/>
      <c r="AE380" s="27" t="n"/>
      <c r="AF380" s="27" t="n"/>
      <c r="AG380" s="27" t="n"/>
      <c r="AH380" s="27" t="n"/>
      <c r="AI380" s="27" t="n"/>
      <c r="AJ380" s="530" t="inlineStr">
        <is>
          <t>LCP-2</t>
        </is>
      </c>
      <c r="AK380" s="530" t="inlineStr">
        <is>
          <t>18-LCP-2-CC1</t>
        </is>
      </c>
      <c r="AL380" s="27" t="n"/>
      <c r="AM380" s="27" t="n"/>
      <c r="AN380" s="27" t="n"/>
      <c r="AO380" s="27" t="n"/>
      <c r="AP380" s="27" t="n"/>
      <c r="AQ380" s="33" t="n"/>
      <c r="AR380" s="33" t="n"/>
      <c r="AS380" s="33" t="n"/>
      <c r="AT380" s="33" t="n"/>
      <c r="AU380" s="33" t="n"/>
      <c r="AV380" s="33" t="n"/>
      <c r="AW380" s="33" t="n"/>
      <c r="AX380" s="33" t="n"/>
      <c r="AY380" s="33" t="n"/>
      <c r="AZ380" s="33" t="n"/>
      <c r="BA380" s="33" t="n"/>
      <c r="BB380" s="33" t="n"/>
      <c r="BC380" s="33" t="n"/>
      <c r="BD380" s="33" t="n"/>
      <c r="BE380" s="33" t="n"/>
      <c r="BF380" s="33" t="n"/>
      <c r="BG380" s="33" t="n"/>
      <c r="BH380" s="33" t="n"/>
      <c r="BI380" s="27" t="n"/>
      <c r="BJ380" s="33" t="n"/>
      <c r="BK380" s="33" t="n"/>
      <c r="BL380" s="33" t="n"/>
      <c r="BM380" s="27" t="n"/>
      <c r="BN380" s="27" t="n"/>
      <c r="BO380" s="27" t="n"/>
      <c r="BP380" s="27" t="n"/>
      <c r="BQ380" s="522" t="inlineStr">
        <is>
          <t>1</t>
        </is>
      </c>
      <c r="BR380" s="37" t="n"/>
      <c r="BS380" s="36" t="n"/>
      <c r="BT380" s="37" t="n"/>
      <c r="BV380" s="523" t="n">
        <v>1812</v>
      </c>
    </row>
    <row r="381" ht="19.9" customHeight="1" s="521">
      <c r="A381" s="10" t="n">
        <v>381</v>
      </c>
      <c r="B381" s="15" t="n">
        <v>28</v>
      </c>
      <c r="C381" s="519" t="n">
        <v>1812</v>
      </c>
      <c r="D381" s="553" t="inlineStr">
        <is>
          <t>18-HS-17109B</t>
        </is>
      </c>
      <c r="E381" s="553" t="inlineStr">
        <is>
          <t>PA-1705 STOP</t>
        </is>
      </c>
      <c r="F381" s="22">
        <f>F380</f>
        <v/>
      </c>
      <c r="G381" s="21">
        <f>G380</f>
        <v/>
      </c>
      <c r="H381" s="21">
        <f>H380</f>
        <v/>
      </c>
      <c r="I381" s="21" t="n">
        <v>28</v>
      </c>
      <c r="J381" s="85">
        <f>J380</f>
        <v/>
      </c>
      <c r="K381" s="22">
        <f>IF(MID(J381,4,3)="551","DO","DI")</f>
        <v/>
      </c>
      <c r="L381" s="22" t="n"/>
      <c r="M381" s="22" t="n"/>
      <c r="N381" s="22">
        <f>IF(N380&lt;&gt;"",N380,"")</f>
        <v/>
      </c>
      <c r="O381" s="22" t="n"/>
      <c r="P381" s="22" t="n"/>
      <c r="Q381" s="22" t="n"/>
      <c r="R381" s="22" t="n"/>
      <c r="S381" s="25">
        <f>"%Z"&amp;TEXT(G381,"00")&amp;TEXT(H381,"0")&amp;"1"&amp;TEXT(I381,"00")</f>
        <v/>
      </c>
      <c r="T381" s="22">
        <f>IF(D381&lt;&gt;"",D381,"")</f>
        <v/>
      </c>
      <c r="U381" s="22" t="inlineStr">
        <is>
          <t>18-HS-17109B</t>
        </is>
      </c>
      <c r="V381" s="22">
        <f>IF(E381&lt;&gt;"",E381,"")</f>
        <v/>
      </c>
      <c r="W381" s="23" t="inlineStr">
        <is>
          <t>RE</t>
        </is>
      </c>
      <c r="X381" s="84" t="inlineStr">
        <is>
          <t>DCS</t>
        </is>
      </c>
      <c r="Y381" s="27" t="n"/>
      <c r="Z381" s="27" t="n"/>
      <c r="AA381" s="28" t="n"/>
      <c r="AB381" s="33" t="n"/>
      <c r="AC381" s="29" t="n"/>
      <c r="AD381" s="27" t="n"/>
      <c r="AE381" s="27" t="n"/>
      <c r="AF381" s="27" t="n"/>
      <c r="AG381" s="27" t="n"/>
      <c r="AH381" s="27" t="n"/>
      <c r="AI381" s="27" t="n"/>
      <c r="AJ381" s="530" t="inlineStr">
        <is>
          <t>LCP-2</t>
        </is>
      </c>
      <c r="AK381" s="530" t="inlineStr">
        <is>
          <t>18-LCP-2-CC1</t>
        </is>
      </c>
      <c r="AL381" s="27" t="n"/>
      <c r="AM381" s="27" t="n"/>
      <c r="AN381" s="27" t="n"/>
      <c r="AO381" s="27" t="n"/>
      <c r="AP381" s="27" t="n"/>
      <c r="AQ381" s="33" t="n"/>
      <c r="AR381" s="33" t="n"/>
      <c r="AS381" s="33" t="n"/>
      <c r="AT381" s="33" t="n"/>
      <c r="AU381" s="33" t="n"/>
      <c r="AV381" s="33" t="n"/>
      <c r="AW381" s="33" t="n"/>
      <c r="AX381" s="33" t="n"/>
      <c r="AY381" s="33" t="n"/>
      <c r="AZ381" s="33" t="n"/>
      <c r="BA381" s="33" t="n"/>
      <c r="BB381" s="33" t="n"/>
      <c r="BC381" s="33" t="n"/>
      <c r="BD381" s="33" t="n"/>
      <c r="BE381" s="33" t="n"/>
      <c r="BF381" s="33" t="n"/>
      <c r="BG381" s="33" t="n"/>
      <c r="BH381" s="33" t="n"/>
      <c r="BI381" s="27" t="n"/>
      <c r="BJ381" s="33" t="n"/>
      <c r="BK381" s="33" t="n"/>
      <c r="BL381" s="33" t="n"/>
      <c r="BM381" s="27" t="n"/>
      <c r="BN381" s="27" t="n"/>
      <c r="BO381" s="27" t="n"/>
      <c r="BP381" s="27" t="n"/>
      <c r="BQ381" s="522" t="inlineStr">
        <is>
          <t>1</t>
        </is>
      </c>
      <c r="BR381" s="37" t="n"/>
      <c r="BS381" s="36" t="n"/>
      <c r="BT381" s="37" t="n"/>
      <c r="BV381" s="523" t="n">
        <v>1812</v>
      </c>
    </row>
    <row r="382" ht="19.9" customHeight="1" s="521">
      <c r="A382" s="10" t="n">
        <v>382</v>
      </c>
      <c r="B382" s="15" t="n">
        <v>29</v>
      </c>
      <c r="C382" s="519" t="n"/>
      <c r="D382" s="50">
        <f>LEFT(F382,1)&amp;RIGHT(F382,2)&amp;"N"&amp;G382&amp;"S"&amp;H382&amp;"C"&amp;I382</f>
        <v/>
      </c>
      <c r="E382" s="553" t="inlineStr">
        <is>
          <t>Spare</t>
        </is>
      </c>
      <c r="F382" s="22">
        <f>F381</f>
        <v/>
      </c>
      <c r="G382" s="21">
        <f>G381</f>
        <v/>
      </c>
      <c r="H382" s="21">
        <f>H381</f>
        <v/>
      </c>
      <c r="I382" s="21" t="n">
        <v>29</v>
      </c>
      <c r="J382" s="85">
        <f>J381</f>
        <v/>
      </c>
      <c r="K382" s="22">
        <f>IF(MID(J382,4,3)="551","DO","DI")</f>
        <v/>
      </c>
      <c r="L382" s="22" t="n"/>
      <c r="M382" s="22" t="n"/>
      <c r="N382" s="22">
        <f>IF(N381&lt;&gt;"",N381,"")</f>
        <v/>
      </c>
      <c r="O382" s="22" t="n"/>
      <c r="P382" s="22" t="n"/>
      <c r="Q382" s="22" t="n"/>
      <c r="R382" s="22" t="n"/>
      <c r="S382" s="25">
        <f>"%Z"&amp;TEXT(G382,"00")&amp;TEXT(H382,"0")&amp;"1"&amp;TEXT(I382,"00")</f>
        <v/>
      </c>
      <c r="T382" s="22">
        <f>IF(D382&lt;&gt;"",D382,"")</f>
        <v/>
      </c>
      <c r="U382" s="22" t="n"/>
      <c r="V382" s="22">
        <f>IF(E382&lt;&gt;"",E382,"")</f>
        <v/>
      </c>
      <c r="W382" s="23" t="inlineStr">
        <is>
          <t>RE</t>
        </is>
      </c>
      <c r="X382" s="84" t="inlineStr">
        <is>
          <t>DCS</t>
        </is>
      </c>
      <c r="Y382" s="27" t="n"/>
      <c r="Z382" s="27" t="n"/>
      <c r="AA382" s="28" t="n"/>
      <c r="AB382" s="33" t="n"/>
      <c r="AC382" s="29" t="n"/>
      <c r="AD382" s="27" t="n"/>
      <c r="AE382" s="27" t="n"/>
      <c r="AF382" s="27" t="n"/>
      <c r="AG382" s="27" t="n"/>
      <c r="AH382" s="27" t="n"/>
      <c r="AI382" s="27" t="n"/>
      <c r="AJ382" s="530" t="n"/>
      <c r="AK382" s="530" t="n"/>
      <c r="AL382" s="27" t="n"/>
      <c r="AM382" s="27" t="n"/>
      <c r="AN382" s="27" t="n"/>
      <c r="AO382" s="27" t="n"/>
      <c r="AP382" s="27" t="n"/>
      <c r="AQ382" s="33" t="n"/>
      <c r="AR382" s="33" t="n"/>
      <c r="AS382" s="33" t="n"/>
      <c r="AT382" s="33" t="n"/>
      <c r="AU382" s="33" t="n"/>
      <c r="AV382" s="33" t="n"/>
      <c r="AW382" s="33" t="n"/>
      <c r="AX382" s="33" t="n"/>
      <c r="AY382" s="33" t="n"/>
      <c r="AZ382" s="33" t="n"/>
      <c r="BA382" s="33" t="n"/>
      <c r="BB382" s="33" t="n"/>
      <c r="BC382" s="33" t="n"/>
      <c r="BD382" s="33" t="n"/>
      <c r="BE382" s="33" t="n"/>
      <c r="BF382" s="33" t="n"/>
      <c r="BG382" s="33" t="n"/>
      <c r="BH382" s="33" t="n"/>
      <c r="BI382" s="27" t="n"/>
      <c r="BJ382" s="33" t="n"/>
      <c r="BK382" s="33" t="n"/>
      <c r="BL382" s="33" t="n"/>
      <c r="BM382" s="27" t="n"/>
      <c r="BN382" s="27" t="n"/>
      <c r="BO382" s="27" t="n"/>
      <c r="BP382" s="27" t="n"/>
      <c r="BQ382" s="36" t="n"/>
      <c r="BR382" s="37" t="n"/>
      <c r="BS382" s="36" t="n"/>
      <c r="BT382" s="37" t="n"/>
    </row>
    <row r="383" ht="19.9" customHeight="1" s="521">
      <c r="A383" s="10" t="n">
        <v>383</v>
      </c>
      <c r="B383" s="16" t="n">
        <v>30</v>
      </c>
      <c r="C383" s="520" t="n"/>
      <c r="D383" s="50">
        <f>LEFT(F383,1)&amp;RIGHT(F383,2)&amp;"N"&amp;G383&amp;"S"&amp;H383&amp;"C"&amp;I383</f>
        <v/>
      </c>
      <c r="E383" s="553" t="inlineStr">
        <is>
          <t>Spare</t>
        </is>
      </c>
      <c r="F383" s="22">
        <f>F382</f>
        <v/>
      </c>
      <c r="G383" s="21">
        <f>G382</f>
        <v/>
      </c>
      <c r="H383" s="21">
        <f>H382</f>
        <v/>
      </c>
      <c r="I383" s="21" t="n">
        <v>30</v>
      </c>
      <c r="J383" s="85">
        <f>J382</f>
        <v/>
      </c>
      <c r="K383" s="22">
        <f>IF(MID(J383,4,3)="551","DO","DI")</f>
        <v/>
      </c>
      <c r="L383" s="22" t="n"/>
      <c r="M383" s="22" t="n"/>
      <c r="N383" s="22">
        <f>IF(N382&lt;&gt;"",N382,"")</f>
        <v/>
      </c>
      <c r="O383" s="22" t="n"/>
      <c r="P383" s="22" t="n"/>
      <c r="Q383" s="26" t="n"/>
      <c r="R383" s="26" t="n"/>
      <c r="S383" s="25">
        <f>"%Z"&amp;TEXT(G383,"00")&amp;TEXT(H383,"0")&amp;"1"&amp;TEXT(I383,"00")</f>
        <v/>
      </c>
      <c r="T383" s="22">
        <f>IF(D383&lt;&gt;"",D383,"")</f>
        <v/>
      </c>
      <c r="U383" s="26" t="n"/>
      <c r="V383" s="22">
        <f>IF(E383&lt;&gt;"",E383,"")</f>
        <v/>
      </c>
      <c r="W383" s="23" t="inlineStr">
        <is>
          <t>RE</t>
        </is>
      </c>
      <c r="X383" s="84" t="inlineStr">
        <is>
          <t>DCS</t>
        </is>
      </c>
      <c r="Y383" s="27" t="n"/>
      <c r="Z383" s="27" t="n"/>
      <c r="AA383" s="28" t="n"/>
      <c r="AB383" s="33" t="n"/>
      <c r="AC383" s="29" t="n"/>
      <c r="AD383" s="27" t="n"/>
      <c r="AE383" s="27" t="n"/>
      <c r="AF383" s="27" t="n"/>
      <c r="AG383" s="27" t="n"/>
      <c r="AH383" s="32" t="n"/>
      <c r="AI383" s="27" t="n"/>
      <c r="AJ383" s="530" t="n"/>
      <c r="AK383" s="530" t="n"/>
      <c r="AL383" s="27" t="n"/>
      <c r="AM383" s="27" t="n"/>
      <c r="AN383" s="27" t="n"/>
      <c r="AO383" s="27" t="n"/>
      <c r="AP383" s="27" t="n"/>
      <c r="AQ383" s="33" t="n"/>
      <c r="AR383" s="33" t="n"/>
      <c r="AS383" s="33" t="n"/>
      <c r="AT383" s="33" t="n"/>
      <c r="AU383" s="33" t="n"/>
      <c r="AV383" s="33" t="n"/>
      <c r="AW383" s="33" t="n"/>
      <c r="AX383" s="33" t="n"/>
      <c r="AY383" s="33" t="n"/>
      <c r="AZ383" s="33" t="n"/>
      <c r="BA383" s="33" t="n"/>
      <c r="BB383" s="33" t="n"/>
      <c r="BC383" s="33" t="n"/>
      <c r="BD383" s="33" t="n"/>
      <c r="BE383" s="33" t="n"/>
      <c r="BF383" s="33" t="n"/>
      <c r="BG383" s="33" t="n"/>
      <c r="BH383" s="33" t="n"/>
      <c r="BI383" s="27" t="n"/>
      <c r="BJ383" s="33" t="n"/>
      <c r="BK383" s="33" t="n"/>
      <c r="BL383" s="33" t="n"/>
      <c r="BM383" s="27" t="n"/>
      <c r="BN383" s="27" t="n"/>
      <c r="BO383" s="27" t="n"/>
      <c r="BP383" s="27" t="n"/>
      <c r="BQ383" s="36" t="n"/>
      <c r="BR383" s="37" t="n"/>
      <c r="BS383" s="36" t="n"/>
      <c r="BT383" s="37" t="n"/>
    </row>
    <row r="384" ht="19.9" customHeight="1" s="521">
      <c r="A384" s="10" t="n">
        <v>384</v>
      </c>
      <c r="B384" s="16" t="n">
        <v>31</v>
      </c>
      <c r="C384" s="520" t="n"/>
      <c r="D384" s="50">
        <f>LEFT(F384,1)&amp;RIGHT(F384,2)&amp;"N"&amp;G384&amp;"S"&amp;H384&amp;"C"&amp;I384</f>
        <v/>
      </c>
      <c r="E384" s="533" t="inlineStr">
        <is>
          <t>Spare</t>
        </is>
      </c>
      <c r="F384" s="22">
        <f>F383</f>
        <v/>
      </c>
      <c r="G384" s="21">
        <f>G383</f>
        <v/>
      </c>
      <c r="H384" s="21">
        <f>H383</f>
        <v/>
      </c>
      <c r="I384" s="21" t="n">
        <v>31</v>
      </c>
      <c r="J384" s="85">
        <f>J383</f>
        <v/>
      </c>
      <c r="K384" s="22">
        <f>IF(MID(J384,4,3)="551","DO","DI")</f>
        <v/>
      </c>
      <c r="L384" s="22" t="n"/>
      <c r="M384" s="22" t="n"/>
      <c r="N384" s="22">
        <f>IF(N383&lt;&gt;"",N383,"")</f>
        <v/>
      </c>
      <c r="O384" s="22" t="n"/>
      <c r="P384" s="22" t="n"/>
      <c r="Q384" s="22" t="n"/>
      <c r="R384" s="22" t="n"/>
      <c r="S384" s="25">
        <f>"%Z"&amp;TEXT(G384,"00")&amp;TEXT(H384,"0")&amp;"1"&amp;TEXT(I384,"00")</f>
        <v/>
      </c>
      <c r="T384" s="22">
        <f>IF(D384&lt;&gt;"",D384,"")</f>
        <v/>
      </c>
      <c r="U384" s="26" t="n"/>
      <c r="V384" s="22">
        <f>IF(E384&lt;&gt;"",E384,"")</f>
        <v/>
      </c>
      <c r="W384" s="23" t="inlineStr">
        <is>
          <t>RE</t>
        </is>
      </c>
      <c r="X384" s="84" t="inlineStr">
        <is>
          <t>DCS</t>
        </is>
      </c>
      <c r="Y384" s="27" t="n"/>
      <c r="Z384" s="27" t="n"/>
      <c r="AA384" s="28" t="n"/>
      <c r="AB384" s="33" t="n"/>
      <c r="AC384" s="29" t="n"/>
      <c r="AD384" s="27" t="n"/>
      <c r="AE384" s="27" t="n"/>
      <c r="AF384" s="27" t="n"/>
      <c r="AG384" s="27" t="n"/>
      <c r="AH384" s="33" t="n"/>
      <c r="AI384" s="27" t="n"/>
      <c r="AJ384" s="530" t="n"/>
      <c r="AK384" s="530" t="n"/>
      <c r="AL384" s="27" t="n"/>
      <c r="AM384" s="27" t="n"/>
      <c r="AN384" s="27" t="n"/>
      <c r="AO384" s="27" t="n"/>
      <c r="AP384" s="27" t="n"/>
      <c r="AQ384" s="33" t="n"/>
      <c r="AR384" s="33" t="n"/>
      <c r="AS384" s="33" t="n"/>
      <c r="AT384" s="33" t="n"/>
      <c r="AU384" s="33" t="n"/>
      <c r="AV384" s="33" t="n"/>
      <c r="AW384" s="33" t="n"/>
      <c r="AX384" s="33" t="n"/>
      <c r="AY384" s="33" t="n"/>
      <c r="AZ384" s="33" t="n"/>
      <c r="BA384" s="33" t="n"/>
      <c r="BB384" s="33" t="n"/>
      <c r="BC384" s="33" t="n"/>
      <c r="BD384" s="33" t="n"/>
      <c r="BE384" s="33" t="n"/>
      <c r="BF384" s="33" t="n"/>
      <c r="BG384" s="33" t="n"/>
      <c r="BH384" s="33" t="n"/>
      <c r="BI384" s="27" t="n"/>
      <c r="BJ384" s="33" t="n"/>
      <c r="BK384" s="33" t="n"/>
      <c r="BL384" s="33" t="n"/>
      <c r="BM384" s="27" t="n"/>
      <c r="BN384" s="27" t="n"/>
      <c r="BO384" s="27" t="n"/>
      <c r="BP384" s="27" t="n"/>
      <c r="BQ384" s="36" t="n"/>
      <c r="BR384" s="37" t="n"/>
      <c r="BS384" s="36" t="n"/>
      <c r="BT384" s="37" t="n"/>
    </row>
    <row r="385" ht="19.9" customHeight="1" s="521">
      <c r="A385" s="10" t="n">
        <v>385</v>
      </c>
      <c r="B385" s="16" t="n">
        <v>32</v>
      </c>
      <c r="C385" s="520" t="n"/>
      <c r="D385" s="50">
        <f>LEFT(F385,1)&amp;RIGHT(F385,2)&amp;"N"&amp;G385&amp;"S"&amp;H385&amp;"C"&amp;I385</f>
        <v/>
      </c>
      <c r="E385" s="527" t="inlineStr">
        <is>
          <t>Spare</t>
        </is>
      </c>
      <c r="F385" s="22">
        <f>F384</f>
        <v/>
      </c>
      <c r="G385" s="21">
        <f>G384</f>
        <v/>
      </c>
      <c r="H385" s="21">
        <f>H384</f>
        <v/>
      </c>
      <c r="I385" s="21" t="n">
        <v>32</v>
      </c>
      <c r="J385" s="85">
        <f>J384</f>
        <v/>
      </c>
      <c r="K385" s="22">
        <f>IF(MID(J385,4,3)="551","DO","DI")</f>
        <v/>
      </c>
      <c r="L385" s="22" t="n"/>
      <c r="M385" s="22" t="n"/>
      <c r="N385" s="22">
        <f>IF(N384&lt;&gt;"",N384,"")</f>
        <v/>
      </c>
      <c r="O385" s="22" t="n"/>
      <c r="P385" s="22" t="n"/>
      <c r="Q385" s="22" t="n"/>
      <c r="R385" s="22" t="n"/>
      <c r="S385" s="25">
        <f>"%Z"&amp;TEXT(G385,"00")&amp;TEXT(H385,"0")&amp;"1"&amp;TEXT(I385,"00")</f>
        <v/>
      </c>
      <c r="T385" s="22">
        <f>IF(D385&lt;&gt;"",D385,"")</f>
        <v/>
      </c>
      <c r="U385" s="26" t="n"/>
      <c r="V385" s="22">
        <f>IF(E385&lt;&gt;"",E385,"")</f>
        <v/>
      </c>
      <c r="W385" s="23" t="inlineStr">
        <is>
          <t>RE</t>
        </is>
      </c>
      <c r="X385" s="84" t="inlineStr">
        <is>
          <t>DCS</t>
        </is>
      </c>
      <c r="Y385" s="27" t="n"/>
      <c r="Z385" s="27" t="n"/>
      <c r="AA385" s="28" t="n"/>
      <c r="AB385" s="33" t="n"/>
      <c r="AC385" s="29" t="n"/>
      <c r="AD385" s="27" t="n"/>
      <c r="AE385" s="27" t="n"/>
      <c r="AF385" s="27" t="n"/>
      <c r="AG385" s="27" t="n"/>
      <c r="AH385" s="33" t="n"/>
      <c r="AI385" s="27" t="n"/>
      <c r="AJ385" s="530" t="n"/>
      <c r="AK385" s="530" t="n"/>
      <c r="AL385" s="27" t="n"/>
      <c r="AM385" s="27" t="n"/>
      <c r="AN385" s="27" t="n"/>
      <c r="AO385" s="27" t="n"/>
      <c r="AP385" s="27" t="n"/>
      <c r="AQ385" s="33" t="n"/>
      <c r="AR385" s="33" t="n"/>
      <c r="AS385" s="33" t="n"/>
      <c r="AT385" s="33" t="n"/>
      <c r="AU385" s="33" t="n"/>
      <c r="AV385" s="33" t="n"/>
      <c r="AW385" s="33" t="n"/>
      <c r="AX385" s="33" t="n"/>
      <c r="AY385" s="33" t="n"/>
      <c r="AZ385" s="33" t="n"/>
      <c r="BA385" s="33" t="n"/>
      <c r="BB385" s="33" t="n"/>
      <c r="BC385" s="33" t="n"/>
      <c r="BD385" s="33" t="n"/>
      <c r="BE385" s="33" t="n"/>
      <c r="BF385" s="33" t="n"/>
      <c r="BG385" s="33" t="n"/>
      <c r="BH385" s="33" t="n"/>
      <c r="BI385" s="27" t="n"/>
      <c r="BJ385" s="33" t="n"/>
      <c r="BK385" s="33" t="n"/>
      <c r="BL385" s="33" t="n"/>
      <c r="BM385" s="27" t="n"/>
      <c r="BN385" s="27" t="n"/>
      <c r="BO385" s="27" t="n"/>
      <c r="BP385" s="27" t="n"/>
      <c r="BQ385" s="36" t="n"/>
      <c r="BR385" s="37" t="n"/>
      <c r="BS385" s="36" t="n"/>
      <c r="BT385" s="37" t="n"/>
    </row>
    <row r="386" ht="19.9" customHeight="1" s="521">
      <c r="A386" s="10" t="n">
        <v>386</v>
      </c>
      <c r="B386" s="15" t="n">
        <v>1</v>
      </c>
      <c r="C386" s="519" t="n">
        <v>1812</v>
      </c>
      <c r="D386" s="43" t="inlineStr">
        <is>
          <t>18-XHSO-17111</t>
        </is>
      </c>
      <c r="E386" s="537" t="inlineStr">
        <is>
          <t>White Oil to VE-1701</t>
        </is>
      </c>
      <c r="F386" s="22">
        <f>F385</f>
        <v/>
      </c>
      <c r="G386" s="21" t="n">
        <v>9</v>
      </c>
      <c r="H386" s="21" t="n">
        <v>4</v>
      </c>
      <c r="I386" s="21" t="n">
        <v>1</v>
      </c>
      <c r="J386" s="85" t="inlineStr">
        <is>
          <t>ADV151-P</t>
        </is>
      </c>
      <c r="K386" s="22">
        <f>IF(MID(J386,4,3)="551","DO","DI")</f>
        <v/>
      </c>
      <c r="L386" s="22" t="n"/>
      <c r="M386" s="22" t="n"/>
      <c r="N386" s="22" t="inlineStr">
        <is>
          <t>N</t>
        </is>
      </c>
      <c r="O386" s="22" t="n"/>
      <c r="P386" s="22" t="n"/>
      <c r="Q386" s="83" t="n"/>
      <c r="R386" s="22" t="n"/>
      <c r="S386" s="25">
        <f>"%Z"&amp;TEXT(G386,"00")&amp;TEXT(H386,"0")&amp;"1"&amp;TEXT(I386,"00")</f>
        <v/>
      </c>
      <c r="T386" s="22">
        <f>IF(D386&lt;&gt;"",D386,"")</f>
        <v/>
      </c>
      <c r="U386" s="22" t="inlineStr">
        <is>
          <t>18-XHSO-17111</t>
        </is>
      </c>
      <c r="V386" s="22">
        <f>IF(E386&lt;&gt;"",E386,"")</f>
        <v/>
      </c>
      <c r="W386" s="23" t="inlineStr">
        <is>
          <t>RE</t>
        </is>
      </c>
      <c r="X386" s="84" t="inlineStr">
        <is>
          <t>DCS</t>
        </is>
      </c>
      <c r="Y386" s="27" t="n"/>
      <c r="Z386" s="27" t="n"/>
      <c r="AA386" s="28" t="n"/>
      <c r="AB386" s="33" t="n"/>
      <c r="AC386" s="29" t="n"/>
      <c r="AD386" s="27" t="n"/>
      <c r="AE386" s="27" t="n"/>
      <c r="AF386" s="27" t="n"/>
      <c r="AG386" s="27" t="n"/>
      <c r="AH386" s="27" t="n"/>
      <c r="AI386" s="27" t="n"/>
      <c r="AJ386" s="530" t="inlineStr">
        <is>
          <t>18-EJB-12-004</t>
        </is>
      </c>
      <c r="AK386" s="530" t="inlineStr">
        <is>
          <t>18-12-004-CC</t>
        </is>
      </c>
      <c r="AL386" s="27" t="n"/>
      <c r="AM386" s="27" t="n"/>
      <c r="AN386" s="27" t="n"/>
      <c r="AO386" s="27" t="n"/>
      <c r="AP386" s="27" t="n"/>
      <c r="AQ386" s="33" t="n"/>
      <c r="AR386" s="33" t="n"/>
      <c r="AS386" s="33" t="n"/>
      <c r="AT386" s="33" t="n"/>
      <c r="AU386" s="33" t="n"/>
      <c r="AV386" s="33" t="n"/>
      <c r="AW386" s="33" t="n"/>
      <c r="AX386" s="33" t="n"/>
      <c r="AY386" s="33" t="n"/>
      <c r="AZ386" s="33" t="n"/>
      <c r="BA386" s="33" t="n"/>
      <c r="BB386" s="33" t="n"/>
      <c r="BC386" s="33" t="n"/>
      <c r="BD386" s="33" t="n"/>
      <c r="BE386" s="33" t="n"/>
      <c r="BF386" s="33" t="n"/>
      <c r="BG386" s="33" t="n"/>
      <c r="BH386" s="33" t="n"/>
      <c r="BI386" s="27" t="n"/>
      <c r="BJ386" s="33" t="n"/>
      <c r="BK386" s="33" t="n"/>
      <c r="BL386" s="33" t="n"/>
      <c r="BM386" s="27" t="n"/>
      <c r="BN386" s="27" t="n"/>
      <c r="BO386" s="27" t="n"/>
      <c r="BP386" s="27" t="n"/>
      <c r="BQ386" s="522" t="inlineStr">
        <is>
          <t>-</t>
        </is>
      </c>
      <c r="BR386" s="37" t="n"/>
      <c r="BS386" s="36" t="n"/>
      <c r="BT386" s="37" t="n"/>
      <c r="BU386" s="39" t="n"/>
      <c r="BV386" s="523" t="n">
        <v>1812</v>
      </c>
    </row>
    <row r="387" ht="19.9" customHeight="1" s="521">
      <c r="A387" s="10" t="n">
        <v>387</v>
      </c>
      <c r="B387" s="15" t="n">
        <v>2</v>
      </c>
      <c r="C387" s="519" t="n">
        <v>1812</v>
      </c>
      <c r="D387" s="43" t="inlineStr">
        <is>
          <t>18-XHSC-17111</t>
        </is>
      </c>
      <c r="E387" s="553" t="inlineStr">
        <is>
          <t>White Oil to VE-1701</t>
        </is>
      </c>
      <c r="F387" s="22">
        <f>F386</f>
        <v/>
      </c>
      <c r="G387" s="21">
        <f>G386</f>
        <v/>
      </c>
      <c r="H387" s="21">
        <f>H386</f>
        <v/>
      </c>
      <c r="I387" s="21" t="n">
        <v>2</v>
      </c>
      <c r="J387" s="85">
        <f>J386</f>
        <v/>
      </c>
      <c r="K387" s="22">
        <f>IF(MID(J387,4,3)="551","DO","DI")</f>
        <v/>
      </c>
      <c r="L387" s="22" t="n"/>
      <c r="M387" s="22" t="n"/>
      <c r="N387" s="22">
        <f>IF(N386&lt;&gt;"",N386,"")</f>
        <v/>
      </c>
      <c r="O387" s="22" t="n"/>
      <c r="P387" s="22" t="n"/>
      <c r="Q387" s="22" t="n"/>
      <c r="R387" s="22" t="n"/>
      <c r="S387" s="25">
        <f>"%Z"&amp;TEXT(G387,"00")&amp;TEXT(H387,"0")&amp;"1"&amp;TEXT(I387,"00")</f>
        <v/>
      </c>
      <c r="T387" s="22">
        <f>IF(D387&lt;&gt;"",D387,"")</f>
        <v/>
      </c>
      <c r="U387" s="22" t="inlineStr">
        <is>
          <t>18-XHSC-17111</t>
        </is>
      </c>
      <c r="V387" s="22">
        <f>IF(E387&lt;&gt;"",E387,"")</f>
        <v/>
      </c>
      <c r="W387" s="23" t="inlineStr">
        <is>
          <t>RE</t>
        </is>
      </c>
      <c r="X387" s="84" t="inlineStr">
        <is>
          <t>DCS</t>
        </is>
      </c>
      <c r="Y387" s="27" t="n"/>
      <c r="Z387" s="27" t="n"/>
      <c r="AA387" s="28" t="n"/>
      <c r="AB387" s="33" t="n"/>
      <c r="AC387" s="29" t="n"/>
      <c r="AD387" s="27" t="n"/>
      <c r="AE387" s="27" t="n"/>
      <c r="AF387" s="27" t="n"/>
      <c r="AG387" s="27" t="n"/>
      <c r="AH387" s="27" t="n"/>
      <c r="AI387" s="27" t="n"/>
      <c r="AJ387" s="530" t="inlineStr">
        <is>
          <t>18-EJB-12-004</t>
        </is>
      </c>
      <c r="AK387" s="530" t="inlineStr">
        <is>
          <t>18-12-004-CC</t>
        </is>
      </c>
      <c r="AL387" s="27" t="n"/>
      <c r="AM387" s="27" t="n"/>
      <c r="AN387" s="27" t="n"/>
      <c r="AO387" s="27" t="n"/>
      <c r="AP387" s="27" t="n"/>
      <c r="AQ387" s="33" t="n"/>
      <c r="AR387" s="33" t="n"/>
      <c r="AS387" s="33" t="n"/>
      <c r="AT387" s="33" t="n"/>
      <c r="AU387" s="33" t="n"/>
      <c r="AV387" s="33" t="n"/>
      <c r="AW387" s="33" t="n"/>
      <c r="AX387" s="33" t="n"/>
      <c r="AY387" s="33" t="n"/>
      <c r="AZ387" s="33" t="n"/>
      <c r="BA387" s="33" t="n"/>
      <c r="BB387" s="33" t="n"/>
      <c r="BC387" s="33" t="n"/>
      <c r="BD387" s="33" t="n"/>
      <c r="BE387" s="33" t="n"/>
      <c r="BF387" s="33" t="n"/>
      <c r="BG387" s="33" t="n"/>
      <c r="BH387" s="33" t="n"/>
      <c r="BI387" s="27" t="n"/>
      <c r="BJ387" s="33" t="n"/>
      <c r="BK387" s="33" t="n"/>
      <c r="BL387" s="33" t="n"/>
      <c r="BM387" s="27" t="n"/>
      <c r="BN387" s="27" t="n"/>
      <c r="BO387" s="27" t="n"/>
      <c r="BP387" s="27" t="n"/>
      <c r="BQ387" s="522" t="inlineStr">
        <is>
          <t>-</t>
        </is>
      </c>
      <c r="BR387" s="37" t="n"/>
      <c r="BS387" s="36" t="n"/>
      <c r="BT387" s="37" t="n"/>
      <c r="BU387" s="39" t="n"/>
      <c r="BV387" s="523" t="n">
        <v>1812</v>
      </c>
    </row>
    <row r="388" ht="19.9" customHeight="1" s="521">
      <c r="A388" s="10" t="n">
        <v>388</v>
      </c>
      <c r="B388" s="15" t="n">
        <v>3</v>
      </c>
      <c r="C388" s="519" t="n">
        <v>1812</v>
      </c>
      <c r="D388" s="43" t="inlineStr">
        <is>
          <t>18-YL-17201R</t>
        </is>
      </c>
      <c r="E388" s="553" t="inlineStr">
        <is>
          <t>PP-1701A RUN</t>
        </is>
      </c>
      <c r="F388" s="22">
        <f>F387</f>
        <v/>
      </c>
      <c r="G388" s="21">
        <f>G387</f>
        <v/>
      </c>
      <c r="H388" s="21">
        <f>H387</f>
        <v/>
      </c>
      <c r="I388" s="21" t="n">
        <v>3</v>
      </c>
      <c r="J388" s="85">
        <f>J387</f>
        <v/>
      </c>
      <c r="K388" s="22">
        <f>IF(MID(J388,4,3)="551","DO","DI")</f>
        <v/>
      </c>
      <c r="L388" s="22" t="n"/>
      <c r="M388" s="22" t="n"/>
      <c r="N388" s="22">
        <f>IF(N387&lt;&gt;"",N387,"")</f>
        <v/>
      </c>
      <c r="O388" s="22" t="n"/>
      <c r="P388" s="22" t="n"/>
      <c r="Q388" s="22" t="n"/>
      <c r="R388" s="22" t="n"/>
      <c r="S388" s="25">
        <f>"%Z"&amp;TEXT(G388,"00")&amp;TEXT(H388,"0")&amp;"1"&amp;TEXT(I388,"00")</f>
        <v/>
      </c>
      <c r="T388" s="22">
        <f>IF(D388&lt;&gt;"",D388,"")</f>
        <v/>
      </c>
      <c r="U388" s="22" t="inlineStr">
        <is>
          <t>18-YL-17201R</t>
        </is>
      </c>
      <c r="V388" s="22">
        <f>IF(E388&lt;&gt;"",E388,"")</f>
        <v/>
      </c>
      <c r="W388" s="23" t="inlineStr">
        <is>
          <t>RE</t>
        </is>
      </c>
      <c r="X388" s="84" t="inlineStr">
        <is>
          <t>DCS</t>
        </is>
      </c>
      <c r="Y388" s="27" t="n"/>
      <c r="Z388" s="27" t="n"/>
      <c r="AA388" s="28" t="n"/>
      <c r="AB388" s="33" t="n"/>
      <c r="AC388" s="29" t="n"/>
      <c r="AD388" s="27" t="n"/>
      <c r="AE388" s="27" t="n"/>
      <c r="AF388" s="27" t="n"/>
      <c r="AG388" s="27" t="n"/>
      <c r="AH388" s="27" t="n"/>
      <c r="AI388" s="27" t="n"/>
      <c r="AJ388" s="530" t="n"/>
      <c r="AK388" s="530" t="inlineStr">
        <is>
          <t>MCC</t>
        </is>
      </c>
      <c r="AL388" s="27" t="n"/>
      <c r="AM388" s="27" t="n"/>
      <c r="AN388" s="27" t="n"/>
      <c r="AO388" s="27" t="n"/>
      <c r="AP388" s="27" t="n"/>
      <c r="AQ388" s="33" t="n"/>
      <c r="AR388" s="33" t="n"/>
      <c r="AS388" s="33" t="n"/>
      <c r="AT388" s="33" t="n"/>
      <c r="AU388" s="33" t="n"/>
      <c r="AV388" s="33" t="n"/>
      <c r="AW388" s="33" t="n"/>
      <c r="AX388" s="33" t="n"/>
      <c r="AY388" s="33" t="n"/>
      <c r="AZ388" s="33" t="n"/>
      <c r="BA388" s="33" t="n"/>
      <c r="BB388" s="33" t="n"/>
      <c r="BC388" s="33" t="n"/>
      <c r="BD388" s="33" t="n"/>
      <c r="BE388" s="33" t="n"/>
      <c r="BF388" s="33" t="n"/>
      <c r="BG388" s="33" t="n"/>
      <c r="BH388" s="33" t="n"/>
      <c r="BI388" s="27" t="n"/>
      <c r="BJ388" s="33" t="n"/>
      <c r="BK388" s="33" t="n"/>
      <c r="BL388" s="33" t="n"/>
      <c r="BM388" s="27" t="n"/>
      <c r="BN388" s="27" t="n"/>
      <c r="BO388" s="27" t="n"/>
      <c r="BP388" s="27" t="n"/>
      <c r="BQ388" s="522" t="inlineStr">
        <is>
          <t>1</t>
        </is>
      </c>
      <c r="BR388" s="37" t="n"/>
      <c r="BS388" s="36" t="n"/>
      <c r="BT388" s="37" t="n"/>
      <c r="BU388" s="39" t="n"/>
      <c r="BV388" s="523" t="n">
        <v>1812</v>
      </c>
    </row>
    <row r="389" ht="19.9" customHeight="1" s="521">
      <c r="A389" s="10" t="n">
        <v>389</v>
      </c>
      <c r="B389" s="15" t="n">
        <v>4</v>
      </c>
      <c r="C389" s="519" t="n">
        <v>1812</v>
      </c>
      <c r="D389" s="43" t="inlineStr">
        <is>
          <t>18-YL-17201F</t>
        </is>
      </c>
      <c r="E389" s="553" t="inlineStr">
        <is>
          <t>PP-1701A FAULT</t>
        </is>
      </c>
      <c r="F389" s="22">
        <f>F388</f>
        <v/>
      </c>
      <c r="G389" s="21">
        <f>G388</f>
        <v/>
      </c>
      <c r="H389" s="21">
        <f>H388</f>
        <v/>
      </c>
      <c r="I389" s="21" t="n">
        <v>4</v>
      </c>
      <c r="J389" s="85">
        <f>J388</f>
        <v/>
      </c>
      <c r="K389" s="22">
        <f>IF(MID(J389,4,3)="551","DO","DI")</f>
        <v/>
      </c>
      <c r="L389" s="22" t="n"/>
      <c r="M389" s="22" t="n"/>
      <c r="N389" s="22">
        <f>IF(N388&lt;&gt;"",N388,"")</f>
        <v/>
      </c>
      <c r="O389" s="22" t="n"/>
      <c r="P389" s="22" t="n"/>
      <c r="Q389" s="22" t="n"/>
      <c r="R389" s="22" t="n"/>
      <c r="S389" s="25">
        <f>"%Z"&amp;TEXT(G389,"00")&amp;TEXT(H389,"0")&amp;"1"&amp;TEXT(I389,"00")</f>
        <v/>
      </c>
      <c r="T389" s="22">
        <f>IF(D389&lt;&gt;"",D389,"")</f>
        <v/>
      </c>
      <c r="U389" s="22" t="inlineStr">
        <is>
          <t>18-YL-17201F</t>
        </is>
      </c>
      <c r="V389" s="22">
        <f>IF(E389&lt;&gt;"",E389,"")</f>
        <v/>
      </c>
      <c r="W389" s="23" t="inlineStr">
        <is>
          <t>RE</t>
        </is>
      </c>
      <c r="X389" s="84" t="inlineStr">
        <is>
          <t>DCS</t>
        </is>
      </c>
      <c r="Y389" s="27" t="n"/>
      <c r="Z389" s="27" t="n"/>
      <c r="AA389" s="28" t="n"/>
      <c r="AB389" s="33" t="n"/>
      <c r="AC389" s="29" t="n"/>
      <c r="AD389" s="27" t="n"/>
      <c r="AE389" s="27" t="n"/>
      <c r="AF389" s="27" t="n"/>
      <c r="AG389" s="27" t="n"/>
      <c r="AH389" s="27" t="n"/>
      <c r="AI389" s="27" t="n"/>
      <c r="AJ389" s="530" t="n"/>
      <c r="AK389" s="530" t="inlineStr">
        <is>
          <t>MCC</t>
        </is>
      </c>
      <c r="AL389" s="27" t="n"/>
      <c r="AM389" s="27" t="n"/>
      <c r="AN389" s="27" t="n"/>
      <c r="AO389" s="27" t="n"/>
      <c r="AP389" s="27" t="n"/>
      <c r="AQ389" s="33" t="n"/>
      <c r="AR389" s="33" t="n"/>
      <c r="AS389" s="33" t="n"/>
      <c r="AT389" s="33" t="n"/>
      <c r="AU389" s="33" t="n"/>
      <c r="AV389" s="33" t="n"/>
      <c r="AW389" s="33" t="n"/>
      <c r="AX389" s="33" t="n"/>
      <c r="AY389" s="33" t="n"/>
      <c r="AZ389" s="33" t="n"/>
      <c r="BA389" s="33" t="n"/>
      <c r="BB389" s="33" t="n"/>
      <c r="BC389" s="33" t="n"/>
      <c r="BD389" s="33" t="n"/>
      <c r="BE389" s="33" t="n"/>
      <c r="BF389" s="33" t="n"/>
      <c r="BG389" s="33" t="n"/>
      <c r="BH389" s="33" t="n"/>
      <c r="BI389" s="27" t="n"/>
      <c r="BJ389" s="33" t="n"/>
      <c r="BK389" s="33" t="n"/>
      <c r="BL389" s="33" t="n"/>
      <c r="BM389" s="27" t="n"/>
      <c r="BN389" s="27" t="n"/>
      <c r="BO389" s="27" t="n"/>
      <c r="BP389" s="27" t="n"/>
      <c r="BQ389" s="522" t="inlineStr">
        <is>
          <t>1</t>
        </is>
      </c>
      <c r="BR389" s="37" t="n"/>
      <c r="BS389" s="36" t="n"/>
      <c r="BT389" s="37" t="n"/>
      <c r="BU389" s="39" t="n"/>
      <c r="BV389" s="523" t="n">
        <v>1812</v>
      </c>
    </row>
    <row r="390" ht="19.9" customHeight="1" s="521">
      <c r="A390" s="10" t="n">
        <v>390</v>
      </c>
      <c r="B390" s="15" t="n">
        <v>5</v>
      </c>
      <c r="C390" s="519" t="n">
        <v>1812</v>
      </c>
      <c r="D390" s="43" t="inlineStr">
        <is>
          <t>18-YL-17202R</t>
        </is>
      </c>
      <c r="E390" s="553" t="inlineStr">
        <is>
          <t>PP-1701B RUN</t>
        </is>
      </c>
      <c r="F390" s="22">
        <f>F389</f>
        <v/>
      </c>
      <c r="G390" s="21">
        <f>G389</f>
        <v/>
      </c>
      <c r="H390" s="21">
        <f>H389</f>
        <v/>
      </c>
      <c r="I390" s="21" t="n">
        <v>5</v>
      </c>
      <c r="J390" s="85">
        <f>J389</f>
        <v/>
      </c>
      <c r="K390" s="22">
        <f>IF(MID(J390,4,3)="551","DO","DI")</f>
        <v/>
      </c>
      <c r="L390" s="22" t="n"/>
      <c r="M390" s="22" t="n"/>
      <c r="N390" s="22">
        <f>IF(N389&lt;&gt;"",N389,"")</f>
        <v/>
      </c>
      <c r="O390" s="22" t="n"/>
      <c r="P390" s="22" t="n"/>
      <c r="Q390" s="22" t="n"/>
      <c r="R390" s="22" t="n"/>
      <c r="S390" s="25">
        <f>"%Z"&amp;TEXT(G390,"00")&amp;TEXT(H390,"0")&amp;"1"&amp;TEXT(I390,"00")</f>
        <v/>
      </c>
      <c r="T390" s="22">
        <f>IF(D390&lt;&gt;"",D390,"")</f>
        <v/>
      </c>
      <c r="U390" s="22" t="inlineStr">
        <is>
          <t>18-YL-17202R</t>
        </is>
      </c>
      <c r="V390" s="22">
        <f>IF(E390&lt;&gt;"",E390,"")</f>
        <v/>
      </c>
      <c r="W390" s="23" t="inlineStr">
        <is>
          <t>RE</t>
        </is>
      </c>
      <c r="X390" s="84" t="inlineStr">
        <is>
          <t>DCS</t>
        </is>
      </c>
      <c r="Y390" s="27" t="n"/>
      <c r="Z390" s="27" t="n"/>
      <c r="AA390" s="28" t="n"/>
      <c r="AB390" s="33" t="n"/>
      <c r="AC390" s="29" t="n"/>
      <c r="AD390" s="27" t="n"/>
      <c r="AE390" s="27" t="n"/>
      <c r="AF390" s="27" t="n"/>
      <c r="AG390" s="27" t="n"/>
      <c r="AH390" s="27" t="n"/>
      <c r="AI390" s="27" t="n"/>
      <c r="AJ390" s="530" t="n"/>
      <c r="AK390" s="530" t="inlineStr">
        <is>
          <t>MCC</t>
        </is>
      </c>
      <c r="AL390" s="27" t="n"/>
      <c r="AM390" s="27" t="n"/>
      <c r="AN390" s="27" t="n"/>
      <c r="AO390" s="27" t="n"/>
      <c r="AP390" s="27" t="n"/>
      <c r="AQ390" s="33" t="n"/>
      <c r="AR390" s="33" t="n"/>
      <c r="AS390" s="33" t="n"/>
      <c r="AT390" s="33" t="n"/>
      <c r="AU390" s="33" t="n"/>
      <c r="AV390" s="33" t="n"/>
      <c r="AW390" s="33" t="n"/>
      <c r="AX390" s="33" t="n"/>
      <c r="AY390" s="33" t="n"/>
      <c r="AZ390" s="33" t="n"/>
      <c r="BA390" s="33" t="n"/>
      <c r="BB390" s="33" t="n"/>
      <c r="BC390" s="33" t="n"/>
      <c r="BD390" s="33" t="n"/>
      <c r="BE390" s="33" t="n"/>
      <c r="BF390" s="33" t="n"/>
      <c r="BG390" s="33" t="n"/>
      <c r="BH390" s="33" t="n"/>
      <c r="BI390" s="27" t="n"/>
      <c r="BJ390" s="33" t="n"/>
      <c r="BK390" s="33" t="n"/>
      <c r="BL390" s="33" t="n"/>
      <c r="BM390" s="27" t="n"/>
      <c r="BN390" s="27" t="n"/>
      <c r="BO390" s="27" t="n"/>
      <c r="BP390" s="27" t="n"/>
      <c r="BQ390" s="522" t="inlineStr">
        <is>
          <t>1</t>
        </is>
      </c>
      <c r="BR390" s="37" t="n"/>
      <c r="BS390" s="36" t="n"/>
      <c r="BT390" s="37" t="n"/>
      <c r="BU390" s="39" t="n"/>
      <c r="BV390" s="523" t="n">
        <v>1812</v>
      </c>
    </row>
    <row r="391" ht="19.9" customHeight="1" s="521">
      <c r="A391" s="10" t="n">
        <v>391</v>
      </c>
      <c r="B391" s="15" t="n">
        <v>6</v>
      </c>
      <c r="C391" s="519" t="n">
        <v>1812</v>
      </c>
      <c r="D391" s="43" t="inlineStr">
        <is>
          <t>18-YL-17202F</t>
        </is>
      </c>
      <c r="E391" s="553" t="inlineStr">
        <is>
          <t>PP-1701B FAULT</t>
        </is>
      </c>
      <c r="F391" s="22">
        <f>F390</f>
        <v/>
      </c>
      <c r="G391" s="21">
        <f>G390</f>
        <v/>
      </c>
      <c r="H391" s="21">
        <f>H390</f>
        <v/>
      </c>
      <c r="I391" s="21" t="n">
        <v>6</v>
      </c>
      <c r="J391" s="85">
        <f>J390</f>
        <v/>
      </c>
      <c r="K391" s="22">
        <f>IF(MID(J391,4,3)="551","DO","DI")</f>
        <v/>
      </c>
      <c r="L391" s="22" t="n"/>
      <c r="M391" s="22" t="n"/>
      <c r="N391" s="22">
        <f>IF(N390&lt;&gt;"",N390,"")</f>
        <v/>
      </c>
      <c r="O391" s="22" t="n"/>
      <c r="P391" s="22" t="n"/>
      <c r="Q391" s="22" t="n"/>
      <c r="R391" s="22" t="n"/>
      <c r="S391" s="25">
        <f>"%Z"&amp;TEXT(G391,"00")&amp;TEXT(H391,"0")&amp;"1"&amp;TEXT(I391,"00")</f>
        <v/>
      </c>
      <c r="T391" s="22">
        <f>IF(D391&lt;&gt;"",D391,"")</f>
        <v/>
      </c>
      <c r="U391" s="22" t="inlineStr">
        <is>
          <t>18-YL-17202F</t>
        </is>
      </c>
      <c r="V391" s="22">
        <f>IF(E391&lt;&gt;"",E391,"")</f>
        <v/>
      </c>
      <c r="W391" s="23" t="inlineStr">
        <is>
          <t>RE</t>
        </is>
      </c>
      <c r="X391" s="84" t="inlineStr">
        <is>
          <t>DCS</t>
        </is>
      </c>
      <c r="Y391" s="27" t="n"/>
      <c r="Z391" s="27" t="n"/>
      <c r="AA391" s="28" t="n"/>
      <c r="AB391" s="33" t="n"/>
      <c r="AC391" s="29" t="n"/>
      <c r="AD391" s="27" t="n"/>
      <c r="AE391" s="27" t="n"/>
      <c r="AF391" s="27" t="n"/>
      <c r="AG391" s="27" t="n"/>
      <c r="AH391" s="27" t="n"/>
      <c r="AI391" s="27" t="n"/>
      <c r="AJ391" s="530" t="n"/>
      <c r="AK391" s="530" t="inlineStr">
        <is>
          <t>MCC</t>
        </is>
      </c>
      <c r="AL391" s="27" t="n"/>
      <c r="AM391" s="27" t="n"/>
      <c r="AN391" s="27" t="n"/>
      <c r="AO391" s="27" t="n"/>
      <c r="AP391" s="27" t="n"/>
      <c r="AQ391" s="33" t="n"/>
      <c r="AR391" s="33" t="n"/>
      <c r="AS391" s="33" t="n"/>
      <c r="AT391" s="33" t="n"/>
      <c r="AU391" s="33" t="n"/>
      <c r="AV391" s="33" t="n"/>
      <c r="AW391" s="33" t="n"/>
      <c r="AX391" s="33" t="n"/>
      <c r="AY391" s="33" t="n"/>
      <c r="AZ391" s="33" t="n"/>
      <c r="BA391" s="33" t="n"/>
      <c r="BB391" s="33" t="n"/>
      <c r="BC391" s="33" t="n"/>
      <c r="BD391" s="33" t="n"/>
      <c r="BE391" s="33" t="n"/>
      <c r="BF391" s="33" t="n"/>
      <c r="BG391" s="33" t="n"/>
      <c r="BH391" s="33" t="n"/>
      <c r="BI391" s="27" t="n"/>
      <c r="BJ391" s="33" t="n"/>
      <c r="BK391" s="33" t="n"/>
      <c r="BL391" s="33" t="n"/>
      <c r="BM391" s="27" t="n"/>
      <c r="BN391" s="27" t="n"/>
      <c r="BO391" s="27" t="n"/>
      <c r="BP391" s="27" t="n"/>
      <c r="BQ391" s="522" t="inlineStr">
        <is>
          <t>1</t>
        </is>
      </c>
      <c r="BR391" s="37" t="n"/>
      <c r="BS391" s="36" t="n"/>
      <c r="BT391" s="37" t="n"/>
      <c r="BU391" s="39" t="n"/>
      <c r="BV391" s="523" t="n">
        <v>1812</v>
      </c>
    </row>
    <row r="392" ht="19.9" customHeight="1" s="521">
      <c r="A392" s="10" t="n">
        <v>392</v>
      </c>
      <c r="B392" s="15" t="n">
        <v>7</v>
      </c>
      <c r="C392" s="519" t="n">
        <v>1812</v>
      </c>
      <c r="D392" s="43" t="inlineStr">
        <is>
          <t>18-YL-17203R</t>
        </is>
      </c>
      <c r="E392" s="553" t="inlineStr">
        <is>
          <t>PP-1702A RUN</t>
        </is>
      </c>
      <c r="F392" s="22">
        <f>F391</f>
        <v/>
      </c>
      <c r="G392" s="21">
        <f>G391</f>
        <v/>
      </c>
      <c r="H392" s="21">
        <f>H391</f>
        <v/>
      </c>
      <c r="I392" s="21" t="n">
        <v>7</v>
      </c>
      <c r="J392" s="85">
        <f>J391</f>
        <v/>
      </c>
      <c r="K392" s="22">
        <f>IF(MID(J392,4,3)="551","DO","DI")</f>
        <v/>
      </c>
      <c r="L392" s="22" t="n"/>
      <c r="M392" s="22" t="n"/>
      <c r="N392" s="22">
        <f>IF(N391&lt;&gt;"",N391,"")</f>
        <v/>
      </c>
      <c r="O392" s="22" t="n"/>
      <c r="P392" s="22" t="n"/>
      <c r="Q392" s="22" t="n"/>
      <c r="R392" s="22" t="n"/>
      <c r="S392" s="25">
        <f>"%Z"&amp;TEXT(G392,"00")&amp;TEXT(H392,"0")&amp;"1"&amp;TEXT(I392,"00")</f>
        <v/>
      </c>
      <c r="T392" s="22">
        <f>IF(D392&lt;&gt;"",D392,"")</f>
        <v/>
      </c>
      <c r="U392" s="22" t="inlineStr">
        <is>
          <t>18-YL-17203R</t>
        </is>
      </c>
      <c r="V392" s="22">
        <f>IF(E392&lt;&gt;"",E392,"")</f>
        <v/>
      </c>
      <c r="W392" s="23" t="inlineStr">
        <is>
          <t>RE</t>
        </is>
      </c>
      <c r="X392" s="84" t="inlineStr">
        <is>
          <t>DCS</t>
        </is>
      </c>
      <c r="Y392" s="27" t="n"/>
      <c r="Z392" s="27" t="n"/>
      <c r="AA392" s="28" t="n"/>
      <c r="AB392" s="33" t="n"/>
      <c r="AC392" s="29" t="n"/>
      <c r="AD392" s="27" t="n"/>
      <c r="AE392" s="27" t="n"/>
      <c r="AF392" s="27" t="n"/>
      <c r="AG392" s="27" t="n"/>
      <c r="AH392" s="27" t="n"/>
      <c r="AI392" s="27" t="n"/>
      <c r="AJ392" s="530" t="n"/>
      <c r="AK392" s="530" t="inlineStr">
        <is>
          <t>MCC</t>
        </is>
      </c>
      <c r="AL392" s="27" t="n"/>
      <c r="AM392" s="27" t="n"/>
      <c r="AN392" s="27" t="n"/>
      <c r="AO392" s="27" t="n"/>
      <c r="AP392" s="27" t="n"/>
      <c r="AQ392" s="33" t="n"/>
      <c r="AR392" s="33" t="n"/>
      <c r="AS392" s="33" t="n"/>
      <c r="AT392" s="33" t="n"/>
      <c r="AU392" s="33" t="n"/>
      <c r="AV392" s="33" t="n"/>
      <c r="AW392" s="33" t="n"/>
      <c r="AX392" s="33" t="n"/>
      <c r="AY392" s="33" t="n"/>
      <c r="AZ392" s="33" t="n"/>
      <c r="BA392" s="33" t="n"/>
      <c r="BB392" s="33" t="n"/>
      <c r="BC392" s="33" t="n"/>
      <c r="BD392" s="33" t="n"/>
      <c r="BE392" s="33" t="n"/>
      <c r="BF392" s="33" t="n"/>
      <c r="BG392" s="33" t="n"/>
      <c r="BH392" s="33" t="n"/>
      <c r="BI392" s="27" t="n"/>
      <c r="BJ392" s="33" t="n"/>
      <c r="BK392" s="33" t="n"/>
      <c r="BL392" s="33" t="n"/>
      <c r="BM392" s="27" t="n"/>
      <c r="BN392" s="27" t="n"/>
      <c r="BO392" s="27" t="n"/>
      <c r="BP392" s="27" t="n"/>
      <c r="BQ392" s="522" t="inlineStr">
        <is>
          <t>1</t>
        </is>
      </c>
      <c r="BR392" s="37" t="n"/>
      <c r="BS392" s="36" t="n"/>
      <c r="BT392" s="37" t="n"/>
      <c r="BU392" s="39" t="n"/>
      <c r="BV392" s="523" t="n">
        <v>1812</v>
      </c>
    </row>
    <row r="393" ht="19.9" customHeight="1" s="521">
      <c r="A393" s="10" t="n">
        <v>393</v>
      </c>
      <c r="B393" s="15" t="n">
        <v>8</v>
      </c>
      <c r="C393" s="519" t="n">
        <v>1812</v>
      </c>
      <c r="D393" s="43" t="inlineStr">
        <is>
          <t>18-YL-17203F</t>
        </is>
      </c>
      <c r="E393" s="553" t="inlineStr">
        <is>
          <t>PP-1702A FAULT</t>
        </is>
      </c>
      <c r="F393" s="22">
        <f>F392</f>
        <v/>
      </c>
      <c r="G393" s="21">
        <f>G392</f>
        <v/>
      </c>
      <c r="H393" s="21">
        <f>H392</f>
        <v/>
      </c>
      <c r="I393" s="21" t="n">
        <v>8</v>
      </c>
      <c r="J393" s="85">
        <f>J392</f>
        <v/>
      </c>
      <c r="K393" s="22">
        <f>IF(MID(J393,4,3)="551","DO","DI")</f>
        <v/>
      </c>
      <c r="L393" s="22" t="n"/>
      <c r="M393" s="22" t="n"/>
      <c r="N393" s="22">
        <f>IF(N392&lt;&gt;"",N392,"")</f>
        <v/>
      </c>
      <c r="O393" s="22" t="n"/>
      <c r="P393" s="22" t="n"/>
      <c r="Q393" s="22" t="n"/>
      <c r="R393" s="22" t="n"/>
      <c r="S393" s="25">
        <f>"%Z"&amp;TEXT(G393,"00")&amp;TEXT(H393,"0")&amp;"1"&amp;TEXT(I393,"00")</f>
        <v/>
      </c>
      <c r="T393" s="22">
        <f>IF(D393&lt;&gt;"",D393,"")</f>
        <v/>
      </c>
      <c r="U393" s="22" t="inlineStr">
        <is>
          <t>18-YL-17203F</t>
        </is>
      </c>
      <c r="V393" s="22">
        <f>IF(E393&lt;&gt;"",E393,"")</f>
        <v/>
      </c>
      <c r="W393" s="23" t="inlineStr">
        <is>
          <t>RE</t>
        </is>
      </c>
      <c r="X393" s="84" t="inlineStr">
        <is>
          <t>DCS</t>
        </is>
      </c>
      <c r="Y393" s="27" t="n"/>
      <c r="Z393" s="27" t="n"/>
      <c r="AA393" s="28" t="n"/>
      <c r="AB393" s="33" t="n"/>
      <c r="AC393" s="29" t="n"/>
      <c r="AD393" s="27" t="n"/>
      <c r="AE393" s="27" t="n"/>
      <c r="AF393" s="27" t="n"/>
      <c r="AG393" s="27" t="n"/>
      <c r="AH393" s="27" t="n"/>
      <c r="AI393" s="27" t="n"/>
      <c r="AJ393" s="530" t="n"/>
      <c r="AK393" s="530" t="inlineStr">
        <is>
          <t>MCC</t>
        </is>
      </c>
      <c r="AL393" s="27" t="n"/>
      <c r="AM393" s="27" t="n"/>
      <c r="AN393" s="27" t="n"/>
      <c r="AO393" s="27" t="n"/>
      <c r="AP393" s="27" t="n"/>
      <c r="AQ393" s="33" t="n"/>
      <c r="AR393" s="33" t="n"/>
      <c r="AS393" s="33" t="n"/>
      <c r="AT393" s="33" t="n"/>
      <c r="AU393" s="33" t="n"/>
      <c r="AV393" s="33" t="n"/>
      <c r="AW393" s="33" t="n"/>
      <c r="AX393" s="33" t="n"/>
      <c r="AY393" s="33" t="n"/>
      <c r="AZ393" s="33" t="n"/>
      <c r="BA393" s="33" t="n"/>
      <c r="BB393" s="33" t="n"/>
      <c r="BC393" s="33" t="n"/>
      <c r="BD393" s="33" t="n"/>
      <c r="BE393" s="33" t="n"/>
      <c r="BF393" s="33" t="n"/>
      <c r="BG393" s="33" t="n"/>
      <c r="BH393" s="33" t="n"/>
      <c r="BI393" s="27" t="n"/>
      <c r="BJ393" s="33" t="n"/>
      <c r="BK393" s="33" t="n"/>
      <c r="BL393" s="33" t="n"/>
      <c r="BM393" s="27" t="n"/>
      <c r="BN393" s="27" t="n"/>
      <c r="BO393" s="27" t="n"/>
      <c r="BP393" s="27" t="n"/>
      <c r="BQ393" s="522" t="inlineStr">
        <is>
          <t>1</t>
        </is>
      </c>
      <c r="BR393" s="37" t="n"/>
      <c r="BS393" s="36" t="n"/>
      <c r="BT393" s="37" t="n"/>
      <c r="BU393" s="39" t="n"/>
      <c r="BV393" s="523" t="n">
        <v>1812</v>
      </c>
    </row>
    <row r="394" ht="19.9" customHeight="1" s="521">
      <c r="A394" s="10" t="n">
        <v>394</v>
      </c>
      <c r="B394" s="15" t="n">
        <v>9</v>
      </c>
      <c r="C394" s="519" t="n">
        <v>1812</v>
      </c>
      <c r="D394" s="43" t="inlineStr">
        <is>
          <t>18-YL-17204R</t>
        </is>
      </c>
      <c r="E394" s="553" t="inlineStr">
        <is>
          <t>PP-1702B RUN</t>
        </is>
      </c>
      <c r="F394" s="22">
        <f>F393</f>
        <v/>
      </c>
      <c r="G394" s="21">
        <f>G393</f>
        <v/>
      </c>
      <c r="H394" s="21">
        <f>H393</f>
        <v/>
      </c>
      <c r="I394" s="21" t="n">
        <v>9</v>
      </c>
      <c r="J394" s="85">
        <f>J393</f>
        <v/>
      </c>
      <c r="K394" s="22">
        <f>IF(MID(J394,4,3)="551","DO","DI")</f>
        <v/>
      </c>
      <c r="L394" s="22" t="n"/>
      <c r="M394" s="22" t="n"/>
      <c r="N394" s="22">
        <f>IF(N393&lt;&gt;"",N393,"")</f>
        <v/>
      </c>
      <c r="O394" s="22" t="n"/>
      <c r="P394" s="22" t="n"/>
      <c r="Q394" s="22" t="n"/>
      <c r="R394" s="22" t="n"/>
      <c r="S394" s="25">
        <f>"%Z"&amp;TEXT(G394,"00")&amp;TEXT(H394,"0")&amp;"1"&amp;TEXT(I394,"00")</f>
        <v/>
      </c>
      <c r="T394" s="22">
        <f>IF(D394&lt;&gt;"",D394,"")</f>
        <v/>
      </c>
      <c r="U394" s="22" t="inlineStr">
        <is>
          <t>18-YL-17204R</t>
        </is>
      </c>
      <c r="V394" s="22">
        <f>IF(E394&lt;&gt;"",E394,"")</f>
        <v/>
      </c>
      <c r="W394" s="23" t="inlineStr">
        <is>
          <t>RE</t>
        </is>
      </c>
      <c r="X394" s="84" t="inlineStr">
        <is>
          <t>DCS</t>
        </is>
      </c>
      <c r="Y394" s="27" t="n"/>
      <c r="Z394" s="27" t="n"/>
      <c r="AA394" s="28" t="n"/>
      <c r="AB394" s="33" t="n"/>
      <c r="AC394" s="29" t="n"/>
      <c r="AD394" s="27" t="n"/>
      <c r="AE394" s="27" t="n"/>
      <c r="AF394" s="27" t="n"/>
      <c r="AG394" s="27" t="n"/>
      <c r="AH394" s="27" t="n"/>
      <c r="AI394" s="27" t="n"/>
      <c r="AJ394" s="530" t="n"/>
      <c r="AK394" s="530" t="inlineStr">
        <is>
          <t>MCC</t>
        </is>
      </c>
      <c r="AL394" s="27" t="n"/>
      <c r="AM394" s="27" t="n"/>
      <c r="AN394" s="27" t="n"/>
      <c r="AO394" s="27" t="n"/>
      <c r="AP394" s="27" t="n"/>
      <c r="AQ394" s="33" t="n"/>
      <c r="AR394" s="33" t="n"/>
      <c r="AS394" s="33" t="n"/>
      <c r="AT394" s="33" t="n"/>
      <c r="AU394" s="33" t="n"/>
      <c r="AV394" s="33" t="n"/>
      <c r="AW394" s="33" t="n"/>
      <c r="AX394" s="33" t="n"/>
      <c r="AY394" s="33" t="n"/>
      <c r="AZ394" s="33" t="n"/>
      <c r="BA394" s="33" t="n"/>
      <c r="BB394" s="33" t="n"/>
      <c r="BC394" s="33" t="n"/>
      <c r="BD394" s="33" t="n"/>
      <c r="BE394" s="33" t="n"/>
      <c r="BF394" s="33" t="n"/>
      <c r="BG394" s="33" t="n"/>
      <c r="BH394" s="33" t="n"/>
      <c r="BI394" s="27" t="n"/>
      <c r="BJ394" s="33" t="n"/>
      <c r="BK394" s="33" t="n"/>
      <c r="BL394" s="33" t="n"/>
      <c r="BM394" s="27" t="n"/>
      <c r="BN394" s="27" t="n"/>
      <c r="BO394" s="27" t="n"/>
      <c r="BP394" s="27" t="n"/>
      <c r="BQ394" s="522" t="inlineStr">
        <is>
          <t>1</t>
        </is>
      </c>
      <c r="BR394" s="37" t="n"/>
      <c r="BS394" s="36" t="n"/>
      <c r="BT394" s="37" t="n"/>
      <c r="BU394" s="39" t="n"/>
      <c r="BV394" s="523" t="n">
        <v>1812</v>
      </c>
    </row>
    <row r="395" ht="19.9" customHeight="1" s="521">
      <c r="A395" s="10" t="n">
        <v>395</v>
      </c>
      <c r="B395" s="15" t="n">
        <v>10</v>
      </c>
      <c r="C395" s="519" t="n">
        <v>1812</v>
      </c>
      <c r="D395" s="43" t="inlineStr">
        <is>
          <t>18-YL-17204F</t>
        </is>
      </c>
      <c r="E395" s="553" t="inlineStr">
        <is>
          <t>PP-1702B FAULT</t>
        </is>
      </c>
      <c r="F395" s="22">
        <f>F394</f>
        <v/>
      </c>
      <c r="G395" s="21">
        <f>G394</f>
        <v/>
      </c>
      <c r="H395" s="21">
        <f>H394</f>
        <v/>
      </c>
      <c r="I395" s="21" t="n">
        <v>10</v>
      </c>
      <c r="J395" s="85">
        <f>J394</f>
        <v/>
      </c>
      <c r="K395" s="22">
        <f>IF(MID(J395,4,3)="551","DO","DI")</f>
        <v/>
      </c>
      <c r="L395" s="22" t="n"/>
      <c r="M395" s="22" t="n"/>
      <c r="N395" s="22">
        <f>IF(N394&lt;&gt;"",N394,"")</f>
        <v/>
      </c>
      <c r="O395" s="22" t="n"/>
      <c r="P395" s="22" t="n"/>
      <c r="Q395" s="22" t="n"/>
      <c r="R395" s="22" t="n"/>
      <c r="S395" s="25">
        <f>"%Z"&amp;TEXT(G395,"00")&amp;TEXT(H395,"0")&amp;"1"&amp;TEXT(I395,"00")</f>
        <v/>
      </c>
      <c r="T395" s="22">
        <f>IF(D395&lt;&gt;"",D395,"")</f>
        <v/>
      </c>
      <c r="U395" s="22" t="inlineStr">
        <is>
          <t>18-YL-17204F</t>
        </is>
      </c>
      <c r="V395" s="22">
        <f>IF(E395&lt;&gt;"",E395,"")</f>
        <v/>
      </c>
      <c r="W395" s="23" t="inlineStr">
        <is>
          <t>RE</t>
        </is>
      </c>
      <c r="X395" s="84" t="inlineStr">
        <is>
          <t>DCS</t>
        </is>
      </c>
      <c r="Y395" s="27" t="n"/>
      <c r="Z395" s="27" t="n"/>
      <c r="AA395" s="28" t="n"/>
      <c r="AB395" s="33" t="n"/>
      <c r="AC395" s="29" t="n"/>
      <c r="AD395" s="27" t="n"/>
      <c r="AE395" s="27" t="n"/>
      <c r="AF395" s="27" t="n"/>
      <c r="AG395" s="27" t="n"/>
      <c r="AH395" s="27" t="n"/>
      <c r="AI395" s="27" t="n"/>
      <c r="AJ395" s="530" t="n"/>
      <c r="AK395" s="530" t="inlineStr">
        <is>
          <t>MCC</t>
        </is>
      </c>
      <c r="AL395" s="27" t="n"/>
      <c r="AM395" s="27" t="n"/>
      <c r="AN395" s="27" t="n"/>
      <c r="AO395" s="27" t="n"/>
      <c r="AP395" s="27" t="n"/>
      <c r="AQ395" s="33" t="n"/>
      <c r="AR395" s="33" t="n"/>
      <c r="AS395" s="33" t="n"/>
      <c r="AT395" s="33" t="n"/>
      <c r="AU395" s="33" t="n"/>
      <c r="AV395" s="33" t="n"/>
      <c r="AW395" s="33" t="n"/>
      <c r="AX395" s="33" t="n"/>
      <c r="AY395" s="33" t="n"/>
      <c r="AZ395" s="33" t="n"/>
      <c r="BA395" s="33" t="n"/>
      <c r="BB395" s="33" t="n"/>
      <c r="BC395" s="33" t="n"/>
      <c r="BD395" s="33" t="n"/>
      <c r="BE395" s="33" t="n"/>
      <c r="BF395" s="33" t="n"/>
      <c r="BG395" s="33" t="n"/>
      <c r="BH395" s="33" t="n"/>
      <c r="BI395" s="27" t="n"/>
      <c r="BJ395" s="33" t="n"/>
      <c r="BK395" s="33" t="n"/>
      <c r="BL395" s="33" t="n"/>
      <c r="BM395" s="27" t="n"/>
      <c r="BN395" s="27" t="n"/>
      <c r="BO395" s="27" t="n"/>
      <c r="BP395" s="27" t="n"/>
      <c r="BQ395" s="522" t="inlineStr">
        <is>
          <t>1</t>
        </is>
      </c>
      <c r="BR395" s="37" t="n"/>
      <c r="BS395" s="36" t="n"/>
      <c r="BT395" s="37" t="n"/>
      <c r="BU395" s="39" t="n"/>
      <c r="BV395" s="523" t="n">
        <v>1812</v>
      </c>
    </row>
    <row r="396" ht="19.9" customHeight="1" s="521">
      <c r="A396" s="10" t="n">
        <v>396</v>
      </c>
      <c r="B396" s="15" t="n">
        <v>11</v>
      </c>
      <c r="C396" s="519" t="n">
        <v>1812</v>
      </c>
      <c r="D396" s="43" t="inlineStr">
        <is>
          <t>18-YL-17301R</t>
        </is>
      </c>
      <c r="E396" s="553" t="inlineStr">
        <is>
          <t>PP-1704 RUN</t>
        </is>
      </c>
      <c r="F396" s="22">
        <f>F395</f>
        <v/>
      </c>
      <c r="G396" s="21">
        <f>G395</f>
        <v/>
      </c>
      <c r="H396" s="21">
        <f>H395</f>
        <v/>
      </c>
      <c r="I396" s="21" t="n">
        <v>11</v>
      </c>
      <c r="J396" s="85">
        <f>J395</f>
        <v/>
      </c>
      <c r="K396" s="22">
        <f>IF(MID(J396,4,3)="551","DO","DI")</f>
        <v/>
      </c>
      <c r="L396" s="22" t="n"/>
      <c r="M396" s="22" t="n"/>
      <c r="N396" s="22">
        <f>IF(N395&lt;&gt;"",N395,"")</f>
        <v/>
      </c>
      <c r="O396" s="22" t="n"/>
      <c r="P396" s="22" t="n"/>
      <c r="Q396" s="22" t="n"/>
      <c r="R396" s="22" t="n"/>
      <c r="S396" s="25">
        <f>"%Z"&amp;TEXT(G396,"00")&amp;TEXT(H396,"0")&amp;"1"&amp;TEXT(I396,"00")</f>
        <v/>
      </c>
      <c r="T396" s="22">
        <f>IF(D396&lt;&gt;"",D396,"")</f>
        <v/>
      </c>
      <c r="U396" s="22" t="inlineStr">
        <is>
          <t>18-YL-17301R</t>
        </is>
      </c>
      <c r="V396" s="22">
        <f>IF(E396&lt;&gt;"",E396,"")</f>
        <v/>
      </c>
      <c r="W396" s="23" t="inlineStr">
        <is>
          <t>RE</t>
        </is>
      </c>
      <c r="X396" s="84" t="inlineStr">
        <is>
          <t>DCS</t>
        </is>
      </c>
      <c r="Y396" s="27" t="n"/>
      <c r="Z396" s="27" t="n"/>
      <c r="AA396" s="28" t="n"/>
      <c r="AB396" s="33" t="n"/>
      <c r="AC396" s="29" t="n"/>
      <c r="AD396" s="27" t="n"/>
      <c r="AE396" s="27" t="n"/>
      <c r="AF396" s="27" t="n"/>
      <c r="AG396" s="27" t="n"/>
      <c r="AH396" s="27" t="n"/>
      <c r="AI396" s="27" t="n"/>
      <c r="AJ396" s="530" t="n"/>
      <c r="AK396" s="530" t="inlineStr">
        <is>
          <t>MCC</t>
        </is>
      </c>
      <c r="AL396" s="27" t="n"/>
      <c r="AM396" s="27" t="n"/>
      <c r="AN396" s="27" t="n"/>
      <c r="AO396" s="27" t="n"/>
      <c r="AP396" s="27" t="n"/>
      <c r="AQ396" s="33" t="n"/>
      <c r="AR396" s="33" t="n"/>
      <c r="AS396" s="33" t="n"/>
      <c r="AT396" s="33" t="n"/>
      <c r="AU396" s="33" t="n"/>
      <c r="AV396" s="33" t="n"/>
      <c r="AW396" s="33" t="n"/>
      <c r="AX396" s="33" t="n"/>
      <c r="AY396" s="33" t="n"/>
      <c r="AZ396" s="33" t="n"/>
      <c r="BA396" s="33" t="n"/>
      <c r="BB396" s="33" t="n"/>
      <c r="BC396" s="33" t="n"/>
      <c r="BD396" s="33" t="n"/>
      <c r="BE396" s="33" t="n"/>
      <c r="BF396" s="33" t="n"/>
      <c r="BG396" s="33" t="n"/>
      <c r="BH396" s="33" t="n"/>
      <c r="BI396" s="27" t="n"/>
      <c r="BJ396" s="33" t="n"/>
      <c r="BK396" s="33" t="n"/>
      <c r="BL396" s="33" t="n"/>
      <c r="BM396" s="27" t="n"/>
      <c r="BN396" s="27" t="n"/>
      <c r="BO396" s="27" t="n"/>
      <c r="BP396" s="27" t="n"/>
      <c r="BQ396" s="522" t="inlineStr">
        <is>
          <t>1</t>
        </is>
      </c>
      <c r="BR396" s="37" t="n"/>
      <c r="BS396" s="36" t="n"/>
      <c r="BT396" s="37" t="n"/>
      <c r="BU396" s="39" t="n"/>
      <c r="BV396" s="523" t="n">
        <v>1812</v>
      </c>
    </row>
    <row r="397" ht="19.9" customHeight="1" s="521">
      <c r="A397" s="10" t="n">
        <v>397</v>
      </c>
      <c r="B397" s="15" t="n">
        <v>12</v>
      </c>
      <c r="C397" s="519" t="n">
        <v>1812</v>
      </c>
      <c r="D397" s="43" t="inlineStr">
        <is>
          <t>18-YL-17301F</t>
        </is>
      </c>
      <c r="E397" s="553" t="inlineStr">
        <is>
          <t>PP-1704 FAULT</t>
        </is>
      </c>
      <c r="F397" s="22">
        <f>F396</f>
        <v/>
      </c>
      <c r="G397" s="21">
        <f>G396</f>
        <v/>
      </c>
      <c r="H397" s="21">
        <f>H396</f>
        <v/>
      </c>
      <c r="I397" s="21" t="n">
        <v>12</v>
      </c>
      <c r="J397" s="85">
        <f>J396</f>
        <v/>
      </c>
      <c r="K397" s="22">
        <f>IF(MID(J397,4,3)="551","DO","DI")</f>
        <v/>
      </c>
      <c r="L397" s="22" t="n"/>
      <c r="M397" s="22" t="n"/>
      <c r="N397" s="22">
        <f>IF(N396&lt;&gt;"",N396,"")</f>
        <v/>
      </c>
      <c r="O397" s="22" t="n"/>
      <c r="P397" s="22" t="n"/>
      <c r="Q397" s="22" t="n"/>
      <c r="R397" s="22" t="n"/>
      <c r="S397" s="25">
        <f>"%Z"&amp;TEXT(G397,"00")&amp;TEXT(H397,"0")&amp;"1"&amp;TEXT(I397,"00")</f>
        <v/>
      </c>
      <c r="T397" s="22">
        <f>IF(D397&lt;&gt;"",D397,"")</f>
        <v/>
      </c>
      <c r="U397" s="22" t="inlineStr">
        <is>
          <t>18-YL-17301F</t>
        </is>
      </c>
      <c r="V397" s="22">
        <f>IF(E397&lt;&gt;"",E397,"")</f>
        <v/>
      </c>
      <c r="W397" s="23" t="inlineStr">
        <is>
          <t>RE</t>
        </is>
      </c>
      <c r="X397" s="84" t="inlineStr">
        <is>
          <t>DCS</t>
        </is>
      </c>
      <c r="Y397" s="27" t="n"/>
      <c r="Z397" s="27" t="n"/>
      <c r="AA397" s="28" t="n"/>
      <c r="AB397" s="33" t="n"/>
      <c r="AC397" s="29" t="n"/>
      <c r="AD397" s="27" t="n"/>
      <c r="AE397" s="27" t="n"/>
      <c r="AF397" s="27" t="n"/>
      <c r="AG397" s="27" t="n"/>
      <c r="AH397" s="27" t="n"/>
      <c r="AI397" s="27" t="n"/>
      <c r="AJ397" s="530" t="n"/>
      <c r="AK397" s="530" t="inlineStr">
        <is>
          <t>MCC</t>
        </is>
      </c>
      <c r="AL397" s="27" t="n"/>
      <c r="AM397" s="27" t="n"/>
      <c r="AN397" s="27" t="n"/>
      <c r="AO397" s="27" t="n"/>
      <c r="AP397" s="27" t="n"/>
      <c r="AQ397" s="33" t="n"/>
      <c r="AR397" s="33" t="n"/>
      <c r="AS397" s="33" t="n"/>
      <c r="AT397" s="33" t="n"/>
      <c r="AU397" s="33" t="n"/>
      <c r="AV397" s="33" t="n"/>
      <c r="AW397" s="33" t="n"/>
      <c r="AX397" s="33" t="n"/>
      <c r="AY397" s="33" t="n"/>
      <c r="AZ397" s="33" t="n"/>
      <c r="BA397" s="33" t="n"/>
      <c r="BB397" s="33" t="n"/>
      <c r="BC397" s="33" t="n"/>
      <c r="BD397" s="33" t="n"/>
      <c r="BE397" s="33" t="n"/>
      <c r="BF397" s="33" t="n"/>
      <c r="BG397" s="33" t="n"/>
      <c r="BH397" s="33" t="n"/>
      <c r="BI397" s="27" t="n"/>
      <c r="BJ397" s="33" t="n"/>
      <c r="BK397" s="33" t="n"/>
      <c r="BL397" s="33" t="n"/>
      <c r="BM397" s="27" t="n"/>
      <c r="BN397" s="27" t="n"/>
      <c r="BO397" s="27" t="n"/>
      <c r="BP397" s="27" t="n"/>
      <c r="BQ397" s="522" t="inlineStr">
        <is>
          <t>1</t>
        </is>
      </c>
      <c r="BR397" s="37" t="n"/>
      <c r="BS397" s="36" t="n"/>
      <c r="BT397" s="37" t="n"/>
      <c r="BU397" s="39" t="n"/>
      <c r="BV397" s="523" t="n">
        <v>1812</v>
      </c>
    </row>
    <row r="398" ht="19.9" customHeight="1" s="521">
      <c r="A398" s="10" t="n">
        <v>398</v>
      </c>
      <c r="B398" s="15" t="n">
        <v>13</v>
      </c>
      <c r="C398" s="519" t="n">
        <v>1812</v>
      </c>
      <c r="D398" s="43" t="inlineStr">
        <is>
          <t>18-YL-17109R</t>
        </is>
      </c>
      <c r="E398" s="553" t="inlineStr">
        <is>
          <t>PP-1705 RUN</t>
        </is>
      </c>
      <c r="F398" s="22">
        <f>F397</f>
        <v/>
      </c>
      <c r="G398" s="21">
        <f>G397</f>
        <v/>
      </c>
      <c r="H398" s="21">
        <f>H397</f>
        <v/>
      </c>
      <c r="I398" s="21" t="n">
        <v>13</v>
      </c>
      <c r="J398" s="85">
        <f>J397</f>
        <v/>
      </c>
      <c r="K398" s="22">
        <f>IF(MID(J398,4,3)="551","DO","DI")</f>
        <v/>
      </c>
      <c r="L398" s="22" t="n"/>
      <c r="M398" s="22" t="n"/>
      <c r="N398" s="22">
        <f>IF(N397&lt;&gt;"",N397,"")</f>
        <v/>
      </c>
      <c r="O398" s="22" t="n"/>
      <c r="P398" s="22" t="n"/>
      <c r="Q398" s="22" t="n"/>
      <c r="R398" s="22" t="n"/>
      <c r="S398" s="25">
        <f>"%Z"&amp;TEXT(G398,"00")&amp;TEXT(H398,"0")&amp;"1"&amp;TEXT(I398,"00")</f>
        <v/>
      </c>
      <c r="T398" s="22">
        <f>IF(D398&lt;&gt;"",D398,"")</f>
        <v/>
      </c>
      <c r="U398" s="22" t="inlineStr">
        <is>
          <t>18-YL-17109R</t>
        </is>
      </c>
      <c r="V398" s="22">
        <f>IF(E398&lt;&gt;"",E398,"")</f>
        <v/>
      </c>
      <c r="W398" s="23" t="inlineStr">
        <is>
          <t>RE</t>
        </is>
      </c>
      <c r="X398" s="84" t="inlineStr">
        <is>
          <t>DCS</t>
        </is>
      </c>
      <c r="Y398" s="27" t="n"/>
      <c r="Z398" s="27" t="n"/>
      <c r="AA398" s="28" t="n"/>
      <c r="AB398" s="33" t="n"/>
      <c r="AC398" s="29" t="n"/>
      <c r="AD398" s="27" t="n"/>
      <c r="AE398" s="27" t="n"/>
      <c r="AF398" s="27" t="n"/>
      <c r="AG398" s="27" t="n"/>
      <c r="AH398" s="27" t="n"/>
      <c r="AI398" s="27" t="n"/>
      <c r="AJ398" s="530" t="n"/>
      <c r="AK398" s="530" t="inlineStr">
        <is>
          <t>MCC</t>
        </is>
      </c>
      <c r="AL398" s="27" t="n"/>
      <c r="AM398" s="27" t="n"/>
      <c r="AN398" s="27" t="n"/>
      <c r="AO398" s="27" t="n"/>
      <c r="AP398" s="27" t="n"/>
      <c r="AQ398" s="33" t="n"/>
      <c r="AR398" s="33" t="n"/>
      <c r="AS398" s="33" t="n"/>
      <c r="AT398" s="33" t="n"/>
      <c r="AU398" s="33" t="n"/>
      <c r="AV398" s="33" t="n"/>
      <c r="AW398" s="33" t="n"/>
      <c r="AX398" s="33" t="n"/>
      <c r="AY398" s="33" t="n"/>
      <c r="AZ398" s="33" t="n"/>
      <c r="BA398" s="33" t="n"/>
      <c r="BB398" s="33" t="n"/>
      <c r="BC398" s="33" t="n"/>
      <c r="BD398" s="33" t="n"/>
      <c r="BE398" s="33" t="n"/>
      <c r="BF398" s="33" t="n"/>
      <c r="BG398" s="33" t="n"/>
      <c r="BH398" s="33" t="n"/>
      <c r="BI398" s="27" t="n"/>
      <c r="BJ398" s="33" t="n"/>
      <c r="BK398" s="33" t="n"/>
      <c r="BL398" s="33" t="n"/>
      <c r="BM398" s="27" t="n"/>
      <c r="BN398" s="27" t="n"/>
      <c r="BO398" s="27" t="n"/>
      <c r="BP398" s="27" t="n"/>
      <c r="BQ398" s="522" t="inlineStr">
        <is>
          <t>1</t>
        </is>
      </c>
      <c r="BR398" s="37" t="n"/>
      <c r="BS398" s="36" t="n"/>
      <c r="BT398" s="37" t="n"/>
      <c r="BU398" s="39" t="n"/>
      <c r="BV398" s="523" t="n">
        <v>1812</v>
      </c>
    </row>
    <row r="399" ht="19.9" customHeight="1" s="521">
      <c r="A399" s="10" t="n">
        <v>399</v>
      </c>
      <c r="B399" s="15" t="n">
        <v>14</v>
      </c>
      <c r="C399" s="519" t="n">
        <v>1812</v>
      </c>
      <c r="D399" s="43" t="inlineStr">
        <is>
          <t>18-YL-17109F</t>
        </is>
      </c>
      <c r="E399" s="553" t="inlineStr">
        <is>
          <t>PP-1705 FAULT</t>
        </is>
      </c>
      <c r="F399" s="22">
        <f>F398</f>
        <v/>
      </c>
      <c r="G399" s="21">
        <f>G398</f>
        <v/>
      </c>
      <c r="H399" s="21">
        <f>H398</f>
        <v/>
      </c>
      <c r="I399" s="21" t="n">
        <v>14</v>
      </c>
      <c r="J399" s="85">
        <f>J398</f>
        <v/>
      </c>
      <c r="K399" s="22">
        <f>IF(MID(J399,4,3)="551","DO","DI")</f>
        <v/>
      </c>
      <c r="L399" s="22" t="n"/>
      <c r="M399" s="22" t="n"/>
      <c r="N399" s="22">
        <f>IF(N398&lt;&gt;"",N398,"")</f>
        <v/>
      </c>
      <c r="O399" s="22" t="n"/>
      <c r="P399" s="22" t="n"/>
      <c r="Q399" s="22" t="n"/>
      <c r="R399" s="22" t="n"/>
      <c r="S399" s="25">
        <f>"%Z"&amp;TEXT(G399,"00")&amp;TEXT(H399,"0")&amp;"1"&amp;TEXT(I399,"00")</f>
        <v/>
      </c>
      <c r="T399" s="22">
        <f>IF(D399&lt;&gt;"",D399,"")</f>
        <v/>
      </c>
      <c r="U399" s="22" t="inlineStr">
        <is>
          <t>18-YL-17109F</t>
        </is>
      </c>
      <c r="V399" s="22">
        <f>IF(E399&lt;&gt;"",E399,"")</f>
        <v/>
      </c>
      <c r="W399" s="23" t="inlineStr">
        <is>
          <t>RE</t>
        </is>
      </c>
      <c r="X399" s="84" t="inlineStr">
        <is>
          <t>DCS</t>
        </is>
      </c>
      <c r="Y399" s="27" t="n"/>
      <c r="Z399" s="27" t="n"/>
      <c r="AA399" s="28" t="n"/>
      <c r="AB399" s="33" t="n"/>
      <c r="AC399" s="29" t="n"/>
      <c r="AD399" s="27" t="n"/>
      <c r="AE399" s="27" t="n"/>
      <c r="AF399" s="27" t="n"/>
      <c r="AG399" s="27" t="n"/>
      <c r="AH399" s="27" t="n"/>
      <c r="AI399" s="27" t="n"/>
      <c r="AJ399" s="530" t="n"/>
      <c r="AK399" s="530" t="inlineStr">
        <is>
          <t>MCC</t>
        </is>
      </c>
      <c r="AL399" s="27" t="n"/>
      <c r="AM399" s="27" t="n"/>
      <c r="AN399" s="27" t="n"/>
      <c r="AO399" s="27" t="n"/>
      <c r="AP399" s="27" t="n"/>
      <c r="AQ399" s="33" t="n"/>
      <c r="AR399" s="33" t="n"/>
      <c r="AS399" s="33" t="n"/>
      <c r="AT399" s="33" t="n"/>
      <c r="AU399" s="33" t="n"/>
      <c r="AV399" s="33" t="n"/>
      <c r="AW399" s="33" t="n"/>
      <c r="AX399" s="33" t="n"/>
      <c r="AY399" s="33" t="n"/>
      <c r="AZ399" s="33" t="n"/>
      <c r="BA399" s="33" t="n"/>
      <c r="BB399" s="33" t="n"/>
      <c r="BC399" s="33" t="n"/>
      <c r="BD399" s="33" t="n"/>
      <c r="BE399" s="33" t="n"/>
      <c r="BF399" s="33" t="n"/>
      <c r="BG399" s="33" t="n"/>
      <c r="BH399" s="33" t="n"/>
      <c r="BI399" s="27" t="n"/>
      <c r="BJ399" s="33" t="n"/>
      <c r="BK399" s="33" t="n"/>
      <c r="BL399" s="33" t="n"/>
      <c r="BM399" s="27" t="n"/>
      <c r="BN399" s="27" t="n"/>
      <c r="BO399" s="27" t="n"/>
      <c r="BP399" s="27" t="n"/>
      <c r="BQ399" s="522" t="inlineStr">
        <is>
          <t>1</t>
        </is>
      </c>
      <c r="BR399" s="37" t="n"/>
      <c r="BS399" s="36" t="n"/>
      <c r="BT399" s="37" t="n"/>
      <c r="BU399" s="39" t="n"/>
      <c r="BV399" s="523" t="n">
        <v>1812</v>
      </c>
    </row>
    <row r="400" ht="19.9" customHeight="1" s="521">
      <c r="A400" s="10" t="n">
        <v>400</v>
      </c>
      <c r="B400" s="15" t="n">
        <v>15</v>
      </c>
      <c r="C400" s="519" t="n">
        <v>1830</v>
      </c>
      <c r="D400" s="553" t="inlineStr">
        <is>
          <t>18-XHSO-21101</t>
        </is>
      </c>
      <c r="E400" s="553" t="inlineStr">
        <is>
          <t>PEROXIDE FROM PP-2102</t>
        </is>
      </c>
      <c r="F400" s="22">
        <f>F399</f>
        <v/>
      </c>
      <c r="G400" s="21">
        <f>G399</f>
        <v/>
      </c>
      <c r="H400" s="21">
        <f>H399</f>
        <v/>
      </c>
      <c r="I400" s="21" t="n">
        <v>15</v>
      </c>
      <c r="J400" s="85">
        <f>J399</f>
        <v/>
      </c>
      <c r="K400" s="22">
        <f>IF(MID(J400,4,3)="551","DO","DI")</f>
        <v/>
      </c>
      <c r="L400" s="22" t="n"/>
      <c r="M400" s="22" t="n"/>
      <c r="N400" s="22">
        <f>IF(N399&lt;&gt;"",N399,"")</f>
        <v/>
      </c>
      <c r="O400" s="22" t="n"/>
      <c r="P400" s="22" t="n"/>
      <c r="Q400" s="22" t="n"/>
      <c r="R400" s="22" t="n"/>
      <c r="S400" s="25">
        <f>"%Z"&amp;TEXT(G400,"00")&amp;TEXT(H400,"0")&amp;"1"&amp;TEXT(I400,"00")</f>
        <v/>
      </c>
      <c r="T400" s="22">
        <f>IF(D400&lt;&gt;"",D400,"")</f>
        <v/>
      </c>
      <c r="U400" s="22" t="inlineStr">
        <is>
          <t>18-XHSO-21101</t>
        </is>
      </c>
      <c r="V400" s="22">
        <f>IF(E400&lt;&gt;"",E400,"")</f>
        <v/>
      </c>
      <c r="W400" s="23" t="inlineStr">
        <is>
          <t>RE</t>
        </is>
      </c>
      <c r="X400" s="84" t="inlineStr">
        <is>
          <t>DCS</t>
        </is>
      </c>
      <c r="Y400" s="27" t="n"/>
      <c r="Z400" s="27" t="n"/>
      <c r="AA400" s="28" t="n"/>
      <c r="AB400" s="33" t="n"/>
      <c r="AC400" s="29" t="n"/>
      <c r="AD400" s="27" t="n"/>
      <c r="AE400" s="27" t="n"/>
      <c r="AF400" s="27" t="n"/>
      <c r="AG400" s="27" t="n"/>
      <c r="AH400" s="27" t="n"/>
      <c r="AI400" s="27" t="n"/>
      <c r="AJ400" s="530" t="inlineStr">
        <is>
          <t>18-EJB-30-023</t>
        </is>
      </c>
      <c r="AK400" s="530" t="inlineStr">
        <is>
          <t>18-30-023-CC</t>
        </is>
      </c>
      <c r="AL400" s="27" t="n"/>
      <c r="AM400" s="27" t="n"/>
      <c r="AN400" s="27" t="n"/>
      <c r="AO400" s="27" t="n"/>
      <c r="AP400" s="27" t="n"/>
      <c r="AQ400" s="33" t="n"/>
      <c r="AR400" s="33" t="n"/>
      <c r="AS400" s="33" t="n"/>
      <c r="AT400" s="33" t="n"/>
      <c r="AU400" s="33" t="n"/>
      <c r="AV400" s="33" t="n"/>
      <c r="AW400" s="33" t="n"/>
      <c r="AX400" s="33" t="n"/>
      <c r="AY400" s="33" t="n"/>
      <c r="AZ400" s="33" t="n"/>
      <c r="BA400" s="33" t="n"/>
      <c r="BB400" s="33" t="n"/>
      <c r="BC400" s="33" t="n"/>
      <c r="BD400" s="33" t="n"/>
      <c r="BE400" s="33" t="n"/>
      <c r="BF400" s="33" t="n"/>
      <c r="BG400" s="33" t="n"/>
      <c r="BH400" s="33" t="n"/>
      <c r="BI400" s="27" t="n"/>
      <c r="BJ400" s="33" t="n"/>
      <c r="BK400" s="33" t="n"/>
      <c r="BL400" s="33" t="n"/>
      <c r="BM400" s="27" t="n"/>
      <c r="BN400" s="27" t="n"/>
      <c r="BO400" s="27" t="n"/>
      <c r="BP400" s="27" t="n"/>
      <c r="BQ400" s="522" t="inlineStr">
        <is>
          <t>-</t>
        </is>
      </c>
      <c r="BR400" s="37" t="n"/>
      <c r="BS400" s="36" t="n"/>
      <c r="BT400" s="37" t="n"/>
      <c r="BU400" s="39" t="n"/>
      <c r="BV400" s="523" t="n">
        <v>1830</v>
      </c>
    </row>
    <row r="401" ht="19.9" customHeight="1" s="521">
      <c r="A401" s="10" t="n">
        <v>401</v>
      </c>
      <c r="B401" s="15" t="n">
        <v>16</v>
      </c>
      <c r="C401" s="519" t="n">
        <v>1830</v>
      </c>
      <c r="D401" s="553" t="inlineStr">
        <is>
          <t>18-XHSC-21101</t>
        </is>
      </c>
      <c r="E401" s="553" t="inlineStr">
        <is>
          <t>PEROXIDE FROM PP-2102</t>
        </is>
      </c>
      <c r="F401" s="22">
        <f>F400</f>
        <v/>
      </c>
      <c r="G401" s="21">
        <f>G400</f>
        <v/>
      </c>
      <c r="H401" s="21">
        <f>H400</f>
        <v/>
      </c>
      <c r="I401" s="21" t="n">
        <v>16</v>
      </c>
      <c r="J401" s="85">
        <f>J400</f>
        <v/>
      </c>
      <c r="K401" s="22">
        <f>IF(MID(J401,4,3)="551","DO","DI")</f>
        <v/>
      </c>
      <c r="L401" s="22" t="n"/>
      <c r="M401" s="22" t="n"/>
      <c r="N401" s="22">
        <f>IF(N400&lt;&gt;"",N400,"")</f>
        <v/>
      </c>
      <c r="O401" s="22" t="n"/>
      <c r="P401" s="22" t="n"/>
      <c r="Q401" s="22" t="n"/>
      <c r="R401" s="22" t="n"/>
      <c r="S401" s="25">
        <f>"%Z"&amp;TEXT(G401,"00")&amp;TEXT(H401,"0")&amp;"1"&amp;TEXT(I401,"00")</f>
        <v/>
      </c>
      <c r="T401" s="22">
        <f>IF(D401&lt;&gt;"",D401,"")</f>
        <v/>
      </c>
      <c r="U401" s="22" t="inlineStr">
        <is>
          <t>18-XHSC-21101</t>
        </is>
      </c>
      <c r="V401" s="22">
        <f>IF(E401&lt;&gt;"",E401,"")</f>
        <v/>
      </c>
      <c r="W401" s="23" t="inlineStr">
        <is>
          <t>RE</t>
        </is>
      </c>
      <c r="X401" s="84" t="inlineStr">
        <is>
          <t>DCS</t>
        </is>
      </c>
      <c r="Y401" s="27" t="n"/>
      <c r="Z401" s="27" t="n"/>
      <c r="AA401" s="28" t="n"/>
      <c r="AB401" s="33" t="n"/>
      <c r="AC401" s="29" t="n"/>
      <c r="AD401" s="27" t="n"/>
      <c r="AE401" s="27" t="n"/>
      <c r="AF401" s="27" t="n"/>
      <c r="AG401" s="27" t="n"/>
      <c r="AH401" s="27" t="n"/>
      <c r="AI401" s="27" t="n"/>
      <c r="AJ401" s="530" t="inlineStr">
        <is>
          <t>18-EJB-30-023</t>
        </is>
      </c>
      <c r="AK401" s="530" t="inlineStr">
        <is>
          <t>18-30-023-CC</t>
        </is>
      </c>
      <c r="AL401" s="27" t="n"/>
      <c r="AM401" s="27" t="n"/>
      <c r="AN401" s="27" t="n"/>
      <c r="AO401" s="27" t="n"/>
      <c r="AP401" s="27" t="n"/>
      <c r="AQ401" s="33" t="n"/>
      <c r="AR401" s="33" t="n"/>
      <c r="AS401" s="33" t="n"/>
      <c r="AT401" s="33" t="n"/>
      <c r="AU401" s="33" t="n"/>
      <c r="AV401" s="33" t="n"/>
      <c r="AW401" s="33" t="n"/>
      <c r="AX401" s="33" t="n"/>
      <c r="AY401" s="33" t="n"/>
      <c r="AZ401" s="33" t="n"/>
      <c r="BA401" s="33" t="n"/>
      <c r="BB401" s="33" t="n"/>
      <c r="BC401" s="33" t="n"/>
      <c r="BD401" s="33" t="n"/>
      <c r="BE401" s="33" t="n"/>
      <c r="BF401" s="33" t="n"/>
      <c r="BG401" s="33" t="n"/>
      <c r="BH401" s="33" t="n"/>
      <c r="BI401" s="27" t="n"/>
      <c r="BJ401" s="33" t="n"/>
      <c r="BK401" s="33" t="n"/>
      <c r="BL401" s="33" t="n"/>
      <c r="BM401" s="27" t="n"/>
      <c r="BN401" s="27" t="n"/>
      <c r="BO401" s="27" t="n"/>
      <c r="BP401" s="27" t="n"/>
      <c r="BQ401" s="522" t="inlineStr">
        <is>
          <t>-</t>
        </is>
      </c>
      <c r="BR401" s="37" t="n"/>
      <c r="BS401" s="36" t="n"/>
      <c r="BT401" s="37" t="n"/>
      <c r="BU401" s="39" t="n"/>
      <c r="BV401" s="523" t="n">
        <v>1830</v>
      </c>
    </row>
    <row r="402" ht="19.9" customHeight="1" s="521">
      <c r="A402" s="10" t="n">
        <v>402</v>
      </c>
      <c r="B402" s="15" t="n">
        <v>17</v>
      </c>
      <c r="C402" s="519" t="n">
        <v>1830</v>
      </c>
      <c r="D402" s="43" t="inlineStr">
        <is>
          <t>18-XHSO-24102</t>
        </is>
      </c>
      <c r="E402" s="553" t="inlineStr">
        <is>
          <t>LIQUID ADDITIVES VE-2401</t>
        </is>
      </c>
      <c r="F402" s="22">
        <f>F401</f>
        <v/>
      </c>
      <c r="G402" s="21">
        <f>G401</f>
        <v/>
      </c>
      <c r="H402" s="21">
        <f>H401</f>
        <v/>
      </c>
      <c r="I402" s="21" t="n">
        <v>17</v>
      </c>
      <c r="J402" s="85">
        <f>J401</f>
        <v/>
      </c>
      <c r="K402" s="22">
        <f>IF(MID(J402,4,3)="551","DO","DI")</f>
        <v/>
      </c>
      <c r="L402" s="22" t="n"/>
      <c r="M402" s="22" t="n"/>
      <c r="N402" s="22">
        <f>IF(N401&lt;&gt;"",N401,"")</f>
        <v/>
      </c>
      <c r="O402" s="22" t="n"/>
      <c r="P402" s="22" t="n"/>
      <c r="Q402" s="22" t="n"/>
      <c r="R402" s="22" t="n"/>
      <c r="S402" s="25">
        <f>"%Z"&amp;TEXT(G402,"00")&amp;TEXT(H402,"0")&amp;"1"&amp;TEXT(I402,"00")</f>
        <v/>
      </c>
      <c r="T402" s="22">
        <f>IF(D402&lt;&gt;"",D402,"")</f>
        <v/>
      </c>
      <c r="U402" s="22" t="inlineStr">
        <is>
          <t>18-XHSO-24102</t>
        </is>
      </c>
      <c r="V402" s="22">
        <f>IF(E402&lt;&gt;"",E402,"")</f>
        <v/>
      </c>
      <c r="W402" s="23" t="inlineStr">
        <is>
          <t>RE</t>
        </is>
      </c>
      <c r="X402" s="84" t="inlineStr">
        <is>
          <t>DCS</t>
        </is>
      </c>
      <c r="Y402" s="27" t="n"/>
      <c r="Z402" s="27" t="n"/>
      <c r="AA402" s="28" t="n"/>
      <c r="AB402" s="33" t="n"/>
      <c r="AC402" s="29" t="n"/>
      <c r="AD402" s="27" t="n"/>
      <c r="AE402" s="27" t="n"/>
      <c r="AF402" s="27" t="n"/>
      <c r="AG402" s="27" t="n"/>
      <c r="AH402" s="27" t="n"/>
      <c r="AI402" s="27" t="n"/>
      <c r="AJ402" s="530" t="inlineStr">
        <is>
          <t>18-EJB-30-025</t>
        </is>
      </c>
      <c r="AK402" s="530" t="inlineStr">
        <is>
          <t>18-30-025-CC</t>
        </is>
      </c>
      <c r="AL402" s="27" t="n"/>
      <c r="AM402" s="27" t="n"/>
      <c r="AN402" s="27" t="n"/>
      <c r="AO402" s="27" t="n"/>
      <c r="AP402" s="27" t="n"/>
      <c r="AQ402" s="33" t="n"/>
      <c r="AR402" s="33" t="n"/>
      <c r="AS402" s="33" t="n"/>
      <c r="AT402" s="33" t="n"/>
      <c r="AU402" s="33" t="n"/>
      <c r="AV402" s="33" t="n"/>
      <c r="AW402" s="33" t="n"/>
      <c r="AX402" s="33" t="n"/>
      <c r="AY402" s="33" t="n"/>
      <c r="AZ402" s="33" t="n"/>
      <c r="BA402" s="33" t="n"/>
      <c r="BB402" s="33" t="n"/>
      <c r="BC402" s="33" t="n"/>
      <c r="BD402" s="33" t="n"/>
      <c r="BE402" s="33" t="n"/>
      <c r="BF402" s="33" t="n"/>
      <c r="BG402" s="33" t="n"/>
      <c r="BH402" s="33" t="n"/>
      <c r="BI402" s="27" t="n"/>
      <c r="BJ402" s="33" t="n"/>
      <c r="BK402" s="33" t="n"/>
      <c r="BL402" s="33" t="n"/>
      <c r="BM402" s="27" t="n"/>
      <c r="BN402" s="27" t="n"/>
      <c r="BO402" s="27" t="n"/>
      <c r="BP402" s="27" t="n"/>
      <c r="BQ402" s="522" t="inlineStr">
        <is>
          <t>-</t>
        </is>
      </c>
      <c r="BR402" s="37" t="n"/>
      <c r="BS402" s="36" t="n"/>
      <c r="BT402" s="37" t="n"/>
      <c r="BV402" s="523" t="n">
        <v>1830</v>
      </c>
    </row>
    <row r="403" ht="19.9" customHeight="1" s="521">
      <c r="A403" s="10" t="n">
        <v>403</v>
      </c>
      <c r="B403" s="15" t="n">
        <v>18</v>
      </c>
      <c r="C403" s="519" t="n">
        <v>1830</v>
      </c>
      <c r="D403" s="43" t="inlineStr">
        <is>
          <t>18-XHSC-24102</t>
        </is>
      </c>
      <c r="E403" s="553" t="inlineStr">
        <is>
          <t>LIQUID ADDITIVES VE-2401</t>
        </is>
      </c>
      <c r="F403" s="22">
        <f>F402</f>
        <v/>
      </c>
      <c r="G403" s="21">
        <f>G402</f>
        <v/>
      </c>
      <c r="H403" s="21">
        <f>H402</f>
        <v/>
      </c>
      <c r="I403" s="21" t="n">
        <v>18</v>
      </c>
      <c r="J403" s="85">
        <f>J402</f>
        <v/>
      </c>
      <c r="K403" s="22">
        <f>IF(MID(J403,4,3)="551","DO","DI")</f>
        <v/>
      </c>
      <c r="L403" s="22" t="n"/>
      <c r="M403" s="22" t="n"/>
      <c r="N403" s="22">
        <f>IF(N402&lt;&gt;"",N402,"")</f>
        <v/>
      </c>
      <c r="O403" s="22" t="n"/>
      <c r="P403" s="22" t="n"/>
      <c r="Q403" s="22" t="n"/>
      <c r="R403" s="22" t="n"/>
      <c r="S403" s="25">
        <f>"%Z"&amp;TEXT(G403,"00")&amp;TEXT(H403,"0")&amp;"1"&amp;TEXT(I403,"00")</f>
        <v/>
      </c>
      <c r="T403" s="22">
        <f>IF(D403&lt;&gt;"",D403,"")</f>
        <v/>
      </c>
      <c r="U403" s="22" t="inlineStr">
        <is>
          <t>18-XHSC-24102</t>
        </is>
      </c>
      <c r="V403" s="22">
        <f>IF(E403&lt;&gt;"",E403,"")</f>
        <v/>
      </c>
      <c r="W403" s="23" t="inlineStr">
        <is>
          <t>RE</t>
        </is>
      </c>
      <c r="X403" s="84" t="inlineStr">
        <is>
          <t>DCS</t>
        </is>
      </c>
      <c r="Y403" s="27" t="n"/>
      <c r="Z403" s="27" t="n"/>
      <c r="AA403" s="28" t="n"/>
      <c r="AB403" s="33" t="n"/>
      <c r="AC403" s="29" t="n"/>
      <c r="AD403" s="27" t="n"/>
      <c r="AE403" s="27" t="n"/>
      <c r="AF403" s="27" t="n"/>
      <c r="AG403" s="27" t="n"/>
      <c r="AH403" s="27" t="n"/>
      <c r="AI403" s="27" t="n"/>
      <c r="AJ403" s="530" t="inlineStr">
        <is>
          <t>18-EJB-30-025</t>
        </is>
      </c>
      <c r="AK403" s="530" t="inlineStr">
        <is>
          <t>18-30-025-CC</t>
        </is>
      </c>
      <c r="AL403" s="27" t="n"/>
      <c r="AM403" s="27" t="n"/>
      <c r="AN403" s="27" t="n"/>
      <c r="AO403" s="27" t="n"/>
      <c r="AP403" s="27" t="n"/>
      <c r="AQ403" s="33" t="n"/>
      <c r="AR403" s="33" t="n"/>
      <c r="AS403" s="33" t="n"/>
      <c r="AT403" s="33" t="n"/>
      <c r="AU403" s="33" t="n"/>
      <c r="AV403" s="33" t="n"/>
      <c r="AW403" s="33" t="n"/>
      <c r="AX403" s="33" t="n"/>
      <c r="AY403" s="33" t="n"/>
      <c r="AZ403" s="33" t="n"/>
      <c r="BA403" s="33" t="n"/>
      <c r="BB403" s="33" t="n"/>
      <c r="BC403" s="33" t="n"/>
      <c r="BD403" s="33" t="n"/>
      <c r="BE403" s="33" t="n"/>
      <c r="BF403" s="33" t="n"/>
      <c r="BG403" s="33" t="n"/>
      <c r="BH403" s="33" t="n"/>
      <c r="BI403" s="27" t="n"/>
      <c r="BJ403" s="33" t="n"/>
      <c r="BK403" s="33" t="n"/>
      <c r="BL403" s="33" t="n"/>
      <c r="BM403" s="27" t="n"/>
      <c r="BN403" s="27" t="n"/>
      <c r="BO403" s="27" t="n"/>
      <c r="BP403" s="27" t="n"/>
      <c r="BQ403" s="522" t="inlineStr">
        <is>
          <t>-</t>
        </is>
      </c>
      <c r="BR403" s="37" t="n"/>
      <c r="BS403" s="36" t="n"/>
      <c r="BT403" s="37" t="n"/>
      <c r="BV403" s="523" t="n">
        <v>1830</v>
      </c>
    </row>
    <row r="404" ht="19.9" customHeight="1" s="521">
      <c r="A404" s="10" t="n">
        <v>404</v>
      </c>
      <c r="B404" s="15" t="n">
        <v>19</v>
      </c>
      <c r="C404" s="519" t="n">
        <v>1830</v>
      </c>
      <c r="D404" s="553" t="inlineStr">
        <is>
          <t>18-XHSO-66101</t>
        </is>
      </c>
      <c r="E404" s="553" t="inlineStr">
        <is>
          <t>-</t>
        </is>
      </c>
      <c r="F404" s="22">
        <f>F403</f>
        <v/>
      </c>
      <c r="G404" s="21">
        <f>G403</f>
        <v/>
      </c>
      <c r="H404" s="21">
        <f>H403</f>
        <v/>
      </c>
      <c r="I404" s="21" t="n">
        <v>19</v>
      </c>
      <c r="J404" s="85">
        <f>J403</f>
        <v/>
      </c>
      <c r="K404" s="22">
        <f>IF(MID(J404,4,3)="551","DO","DI")</f>
        <v/>
      </c>
      <c r="L404" s="22" t="n"/>
      <c r="M404" s="22" t="n"/>
      <c r="N404" s="22">
        <f>IF(N403&lt;&gt;"",N403,"")</f>
        <v/>
      </c>
      <c r="O404" s="22" t="n"/>
      <c r="P404" s="22" t="n"/>
      <c r="Q404" s="22" t="n"/>
      <c r="R404" s="22" t="n"/>
      <c r="S404" s="25">
        <f>"%Z"&amp;TEXT(G404,"00")&amp;TEXT(H404,"0")&amp;"1"&amp;TEXT(I404,"00")</f>
        <v/>
      </c>
      <c r="T404" s="22">
        <f>IF(D404&lt;&gt;"",D404,"")</f>
        <v/>
      </c>
      <c r="U404" s="22" t="inlineStr">
        <is>
          <t>18-XHSO-66101</t>
        </is>
      </c>
      <c r="V404" s="22">
        <f>IF(E404&lt;&gt;"",E404,"")</f>
        <v/>
      </c>
      <c r="W404" s="23" t="inlineStr">
        <is>
          <t>RE</t>
        </is>
      </c>
      <c r="X404" s="84" t="inlineStr">
        <is>
          <t>DCS</t>
        </is>
      </c>
      <c r="Y404" s="27" t="n"/>
      <c r="Z404" s="27" t="n"/>
      <c r="AA404" s="28" t="n"/>
      <c r="AB404" s="33" t="n"/>
      <c r="AC404" s="29" t="n"/>
      <c r="AD404" s="27" t="n"/>
      <c r="AE404" s="27" t="n"/>
      <c r="AF404" s="27" t="n"/>
      <c r="AG404" s="27" t="n"/>
      <c r="AH404" s="27" t="n"/>
      <c r="AI404" s="27" t="n"/>
      <c r="AJ404" s="530" t="inlineStr">
        <is>
          <t>18-EJB-30-023</t>
        </is>
      </c>
      <c r="AK404" s="530" t="inlineStr">
        <is>
          <t>18-30-023-CC</t>
        </is>
      </c>
      <c r="AL404" s="27" t="n"/>
      <c r="AM404" s="27" t="n"/>
      <c r="AN404" s="27" t="n"/>
      <c r="AO404" s="27" t="n"/>
      <c r="AP404" s="27" t="n"/>
      <c r="AQ404" s="33" t="n"/>
      <c r="AR404" s="33" t="n"/>
      <c r="AS404" s="33" t="n"/>
      <c r="AT404" s="33" t="n"/>
      <c r="AU404" s="33" t="n"/>
      <c r="AV404" s="33" t="n"/>
      <c r="AW404" s="33" t="n"/>
      <c r="AX404" s="33" t="n"/>
      <c r="AY404" s="33" t="n"/>
      <c r="AZ404" s="33" t="n"/>
      <c r="BA404" s="33" t="n"/>
      <c r="BB404" s="33" t="n"/>
      <c r="BC404" s="33" t="n"/>
      <c r="BD404" s="33" t="n"/>
      <c r="BE404" s="33" t="n"/>
      <c r="BF404" s="33" t="n"/>
      <c r="BG404" s="33" t="n"/>
      <c r="BH404" s="33" t="n"/>
      <c r="BI404" s="27" t="n"/>
      <c r="BJ404" s="33" t="n"/>
      <c r="BK404" s="33" t="n"/>
      <c r="BL404" s="33" t="n"/>
      <c r="BM404" s="27" t="n"/>
      <c r="BN404" s="27" t="n"/>
      <c r="BO404" s="27" t="n"/>
      <c r="BP404" s="27" t="n"/>
      <c r="BQ404" s="522" t="inlineStr">
        <is>
          <t>-</t>
        </is>
      </c>
      <c r="BR404" s="37" t="n"/>
      <c r="BS404" s="36" t="n"/>
      <c r="BT404" s="37" t="n"/>
      <c r="BV404" s="523" t="n">
        <v>1830</v>
      </c>
    </row>
    <row r="405" ht="19.9" customHeight="1" s="521">
      <c r="A405" s="10" t="n">
        <v>405</v>
      </c>
      <c r="B405" s="15" t="n">
        <v>20</v>
      </c>
      <c r="C405" s="519" t="n">
        <v>1830</v>
      </c>
      <c r="D405" s="553" t="inlineStr">
        <is>
          <t>18-XHSC-66101</t>
        </is>
      </c>
      <c r="E405" s="553" t="inlineStr">
        <is>
          <t>-</t>
        </is>
      </c>
      <c r="F405" s="22">
        <f>F404</f>
        <v/>
      </c>
      <c r="G405" s="21">
        <f>G404</f>
        <v/>
      </c>
      <c r="H405" s="21">
        <f>H404</f>
        <v/>
      </c>
      <c r="I405" s="21" t="n">
        <v>20</v>
      </c>
      <c r="J405" s="85">
        <f>J404</f>
        <v/>
      </c>
      <c r="K405" s="22">
        <f>IF(MID(J405,4,3)="551","DO","DI")</f>
        <v/>
      </c>
      <c r="L405" s="22" t="n"/>
      <c r="M405" s="22" t="n"/>
      <c r="N405" s="22">
        <f>IF(N404&lt;&gt;"",N404,"")</f>
        <v/>
      </c>
      <c r="O405" s="22" t="n"/>
      <c r="P405" s="22" t="n"/>
      <c r="Q405" s="22" t="n"/>
      <c r="R405" s="22" t="n"/>
      <c r="S405" s="25">
        <f>"%Z"&amp;TEXT(G405,"00")&amp;TEXT(H405,"0")&amp;"1"&amp;TEXT(I405,"00")</f>
        <v/>
      </c>
      <c r="T405" s="22">
        <f>IF(D405&lt;&gt;"",D405,"")</f>
        <v/>
      </c>
      <c r="U405" s="22" t="inlineStr">
        <is>
          <t>18-XHSC-66101</t>
        </is>
      </c>
      <c r="V405" s="22">
        <f>IF(E405&lt;&gt;"",E405,"")</f>
        <v/>
      </c>
      <c r="W405" s="23" t="inlineStr">
        <is>
          <t>RE</t>
        </is>
      </c>
      <c r="X405" s="84" t="inlineStr">
        <is>
          <t>DCS</t>
        </is>
      </c>
      <c r="Y405" s="27" t="n"/>
      <c r="Z405" s="27" t="n"/>
      <c r="AA405" s="28" t="n"/>
      <c r="AB405" s="33" t="n"/>
      <c r="AC405" s="29" t="n"/>
      <c r="AD405" s="27" t="n"/>
      <c r="AE405" s="27" t="n"/>
      <c r="AF405" s="27" t="n"/>
      <c r="AG405" s="27" t="n"/>
      <c r="AH405" s="27" t="n"/>
      <c r="AI405" s="27" t="n"/>
      <c r="AJ405" s="530" t="inlineStr">
        <is>
          <t>18-EJB-30-023</t>
        </is>
      </c>
      <c r="AK405" s="530" t="inlineStr">
        <is>
          <t>18-30-023-CC</t>
        </is>
      </c>
      <c r="AL405" s="27" t="n"/>
      <c r="AM405" s="27" t="n"/>
      <c r="AN405" s="27" t="n"/>
      <c r="AO405" s="27" t="n"/>
      <c r="AP405" s="27" t="n"/>
      <c r="AQ405" s="33" t="n"/>
      <c r="AR405" s="33" t="n"/>
      <c r="AS405" s="33" t="n"/>
      <c r="AT405" s="33" t="n"/>
      <c r="AU405" s="33" t="n"/>
      <c r="AV405" s="33" t="n"/>
      <c r="AW405" s="33" t="n"/>
      <c r="AX405" s="33" t="n"/>
      <c r="AY405" s="33" t="n"/>
      <c r="AZ405" s="33" t="n"/>
      <c r="BA405" s="33" t="n"/>
      <c r="BB405" s="33" t="n"/>
      <c r="BC405" s="33" t="n"/>
      <c r="BD405" s="33" t="n"/>
      <c r="BE405" s="33" t="n"/>
      <c r="BF405" s="33" t="n"/>
      <c r="BG405" s="33" t="n"/>
      <c r="BH405" s="33" t="n"/>
      <c r="BI405" s="27" t="n"/>
      <c r="BJ405" s="33" t="n"/>
      <c r="BK405" s="33" t="n"/>
      <c r="BL405" s="33" t="n"/>
      <c r="BM405" s="27" t="n"/>
      <c r="BN405" s="27" t="n"/>
      <c r="BO405" s="27" t="n"/>
      <c r="BP405" s="27" t="n"/>
      <c r="BQ405" s="522" t="inlineStr">
        <is>
          <t>-</t>
        </is>
      </c>
      <c r="BR405" s="37" t="n"/>
      <c r="BS405" s="36" t="n"/>
      <c r="BT405" s="37" t="n"/>
      <c r="BV405" s="523" t="n">
        <v>1830</v>
      </c>
    </row>
    <row r="406" ht="19.9" customHeight="1" s="521">
      <c r="A406" s="10" t="n">
        <v>406</v>
      </c>
      <c r="B406" s="15" t="n">
        <v>21</v>
      </c>
      <c r="C406" s="519" t="n"/>
      <c r="D406" s="50">
        <f>LEFT(F406,1)&amp;RIGHT(F406,2)&amp;"N"&amp;G406&amp;"S"&amp;H406&amp;"C"&amp;I406</f>
        <v/>
      </c>
      <c r="E406" s="553" t="inlineStr">
        <is>
          <t>Spare</t>
        </is>
      </c>
      <c r="F406" s="22">
        <f>F405</f>
        <v/>
      </c>
      <c r="G406" s="21">
        <f>G405</f>
        <v/>
      </c>
      <c r="H406" s="21">
        <f>H405</f>
        <v/>
      </c>
      <c r="I406" s="21" t="n">
        <v>21</v>
      </c>
      <c r="J406" s="85">
        <f>J405</f>
        <v/>
      </c>
      <c r="K406" s="22">
        <f>IF(MID(J406,4,3)="551","DO","DI")</f>
        <v/>
      </c>
      <c r="L406" s="22" t="n"/>
      <c r="M406" s="22" t="n"/>
      <c r="N406" s="22">
        <f>IF(N405&lt;&gt;"",N405,"")</f>
        <v/>
      </c>
      <c r="O406" s="22" t="n"/>
      <c r="P406" s="22" t="n"/>
      <c r="Q406" s="22" t="n"/>
      <c r="R406" s="22" t="n"/>
      <c r="S406" s="25">
        <f>"%Z"&amp;TEXT(G406,"00")&amp;TEXT(H406,"0")&amp;"1"&amp;TEXT(I406,"00")</f>
        <v/>
      </c>
      <c r="T406" s="22">
        <f>IF(D406&lt;&gt;"",D406,"")</f>
        <v/>
      </c>
      <c r="U406" s="22" t="n"/>
      <c r="V406" s="22">
        <f>IF(E406&lt;&gt;"",E406,"")</f>
        <v/>
      </c>
      <c r="W406" s="23" t="inlineStr">
        <is>
          <t>RE</t>
        </is>
      </c>
      <c r="X406" s="84" t="inlineStr">
        <is>
          <t>DCS</t>
        </is>
      </c>
      <c r="Y406" s="27" t="n"/>
      <c r="Z406" s="27" t="n"/>
      <c r="AA406" s="28" t="n"/>
      <c r="AB406" s="33" t="n"/>
      <c r="AC406" s="29" t="n"/>
      <c r="AD406" s="27" t="n"/>
      <c r="AE406" s="27" t="n"/>
      <c r="AF406" s="27" t="n"/>
      <c r="AG406" s="27" t="n"/>
      <c r="AH406" s="27" t="n"/>
      <c r="AI406" s="27" t="n"/>
      <c r="AJ406" s="530" t="n"/>
      <c r="AK406" s="530" t="n"/>
      <c r="AL406" s="27" t="n"/>
      <c r="AM406" s="27" t="n"/>
      <c r="AN406" s="27" t="n"/>
      <c r="AO406" s="27" t="n"/>
      <c r="AP406" s="27" t="n"/>
      <c r="AQ406" s="33" t="n"/>
      <c r="AR406" s="33" t="n"/>
      <c r="AS406" s="33" t="n"/>
      <c r="AT406" s="33" t="n"/>
      <c r="AU406" s="33" t="n"/>
      <c r="AV406" s="33" t="n"/>
      <c r="AW406" s="33" t="n"/>
      <c r="AX406" s="33" t="n"/>
      <c r="AY406" s="33" t="n"/>
      <c r="AZ406" s="33" t="n"/>
      <c r="BA406" s="33" t="n"/>
      <c r="BB406" s="33" t="n"/>
      <c r="BC406" s="33" t="n"/>
      <c r="BD406" s="33" t="n"/>
      <c r="BE406" s="33" t="n"/>
      <c r="BF406" s="33" t="n"/>
      <c r="BG406" s="33" t="n"/>
      <c r="BH406" s="33" t="n"/>
      <c r="BI406" s="27" t="n"/>
      <c r="BJ406" s="33" t="n"/>
      <c r="BK406" s="33" t="n"/>
      <c r="BL406" s="33" t="n"/>
      <c r="BM406" s="27" t="n"/>
      <c r="BN406" s="27" t="n"/>
      <c r="BO406" s="27" t="n"/>
      <c r="BP406" s="27" t="n"/>
      <c r="BQ406" s="36" t="n"/>
      <c r="BR406" s="37" t="n"/>
      <c r="BS406" s="36" t="n"/>
      <c r="BT406" s="37" t="n"/>
    </row>
    <row r="407" ht="19.9" customHeight="1" s="521">
      <c r="A407" s="10" t="n">
        <v>407</v>
      </c>
      <c r="B407" s="15" t="n">
        <v>22</v>
      </c>
      <c r="C407" s="519" t="n"/>
      <c r="D407" s="50">
        <f>LEFT(F407,1)&amp;RIGHT(F407,2)&amp;"N"&amp;G407&amp;"S"&amp;H407&amp;"C"&amp;I407</f>
        <v/>
      </c>
      <c r="E407" s="553" t="inlineStr">
        <is>
          <t>Spare</t>
        </is>
      </c>
      <c r="F407" s="22">
        <f>F406</f>
        <v/>
      </c>
      <c r="G407" s="21">
        <f>G406</f>
        <v/>
      </c>
      <c r="H407" s="21">
        <f>H406</f>
        <v/>
      </c>
      <c r="I407" s="21" t="n">
        <v>22</v>
      </c>
      <c r="J407" s="85">
        <f>J406</f>
        <v/>
      </c>
      <c r="K407" s="22">
        <f>IF(MID(J407,4,3)="551","DO","DI")</f>
        <v/>
      </c>
      <c r="L407" s="22" t="n"/>
      <c r="M407" s="22" t="n"/>
      <c r="N407" s="22">
        <f>IF(N406&lt;&gt;"",N406,"")</f>
        <v/>
      </c>
      <c r="O407" s="22" t="n"/>
      <c r="P407" s="22" t="n"/>
      <c r="Q407" s="22" t="n"/>
      <c r="R407" s="22" t="n"/>
      <c r="S407" s="25">
        <f>"%Z"&amp;TEXT(G407,"00")&amp;TEXT(H407,"0")&amp;"1"&amp;TEXT(I407,"00")</f>
        <v/>
      </c>
      <c r="T407" s="22">
        <f>IF(D407&lt;&gt;"",D407,"")</f>
        <v/>
      </c>
      <c r="U407" s="22" t="n"/>
      <c r="V407" s="22">
        <f>IF(E407&lt;&gt;"",E407,"")</f>
        <v/>
      </c>
      <c r="W407" s="23" t="inlineStr">
        <is>
          <t>RE</t>
        </is>
      </c>
      <c r="X407" s="84" t="inlineStr">
        <is>
          <t>DCS</t>
        </is>
      </c>
      <c r="Y407" s="27" t="n"/>
      <c r="Z407" s="27" t="n"/>
      <c r="AA407" s="28" t="n"/>
      <c r="AB407" s="33" t="n"/>
      <c r="AC407" s="29" t="n"/>
      <c r="AD407" s="27" t="n"/>
      <c r="AE407" s="27" t="n"/>
      <c r="AF407" s="27" t="n"/>
      <c r="AG407" s="27" t="n"/>
      <c r="AH407" s="27" t="n"/>
      <c r="AI407" s="27" t="n"/>
      <c r="AJ407" s="530" t="n"/>
      <c r="AK407" s="530" t="n"/>
      <c r="AL407" s="27" t="n"/>
      <c r="AM407" s="27" t="n"/>
      <c r="AN407" s="27" t="n"/>
      <c r="AO407" s="27" t="n"/>
      <c r="AP407" s="27" t="n"/>
      <c r="AQ407" s="33" t="n"/>
      <c r="AR407" s="33" t="n"/>
      <c r="AS407" s="33" t="n"/>
      <c r="AT407" s="33" t="n"/>
      <c r="AU407" s="33" t="n"/>
      <c r="AV407" s="33" t="n"/>
      <c r="AW407" s="33" t="n"/>
      <c r="AX407" s="33" t="n"/>
      <c r="AY407" s="33" t="n"/>
      <c r="AZ407" s="33" t="n"/>
      <c r="BA407" s="33" t="n"/>
      <c r="BB407" s="33" t="n"/>
      <c r="BC407" s="33" t="n"/>
      <c r="BD407" s="33" t="n"/>
      <c r="BE407" s="33" t="n"/>
      <c r="BF407" s="33" t="n"/>
      <c r="BG407" s="33" t="n"/>
      <c r="BH407" s="33" t="n"/>
      <c r="BI407" s="27" t="n"/>
      <c r="BJ407" s="33" t="n"/>
      <c r="BK407" s="33" t="n"/>
      <c r="BL407" s="33" t="n"/>
      <c r="BM407" s="27" t="n"/>
      <c r="BN407" s="27" t="n"/>
      <c r="BO407" s="27" t="n"/>
      <c r="BP407" s="27" t="n"/>
      <c r="BQ407" s="36" t="n"/>
      <c r="BR407" s="37" t="n"/>
      <c r="BS407" s="36" t="n"/>
      <c r="BT407" s="37" t="n"/>
    </row>
    <row r="408" ht="19.9" customHeight="1" s="521">
      <c r="A408" s="10" t="n">
        <v>408</v>
      </c>
      <c r="B408" s="15" t="n">
        <v>23</v>
      </c>
      <c r="C408" s="519" t="n"/>
      <c r="D408" s="50">
        <f>LEFT(F408,1)&amp;RIGHT(F408,2)&amp;"N"&amp;G408&amp;"S"&amp;H408&amp;"C"&amp;I408</f>
        <v/>
      </c>
      <c r="E408" s="553" t="inlineStr">
        <is>
          <t>Spare</t>
        </is>
      </c>
      <c r="F408" s="22">
        <f>F407</f>
        <v/>
      </c>
      <c r="G408" s="21">
        <f>G407</f>
        <v/>
      </c>
      <c r="H408" s="21">
        <f>H407</f>
        <v/>
      </c>
      <c r="I408" s="21" t="n">
        <v>23</v>
      </c>
      <c r="J408" s="85">
        <f>J407</f>
        <v/>
      </c>
      <c r="K408" s="22">
        <f>IF(MID(J408,4,3)="551","DO","DI")</f>
        <v/>
      </c>
      <c r="L408" s="22" t="n"/>
      <c r="M408" s="22" t="n"/>
      <c r="N408" s="22">
        <f>IF(N407&lt;&gt;"",N407,"")</f>
        <v/>
      </c>
      <c r="O408" s="22" t="n"/>
      <c r="P408" s="22" t="n"/>
      <c r="Q408" s="22" t="n"/>
      <c r="R408" s="22" t="n"/>
      <c r="S408" s="25">
        <f>"%Z"&amp;TEXT(G408,"00")&amp;TEXT(H408,"0")&amp;"1"&amp;TEXT(I408,"00")</f>
        <v/>
      </c>
      <c r="T408" s="22">
        <f>IF(D408&lt;&gt;"",D408,"")</f>
        <v/>
      </c>
      <c r="U408" s="22" t="n"/>
      <c r="V408" s="22">
        <f>IF(E408&lt;&gt;"",E408,"")</f>
        <v/>
      </c>
      <c r="W408" s="23" t="inlineStr">
        <is>
          <t>RE</t>
        </is>
      </c>
      <c r="X408" s="84" t="inlineStr">
        <is>
          <t>DCS</t>
        </is>
      </c>
      <c r="Y408" s="27" t="n"/>
      <c r="Z408" s="27" t="n"/>
      <c r="AA408" s="28" t="n"/>
      <c r="AB408" s="33" t="n"/>
      <c r="AC408" s="29" t="n"/>
      <c r="AD408" s="27" t="n"/>
      <c r="AE408" s="27" t="n"/>
      <c r="AF408" s="27" t="n"/>
      <c r="AG408" s="27" t="n"/>
      <c r="AH408" s="27" t="n"/>
      <c r="AI408" s="27" t="n"/>
      <c r="AJ408" s="530" t="n"/>
      <c r="AK408" s="530" t="n"/>
      <c r="AL408" s="27" t="n"/>
      <c r="AM408" s="27" t="n"/>
      <c r="AN408" s="27" t="n"/>
      <c r="AO408" s="27" t="n"/>
      <c r="AP408" s="27" t="n"/>
      <c r="AQ408" s="33" t="n"/>
      <c r="AR408" s="33" t="n"/>
      <c r="AS408" s="33" t="n"/>
      <c r="AT408" s="33" t="n"/>
      <c r="AU408" s="33" t="n"/>
      <c r="AV408" s="33" t="n"/>
      <c r="AW408" s="33" t="n"/>
      <c r="AX408" s="33" t="n"/>
      <c r="AY408" s="33" t="n"/>
      <c r="AZ408" s="33" t="n"/>
      <c r="BA408" s="33" t="n"/>
      <c r="BB408" s="33" t="n"/>
      <c r="BC408" s="33" t="n"/>
      <c r="BD408" s="33" t="n"/>
      <c r="BE408" s="33" t="n"/>
      <c r="BF408" s="33" t="n"/>
      <c r="BG408" s="33" t="n"/>
      <c r="BH408" s="33" t="n"/>
      <c r="BI408" s="27" t="n"/>
      <c r="BJ408" s="33" t="n"/>
      <c r="BK408" s="33" t="n"/>
      <c r="BL408" s="33" t="n"/>
      <c r="BM408" s="27" t="n"/>
      <c r="BN408" s="27" t="n"/>
      <c r="BO408" s="27" t="n"/>
      <c r="BP408" s="27" t="n"/>
      <c r="BQ408" s="36" t="n"/>
      <c r="BR408" s="37" t="n"/>
      <c r="BS408" s="36" t="n"/>
      <c r="BT408" s="37" t="n"/>
    </row>
    <row r="409" ht="19.9" customHeight="1" s="521">
      <c r="A409" s="10" t="n">
        <v>409</v>
      </c>
      <c r="B409" s="15" t="n">
        <v>24</v>
      </c>
      <c r="C409" s="519" t="n"/>
      <c r="D409" s="50">
        <f>LEFT(F409,1)&amp;RIGHT(F409,2)&amp;"N"&amp;G409&amp;"S"&amp;H409&amp;"C"&amp;I409</f>
        <v/>
      </c>
      <c r="E409" s="553" t="inlineStr">
        <is>
          <t>Spare</t>
        </is>
      </c>
      <c r="F409" s="22">
        <f>F408</f>
        <v/>
      </c>
      <c r="G409" s="21">
        <f>G408</f>
        <v/>
      </c>
      <c r="H409" s="21">
        <f>H408</f>
        <v/>
      </c>
      <c r="I409" s="21" t="n">
        <v>24</v>
      </c>
      <c r="J409" s="85">
        <f>J408</f>
        <v/>
      </c>
      <c r="K409" s="22">
        <f>IF(MID(J409,4,3)="551","DO","DI")</f>
        <v/>
      </c>
      <c r="L409" s="22" t="n"/>
      <c r="M409" s="22" t="n"/>
      <c r="N409" s="22">
        <f>IF(N408&lt;&gt;"",N408,"")</f>
        <v/>
      </c>
      <c r="O409" s="22" t="n"/>
      <c r="P409" s="22" t="n"/>
      <c r="Q409" s="22" t="n"/>
      <c r="R409" s="22" t="n"/>
      <c r="S409" s="25">
        <f>"%Z"&amp;TEXT(G409,"00")&amp;TEXT(H409,"0")&amp;"1"&amp;TEXT(I409,"00")</f>
        <v/>
      </c>
      <c r="T409" s="22">
        <f>IF(D409&lt;&gt;"",D409,"")</f>
        <v/>
      </c>
      <c r="U409" s="22" t="n"/>
      <c r="V409" s="22">
        <f>IF(E409&lt;&gt;"",E409,"")</f>
        <v/>
      </c>
      <c r="W409" s="23" t="inlineStr">
        <is>
          <t>RE</t>
        </is>
      </c>
      <c r="X409" s="84" t="inlineStr">
        <is>
          <t>DCS</t>
        </is>
      </c>
      <c r="Y409" s="27" t="n"/>
      <c r="Z409" s="27" t="n"/>
      <c r="AA409" s="28" t="n"/>
      <c r="AB409" s="33" t="n"/>
      <c r="AC409" s="29" t="n"/>
      <c r="AD409" s="27" t="n"/>
      <c r="AE409" s="27" t="n"/>
      <c r="AF409" s="27" t="n"/>
      <c r="AG409" s="27" t="n"/>
      <c r="AH409" s="27" t="n"/>
      <c r="AI409" s="27" t="n"/>
      <c r="AJ409" s="530" t="n"/>
      <c r="AK409" s="530" t="n"/>
      <c r="AL409" s="27" t="n"/>
      <c r="AM409" s="27" t="n"/>
      <c r="AN409" s="27" t="n"/>
      <c r="AO409" s="27" t="n"/>
      <c r="AP409" s="27" t="n"/>
      <c r="AQ409" s="33" t="n"/>
      <c r="AR409" s="33" t="n"/>
      <c r="AS409" s="33" t="n"/>
      <c r="AT409" s="33" t="n"/>
      <c r="AU409" s="33" t="n"/>
      <c r="AV409" s="33" t="n"/>
      <c r="AW409" s="33" t="n"/>
      <c r="AX409" s="33" t="n"/>
      <c r="AY409" s="33" t="n"/>
      <c r="AZ409" s="33" t="n"/>
      <c r="BA409" s="33" t="n"/>
      <c r="BB409" s="33" t="n"/>
      <c r="BC409" s="33" t="n"/>
      <c r="BD409" s="33" t="n"/>
      <c r="BE409" s="33" t="n"/>
      <c r="BF409" s="33" t="n"/>
      <c r="BG409" s="33" t="n"/>
      <c r="BH409" s="33" t="n"/>
      <c r="BI409" s="27" t="n"/>
      <c r="BJ409" s="33" t="n"/>
      <c r="BK409" s="33" t="n"/>
      <c r="BL409" s="33" t="n"/>
      <c r="BM409" s="27" t="n"/>
      <c r="BN409" s="27" t="n"/>
      <c r="BO409" s="27" t="n"/>
      <c r="BP409" s="27" t="n"/>
      <c r="BQ409" s="36" t="n"/>
      <c r="BR409" s="37" t="n"/>
      <c r="BS409" s="36" t="n"/>
      <c r="BT409" s="37" t="n"/>
    </row>
    <row r="410" ht="19.9" customHeight="1" s="521">
      <c r="A410" s="10" t="n">
        <v>410</v>
      </c>
      <c r="B410" s="15" t="n">
        <v>25</v>
      </c>
      <c r="C410" s="519" t="n"/>
      <c r="D410" s="50">
        <f>LEFT(F410,1)&amp;RIGHT(F410,2)&amp;"N"&amp;G410&amp;"S"&amp;H410&amp;"C"&amp;I410</f>
        <v/>
      </c>
      <c r="E410" s="553" t="inlineStr">
        <is>
          <t>Spare</t>
        </is>
      </c>
      <c r="F410" s="22">
        <f>F409</f>
        <v/>
      </c>
      <c r="G410" s="21">
        <f>G409</f>
        <v/>
      </c>
      <c r="H410" s="21">
        <f>H409</f>
        <v/>
      </c>
      <c r="I410" s="21" t="n">
        <v>25</v>
      </c>
      <c r="J410" s="85">
        <f>J409</f>
        <v/>
      </c>
      <c r="K410" s="22">
        <f>IF(MID(J410,4,3)="551","DO","DI")</f>
        <v/>
      </c>
      <c r="L410" s="22" t="n"/>
      <c r="M410" s="22" t="n"/>
      <c r="N410" s="22">
        <f>IF(N409&lt;&gt;"",N409,"")</f>
        <v/>
      </c>
      <c r="O410" s="22" t="n"/>
      <c r="P410" s="22" t="n"/>
      <c r="Q410" s="22" t="n"/>
      <c r="R410" s="22" t="n"/>
      <c r="S410" s="25">
        <f>"%Z"&amp;TEXT(G410,"00")&amp;TEXT(H410,"0")&amp;"1"&amp;TEXT(I410,"00")</f>
        <v/>
      </c>
      <c r="T410" s="22">
        <f>IF(D410&lt;&gt;"",D410,"")</f>
        <v/>
      </c>
      <c r="U410" s="22" t="n"/>
      <c r="V410" s="22">
        <f>IF(E410&lt;&gt;"",E410,"")</f>
        <v/>
      </c>
      <c r="W410" s="23" t="inlineStr">
        <is>
          <t>RE</t>
        </is>
      </c>
      <c r="X410" s="84" t="inlineStr">
        <is>
          <t>DCS</t>
        </is>
      </c>
      <c r="Y410" s="27" t="n"/>
      <c r="Z410" s="27" t="n"/>
      <c r="AA410" s="28" t="n"/>
      <c r="AB410" s="33" t="n"/>
      <c r="AC410" s="29" t="n"/>
      <c r="AD410" s="27" t="n"/>
      <c r="AE410" s="27" t="n"/>
      <c r="AF410" s="27" t="n"/>
      <c r="AG410" s="27" t="n"/>
      <c r="AH410" s="27" t="n"/>
      <c r="AI410" s="27" t="n"/>
      <c r="AJ410" s="530" t="n"/>
      <c r="AK410" s="530" t="n"/>
      <c r="AL410" s="27" t="n"/>
      <c r="AM410" s="27" t="n"/>
      <c r="AN410" s="27" t="n"/>
      <c r="AO410" s="27" t="n"/>
      <c r="AP410" s="27" t="n"/>
      <c r="AQ410" s="33" t="n"/>
      <c r="AR410" s="33" t="n"/>
      <c r="AS410" s="33" t="n"/>
      <c r="AT410" s="33" t="n"/>
      <c r="AU410" s="33" t="n"/>
      <c r="AV410" s="33" t="n"/>
      <c r="AW410" s="33" t="n"/>
      <c r="AX410" s="33" t="n"/>
      <c r="AY410" s="33" t="n"/>
      <c r="AZ410" s="33" t="n"/>
      <c r="BA410" s="33" t="n"/>
      <c r="BB410" s="33" t="n"/>
      <c r="BC410" s="33" t="n"/>
      <c r="BD410" s="33" t="n"/>
      <c r="BE410" s="33" t="n"/>
      <c r="BF410" s="33" t="n"/>
      <c r="BG410" s="33" t="n"/>
      <c r="BH410" s="33" t="n"/>
      <c r="BI410" s="27" t="n"/>
      <c r="BJ410" s="33" t="n"/>
      <c r="BK410" s="33" t="n"/>
      <c r="BL410" s="33" t="n"/>
      <c r="BM410" s="27" t="n"/>
      <c r="BN410" s="27" t="n"/>
      <c r="BO410" s="27" t="n"/>
      <c r="BP410" s="27" t="n"/>
      <c r="BQ410" s="36" t="n"/>
      <c r="BR410" s="37" t="n"/>
      <c r="BS410" s="36" t="n"/>
      <c r="BT410" s="37" t="n"/>
    </row>
    <row r="411" ht="19.9" customHeight="1" s="521">
      <c r="A411" s="10" t="n">
        <v>411</v>
      </c>
      <c r="B411" s="15" t="n">
        <v>26</v>
      </c>
      <c r="C411" s="519" t="n"/>
      <c r="D411" s="50">
        <f>LEFT(F411,1)&amp;RIGHT(F411,2)&amp;"N"&amp;G411&amp;"S"&amp;H411&amp;"C"&amp;I411</f>
        <v/>
      </c>
      <c r="E411" s="553" t="inlineStr">
        <is>
          <t>Spare</t>
        </is>
      </c>
      <c r="F411" s="22">
        <f>F410</f>
        <v/>
      </c>
      <c r="G411" s="21">
        <f>G410</f>
        <v/>
      </c>
      <c r="H411" s="21">
        <f>H410</f>
        <v/>
      </c>
      <c r="I411" s="21" t="n">
        <v>26</v>
      </c>
      <c r="J411" s="85">
        <f>J410</f>
        <v/>
      </c>
      <c r="K411" s="22">
        <f>IF(MID(J411,4,3)="551","DO","DI")</f>
        <v/>
      </c>
      <c r="L411" s="22" t="n"/>
      <c r="M411" s="22" t="n"/>
      <c r="N411" s="22">
        <f>IF(N410&lt;&gt;"",N410,"")</f>
        <v/>
      </c>
      <c r="O411" s="22" t="n"/>
      <c r="P411" s="22" t="n"/>
      <c r="Q411" s="22" t="n"/>
      <c r="R411" s="22" t="n"/>
      <c r="S411" s="25">
        <f>"%Z"&amp;TEXT(G411,"00")&amp;TEXT(H411,"0")&amp;"1"&amp;TEXT(I411,"00")</f>
        <v/>
      </c>
      <c r="T411" s="22">
        <f>IF(D411&lt;&gt;"",D411,"")</f>
        <v/>
      </c>
      <c r="U411" s="22" t="n"/>
      <c r="V411" s="22">
        <f>IF(E411&lt;&gt;"",E411,"")</f>
        <v/>
      </c>
      <c r="W411" s="23" t="inlineStr">
        <is>
          <t>RE</t>
        </is>
      </c>
      <c r="X411" s="84" t="inlineStr">
        <is>
          <t>DCS</t>
        </is>
      </c>
      <c r="Y411" s="27" t="n"/>
      <c r="Z411" s="27" t="n"/>
      <c r="AA411" s="28" t="n"/>
      <c r="AB411" s="33" t="n"/>
      <c r="AC411" s="29" t="n"/>
      <c r="AD411" s="27" t="n"/>
      <c r="AE411" s="27" t="n"/>
      <c r="AF411" s="27" t="n"/>
      <c r="AG411" s="27" t="n"/>
      <c r="AH411" s="27" t="n"/>
      <c r="AI411" s="27" t="n"/>
      <c r="AJ411" s="530" t="n"/>
      <c r="AK411" s="530" t="n"/>
      <c r="AL411" s="27" t="n"/>
      <c r="AM411" s="27" t="n"/>
      <c r="AN411" s="27" t="n"/>
      <c r="AO411" s="27" t="n"/>
      <c r="AP411" s="27" t="n"/>
      <c r="AQ411" s="33" t="n"/>
      <c r="AR411" s="33" t="n"/>
      <c r="AS411" s="33" t="n"/>
      <c r="AT411" s="33" t="n"/>
      <c r="AU411" s="33" t="n"/>
      <c r="AV411" s="33" t="n"/>
      <c r="AW411" s="33" t="n"/>
      <c r="AX411" s="33" t="n"/>
      <c r="AY411" s="33" t="n"/>
      <c r="AZ411" s="33" t="n"/>
      <c r="BA411" s="33" t="n"/>
      <c r="BB411" s="33" t="n"/>
      <c r="BC411" s="33" t="n"/>
      <c r="BD411" s="33" t="n"/>
      <c r="BE411" s="33" t="n"/>
      <c r="BF411" s="33" t="n"/>
      <c r="BG411" s="33" t="n"/>
      <c r="BH411" s="33" t="n"/>
      <c r="BI411" s="27" t="n"/>
      <c r="BJ411" s="33" t="n"/>
      <c r="BK411" s="33" t="n"/>
      <c r="BL411" s="33" t="n"/>
      <c r="BM411" s="27" t="n"/>
      <c r="BN411" s="27" t="n"/>
      <c r="BO411" s="27" t="n"/>
      <c r="BP411" s="27" t="n"/>
      <c r="BQ411" s="36" t="n"/>
      <c r="BR411" s="37" t="n"/>
      <c r="BS411" s="36" t="n"/>
      <c r="BT411" s="37" t="n"/>
    </row>
    <row r="412" ht="19.9" customHeight="1" s="521">
      <c r="A412" s="10" t="n">
        <v>412</v>
      </c>
      <c r="B412" s="15" t="n">
        <v>27</v>
      </c>
      <c r="C412" s="519" t="n"/>
      <c r="D412" s="50">
        <f>LEFT(F412,1)&amp;RIGHT(F412,2)&amp;"N"&amp;G412&amp;"S"&amp;H412&amp;"C"&amp;I412</f>
        <v/>
      </c>
      <c r="E412" s="553" t="inlineStr">
        <is>
          <t>Spare</t>
        </is>
      </c>
      <c r="F412" s="22">
        <f>F411</f>
        <v/>
      </c>
      <c r="G412" s="21">
        <f>G411</f>
        <v/>
      </c>
      <c r="H412" s="21">
        <f>H411</f>
        <v/>
      </c>
      <c r="I412" s="21" t="n">
        <v>27</v>
      </c>
      <c r="J412" s="85">
        <f>J411</f>
        <v/>
      </c>
      <c r="K412" s="22">
        <f>IF(MID(J412,4,3)="551","DO","DI")</f>
        <v/>
      </c>
      <c r="L412" s="22" t="n"/>
      <c r="M412" s="22" t="n"/>
      <c r="N412" s="22">
        <f>IF(N411&lt;&gt;"",N411,"")</f>
        <v/>
      </c>
      <c r="O412" s="22" t="n"/>
      <c r="P412" s="22" t="n"/>
      <c r="Q412" s="22" t="n"/>
      <c r="R412" s="22" t="n"/>
      <c r="S412" s="25">
        <f>"%Z"&amp;TEXT(G412,"00")&amp;TEXT(H412,"0")&amp;"1"&amp;TEXT(I412,"00")</f>
        <v/>
      </c>
      <c r="T412" s="22">
        <f>IF(D412&lt;&gt;"",D412,"")</f>
        <v/>
      </c>
      <c r="U412" s="22" t="n"/>
      <c r="V412" s="22">
        <f>IF(E412&lt;&gt;"",E412,"")</f>
        <v/>
      </c>
      <c r="W412" s="23" t="inlineStr">
        <is>
          <t>RE</t>
        </is>
      </c>
      <c r="X412" s="84" t="inlineStr">
        <is>
          <t>DCS</t>
        </is>
      </c>
      <c r="Y412" s="27" t="n"/>
      <c r="Z412" s="27" t="n"/>
      <c r="AA412" s="28" t="n"/>
      <c r="AB412" s="33" t="n"/>
      <c r="AC412" s="29" t="n"/>
      <c r="AD412" s="27" t="n"/>
      <c r="AE412" s="27" t="n"/>
      <c r="AF412" s="27" t="n"/>
      <c r="AG412" s="27" t="n"/>
      <c r="AH412" s="27" t="n"/>
      <c r="AI412" s="27" t="n"/>
      <c r="AJ412" s="530" t="n"/>
      <c r="AK412" s="530" t="n"/>
      <c r="AL412" s="27" t="n"/>
      <c r="AM412" s="27" t="n"/>
      <c r="AN412" s="27" t="n"/>
      <c r="AO412" s="27" t="n"/>
      <c r="AP412" s="27" t="n"/>
      <c r="AQ412" s="33" t="n"/>
      <c r="AR412" s="33" t="n"/>
      <c r="AS412" s="33" t="n"/>
      <c r="AT412" s="33" t="n"/>
      <c r="AU412" s="33" t="n"/>
      <c r="AV412" s="33" t="n"/>
      <c r="AW412" s="33" t="n"/>
      <c r="AX412" s="33" t="n"/>
      <c r="AY412" s="33" t="n"/>
      <c r="AZ412" s="33" t="n"/>
      <c r="BA412" s="33" t="n"/>
      <c r="BB412" s="33" t="n"/>
      <c r="BC412" s="33" t="n"/>
      <c r="BD412" s="33" t="n"/>
      <c r="BE412" s="33" t="n"/>
      <c r="BF412" s="33" t="n"/>
      <c r="BG412" s="33" t="n"/>
      <c r="BH412" s="33" t="n"/>
      <c r="BI412" s="27" t="n"/>
      <c r="BJ412" s="33" t="n"/>
      <c r="BK412" s="33" t="n"/>
      <c r="BL412" s="33" t="n"/>
      <c r="BM412" s="27" t="n"/>
      <c r="BN412" s="27" t="n"/>
      <c r="BO412" s="27" t="n"/>
      <c r="BP412" s="27" t="n"/>
      <c r="BQ412" s="36" t="n"/>
      <c r="BR412" s="37" t="n"/>
      <c r="BS412" s="36" t="n"/>
      <c r="BT412" s="37" t="n"/>
    </row>
    <row r="413" ht="19.9" customHeight="1" s="521">
      <c r="A413" s="10" t="n">
        <v>413</v>
      </c>
      <c r="B413" s="15" t="n">
        <v>28</v>
      </c>
      <c r="C413" s="519" t="n"/>
      <c r="D413" s="50">
        <f>LEFT(F413,1)&amp;RIGHT(F413,2)&amp;"N"&amp;G413&amp;"S"&amp;H413&amp;"C"&amp;I413</f>
        <v/>
      </c>
      <c r="E413" s="553" t="inlineStr">
        <is>
          <t>Spare</t>
        </is>
      </c>
      <c r="F413" s="22">
        <f>F412</f>
        <v/>
      </c>
      <c r="G413" s="21">
        <f>G412</f>
        <v/>
      </c>
      <c r="H413" s="21">
        <f>H412</f>
        <v/>
      </c>
      <c r="I413" s="21" t="n">
        <v>28</v>
      </c>
      <c r="J413" s="85">
        <f>J412</f>
        <v/>
      </c>
      <c r="K413" s="22">
        <f>IF(MID(J413,4,3)="551","DO","DI")</f>
        <v/>
      </c>
      <c r="L413" s="22" t="n"/>
      <c r="M413" s="22" t="n"/>
      <c r="N413" s="22">
        <f>IF(N412&lt;&gt;"",N412,"")</f>
        <v/>
      </c>
      <c r="O413" s="22" t="n"/>
      <c r="P413" s="22" t="n"/>
      <c r="Q413" s="22" t="n"/>
      <c r="R413" s="22" t="n"/>
      <c r="S413" s="25">
        <f>"%Z"&amp;TEXT(G413,"00")&amp;TEXT(H413,"0")&amp;"1"&amp;TEXT(I413,"00")</f>
        <v/>
      </c>
      <c r="T413" s="22">
        <f>IF(D413&lt;&gt;"",D413,"")</f>
        <v/>
      </c>
      <c r="U413" s="22" t="n"/>
      <c r="V413" s="22">
        <f>IF(E413&lt;&gt;"",E413,"")</f>
        <v/>
      </c>
      <c r="W413" s="23" t="inlineStr">
        <is>
          <t>RE</t>
        </is>
      </c>
      <c r="X413" s="84" t="inlineStr">
        <is>
          <t>DCS</t>
        </is>
      </c>
      <c r="Y413" s="27" t="n"/>
      <c r="Z413" s="27" t="n"/>
      <c r="AA413" s="28" t="n"/>
      <c r="AB413" s="33" t="n"/>
      <c r="AC413" s="29" t="n"/>
      <c r="AD413" s="27" t="n"/>
      <c r="AE413" s="27" t="n"/>
      <c r="AF413" s="27" t="n"/>
      <c r="AG413" s="27" t="n"/>
      <c r="AH413" s="27" t="n"/>
      <c r="AI413" s="27" t="n"/>
      <c r="AJ413" s="530" t="n"/>
      <c r="AK413" s="530" t="n"/>
      <c r="AL413" s="27" t="n"/>
      <c r="AM413" s="27" t="n"/>
      <c r="AN413" s="27" t="n"/>
      <c r="AO413" s="27" t="n"/>
      <c r="AP413" s="27" t="n"/>
      <c r="AQ413" s="33" t="n"/>
      <c r="AR413" s="33" t="n"/>
      <c r="AS413" s="33" t="n"/>
      <c r="AT413" s="33" t="n"/>
      <c r="AU413" s="33" t="n"/>
      <c r="AV413" s="33" t="n"/>
      <c r="AW413" s="33" t="n"/>
      <c r="AX413" s="33" t="n"/>
      <c r="AY413" s="33" t="n"/>
      <c r="AZ413" s="33" t="n"/>
      <c r="BA413" s="33" t="n"/>
      <c r="BB413" s="33" t="n"/>
      <c r="BC413" s="33" t="n"/>
      <c r="BD413" s="33" t="n"/>
      <c r="BE413" s="33" t="n"/>
      <c r="BF413" s="33" t="n"/>
      <c r="BG413" s="33" t="n"/>
      <c r="BH413" s="33" t="n"/>
      <c r="BI413" s="27" t="n"/>
      <c r="BJ413" s="33" t="n"/>
      <c r="BK413" s="33" t="n"/>
      <c r="BL413" s="33" t="n"/>
      <c r="BM413" s="27" t="n"/>
      <c r="BN413" s="27" t="n"/>
      <c r="BO413" s="27" t="n"/>
      <c r="BP413" s="27" t="n"/>
      <c r="BQ413" s="36" t="n"/>
      <c r="BR413" s="37" t="n"/>
      <c r="BS413" s="36" t="n"/>
      <c r="BT413" s="37" t="n"/>
    </row>
    <row r="414" ht="19.9" customHeight="1" s="521">
      <c r="A414" s="10" t="n">
        <v>414</v>
      </c>
      <c r="B414" s="15" t="n">
        <v>29</v>
      </c>
      <c r="C414" s="519" t="n"/>
      <c r="D414" s="50">
        <f>LEFT(F414,1)&amp;RIGHT(F414,2)&amp;"N"&amp;G414&amp;"S"&amp;H414&amp;"C"&amp;I414</f>
        <v/>
      </c>
      <c r="E414" s="553" t="inlineStr">
        <is>
          <t>Spare</t>
        </is>
      </c>
      <c r="F414" s="22">
        <f>F413</f>
        <v/>
      </c>
      <c r="G414" s="21">
        <f>G413</f>
        <v/>
      </c>
      <c r="H414" s="21">
        <f>H413</f>
        <v/>
      </c>
      <c r="I414" s="21" t="n">
        <v>29</v>
      </c>
      <c r="J414" s="85">
        <f>J413</f>
        <v/>
      </c>
      <c r="K414" s="22">
        <f>IF(MID(J414,4,3)="551","DO","DI")</f>
        <v/>
      </c>
      <c r="L414" s="22" t="n"/>
      <c r="M414" s="22" t="n"/>
      <c r="N414" s="22">
        <f>IF(N413&lt;&gt;"",N413,"")</f>
        <v/>
      </c>
      <c r="O414" s="22" t="n"/>
      <c r="P414" s="22" t="n"/>
      <c r="Q414" s="22" t="n"/>
      <c r="R414" s="22" t="n"/>
      <c r="S414" s="25">
        <f>"%Z"&amp;TEXT(G414,"00")&amp;TEXT(H414,"0")&amp;"1"&amp;TEXT(I414,"00")</f>
        <v/>
      </c>
      <c r="T414" s="22">
        <f>IF(D414&lt;&gt;"",D414,"")</f>
        <v/>
      </c>
      <c r="U414" s="22" t="n"/>
      <c r="V414" s="22">
        <f>IF(E414&lt;&gt;"",E414,"")</f>
        <v/>
      </c>
      <c r="W414" s="23" t="inlineStr">
        <is>
          <t>RE</t>
        </is>
      </c>
      <c r="X414" s="84" t="inlineStr">
        <is>
          <t>DCS</t>
        </is>
      </c>
      <c r="Y414" s="27" t="n"/>
      <c r="Z414" s="27" t="n"/>
      <c r="AA414" s="28" t="n"/>
      <c r="AB414" s="33" t="n"/>
      <c r="AC414" s="29" t="n"/>
      <c r="AD414" s="27" t="n"/>
      <c r="AE414" s="27" t="n"/>
      <c r="AF414" s="27" t="n"/>
      <c r="AG414" s="27" t="n"/>
      <c r="AH414" s="27" t="n"/>
      <c r="AI414" s="27" t="n"/>
      <c r="AJ414" s="530" t="n"/>
      <c r="AK414" s="530" t="n"/>
      <c r="AL414" s="27" t="n"/>
      <c r="AM414" s="27" t="n"/>
      <c r="AN414" s="27" t="n"/>
      <c r="AO414" s="27" t="n"/>
      <c r="AP414" s="27" t="n"/>
      <c r="AQ414" s="33" t="n"/>
      <c r="AR414" s="33" t="n"/>
      <c r="AS414" s="33" t="n"/>
      <c r="AT414" s="33" t="n"/>
      <c r="AU414" s="33" t="n"/>
      <c r="AV414" s="33" t="n"/>
      <c r="AW414" s="33" t="n"/>
      <c r="AX414" s="33" t="n"/>
      <c r="AY414" s="33" t="n"/>
      <c r="AZ414" s="33" t="n"/>
      <c r="BA414" s="33" t="n"/>
      <c r="BB414" s="33" t="n"/>
      <c r="BC414" s="33" t="n"/>
      <c r="BD414" s="33" t="n"/>
      <c r="BE414" s="33" t="n"/>
      <c r="BF414" s="33" t="n"/>
      <c r="BG414" s="33" t="n"/>
      <c r="BH414" s="33" t="n"/>
      <c r="BI414" s="27" t="n"/>
      <c r="BJ414" s="33" t="n"/>
      <c r="BK414" s="33" t="n"/>
      <c r="BL414" s="33" t="n"/>
      <c r="BM414" s="27" t="n"/>
      <c r="BN414" s="27" t="n"/>
      <c r="BO414" s="27" t="n"/>
      <c r="BP414" s="27" t="n"/>
      <c r="BQ414" s="36" t="n"/>
      <c r="BR414" s="37" t="n"/>
      <c r="BS414" s="36" t="n"/>
      <c r="BT414" s="37" t="n"/>
    </row>
    <row r="415" ht="19.9" customHeight="1" s="521">
      <c r="A415" s="10" t="n">
        <v>415</v>
      </c>
      <c r="B415" s="16" t="n">
        <v>30</v>
      </c>
      <c r="C415" s="520" t="n"/>
      <c r="D415" s="50">
        <f>LEFT(F415,1)&amp;RIGHT(F415,2)&amp;"N"&amp;G415&amp;"S"&amp;H415&amp;"C"&amp;I415</f>
        <v/>
      </c>
      <c r="E415" s="553" t="inlineStr">
        <is>
          <t>Spare</t>
        </is>
      </c>
      <c r="F415" s="22">
        <f>F414</f>
        <v/>
      </c>
      <c r="G415" s="21">
        <f>G414</f>
        <v/>
      </c>
      <c r="H415" s="21">
        <f>H414</f>
        <v/>
      </c>
      <c r="I415" s="21" t="n">
        <v>30</v>
      </c>
      <c r="J415" s="85">
        <f>J414</f>
        <v/>
      </c>
      <c r="K415" s="22">
        <f>IF(MID(J415,4,3)="551","DO","DI")</f>
        <v/>
      </c>
      <c r="L415" s="22" t="n"/>
      <c r="M415" s="22" t="n"/>
      <c r="N415" s="22">
        <f>IF(N414&lt;&gt;"",N414,"")</f>
        <v/>
      </c>
      <c r="O415" s="22" t="n"/>
      <c r="P415" s="22" t="n"/>
      <c r="Q415" s="26" t="n"/>
      <c r="R415" s="26" t="n"/>
      <c r="S415" s="25">
        <f>"%Z"&amp;TEXT(G415,"00")&amp;TEXT(H415,"0")&amp;"1"&amp;TEXT(I415,"00")</f>
        <v/>
      </c>
      <c r="T415" s="22">
        <f>IF(D415&lt;&gt;"",D415,"")</f>
        <v/>
      </c>
      <c r="U415" s="26" t="n"/>
      <c r="V415" s="22">
        <f>IF(E415&lt;&gt;"",E415,"")</f>
        <v/>
      </c>
      <c r="W415" s="23" t="inlineStr">
        <is>
          <t>RE</t>
        </is>
      </c>
      <c r="X415" s="84" t="inlineStr">
        <is>
          <t>DCS</t>
        </is>
      </c>
      <c r="Y415" s="27" t="n"/>
      <c r="Z415" s="27" t="n"/>
      <c r="AA415" s="28" t="n"/>
      <c r="AB415" s="33" t="n"/>
      <c r="AC415" s="29" t="n"/>
      <c r="AD415" s="27" t="n"/>
      <c r="AE415" s="27" t="n"/>
      <c r="AF415" s="27" t="n"/>
      <c r="AG415" s="27" t="n"/>
      <c r="AH415" s="32" t="n"/>
      <c r="AI415" s="27" t="n"/>
      <c r="AJ415" s="530" t="n"/>
      <c r="AK415" s="530" t="n"/>
      <c r="AL415" s="27" t="n"/>
      <c r="AM415" s="27" t="n"/>
      <c r="AN415" s="27" t="n"/>
      <c r="AO415" s="27" t="n"/>
      <c r="AP415" s="27" t="n"/>
      <c r="AQ415" s="33" t="n"/>
      <c r="AR415" s="33" t="n"/>
      <c r="AS415" s="33" t="n"/>
      <c r="AT415" s="33" t="n"/>
      <c r="AU415" s="33" t="n"/>
      <c r="AV415" s="33" t="n"/>
      <c r="AW415" s="33" t="n"/>
      <c r="AX415" s="33" t="n"/>
      <c r="AY415" s="33" t="n"/>
      <c r="AZ415" s="33" t="n"/>
      <c r="BA415" s="33" t="n"/>
      <c r="BB415" s="33" t="n"/>
      <c r="BC415" s="33" t="n"/>
      <c r="BD415" s="33" t="n"/>
      <c r="BE415" s="33" t="n"/>
      <c r="BF415" s="33" t="n"/>
      <c r="BG415" s="33" t="n"/>
      <c r="BH415" s="33" t="n"/>
      <c r="BI415" s="27" t="n"/>
      <c r="BJ415" s="33" t="n"/>
      <c r="BK415" s="33" t="n"/>
      <c r="BL415" s="33" t="n"/>
      <c r="BM415" s="27" t="n"/>
      <c r="BN415" s="27" t="n"/>
      <c r="BO415" s="27" t="n"/>
      <c r="BP415" s="27" t="n"/>
      <c r="BQ415" s="36" t="n"/>
      <c r="BR415" s="37" t="n"/>
      <c r="BS415" s="36" t="n"/>
      <c r="BT415" s="37" t="n"/>
    </row>
    <row r="416" ht="19.9" customHeight="1" s="521">
      <c r="A416" s="10" t="n">
        <v>416</v>
      </c>
      <c r="B416" s="16" t="n">
        <v>31</v>
      </c>
      <c r="C416" s="520" t="n"/>
      <c r="D416" s="50">
        <f>LEFT(F416,1)&amp;RIGHT(F416,2)&amp;"N"&amp;G416&amp;"S"&amp;H416&amp;"C"&amp;I416</f>
        <v/>
      </c>
      <c r="E416" s="533" t="inlineStr">
        <is>
          <t>Spare</t>
        </is>
      </c>
      <c r="F416" s="22">
        <f>F415</f>
        <v/>
      </c>
      <c r="G416" s="21">
        <f>G415</f>
        <v/>
      </c>
      <c r="H416" s="21">
        <f>H415</f>
        <v/>
      </c>
      <c r="I416" s="21" t="n">
        <v>31</v>
      </c>
      <c r="J416" s="85">
        <f>J415</f>
        <v/>
      </c>
      <c r="K416" s="22">
        <f>IF(MID(J416,4,3)="551","DO","DI")</f>
        <v/>
      </c>
      <c r="L416" s="22" t="n"/>
      <c r="M416" s="22" t="n"/>
      <c r="N416" s="22">
        <f>IF(N415&lt;&gt;"",N415,"")</f>
        <v/>
      </c>
      <c r="O416" s="22" t="n"/>
      <c r="P416" s="22" t="n"/>
      <c r="Q416" s="22" t="n"/>
      <c r="R416" s="22" t="n"/>
      <c r="S416" s="25">
        <f>"%Z"&amp;TEXT(G416,"00")&amp;TEXT(H416,"0")&amp;"1"&amp;TEXT(I416,"00")</f>
        <v/>
      </c>
      <c r="T416" s="22">
        <f>IF(D416&lt;&gt;"",D416,"")</f>
        <v/>
      </c>
      <c r="U416" s="26" t="n"/>
      <c r="V416" s="22">
        <f>IF(E416&lt;&gt;"",E416,"")</f>
        <v/>
      </c>
      <c r="W416" s="23" t="inlineStr">
        <is>
          <t>RE</t>
        </is>
      </c>
      <c r="X416" s="84" t="inlineStr">
        <is>
          <t>DCS</t>
        </is>
      </c>
      <c r="Y416" s="27" t="n"/>
      <c r="Z416" s="27" t="n"/>
      <c r="AA416" s="28" t="n"/>
      <c r="AB416" s="33" t="n"/>
      <c r="AC416" s="29" t="n"/>
      <c r="AD416" s="27" t="n"/>
      <c r="AE416" s="27" t="n"/>
      <c r="AF416" s="27" t="n"/>
      <c r="AG416" s="27" t="n"/>
      <c r="AH416" s="33" t="n"/>
      <c r="AI416" s="27" t="n"/>
      <c r="AJ416" s="530" t="n"/>
      <c r="AK416" s="530" t="n"/>
      <c r="AL416" s="27" t="n"/>
      <c r="AM416" s="27" t="n"/>
      <c r="AN416" s="27" t="n"/>
      <c r="AO416" s="27" t="n"/>
      <c r="AP416" s="27" t="n"/>
      <c r="AQ416" s="33" t="n"/>
      <c r="AR416" s="33" t="n"/>
      <c r="AS416" s="33" t="n"/>
      <c r="AT416" s="33" t="n"/>
      <c r="AU416" s="33" t="n"/>
      <c r="AV416" s="33" t="n"/>
      <c r="AW416" s="33" t="n"/>
      <c r="AX416" s="33" t="n"/>
      <c r="AY416" s="33" t="n"/>
      <c r="AZ416" s="33" t="n"/>
      <c r="BA416" s="33" t="n"/>
      <c r="BB416" s="33" t="n"/>
      <c r="BC416" s="33" t="n"/>
      <c r="BD416" s="33" t="n"/>
      <c r="BE416" s="33" t="n"/>
      <c r="BF416" s="33" t="n"/>
      <c r="BG416" s="33" t="n"/>
      <c r="BH416" s="33" t="n"/>
      <c r="BI416" s="27" t="n"/>
      <c r="BJ416" s="33" t="n"/>
      <c r="BK416" s="33" t="n"/>
      <c r="BL416" s="33" t="n"/>
      <c r="BM416" s="27" t="n"/>
      <c r="BN416" s="27" t="n"/>
      <c r="BO416" s="27" t="n"/>
      <c r="BP416" s="27" t="n"/>
      <c r="BQ416" s="36" t="n"/>
      <c r="BR416" s="37" t="n"/>
      <c r="BS416" s="36" t="n"/>
      <c r="BT416" s="37" t="n"/>
    </row>
    <row r="417" ht="19.9" customHeight="1" s="521">
      <c r="A417" s="10" t="n">
        <v>417</v>
      </c>
      <c r="B417" s="16" t="n">
        <v>32</v>
      </c>
      <c r="C417" s="520" t="n"/>
      <c r="D417" s="50">
        <f>LEFT(F417,1)&amp;RIGHT(F417,2)&amp;"N"&amp;G417&amp;"S"&amp;H417&amp;"C"&amp;I417</f>
        <v/>
      </c>
      <c r="E417" s="527" t="inlineStr">
        <is>
          <t>Spare</t>
        </is>
      </c>
      <c r="F417" s="22">
        <f>F416</f>
        <v/>
      </c>
      <c r="G417" s="21">
        <f>G416</f>
        <v/>
      </c>
      <c r="H417" s="21">
        <f>H416</f>
        <v/>
      </c>
      <c r="I417" s="21" t="n">
        <v>32</v>
      </c>
      <c r="J417" s="85">
        <f>J416</f>
        <v/>
      </c>
      <c r="K417" s="22">
        <f>IF(MID(J417,4,3)="551","DO","DI")</f>
        <v/>
      </c>
      <c r="L417" s="22" t="n"/>
      <c r="M417" s="22" t="n"/>
      <c r="N417" s="22">
        <f>IF(N416&lt;&gt;"",N416,"")</f>
        <v/>
      </c>
      <c r="O417" s="22" t="n"/>
      <c r="P417" s="22" t="n"/>
      <c r="Q417" s="22" t="n"/>
      <c r="R417" s="22" t="n"/>
      <c r="S417" s="25">
        <f>"%Z"&amp;TEXT(G417,"00")&amp;TEXT(H417,"0")&amp;"1"&amp;TEXT(I417,"00")</f>
        <v/>
      </c>
      <c r="T417" s="22">
        <f>IF(D417&lt;&gt;"",D417,"")</f>
        <v/>
      </c>
      <c r="U417" s="26" t="n"/>
      <c r="V417" s="22">
        <f>IF(E417&lt;&gt;"",E417,"")</f>
        <v/>
      </c>
      <c r="W417" s="23" t="inlineStr">
        <is>
          <t>RE</t>
        </is>
      </c>
      <c r="X417" s="84" t="inlineStr">
        <is>
          <t>DCS</t>
        </is>
      </c>
      <c r="Y417" s="27" t="n"/>
      <c r="Z417" s="27" t="n"/>
      <c r="AA417" s="28" t="n"/>
      <c r="AB417" s="33" t="n"/>
      <c r="AC417" s="29" t="n"/>
      <c r="AD417" s="27" t="n"/>
      <c r="AE417" s="27" t="n"/>
      <c r="AF417" s="27" t="n"/>
      <c r="AG417" s="27" t="n"/>
      <c r="AH417" s="33" t="n"/>
      <c r="AI417" s="27" t="n"/>
      <c r="AJ417" s="530" t="n"/>
      <c r="AK417" s="530" t="n"/>
      <c r="AL417" s="27" t="n"/>
      <c r="AM417" s="27" t="n"/>
      <c r="AN417" s="27" t="n"/>
      <c r="AO417" s="27" t="n"/>
      <c r="AP417" s="27" t="n"/>
      <c r="AQ417" s="33" t="n"/>
      <c r="AR417" s="33" t="n"/>
      <c r="AS417" s="33" t="n"/>
      <c r="AT417" s="33" t="n"/>
      <c r="AU417" s="33" t="n"/>
      <c r="AV417" s="33" t="n"/>
      <c r="AW417" s="33" t="n"/>
      <c r="AX417" s="33" t="n"/>
      <c r="AY417" s="33" t="n"/>
      <c r="AZ417" s="33" t="n"/>
      <c r="BA417" s="33" t="n"/>
      <c r="BB417" s="33" t="n"/>
      <c r="BC417" s="33" t="n"/>
      <c r="BD417" s="33" t="n"/>
      <c r="BE417" s="33" t="n"/>
      <c r="BF417" s="33" t="n"/>
      <c r="BG417" s="33" t="n"/>
      <c r="BH417" s="33" t="n"/>
      <c r="BI417" s="27" t="n"/>
      <c r="BJ417" s="33" t="n"/>
      <c r="BK417" s="33" t="n"/>
      <c r="BL417" s="33" t="n"/>
      <c r="BM417" s="27" t="n"/>
      <c r="BN417" s="27" t="n"/>
      <c r="BO417" s="27" t="n"/>
      <c r="BP417" s="27" t="n"/>
      <c r="BQ417" s="36" t="n"/>
      <c r="BR417" s="37" t="n"/>
      <c r="BS417" s="36" t="n"/>
      <c r="BT417" s="37" t="n"/>
    </row>
    <row r="418" ht="19.9" customHeight="1" s="521">
      <c r="A418" s="10" t="n">
        <v>418</v>
      </c>
      <c r="B418" s="15" t="n">
        <v>1</v>
      </c>
      <c r="C418" s="519" t="n">
        <v>1840</v>
      </c>
      <c r="D418" s="553" t="inlineStr">
        <is>
          <t>18-PN-62104</t>
        </is>
      </c>
      <c r="E418" s="553" t="inlineStr">
        <is>
          <t>-</t>
        </is>
      </c>
      <c r="F418" s="22">
        <f>F353</f>
        <v/>
      </c>
      <c r="G418" s="21" t="n">
        <v>9</v>
      </c>
      <c r="H418" s="21" t="n">
        <v>7</v>
      </c>
      <c r="I418" s="21" t="n">
        <v>1</v>
      </c>
      <c r="J418" s="85" t="inlineStr">
        <is>
          <t>ADV551-P</t>
        </is>
      </c>
      <c r="K418" s="22">
        <f>IF(MID(J418,4,3)="551","DO","DI")</f>
        <v/>
      </c>
      <c r="L418" s="22" t="n"/>
      <c r="M418" s="22" t="n"/>
      <c r="N418" s="22" t="inlineStr">
        <is>
          <t>Y</t>
        </is>
      </c>
      <c r="O418" s="22" t="n"/>
      <c r="P418" s="22" t="n"/>
      <c r="Q418" s="83" t="n"/>
      <c r="R418" s="22" t="n"/>
      <c r="S418" s="25">
        <f>"%Z"&amp;TEXT(G418,"00")&amp;TEXT(H418,"0")&amp;"1"&amp;TEXT(I418,"00")</f>
        <v/>
      </c>
      <c r="T418" s="22">
        <f>IF(D418&lt;&gt;"",D418,"")</f>
        <v/>
      </c>
      <c r="U418" s="22" t="inlineStr">
        <is>
          <t>18-PN-62104</t>
        </is>
      </c>
      <c r="V418" s="22">
        <f>IF(E418&lt;&gt;"",E418,"")</f>
        <v/>
      </c>
      <c r="W418" s="23" t="inlineStr">
        <is>
          <t>24V</t>
        </is>
      </c>
      <c r="X418" s="84" t="inlineStr">
        <is>
          <t>DCS</t>
        </is>
      </c>
      <c r="Y418" s="27" t="n"/>
      <c r="Z418" s="27" t="n"/>
      <c r="AA418" s="28" t="n"/>
      <c r="AB418" s="33" t="n"/>
      <c r="AC418" s="29" t="n"/>
      <c r="AD418" s="27" t="n"/>
      <c r="AE418" s="27" t="n"/>
      <c r="AF418" s="27" t="n"/>
      <c r="AG418" s="27" t="n"/>
      <c r="AH418" s="27" t="n"/>
      <c r="AI418" s="27" t="n"/>
      <c r="AJ418" s="530" t="inlineStr">
        <is>
          <t>18-EJB-40-001</t>
        </is>
      </c>
      <c r="AK418" s="530" t="inlineStr">
        <is>
          <t>18-40-001-CC</t>
        </is>
      </c>
      <c r="AL418" s="27" t="n"/>
      <c r="AM418" s="27" t="n"/>
      <c r="AN418" s="27" t="n"/>
      <c r="AO418" s="27" t="n"/>
      <c r="AP418" s="27" t="n"/>
      <c r="AQ418" s="33" t="n"/>
      <c r="AR418" s="33" t="n"/>
      <c r="AS418" s="33" t="n"/>
      <c r="AT418" s="33" t="n"/>
      <c r="AU418" s="33" t="n"/>
      <c r="AV418" s="33" t="n"/>
      <c r="AW418" s="33" t="n"/>
      <c r="AX418" s="33" t="n"/>
      <c r="AY418" s="33" t="n"/>
      <c r="AZ418" s="33" t="n"/>
      <c r="BA418" s="33" t="n"/>
      <c r="BB418" s="33" t="n"/>
      <c r="BC418" s="33" t="n"/>
      <c r="BD418" s="33" t="n"/>
      <c r="BE418" s="33" t="n"/>
      <c r="BF418" s="33" t="n"/>
      <c r="BG418" s="33" t="n"/>
      <c r="BH418" s="33" t="n"/>
      <c r="BI418" s="27" t="n"/>
      <c r="BJ418" s="33" t="n"/>
      <c r="BK418" s="33" t="n"/>
      <c r="BL418" s="33" t="n"/>
      <c r="BM418" s="27" t="n"/>
      <c r="BN418" s="27" t="n"/>
      <c r="BO418" s="27" t="n"/>
      <c r="BP418" s="27" t="n"/>
      <c r="BQ418" s="522" t="inlineStr">
        <is>
          <t>-</t>
        </is>
      </c>
      <c r="BR418" s="37" t="n"/>
      <c r="BS418" s="36" t="n"/>
      <c r="BT418" s="37" t="n"/>
      <c r="BU418" s="39" t="n"/>
      <c r="BV418" s="523" t="n">
        <v>1840</v>
      </c>
    </row>
    <row r="419" ht="19.9" customHeight="1" s="521">
      <c r="A419" s="10" t="n">
        <v>419</v>
      </c>
      <c r="B419" s="15" t="n">
        <v>2</v>
      </c>
      <c r="C419" s="519" t="n">
        <v>1840</v>
      </c>
      <c r="D419" s="553" t="inlineStr">
        <is>
          <t>18-XN-61105</t>
        </is>
      </c>
      <c r="E419" s="553" t="inlineStr">
        <is>
          <t>-</t>
        </is>
      </c>
      <c r="F419" s="22">
        <f>F418</f>
        <v/>
      </c>
      <c r="G419" s="21">
        <f>G418</f>
        <v/>
      </c>
      <c r="H419" s="21">
        <f>H418</f>
        <v/>
      </c>
      <c r="I419" s="21" t="n">
        <v>2</v>
      </c>
      <c r="J419" s="85">
        <f>J418</f>
        <v/>
      </c>
      <c r="K419" s="22">
        <f>IF(MID(J419,4,3)="551","DO","DI")</f>
        <v/>
      </c>
      <c r="L419" s="22" t="n"/>
      <c r="M419" s="22" t="n"/>
      <c r="N419" s="22">
        <f>IF(N418&lt;&gt;"",N418,"")</f>
        <v/>
      </c>
      <c r="O419" s="22" t="n"/>
      <c r="P419" s="22" t="n"/>
      <c r="Q419" s="22" t="n"/>
      <c r="R419" s="22" t="n"/>
      <c r="S419" s="25">
        <f>"%Z"&amp;TEXT(G419,"00")&amp;TEXT(H419,"0")&amp;"1"&amp;TEXT(I419,"00")</f>
        <v/>
      </c>
      <c r="T419" s="22">
        <f>IF(D419&lt;&gt;"",D419,"")</f>
        <v/>
      </c>
      <c r="U419" s="22" t="inlineStr">
        <is>
          <t>18-XN-61105</t>
        </is>
      </c>
      <c r="V419" s="22">
        <f>IF(E419&lt;&gt;"",E419,"")</f>
        <v/>
      </c>
      <c r="W419" s="23" t="inlineStr">
        <is>
          <t>24V</t>
        </is>
      </c>
      <c r="X419" s="84" t="inlineStr">
        <is>
          <t>DCS</t>
        </is>
      </c>
      <c r="Y419" s="27" t="n"/>
      <c r="Z419" s="27" t="n"/>
      <c r="AA419" s="28" t="n"/>
      <c r="AB419" s="33" t="n"/>
      <c r="AC419" s="29" t="n"/>
      <c r="AD419" s="27" t="n"/>
      <c r="AE419" s="27" t="n"/>
      <c r="AF419" s="27" t="n"/>
      <c r="AG419" s="27" t="n"/>
      <c r="AH419" s="27" t="n"/>
      <c r="AI419" s="27" t="n"/>
      <c r="AJ419" s="530" t="inlineStr">
        <is>
          <t>18-EJB-40-001</t>
        </is>
      </c>
      <c r="AK419" s="530" t="inlineStr">
        <is>
          <t>18-40-001-CC</t>
        </is>
      </c>
      <c r="AL419" s="27" t="n"/>
      <c r="AM419" s="27" t="n"/>
      <c r="AN419" s="27" t="n"/>
      <c r="AO419" s="27" t="n"/>
      <c r="AP419" s="27" t="n"/>
      <c r="AQ419" s="33" t="n"/>
      <c r="AR419" s="33" t="n"/>
      <c r="AS419" s="33" t="n"/>
      <c r="AT419" s="33" t="n"/>
      <c r="AU419" s="33" t="n"/>
      <c r="AV419" s="33" t="n"/>
      <c r="AW419" s="33" t="n"/>
      <c r="AX419" s="33" t="n"/>
      <c r="AY419" s="33" t="n"/>
      <c r="AZ419" s="33" t="n"/>
      <c r="BA419" s="33" t="n"/>
      <c r="BB419" s="33" t="n"/>
      <c r="BC419" s="33" t="n"/>
      <c r="BD419" s="33" t="n"/>
      <c r="BE419" s="33" t="n"/>
      <c r="BF419" s="33" t="n"/>
      <c r="BG419" s="33" t="n"/>
      <c r="BH419" s="33" t="n"/>
      <c r="BI419" s="27" t="n"/>
      <c r="BJ419" s="33" t="n"/>
      <c r="BK419" s="33" t="n"/>
      <c r="BL419" s="33" t="n"/>
      <c r="BM419" s="27" t="n"/>
      <c r="BN419" s="27" t="n"/>
      <c r="BO419" s="27" t="n"/>
      <c r="BP419" s="27" t="n"/>
      <c r="BQ419" s="522" t="inlineStr">
        <is>
          <t>-</t>
        </is>
      </c>
      <c r="BR419" s="37" t="n"/>
      <c r="BS419" s="36" t="n"/>
      <c r="BT419" s="37" t="n"/>
      <c r="BU419" s="39" t="n"/>
      <c r="BV419" s="523" t="n">
        <v>1840</v>
      </c>
    </row>
    <row r="420" ht="19.9" customHeight="1" s="521">
      <c r="A420" s="10" t="n">
        <v>420</v>
      </c>
      <c r="B420" s="15" t="n">
        <v>3</v>
      </c>
      <c r="C420" s="519" t="n">
        <v>1840</v>
      </c>
      <c r="D420" s="553" t="inlineStr">
        <is>
          <t>18-XN-61201</t>
        </is>
      </c>
      <c r="E420" s="553" t="inlineStr">
        <is>
          <t>-</t>
        </is>
      </c>
      <c r="F420" s="22">
        <f>F419</f>
        <v/>
      </c>
      <c r="G420" s="21">
        <f>G419</f>
        <v/>
      </c>
      <c r="H420" s="21">
        <f>H419</f>
        <v/>
      </c>
      <c r="I420" s="21" t="n">
        <v>3</v>
      </c>
      <c r="J420" s="85">
        <f>J419</f>
        <v/>
      </c>
      <c r="K420" s="22">
        <f>IF(MID(J420,4,3)="551","DO","DI")</f>
        <v/>
      </c>
      <c r="L420" s="22" t="n"/>
      <c r="M420" s="22" t="n"/>
      <c r="N420" s="22">
        <f>IF(N419&lt;&gt;"",N419,"")</f>
        <v/>
      </c>
      <c r="O420" s="22" t="n"/>
      <c r="P420" s="22" t="n"/>
      <c r="Q420" s="22" t="n"/>
      <c r="R420" s="22" t="n"/>
      <c r="S420" s="25">
        <f>"%Z"&amp;TEXT(G420,"00")&amp;TEXT(H420,"0")&amp;"1"&amp;TEXT(I420,"00")</f>
        <v/>
      </c>
      <c r="T420" s="22">
        <f>IF(D420&lt;&gt;"",D420,"")</f>
        <v/>
      </c>
      <c r="U420" s="22" t="inlineStr">
        <is>
          <t>18-XN-61201</t>
        </is>
      </c>
      <c r="V420" s="22">
        <f>IF(E420&lt;&gt;"",E420,"")</f>
        <v/>
      </c>
      <c r="W420" s="23" t="inlineStr">
        <is>
          <t>24V</t>
        </is>
      </c>
      <c r="X420" s="84" t="inlineStr">
        <is>
          <t>DCS</t>
        </is>
      </c>
      <c r="Y420" s="27" t="n"/>
      <c r="Z420" s="27" t="n"/>
      <c r="AA420" s="28" t="n"/>
      <c r="AB420" s="33" t="n"/>
      <c r="AC420" s="29" t="n"/>
      <c r="AD420" s="27" t="n"/>
      <c r="AE420" s="27" t="n"/>
      <c r="AF420" s="27" t="n"/>
      <c r="AG420" s="27" t="n"/>
      <c r="AH420" s="27" t="n"/>
      <c r="AI420" s="27" t="n"/>
      <c r="AJ420" s="530" t="inlineStr">
        <is>
          <t>18-EJB-40-001</t>
        </is>
      </c>
      <c r="AK420" s="530" t="inlineStr">
        <is>
          <t>18-40-001-CC</t>
        </is>
      </c>
      <c r="AL420" s="27" t="n"/>
      <c r="AM420" s="27" t="n"/>
      <c r="AN420" s="27" t="n"/>
      <c r="AO420" s="27" t="n"/>
      <c r="AP420" s="27" t="n"/>
      <c r="AQ420" s="33" t="n"/>
      <c r="AR420" s="33" t="n"/>
      <c r="AS420" s="33" t="n"/>
      <c r="AT420" s="33" t="n"/>
      <c r="AU420" s="33" t="n"/>
      <c r="AV420" s="33" t="n"/>
      <c r="AW420" s="33" t="n"/>
      <c r="AX420" s="33" t="n"/>
      <c r="AY420" s="33" t="n"/>
      <c r="AZ420" s="33" t="n"/>
      <c r="BA420" s="33" t="n"/>
      <c r="BB420" s="33" t="n"/>
      <c r="BC420" s="33" t="n"/>
      <c r="BD420" s="33" t="n"/>
      <c r="BE420" s="33" t="n"/>
      <c r="BF420" s="33" t="n"/>
      <c r="BG420" s="33" t="n"/>
      <c r="BH420" s="33" t="n"/>
      <c r="BI420" s="27" t="n"/>
      <c r="BJ420" s="33" t="n"/>
      <c r="BK420" s="33" t="n"/>
      <c r="BL420" s="33" t="n"/>
      <c r="BM420" s="27" t="n"/>
      <c r="BN420" s="27" t="n"/>
      <c r="BO420" s="27" t="n"/>
      <c r="BP420" s="27" t="n"/>
      <c r="BQ420" s="522" t="inlineStr">
        <is>
          <t>-</t>
        </is>
      </c>
      <c r="BR420" s="37" t="n"/>
      <c r="BS420" s="36" t="n"/>
      <c r="BT420" s="37" t="n"/>
      <c r="BU420" s="39" t="n"/>
      <c r="BV420" s="523" t="n">
        <v>1840</v>
      </c>
    </row>
    <row r="421" ht="19.9" customHeight="1" s="521">
      <c r="A421" s="10" t="n">
        <v>421</v>
      </c>
      <c r="B421" s="15" t="n">
        <v>4</v>
      </c>
      <c r="C421" s="519" t="n">
        <v>1840</v>
      </c>
      <c r="D421" s="553" t="inlineStr">
        <is>
          <t>18-XN-61206</t>
        </is>
      </c>
      <c r="E421" s="553" t="inlineStr">
        <is>
          <t>-</t>
        </is>
      </c>
      <c r="F421" s="22">
        <f>F420</f>
        <v/>
      </c>
      <c r="G421" s="21">
        <f>G420</f>
        <v/>
      </c>
      <c r="H421" s="21">
        <f>H420</f>
        <v/>
      </c>
      <c r="I421" s="21" t="n">
        <v>4</v>
      </c>
      <c r="J421" s="85">
        <f>J420</f>
        <v/>
      </c>
      <c r="K421" s="22">
        <f>IF(MID(J421,4,3)="551","DO","DI")</f>
        <v/>
      </c>
      <c r="L421" s="22" t="n"/>
      <c r="M421" s="22" t="n"/>
      <c r="N421" s="22">
        <f>IF(N420&lt;&gt;"",N420,"")</f>
        <v/>
      </c>
      <c r="O421" s="22" t="n"/>
      <c r="P421" s="22" t="n"/>
      <c r="Q421" s="22" t="n"/>
      <c r="R421" s="22" t="n"/>
      <c r="S421" s="25">
        <f>"%Z"&amp;TEXT(G421,"00")&amp;TEXT(H421,"0")&amp;"1"&amp;TEXT(I421,"00")</f>
        <v/>
      </c>
      <c r="T421" s="22">
        <f>IF(D421&lt;&gt;"",D421,"")</f>
        <v/>
      </c>
      <c r="U421" s="22" t="inlineStr">
        <is>
          <t>18-XN-61206</t>
        </is>
      </c>
      <c r="V421" s="22">
        <f>IF(E421&lt;&gt;"",E421,"")</f>
        <v/>
      </c>
      <c r="W421" s="23" t="inlineStr">
        <is>
          <t>24V</t>
        </is>
      </c>
      <c r="X421" s="84" t="inlineStr">
        <is>
          <t>DCS</t>
        </is>
      </c>
      <c r="Y421" s="27" t="n"/>
      <c r="Z421" s="27" t="n"/>
      <c r="AA421" s="28" t="n"/>
      <c r="AB421" s="33" t="n"/>
      <c r="AC421" s="29" t="n"/>
      <c r="AD421" s="27" t="n"/>
      <c r="AE421" s="27" t="n"/>
      <c r="AF421" s="27" t="n"/>
      <c r="AG421" s="27" t="n"/>
      <c r="AH421" s="27" t="n"/>
      <c r="AI421" s="27" t="n"/>
      <c r="AJ421" s="530" t="inlineStr">
        <is>
          <t>18-EJB-40-001</t>
        </is>
      </c>
      <c r="AK421" s="530" t="inlineStr">
        <is>
          <t>18-40-001-CC</t>
        </is>
      </c>
      <c r="AL421" s="27" t="n"/>
      <c r="AM421" s="27" t="n"/>
      <c r="AN421" s="27" t="n"/>
      <c r="AO421" s="27" t="n"/>
      <c r="AP421" s="27" t="n"/>
      <c r="AQ421" s="33" t="n"/>
      <c r="AR421" s="33" t="n"/>
      <c r="AS421" s="33" t="n"/>
      <c r="AT421" s="33" t="n"/>
      <c r="AU421" s="33" t="n"/>
      <c r="AV421" s="33" t="n"/>
      <c r="AW421" s="33" t="n"/>
      <c r="AX421" s="33" t="n"/>
      <c r="AY421" s="33" t="n"/>
      <c r="AZ421" s="33" t="n"/>
      <c r="BA421" s="33" t="n"/>
      <c r="BB421" s="33" t="n"/>
      <c r="BC421" s="33" t="n"/>
      <c r="BD421" s="33" t="n"/>
      <c r="BE421" s="33" t="n"/>
      <c r="BF421" s="33" t="n"/>
      <c r="BG421" s="33" t="n"/>
      <c r="BH421" s="33" t="n"/>
      <c r="BI421" s="27" t="n"/>
      <c r="BJ421" s="33" t="n"/>
      <c r="BK421" s="33" t="n"/>
      <c r="BL421" s="33" t="n"/>
      <c r="BM421" s="27" t="n"/>
      <c r="BN421" s="27" t="n"/>
      <c r="BO421" s="27" t="n"/>
      <c r="BP421" s="27" t="n"/>
      <c r="BQ421" s="522" t="inlineStr">
        <is>
          <t>-</t>
        </is>
      </c>
      <c r="BR421" s="37" t="n"/>
      <c r="BS421" s="36" t="n"/>
      <c r="BT421" s="37" t="n"/>
      <c r="BU421" s="39" t="n"/>
      <c r="BV421" s="523" t="n">
        <v>1840</v>
      </c>
    </row>
    <row r="422" ht="19.9" customHeight="1" s="521">
      <c r="A422" s="10" t="n">
        <v>422</v>
      </c>
      <c r="B422" s="15" t="n">
        <v>5</v>
      </c>
      <c r="C422" s="519" t="n">
        <v>1840</v>
      </c>
      <c r="D422" s="553" t="inlineStr">
        <is>
          <t>18-XN-62106</t>
        </is>
      </c>
      <c r="E422" s="553" t="inlineStr">
        <is>
          <t>-</t>
        </is>
      </c>
      <c r="F422" s="22">
        <f>F421</f>
        <v/>
      </c>
      <c r="G422" s="21">
        <f>G421</f>
        <v/>
      </c>
      <c r="H422" s="21">
        <f>H421</f>
        <v/>
      </c>
      <c r="I422" s="21" t="n">
        <v>5</v>
      </c>
      <c r="J422" s="85">
        <f>J421</f>
        <v/>
      </c>
      <c r="K422" s="22">
        <f>IF(MID(J422,4,3)="551","DO","DI")</f>
        <v/>
      </c>
      <c r="L422" s="22" t="n"/>
      <c r="M422" s="22" t="n"/>
      <c r="N422" s="22">
        <f>IF(N421&lt;&gt;"",N421,"")</f>
        <v/>
      </c>
      <c r="O422" s="22" t="n"/>
      <c r="P422" s="22" t="n"/>
      <c r="Q422" s="22" t="n"/>
      <c r="R422" s="22" t="n"/>
      <c r="S422" s="25">
        <f>"%Z"&amp;TEXT(G422,"00")&amp;TEXT(H422,"0")&amp;"1"&amp;TEXT(I422,"00")</f>
        <v/>
      </c>
      <c r="T422" s="22">
        <f>IF(D422&lt;&gt;"",D422,"")</f>
        <v/>
      </c>
      <c r="U422" s="22" t="inlineStr">
        <is>
          <t>18-XN-62106</t>
        </is>
      </c>
      <c r="V422" s="22">
        <f>IF(E422&lt;&gt;"",E422,"")</f>
        <v/>
      </c>
      <c r="W422" s="23" t="inlineStr">
        <is>
          <t>24V</t>
        </is>
      </c>
      <c r="X422" s="84" t="inlineStr">
        <is>
          <t>DCS</t>
        </is>
      </c>
      <c r="Y422" s="27" t="n"/>
      <c r="Z422" s="27" t="n"/>
      <c r="AA422" s="28" t="n"/>
      <c r="AB422" s="33" t="n"/>
      <c r="AC422" s="29" t="n"/>
      <c r="AD422" s="27" t="n"/>
      <c r="AE422" s="27" t="n"/>
      <c r="AF422" s="27" t="n"/>
      <c r="AG422" s="27" t="n"/>
      <c r="AH422" s="27" t="n"/>
      <c r="AI422" s="27" t="n"/>
      <c r="AJ422" s="530" t="inlineStr">
        <is>
          <t>18-EJB-40-001</t>
        </is>
      </c>
      <c r="AK422" s="530" t="inlineStr">
        <is>
          <t>18-40-001-CC</t>
        </is>
      </c>
      <c r="AL422" s="27" t="n"/>
      <c r="AM422" s="27" t="n"/>
      <c r="AN422" s="27" t="n"/>
      <c r="AO422" s="27" t="n"/>
      <c r="AP422" s="27" t="n"/>
      <c r="AQ422" s="33" t="n"/>
      <c r="AR422" s="33" t="n"/>
      <c r="AS422" s="33" t="n"/>
      <c r="AT422" s="33" t="n"/>
      <c r="AU422" s="33" t="n"/>
      <c r="AV422" s="33" t="n"/>
      <c r="AW422" s="33" t="n"/>
      <c r="AX422" s="33" t="n"/>
      <c r="AY422" s="33" t="n"/>
      <c r="AZ422" s="33" t="n"/>
      <c r="BA422" s="33" t="n"/>
      <c r="BB422" s="33" t="n"/>
      <c r="BC422" s="33" t="n"/>
      <c r="BD422" s="33" t="n"/>
      <c r="BE422" s="33" t="n"/>
      <c r="BF422" s="33" t="n"/>
      <c r="BG422" s="33" t="n"/>
      <c r="BH422" s="33" t="n"/>
      <c r="BI422" s="27" t="n"/>
      <c r="BJ422" s="33" t="n"/>
      <c r="BK422" s="33" t="n"/>
      <c r="BL422" s="33" t="n"/>
      <c r="BM422" s="27" t="n"/>
      <c r="BN422" s="27" t="n"/>
      <c r="BO422" s="27" t="n"/>
      <c r="BP422" s="27" t="n"/>
      <c r="BQ422" s="522" t="inlineStr">
        <is>
          <t>-</t>
        </is>
      </c>
      <c r="BR422" s="37" t="n"/>
      <c r="BS422" s="36" t="n"/>
      <c r="BT422" s="37" t="n"/>
      <c r="BU422" s="39" t="n"/>
      <c r="BV422" s="523" t="n">
        <v>1840</v>
      </c>
    </row>
    <row r="423" ht="19.9" customHeight="1" s="521">
      <c r="A423" s="10" t="n">
        <v>423</v>
      </c>
      <c r="B423" s="15" t="n">
        <v>6</v>
      </c>
      <c r="C423" s="519" t="n">
        <v>1840</v>
      </c>
      <c r="D423" s="553" t="inlineStr">
        <is>
          <t>18-XN-62301</t>
        </is>
      </c>
      <c r="E423" s="553" t="inlineStr">
        <is>
          <t>-</t>
        </is>
      </c>
      <c r="F423" s="22">
        <f>F422</f>
        <v/>
      </c>
      <c r="G423" s="21">
        <f>G422</f>
        <v/>
      </c>
      <c r="H423" s="21">
        <f>H422</f>
        <v/>
      </c>
      <c r="I423" s="21" t="n">
        <v>6</v>
      </c>
      <c r="J423" s="85">
        <f>J422</f>
        <v/>
      </c>
      <c r="K423" s="22">
        <f>IF(MID(J423,4,3)="551","DO","DI")</f>
        <v/>
      </c>
      <c r="L423" s="22" t="n"/>
      <c r="M423" s="22" t="n"/>
      <c r="N423" s="22">
        <f>IF(N422&lt;&gt;"",N422,"")</f>
        <v/>
      </c>
      <c r="O423" s="22" t="n"/>
      <c r="P423" s="22" t="n"/>
      <c r="Q423" s="22" t="n"/>
      <c r="R423" s="22" t="n"/>
      <c r="S423" s="25">
        <f>"%Z"&amp;TEXT(G423,"00")&amp;TEXT(H423,"0")&amp;"1"&amp;TEXT(I423,"00")</f>
        <v/>
      </c>
      <c r="T423" s="22">
        <f>IF(D423&lt;&gt;"",D423,"")</f>
        <v/>
      </c>
      <c r="U423" s="22" t="inlineStr">
        <is>
          <t>18-XN-62301</t>
        </is>
      </c>
      <c r="V423" s="22">
        <f>IF(E423&lt;&gt;"",E423,"")</f>
        <v/>
      </c>
      <c r="W423" s="23" t="inlineStr">
        <is>
          <t>24V</t>
        </is>
      </c>
      <c r="X423" s="84" t="inlineStr">
        <is>
          <t>DCS</t>
        </is>
      </c>
      <c r="Y423" s="27" t="n"/>
      <c r="Z423" s="27" t="n"/>
      <c r="AA423" s="28" t="n"/>
      <c r="AB423" s="33" t="n"/>
      <c r="AC423" s="29" t="n"/>
      <c r="AD423" s="27" t="n"/>
      <c r="AE423" s="27" t="n"/>
      <c r="AF423" s="27" t="n"/>
      <c r="AG423" s="27" t="n"/>
      <c r="AH423" s="27" t="n"/>
      <c r="AI423" s="27" t="n"/>
      <c r="AJ423" s="530" t="inlineStr">
        <is>
          <t>18-EJB-40-001</t>
        </is>
      </c>
      <c r="AK423" s="530" t="inlineStr">
        <is>
          <t>18-40-001-CC</t>
        </is>
      </c>
      <c r="AL423" s="27" t="n"/>
      <c r="AM423" s="27" t="n"/>
      <c r="AN423" s="27" t="n"/>
      <c r="AO423" s="27" t="n"/>
      <c r="AP423" s="27" t="n"/>
      <c r="AQ423" s="33" t="n"/>
      <c r="AR423" s="33" t="n"/>
      <c r="AS423" s="33" t="n"/>
      <c r="AT423" s="33" t="n"/>
      <c r="AU423" s="33" t="n"/>
      <c r="AV423" s="33" t="n"/>
      <c r="AW423" s="33" t="n"/>
      <c r="AX423" s="33" t="n"/>
      <c r="AY423" s="33" t="n"/>
      <c r="AZ423" s="33" t="n"/>
      <c r="BA423" s="33" t="n"/>
      <c r="BB423" s="33" t="n"/>
      <c r="BC423" s="33" t="n"/>
      <c r="BD423" s="33" t="n"/>
      <c r="BE423" s="33" t="n"/>
      <c r="BF423" s="33" t="n"/>
      <c r="BG423" s="33" t="n"/>
      <c r="BH423" s="33" t="n"/>
      <c r="BI423" s="27" t="n"/>
      <c r="BJ423" s="33" t="n"/>
      <c r="BK423" s="33" t="n"/>
      <c r="BL423" s="33" t="n"/>
      <c r="BM423" s="27" t="n"/>
      <c r="BN423" s="27" t="n"/>
      <c r="BO423" s="27" t="n"/>
      <c r="BP423" s="27" t="n"/>
      <c r="BQ423" s="522" t="inlineStr">
        <is>
          <t>-</t>
        </is>
      </c>
      <c r="BR423" s="37" t="n"/>
      <c r="BS423" s="36" t="n"/>
      <c r="BT423" s="37" t="n"/>
      <c r="BU423" s="39" t="n"/>
      <c r="BV423" s="523" t="n">
        <v>1840</v>
      </c>
    </row>
    <row r="424" ht="19.9" customHeight="1" s="521">
      <c r="A424" s="10" t="n">
        <v>424</v>
      </c>
      <c r="B424" s="15" t="n">
        <v>7</v>
      </c>
      <c r="C424" s="519" t="n">
        <v>1840</v>
      </c>
      <c r="D424" s="553" t="inlineStr">
        <is>
          <t>18-XN-62302</t>
        </is>
      </c>
      <c r="E424" s="553" t="inlineStr">
        <is>
          <t>-</t>
        </is>
      </c>
      <c r="F424" s="22">
        <f>F423</f>
        <v/>
      </c>
      <c r="G424" s="21">
        <f>G423</f>
        <v/>
      </c>
      <c r="H424" s="21">
        <f>H423</f>
        <v/>
      </c>
      <c r="I424" s="21" t="n">
        <v>7</v>
      </c>
      <c r="J424" s="85">
        <f>J423</f>
        <v/>
      </c>
      <c r="K424" s="22">
        <f>IF(MID(J424,4,3)="551","DO","DI")</f>
        <v/>
      </c>
      <c r="L424" s="22" t="n"/>
      <c r="M424" s="22" t="n"/>
      <c r="N424" s="22">
        <f>IF(N423&lt;&gt;"",N423,"")</f>
        <v/>
      </c>
      <c r="O424" s="22" t="n"/>
      <c r="P424" s="22" t="n"/>
      <c r="Q424" s="22" t="n"/>
      <c r="R424" s="22" t="n"/>
      <c r="S424" s="25">
        <f>"%Z"&amp;TEXT(G424,"00")&amp;TEXT(H424,"0")&amp;"1"&amp;TEXT(I424,"00")</f>
        <v/>
      </c>
      <c r="T424" s="22">
        <f>IF(D424&lt;&gt;"",D424,"")</f>
        <v/>
      </c>
      <c r="U424" s="22" t="inlineStr">
        <is>
          <t>18-XN-62302</t>
        </is>
      </c>
      <c r="V424" s="22">
        <f>IF(E424&lt;&gt;"",E424,"")</f>
        <v/>
      </c>
      <c r="W424" s="23" t="inlineStr">
        <is>
          <t>24V</t>
        </is>
      </c>
      <c r="X424" s="84" t="inlineStr">
        <is>
          <t>DCS</t>
        </is>
      </c>
      <c r="Y424" s="27" t="n"/>
      <c r="Z424" s="27" t="n"/>
      <c r="AA424" s="28" t="n"/>
      <c r="AB424" s="33" t="n"/>
      <c r="AC424" s="29" t="n"/>
      <c r="AD424" s="27" t="n"/>
      <c r="AE424" s="27" t="n"/>
      <c r="AF424" s="27" t="n"/>
      <c r="AG424" s="27" t="n"/>
      <c r="AH424" s="27" t="n"/>
      <c r="AI424" s="27" t="n"/>
      <c r="AJ424" s="530" t="inlineStr">
        <is>
          <t>18-EJB-40-001</t>
        </is>
      </c>
      <c r="AK424" s="530" t="inlineStr">
        <is>
          <t>18-40-001-CC</t>
        </is>
      </c>
      <c r="AL424" s="27" t="n"/>
      <c r="AM424" s="27" t="n"/>
      <c r="AN424" s="27" t="n"/>
      <c r="AO424" s="27" t="n"/>
      <c r="AP424" s="27" t="n"/>
      <c r="AQ424" s="33" t="n"/>
      <c r="AR424" s="33" t="n"/>
      <c r="AS424" s="33" t="n"/>
      <c r="AT424" s="33" t="n"/>
      <c r="AU424" s="33" t="n"/>
      <c r="AV424" s="33" t="n"/>
      <c r="AW424" s="33" t="n"/>
      <c r="AX424" s="33" t="n"/>
      <c r="AY424" s="33" t="n"/>
      <c r="AZ424" s="33" t="n"/>
      <c r="BA424" s="33" t="n"/>
      <c r="BB424" s="33" t="n"/>
      <c r="BC424" s="33" t="n"/>
      <c r="BD424" s="33" t="n"/>
      <c r="BE424" s="33" t="n"/>
      <c r="BF424" s="33" t="n"/>
      <c r="BG424" s="33" t="n"/>
      <c r="BH424" s="33" t="n"/>
      <c r="BI424" s="27" t="n"/>
      <c r="BJ424" s="33" t="n"/>
      <c r="BK424" s="33" t="n"/>
      <c r="BL424" s="33" t="n"/>
      <c r="BM424" s="27" t="n"/>
      <c r="BN424" s="27" t="n"/>
      <c r="BO424" s="27" t="n"/>
      <c r="BP424" s="27" t="n"/>
      <c r="BQ424" s="522" t="inlineStr">
        <is>
          <t>-</t>
        </is>
      </c>
      <c r="BR424" s="37" t="n"/>
      <c r="BS424" s="36" t="n"/>
      <c r="BT424" s="37" t="n"/>
      <c r="BU424" s="39" t="n"/>
      <c r="BV424" s="523" t="n">
        <v>1840</v>
      </c>
    </row>
    <row r="425" ht="19.9" customHeight="1" s="521">
      <c r="A425" s="10" t="n">
        <v>425</v>
      </c>
      <c r="B425" s="15" t="n">
        <v>8</v>
      </c>
      <c r="C425" s="519" t="n">
        <v>1812</v>
      </c>
      <c r="D425" s="553" t="inlineStr">
        <is>
          <t>18-XN-17101</t>
        </is>
      </c>
      <c r="E425" s="553" t="inlineStr">
        <is>
          <t>LP N2 FROM HEADER</t>
        </is>
      </c>
      <c r="F425" s="22">
        <f>F424</f>
        <v/>
      </c>
      <c r="G425" s="21">
        <f>G424</f>
        <v/>
      </c>
      <c r="H425" s="21">
        <f>H424</f>
        <v/>
      </c>
      <c r="I425" s="21" t="n">
        <v>8</v>
      </c>
      <c r="J425" s="85">
        <f>J424</f>
        <v/>
      </c>
      <c r="K425" s="22">
        <f>IF(MID(J425,4,3)="551","DO","DI")</f>
        <v/>
      </c>
      <c r="L425" s="22" t="n"/>
      <c r="M425" s="22" t="n"/>
      <c r="N425" s="22">
        <f>IF(N424&lt;&gt;"",N424,"")</f>
        <v/>
      </c>
      <c r="O425" s="22" t="n"/>
      <c r="P425" s="22" t="n"/>
      <c r="Q425" s="22" t="n"/>
      <c r="R425" s="22" t="n"/>
      <c r="S425" s="25">
        <f>"%Z"&amp;TEXT(G425,"00")&amp;TEXT(H425,"0")&amp;"1"&amp;TEXT(I425,"00")</f>
        <v/>
      </c>
      <c r="T425" s="22">
        <f>IF(D425&lt;&gt;"",D425,"")</f>
        <v/>
      </c>
      <c r="U425" s="22" t="inlineStr">
        <is>
          <t>18-XN-17101</t>
        </is>
      </c>
      <c r="V425" s="22">
        <f>IF(E425&lt;&gt;"",E425,"")</f>
        <v/>
      </c>
      <c r="W425" s="23" t="inlineStr">
        <is>
          <t>24V</t>
        </is>
      </c>
      <c r="X425" s="84" t="inlineStr">
        <is>
          <t>DCS</t>
        </is>
      </c>
      <c r="Y425" s="27" t="n"/>
      <c r="Z425" s="27" t="n"/>
      <c r="AA425" s="28" t="n"/>
      <c r="AB425" s="33" t="n"/>
      <c r="AC425" s="29" t="n"/>
      <c r="AD425" s="27" t="n"/>
      <c r="AE425" s="27" t="n"/>
      <c r="AF425" s="27" t="n"/>
      <c r="AG425" s="27" t="n"/>
      <c r="AH425" s="27" t="n"/>
      <c r="AI425" s="27" t="n"/>
      <c r="AJ425" s="530" t="inlineStr">
        <is>
          <t>18-EJB-12-002</t>
        </is>
      </c>
      <c r="AK425" s="530" t="inlineStr">
        <is>
          <t>18-12-002-CC</t>
        </is>
      </c>
      <c r="AL425" s="27" t="n"/>
      <c r="AM425" s="27" t="n"/>
      <c r="AN425" s="27" t="n"/>
      <c r="AO425" s="27" t="n"/>
      <c r="AP425" s="27" t="n"/>
      <c r="AQ425" s="33" t="n"/>
      <c r="AR425" s="33" t="n"/>
      <c r="AS425" s="33" t="n"/>
      <c r="AT425" s="33" t="n"/>
      <c r="AU425" s="33" t="n"/>
      <c r="AV425" s="33" t="n"/>
      <c r="AW425" s="33" t="n"/>
      <c r="AX425" s="33" t="n"/>
      <c r="AY425" s="33" t="n"/>
      <c r="AZ425" s="33" t="n"/>
      <c r="BA425" s="33" t="n"/>
      <c r="BB425" s="33" t="n"/>
      <c r="BC425" s="33" t="n"/>
      <c r="BD425" s="33" t="n"/>
      <c r="BE425" s="33" t="n"/>
      <c r="BF425" s="33" t="n"/>
      <c r="BG425" s="33" t="n"/>
      <c r="BH425" s="33" t="n"/>
      <c r="BI425" s="27" t="n"/>
      <c r="BJ425" s="33" t="n"/>
      <c r="BK425" s="33" t="n"/>
      <c r="BL425" s="33" t="n"/>
      <c r="BM425" s="27" t="n"/>
      <c r="BN425" s="27" t="n"/>
      <c r="BO425" s="27" t="n"/>
      <c r="BP425" s="27" t="n"/>
      <c r="BQ425" s="522" t="inlineStr">
        <is>
          <t>-</t>
        </is>
      </c>
      <c r="BR425" s="37" t="n"/>
      <c r="BS425" s="36" t="n"/>
      <c r="BT425" s="37" t="n"/>
      <c r="BU425" s="39" t="n"/>
      <c r="BV425" s="523" t="n">
        <v>1812</v>
      </c>
    </row>
    <row r="426" ht="19.9" customHeight="1" s="521">
      <c r="A426" s="10" t="n">
        <v>426</v>
      </c>
      <c r="B426" s="15" t="n">
        <v>9</v>
      </c>
      <c r="C426" s="519" t="n">
        <v>1812</v>
      </c>
      <c r="D426" s="553" t="inlineStr">
        <is>
          <t>18-XN-17102</t>
        </is>
      </c>
      <c r="E426" s="553" t="inlineStr">
        <is>
          <t>LP NITROGEN TO VE-1701</t>
        </is>
      </c>
      <c r="F426" s="22">
        <f>F425</f>
        <v/>
      </c>
      <c r="G426" s="21">
        <f>G425</f>
        <v/>
      </c>
      <c r="H426" s="21">
        <f>H425</f>
        <v/>
      </c>
      <c r="I426" s="21" t="n">
        <v>9</v>
      </c>
      <c r="J426" s="85">
        <f>J425</f>
        <v/>
      </c>
      <c r="K426" s="22">
        <f>IF(MID(J426,4,3)="551","DO","DI")</f>
        <v/>
      </c>
      <c r="L426" s="22" t="n"/>
      <c r="M426" s="22" t="n"/>
      <c r="N426" s="22">
        <f>IF(N425&lt;&gt;"",N425,"")</f>
        <v/>
      </c>
      <c r="O426" s="22" t="n"/>
      <c r="P426" s="22" t="n"/>
      <c r="Q426" s="22" t="n"/>
      <c r="R426" s="22" t="n"/>
      <c r="S426" s="25">
        <f>"%Z"&amp;TEXT(G426,"00")&amp;TEXT(H426,"0")&amp;"1"&amp;TEXT(I426,"00")</f>
        <v/>
      </c>
      <c r="T426" s="22">
        <f>IF(D426&lt;&gt;"",D426,"")</f>
        <v/>
      </c>
      <c r="U426" s="22" t="inlineStr">
        <is>
          <t>18-XN-17102</t>
        </is>
      </c>
      <c r="V426" s="22">
        <f>IF(E426&lt;&gt;"",E426,"")</f>
        <v/>
      </c>
      <c r="W426" s="23" t="inlineStr">
        <is>
          <t>24V</t>
        </is>
      </c>
      <c r="X426" s="84" t="inlineStr">
        <is>
          <t>DCS</t>
        </is>
      </c>
      <c r="Y426" s="27" t="n"/>
      <c r="Z426" s="27" t="n"/>
      <c r="AA426" s="28" t="n"/>
      <c r="AB426" s="33" t="n"/>
      <c r="AC426" s="29" t="n"/>
      <c r="AD426" s="27" t="n"/>
      <c r="AE426" s="27" t="n"/>
      <c r="AF426" s="27" t="n"/>
      <c r="AG426" s="27" t="n"/>
      <c r="AH426" s="27" t="n"/>
      <c r="AI426" s="27" t="n"/>
      <c r="AJ426" s="530" t="inlineStr">
        <is>
          <t>18-EJB-12-002</t>
        </is>
      </c>
      <c r="AK426" s="530" t="inlineStr">
        <is>
          <t>18-12-002-CC</t>
        </is>
      </c>
      <c r="AL426" s="27" t="n"/>
      <c r="AM426" s="27" t="n"/>
      <c r="AN426" s="27" t="n"/>
      <c r="AO426" s="27" t="n"/>
      <c r="AP426" s="27" t="n"/>
      <c r="AQ426" s="33" t="n"/>
      <c r="AR426" s="33" t="n"/>
      <c r="AS426" s="33" t="n"/>
      <c r="AT426" s="33" t="n"/>
      <c r="AU426" s="33" t="n"/>
      <c r="AV426" s="33" t="n"/>
      <c r="AW426" s="33" t="n"/>
      <c r="AX426" s="33" t="n"/>
      <c r="AY426" s="33" t="n"/>
      <c r="AZ426" s="33" t="n"/>
      <c r="BA426" s="33" t="n"/>
      <c r="BB426" s="33" t="n"/>
      <c r="BC426" s="33" t="n"/>
      <c r="BD426" s="33" t="n"/>
      <c r="BE426" s="33" t="n"/>
      <c r="BF426" s="33" t="n"/>
      <c r="BG426" s="33" t="n"/>
      <c r="BH426" s="33" t="n"/>
      <c r="BI426" s="27" t="n"/>
      <c r="BJ426" s="33" t="n"/>
      <c r="BK426" s="33" t="n"/>
      <c r="BL426" s="33" t="n"/>
      <c r="BM426" s="27" t="n"/>
      <c r="BN426" s="27" t="n"/>
      <c r="BO426" s="27" t="n"/>
      <c r="BP426" s="27" t="n"/>
      <c r="BQ426" s="522" t="inlineStr">
        <is>
          <t>-</t>
        </is>
      </c>
      <c r="BR426" s="37" t="n"/>
      <c r="BS426" s="36" t="n"/>
      <c r="BT426" s="37" t="n"/>
      <c r="BU426" s="39" t="n"/>
      <c r="BV426" s="523" t="n">
        <v>1812</v>
      </c>
    </row>
    <row r="427" ht="19.9" customHeight="1" s="521">
      <c r="A427" s="10" t="n">
        <v>427</v>
      </c>
      <c r="B427" s="15" t="n">
        <v>10</v>
      </c>
      <c r="C427" s="519" t="n">
        <v>1812</v>
      </c>
      <c r="D427" s="553" t="inlineStr">
        <is>
          <t>18-XN-17103</t>
        </is>
      </c>
      <c r="E427" s="553" t="inlineStr">
        <is>
          <t>LP NITROGEN TO VE-1702</t>
        </is>
      </c>
      <c r="F427" s="22">
        <f>F426</f>
        <v/>
      </c>
      <c r="G427" s="21">
        <f>G426</f>
        <v/>
      </c>
      <c r="H427" s="21">
        <f>H426</f>
        <v/>
      </c>
      <c r="I427" s="21" t="n">
        <v>10</v>
      </c>
      <c r="J427" s="85">
        <f>J426</f>
        <v/>
      </c>
      <c r="K427" s="22">
        <f>IF(MID(J427,4,3)="551","DO","DI")</f>
        <v/>
      </c>
      <c r="L427" s="22" t="n"/>
      <c r="M427" s="22" t="n"/>
      <c r="N427" s="22">
        <f>IF(N426&lt;&gt;"",N426,"")</f>
        <v/>
      </c>
      <c r="O427" s="22" t="n"/>
      <c r="P427" s="22" t="n"/>
      <c r="Q427" s="22" t="n"/>
      <c r="R427" s="22" t="n"/>
      <c r="S427" s="25">
        <f>"%Z"&amp;TEXT(G427,"00")&amp;TEXT(H427,"0")&amp;"1"&amp;TEXT(I427,"00")</f>
        <v/>
      </c>
      <c r="T427" s="22">
        <f>IF(D427&lt;&gt;"",D427,"")</f>
        <v/>
      </c>
      <c r="U427" s="22" t="inlineStr">
        <is>
          <t>18-XN-17103</t>
        </is>
      </c>
      <c r="V427" s="22">
        <f>IF(E427&lt;&gt;"",E427,"")</f>
        <v/>
      </c>
      <c r="W427" s="23" t="inlineStr">
        <is>
          <t>24V</t>
        </is>
      </c>
      <c r="X427" s="84" t="inlineStr">
        <is>
          <t>DCS</t>
        </is>
      </c>
      <c r="Y427" s="27" t="n"/>
      <c r="Z427" s="27" t="n"/>
      <c r="AA427" s="28" t="n"/>
      <c r="AB427" s="33" t="n"/>
      <c r="AC427" s="29" t="n"/>
      <c r="AD427" s="27" t="n"/>
      <c r="AE427" s="27" t="n"/>
      <c r="AF427" s="27" t="n"/>
      <c r="AG427" s="27" t="n"/>
      <c r="AH427" s="27" t="n"/>
      <c r="AI427" s="27" t="n"/>
      <c r="AJ427" s="530" t="inlineStr">
        <is>
          <t>18-EJB-12-002</t>
        </is>
      </c>
      <c r="AK427" s="530" t="inlineStr">
        <is>
          <t>18-12-002-CC</t>
        </is>
      </c>
      <c r="AL427" s="27" t="n"/>
      <c r="AM427" s="27" t="n"/>
      <c r="AN427" s="27" t="n"/>
      <c r="AO427" s="27" t="n"/>
      <c r="AP427" s="27" t="n"/>
      <c r="AQ427" s="33" t="n"/>
      <c r="AR427" s="33" t="n"/>
      <c r="AS427" s="33" t="n"/>
      <c r="AT427" s="33" t="n"/>
      <c r="AU427" s="33" t="n"/>
      <c r="AV427" s="33" t="n"/>
      <c r="AW427" s="33" t="n"/>
      <c r="AX427" s="33" t="n"/>
      <c r="AY427" s="33" t="n"/>
      <c r="AZ427" s="33" t="n"/>
      <c r="BA427" s="33" t="n"/>
      <c r="BB427" s="33" t="n"/>
      <c r="BC427" s="33" t="n"/>
      <c r="BD427" s="33" t="n"/>
      <c r="BE427" s="33" t="n"/>
      <c r="BF427" s="33" t="n"/>
      <c r="BG427" s="33" t="n"/>
      <c r="BH427" s="33" t="n"/>
      <c r="BI427" s="27" t="n"/>
      <c r="BJ427" s="33" t="n"/>
      <c r="BK427" s="33" t="n"/>
      <c r="BL427" s="33" t="n"/>
      <c r="BM427" s="27" t="n"/>
      <c r="BN427" s="27" t="n"/>
      <c r="BO427" s="27" t="n"/>
      <c r="BP427" s="27" t="n"/>
      <c r="BQ427" s="522" t="inlineStr">
        <is>
          <t>-</t>
        </is>
      </c>
      <c r="BR427" s="37" t="n"/>
      <c r="BS427" s="36" t="n"/>
      <c r="BT427" s="37" t="n"/>
      <c r="BU427" s="39" t="n"/>
      <c r="BV427" s="523" t="n">
        <v>1812</v>
      </c>
    </row>
    <row r="428" ht="19.9" customHeight="1" s="521">
      <c r="A428" s="10" t="n">
        <v>428</v>
      </c>
      <c r="B428" s="15" t="n">
        <v>11</v>
      </c>
      <c r="C428" s="519" t="n">
        <v>1812</v>
      </c>
      <c r="D428" s="553" t="inlineStr">
        <is>
          <t>18-XN-17104</t>
        </is>
      </c>
      <c r="E428" s="553" t="inlineStr">
        <is>
          <t>TEA TO VE-1701</t>
        </is>
      </c>
      <c r="F428" s="22">
        <f>F427</f>
        <v/>
      </c>
      <c r="G428" s="21">
        <f>G427</f>
        <v/>
      </c>
      <c r="H428" s="21">
        <f>H427</f>
        <v/>
      </c>
      <c r="I428" s="21" t="n">
        <v>11</v>
      </c>
      <c r="J428" s="85">
        <f>J427</f>
        <v/>
      </c>
      <c r="K428" s="22">
        <f>IF(MID(J428,4,3)="551","DO","DI")</f>
        <v/>
      </c>
      <c r="L428" s="22" t="n"/>
      <c r="M428" s="22" t="n"/>
      <c r="N428" s="22">
        <f>IF(N427&lt;&gt;"",N427,"")</f>
        <v/>
      </c>
      <c r="O428" s="22" t="n"/>
      <c r="P428" s="22" t="n"/>
      <c r="Q428" s="22" t="n"/>
      <c r="R428" s="22" t="n"/>
      <c r="S428" s="25">
        <f>"%Z"&amp;TEXT(G428,"00")&amp;TEXT(H428,"0")&amp;"1"&amp;TEXT(I428,"00")</f>
        <v/>
      </c>
      <c r="T428" s="22">
        <f>IF(D428&lt;&gt;"",D428,"")</f>
        <v/>
      </c>
      <c r="U428" s="22" t="inlineStr">
        <is>
          <t>18-XN-17104</t>
        </is>
      </c>
      <c r="V428" s="22">
        <f>IF(E428&lt;&gt;"",E428,"")</f>
        <v/>
      </c>
      <c r="W428" s="23" t="inlineStr">
        <is>
          <t>24V</t>
        </is>
      </c>
      <c r="X428" s="84" t="inlineStr">
        <is>
          <t>DCS</t>
        </is>
      </c>
      <c r="Y428" s="27" t="n"/>
      <c r="Z428" s="27" t="n"/>
      <c r="AA428" s="28" t="n"/>
      <c r="AB428" s="33" t="n"/>
      <c r="AC428" s="29" t="n"/>
      <c r="AD428" s="27" t="n"/>
      <c r="AE428" s="27" t="n"/>
      <c r="AF428" s="27" t="n"/>
      <c r="AG428" s="27" t="n"/>
      <c r="AH428" s="27" t="n"/>
      <c r="AI428" s="27" t="n"/>
      <c r="AJ428" s="530" t="inlineStr">
        <is>
          <t>18-EJB-12-002</t>
        </is>
      </c>
      <c r="AK428" s="530" t="inlineStr">
        <is>
          <t>18-12-002-CC</t>
        </is>
      </c>
      <c r="AL428" s="27" t="n"/>
      <c r="AM428" s="27" t="n"/>
      <c r="AN428" s="27" t="n"/>
      <c r="AO428" s="27" t="n"/>
      <c r="AP428" s="27" t="n"/>
      <c r="AQ428" s="33" t="n"/>
      <c r="AR428" s="33" t="n"/>
      <c r="AS428" s="33" t="n"/>
      <c r="AT428" s="33" t="n"/>
      <c r="AU428" s="33" t="n"/>
      <c r="AV428" s="33" t="n"/>
      <c r="AW428" s="33" t="n"/>
      <c r="AX428" s="33" t="n"/>
      <c r="AY428" s="33" t="n"/>
      <c r="AZ428" s="33" t="n"/>
      <c r="BA428" s="33" t="n"/>
      <c r="BB428" s="33" t="n"/>
      <c r="BC428" s="33" t="n"/>
      <c r="BD428" s="33" t="n"/>
      <c r="BE428" s="33" t="n"/>
      <c r="BF428" s="33" t="n"/>
      <c r="BG428" s="33" t="n"/>
      <c r="BH428" s="33" t="n"/>
      <c r="BI428" s="27" t="n"/>
      <c r="BJ428" s="33" t="n"/>
      <c r="BK428" s="33" t="n"/>
      <c r="BL428" s="33" t="n"/>
      <c r="BM428" s="27" t="n"/>
      <c r="BN428" s="27" t="n"/>
      <c r="BO428" s="27" t="n"/>
      <c r="BP428" s="27" t="n"/>
      <c r="BQ428" s="522" t="inlineStr">
        <is>
          <t>-</t>
        </is>
      </c>
      <c r="BR428" s="37" t="n"/>
      <c r="BS428" s="36" t="n"/>
      <c r="BT428" s="37" t="n"/>
      <c r="BU428" s="39" t="n"/>
      <c r="BV428" s="523" t="n">
        <v>1812</v>
      </c>
    </row>
    <row r="429" ht="19.9" customHeight="1" s="521">
      <c r="A429" s="10" t="n">
        <v>429</v>
      </c>
      <c r="B429" s="15" t="n">
        <v>12</v>
      </c>
      <c r="C429" s="519" t="n">
        <v>1812</v>
      </c>
      <c r="D429" s="553" t="inlineStr">
        <is>
          <t>18-XN-17105</t>
        </is>
      </c>
      <c r="E429" s="553" t="inlineStr">
        <is>
          <t xml:space="preserve">TEA CONTAINER </t>
        </is>
      </c>
      <c r="F429" s="22">
        <f>F428</f>
        <v/>
      </c>
      <c r="G429" s="21">
        <f>G428</f>
        <v/>
      </c>
      <c r="H429" s="21">
        <f>H428</f>
        <v/>
      </c>
      <c r="I429" s="21" t="n">
        <v>12</v>
      </c>
      <c r="J429" s="85">
        <f>J428</f>
        <v/>
      </c>
      <c r="K429" s="22">
        <f>IF(MID(J429,4,3)="551","DO","DI")</f>
        <v/>
      </c>
      <c r="L429" s="22" t="n"/>
      <c r="M429" s="22" t="n"/>
      <c r="N429" s="22">
        <f>IF(N428&lt;&gt;"",N428,"")</f>
        <v/>
      </c>
      <c r="O429" s="22" t="n"/>
      <c r="P429" s="22" t="n"/>
      <c r="Q429" s="22" t="n"/>
      <c r="R429" s="22" t="n"/>
      <c r="S429" s="25">
        <f>"%Z"&amp;TEXT(G429,"00")&amp;TEXT(H429,"0")&amp;"1"&amp;TEXT(I429,"00")</f>
        <v/>
      </c>
      <c r="T429" s="22">
        <f>IF(D429&lt;&gt;"",D429,"")</f>
        <v/>
      </c>
      <c r="U429" s="22" t="inlineStr">
        <is>
          <t>18-XN-17105</t>
        </is>
      </c>
      <c r="V429" s="22">
        <f>IF(E429&lt;&gt;"",E429,"")</f>
        <v/>
      </c>
      <c r="W429" s="23" t="inlineStr">
        <is>
          <t>24V</t>
        </is>
      </c>
      <c r="X429" s="84" t="inlineStr">
        <is>
          <t>DCS</t>
        </is>
      </c>
      <c r="Y429" s="27" t="n"/>
      <c r="Z429" s="27" t="n"/>
      <c r="AA429" s="28" t="n"/>
      <c r="AB429" s="33" t="n"/>
      <c r="AC429" s="29" t="n"/>
      <c r="AD429" s="27" t="n"/>
      <c r="AE429" s="27" t="n"/>
      <c r="AF429" s="27" t="n"/>
      <c r="AG429" s="27" t="n"/>
      <c r="AH429" s="27" t="n"/>
      <c r="AI429" s="27" t="n"/>
      <c r="AJ429" s="530" t="inlineStr">
        <is>
          <t>18-EJB-12-002</t>
        </is>
      </c>
      <c r="AK429" s="530" t="inlineStr">
        <is>
          <t>18-12-002-CC</t>
        </is>
      </c>
      <c r="AL429" s="27" t="n"/>
      <c r="AM429" s="27" t="n"/>
      <c r="AN429" s="27" t="n"/>
      <c r="AO429" s="27" t="n"/>
      <c r="AP429" s="27" t="n"/>
      <c r="AQ429" s="33" t="n"/>
      <c r="AR429" s="33" t="n"/>
      <c r="AS429" s="33" t="n"/>
      <c r="AT429" s="33" t="n"/>
      <c r="AU429" s="33" t="n"/>
      <c r="AV429" s="33" t="n"/>
      <c r="AW429" s="33" t="n"/>
      <c r="AX429" s="33" t="n"/>
      <c r="AY429" s="33" t="n"/>
      <c r="AZ429" s="33" t="n"/>
      <c r="BA429" s="33" t="n"/>
      <c r="BB429" s="33" t="n"/>
      <c r="BC429" s="33" t="n"/>
      <c r="BD429" s="33" t="n"/>
      <c r="BE429" s="33" t="n"/>
      <c r="BF429" s="33" t="n"/>
      <c r="BG429" s="33" t="n"/>
      <c r="BH429" s="33" t="n"/>
      <c r="BI429" s="27" t="n"/>
      <c r="BJ429" s="33" t="n"/>
      <c r="BK429" s="33" t="n"/>
      <c r="BL429" s="33" t="n"/>
      <c r="BM429" s="27" t="n"/>
      <c r="BN429" s="27" t="n"/>
      <c r="BO429" s="27" t="n"/>
      <c r="BP429" s="27" t="n"/>
      <c r="BQ429" s="522" t="inlineStr">
        <is>
          <t>-</t>
        </is>
      </c>
      <c r="BR429" s="37" t="n"/>
      <c r="BS429" s="36" t="n"/>
      <c r="BT429" s="37" t="n"/>
      <c r="BU429" s="39" t="n"/>
      <c r="BV429" s="523" t="n">
        <v>1812</v>
      </c>
    </row>
    <row r="430" ht="19.9" customHeight="1" s="521">
      <c r="A430" s="10" t="n">
        <v>430</v>
      </c>
      <c r="B430" s="15" t="n">
        <v>13</v>
      </c>
      <c r="C430" s="519" t="n">
        <v>1812</v>
      </c>
      <c r="D430" s="553" t="inlineStr">
        <is>
          <t>18-XN-17106</t>
        </is>
      </c>
      <c r="E430" s="553" t="inlineStr">
        <is>
          <t>FLUSHING TO VE-1705</t>
        </is>
      </c>
      <c r="F430" s="22">
        <f>F429</f>
        <v/>
      </c>
      <c r="G430" s="21">
        <f>G429</f>
        <v/>
      </c>
      <c r="H430" s="21">
        <f>H429</f>
        <v/>
      </c>
      <c r="I430" s="21" t="n">
        <v>13</v>
      </c>
      <c r="J430" s="85">
        <f>J429</f>
        <v/>
      </c>
      <c r="K430" s="22">
        <f>IF(MID(J430,4,3)="551","DO","DI")</f>
        <v/>
      </c>
      <c r="L430" s="22" t="n"/>
      <c r="M430" s="22" t="n"/>
      <c r="N430" s="22">
        <f>IF(N429&lt;&gt;"",N429,"")</f>
        <v/>
      </c>
      <c r="O430" s="22" t="n"/>
      <c r="P430" s="22" t="n"/>
      <c r="Q430" s="22" t="n"/>
      <c r="R430" s="22" t="n"/>
      <c r="S430" s="25">
        <f>"%Z"&amp;TEXT(G430,"00")&amp;TEXT(H430,"0")&amp;"1"&amp;TEXT(I430,"00")</f>
        <v/>
      </c>
      <c r="T430" s="22">
        <f>IF(D430&lt;&gt;"",D430,"")</f>
        <v/>
      </c>
      <c r="U430" s="22" t="inlineStr">
        <is>
          <t>18-XN-17106</t>
        </is>
      </c>
      <c r="V430" s="22">
        <f>IF(E430&lt;&gt;"",E430,"")</f>
        <v/>
      </c>
      <c r="W430" s="23" t="inlineStr">
        <is>
          <t>24V</t>
        </is>
      </c>
      <c r="X430" s="84" t="inlineStr">
        <is>
          <t>DCS</t>
        </is>
      </c>
      <c r="Y430" s="27" t="n"/>
      <c r="Z430" s="27" t="n"/>
      <c r="AA430" s="28" t="n"/>
      <c r="AB430" s="33" t="n"/>
      <c r="AC430" s="29" t="n"/>
      <c r="AD430" s="27" t="n"/>
      <c r="AE430" s="27" t="n"/>
      <c r="AF430" s="27" t="n"/>
      <c r="AG430" s="27" t="n"/>
      <c r="AH430" s="27" t="n"/>
      <c r="AI430" s="27" t="n"/>
      <c r="AJ430" s="530" t="inlineStr">
        <is>
          <t>18-EJB-12-002</t>
        </is>
      </c>
      <c r="AK430" s="530" t="inlineStr">
        <is>
          <t>18-12-002-CC</t>
        </is>
      </c>
      <c r="AL430" s="27" t="n"/>
      <c r="AM430" s="27" t="n"/>
      <c r="AN430" s="27" t="n"/>
      <c r="AO430" s="27" t="n"/>
      <c r="AP430" s="27" t="n"/>
      <c r="AQ430" s="33" t="n"/>
      <c r="AR430" s="33" t="n"/>
      <c r="AS430" s="33" t="n"/>
      <c r="AT430" s="33" t="n"/>
      <c r="AU430" s="33" t="n"/>
      <c r="AV430" s="33" t="n"/>
      <c r="AW430" s="33" t="n"/>
      <c r="AX430" s="33" t="n"/>
      <c r="AY430" s="33" t="n"/>
      <c r="AZ430" s="33" t="n"/>
      <c r="BA430" s="33" t="n"/>
      <c r="BB430" s="33" t="n"/>
      <c r="BC430" s="33" t="n"/>
      <c r="BD430" s="33" t="n"/>
      <c r="BE430" s="33" t="n"/>
      <c r="BF430" s="33" t="n"/>
      <c r="BG430" s="33" t="n"/>
      <c r="BH430" s="33" t="n"/>
      <c r="BI430" s="27" t="n"/>
      <c r="BJ430" s="33" t="n"/>
      <c r="BK430" s="33" t="n"/>
      <c r="BL430" s="33" t="n"/>
      <c r="BM430" s="27" t="n"/>
      <c r="BN430" s="27" t="n"/>
      <c r="BO430" s="27" t="n"/>
      <c r="BP430" s="27" t="n"/>
      <c r="BQ430" s="522" t="inlineStr">
        <is>
          <t>-</t>
        </is>
      </c>
      <c r="BR430" s="37" t="n"/>
      <c r="BS430" s="36" t="n"/>
      <c r="BT430" s="37" t="n"/>
      <c r="BU430" s="39" t="n"/>
      <c r="BV430" s="523" t="n">
        <v>1812</v>
      </c>
    </row>
    <row r="431" ht="19.9" customHeight="1" s="521">
      <c r="A431" s="10" t="n">
        <v>431</v>
      </c>
      <c r="B431" s="15" t="n">
        <v>14</v>
      </c>
      <c r="C431" s="519" t="n">
        <v>1812</v>
      </c>
      <c r="D431" s="553" t="inlineStr">
        <is>
          <t>18-XN-17107</t>
        </is>
      </c>
      <c r="E431" s="553" t="inlineStr">
        <is>
          <t>ISOPROPANOL TO VE-1705</t>
        </is>
      </c>
      <c r="F431" s="22">
        <f>F430</f>
        <v/>
      </c>
      <c r="G431" s="21">
        <f>G430</f>
        <v/>
      </c>
      <c r="H431" s="21">
        <f>H430</f>
        <v/>
      </c>
      <c r="I431" s="21" t="n">
        <v>14</v>
      </c>
      <c r="J431" s="85">
        <f>J430</f>
        <v/>
      </c>
      <c r="K431" s="22">
        <f>IF(MID(J431,4,3)="551","DO","DI")</f>
        <v/>
      </c>
      <c r="L431" s="22" t="n"/>
      <c r="M431" s="22" t="n"/>
      <c r="N431" s="22">
        <f>IF(N430&lt;&gt;"",N430,"")</f>
        <v/>
      </c>
      <c r="O431" s="22" t="n"/>
      <c r="P431" s="22" t="n"/>
      <c r="Q431" s="22" t="n"/>
      <c r="R431" s="22" t="n"/>
      <c r="S431" s="25">
        <f>"%Z"&amp;TEXT(G431,"00")&amp;TEXT(H431,"0")&amp;"1"&amp;TEXT(I431,"00")</f>
        <v/>
      </c>
      <c r="T431" s="22">
        <f>IF(D431&lt;&gt;"",D431,"")</f>
        <v/>
      </c>
      <c r="U431" s="22" t="inlineStr">
        <is>
          <t>18-XN-17107</t>
        </is>
      </c>
      <c r="V431" s="22">
        <f>IF(E431&lt;&gt;"",E431,"")</f>
        <v/>
      </c>
      <c r="W431" s="23" t="inlineStr">
        <is>
          <t>24V</t>
        </is>
      </c>
      <c r="X431" s="84" t="inlineStr">
        <is>
          <t>DCS</t>
        </is>
      </c>
      <c r="Y431" s="27" t="n"/>
      <c r="Z431" s="27" t="n"/>
      <c r="AA431" s="28" t="n"/>
      <c r="AB431" s="33" t="n"/>
      <c r="AC431" s="29" t="n"/>
      <c r="AD431" s="27" t="n"/>
      <c r="AE431" s="27" t="n"/>
      <c r="AF431" s="27" t="n"/>
      <c r="AG431" s="27" t="n"/>
      <c r="AH431" s="27" t="n"/>
      <c r="AI431" s="27" t="n"/>
      <c r="AJ431" s="530" t="inlineStr">
        <is>
          <t>18-EJB-12-002</t>
        </is>
      </c>
      <c r="AK431" s="530" t="inlineStr">
        <is>
          <t>18-12-002-CC</t>
        </is>
      </c>
      <c r="AL431" s="27" t="n"/>
      <c r="AM431" s="27" t="n"/>
      <c r="AN431" s="27" t="n"/>
      <c r="AO431" s="27" t="n"/>
      <c r="AP431" s="27" t="n"/>
      <c r="AQ431" s="33" t="n"/>
      <c r="AR431" s="33" t="n"/>
      <c r="AS431" s="33" t="n"/>
      <c r="AT431" s="33" t="n"/>
      <c r="AU431" s="33" t="n"/>
      <c r="AV431" s="33" t="n"/>
      <c r="AW431" s="33" t="n"/>
      <c r="AX431" s="33" t="n"/>
      <c r="AY431" s="33" t="n"/>
      <c r="AZ431" s="33" t="n"/>
      <c r="BA431" s="33" t="n"/>
      <c r="BB431" s="33" t="n"/>
      <c r="BC431" s="33" t="n"/>
      <c r="BD431" s="33" t="n"/>
      <c r="BE431" s="33" t="n"/>
      <c r="BF431" s="33" t="n"/>
      <c r="BG431" s="33" t="n"/>
      <c r="BH431" s="33" t="n"/>
      <c r="BI431" s="27" t="n"/>
      <c r="BJ431" s="33" t="n"/>
      <c r="BK431" s="33" t="n"/>
      <c r="BL431" s="33" t="n"/>
      <c r="BM431" s="27" t="n"/>
      <c r="BN431" s="27" t="n"/>
      <c r="BO431" s="27" t="n"/>
      <c r="BP431" s="27" t="n"/>
      <c r="BQ431" s="522" t="inlineStr">
        <is>
          <t>-</t>
        </is>
      </c>
      <c r="BR431" s="37" t="n"/>
      <c r="BS431" s="36" t="n"/>
      <c r="BT431" s="37" t="n"/>
      <c r="BU431" s="39" t="n"/>
      <c r="BV431" s="523" t="n">
        <v>1812</v>
      </c>
    </row>
    <row r="432" ht="19.9" customHeight="1" s="521">
      <c r="A432" s="10" t="n">
        <v>432</v>
      </c>
      <c r="B432" s="15" t="n">
        <v>15</v>
      </c>
      <c r="C432" s="519" t="n">
        <v>1812</v>
      </c>
      <c r="D432" s="553" t="inlineStr">
        <is>
          <t>18-XN-17111</t>
        </is>
      </c>
      <c r="E432" s="553" t="inlineStr">
        <is>
          <t>White Oil to VE-1701</t>
        </is>
      </c>
      <c r="F432" s="22">
        <f>F431</f>
        <v/>
      </c>
      <c r="G432" s="21">
        <f>G431</f>
        <v/>
      </c>
      <c r="H432" s="21">
        <f>H431</f>
        <v/>
      </c>
      <c r="I432" s="21" t="n">
        <v>15</v>
      </c>
      <c r="J432" s="85">
        <f>J431</f>
        <v/>
      </c>
      <c r="K432" s="22">
        <f>IF(MID(J432,4,3)="551","DO","DI")</f>
        <v/>
      </c>
      <c r="L432" s="22" t="n"/>
      <c r="M432" s="22" t="n"/>
      <c r="N432" s="22">
        <f>IF(N431&lt;&gt;"",N431,"")</f>
        <v/>
      </c>
      <c r="O432" s="22" t="n"/>
      <c r="P432" s="22" t="n"/>
      <c r="Q432" s="22" t="n"/>
      <c r="R432" s="22" t="n"/>
      <c r="S432" s="25">
        <f>"%Z"&amp;TEXT(G432,"00")&amp;TEXT(H432,"0")&amp;"1"&amp;TEXT(I432,"00")</f>
        <v/>
      </c>
      <c r="T432" s="22">
        <f>IF(D432&lt;&gt;"",D432,"")</f>
        <v/>
      </c>
      <c r="U432" s="22" t="inlineStr">
        <is>
          <t>18-XN-17111</t>
        </is>
      </c>
      <c r="V432" s="22">
        <f>IF(E432&lt;&gt;"",E432,"")</f>
        <v/>
      </c>
      <c r="W432" s="23" t="inlineStr">
        <is>
          <t>24V</t>
        </is>
      </c>
      <c r="X432" s="84" t="inlineStr">
        <is>
          <t>DCS</t>
        </is>
      </c>
      <c r="Y432" s="27" t="n"/>
      <c r="Z432" s="27" t="n"/>
      <c r="AA432" s="28" t="n"/>
      <c r="AB432" s="33" t="n"/>
      <c r="AC432" s="29" t="n"/>
      <c r="AD432" s="27" t="n"/>
      <c r="AE432" s="27" t="n"/>
      <c r="AF432" s="27" t="n"/>
      <c r="AG432" s="27" t="n"/>
      <c r="AH432" s="27" t="n"/>
      <c r="AI432" s="27" t="n"/>
      <c r="AJ432" s="530" t="inlineStr">
        <is>
          <t>18-EJB-12-002</t>
        </is>
      </c>
      <c r="AK432" s="530" t="inlineStr">
        <is>
          <t>18-12-002-CC</t>
        </is>
      </c>
      <c r="AL432" s="27" t="n"/>
      <c r="AM432" s="27" t="n"/>
      <c r="AN432" s="27" t="n"/>
      <c r="AO432" s="27" t="n"/>
      <c r="AP432" s="27" t="n"/>
      <c r="AQ432" s="33" t="n"/>
      <c r="AR432" s="33" t="n"/>
      <c r="AS432" s="33" t="n"/>
      <c r="AT432" s="33" t="n"/>
      <c r="AU432" s="33" t="n"/>
      <c r="AV432" s="33" t="n"/>
      <c r="AW432" s="33" t="n"/>
      <c r="AX432" s="33" t="n"/>
      <c r="AY432" s="33" t="n"/>
      <c r="AZ432" s="33" t="n"/>
      <c r="BA432" s="33" t="n"/>
      <c r="BB432" s="33" t="n"/>
      <c r="BC432" s="33" t="n"/>
      <c r="BD432" s="33" t="n"/>
      <c r="BE432" s="33" t="n"/>
      <c r="BF432" s="33" t="n"/>
      <c r="BG432" s="33" t="n"/>
      <c r="BH432" s="33" t="n"/>
      <c r="BI432" s="27" t="n"/>
      <c r="BJ432" s="33" t="n"/>
      <c r="BK432" s="33" t="n"/>
      <c r="BL432" s="33" t="n"/>
      <c r="BM432" s="27" t="n"/>
      <c r="BN432" s="27" t="n"/>
      <c r="BO432" s="27" t="n"/>
      <c r="BP432" s="27" t="n"/>
      <c r="BQ432" s="522" t="inlineStr">
        <is>
          <t>-</t>
        </is>
      </c>
      <c r="BR432" s="37" t="n"/>
      <c r="BS432" s="36" t="n"/>
      <c r="BT432" s="37" t="n"/>
      <c r="BU432" s="39" t="n"/>
      <c r="BV432" s="523" t="n">
        <v>1812</v>
      </c>
    </row>
    <row r="433" ht="19.9" customHeight="1" s="521">
      <c r="A433" s="10" t="n">
        <v>433</v>
      </c>
      <c r="B433" s="15" t="n">
        <v>16</v>
      </c>
      <c r="C433" s="519" t="n">
        <v>1830</v>
      </c>
      <c r="D433" s="553" t="inlineStr">
        <is>
          <t>18-PN-66102</t>
        </is>
      </c>
      <c r="E433" s="553" t="inlineStr">
        <is>
          <t>VACUUM OFFGAS</t>
        </is>
      </c>
      <c r="F433" s="22">
        <f>F432</f>
        <v/>
      </c>
      <c r="G433" s="21">
        <f>G432</f>
        <v/>
      </c>
      <c r="H433" s="21">
        <f>H432</f>
        <v/>
      </c>
      <c r="I433" s="21" t="n">
        <v>16</v>
      </c>
      <c r="J433" s="85">
        <f>J432</f>
        <v/>
      </c>
      <c r="K433" s="22">
        <f>IF(MID(J433,4,3)="551","DO","DI")</f>
        <v/>
      </c>
      <c r="L433" s="22" t="n"/>
      <c r="M433" s="22" t="n"/>
      <c r="N433" s="22">
        <f>IF(N432&lt;&gt;"",N432,"")</f>
        <v/>
      </c>
      <c r="O433" s="22" t="n"/>
      <c r="P433" s="22" t="n"/>
      <c r="Q433" s="22" t="n"/>
      <c r="R433" s="22" t="n"/>
      <c r="S433" s="25">
        <f>"%Z"&amp;TEXT(G433,"00")&amp;TEXT(H433,"0")&amp;"1"&amp;TEXT(I433,"00")</f>
        <v/>
      </c>
      <c r="T433" s="22">
        <f>IF(D433&lt;&gt;"",D433,"")</f>
        <v/>
      </c>
      <c r="U433" s="22" t="inlineStr">
        <is>
          <t>18-PN-66102</t>
        </is>
      </c>
      <c r="V433" s="22">
        <f>IF(E433&lt;&gt;"",E433,"")</f>
        <v/>
      </c>
      <c r="W433" s="23" t="inlineStr">
        <is>
          <t>24V</t>
        </is>
      </c>
      <c r="X433" s="84" t="inlineStr">
        <is>
          <t>DCS</t>
        </is>
      </c>
      <c r="Y433" s="27" t="n"/>
      <c r="Z433" s="27" t="n"/>
      <c r="AA433" s="28" t="n"/>
      <c r="AB433" s="33" t="n"/>
      <c r="AC433" s="29" t="n"/>
      <c r="AD433" s="27" t="n"/>
      <c r="AE433" s="27" t="n"/>
      <c r="AF433" s="27" t="n"/>
      <c r="AG433" s="27" t="n"/>
      <c r="AH433" s="27" t="n"/>
      <c r="AI433" s="27" t="n"/>
      <c r="AJ433" s="530" t="inlineStr">
        <is>
          <t>18-EJB-30-004</t>
        </is>
      </c>
      <c r="AK433" s="530" t="inlineStr">
        <is>
          <t>18-30-004-CC</t>
        </is>
      </c>
      <c r="AL433" s="27" t="n"/>
      <c r="AM433" s="27" t="n"/>
      <c r="AN433" s="27" t="n"/>
      <c r="AO433" s="27" t="n"/>
      <c r="AP433" s="27" t="n"/>
      <c r="AQ433" s="33" t="n"/>
      <c r="AR433" s="33" t="n"/>
      <c r="AS433" s="33" t="n"/>
      <c r="AT433" s="33" t="n"/>
      <c r="AU433" s="33" t="n"/>
      <c r="AV433" s="33" t="n"/>
      <c r="AW433" s="33" t="n"/>
      <c r="AX433" s="33" t="n"/>
      <c r="AY433" s="33" t="n"/>
      <c r="AZ433" s="33" t="n"/>
      <c r="BA433" s="33" t="n"/>
      <c r="BB433" s="33" t="n"/>
      <c r="BC433" s="33" t="n"/>
      <c r="BD433" s="33" t="n"/>
      <c r="BE433" s="33" t="n"/>
      <c r="BF433" s="33" t="n"/>
      <c r="BG433" s="33" t="n"/>
      <c r="BH433" s="33" t="n"/>
      <c r="BI433" s="27" t="n"/>
      <c r="BJ433" s="33" t="n"/>
      <c r="BK433" s="33" t="n"/>
      <c r="BL433" s="33" t="n"/>
      <c r="BM433" s="27" t="n"/>
      <c r="BN433" s="27" t="n"/>
      <c r="BO433" s="27" t="n"/>
      <c r="BP433" s="27" t="n"/>
      <c r="BQ433" s="522" t="inlineStr">
        <is>
          <t>-</t>
        </is>
      </c>
      <c r="BR433" s="37" t="n"/>
      <c r="BS433" s="36" t="n"/>
      <c r="BT433" s="37" t="n"/>
      <c r="BU433" s="39" t="n"/>
      <c r="BV433" s="523" t="n">
        <v>1830</v>
      </c>
    </row>
    <row r="434" ht="19.9" customHeight="1" s="521">
      <c r="A434" s="10" t="n">
        <v>434</v>
      </c>
      <c r="B434" s="15" t="n">
        <v>17</v>
      </c>
      <c r="C434" s="519" t="n">
        <v>1830</v>
      </c>
      <c r="D434" s="553" t="inlineStr">
        <is>
          <t>18-XN-21101</t>
        </is>
      </c>
      <c r="E434" s="553" t="inlineStr">
        <is>
          <t>PX FROM PP-2102toVE-2101</t>
        </is>
      </c>
      <c r="F434" s="22">
        <f>F433</f>
        <v/>
      </c>
      <c r="G434" s="21">
        <f>G433</f>
        <v/>
      </c>
      <c r="H434" s="21">
        <f>H433</f>
        <v/>
      </c>
      <c r="I434" s="21" t="n">
        <v>17</v>
      </c>
      <c r="J434" s="85">
        <f>J433</f>
        <v/>
      </c>
      <c r="K434" s="22">
        <f>IF(MID(J434,4,3)="551","DO","DI")</f>
        <v/>
      </c>
      <c r="L434" s="22" t="n"/>
      <c r="M434" s="22" t="n"/>
      <c r="N434" s="22">
        <f>IF(N433&lt;&gt;"",N433,"")</f>
        <v/>
      </c>
      <c r="O434" s="22" t="n"/>
      <c r="P434" s="22" t="n"/>
      <c r="Q434" s="22" t="n"/>
      <c r="R434" s="22" t="n"/>
      <c r="S434" s="25">
        <f>"%Z"&amp;TEXT(G434,"00")&amp;TEXT(H434,"0")&amp;"1"&amp;TEXT(I434,"00")</f>
        <v/>
      </c>
      <c r="T434" s="22">
        <f>IF(D434&lt;&gt;"",D434,"")</f>
        <v/>
      </c>
      <c r="U434" s="22" t="inlineStr">
        <is>
          <t>18-XN-21101</t>
        </is>
      </c>
      <c r="V434" s="22">
        <f>IF(E434&lt;&gt;"",E434,"")</f>
        <v/>
      </c>
      <c r="W434" s="23" t="inlineStr">
        <is>
          <t>24V</t>
        </is>
      </c>
      <c r="X434" s="84" t="inlineStr">
        <is>
          <t>DCS</t>
        </is>
      </c>
      <c r="Y434" s="27" t="n"/>
      <c r="Z434" s="27" t="n"/>
      <c r="AA434" s="28" t="n"/>
      <c r="AB434" s="33" t="n"/>
      <c r="AC434" s="29" t="n"/>
      <c r="AD434" s="27" t="n"/>
      <c r="AE434" s="27" t="n"/>
      <c r="AF434" s="27" t="n"/>
      <c r="AG434" s="27" t="n"/>
      <c r="AH434" s="27" t="n"/>
      <c r="AI434" s="27" t="n"/>
      <c r="AJ434" s="530" t="inlineStr">
        <is>
          <t>18-EJB-30-018</t>
        </is>
      </c>
      <c r="AK434" s="530" t="inlineStr">
        <is>
          <t>18-30-018-CC</t>
        </is>
      </c>
      <c r="AL434" s="27" t="n"/>
      <c r="AM434" s="27" t="n"/>
      <c r="AN434" s="27" t="n"/>
      <c r="AO434" s="27" t="n"/>
      <c r="AP434" s="27" t="n"/>
      <c r="AQ434" s="33" t="n"/>
      <c r="AR434" s="33" t="n"/>
      <c r="AS434" s="33" t="n"/>
      <c r="AT434" s="33" t="n"/>
      <c r="AU434" s="33" t="n"/>
      <c r="AV434" s="33" t="n"/>
      <c r="AW434" s="33" t="n"/>
      <c r="AX434" s="33" t="n"/>
      <c r="AY434" s="33" t="n"/>
      <c r="AZ434" s="33" t="n"/>
      <c r="BA434" s="33" t="n"/>
      <c r="BB434" s="33" t="n"/>
      <c r="BC434" s="33" t="n"/>
      <c r="BD434" s="33" t="n"/>
      <c r="BE434" s="33" t="n"/>
      <c r="BF434" s="33" t="n"/>
      <c r="BG434" s="33" t="n"/>
      <c r="BH434" s="33" t="n"/>
      <c r="BI434" s="27" t="n"/>
      <c r="BJ434" s="33" t="n"/>
      <c r="BK434" s="33" t="n"/>
      <c r="BL434" s="33" t="n"/>
      <c r="BM434" s="27" t="n"/>
      <c r="BN434" s="27" t="n"/>
      <c r="BO434" s="27" t="n"/>
      <c r="BP434" s="27" t="n"/>
      <c r="BQ434" s="522" t="inlineStr">
        <is>
          <t>-</t>
        </is>
      </c>
      <c r="BR434" s="37" t="n"/>
      <c r="BS434" s="36" t="n"/>
      <c r="BT434" s="37" t="n"/>
      <c r="BV434" s="523" t="n">
        <v>1830</v>
      </c>
    </row>
    <row r="435" ht="19.9" customHeight="1" s="521">
      <c r="A435" s="10" t="n">
        <v>435</v>
      </c>
      <c r="B435" s="15" t="n">
        <v>18</v>
      </c>
      <c r="C435" s="519" t="n">
        <v>1830</v>
      </c>
      <c r="D435" s="553" t="inlineStr">
        <is>
          <t>18-XN-21103</t>
        </is>
      </c>
      <c r="E435" s="553" t="inlineStr">
        <is>
          <t>PX FROM VE-2101toPP-2101</t>
        </is>
      </c>
      <c r="F435" s="22">
        <f>F434</f>
        <v/>
      </c>
      <c r="G435" s="21">
        <f>G434</f>
        <v/>
      </c>
      <c r="H435" s="21">
        <f>H434</f>
        <v/>
      </c>
      <c r="I435" s="21" t="n">
        <v>18</v>
      </c>
      <c r="J435" s="85">
        <f>J434</f>
        <v/>
      </c>
      <c r="K435" s="22">
        <f>IF(MID(J435,4,3)="551","DO","DI")</f>
        <v/>
      </c>
      <c r="L435" s="22" t="n"/>
      <c r="M435" s="22" t="n"/>
      <c r="N435" s="22">
        <f>IF(N434&lt;&gt;"",N434,"")</f>
        <v/>
      </c>
      <c r="O435" s="22" t="n"/>
      <c r="P435" s="22" t="n"/>
      <c r="Q435" s="22" t="n"/>
      <c r="R435" s="22" t="n"/>
      <c r="S435" s="25">
        <f>"%Z"&amp;TEXT(G435,"00")&amp;TEXT(H435,"0")&amp;"1"&amp;TEXT(I435,"00")</f>
        <v/>
      </c>
      <c r="T435" s="22">
        <f>IF(D435&lt;&gt;"",D435,"")</f>
        <v/>
      </c>
      <c r="U435" s="22" t="inlineStr">
        <is>
          <t>18-XN-21103</t>
        </is>
      </c>
      <c r="V435" s="22">
        <f>IF(E435&lt;&gt;"",E435,"")</f>
        <v/>
      </c>
      <c r="W435" s="23" t="inlineStr">
        <is>
          <t>24V</t>
        </is>
      </c>
      <c r="X435" s="84" t="inlineStr">
        <is>
          <t>DCS</t>
        </is>
      </c>
      <c r="Y435" s="27" t="n"/>
      <c r="Z435" s="27" t="n"/>
      <c r="AA435" s="28" t="n"/>
      <c r="AB435" s="33" t="n"/>
      <c r="AC435" s="29" t="n"/>
      <c r="AD435" s="27" t="n"/>
      <c r="AE435" s="27" t="n"/>
      <c r="AF435" s="27" t="n"/>
      <c r="AG435" s="27" t="n"/>
      <c r="AH435" s="27" t="n"/>
      <c r="AI435" s="27" t="n"/>
      <c r="AJ435" s="530" t="inlineStr">
        <is>
          <t>18-EJB-30-018</t>
        </is>
      </c>
      <c r="AK435" s="530" t="inlineStr">
        <is>
          <t>18-30-018-CC</t>
        </is>
      </c>
      <c r="AL435" s="27" t="n"/>
      <c r="AM435" s="27" t="n"/>
      <c r="AN435" s="27" t="n"/>
      <c r="AO435" s="27" t="n"/>
      <c r="AP435" s="27" t="n"/>
      <c r="AQ435" s="33" t="n"/>
      <c r="AR435" s="33" t="n"/>
      <c r="AS435" s="33" t="n"/>
      <c r="AT435" s="33" t="n"/>
      <c r="AU435" s="33" t="n"/>
      <c r="AV435" s="33" t="n"/>
      <c r="AW435" s="33" t="n"/>
      <c r="AX435" s="33" t="n"/>
      <c r="AY435" s="33" t="n"/>
      <c r="AZ435" s="33" t="n"/>
      <c r="BA435" s="33" t="n"/>
      <c r="BB435" s="33" t="n"/>
      <c r="BC435" s="33" t="n"/>
      <c r="BD435" s="33" t="n"/>
      <c r="BE435" s="33" t="n"/>
      <c r="BF435" s="33" t="n"/>
      <c r="BG435" s="33" t="n"/>
      <c r="BH435" s="33" t="n"/>
      <c r="BI435" s="27" t="n"/>
      <c r="BJ435" s="33" t="n"/>
      <c r="BK435" s="33" t="n"/>
      <c r="BL435" s="33" t="n"/>
      <c r="BM435" s="27" t="n"/>
      <c r="BN435" s="27" t="n"/>
      <c r="BO435" s="27" t="n"/>
      <c r="BP435" s="27" t="n"/>
      <c r="BQ435" s="522" t="inlineStr">
        <is>
          <t>-</t>
        </is>
      </c>
      <c r="BR435" s="37" t="n"/>
      <c r="BS435" s="36" t="n"/>
      <c r="BT435" s="37" t="n"/>
      <c r="BV435" s="523" t="n">
        <v>1830</v>
      </c>
    </row>
    <row r="436" ht="19.9" customHeight="1" s="521">
      <c r="A436" s="10" t="n">
        <v>436</v>
      </c>
      <c r="B436" s="15" t="n">
        <v>19</v>
      </c>
      <c r="C436" s="519" t="n">
        <v>1830</v>
      </c>
      <c r="D436" s="553" t="inlineStr">
        <is>
          <t>18-XN-21104</t>
        </is>
      </c>
      <c r="E436" s="553" t="inlineStr">
        <is>
          <t>FIRE WATERtoPX DOSING</t>
        </is>
      </c>
      <c r="F436" s="22">
        <f>F435</f>
        <v/>
      </c>
      <c r="G436" s="21">
        <f>G435</f>
        <v/>
      </c>
      <c r="H436" s="21">
        <f>H435</f>
        <v/>
      </c>
      <c r="I436" s="21" t="n">
        <v>19</v>
      </c>
      <c r="J436" s="85">
        <f>J435</f>
        <v/>
      </c>
      <c r="K436" s="22">
        <f>IF(MID(J436,4,3)="551","DO","DI")</f>
        <v/>
      </c>
      <c r="L436" s="22" t="n"/>
      <c r="M436" s="22" t="n"/>
      <c r="N436" s="22">
        <f>IF(N435&lt;&gt;"",N435,"")</f>
        <v/>
      </c>
      <c r="O436" s="22" t="n"/>
      <c r="P436" s="22" t="n"/>
      <c r="Q436" s="22" t="n"/>
      <c r="R436" s="22" t="n"/>
      <c r="S436" s="25">
        <f>"%Z"&amp;TEXT(G436,"00")&amp;TEXT(H436,"0")&amp;"1"&amp;TEXT(I436,"00")</f>
        <v/>
      </c>
      <c r="T436" s="22">
        <f>IF(D436&lt;&gt;"",D436,"")</f>
        <v/>
      </c>
      <c r="U436" s="22" t="inlineStr">
        <is>
          <t>18-XN-21104</t>
        </is>
      </c>
      <c r="V436" s="22">
        <f>IF(E436&lt;&gt;"",E436,"")</f>
        <v/>
      </c>
      <c r="W436" s="23" t="inlineStr">
        <is>
          <t>24V</t>
        </is>
      </c>
      <c r="X436" s="84" t="inlineStr">
        <is>
          <t>DCS</t>
        </is>
      </c>
      <c r="Y436" s="27" t="n"/>
      <c r="Z436" s="27" t="n"/>
      <c r="AA436" s="28" t="n"/>
      <c r="AB436" s="33" t="n"/>
      <c r="AC436" s="29" t="n"/>
      <c r="AD436" s="27" t="n"/>
      <c r="AE436" s="27" t="n"/>
      <c r="AF436" s="27" t="n"/>
      <c r="AG436" s="27" t="n"/>
      <c r="AH436" s="27" t="n"/>
      <c r="AI436" s="27" t="n"/>
      <c r="AJ436" s="530" t="inlineStr">
        <is>
          <t>18-EJB-30-018</t>
        </is>
      </c>
      <c r="AK436" s="530" t="inlineStr">
        <is>
          <t>18-30-018-CC</t>
        </is>
      </c>
      <c r="AL436" s="27" t="n"/>
      <c r="AM436" s="27" t="n"/>
      <c r="AN436" s="27" t="n"/>
      <c r="AO436" s="27" t="n"/>
      <c r="AP436" s="27" t="n"/>
      <c r="AQ436" s="33" t="n"/>
      <c r="AR436" s="33" t="n"/>
      <c r="AS436" s="33" t="n"/>
      <c r="AT436" s="33" t="n"/>
      <c r="AU436" s="33" t="n"/>
      <c r="AV436" s="33" t="n"/>
      <c r="AW436" s="33" t="n"/>
      <c r="AX436" s="33" t="n"/>
      <c r="AY436" s="33" t="n"/>
      <c r="AZ436" s="33" t="n"/>
      <c r="BA436" s="33" t="n"/>
      <c r="BB436" s="33" t="n"/>
      <c r="BC436" s="33" t="n"/>
      <c r="BD436" s="33" t="n"/>
      <c r="BE436" s="33" t="n"/>
      <c r="BF436" s="33" t="n"/>
      <c r="BG436" s="33" t="n"/>
      <c r="BH436" s="33" t="n"/>
      <c r="BI436" s="27" t="n"/>
      <c r="BJ436" s="33" t="n"/>
      <c r="BK436" s="33" t="n"/>
      <c r="BL436" s="33" t="n"/>
      <c r="BM436" s="27" t="n"/>
      <c r="BN436" s="27" t="n"/>
      <c r="BO436" s="27" t="n"/>
      <c r="BP436" s="27" t="n"/>
      <c r="BQ436" s="522" t="inlineStr">
        <is>
          <t>-</t>
        </is>
      </c>
      <c r="BR436" s="37" t="n"/>
      <c r="BS436" s="36" t="n"/>
      <c r="BT436" s="37" t="n"/>
      <c r="BV436" s="523" t="n">
        <v>1830</v>
      </c>
    </row>
    <row r="437" ht="19.9" customHeight="1" s="521">
      <c r="A437" s="10" t="n">
        <v>437</v>
      </c>
      <c r="B437" s="15" t="n">
        <v>20</v>
      </c>
      <c r="C437" s="519" t="n">
        <v>1830</v>
      </c>
      <c r="D437" s="553" t="inlineStr">
        <is>
          <t>18-XN-23101</t>
        </is>
      </c>
      <c r="E437" s="553" t="inlineStr">
        <is>
          <t>ADD. VE-2301 TO VE-2302</t>
        </is>
      </c>
      <c r="F437" s="22">
        <f>F436</f>
        <v/>
      </c>
      <c r="G437" s="21">
        <f>G436</f>
        <v/>
      </c>
      <c r="H437" s="21">
        <f>H436</f>
        <v/>
      </c>
      <c r="I437" s="21" t="n">
        <v>20</v>
      </c>
      <c r="J437" s="85">
        <f>J436</f>
        <v/>
      </c>
      <c r="K437" s="22">
        <f>IF(MID(J437,4,3)="551","DO","DI")</f>
        <v/>
      </c>
      <c r="L437" s="22" t="n"/>
      <c r="M437" s="22" t="n"/>
      <c r="N437" s="22">
        <f>IF(N436&lt;&gt;"",N436,"")</f>
        <v/>
      </c>
      <c r="O437" s="22" t="n"/>
      <c r="P437" s="22" t="n"/>
      <c r="Q437" s="22" t="n"/>
      <c r="R437" s="22" t="n"/>
      <c r="S437" s="25">
        <f>"%Z"&amp;TEXT(G437,"00")&amp;TEXT(H437,"0")&amp;"1"&amp;TEXT(I437,"00")</f>
        <v/>
      </c>
      <c r="T437" s="22">
        <f>IF(D437&lt;&gt;"",D437,"")</f>
        <v/>
      </c>
      <c r="U437" s="22" t="inlineStr">
        <is>
          <t>18-XN-23101</t>
        </is>
      </c>
      <c r="V437" s="22">
        <f>IF(E437&lt;&gt;"",E437,"")</f>
        <v/>
      </c>
      <c r="W437" s="23" t="inlineStr">
        <is>
          <t>24V</t>
        </is>
      </c>
      <c r="X437" s="84" t="inlineStr">
        <is>
          <t>DCS</t>
        </is>
      </c>
      <c r="Y437" s="27" t="n"/>
      <c r="Z437" s="27" t="n"/>
      <c r="AA437" s="28" t="n"/>
      <c r="AB437" s="33" t="n"/>
      <c r="AC437" s="29" t="n"/>
      <c r="AD437" s="27" t="n"/>
      <c r="AE437" s="27" t="n"/>
      <c r="AF437" s="27" t="n"/>
      <c r="AG437" s="27" t="n"/>
      <c r="AH437" s="27" t="n"/>
      <c r="AI437" s="27" t="n"/>
      <c r="AJ437" s="530" t="inlineStr">
        <is>
          <t>18-EJB-30-004</t>
        </is>
      </c>
      <c r="AK437" s="530" t="inlineStr">
        <is>
          <t>18-30-004-CC</t>
        </is>
      </c>
      <c r="AL437" s="27" t="n"/>
      <c r="AM437" s="27" t="n"/>
      <c r="AN437" s="27" t="n"/>
      <c r="AO437" s="27" t="n"/>
      <c r="AP437" s="27" t="n"/>
      <c r="AQ437" s="33" t="n"/>
      <c r="AR437" s="33" t="n"/>
      <c r="AS437" s="33" t="n"/>
      <c r="AT437" s="33" t="n"/>
      <c r="AU437" s="33" t="n"/>
      <c r="AV437" s="33" t="n"/>
      <c r="AW437" s="33" t="n"/>
      <c r="AX437" s="33" t="n"/>
      <c r="AY437" s="33" t="n"/>
      <c r="AZ437" s="33" t="n"/>
      <c r="BA437" s="33" t="n"/>
      <c r="BB437" s="33" t="n"/>
      <c r="BC437" s="33" t="n"/>
      <c r="BD437" s="33" t="n"/>
      <c r="BE437" s="33" t="n"/>
      <c r="BF437" s="33" t="n"/>
      <c r="BG437" s="33" t="n"/>
      <c r="BH437" s="33" t="n"/>
      <c r="BI437" s="27" t="n"/>
      <c r="BJ437" s="33" t="n"/>
      <c r="BK437" s="33" t="n"/>
      <c r="BL437" s="33" t="n"/>
      <c r="BM437" s="27" t="n"/>
      <c r="BN437" s="27" t="n"/>
      <c r="BO437" s="27" t="n"/>
      <c r="BP437" s="27" t="n"/>
      <c r="BQ437" s="522" t="inlineStr">
        <is>
          <t>-</t>
        </is>
      </c>
      <c r="BR437" s="37" t="n"/>
      <c r="BS437" s="36" t="n"/>
      <c r="BT437" s="37" t="n"/>
      <c r="BV437" s="523" t="n">
        <v>1830</v>
      </c>
    </row>
    <row r="438" ht="19.9" customHeight="1" s="521">
      <c r="A438" s="10" t="n">
        <v>438</v>
      </c>
      <c r="B438" s="15" t="n">
        <v>21</v>
      </c>
      <c r="C438" s="519" t="n">
        <v>1830</v>
      </c>
      <c r="D438" s="553" t="inlineStr">
        <is>
          <t>18-XN-24102</t>
        </is>
      </c>
      <c r="E438" s="553" t="inlineStr">
        <is>
          <t>PP-2402 DISCHARGE</t>
        </is>
      </c>
      <c r="F438" s="22">
        <f>F437</f>
        <v/>
      </c>
      <c r="G438" s="21">
        <f>G437</f>
        <v/>
      </c>
      <c r="H438" s="21">
        <f>H437</f>
        <v/>
      </c>
      <c r="I438" s="21" t="n">
        <v>21</v>
      </c>
      <c r="J438" s="85">
        <f>J437</f>
        <v/>
      </c>
      <c r="K438" s="22">
        <f>IF(MID(J438,4,3)="551","DO","DI")</f>
        <v/>
      </c>
      <c r="L438" s="22" t="n"/>
      <c r="M438" s="22" t="n"/>
      <c r="N438" s="22">
        <f>IF(N437&lt;&gt;"",N437,"")</f>
        <v/>
      </c>
      <c r="O438" s="22" t="n"/>
      <c r="P438" s="22" t="n"/>
      <c r="Q438" s="22" t="n"/>
      <c r="R438" s="22" t="n"/>
      <c r="S438" s="25">
        <f>"%Z"&amp;TEXT(G438,"00")&amp;TEXT(H438,"0")&amp;"1"&amp;TEXT(I438,"00")</f>
        <v/>
      </c>
      <c r="T438" s="22">
        <f>IF(D438&lt;&gt;"",D438,"")</f>
        <v/>
      </c>
      <c r="U438" s="22" t="inlineStr">
        <is>
          <t>18-XN-24102</t>
        </is>
      </c>
      <c r="V438" s="22">
        <f>IF(E438&lt;&gt;"",E438,"")</f>
        <v/>
      </c>
      <c r="W438" s="23" t="inlineStr">
        <is>
          <t>24V</t>
        </is>
      </c>
      <c r="X438" s="84" t="inlineStr">
        <is>
          <t>DCS</t>
        </is>
      </c>
      <c r="Y438" s="27" t="n"/>
      <c r="Z438" s="27" t="n"/>
      <c r="AA438" s="28" t="n"/>
      <c r="AB438" s="33" t="n"/>
      <c r="AC438" s="29" t="n"/>
      <c r="AD438" s="27" t="n"/>
      <c r="AE438" s="27" t="n"/>
      <c r="AF438" s="27" t="n"/>
      <c r="AG438" s="27" t="n"/>
      <c r="AH438" s="27" t="n"/>
      <c r="AI438" s="27" t="n"/>
      <c r="AJ438" s="530" t="inlineStr">
        <is>
          <t>18-EJB-30-004</t>
        </is>
      </c>
      <c r="AK438" s="530" t="inlineStr">
        <is>
          <t>18-30-004-CC</t>
        </is>
      </c>
      <c r="AL438" s="27" t="n"/>
      <c r="AM438" s="27" t="n"/>
      <c r="AN438" s="27" t="n"/>
      <c r="AO438" s="27" t="n"/>
      <c r="AP438" s="27" t="n"/>
      <c r="AQ438" s="33" t="n"/>
      <c r="AR438" s="33" t="n"/>
      <c r="AS438" s="33" t="n"/>
      <c r="AT438" s="33" t="n"/>
      <c r="AU438" s="33" t="n"/>
      <c r="AV438" s="33" t="n"/>
      <c r="AW438" s="33" t="n"/>
      <c r="AX438" s="33" t="n"/>
      <c r="AY438" s="33" t="n"/>
      <c r="AZ438" s="33" t="n"/>
      <c r="BA438" s="33" t="n"/>
      <c r="BB438" s="33" t="n"/>
      <c r="BC438" s="33" t="n"/>
      <c r="BD438" s="33" t="n"/>
      <c r="BE438" s="33" t="n"/>
      <c r="BF438" s="33" t="n"/>
      <c r="BG438" s="33" t="n"/>
      <c r="BH438" s="33" t="n"/>
      <c r="BI438" s="27" t="n"/>
      <c r="BJ438" s="33" t="n"/>
      <c r="BK438" s="33" t="n"/>
      <c r="BL438" s="33" t="n"/>
      <c r="BM438" s="27" t="n"/>
      <c r="BN438" s="27" t="n"/>
      <c r="BO438" s="27" t="n"/>
      <c r="BP438" s="27" t="n"/>
      <c r="BQ438" s="522" t="inlineStr">
        <is>
          <t>-</t>
        </is>
      </c>
      <c r="BR438" s="37" t="n"/>
      <c r="BS438" s="36" t="n"/>
      <c r="BT438" s="37" t="n"/>
      <c r="BV438" s="523" t="n">
        <v>1830</v>
      </c>
    </row>
    <row r="439" ht="19.9" customHeight="1" s="521">
      <c r="A439" s="10" t="n">
        <v>439</v>
      </c>
      <c r="B439" s="15" t="n">
        <v>22</v>
      </c>
      <c r="C439" s="519" t="n">
        <v>1830</v>
      </c>
      <c r="D439" s="553" t="inlineStr">
        <is>
          <t>18-XN-36101A</t>
        </is>
      </c>
      <c r="E439" s="553" t="inlineStr">
        <is>
          <t>PEROXIDE TO PJ-3601X</t>
        </is>
      </c>
      <c r="F439" s="22">
        <f>F438</f>
        <v/>
      </c>
      <c r="G439" s="21">
        <f>G438</f>
        <v/>
      </c>
      <c r="H439" s="21">
        <f>H438</f>
        <v/>
      </c>
      <c r="I439" s="21" t="n">
        <v>22</v>
      </c>
      <c r="J439" s="85">
        <f>J438</f>
        <v/>
      </c>
      <c r="K439" s="22">
        <f>IF(MID(J439,4,3)="551","DO","DI")</f>
        <v/>
      </c>
      <c r="L439" s="22" t="n"/>
      <c r="M439" s="22" t="n"/>
      <c r="N439" s="22">
        <f>IF(N438&lt;&gt;"",N438,"")</f>
        <v/>
      </c>
      <c r="O439" s="22" t="n"/>
      <c r="P439" s="22" t="n"/>
      <c r="Q439" s="22" t="n"/>
      <c r="R439" s="22" t="n"/>
      <c r="S439" s="25">
        <f>"%Z"&amp;TEXT(G439,"00")&amp;TEXT(H439,"0")&amp;"1"&amp;TEXT(I439,"00")</f>
        <v/>
      </c>
      <c r="T439" s="22">
        <f>IF(D439&lt;&gt;"",D439,"")</f>
        <v/>
      </c>
      <c r="U439" s="22" t="inlineStr">
        <is>
          <t>18-XN-36101A</t>
        </is>
      </c>
      <c r="V439" s="22">
        <f>IF(E439&lt;&gt;"",E439,"")</f>
        <v/>
      </c>
      <c r="W439" s="23" t="inlineStr">
        <is>
          <t>24V</t>
        </is>
      </c>
      <c r="X439" s="84" t="inlineStr">
        <is>
          <t>DCS</t>
        </is>
      </c>
      <c r="Y439" s="27" t="n"/>
      <c r="Z439" s="27" t="n"/>
      <c r="AA439" s="28" t="n"/>
      <c r="AB439" s="33" t="n"/>
      <c r="AC439" s="29" t="n"/>
      <c r="AD439" s="27" t="n"/>
      <c r="AE439" s="27" t="n"/>
      <c r="AF439" s="27" t="n"/>
      <c r="AG439" s="27" t="n"/>
      <c r="AH439" s="27" t="n"/>
      <c r="AI439" s="27" t="n"/>
      <c r="AJ439" s="530" t="inlineStr">
        <is>
          <t>18-EJB-30-004</t>
        </is>
      </c>
      <c r="AK439" s="530" t="inlineStr">
        <is>
          <t>18-30-004-CC</t>
        </is>
      </c>
      <c r="AL439" s="27" t="n"/>
      <c r="AM439" s="27" t="n"/>
      <c r="AN439" s="27" t="n"/>
      <c r="AO439" s="27" t="n"/>
      <c r="AP439" s="27" t="n"/>
      <c r="AQ439" s="33" t="n"/>
      <c r="AR439" s="33" t="n"/>
      <c r="AS439" s="33" t="n"/>
      <c r="AT439" s="33" t="n"/>
      <c r="AU439" s="33" t="n"/>
      <c r="AV439" s="33" t="n"/>
      <c r="AW439" s="33" t="n"/>
      <c r="AX439" s="33" t="n"/>
      <c r="AY439" s="33" t="n"/>
      <c r="AZ439" s="33" t="n"/>
      <c r="BA439" s="33" t="n"/>
      <c r="BB439" s="33" t="n"/>
      <c r="BC439" s="33" t="n"/>
      <c r="BD439" s="33" t="n"/>
      <c r="BE439" s="33" t="n"/>
      <c r="BF439" s="33" t="n"/>
      <c r="BG439" s="33" t="n"/>
      <c r="BH439" s="33" t="n"/>
      <c r="BI439" s="27" t="n"/>
      <c r="BJ439" s="33" t="n"/>
      <c r="BK439" s="33" t="n"/>
      <c r="BL439" s="33" t="n"/>
      <c r="BM439" s="27" t="n"/>
      <c r="BN439" s="27" t="n"/>
      <c r="BO439" s="27" t="n"/>
      <c r="BP439" s="27" t="n"/>
      <c r="BQ439" s="522" t="inlineStr">
        <is>
          <t>3</t>
        </is>
      </c>
      <c r="BR439" s="37" t="n"/>
      <c r="BS439" s="36" t="n"/>
      <c r="BT439" s="37" t="n"/>
      <c r="BV439" s="523" t="n">
        <v>1830</v>
      </c>
    </row>
    <row r="440" ht="19.9" customHeight="1" s="521">
      <c r="A440" s="10" t="n">
        <v>440</v>
      </c>
      <c r="B440" s="15" t="n">
        <v>23</v>
      </c>
      <c r="C440" s="519" t="n">
        <v>1830</v>
      </c>
      <c r="D440" s="553" t="inlineStr">
        <is>
          <t>18-XN-36102A</t>
        </is>
      </c>
      <c r="E440" s="553" t="inlineStr">
        <is>
          <t>PEROXIDE TO PJ-3601X</t>
        </is>
      </c>
      <c r="F440" s="22">
        <f>F439</f>
        <v/>
      </c>
      <c r="G440" s="21">
        <f>G439</f>
        <v/>
      </c>
      <c r="H440" s="21">
        <f>H439</f>
        <v/>
      </c>
      <c r="I440" s="21" t="n">
        <v>23</v>
      </c>
      <c r="J440" s="85">
        <f>J439</f>
        <v/>
      </c>
      <c r="K440" s="22">
        <f>IF(MID(J440,4,3)="551","DO","DI")</f>
        <v/>
      </c>
      <c r="L440" s="22" t="n"/>
      <c r="M440" s="22" t="n"/>
      <c r="N440" s="22">
        <f>IF(N439&lt;&gt;"",N439,"")</f>
        <v/>
      </c>
      <c r="O440" s="22" t="n"/>
      <c r="P440" s="22" t="n"/>
      <c r="Q440" s="22" t="n"/>
      <c r="R440" s="22" t="n"/>
      <c r="S440" s="25">
        <f>"%Z"&amp;TEXT(G440,"00")&amp;TEXT(H440,"0")&amp;"1"&amp;TEXT(I440,"00")</f>
        <v/>
      </c>
      <c r="T440" s="22">
        <f>IF(D440&lt;&gt;"",D440,"")</f>
        <v/>
      </c>
      <c r="U440" s="22" t="inlineStr">
        <is>
          <t>18-XN-36102A</t>
        </is>
      </c>
      <c r="V440" s="22">
        <f>IF(E440&lt;&gt;"",E440,"")</f>
        <v/>
      </c>
      <c r="W440" s="23" t="inlineStr">
        <is>
          <t>24V</t>
        </is>
      </c>
      <c r="X440" s="84" t="inlineStr">
        <is>
          <t>DCS</t>
        </is>
      </c>
      <c r="Y440" s="27" t="n"/>
      <c r="Z440" s="27" t="n"/>
      <c r="AA440" s="28" t="n"/>
      <c r="AB440" s="33" t="n"/>
      <c r="AC440" s="29" t="n"/>
      <c r="AD440" s="27" t="n"/>
      <c r="AE440" s="27" t="n"/>
      <c r="AF440" s="27" t="n"/>
      <c r="AG440" s="27" t="n"/>
      <c r="AH440" s="27" t="n"/>
      <c r="AI440" s="27" t="n"/>
      <c r="AJ440" s="530" t="inlineStr">
        <is>
          <t>18-EJB-30-004</t>
        </is>
      </c>
      <c r="AK440" s="530" t="inlineStr">
        <is>
          <t>18-30-004-CC</t>
        </is>
      </c>
      <c r="AL440" s="27" t="n"/>
      <c r="AM440" s="27" t="n"/>
      <c r="AN440" s="27" t="n"/>
      <c r="AO440" s="27" t="n"/>
      <c r="AP440" s="27" t="n"/>
      <c r="AQ440" s="33" t="n"/>
      <c r="AR440" s="33" t="n"/>
      <c r="AS440" s="33" t="n"/>
      <c r="AT440" s="33" t="n"/>
      <c r="AU440" s="33" t="n"/>
      <c r="AV440" s="33" t="n"/>
      <c r="AW440" s="33" t="n"/>
      <c r="AX440" s="33" t="n"/>
      <c r="AY440" s="33" t="n"/>
      <c r="AZ440" s="33" t="n"/>
      <c r="BA440" s="33" t="n"/>
      <c r="BB440" s="33" t="n"/>
      <c r="BC440" s="33" t="n"/>
      <c r="BD440" s="33" t="n"/>
      <c r="BE440" s="33" t="n"/>
      <c r="BF440" s="33" t="n"/>
      <c r="BG440" s="33" t="n"/>
      <c r="BH440" s="33" t="n"/>
      <c r="BI440" s="27" t="n"/>
      <c r="BJ440" s="33" t="n"/>
      <c r="BK440" s="33" t="n"/>
      <c r="BL440" s="33" t="n"/>
      <c r="BM440" s="27" t="n"/>
      <c r="BN440" s="27" t="n"/>
      <c r="BO440" s="27" t="n"/>
      <c r="BP440" s="27" t="n"/>
      <c r="BQ440" s="522" t="inlineStr">
        <is>
          <t>3</t>
        </is>
      </c>
      <c r="BR440" s="37" t="n"/>
      <c r="BS440" s="36" t="n"/>
      <c r="BT440" s="37" t="n"/>
      <c r="BV440" s="523" t="n">
        <v>1830</v>
      </c>
    </row>
    <row r="441" ht="19.9" customHeight="1" s="521">
      <c r="A441" s="10" t="n">
        <v>441</v>
      </c>
      <c r="B441" s="15" t="n">
        <v>24</v>
      </c>
      <c r="C441" s="519" t="n">
        <v>1830</v>
      </c>
      <c r="D441" s="553" t="inlineStr">
        <is>
          <t>18-XN-66101</t>
        </is>
      </c>
      <c r="E441" s="537" t="inlineStr">
        <is>
          <t>OFFGAS TO ET-6602</t>
        </is>
      </c>
      <c r="F441" s="22">
        <f>F440</f>
        <v/>
      </c>
      <c r="G441" s="21">
        <f>G440</f>
        <v/>
      </c>
      <c r="H441" s="21">
        <f>H440</f>
        <v/>
      </c>
      <c r="I441" s="21" t="n">
        <v>24</v>
      </c>
      <c r="J441" s="85">
        <f>J440</f>
        <v/>
      </c>
      <c r="K441" s="22">
        <f>IF(MID(J441,4,3)="551","DO","DI")</f>
        <v/>
      </c>
      <c r="L441" s="22" t="n"/>
      <c r="M441" s="22" t="n"/>
      <c r="N441" s="22">
        <f>IF(N440&lt;&gt;"",N440,"")</f>
        <v/>
      </c>
      <c r="O441" s="22" t="n"/>
      <c r="P441" s="22" t="n"/>
      <c r="Q441" s="22" t="n"/>
      <c r="R441" s="22" t="n"/>
      <c r="S441" s="25">
        <f>"%Z"&amp;TEXT(G441,"00")&amp;TEXT(H441,"0")&amp;"1"&amp;TEXT(I441,"00")</f>
        <v/>
      </c>
      <c r="T441" s="22">
        <f>IF(D441&lt;&gt;"",D441,"")</f>
        <v/>
      </c>
      <c r="U441" s="22" t="inlineStr">
        <is>
          <t>18-XN-66101</t>
        </is>
      </c>
      <c r="V441" s="22">
        <f>IF(E441&lt;&gt;"",E441,"")</f>
        <v/>
      </c>
      <c r="W441" s="23" t="inlineStr">
        <is>
          <t>24V</t>
        </is>
      </c>
      <c r="X441" s="84" t="inlineStr">
        <is>
          <t>DCS</t>
        </is>
      </c>
      <c r="Y441" s="27" t="n"/>
      <c r="Z441" s="27" t="n"/>
      <c r="AA441" s="28" t="n"/>
      <c r="AB441" s="33" t="n"/>
      <c r="AC441" s="29" t="n"/>
      <c r="AD441" s="27" t="n"/>
      <c r="AE441" s="27" t="n"/>
      <c r="AF441" s="27" t="n"/>
      <c r="AG441" s="27" t="n"/>
      <c r="AH441" s="27" t="n"/>
      <c r="AI441" s="27" t="n"/>
      <c r="AJ441" s="530" t="inlineStr">
        <is>
          <t>18-EJB-30-004</t>
        </is>
      </c>
      <c r="AK441" s="530" t="inlineStr">
        <is>
          <t>18-30-004-CC</t>
        </is>
      </c>
      <c r="AL441" s="27" t="n"/>
      <c r="AM441" s="27" t="n"/>
      <c r="AN441" s="27" t="n"/>
      <c r="AO441" s="27" t="n"/>
      <c r="AP441" s="27" t="n"/>
      <c r="AQ441" s="33" t="n"/>
      <c r="AR441" s="33" t="n"/>
      <c r="AS441" s="33" t="n"/>
      <c r="AT441" s="33" t="n"/>
      <c r="AU441" s="33" t="n"/>
      <c r="AV441" s="33" t="n"/>
      <c r="AW441" s="33" t="n"/>
      <c r="AX441" s="33" t="n"/>
      <c r="AY441" s="33" t="n"/>
      <c r="AZ441" s="33" t="n"/>
      <c r="BA441" s="33" t="n"/>
      <c r="BB441" s="33" t="n"/>
      <c r="BC441" s="33" t="n"/>
      <c r="BD441" s="33" t="n"/>
      <c r="BE441" s="33" t="n"/>
      <c r="BF441" s="33" t="n"/>
      <c r="BG441" s="33" t="n"/>
      <c r="BH441" s="33" t="n"/>
      <c r="BI441" s="27" t="n"/>
      <c r="BJ441" s="33" t="n"/>
      <c r="BK441" s="33" t="n"/>
      <c r="BL441" s="33" t="n"/>
      <c r="BM441" s="27" t="n"/>
      <c r="BN441" s="27" t="n"/>
      <c r="BO441" s="27" t="n"/>
      <c r="BP441" s="27" t="n"/>
      <c r="BQ441" s="522" t="inlineStr">
        <is>
          <t>-</t>
        </is>
      </c>
      <c r="BR441" s="37" t="n"/>
      <c r="BS441" s="36" t="n"/>
      <c r="BT441" s="37" t="n"/>
      <c r="BV441" s="523" t="n">
        <v>1830</v>
      </c>
    </row>
    <row r="442" ht="19.9" customHeight="1" s="521">
      <c r="A442" s="10" t="n">
        <v>442</v>
      </c>
      <c r="B442" s="15" t="n">
        <v>25</v>
      </c>
      <c r="C442" s="519" t="n">
        <v>1830</v>
      </c>
      <c r="D442" s="44" t="inlineStr">
        <is>
          <t>18-XN-66105</t>
        </is>
      </c>
      <c r="E442" s="537" t="inlineStr">
        <is>
          <t>-</t>
        </is>
      </c>
      <c r="F442" s="22">
        <f>F441</f>
        <v/>
      </c>
      <c r="G442" s="21">
        <f>G441</f>
        <v/>
      </c>
      <c r="H442" s="21">
        <f>H441</f>
        <v/>
      </c>
      <c r="I442" s="21" t="n">
        <v>25</v>
      </c>
      <c r="J442" s="85">
        <f>J441</f>
        <v/>
      </c>
      <c r="K442" s="22">
        <f>IF(MID(J442,4,3)="551","DO","DI")</f>
        <v/>
      </c>
      <c r="L442" s="22" t="n"/>
      <c r="M442" s="22" t="n"/>
      <c r="N442" s="22">
        <f>IF(N441&lt;&gt;"",N441,"")</f>
        <v/>
      </c>
      <c r="O442" s="22" t="n"/>
      <c r="P442" s="22" t="n"/>
      <c r="Q442" s="22" t="n"/>
      <c r="R442" s="22" t="n"/>
      <c r="S442" s="25">
        <f>"%Z"&amp;TEXT(G442,"00")&amp;TEXT(H442,"0")&amp;"1"&amp;TEXT(I442,"00")</f>
        <v/>
      </c>
      <c r="T442" s="22">
        <f>IF(D442&lt;&gt;"",D442,"")</f>
        <v/>
      </c>
      <c r="U442" s="22" t="inlineStr">
        <is>
          <t>18-XN-66105</t>
        </is>
      </c>
      <c r="V442" s="22">
        <f>IF(E442&lt;&gt;"",E442,"")</f>
        <v/>
      </c>
      <c r="W442" s="23" t="inlineStr">
        <is>
          <t>24V</t>
        </is>
      </c>
      <c r="X442" s="84" t="inlineStr">
        <is>
          <t>DCS</t>
        </is>
      </c>
      <c r="Y442" s="27" t="n"/>
      <c r="Z442" s="27" t="n"/>
      <c r="AA442" s="28" t="n"/>
      <c r="AB442" s="33" t="n"/>
      <c r="AC442" s="29" t="n"/>
      <c r="AD442" s="27" t="n"/>
      <c r="AE442" s="27" t="n"/>
      <c r="AF442" s="27" t="n"/>
      <c r="AG442" s="27" t="n"/>
      <c r="AH442" s="27" t="n"/>
      <c r="AI442" s="27" t="n"/>
      <c r="AJ442" s="530" t="inlineStr">
        <is>
          <t>18-6601-DJB-0002</t>
        </is>
      </c>
      <c r="AK442" s="530" t="inlineStr">
        <is>
          <t>DCS</t>
        </is>
      </c>
      <c r="AL442" s="27" t="n"/>
      <c r="AM442" s="27" t="n"/>
      <c r="AN442" s="27" t="n"/>
      <c r="AO442" s="27" t="n"/>
      <c r="AP442" s="27" t="n"/>
      <c r="AQ442" s="33" t="n"/>
      <c r="AR442" s="33" t="n"/>
      <c r="AS442" s="33" t="n"/>
      <c r="AT442" s="33" t="n"/>
      <c r="AU442" s="33" t="n"/>
      <c r="AV442" s="33" t="n"/>
      <c r="AW442" s="33" t="n"/>
      <c r="AX442" s="33" t="n"/>
      <c r="AY442" s="33" t="n"/>
      <c r="AZ442" s="33" t="n"/>
      <c r="BA442" s="33" t="n"/>
      <c r="BB442" s="33" t="n"/>
      <c r="BC442" s="33" t="n"/>
      <c r="BD442" s="33" t="n"/>
      <c r="BE442" s="33" t="n"/>
      <c r="BF442" s="33" t="n"/>
      <c r="BG442" s="33" t="n"/>
      <c r="BH442" s="33" t="n"/>
      <c r="BI442" s="27" t="n"/>
      <c r="BJ442" s="33" t="n"/>
      <c r="BK442" s="33" t="n"/>
      <c r="BL442" s="33" t="n"/>
      <c r="BM442" s="27" t="n"/>
      <c r="BN442" s="27" t="n"/>
      <c r="BO442" s="27" t="n"/>
      <c r="BP442" s="27" t="n"/>
      <c r="BQ442" s="522" t="inlineStr">
        <is>
          <t>-</t>
        </is>
      </c>
      <c r="BR442" s="37" t="n"/>
      <c r="BS442" s="36" t="n"/>
      <c r="BT442" s="37" t="n"/>
      <c r="BV442" s="523" t="n">
        <v>1830</v>
      </c>
    </row>
    <row r="443" ht="19.9" customHeight="1" s="521">
      <c r="A443" s="10" t="n">
        <v>443</v>
      </c>
      <c r="B443" s="15" t="n">
        <v>26</v>
      </c>
      <c r="C443" s="519" t="n">
        <v>1830</v>
      </c>
      <c r="D443" s="44" t="inlineStr">
        <is>
          <t>18-XN-66106</t>
        </is>
      </c>
      <c r="E443" s="537" t="inlineStr">
        <is>
          <t>-</t>
        </is>
      </c>
      <c r="F443" s="22">
        <f>F442</f>
        <v/>
      </c>
      <c r="G443" s="21">
        <f>G442</f>
        <v/>
      </c>
      <c r="H443" s="21">
        <f>H442</f>
        <v/>
      </c>
      <c r="I443" s="21" t="n">
        <v>26</v>
      </c>
      <c r="J443" s="85">
        <f>J442</f>
        <v/>
      </c>
      <c r="K443" s="22">
        <f>IF(MID(J443,4,3)="551","DO","DI")</f>
        <v/>
      </c>
      <c r="L443" s="22" t="n"/>
      <c r="M443" s="22" t="n"/>
      <c r="N443" s="22">
        <f>IF(N442&lt;&gt;"",N442,"")</f>
        <v/>
      </c>
      <c r="O443" s="22" t="n"/>
      <c r="P443" s="22" t="n"/>
      <c r="Q443" s="22" t="n"/>
      <c r="R443" s="22" t="n"/>
      <c r="S443" s="25">
        <f>"%Z"&amp;TEXT(G443,"00")&amp;TEXT(H443,"0")&amp;"1"&amp;TEXT(I443,"00")</f>
        <v/>
      </c>
      <c r="T443" s="22">
        <f>IF(D443&lt;&gt;"",D443,"")</f>
        <v/>
      </c>
      <c r="U443" s="22" t="inlineStr">
        <is>
          <t>18-XN-66106</t>
        </is>
      </c>
      <c r="V443" s="22">
        <f>IF(E443&lt;&gt;"",E443,"")</f>
        <v/>
      </c>
      <c r="W443" s="23" t="inlineStr">
        <is>
          <t>24V</t>
        </is>
      </c>
      <c r="X443" s="84" t="inlineStr">
        <is>
          <t>DCS</t>
        </is>
      </c>
      <c r="Y443" s="27" t="n"/>
      <c r="Z443" s="27" t="n"/>
      <c r="AA443" s="28" t="n"/>
      <c r="AB443" s="33" t="n"/>
      <c r="AC443" s="29" t="n"/>
      <c r="AD443" s="27" t="n"/>
      <c r="AE443" s="27" t="n"/>
      <c r="AF443" s="27" t="n"/>
      <c r="AG443" s="27" t="n"/>
      <c r="AH443" s="27" t="n"/>
      <c r="AI443" s="27" t="n"/>
      <c r="AJ443" s="530" t="inlineStr">
        <is>
          <t>18-6601-DJB-0002</t>
        </is>
      </c>
      <c r="AK443" s="530" t="inlineStr">
        <is>
          <t>DCS</t>
        </is>
      </c>
      <c r="AL443" s="27" t="n"/>
      <c r="AM443" s="27" t="n"/>
      <c r="AN443" s="27" t="n"/>
      <c r="AO443" s="27" t="n"/>
      <c r="AP443" s="27" t="n"/>
      <c r="AQ443" s="33" t="n"/>
      <c r="AR443" s="33" t="n"/>
      <c r="AS443" s="33" t="n"/>
      <c r="AT443" s="33" t="n"/>
      <c r="AU443" s="33" t="n"/>
      <c r="AV443" s="33" t="n"/>
      <c r="AW443" s="33" t="n"/>
      <c r="AX443" s="33" t="n"/>
      <c r="AY443" s="33" t="n"/>
      <c r="AZ443" s="33" t="n"/>
      <c r="BA443" s="33" t="n"/>
      <c r="BB443" s="33" t="n"/>
      <c r="BC443" s="33" t="n"/>
      <c r="BD443" s="33" t="n"/>
      <c r="BE443" s="33" t="n"/>
      <c r="BF443" s="33" t="n"/>
      <c r="BG443" s="33" t="n"/>
      <c r="BH443" s="33" t="n"/>
      <c r="BI443" s="27" t="n"/>
      <c r="BJ443" s="33" t="n"/>
      <c r="BK443" s="33" t="n"/>
      <c r="BL443" s="33" t="n"/>
      <c r="BM443" s="27" t="n"/>
      <c r="BN443" s="27" t="n"/>
      <c r="BO443" s="27" t="n"/>
      <c r="BP443" s="27" t="n"/>
      <c r="BQ443" s="522" t="inlineStr">
        <is>
          <t>-</t>
        </is>
      </c>
      <c r="BR443" s="37" t="n"/>
      <c r="BS443" s="36" t="n"/>
      <c r="BT443" s="37" t="n"/>
      <c r="BV443" s="523" t="n">
        <v>1830</v>
      </c>
    </row>
    <row r="444" ht="19.9" customHeight="1" s="521">
      <c r="A444" s="10" t="n">
        <v>444</v>
      </c>
      <c r="B444" s="15" t="n">
        <v>27</v>
      </c>
      <c r="C444" s="519" t="n"/>
      <c r="D444" s="50">
        <f>LEFT(F444,1)&amp;RIGHT(F444,2)&amp;"N"&amp;G444&amp;"S"&amp;H444&amp;"C"&amp;I444</f>
        <v/>
      </c>
      <c r="E444" s="537" t="inlineStr">
        <is>
          <t>Spare</t>
        </is>
      </c>
      <c r="F444" s="22">
        <f>F443</f>
        <v/>
      </c>
      <c r="G444" s="21">
        <f>G443</f>
        <v/>
      </c>
      <c r="H444" s="21">
        <f>H443</f>
        <v/>
      </c>
      <c r="I444" s="21" t="n">
        <v>27</v>
      </c>
      <c r="J444" s="85">
        <f>J443</f>
        <v/>
      </c>
      <c r="K444" s="22">
        <f>IF(MID(J444,4,3)="551","DO","DI")</f>
        <v/>
      </c>
      <c r="L444" s="22" t="n"/>
      <c r="M444" s="22" t="n"/>
      <c r="N444" s="22">
        <f>IF(N443&lt;&gt;"",N443,"")</f>
        <v/>
      </c>
      <c r="O444" s="22" t="n"/>
      <c r="P444" s="22" t="n"/>
      <c r="Q444" s="22" t="n"/>
      <c r="R444" s="22" t="n"/>
      <c r="S444" s="25">
        <f>"%Z"&amp;TEXT(G444,"00")&amp;TEXT(H444,"0")&amp;"1"&amp;TEXT(I444,"00")</f>
        <v/>
      </c>
      <c r="T444" s="22">
        <f>IF(D444&lt;&gt;"",D444,"")</f>
        <v/>
      </c>
      <c r="U444" s="22" t="n"/>
      <c r="V444" s="22">
        <f>IF(E444&lt;&gt;"",E444,"")</f>
        <v/>
      </c>
      <c r="W444" s="23" t="inlineStr">
        <is>
          <t>24V</t>
        </is>
      </c>
      <c r="X444" s="84" t="inlineStr">
        <is>
          <t>DCS</t>
        </is>
      </c>
      <c r="Y444" s="27" t="n"/>
      <c r="Z444" s="27" t="n"/>
      <c r="AA444" s="28" t="n"/>
      <c r="AB444" s="33" t="n"/>
      <c r="AC444" s="29" t="n"/>
      <c r="AD444" s="27" t="n"/>
      <c r="AE444" s="27" t="n"/>
      <c r="AF444" s="27" t="n"/>
      <c r="AG444" s="27" t="n"/>
      <c r="AH444" s="27" t="n"/>
      <c r="AI444" s="27" t="n"/>
      <c r="AJ444" s="530" t="n"/>
      <c r="AK444" s="530" t="n"/>
      <c r="AL444" s="27" t="n"/>
      <c r="AM444" s="27" t="n"/>
      <c r="AN444" s="27" t="n"/>
      <c r="AO444" s="27" t="n"/>
      <c r="AP444" s="27" t="n"/>
      <c r="AQ444" s="33" t="n"/>
      <c r="AR444" s="33" t="n"/>
      <c r="AS444" s="33" t="n"/>
      <c r="AT444" s="33" t="n"/>
      <c r="AU444" s="33" t="n"/>
      <c r="AV444" s="33" t="n"/>
      <c r="AW444" s="33" t="n"/>
      <c r="AX444" s="33" t="n"/>
      <c r="AY444" s="33" t="n"/>
      <c r="AZ444" s="33" t="n"/>
      <c r="BA444" s="33" t="n"/>
      <c r="BB444" s="33" t="n"/>
      <c r="BC444" s="33" t="n"/>
      <c r="BD444" s="33" t="n"/>
      <c r="BE444" s="33" t="n"/>
      <c r="BF444" s="33" t="n"/>
      <c r="BG444" s="33" t="n"/>
      <c r="BH444" s="33" t="n"/>
      <c r="BI444" s="27" t="n"/>
      <c r="BJ444" s="33" t="n"/>
      <c r="BK444" s="33" t="n"/>
      <c r="BL444" s="33" t="n"/>
      <c r="BM444" s="27" t="n"/>
      <c r="BN444" s="27" t="n"/>
      <c r="BO444" s="27" t="n"/>
      <c r="BP444" s="27" t="n"/>
      <c r="BQ444" s="36" t="n"/>
      <c r="BR444" s="37" t="n"/>
      <c r="BS444" s="36" t="n"/>
      <c r="BT444" s="37" t="n"/>
    </row>
    <row r="445" ht="19.9" customHeight="1" s="521">
      <c r="A445" s="10" t="n">
        <v>445</v>
      </c>
      <c r="B445" s="15" t="n">
        <v>28</v>
      </c>
      <c r="C445" s="519" t="n"/>
      <c r="D445" s="50">
        <f>LEFT(F445,1)&amp;RIGHT(F445,2)&amp;"N"&amp;G445&amp;"S"&amp;H445&amp;"C"&amp;I445</f>
        <v/>
      </c>
      <c r="E445" s="537" t="inlineStr">
        <is>
          <t>Spare</t>
        </is>
      </c>
      <c r="F445" s="22">
        <f>F444</f>
        <v/>
      </c>
      <c r="G445" s="21">
        <f>G444</f>
        <v/>
      </c>
      <c r="H445" s="21">
        <f>H444</f>
        <v/>
      </c>
      <c r="I445" s="21" t="n">
        <v>28</v>
      </c>
      <c r="J445" s="85">
        <f>J444</f>
        <v/>
      </c>
      <c r="K445" s="22">
        <f>IF(MID(J445,4,3)="551","DO","DI")</f>
        <v/>
      </c>
      <c r="L445" s="22" t="n"/>
      <c r="M445" s="22" t="n"/>
      <c r="N445" s="22">
        <f>IF(N444&lt;&gt;"",N444,"")</f>
        <v/>
      </c>
      <c r="O445" s="22" t="n"/>
      <c r="P445" s="22" t="n"/>
      <c r="Q445" s="22" t="n"/>
      <c r="R445" s="22" t="n"/>
      <c r="S445" s="25">
        <f>"%Z"&amp;TEXT(G445,"00")&amp;TEXT(H445,"0")&amp;"1"&amp;TEXT(I445,"00")</f>
        <v/>
      </c>
      <c r="T445" s="22">
        <f>IF(D445&lt;&gt;"",D445,"")</f>
        <v/>
      </c>
      <c r="U445" s="22" t="n"/>
      <c r="V445" s="22">
        <f>IF(E445&lt;&gt;"",E445,"")</f>
        <v/>
      </c>
      <c r="W445" s="23" t="inlineStr">
        <is>
          <t>24V</t>
        </is>
      </c>
      <c r="X445" s="84" t="inlineStr">
        <is>
          <t>DCS</t>
        </is>
      </c>
      <c r="Y445" s="27" t="n"/>
      <c r="Z445" s="27" t="n"/>
      <c r="AA445" s="28" t="n"/>
      <c r="AB445" s="33" t="n"/>
      <c r="AC445" s="29" t="n"/>
      <c r="AD445" s="27" t="n"/>
      <c r="AE445" s="27" t="n"/>
      <c r="AF445" s="27" t="n"/>
      <c r="AG445" s="27" t="n"/>
      <c r="AH445" s="27" t="n"/>
      <c r="AI445" s="27" t="n"/>
      <c r="AJ445" s="530" t="n"/>
      <c r="AK445" s="530" t="n"/>
      <c r="AL445" s="27" t="n"/>
      <c r="AM445" s="27" t="n"/>
      <c r="AN445" s="27" t="n"/>
      <c r="AO445" s="27" t="n"/>
      <c r="AP445" s="27" t="n"/>
      <c r="AQ445" s="33" t="n"/>
      <c r="AR445" s="33" t="n"/>
      <c r="AS445" s="33" t="n"/>
      <c r="AT445" s="33" t="n"/>
      <c r="AU445" s="33" t="n"/>
      <c r="AV445" s="33" t="n"/>
      <c r="AW445" s="33" t="n"/>
      <c r="AX445" s="33" t="n"/>
      <c r="AY445" s="33" t="n"/>
      <c r="AZ445" s="33" t="n"/>
      <c r="BA445" s="33" t="n"/>
      <c r="BB445" s="33" t="n"/>
      <c r="BC445" s="33" t="n"/>
      <c r="BD445" s="33" t="n"/>
      <c r="BE445" s="33" t="n"/>
      <c r="BF445" s="33" t="n"/>
      <c r="BG445" s="33" t="n"/>
      <c r="BH445" s="33" t="n"/>
      <c r="BI445" s="27" t="n"/>
      <c r="BJ445" s="33" t="n"/>
      <c r="BK445" s="33" t="n"/>
      <c r="BL445" s="33" t="n"/>
      <c r="BM445" s="27" t="n"/>
      <c r="BN445" s="27" t="n"/>
      <c r="BO445" s="27" t="n"/>
      <c r="BP445" s="27" t="n"/>
      <c r="BQ445" s="36" t="n"/>
      <c r="BR445" s="37" t="n"/>
      <c r="BS445" s="36" t="n"/>
      <c r="BT445" s="37" t="n"/>
    </row>
    <row r="446" ht="19.9" customHeight="1" s="521">
      <c r="A446" s="10" t="n">
        <v>446</v>
      </c>
      <c r="B446" s="15" t="n">
        <v>29</v>
      </c>
      <c r="C446" s="519" t="n"/>
      <c r="D446" s="50">
        <f>LEFT(F446,1)&amp;RIGHT(F446,2)&amp;"N"&amp;G446&amp;"S"&amp;H446&amp;"C"&amp;I446</f>
        <v/>
      </c>
      <c r="E446" s="533" t="inlineStr">
        <is>
          <t>Spare</t>
        </is>
      </c>
      <c r="F446" s="22">
        <f>F445</f>
        <v/>
      </c>
      <c r="G446" s="21">
        <f>G445</f>
        <v/>
      </c>
      <c r="H446" s="21">
        <f>H445</f>
        <v/>
      </c>
      <c r="I446" s="21" t="n">
        <v>29</v>
      </c>
      <c r="J446" s="85">
        <f>J445</f>
        <v/>
      </c>
      <c r="K446" s="22">
        <f>IF(MID(J446,4,3)="551","DO","DI")</f>
        <v/>
      </c>
      <c r="L446" s="22" t="n"/>
      <c r="M446" s="22" t="n"/>
      <c r="N446" s="22">
        <f>IF(N445&lt;&gt;"",N445,"")</f>
        <v/>
      </c>
      <c r="O446" s="22" t="n"/>
      <c r="P446" s="22" t="n"/>
      <c r="Q446" s="22" t="n"/>
      <c r="R446" s="22" t="n"/>
      <c r="S446" s="25">
        <f>"%Z"&amp;TEXT(G446,"00")&amp;TEXT(H446,"0")&amp;"1"&amp;TEXT(I446,"00")</f>
        <v/>
      </c>
      <c r="T446" s="22">
        <f>IF(D446&lt;&gt;"",D446,"")</f>
        <v/>
      </c>
      <c r="U446" s="22" t="n"/>
      <c r="V446" s="22">
        <f>IF(E446&lt;&gt;"",E446,"")</f>
        <v/>
      </c>
      <c r="W446" s="23" t="inlineStr">
        <is>
          <t>24V</t>
        </is>
      </c>
      <c r="X446" s="84" t="inlineStr">
        <is>
          <t>DCS</t>
        </is>
      </c>
      <c r="Y446" s="27" t="n"/>
      <c r="Z446" s="27" t="n"/>
      <c r="AA446" s="28" t="n"/>
      <c r="AB446" s="33" t="n"/>
      <c r="AC446" s="29" t="n"/>
      <c r="AD446" s="27" t="n"/>
      <c r="AE446" s="27" t="n"/>
      <c r="AF446" s="27" t="n"/>
      <c r="AG446" s="27" t="n"/>
      <c r="AH446" s="27" t="n"/>
      <c r="AI446" s="27" t="n"/>
      <c r="AJ446" s="530" t="n"/>
      <c r="AK446" s="530" t="n"/>
      <c r="AL446" s="27" t="n"/>
      <c r="AM446" s="27" t="n"/>
      <c r="AN446" s="27" t="n"/>
      <c r="AO446" s="27" t="n"/>
      <c r="AP446" s="27" t="n"/>
      <c r="AQ446" s="33" t="n"/>
      <c r="AR446" s="33" t="n"/>
      <c r="AS446" s="33" t="n"/>
      <c r="AT446" s="33" t="n"/>
      <c r="AU446" s="33" t="n"/>
      <c r="AV446" s="33" t="n"/>
      <c r="AW446" s="33" t="n"/>
      <c r="AX446" s="33" t="n"/>
      <c r="AY446" s="33" t="n"/>
      <c r="AZ446" s="33" t="n"/>
      <c r="BA446" s="33" t="n"/>
      <c r="BB446" s="33" t="n"/>
      <c r="BC446" s="33" t="n"/>
      <c r="BD446" s="33" t="n"/>
      <c r="BE446" s="33" t="n"/>
      <c r="BF446" s="33" t="n"/>
      <c r="BG446" s="33" t="n"/>
      <c r="BH446" s="33" t="n"/>
      <c r="BI446" s="27" t="n"/>
      <c r="BJ446" s="33" t="n"/>
      <c r="BK446" s="33" t="n"/>
      <c r="BL446" s="33" t="n"/>
      <c r="BM446" s="27" t="n"/>
      <c r="BN446" s="27" t="n"/>
      <c r="BO446" s="27" t="n"/>
      <c r="BP446" s="27" t="n"/>
      <c r="BQ446" s="36" t="n"/>
      <c r="BR446" s="37" t="n"/>
      <c r="BS446" s="36" t="n"/>
      <c r="BT446" s="37" t="n"/>
    </row>
    <row r="447" ht="19.9" customHeight="1" s="521">
      <c r="A447" s="10" t="n">
        <v>447</v>
      </c>
      <c r="B447" s="16" t="n">
        <v>30</v>
      </c>
      <c r="C447" s="520" t="n"/>
      <c r="D447" s="50">
        <f>LEFT(F447,1)&amp;RIGHT(F447,2)&amp;"N"&amp;G447&amp;"S"&amp;H447&amp;"C"&amp;I447</f>
        <v/>
      </c>
      <c r="E447" s="533" t="inlineStr">
        <is>
          <t>Spare</t>
        </is>
      </c>
      <c r="F447" s="22">
        <f>F446</f>
        <v/>
      </c>
      <c r="G447" s="21">
        <f>G446</f>
        <v/>
      </c>
      <c r="H447" s="21">
        <f>H446</f>
        <v/>
      </c>
      <c r="I447" s="21" t="n">
        <v>30</v>
      </c>
      <c r="J447" s="85">
        <f>J446</f>
        <v/>
      </c>
      <c r="K447" s="22">
        <f>IF(MID(J447,4,3)="551","DO","DI")</f>
        <v/>
      </c>
      <c r="L447" s="22" t="n"/>
      <c r="M447" s="22" t="n"/>
      <c r="N447" s="22">
        <f>IF(N446&lt;&gt;"",N446,"")</f>
        <v/>
      </c>
      <c r="O447" s="22" t="n"/>
      <c r="P447" s="22" t="n"/>
      <c r="Q447" s="26" t="n"/>
      <c r="R447" s="26" t="n"/>
      <c r="S447" s="25">
        <f>"%Z"&amp;TEXT(G447,"00")&amp;TEXT(H447,"0")&amp;"1"&amp;TEXT(I447,"00")</f>
        <v/>
      </c>
      <c r="T447" s="22">
        <f>IF(D447&lt;&gt;"",D447,"")</f>
        <v/>
      </c>
      <c r="U447" s="26" t="n"/>
      <c r="V447" s="22">
        <f>IF(E447&lt;&gt;"",E447,"")</f>
        <v/>
      </c>
      <c r="W447" s="23" t="inlineStr">
        <is>
          <t>24V</t>
        </is>
      </c>
      <c r="X447" s="84" t="inlineStr">
        <is>
          <t>DCS</t>
        </is>
      </c>
      <c r="Y447" s="27" t="n"/>
      <c r="Z447" s="27" t="n"/>
      <c r="AA447" s="28" t="n"/>
      <c r="AB447" s="33" t="n"/>
      <c r="AC447" s="29" t="n"/>
      <c r="AD447" s="27" t="n"/>
      <c r="AE447" s="27" t="n"/>
      <c r="AF447" s="27" t="n"/>
      <c r="AG447" s="27" t="n"/>
      <c r="AH447" s="32" t="n"/>
      <c r="AI447" s="27" t="n"/>
      <c r="AJ447" s="530" t="n"/>
      <c r="AK447" s="530" t="n"/>
      <c r="AL447" s="27" t="n"/>
      <c r="AM447" s="27" t="n"/>
      <c r="AN447" s="27" t="n"/>
      <c r="AO447" s="27" t="n"/>
      <c r="AP447" s="27" t="n"/>
      <c r="AQ447" s="33" t="n"/>
      <c r="AR447" s="33" t="n"/>
      <c r="AS447" s="33" t="n"/>
      <c r="AT447" s="33" t="n"/>
      <c r="AU447" s="33" t="n"/>
      <c r="AV447" s="33" t="n"/>
      <c r="AW447" s="33" t="n"/>
      <c r="AX447" s="33" t="n"/>
      <c r="AY447" s="33" t="n"/>
      <c r="AZ447" s="33" t="n"/>
      <c r="BA447" s="33" t="n"/>
      <c r="BB447" s="33" t="n"/>
      <c r="BC447" s="33" t="n"/>
      <c r="BD447" s="33" t="n"/>
      <c r="BE447" s="33" t="n"/>
      <c r="BF447" s="33" t="n"/>
      <c r="BG447" s="33" t="n"/>
      <c r="BH447" s="33" t="n"/>
      <c r="BI447" s="27" t="n"/>
      <c r="BJ447" s="33" t="n"/>
      <c r="BK447" s="33" t="n"/>
      <c r="BL447" s="33" t="n"/>
      <c r="BM447" s="27" t="n"/>
      <c r="BN447" s="27" t="n"/>
      <c r="BO447" s="27" t="n"/>
      <c r="BP447" s="27" t="n"/>
      <c r="BQ447" s="36" t="n"/>
      <c r="BR447" s="37" t="n"/>
      <c r="BS447" s="36" t="n"/>
      <c r="BT447" s="37" t="n"/>
    </row>
    <row r="448" ht="19.9" customHeight="1" s="521">
      <c r="A448" s="10" t="n">
        <v>448</v>
      </c>
      <c r="B448" s="16" t="n">
        <v>31</v>
      </c>
      <c r="C448" s="520" t="n"/>
      <c r="D448" s="50">
        <f>LEFT(F448,1)&amp;RIGHT(F448,2)&amp;"N"&amp;G448&amp;"S"&amp;H448&amp;"C"&amp;I448</f>
        <v/>
      </c>
      <c r="E448" s="533" t="inlineStr">
        <is>
          <t>Spare</t>
        </is>
      </c>
      <c r="F448" s="22">
        <f>F447</f>
        <v/>
      </c>
      <c r="G448" s="21">
        <f>G447</f>
        <v/>
      </c>
      <c r="H448" s="21">
        <f>H447</f>
        <v/>
      </c>
      <c r="I448" s="21" t="n">
        <v>31</v>
      </c>
      <c r="J448" s="85">
        <f>J447</f>
        <v/>
      </c>
      <c r="K448" s="22">
        <f>IF(MID(J448,4,3)="551","DO","DI")</f>
        <v/>
      </c>
      <c r="L448" s="22" t="n"/>
      <c r="M448" s="22" t="n"/>
      <c r="N448" s="22">
        <f>IF(N447&lt;&gt;"",N447,"")</f>
        <v/>
      </c>
      <c r="O448" s="22" t="n"/>
      <c r="P448" s="22" t="n"/>
      <c r="Q448" s="22" t="n"/>
      <c r="R448" s="22" t="n"/>
      <c r="S448" s="25">
        <f>"%Z"&amp;TEXT(G448,"00")&amp;TEXT(H448,"0")&amp;"1"&amp;TEXT(I448,"00")</f>
        <v/>
      </c>
      <c r="T448" s="22">
        <f>IF(D448&lt;&gt;"",D448,"")</f>
        <v/>
      </c>
      <c r="U448" s="26" t="n"/>
      <c r="V448" s="22">
        <f>IF(E448&lt;&gt;"",E448,"")</f>
        <v/>
      </c>
      <c r="W448" s="23" t="inlineStr">
        <is>
          <t>24V</t>
        </is>
      </c>
      <c r="X448" s="84" t="inlineStr">
        <is>
          <t>DCS</t>
        </is>
      </c>
      <c r="Y448" s="27" t="n"/>
      <c r="Z448" s="27" t="n"/>
      <c r="AA448" s="28" t="n"/>
      <c r="AB448" s="33" t="n"/>
      <c r="AC448" s="29" t="n"/>
      <c r="AD448" s="27" t="n"/>
      <c r="AE448" s="27" t="n"/>
      <c r="AF448" s="27" t="n"/>
      <c r="AG448" s="27" t="n"/>
      <c r="AH448" s="33" t="n"/>
      <c r="AI448" s="27" t="n"/>
      <c r="AJ448" s="530" t="n"/>
      <c r="AK448" s="530" t="n"/>
      <c r="AL448" s="27" t="n"/>
      <c r="AM448" s="27" t="n"/>
      <c r="AN448" s="27" t="n"/>
      <c r="AO448" s="27" t="n"/>
      <c r="AP448" s="27" t="n"/>
      <c r="AQ448" s="33" t="n"/>
      <c r="AR448" s="33" t="n"/>
      <c r="AS448" s="33" t="n"/>
      <c r="AT448" s="33" t="n"/>
      <c r="AU448" s="33" t="n"/>
      <c r="AV448" s="33" t="n"/>
      <c r="AW448" s="33" t="n"/>
      <c r="AX448" s="33" t="n"/>
      <c r="AY448" s="33" t="n"/>
      <c r="AZ448" s="33" t="n"/>
      <c r="BA448" s="33" t="n"/>
      <c r="BB448" s="33" t="n"/>
      <c r="BC448" s="33" t="n"/>
      <c r="BD448" s="33" t="n"/>
      <c r="BE448" s="33" t="n"/>
      <c r="BF448" s="33" t="n"/>
      <c r="BG448" s="33" t="n"/>
      <c r="BH448" s="33" t="n"/>
      <c r="BI448" s="27" t="n"/>
      <c r="BJ448" s="33" t="n"/>
      <c r="BK448" s="33" t="n"/>
      <c r="BL448" s="33" t="n"/>
      <c r="BM448" s="27" t="n"/>
      <c r="BN448" s="27" t="n"/>
      <c r="BO448" s="27" t="n"/>
      <c r="BP448" s="27" t="n"/>
      <c r="BQ448" s="36" t="n"/>
      <c r="BR448" s="37" t="n"/>
      <c r="BS448" s="36" t="n"/>
      <c r="BT448" s="37" t="n"/>
    </row>
    <row r="449" ht="19.9" customHeight="1" s="521">
      <c r="A449" s="10" t="n">
        <v>449</v>
      </c>
      <c r="B449" s="16" t="n">
        <v>32</v>
      </c>
      <c r="C449" s="520" t="n"/>
      <c r="D449" s="50">
        <f>LEFT(F449,1)&amp;RIGHT(F449,2)&amp;"N"&amp;G449&amp;"S"&amp;H449&amp;"C"&amp;I449</f>
        <v/>
      </c>
      <c r="E449" s="533" t="inlineStr">
        <is>
          <t>Spare</t>
        </is>
      </c>
      <c r="F449" s="22">
        <f>F448</f>
        <v/>
      </c>
      <c r="G449" s="21">
        <f>G448</f>
        <v/>
      </c>
      <c r="H449" s="21">
        <f>H448</f>
        <v/>
      </c>
      <c r="I449" s="21" t="n">
        <v>32</v>
      </c>
      <c r="J449" s="85">
        <f>J448</f>
        <v/>
      </c>
      <c r="K449" s="22">
        <f>IF(MID(J449,4,3)="551","DO","DI")</f>
        <v/>
      </c>
      <c r="L449" s="22" t="n"/>
      <c r="M449" s="22" t="n"/>
      <c r="N449" s="22">
        <f>IF(N448&lt;&gt;"",N448,"")</f>
        <v/>
      </c>
      <c r="O449" s="22" t="n"/>
      <c r="P449" s="22" t="n"/>
      <c r="Q449" s="22" t="n"/>
      <c r="R449" s="22" t="n"/>
      <c r="S449" s="25">
        <f>"%Z"&amp;TEXT(G449,"00")&amp;TEXT(H449,"0")&amp;"1"&amp;TEXT(I449,"00")</f>
        <v/>
      </c>
      <c r="T449" s="22">
        <f>IF(D449&lt;&gt;"",D449,"")</f>
        <v/>
      </c>
      <c r="U449" s="26" t="n"/>
      <c r="V449" s="22">
        <f>IF(E449&lt;&gt;"",E449,"")</f>
        <v/>
      </c>
      <c r="W449" s="23" t="inlineStr">
        <is>
          <t>24V</t>
        </is>
      </c>
      <c r="X449" s="84" t="inlineStr">
        <is>
          <t>DCS</t>
        </is>
      </c>
      <c r="Y449" s="27" t="n"/>
      <c r="Z449" s="27" t="n"/>
      <c r="AA449" s="28" t="n"/>
      <c r="AB449" s="33" t="n"/>
      <c r="AC449" s="29" t="n"/>
      <c r="AD449" s="27" t="n"/>
      <c r="AE449" s="27" t="n"/>
      <c r="AF449" s="27" t="n"/>
      <c r="AG449" s="27" t="n"/>
      <c r="AH449" s="33" t="n"/>
      <c r="AI449" s="27" t="n"/>
      <c r="AJ449" s="530" t="n"/>
      <c r="AK449" s="530" t="n"/>
      <c r="AL449" s="27" t="n"/>
      <c r="AM449" s="27" t="n"/>
      <c r="AN449" s="27" t="n"/>
      <c r="AO449" s="27" t="n"/>
      <c r="AP449" s="27" t="n"/>
      <c r="AQ449" s="33" t="n"/>
      <c r="AR449" s="33" t="n"/>
      <c r="AS449" s="33" t="n"/>
      <c r="AT449" s="33" t="n"/>
      <c r="AU449" s="33" t="n"/>
      <c r="AV449" s="33" t="n"/>
      <c r="AW449" s="33" t="n"/>
      <c r="AX449" s="33" t="n"/>
      <c r="AY449" s="33" t="n"/>
      <c r="AZ449" s="33" t="n"/>
      <c r="BA449" s="33" t="n"/>
      <c r="BB449" s="33" t="n"/>
      <c r="BC449" s="33" t="n"/>
      <c r="BD449" s="33" t="n"/>
      <c r="BE449" s="33" t="n"/>
      <c r="BF449" s="33" t="n"/>
      <c r="BG449" s="33" t="n"/>
      <c r="BH449" s="33" t="n"/>
      <c r="BI449" s="27" t="n"/>
      <c r="BJ449" s="33" t="n"/>
      <c r="BK449" s="33" t="n"/>
      <c r="BL449" s="33" t="n"/>
      <c r="BM449" s="27" t="n"/>
      <c r="BN449" s="27" t="n"/>
      <c r="BO449" s="27" t="n"/>
      <c r="BP449" s="27" t="n"/>
      <c r="BQ449" s="36" t="n"/>
      <c r="BR449" s="37" t="n"/>
      <c r="BS449" s="36" t="n"/>
      <c r="BT449" s="37" t="n"/>
    </row>
    <row r="450" ht="19.9" customHeight="1" s="521">
      <c r="A450" s="10" t="n">
        <v>450</v>
      </c>
      <c r="B450" s="15" t="n">
        <v>1</v>
      </c>
      <c r="C450" s="519" t="n">
        <v>1830</v>
      </c>
      <c r="D450" s="553" t="inlineStr">
        <is>
          <t>18-YL-21103R</t>
        </is>
      </c>
      <c r="E450" s="537" t="inlineStr">
        <is>
          <t>18-PP-2101  RUN</t>
        </is>
      </c>
      <c r="F450" s="22">
        <f>F449</f>
        <v/>
      </c>
      <c r="G450" s="21" t="n">
        <v>10</v>
      </c>
      <c r="H450" s="21" t="n">
        <v>3</v>
      </c>
      <c r="I450" s="21" t="n">
        <v>1</v>
      </c>
      <c r="J450" s="85" t="inlineStr">
        <is>
          <t>ADV151-P</t>
        </is>
      </c>
      <c r="K450" s="22">
        <f>IF(MID(J450,4,3)="551","DO","DI")</f>
        <v/>
      </c>
      <c r="L450" s="22" t="n"/>
      <c r="M450" s="22" t="n"/>
      <c r="N450" s="22" t="inlineStr">
        <is>
          <t>N</t>
        </is>
      </c>
      <c r="O450" s="22" t="n"/>
      <c r="P450" s="22" t="n"/>
      <c r="Q450" s="83" t="n"/>
      <c r="R450" s="22" t="n"/>
      <c r="S450" s="25">
        <f>"%Z"&amp;TEXT(G450,"00")&amp;TEXT(H450,"0")&amp;"1"&amp;TEXT(I450,"00")</f>
        <v/>
      </c>
      <c r="T450" s="22">
        <f>IF(D450&lt;&gt;"",D450,"")</f>
        <v/>
      </c>
      <c r="U450" s="22" t="inlineStr">
        <is>
          <t>18-YL-21103R</t>
        </is>
      </c>
      <c r="V450" s="22">
        <f>IF(E450&lt;&gt;"",E450,"")</f>
        <v/>
      </c>
      <c r="W450" s="23" t="inlineStr">
        <is>
          <t>RE</t>
        </is>
      </c>
      <c r="X450" s="84" t="inlineStr">
        <is>
          <t>DCS</t>
        </is>
      </c>
      <c r="Y450" s="27" t="n"/>
      <c r="Z450" s="27" t="n"/>
      <c r="AA450" s="28" t="n"/>
      <c r="AB450" s="33" t="n"/>
      <c r="AC450" s="29" t="n"/>
      <c r="AD450" s="27" t="n"/>
      <c r="AE450" s="27" t="n"/>
      <c r="AF450" s="27" t="n"/>
      <c r="AG450" s="27" t="n"/>
      <c r="AH450" s="27" t="n"/>
      <c r="AI450" s="27" t="n"/>
      <c r="AJ450" s="530" t="n"/>
      <c r="AK450" s="530" t="n"/>
      <c r="AL450" s="27" t="n"/>
      <c r="AM450" s="27" t="n"/>
      <c r="AN450" s="27" t="n"/>
      <c r="AO450" s="27" t="n"/>
      <c r="AP450" s="27" t="n"/>
      <c r="AQ450" s="33" t="n"/>
      <c r="AR450" s="33" t="n"/>
      <c r="AS450" s="33" t="n"/>
      <c r="AT450" s="33" t="n"/>
      <c r="AU450" s="33" t="n"/>
      <c r="AV450" s="33" t="n"/>
      <c r="AW450" s="33" t="n"/>
      <c r="AX450" s="33" t="n"/>
      <c r="AY450" s="33" t="n"/>
      <c r="AZ450" s="33" t="n"/>
      <c r="BA450" s="33" t="n"/>
      <c r="BB450" s="33" t="n"/>
      <c r="BC450" s="33" t="n"/>
      <c r="BD450" s="33" t="n"/>
      <c r="BE450" s="33" t="n"/>
      <c r="BF450" s="33" t="n"/>
      <c r="BG450" s="33" t="n"/>
      <c r="BH450" s="33" t="n"/>
      <c r="BI450" s="27" t="n"/>
      <c r="BJ450" s="33" t="n"/>
      <c r="BK450" s="33" t="n"/>
      <c r="BL450" s="33" t="n"/>
      <c r="BM450" s="27" t="n"/>
      <c r="BN450" s="27" t="n"/>
      <c r="BO450" s="27" t="n"/>
      <c r="BP450" s="27" t="n"/>
      <c r="BQ450" s="522" t="inlineStr">
        <is>
          <t>2</t>
        </is>
      </c>
      <c r="BR450" s="37" t="n"/>
      <c r="BS450" s="36" t="n"/>
      <c r="BT450" s="37" t="n"/>
      <c r="BU450" s="39" t="n"/>
      <c r="BV450" s="523" t="n">
        <v>1830</v>
      </c>
    </row>
    <row r="451" ht="19.9" customHeight="1" s="521">
      <c r="A451" s="10" t="n">
        <v>451</v>
      </c>
      <c r="B451" s="15" t="n">
        <v>2</v>
      </c>
      <c r="C451" s="519" t="n">
        <v>1830</v>
      </c>
      <c r="D451" s="553" t="inlineStr">
        <is>
          <t>18-YL-21103F</t>
        </is>
      </c>
      <c r="E451" s="553" t="inlineStr">
        <is>
          <t>18-PP-2101  FAULT</t>
        </is>
      </c>
      <c r="F451" s="22">
        <f>F450</f>
        <v/>
      </c>
      <c r="G451" s="21">
        <f>G450</f>
        <v/>
      </c>
      <c r="H451" s="21">
        <f>H450</f>
        <v/>
      </c>
      <c r="I451" s="21" t="n">
        <v>2</v>
      </c>
      <c r="J451" s="85">
        <f>J450</f>
        <v/>
      </c>
      <c r="K451" s="22">
        <f>IF(MID(J451,4,3)="551","DO","DI")</f>
        <v/>
      </c>
      <c r="L451" s="22" t="n"/>
      <c r="M451" s="22" t="n"/>
      <c r="N451" s="22">
        <f>IF(N450&lt;&gt;"",N450,"")</f>
        <v/>
      </c>
      <c r="O451" s="22" t="n"/>
      <c r="P451" s="22" t="n"/>
      <c r="Q451" s="22" t="n"/>
      <c r="R451" s="22" t="n"/>
      <c r="S451" s="25">
        <f>"%Z"&amp;TEXT(G451,"00")&amp;TEXT(H451,"0")&amp;"1"&amp;TEXT(I451,"00")</f>
        <v/>
      </c>
      <c r="T451" s="22">
        <f>IF(D451&lt;&gt;"",D451,"")</f>
        <v/>
      </c>
      <c r="U451" s="22" t="inlineStr">
        <is>
          <t>18-YL-21103F</t>
        </is>
      </c>
      <c r="V451" s="22">
        <f>IF(E451&lt;&gt;"",E451,"")</f>
        <v/>
      </c>
      <c r="W451" s="23" t="inlineStr">
        <is>
          <t>RE</t>
        </is>
      </c>
      <c r="X451" s="84" t="inlineStr">
        <is>
          <t>DCS</t>
        </is>
      </c>
      <c r="Y451" s="27" t="n"/>
      <c r="Z451" s="27" t="n"/>
      <c r="AA451" s="28" t="n"/>
      <c r="AB451" s="33" t="n"/>
      <c r="AC451" s="29" t="n"/>
      <c r="AD451" s="27" t="n"/>
      <c r="AE451" s="27" t="n"/>
      <c r="AF451" s="27" t="n"/>
      <c r="AG451" s="27" t="n"/>
      <c r="AH451" s="27" t="n"/>
      <c r="AI451" s="27" t="n"/>
      <c r="AJ451" s="530" t="n"/>
      <c r="AK451" s="530" t="n"/>
      <c r="AL451" s="27" t="n"/>
      <c r="AM451" s="27" t="n"/>
      <c r="AN451" s="27" t="n"/>
      <c r="AO451" s="27" t="n"/>
      <c r="AP451" s="27" t="n"/>
      <c r="AQ451" s="33" t="n"/>
      <c r="AR451" s="33" t="n"/>
      <c r="AS451" s="33" t="n"/>
      <c r="AT451" s="33" t="n"/>
      <c r="AU451" s="33" t="n"/>
      <c r="AV451" s="33" t="n"/>
      <c r="AW451" s="33" t="n"/>
      <c r="AX451" s="33" t="n"/>
      <c r="AY451" s="33" t="n"/>
      <c r="AZ451" s="33" t="n"/>
      <c r="BA451" s="33" t="n"/>
      <c r="BB451" s="33" t="n"/>
      <c r="BC451" s="33" t="n"/>
      <c r="BD451" s="33" t="n"/>
      <c r="BE451" s="33" t="n"/>
      <c r="BF451" s="33" t="n"/>
      <c r="BG451" s="33" t="n"/>
      <c r="BH451" s="33" t="n"/>
      <c r="BI451" s="27" t="n"/>
      <c r="BJ451" s="33" t="n"/>
      <c r="BK451" s="33" t="n"/>
      <c r="BL451" s="33" t="n"/>
      <c r="BM451" s="27" t="n"/>
      <c r="BN451" s="27" t="n"/>
      <c r="BO451" s="27" t="n"/>
      <c r="BP451" s="27" t="n"/>
      <c r="BQ451" s="522" t="inlineStr">
        <is>
          <t>2</t>
        </is>
      </c>
      <c r="BR451" s="37" t="n"/>
      <c r="BS451" s="36" t="n"/>
      <c r="BT451" s="37" t="n"/>
      <c r="BU451" s="39" t="n"/>
      <c r="BV451" s="523" t="n">
        <v>1830</v>
      </c>
    </row>
    <row r="452" ht="19.9" customHeight="1" s="521">
      <c r="A452" s="10" t="n">
        <v>452</v>
      </c>
      <c r="B452" s="15" t="n">
        <v>3</v>
      </c>
      <c r="C452" s="519" t="n">
        <v>1830</v>
      </c>
      <c r="D452" s="553" t="inlineStr">
        <is>
          <t>18-YL-21104R</t>
        </is>
      </c>
      <c r="E452" s="553" t="inlineStr">
        <is>
          <t>18-PP-2102 RUN</t>
        </is>
      </c>
      <c r="F452" s="22">
        <f>F451</f>
        <v/>
      </c>
      <c r="G452" s="21">
        <f>G451</f>
        <v/>
      </c>
      <c r="H452" s="21">
        <f>H451</f>
        <v/>
      </c>
      <c r="I452" s="21" t="n">
        <v>3</v>
      </c>
      <c r="J452" s="85">
        <f>J451</f>
        <v/>
      </c>
      <c r="K452" s="22">
        <f>IF(MID(J452,4,3)="551","DO","DI")</f>
        <v/>
      </c>
      <c r="L452" s="22" t="n"/>
      <c r="M452" s="22" t="n"/>
      <c r="N452" s="22">
        <f>IF(N451&lt;&gt;"",N451,"")</f>
        <v/>
      </c>
      <c r="O452" s="22" t="n"/>
      <c r="P452" s="22" t="n"/>
      <c r="Q452" s="22" t="n"/>
      <c r="R452" s="22" t="n"/>
      <c r="S452" s="25">
        <f>"%Z"&amp;TEXT(G452,"00")&amp;TEXT(H452,"0")&amp;"1"&amp;TEXT(I452,"00")</f>
        <v/>
      </c>
      <c r="T452" s="22">
        <f>IF(D452&lt;&gt;"",D452,"")</f>
        <v/>
      </c>
      <c r="U452" s="22" t="inlineStr">
        <is>
          <t>18-YL-21104R</t>
        </is>
      </c>
      <c r="V452" s="22">
        <f>IF(E452&lt;&gt;"",E452,"")</f>
        <v/>
      </c>
      <c r="W452" s="23" t="inlineStr">
        <is>
          <t>RE</t>
        </is>
      </c>
      <c r="X452" s="84" t="inlineStr">
        <is>
          <t>DCS</t>
        </is>
      </c>
      <c r="Y452" s="27" t="n"/>
      <c r="Z452" s="27" t="n"/>
      <c r="AA452" s="28" t="n"/>
      <c r="AB452" s="33" t="n"/>
      <c r="AC452" s="29" t="n"/>
      <c r="AD452" s="27" t="n"/>
      <c r="AE452" s="27" t="n"/>
      <c r="AF452" s="27" t="n"/>
      <c r="AG452" s="27" t="n"/>
      <c r="AH452" s="27" t="n"/>
      <c r="AI452" s="27" t="n"/>
      <c r="AJ452" s="530" t="n"/>
      <c r="AK452" s="530" t="n"/>
      <c r="AL452" s="27" t="n"/>
      <c r="AM452" s="27" t="n"/>
      <c r="AN452" s="27" t="n"/>
      <c r="AO452" s="27" t="n"/>
      <c r="AP452" s="27" t="n"/>
      <c r="AQ452" s="33" t="n"/>
      <c r="AR452" s="33" t="n"/>
      <c r="AS452" s="33" t="n"/>
      <c r="AT452" s="33" t="n"/>
      <c r="AU452" s="33" t="n"/>
      <c r="AV452" s="33" t="n"/>
      <c r="AW452" s="33" t="n"/>
      <c r="AX452" s="33" t="n"/>
      <c r="AY452" s="33" t="n"/>
      <c r="AZ452" s="33" t="n"/>
      <c r="BA452" s="33" t="n"/>
      <c r="BB452" s="33" t="n"/>
      <c r="BC452" s="33" t="n"/>
      <c r="BD452" s="33" t="n"/>
      <c r="BE452" s="33" t="n"/>
      <c r="BF452" s="33" t="n"/>
      <c r="BG452" s="33" t="n"/>
      <c r="BH452" s="33" t="n"/>
      <c r="BI452" s="27" t="n"/>
      <c r="BJ452" s="33" t="n"/>
      <c r="BK452" s="33" t="n"/>
      <c r="BL452" s="33" t="n"/>
      <c r="BM452" s="27" t="n"/>
      <c r="BN452" s="27" t="n"/>
      <c r="BO452" s="27" t="n"/>
      <c r="BP452" s="27" t="n"/>
      <c r="BQ452" s="522" t="inlineStr">
        <is>
          <t>2</t>
        </is>
      </c>
      <c r="BR452" s="37" t="n"/>
      <c r="BS452" s="36" t="n"/>
      <c r="BT452" s="37" t="n"/>
      <c r="BU452" s="39" t="n"/>
      <c r="BV452" s="523" t="n">
        <v>1830</v>
      </c>
    </row>
    <row r="453" ht="19.9" customHeight="1" s="521">
      <c r="A453" s="10" t="n">
        <v>453</v>
      </c>
      <c r="B453" s="15" t="n">
        <v>4</v>
      </c>
      <c r="C453" s="519" t="n">
        <v>1830</v>
      </c>
      <c r="D453" s="553" t="inlineStr">
        <is>
          <t>18-YL-21104F</t>
        </is>
      </c>
      <c r="E453" s="553" t="inlineStr">
        <is>
          <t>18-PP-2102 FAULT</t>
        </is>
      </c>
      <c r="F453" s="22">
        <f>F452</f>
        <v/>
      </c>
      <c r="G453" s="21">
        <f>G452</f>
        <v/>
      </c>
      <c r="H453" s="21">
        <f>H452</f>
        <v/>
      </c>
      <c r="I453" s="21" t="n">
        <v>4</v>
      </c>
      <c r="J453" s="85">
        <f>J452</f>
        <v/>
      </c>
      <c r="K453" s="22">
        <f>IF(MID(J453,4,3)="551","DO","DI")</f>
        <v/>
      </c>
      <c r="L453" s="22" t="n"/>
      <c r="M453" s="22" t="n"/>
      <c r="N453" s="22">
        <f>IF(N452&lt;&gt;"",N452,"")</f>
        <v/>
      </c>
      <c r="O453" s="22" t="n"/>
      <c r="P453" s="22" t="n"/>
      <c r="Q453" s="22" t="n"/>
      <c r="R453" s="22" t="n"/>
      <c r="S453" s="25">
        <f>"%Z"&amp;TEXT(G453,"00")&amp;TEXT(H453,"0")&amp;"1"&amp;TEXT(I453,"00")</f>
        <v/>
      </c>
      <c r="T453" s="22">
        <f>IF(D453&lt;&gt;"",D453,"")</f>
        <v/>
      </c>
      <c r="U453" s="22" t="inlineStr">
        <is>
          <t>18-YL-21104F</t>
        </is>
      </c>
      <c r="V453" s="22">
        <f>IF(E453&lt;&gt;"",E453,"")</f>
        <v/>
      </c>
      <c r="W453" s="23" t="inlineStr">
        <is>
          <t>RE</t>
        </is>
      </c>
      <c r="X453" s="84" t="inlineStr">
        <is>
          <t>DCS</t>
        </is>
      </c>
      <c r="Y453" s="27" t="n"/>
      <c r="Z453" s="27" t="n"/>
      <c r="AA453" s="28" t="n"/>
      <c r="AB453" s="33" t="n"/>
      <c r="AC453" s="29" t="n"/>
      <c r="AD453" s="27" t="n"/>
      <c r="AE453" s="27" t="n"/>
      <c r="AF453" s="27" t="n"/>
      <c r="AG453" s="27" t="n"/>
      <c r="AH453" s="27" t="n"/>
      <c r="AI453" s="27" t="n"/>
      <c r="AJ453" s="530" t="n"/>
      <c r="AK453" s="530" t="n"/>
      <c r="AL453" s="27" t="n"/>
      <c r="AM453" s="27" t="n"/>
      <c r="AN453" s="27" t="n"/>
      <c r="AO453" s="27" t="n"/>
      <c r="AP453" s="27" t="n"/>
      <c r="AQ453" s="33" t="n"/>
      <c r="AR453" s="33" t="n"/>
      <c r="AS453" s="33" t="n"/>
      <c r="AT453" s="33" t="n"/>
      <c r="AU453" s="33" t="n"/>
      <c r="AV453" s="33" t="n"/>
      <c r="AW453" s="33" t="n"/>
      <c r="AX453" s="33" t="n"/>
      <c r="AY453" s="33" t="n"/>
      <c r="AZ453" s="33" t="n"/>
      <c r="BA453" s="33" t="n"/>
      <c r="BB453" s="33" t="n"/>
      <c r="BC453" s="33" t="n"/>
      <c r="BD453" s="33" t="n"/>
      <c r="BE453" s="33" t="n"/>
      <c r="BF453" s="33" t="n"/>
      <c r="BG453" s="33" t="n"/>
      <c r="BH453" s="33" t="n"/>
      <c r="BI453" s="27" t="n"/>
      <c r="BJ453" s="33" t="n"/>
      <c r="BK453" s="33" t="n"/>
      <c r="BL453" s="33" t="n"/>
      <c r="BM453" s="27" t="n"/>
      <c r="BN453" s="27" t="n"/>
      <c r="BO453" s="27" t="n"/>
      <c r="BP453" s="27" t="n"/>
      <c r="BQ453" s="522" t="inlineStr">
        <is>
          <t>2</t>
        </is>
      </c>
      <c r="BR453" s="37" t="n"/>
      <c r="BS453" s="36" t="n"/>
      <c r="BT453" s="37" t="n"/>
      <c r="BU453" s="39" t="n"/>
      <c r="BV453" s="523" t="n">
        <v>1830</v>
      </c>
    </row>
    <row r="454" ht="19.9" customHeight="1" s="521">
      <c r="A454" s="10" t="n">
        <v>454</v>
      </c>
      <c r="B454" s="15" t="n">
        <v>5</v>
      </c>
      <c r="C454" s="519" t="n">
        <v>1830</v>
      </c>
      <c r="D454" s="553" t="inlineStr">
        <is>
          <t>18-YL-21102L</t>
        </is>
      </c>
      <c r="E454" s="553" t="inlineStr">
        <is>
          <t>18-PB-2101 REMOTE</t>
        </is>
      </c>
      <c r="F454" s="22">
        <f>F453</f>
        <v/>
      </c>
      <c r="G454" s="21">
        <f>G453</f>
        <v/>
      </c>
      <c r="H454" s="21">
        <f>H453</f>
        <v/>
      </c>
      <c r="I454" s="21" t="n">
        <v>5</v>
      </c>
      <c r="J454" s="85">
        <f>J453</f>
        <v/>
      </c>
      <c r="K454" s="22">
        <f>IF(MID(J454,4,3)="551","DO","DI")</f>
        <v/>
      </c>
      <c r="L454" s="22" t="n"/>
      <c r="M454" s="22" t="n"/>
      <c r="N454" s="22">
        <f>IF(N453&lt;&gt;"",N453,"")</f>
        <v/>
      </c>
      <c r="O454" s="22" t="n"/>
      <c r="P454" s="22" t="n"/>
      <c r="Q454" s="22" t="n"/>
      <c r="R454" s="22" t="n"/>
      <c r="S454" s="25">
        <f>"%Z"&amp;TEXT(G454,"00")&amp;TEXT(H454,"0")&amp;"1"&amp;TEXT(I454,"00")</f>
        <v/>
      </c>
      <c r="T454" s="22">
        <f>IF(D454&lt;&gt;"",D454,"")</f>
        <v/>
      </c>
      <c r="U454" s="22" t="inlineStr">
        <is>
          <t>18-YL-21102L</t>
        </is>
      </c>
      <c r="V454" s="22">
        <f>IF(E454&lt;&gt;"",E454,"")</f>
        <v/>
      </c>
      <c r="W454" s="23" t="inlineStr">
        <is>
          <t>RE</t>
        </is>
      </c>
      <c r="X454" s="84" t="inlineStr">
        <is>
          <t>DCS</t>
        </is>
      </c>
      <c r="Y454" s="27" t="n"/>
      <c r="Z454" s="27" t="n"/>
      <c r="AA454" s="28" t="n"/>
      <c r="AB454" s="33" t="n"/>
      <c r="AC454" s="29" t="n"/>
      <c r="AD454" s="27" t="n"/>
      <c r="AE454" s="27" t="n"/>
      <c r="AF454" s="27" t="n"/>
      <c r="AG454" s="27" t="n"/>
      <c r="AH454" s="27" t="n"/>
      <c r="AI454" s="27" t="n"/>
      <c r="AJ454" s="530" t="n"/>
      <c r="AK454" s="530" t="n"/>
      <c r="AL454" s="27" t="n"/>
      <c r="AM454" s="27" t="n"/>
      <c r="AN454" s="27" t="n"/>
      <c r="AO454" s="27" t="n"/>
      <c r="AP454" s="27" t="n"/>
      <c r="AQ454" s="33" t="n"/>
      <c r="AR454" s="33" t="n"/>
      <c r="AS454" s="33" t="n"/>
      <c r="AT454" s="33" t="n"/>
      <c r="AU454" s="33" t="n"/>
      <c r="AV454" s="33" t="n"/>
      <c r="AW454" s="33" t="n"/>
      <c r="AX454" s="33" t="n"/>
      <c r="AY454" s="33" t="n"/>
      <c r="AZ454" s="33" t="n"/>
      <c r="BA454" s="33" t="n"/>
      <c r="BB454" s="33" t="n"/>
      <c r="BC454" s="33" t="n"/>
      <c r="BD454" s="33" t="n"/>
      <c r="BE454" s="33" t="n"/>
      <c r="BF454" s="33" t="n"/>
      <c r="BG454" s="33" t="n"/>
      <c r="BH454" s="33" t="n"/>
      <c r="BI454" s="27" t="n"/>
      <c r="BJ454" s="33" t="n"/>
      <c r="BK454" s="33" t="n"/>
      <c r="BL454" s="33" t="n"/>
      <c r="BM454" s="27" t="n"/>
      <c r="BN454" s="27" t="n"/>
      <c r="BO454" s="27" t="n"/>
      <c r="BP454" s="27" t="n"/>
      <c r="BQ454" s="522" t="inlineStr">
        <is>
          <t>2</t>
        </is>
      </c>
      <c r="BR454" s="37" t="n"/>
      <c r="BS454" s="36" t="n"/>
      <c r="BT454" s="37" t="n"/>
      <c r="BU454" s="39" t="n"/>
      <c r="BV454" s="523" t="n">
        <v>1830</v>
      </c>
    </row>
    <row r="455" ht="19.9" customHeight="1" s="521">
      <c r="A455" s="10" t="n">
        <v>455</v>
      </c>
      <c r="B455" s="15" t="n">
        <v>6</v>
      </c>
      <c r="C455" s="519" t="n">
        <v>1830</v>
      </c>
      <c r="D455" s="553" t="inlineStr">
        <is>
          <t>18-YL-21102R</t>
        </is>
      </c>
      <c r="E455" s="553" t="inlineStr">
        <is>
          <t>18-PB-2101 RUN</t>
        </is>
      </c>
      <c r="F455" s="22">
        <f>F454</f>
        <v/>
      </c>
      <c r="G455" s="21">
        <f>G454</f>
        <v/>
      </c>
      <c r="H455" s="21">
        <f>H454</f>
        <v/>
      </c>
      <c r="I455" s="21" t="n">
        <v>6</v>
      </c>
      <c r="J455" s="85">
        <f>J454</f>
        <v/>
      </c>
      <c r="K455" s="22">
        <f>IF(MID(J455,4,3)="551","DO","DI")</f>
        <v/>
      </c>
      <c r="L455" s="22" t="n"/>
      <c r="M455" s="22" t="n"/>
      <c r="N455" s="22">
        <f>IF(N454&lt;&gt;"",N454,"")</f>
        <v/>
      </c>
      <c r="O455" s="22" t="n"/>
      <c r="P455" s="22" t="n"/>
      <c r="Q455" s="22" t="n"/>
      <c r="R455" s="22" t="n"/>
      <c r="S455" s="25">
        <f>"%Z"&amp;TEXT(G455,"00")&amp;TEXT(H455,"0")&amp;"1"&amp;TEXT(I455,"00")</f>
        <v/>
      </c>
      <c r="T455" s="22">
        <f>IF(D455&lt;&gt;"",D455,"")</f>
        <v/>
      </c>
      <c r="U455" s="22" t="inlineStr">
        <is>
          <t>18-YL-21102R</t>
        </is>
      </c>
      <c r="V455" s="22">
        <f>IF(E455&lt;&gt;"",E455,"")</f>
        <v/>
      </c>
      <c r="W455" s="23" t="inlineStr">
        <is>
          <t>RE</t>
        </is>
      </c>
      <c r="X455" s="84" t="inlineStr">
        <is>
          <t>DCS</t>
        </is>
      </c>
      <c r="Y455" s="27" t="n"/>
      <c r="Z455" s="27" t="n"/>
      <c r="AA455" s="28" t="n"/>
      <c r="AB455" s="33" t="n"/>
      <c r="AC455" s="29" t="n"/>
      <c r="AD455" s="27" t="n"/>
      <c r="AE455" s="27" t="n"/>
      <c r="AF455" s="27" t="n"/>
      <c r="AG455" s="27" t="n"/>
      <c r="AH455" s="27" t="n"/>
      <c r="AI455" s="27" t="n"/>
      <c r="AJ455" s="530" t="n"/>
      <c r="AK455" s="530" t="n"/>
      <c r="AL455" s="27" t="n"/>
      <c r="AM455" s="27" t="n"/>
      <c r="AN455" s="27" t="n"/>
      <c r="AO455" s="27" t="n"/>
      <c r="AP455" s="27" t="n"/>
      <c r="AQ455" s="33" t="n"/>
      <c r="AR455" s="33" t="n"/>
      <c r="AS455" s="33" t="n"/>
      <c r="AT455" s="33" t="n"/>
      <c r="AU455" s="33" t="n"/>
      <c r="AV455" s="33" t="n"/>
      <c r="AW455" s="33" t="n"/>
      <c r="AX455" s="33" t="n"/>
      <c r="AY455" s="33" t="n"/>
      <c r="AZ455" s="33" t="n"/>
      <c r="BA455" s="33" t="n"/>
      <c r="BB455" s="33" t="n"/>
      <c r="BC455" s="33" t="n"/>
      <c r="BD455" s="33" t="n"/>
      <c r="BE455" s="33" t="n"/>
      <c r="BF455" s="33" t="n"/>
      <c r="BG455" s="33" t="n"/>
      <c r="BH455" s="33" t="n"/>
      <c r="BI455" s="27" t="n"/>
      <c r="BJ455" s="33" t="n"/>
      <c r="BK455" s="33" t="n"/>
      <c r="BL455" s="33" t="n"/>
      <c r="BM455" s="27" t="n"/>
      <c r="BN455" s="27" t="n"/>
      <c r="BO455" s="27" t="n"/>
      <c r="BP455" s="27" t="n"/>
      <c r="BQ455" s="522" t="inlineStr">
        <is>
          <t>2</t>
        </is>
      </c>
      <c r="BR455" s="37" t="n"/>
      <c r="BS455" s="36" t="n"/>
      <c r="BT455" s="37" t="n"/>
      <c r="BU455" s="39" t="n"/>
      <c r="BV455" s="523" t="n">
        <v>1830</v>
      </c>
    </row>
    <row r="456" ht="19.9" customHeight="1" s="521">
      <c r="A456" s="10" t="n">
        <v>456</v>
      </c>
      <c r="B456" s="15" t="n">
        <v>7</v>
      </c>
      <c r="C456" s="519" t="n">
        <v>1830</v>
      </c>
      <c r="D456" s="553" t="inlineStr">
        <is>
          <t>18-YL-21102F</t>
        </is>
      </c>
      <c r="E456" s="553" t="inlineStr">
        <is>
          <t>18-PB-2101 FAULT</t>
        </is>
      </c>
      <c r="F456" s="22">
        <f>F455</f>
        <v/>
      </c>
      <c r="G456" s="21">
        <f>G455</f>
        <v/>
      </c>
      <c r="H456" s="21">
        <f>H455</f>
        <v/>
      </c>
      <c r="I456" s="21" t="n">
        <v>7</v>
      </c>
      <c r="J456" s="85">
        <f>J455</f>
        <v/>
      </c>
      <c r="K456" s="22">
        <f>IF(MID(J456,4,3)="551","DO","DI")</f>
        <v/>
      </c>
      <c r="L456" s="22" t="n"/>
      <c r="M456" s="22" t="n"/>
      <c r="N456" s="22">
        <f>IF(N455&lt;&gt;"",N455,"")</f>
        <v/>
      </c>
      <c r="O456" s="22" t="n"/>
      <c r="P456" s="22" t="n"/>
      <c r="Q456" s="22" t="n"/>
      <c r="R456" s="22" t="n"/>
      <c r="S456" s="25">
        <f>"%Z"&amp;TEXT(G456,"00")&amp;TEXT(H456,"0")&amp;"1"&amp;TEXT(I456,"00")</f>
        <v/>
      </c>
      <c r="T456" s="22">
        <f>IF(D456&lt;&gt;"",D456,"")</f>
        <v/>
      </c>
      <c r="U456" s="22" t="inlineStr">
        <is>
          <t>18-YL-21102F</t>
        </is>
      </c>
      <c r="V456" s="22">
        <f>IF(E456&lt;&gt;"",E456,"")</f>
        <v/>
      </c>
      <c r="W456" s="23" t="inlineStr">
        <is>
          <t>RE</t>
        </is>
      </c>
      <c r="X456" s="84" t="inlineStr">
        <is>
          <t>DCS</t>
        </is>
      </c>
      <c r="Y456" s="27" t="n"/>
      <c r="Z456" s="27" t="n"/>
      <c r="AA456" s="28" t="n"/>
      <c r="AB456" s="33" t="n"/>
      <c r="AC456" s="29" t="n"/>
      <c r="AD456" s="27" t="n"/>
      <c r="AE456" s="27" t="n"/>
      <c r="AF456" s="27" t="n"/>
      <c r="AG456" s="27" t="n"/>
      <c r="AH456" s="27" t="n"/>
      <c r="AI456" s="27" t="n"/>
      <c r="AJ456" s="530" t="n"/>
      <c r="AK456" s="530" t="n"/>
      <c r="AL456" s="27" t="n"/>
      <c r="AM456" s="27" t="n"/>
      <c r="AN456" s="27" t="n"/>
      <c r="AO456" s="27" t="n"/>
      <c r="AP456" s="27" t="n"/>
      <c r="AQ456" s="33" t="n"/>
      <c r="AR456" s="33" t="n"/>
      <c r="AS456" s="33" t="n"/>
      <c r="AT456" s="33" t="n"/>
      <c r="AU456" s="33" t="n"/>
      <c r="AV456" s="33" t="n"/>
      <c r="AW456" s="33" t="n"/>
      <c r="AX456" s="33" t="n"/>
      <c r="AY456" s="33" t="n"/>
      <c r="AZ456" s="33" t="n"/>
      <c r="BA456" s="33" t="n"/>
      <c r="BB456" s="33" t="n"/>
      <c r="BC456" s="33" t="n"/>
      <c r="BD456" s="33" t="n"/>
      <c r="BE456" s="33" t="n"/>
      <c r="BF456" s="33" t="n"/>
      <c r="BG456" s="33" t="n"/>
      <c r="BH456" s="33" t="n"/>
      <c r="BI456" s="27" t="n"/>
      <c r="BJ456" s="33" t="n"/>
      <c r="BK456" s="33" t="n"/>
      <c r="BL456" s="33" t="n"/>
      <c r="BM456" s="27" t="n"/>
      <c r="BN456" s="27" t="n"/>
      <c r="BO456" s="27" t="n"/>
      <c r="BP456" s="27" t="n"/>
      <c r="BQ456" s="522" t="inlineStr">
        <is>
          <t>2</t>
        </is>
      </c>
      <c r="BR456" s="37" t="n"/>
      <c r="BS456" s="36" t="n"/>
      <c r="BT456" s="37" t="n"/>
      <c r="BU456" s="39" t="n"/>
      <c r="BV456" s="523" t="n">
        <v>1830</v>
      </c>
    </row>
    <row r="457" ht="19.9" customHeight="1" s="521">
      <c r="A457" s="10" t="n">
        <v>457</v>
      </c>
      <c r="B457" s="15" t="n">
        <v>8</v>
      </c>
      <c r="C457" s="519" t="n">
        <v>1830</v>
      </c>
      <c r="D457" s="553" t="inlineStr">
        <is>
          <t>18-YL-23101L</t>
        </is>
      </c>
      <c r="E457" s="553" t="inlineStr">
        <is>
          <t>18-PP-2301A  REMOTE</t>
        </is>
      </c>
      <c r="F457" s="22">
        <f>F456</f>
        <v/>
      </c>
      <c r="G457" s="21">
        <f>G456</f>
        <v/>
      </c>
      <c r="H457" s="21">
        <f>H456</f>
        <v/>
      </c>
      <c r="I457" s="21" t="n">
        <v>8</v>
      </c>
      <c r="J457" s="85">
        <f>J456</f>
        <v/>
      </c>
      <c r="K457" s="22">
        <f>IF(MID(J457,4,3)="551","DO","DI")</f>
        <v/>
      </c>
      <c r="L457" s="22" t="n"/>
      <c r="M457" s="22" t="n"/>
      <c r="N457" s="22">
        <f>IF(N456&lt;&gt;"",N456,"")</f>
        <v/>
      </c>
      <c r="O457" s="22" t="n"/>
      <c r="P457" s="22" t="n"/>
      <c r="Q457" s="22" t="n"/>
      <c r="R457" s="22" t="n"/>
      <c r="S457" s="25">
        <f>"%Z"&amp;TEXT(G457,"00")&amp;TEXT(H457,"0")&amp;"1"&amp;TEXT(I457,"00")</f>
        <v/>
      </c>
      <c r="T457" s="22">
        <f>IF(D457&lt;&gt;"",D457,"")</f>
        <v/>
      </c>
      <c r="U457" s="22" t="inlineStr">
        <is>
          <t>18-YL-23101L</t>
        </is>
      </c>
      <c r="V457" s="22">
        <f>IF(E457&lt;&gt;"",E457,"")</f>
        <v/>
      </c>
      <c r="W457" s="23" t="inlineStr">
        <is>
          <t>RE</t>
        </is>
      </c>
      <c r="X457" s="84" t="inlineStr">
        <is>
          <t>DCS</t>
        </is>
      </c>
      <c r="Y457" s="27" t="n"/>
      <c r="Z457" s="27" t="n"/>
      <c r="AA457" s="28" t="n"/>
      <c r="AB457" s="33" t="n"/>
      <c r="AC457" s="29" t="n"/>
      <c r="AD457" s="27" t="n"/>
      <c r="AE457" s="27" t="n"/>
      <c r="AF457" s="27" t="n"/>
      <c r="AG457" s="27" t="n"/>
      <c r="AH457" s="27" t="n"/>
      <c r="AI457" s="27" t="n"/>
      <c r="AJ457" s="530" t="n"/>
      <c r="AK457" s="530" t="n"/>
      <c r="AL457" s="27" t="n"/>
      <c r="AM457" s="27" t="n"/>
      <c r="AN457" s="27" t="n"/>
      <c r="AO457" s="27" t="n"/>
      <c r="AP457" s="27" t="n"/>
      <c r="AQ457" s="33" t="n"/>
      <c r="AR457" s="33" t="n"/>
      <c r="AS457" s="33" t="n"/>
      <c r="AT457" s="33" t="n"/>
      <c r="AU457" s="33" t="n"/>
      <c r="AV457" s="33" t="n"/>
      <c r="AW457" s="33" t="n"/>
      <c r="AX457" s="33" t="n"/>
      <c r="AY457" s="33" t="n"/>
      <c r="AZ457" s="33" t="n"/>
      <c r="BA457" s="33" t="n"/>
      <c r="BB457" s="33" t="n"/>
      <c r="BC457" s="33" t="n"/>
      <c r="BD457" s="33" t="n"/>
      <c r="BE457" s="33" t="n"/>
      <c r="BF457" s="33" t="n"/>
      <c r="BG457" s="33" t="n"/>
      <c r="BH457" s="33" t="n"/>
      <c r="BI457" s="27" t="n"/>
      <c r="BJ457" s="33" t="n"/>
      <c r="BK457" s="33" t="n"/>
      <c r="BL457" s="33" t="n"/>
      <c r="BM457" s="27" t="n"/>
      <c r="BN457" s="27" t="n"/>
      <c r="BO457" s="27" t="n"/>
      <c r="BP457" s="27" t="n"/>
      <c r="BQ457" s="522" t="inlineStr">
        <is>
          <t>2</t>
        </is>
      </c>
      <c r="BR457" s="37" t="n"/>
      <c r="BS457" s="36" t="n"/>
      <c r="BT457" s="37" t="n"/>
      <c r="BU457" s="39" t="n"/>
      <c r="BV457" s="523" t="n">
        <v>1830</v>
      </c>
    </row>
    <row r="458" ht="19.9" customHeight="1" s="521">
      <c r="A458" s="10" t="n">
        <v>458</v>
      </c>
      <c r="B458" s="15" t="n">
        <v>9</v>
      </c>
      <c r="C458" s="519" t="n">
        <v>1830</v>
      </c>
      <c r="D458" s="553" t="inlineStr">
        <is>
          <t>18-YL-23101R</t>
        </is>
      </c>
      <c r="E458" s="553" t="inlineStr">
        <is>
          <t>18-PP-2301A RUNNING</t>
        </is>
      </c>
      <c r="F458" s="22">
        <f>F457</f>
        <v/>
      </c>
      <c r="G458" s="21">
        <f>G457</f>
        <v/>
      </c>
      <c r="H458" s="21">
        <f>H457</f>
        <v/>
      </c>
      <c r="I458" s="21" t="n">
        <v>9</v>
      </c>
      <c r="J458" s="85">
        <f>J457</f>
        <v/>
      </c>
      <c r="K458" s="22">
        <f>IF(MID(J458,4,3)="551","DO","DI")</f>
        <v/>
      </c>
      <c r="L458" s="22" t="n"/>
      <c r="M458" s="22" t="n"/>
      <c r="N458" s="22">
        <f>IF(N457&lt;&gt;"",N457,"")</f>
        <v/>
      </c>
      <c r="O458" s="22" t="n"/>
      <c r="P458" s="22" t="n"/>
      <c r="Q458" s="22" t="n"/>
      <c r="R458" s="22" t="n"/>
      <c r="S458" s="25">
        <f>"%Z"&amp;TEXT(G458,"00")&amp;TEXT(H458,"0")&amp;"1"&amp;TEXT(I458,"00")</f>
        <v/>
      </c>
      <c r="T458" s="22">
        <f>IF(D458&lt;&gt;"",D458,"")</f>
        <v/>
      </c>
      <c r="U458" s="22" t="inlineStr">
        <is>
          <t>18-YL-23101R</t>
        </is>
      </c>
      <c r="V458" s="22">
        <f>IF(E458&lt;&gt;"",E458,"")</f>
        <v/>
      </c>
      <c r="W458" s="23" t="inlineStr">
        <is>
          <t>RE</t>
        </is>
      </c>
      <c r="X458" s="84" t="inlineStr">
        <is>
          <t>DCS</t>
        </is>
      </c>
      <c r="Y458" s="27" t="n"/>
      <c r="Z458" s="27" t="n"/>
      <c r="AA458" s="28" t="n"/>
      <c r="AB458" s="33" t="n"/>
      <c r="AC458" s="29" t="n"/>
      <c r="AD458" s="27" t="n"/>
      <c r="AE458" s="27" t="n"/>
      <c r="AF458" s="27" t="n"/>
      <c r="AG458" s="27" t="n"/>
      <c r="AH458" s="27" t="n"/>
      <c r="AI458" s="27" t="n"/>
      <c r="AJ458" s="530" t="n"/>
      <c r="AK458" s="530" t="n"/>
      <c r="AL458" s="27" t="n"/>
      <c r="AM458" s="27" t="n"/>
      <c r="AN458" s="27" t="n"/>
      <c r="AO458" s="27" t="n"/>
      <c r="AP458" s="27" t="n"/>
      <c r="AQ458" s="33" t="n"/>
      <c r="AR458" s="33" t="n"/>
      <c r="AS458" s="33" t="n"/>
      <c r="AT458" s="33" t="n"/>
      <c r="AU458" s="33" t="n"/>
      <c r="AV458" s="33" t="n"/>
      <c r="AW458" s="33" t="n"/>
      <c r="AX458" s="33" t="n"/>
      <c r="AY458" s="33" t="n"/>
      <c r="AZ458" s="33" t="n"/>
      <c r="BA458" s="33" t="n"/>
      <c r="BB458" s="33" t="n"/>
      <c r="BC458" s="33" t="n"/>
      <c r="BD458" s="33" t="n"/>
      <c r="BE458" s="33" t="n"/>
      <c r="BF458" s="33" t="n"/>
      <c r="BG458" s="33" t="n"/>
      <c r="BH458" s="33" t="n"/>
      <c r="BI458" s="27" t="n"/>
      <c r="BJ458" s="33" t="n"/>
      <c r="BK458" s="33" t="n"/>
      <c r="BL458" s="33" t="n"/>
      <c r="BM458" s="27" t="n"/>
      <c r="BN458" s="27" t="n"/>
      <c r="BO458" s="27" t="n"/>
      <c r="BP458" s="27" t="n"/>
      <c r="BQ458" s="522" t="inlineStr">
        <is>
          <t>2</t>
        </is>
      </c>
      <c r="BR458" s="37" t="n"/>
      <c r="BS458" s="36" t="n"/>
      <c r="BT458" s="37" t="n"/>
      <c r="BU458" s="39" t="n"/>
      <c r="BV458" s="523" t="n">
        <v>1830</v>
      </c>
    </row>
    <row r="459" ht="19.9" customHeight="1" s="521">
      <c r="A459" s="10" t="n">
        <v>459</v>
      </c>
      <c r="B459" s="15" t="n">
        <v>10</v>
      </c>
      <c r="C459" s="519" t="n">
        <v>1830</v>
      </c>
      <c r="D459" s="553" t="inlineStr">
        <is>
          <t>18-YL-23101F</t>
        </is>
      </c>
      <c r="E459" s="553" t="inlineStr">
        <is>
          <t>18-PP-2301A FAULT</t>
        </is>
      </c>
      <c r="F459" s="22">
        <f>F458</f>
        <v/>
      </c>
      <c r="G459" s="21">
        <f>G458</f>
        <v/>
      </c>
      <c r="H459" s="21">
        <f>H458</f>
        <v/>
      </c>
      <c r="I459" s="21" t="n">
        <v>10</v>
      </c>
      <c r="J459" s="85">
        <f>J458</f>
        <v/>
      </c>
      <c r="K459" s="22">
        <f>IF(MID(J459,4,3)="551","DO","DI")</f>
        <v/>
      </c>
      <c r="L459" s="22" t="n"/>
      <c r="M459" s="22" t="n"/>
      <c r="N459" s="22">
        <f>IF(N458&lt;&gt;"",N458,"")</f>
        <v/>
      </c>
      <c r="O459" s="22" t="n"/>
      <c r="P459" s="22" t="n"/>
      <c r="Q459" s="22" t="n"/>
      <c r="R459" s="22" t="n"/>
      <c r="S459" s="25">
        <f>"%Z"&amp;TEXT(G459,"00")&amp;TEXT(H459,"0")&amp;"1"&amp;TEXT(I459,"00")</f>
        <v/>
      </c>
      <c r="T459" s="22">
        <f>IF(D459&lt;&gt;"",D459,"")</f>
        <v/>
      </c>
      <c r="U459" s="22" t="inlineStr">
        <is>
          <t>18-YL-23101F</t>
        </is>
      </c>
      <c r="V459" s="22">
        <f>IF(E459&lt;&gt;"",E459,"")</f>
        <v/>
      </c>
      <c r="W459" s="23" t="inlineStr">
        <is>
          <t>RE</t>
        </is>
      </c>
      <c r="X459" s="84" t="inlineStr">
        <is>
          <t>DCS</t>
        </is>
      </c>
      <c r="Y459" s="27" t="n"/>
      <c r="Z459" s="27" t="n"/>
      <c r="AA459" s="28" t="n"/>
      <c r="AB459" s="33" t="n"/>
      <c r="AC459" s="29" t="n"/>
      <c r="AD459" s="27" t="n"/>
      <c r="AE459" s="27" t="n"/>
      <c r="AF459" s="27" t="n"/>
      <c r="AG459" s="27" t="n"/>
      <c r="AH459" s="27" t="n"/>
      <c r="AI459" s="27" t="n"/>
      <c r="AJ459" s="530" t="n"/>
      <c r="AK459" s="530" t="n"/>
      <c r="AL459" s="27" t="n"/>
      <c r="AM459" s="27" t="n"/>
      <c r="AN459" s="27" t="n"/>
      <c r="AO459" s="27" t="n"/>
      <c r="AP459" s="27" t="n"/>
      <c r="AQ459" s="33" t="n"/>
      <c r="AR459" s="33" t="n"/>
      <c r="AS459" s="33" t="n"/>
      <c r="AT459" s="33" t="n"/>
      <c r="AU459" s="33" t="n"/>
      <c r="AV459" s="33" t="n"/>
      <c r="AW459" s="33" t="n"/>
      <c r="AX459" s="33" t="n"/>
      <c r="AY459" s="33" t="n"/>
      <c r="AZ459" s="33" t="n"/>
      <c r="BA459" s="33" t="n"/>
      <c r="BB459" s="33" t="n"/>
      <c r="BC459" s="33" t="n"/>
      <c r="BD459" s="33" t="n"/>
      <c r="BE459" s="33" t="n"/>
      <c r="BF459" s="33" t="n"/>
      <c r="BG459" s="33" t="n"/>
      <c r="BH459" s="33" t="n"/>
      <c r="BI459" s="27" t="n"/>
      <c r="BJ459" s="33" t="n"/>
      <c r="BK459" s="33" t="n"/>
      <c r="BL459" s="33" t="n"/>
      <c r="BM459" s="27" t="n"/>
      <c r="BN459" s="27" t="n"/>
      <c r="BO459" s="27" t="n"/>
      <c r="BP459" s="27" t="n"/>
      <c r="BQ459" s="522" t="inlineStr">
        <is>
          <t>2</t>
        </is>
      </c>
      <c r="BR459" s="37" t="n"/>
      <c r="BS459" s="36" t="n"/>
      <c r="BT459" s="37" t="n"/>
      <c r="BU459" s="39" t="n"/>
      <c r="BV459" s="523" t="n">
        <v>1830</v>
      </c>
    </row>
    <row r="460" ht="19.9" customHeight="1" s="521">
      <c r="A460" s="10" t="n">
        <v>460</v>
      </c>
      <c r="B460" s="15" t="n">
        <v>11</v>
      </c>
      <c r="C460" s="519" t="n">
        <v>1830</v>
      </c>
      <c r="D460" s="553" t="inlineStr">
        <is>
          <t>18-YL-23102F</t>
        </is>
      </c>
      <c r="E460" s="553" t="inlineStr">
        <is>
          <t>18-PP-2301B FAULT</t>
        </is>
      </c>
      <c r="F460" s="22">
        <f>F459</f>
        <v/>
      </c>
      <c r="G460" s="21">
        <f>G459</f>
        <v/>
      </c>
      <c r="H460" s="21">
        <f>H459</f>
        <v/>
      </c>
      <c r="I460" s="21" t="n">
        <v>11</v>
      </c>
      <c r="J460" s="85">
        <f>J459</f>
        <v/>
      </c>
      <c r="K460" s="22">
        <f>IF(MID(J460,4,3)="551","DO","DI")</f>
        <v/>
      </c>
      <c r="L460" s="22" t="n"/>
      <c r="M460" s="22" t="n"/>
      <c r="N460" s="22">
        <f>IF(N459&lt;&gt;"",N459,"")</f>
        <v/>
      </c>
      <c r="O460" s="22" t="n"/>
      <c r="P460" s="22" t="n"/>
      <c r="Q460" s="22" t="n"/>
      <c r="R460" s="22" t="n"/>
      <c r="S460" s="25">
        <f>"%Z"&amp;TEXT(G460,"00")&amp;TEXT(H460,"0")&amp;"1"&amp;TEXT(I460,"00")</f>
        <v/>
      </c>
      <c r="T460" s="22">
        <f>IF(D460&lt;&gt;"",D460,"")</f>
        <v/>
      </c>
      <c r="U460" s="22" t="inlineStr">
        <is>
          <t>18-YL-23102F</t>
        </is>
      </c>
      <c r="V460" s="22">
        <f>IF(E460&lt;&gt;"",E460,"")</f>
        <v/>
      </c>
      <c r="W460" s="23" t="inlineStr">
        <is>
          <t>RE</t>
        </is>
      </c>
      <c r="X460" s="84" t="inlineStr">
        <is>
          <t>DCS</t>
        </is>
      </c>
      <c r="Y460" s="27" t="n"/>
      <c r="Z460" s="27" t="n"/>
      <c r="AA460" s="28" t="n"/>
      <c r="AB460" s="33" t="n"/>
      <c r="AC460" s="29" t="n"/>
      <c r="AD460" s="27" t="n"/>
      <c r="AE460" s="27" t="n"/>
      <c r="AF460" s="27" t="n"/>
      <c r="AG460" s="27" t="n"/>
      <c r="AH460" s="27" t="n"/>
      <c r="AI460" s="27" t="n"/>
      <c r="AJ460" s="530" t="n"/>
      <c r="AK460" s="530" t="n"/>
      <c r="AL460" s="27" t="n"/>
      <c r="AM460" s="27" t="n"/>
      <c r="AN460" s="27" t="n"/>
      <c r="AO460" s="27" t="n"/>
      <c r="AP460" s="27" t="n"/>
      <c r="AQ460" s="33" t="n"/>
      <c r="AR460" s="33" t="n"/>
      <c r="AS460" s="33" t="n"/>
      <c r="AT460" s="33" t="n"/>
      <c r="AU460" s="33" t="n"/>
      <c r="AV460" s="33" t="n"/>
      <c r="AW460" s="33" t="n"/>
      <c r="AX460" s="33" t="n"/>
      <c r="AY460" s="33" t="n"/>
      <c r="AZ460" s="33" t="n"/>
      <c r="BA460" s="33" t="n"/>
      <c r="BB460" s="33" t="n"/>
      <c r="BC460" s="33" t="n"/>
      <c r="BD460" s="33" t="n"/>
      <c r="BE460" s="33" t="n"/>
      <c r="BF460" s="33" t="n"/>
      <c r="BG460" s="33" t="n"/>
      <c r="BH460" s="33" t="n"/>
      <c r="BI460" s="27" t="n"/>
      <c r="BJ460" s="33" t="n"/>
      <c r="BK460" s="33" t="n"/>
      <c r="BL460" s="33" t="n"/>
      <c r="BM460" s="27" t="n"/>
      <c r="BN460" s="27" t="n"/>
      <c r="BO460" s="27" t="n"/>
      <c r="BP460" s="27" t="n"/>
      <c r="BQ460" s="522" t="inlineStr">
        <is>
          <t>2</t>
        </is>
      </c>
      <c r="BR460" s="37" t="n"/>
      <c r="BS460" s="36" t="n"/>
      <c r="BT460" s="37" t="n"/>
      <c r="BU460" s="39" t="n"/>
      <c r="BV460" s="523" t="n">
        <v>1830</v>
      </c>
    </row>
    <row r="461" ht="19.9" customHeight="1" s="521">
      <c r="A461" s="10" t="n">
        <v>461</v>
      </c>
      <c r="B461" s="15" t="n">
        <v>12</v>
      </c>
      <c r="C461" s="519" t="n">
        <v>1830</v>
      </c>
      <c r="D461" s="553" t="inlineStr">
        <is>
          <t>18-YL-23102L</t>
        </is>
      </c>
      <c r="E461" s="553" t="inlineStr">
        <is>
          <t>18-PP-2301B REMOTE</t>
        </is>
      </c>
      <c r="F461" s="22">
        <f>F460</f>
        <v/>
      </c>
      <c r="G461" s="21">
        <f>G460</f>
        <v/>
      </c>
      <c r="H461" s="21">
        <f>H460</f>
        <v/>
      </c>
      <c r="I461" s="21" t="n">
        <v>12</v>
      </c>
      <c r="J461" s="85">
        <f>J460</f>
        <v/>
      </c>
      <c r="K461" s="22">
        <f>IF(MID(J461,4,3)="551","DO","DI")</f>
        <v/>
      </c>
      <c r="L461" s="22" t="n"/>
      <c r="M461" s="22" t="n"/>
      <c r="N461" s="22">
        <f>IF(N460&lt;&gt;"",N460,"")</f>
        <v/>
      </c>
      <c r="O461" s="22" t="n"/>
      <c r="P461" s="22" t="n"/>
      <c r="Q461" s="22" t="n"/>
      <c r="R461" s="22" t="n"/>
      <c r="S461" s="25">
        <f>"%Z"&amp;TEXT(G461,"00")&amp;TEXT(H461,"0")&amp;"1"&amp;TEXT(I461,"00")</f>
        <v/>
      </c>
      <c r="T461" s="22">
        <f>IF(D461&lt;&gt;"",D461,"")</f>
        <v/>
      </c>
      <c r="U461" s="22" t="inlineStr">
        <is>
          <t>18-YL-23102L</t>
        </is>
      </c>
      <c r="V461" s="22">
        <f>IF(E461&lt;&gt;"",E461,"")</f>
        <v/>
      </c>
      <c r="W461" s="23" t="inlineStr">
        <is>
          <t>RE</t>
        </is>
      </c>
      <c r="X461" s="84" t="inlineStr">
        <is>
          <t>DCS</t>
        </is>
      </c>
      <c r="Y461" s="27" t="n"/>
      <c r="Z461" s="27" t="n"/>
      <c r="AA461" s="28" t="n"/>
      <c r="AB461" s="33" t="n"/>
      <c r="AC461" s="29" t="n"/>
      <c r="AD461" s="27" t="n"/>
      <c r="AE461" s="27" t="n"/>
      <c r="AF461" s="27" t="n"/>
      <c r="AG461" s="27" t="n"/>
      <c r="AH461" s="27" t="n"/>
      <c r="AI461" s="27" t="n"/>
      <c r="AJ461" s="530" t="n"/>
      <c r="AK461" s="530" t="n"/>
      <c r="AL461" s="27" t="n"/>
      <c r="AM461" s="27" t="n"/>
      <c r="AN461" s="27" t="n"/>
      <c r="AO461" s="27" t="n"/>
      <c r="AP461" s="27" t="n"/>
      <c r="AQ461" s="33" t="n"/>
      <c r="AR461" s="33" t="n"/>
      <c r="AS461" s="33" t="n"/>
      <c r="AT461" s="33" t="n"/>
      <c r="AU461" s="33" t="n"/>
      <c r="AV461" s="33" t="n"/>
      <c r="AW461" s="33" t="n"/>
      <c r="AX461" s="33" t="n"/>
      <c r="AY461" s="33" t="n"/>
      <c r="AZ461" s="33" t="n"/>
      <c r="BA461" s="33" t="n"/>
      <c r="BB461" s="33" t="n"/>
      <c r="BC461" s="33" t="n"/>
      <c r="BD461" s="33" t="n"/>
      <c r="BE461" s="33" t="n"/>
      <c r="BF461" s="33" t="n"/>
      <c r="BG461" s="33" t="n"/>
      <c r="BH461" s="33" t="n"/>
      <c r="BI461" s="27" t="n"/>
      <c r="BJ461" s="33" t="n"/>
      <c r="BK461" s="33" t="n"/>
      <c r="BL461" s="33" t="n"/>
      <c r="BM461" s="27" t="n"/>
      <c r="BN461" s="27" t="n"/>
      <c r="BO461" s="27" t="n"/>
      <c r="BP461" s="27" t="n"/>
      <c r="BQ461" s="522" t="inlineStr">
        <is>
          <t>2</t>
        </is>
      </c>
      <c r="BR461" s="37" t="n"/>
      <c r="BS461" s="36" t="n"/>
      <c r="BT461" s="37" t="n"/>
      <c r="BU461" s="39" t="n"/>
      <c r="BV461" s="523" t="n">
        <v>1830</v>
      </c>
    </row>
    <row r="462" ht="19.9" customHeight="1" s="521">
      <c r="A462" s="10" t="n">
        <v>462</v>
      </c>
      <c r="B462" s="15" t="n">
        <v>13</v>
      </c>
      <c r="C462" s="519" t="n">
        <v>1830</v>
      </c>
      <c r="D462" s="553" t="inlineStr">
        <is>
          <t>18-YL-23102R</t>
        </is>
      </c>
      <c r="E462" s="553" t="inlineStr">
        <is>
          <t>18-PP-2301B RUNNING</t>
        </is>
      </c>
      <c r="F462" s="22">
        <f>F461</f>
        <v/>
      </c>
      <c r="G462" s="21">
        <f>G461</f>
        <v/>
      </c>
      <c r="H462" s="21">
        <f>H461</f>
        <v/>
      </c>
      <c r="I462" s="21" t="n">
        <v>13</v>
      </c>
      <c r="J462" s="85">
        <f>J461</f>
        <v/>
      </c>
      <c r="K462" s="22">
        <f>IF(MID(J462,4,3)="551","DO","DI")</f>
        <v/>
      </c>
      <c r="L462" s="22" t="n"/>
      <c r="M462" s="22" t="n"/>
      <c r="N462" s="22">
        <f>IF(N461&lt;&gt;"",N461,"")</f>
        <v/>
      </c>
      <c r="O462" s="22" t="n"/>
      <c r="P462" s="22" t="n"/>
      <c r="Q462" s="22" t="n"/>
      <c r="R462" s="22" t="n"/>
      <c r="S462" s="25">
        <f>"%Z"&amp;TEXT(G462,"00")&amp;TEXT(H462,"0")&amp;"1"&amp;TEXT(I462,"00")</f>
        <v/>
      </c>
      <c r="T462" s="22">
        <f>IF(D462&lt;&gt;"",D462,"")</f>
        <v/>
      </c>
      <c r="U462" s="22" t="inlineStr">
        <is>
          <t>18-YL-23102R</t>
        </is>
      </c>
      <c r="V462" s="22">
        <f>IF(E462&lt;&gt;"",E462,"")</f>
        <v/>
      </c>
      <c r="W462" s="23" t="inlineStr">
        <is>
          <t>RE</t>
        </is>
      </c>
      <c r="X462" s="84" t="inlineStr">
        <is>
          <t>DCS</t>
        </is>
      </c>
      <c r="Y462" s="27" t="n"/>
      <c r="Z462" s="27" t="n"/>
      <c r="AA462" s="28" t="n"/>
      <c r="AB462" s="33" t="n"/>
      <c r="AC462" s="29" t="n"/>
      <c r="AD462" s="27" t="n"/>
      <c r="AE462" s="27" t="n"/>
      <c r="AF462" s="27" t="n"/>
      <c r="AG462" s="27" t="n"/>
      <c r="AH462" s="27" t="n"/>
      <c r="AI462" s="27" t="n"/>
      <c r="AJ462" s="530" t="n"/>
      <c r="AK462" s="530" t="n"/>
      <c r="AL462" s="27" t="n"/>
      <c r="AM462" s="27" t="n"/>
      <c r="AN462" s="27" t="n"/>
      <c r="AO462" s="27" t="n"/>
      <c r="AP462" s="27" t="n"/>
      <c r="AQ462" s="33" t="n"/>
      <c r="AR462" s="33" t="n"/>
      <c r="AS462" s="33" t="n"/>
      <c r="AT462" s="33" t="n"/>
      <c r="AU462" s="33" t="n"/>
      <c r="AV462" s="33" t="n"/>
      <c r="AW462" s="33" t="n"/>
      <c r="AX462" s="33" t="n"/>
      <c r="AY462" s="33" t="n"/>
      <c r="AZ462" s="33" t="n"/>
      <c r="BA462" s="33" t="n"/>
      <c r="BB462" s="33" t="n"/>
      <c r="BC462" s="33" t="n"/>
      <c r="BD462" s="33" t="n"/>
      <c r="BE462" s="33" t="n"/>
      <c r="BF462" s="33" t="n"/>
      <c r="BG462" s="33" t="n"/>
      <c r="BH462" s="33" t="n"/>
      <c r="BI462" s="27" t="n"/>
      <c r="BJ462" s="33" t="n"/>
      <c r="BK462" s="33" t="n"/>
      <c r="BL462" s="33" t="n"/>
      <c r="BM462" s="27" t="n"/>
      <c r="BN462" s="27" t="n"/>
      <c r="BO462" s="27" t="n"/>
      <c r="BP462" s="27" t="n"/>
      <c r="BQ462" s="522" t="inlineStr">
        <is>
          <t>2</t>
        </is>
      </c>
      <c r="BR462" s="37" t="n"/>
      <c r="BS462" s="36" t="n"/>
      <c r="BT462" s="37" t="n"/>
      <c r="BU462" s="39" t="n"/>
      <c r="BV462" s="523" t="n">
        <v>1830</v>
      </c>
    </row>
    <row r="463" ht="19.9" customHeight="1" s="521">
      <c r="A463" s="10" t="n">
        <v>463</v>
      </c>
      <c r="B463" s="15" t="n">
        <v>14</v>
      </c>
      <c r="C463" s="519" t="n">
        <v>1830</v>
      </c>
      <c r="D463" s="553" t="inlineStr">
        <is>
          <t>18-YL-23105L</t>
        </is>
      </c>
      <c r="E463" s="553" t="inlineStr">
        <is>
          <t>18-PA-2301 REMOTE</t>
        </is>
      </c>
      <c r="F463" s="22">
        <f>F462</f>
        <v/>
      </c>
      <c r="G463" s="21">
        <f>G462</f>
        <v/>
      </c>
      <c r="H463" s="21">
        <f>H462</f>
        <v/>
      </c>
      <c r="I463" s="21" t="n">
        <v>14</v>
      </c>
      <c r="J463" s="85">
        <f>J462</f>
        <v/>
      </c>
      <c r="K463" s="22">
        <f>IF(MID(J463,4,3)="551","DO","DI")</f>
        <v/>
      </c>
      <c r="L463" s="22" t="n"/>
      <c r="M463" s="22" t="n"/>
      <c r="N463" s="22">
        <f>IF(N462&lt;&gt;"",N462,"")</f>
        <v/>
      </c>
      <c r="O463" s="22" t="n"/>
      <c r="P463" s="22" t="n"/>
      <c r="Q463" s="22" t="n"/>
      <c r="R463" s="22" t="n"/>
      <c r="S463" s="25">
        <f>"%Z"&amp;TEXT(G463,"00")&amp;TEXT(H463,"0")&amp;"1"&amp;TEXT(I463,"00")</f>
        <v/>
      </c>
      <c r="T463" s="22">
        <f>IF(D463&lt;&gt;"",D463,"")</f>
        <v/>
      </c>
      <c r="U463" s="22" t="inlineStr">
        <is>
          <t>18-YL-23105L</t>
        </is>
      </c>
      <c r="V463" s="22">
        <f>IF(E463&lt;&gt;"",E463,"")</f>
        <v/>
      </c>
      <c r="W463" s="23" t="inlineStr">
        <is>
          <t>RE</t>
        </is>
      </c>
      <c r="X463" s="84" t="inlineStr">
        <is>
          <t>DCS</t>
        </is>
      </c>
      <c r="Y463" s="27" t="n"/>
      <c r="Z463" s="27" t="n"/>
      <c r="AA463" s="28" t="n"/>
      <c r="AB463" s="33" t="n"/>
      <c r="AC463" s="29" t="n"/>
      <c r="AD463" s="27" t="n"/>
      <c r="AE463" s="27" t="n"/>
      <c r="AF463" s="27" t="n"/>
      <c r="AG463" s="27" t="n"/>
      <c r="AH463" s="27" t="n"/>
      <c r="AI463" s="27" t="n"/>
      <c r="AJ463" s="530" t="n"/>
      <c r="AK463" s="530" t="n"/>
      <c r="AL463" s="27" t="n"/>
      <c r="AM463" s="27" t="n"/>
      <c r="AN463" s="27" t="n"/>
      <c r="AO463" s="27" t="n"/>
      <c r="AP463" s="27" t="n"/>
      <c r="AQ463" s="33" t="n"/>
      <c r="AR463" s="33" t="n"/>
      <c r="AS463" s="33" t="n"/>
      <c r="AT463" s="33" t="n"/>
      <c r="AU463" s="33" t="n"/>
      <c r="AV463" s="33" t="n"/>
      <c r="AW463" s="33" t="n"/>
      <c r="AX463" s="33" t="n"/>
      <c r="AY463" s="33" t="n"/>
      <c r="AZ463" s="33" t="n"/>
      <c r="BA463" s="33" t="n"/>
      <c r="BB463" s="33" t="n"/>
      <c r="BC463" s="33" t="n"/>
      <c r="BD463" s="33" t="n"/>
      <c r="BE463" s="33" t="n"/>
      <c r="BF463" s="33" t="n"/>
      <c r="BG463" s="33" t="n"/>
      <c r="BH463" s="33" t="n"/>
      <c r="BI463" s="27" t="n"/>
      <c r="BJ463" s="33" t="n"/>
      <c r="BK463" s="33" t="n"/>
      <c r="BL463" s="33" t="n"/>
      <c r="BM463" s="27" t="n"/>
      <c r="BN463" s="27" t="n"/>
      <c r="BO463" s="27" t="n"/>
      <c r="BP463" s="27" t="n"/>
      <c r="BQ463" s="522" t="inlineStr">
        <is>
          <t>2</t>
        </is>
      </c>
      <c r="BR463" s="37" t="n"/>
      <c r="BS463" s="36" t="n"/>
      <c r="BT463" s="37" t="n"/>
      <c r="BU463" s="39" t="n"/>
      <c r="BV463" s="523" t="n">
        <v>1830</v>
      </c>
    </row>
    <row r="464" ht="19.9" customHeight="1" s="521">
      <c r="A464" s="10" t="n">
        <v>464</v>
      </c>
      <c r="B464" s="15" t="n">
        <v>15</v>
      </c>
      <c r="C464" s="519" t="n">
        <v>1830</v>
      </c>
      <c r="D464" s="553" t="inlineStr">
        <is>
          <t>18-YL-23105R</t>
        </is>
      </c>
      <c r="E464" s="553" t="inlineStr">
        <is>
          <t>18-PA-2301 RUN</t>
        </is>
      </c>
      <c r="F464" s="22">
        <f>F463</f>
        <v/>
      </c>
      <c r="G464" s="21">
        <f>G463</f>
        <v/>
      </c>
      <c r="H464" s="21">
        <f>H463</f>
        <v/>
      </c>
      <c r="I464" s="21" t="n">
        <v>15</v>
      </c>
      <c r="J464" s="85">
        <f>J463</f>
        <v/>
      </c>
      <c r="K464" s="22">
        <f>IF(MID(J464,4,3)="551","DO","DI")</f>
        <v/>
      </c>
      <c r="L464" s="22" t="n"/>
      <c r="M464" s="22" t="n"/>
      <c r="N464" s="22">
        <f>IF(N463&lt;&gt;"",N463,"")</f>
        <v/>
      </c>
      <c r="O464" s="22" t="n"/>
      <c r="P464" s="22" t="n"/>
      <c r="Q464" s="22" t="n"/>
      <c r="R464" s="22" t="n"/>
      <c r="S464" s="25">
        <f>"%Z"&amp;TEXT(G464,"00")&amp;TEXT(H464,"0")&amp;"1"&amp;TEXT(I464,"00")</f>
        <v/>
      </c>
      <c r="T464" s="22">
        <f>IF(D464&lt;&gt;"",D464,"")</f>
        <v/>
      </c>
      <c r="U464" s="22" t="inlineStr">
        <is>
          <t>18-YL-23105R</t>
        </is>
      </c>
      <c r="V464" s="22">
        <f>IF(E464&lt;&gt;"",E464,"")</f>
        <v/>
      </c>
      <c r="W464" s="23" t="inlineStr">
        <is>
          <t>RE</t>
        </is>
      </c>
      <c r="X464" s="84" t="inlineStr">
        <is>
          <t>DCS</t>
        </is>
      </c>
      <c r="Y464" s="27" t="n"/>
      <c r="Z464" s="27" t="n"/>
      <c r="AA464" s="28" t="n"/>
      <c r="AB464" s="33" t="n"/>
      <c r="AC464" s="29" t="n"/>
      <c r="AD464" s="27" t="n"/>
      <c r="AE464" s="27" t="n"/>
      <c r="AF464" s="27" t="n"/>
      <c r="AG464" s="27" t="n"/>
      <c r="AH464" s="27" t="n"/>
      <c r="AI464" s="27" t="n"/>
      <c r="AJ464" s="530" t="n"/>
      <c r="AK464" s="530" t="n"/>
      <c r="AL464" s="27" t="n"/>
      <c r="AM464" s="27" t="n"/>
      <c r="AN464" s="27" t="n"/>
      <c r="AO464" s="27" t="n"/>
      <c r="AP464" s="27" t="n"/>
      <c r="AQ464" s="33" t="n"/>
      <c r="AR464" s="33" t="n"/>
      <c r="AS464" s="33" t="n"/>
      <c r="AT464" s="33" t="n"/>
      <c r="AU464" s="33" t="n"/>
      <c r="AV464" s="33" t="n"/>
      <c r="AW464" s="33" t="n"/>
      <c r="AX464" s="33" t="n"/>
      <c r="AY464" s="33" t="n"/>
      <c r="AZ464" s="33" t="n"/>
      <c r="BA464" s="33" t="n"/>
      <c r="BB464" s="33" t="n"/>
      <c r="BC464" s="33" t="n"/>
      <c r="BD464" s="33" t="n"/>
      <c r="BE464" s="33" t="n"/>
      <c r="BF464" s="33" t="n"/>
      <c r="BG464" s="33" t="n"/>
      <c r="BH464" s="33" t="n"/>
      <c r="BI464" s="27" t="n"/>
      <c r="BJ464" s="33" t="n"/>
      <c r="BK464" s="33" t="n"/>
      <c r="BL464" s="33" t="n"/>
      <c r="BM464" s="27" t="n"/>
      <c r="BN464" s="27" t="n"/>
      <c r="BO464" s="27" t="n"/>
      <c r="BP464" s="27" t="n"/>
      <c r="BQ464" s="522" t="inlineStr">
        <is>
          <t>2</t>
        </is>
      </c>
      <c r="BR464" s="37" t="n"/>
      <c r="BS464" s="36" t="n"/>
      <c r="BT464" s="37" t="n"/>
      <c r="BU464" s="39" t="n"/>
      <c r="BV464" s="523" t="n">
        <v>1830</v>
      </c>
    </row>
    <row r="465" ht="19.9" customHeight="1" s="521">
      <c r="A465" s="10" t="n">
        <v>465</v>
      </c>
      <c r="B465" s="15" t="n">
        <v>16</v>
      </c>
      <c r="C465" s="519" t="n">
        <v>1830</v>
      </c>
      <c r="D465" s="553" t="inlineStr">
        <is>
          <t>18-YL-23105F</t>
        </is>
      </c>
      <c r="E465" s="553" t="inlineStr">
        <is>
          <t>18-PA-2301 FAULT</t>
        </is>
      </c>
      <c r="F465" s="22">
        <f>F464</f>
        <v/>
      </c>
      <c r="G465" s="21">
        <f>G464</f>
        <v/>
      </c>
      <c r="H465" s="21">
        <f>H464</f>
        <v/>
      </c>
      <c r="I465" s="21" t="n">
        <v>16</v>
      </c>
      <c r="J465" s="85">
        <f>J464</f>
        <v/>
      </c>
      <c r="K465" s="22">
        <f>IF(MID(J465,4,3)="551","DO","DI")</f>
        <v/>
      </c>
      <c r="L465" s="22" t="n"/>
      <c r="M465" s="22" t="n"/>
      <c r="N465" s="22">
        <f>IF(N464&lt;&gt;"",N464,"")</f>
        <v/>
      </c>
      <c r="O465" s="22" t="n"/>
      <c r="P465" s="22" t="n"/>
      <c r="Q465" s="22" t="n"/>
      <c r="R465" s="22" t="n"/>
      <c r="S465" s="25">
        <f>"%Z"&amp;TEXT(G465,"00")&amp;TEXT(H465,"0")&amp;"1"&amp;TEXT(I465,"00")</f>
        <v/>
      </c>
      <c r="T465" s="22">
        <f>IF(D465&lt;&gt;"",D465,"")</f>
        <v/>
      </c>
      <c r="U465" s="22" t="inlineStr">
        <is>
          <t>18-YL-23105F</t>
        </is>
      </c>
      <c r="V465" s="22">
        <f>IF(E465&lt;&gt;"",E465,"")</f>
        <v/>
      </c>
      <c r="W465" s="23" t="inlineStr">
        <is>
          <t>RE</t>
        </is>
      </c>
      <c r="X465" s="84" t="inlineStr">
        <is>
          <t>DCS</t>
        </is>
      </c>
      <c r="Y465" s="27" t="n"/>
      <c r="Z465" s="27" t="n"/>
      <c r="AA465" s="28" t="n"/>
      <c r="AB465" s="33" t="n"/>
      <c r="AC465" s="29" t="n"/>
      <c r="AD465" s="27" t="n"/>
      <c r="AE465" s="27" t="n"/>
      <c r="AF465" s="27" t="n"/>
      <c r="AG465" s="27" t="n"/>
      <c r="AH465" s="27" t="n"/>
      <c r="AI465" s="27" t="n"/>
      <c r="AJ465" s="530" t="n"/>
      <c r="AK465" s="530" t="n"/>
      <c r="AL465" s="27" t="n"/>
      <c r="AM465" s="27" t="n"/>
      <c r="AN465" s="27" t="n"/>
      <c r="AO465" s="27" t="n"/>
      <c r="AP465" s="27" t="n"/>
      <c r="AQ465" s="33" t="n"/>
      <c r="AR465" s="33" t="n"/>
      <c r="AS465" s="33" t="n"/>
      <c r="AT465" s="33" t="n"/>
      <c r="AU465" s="33" t="n"/>
      <c r="AV465" s="33" t="n"/>
      <c r="AW465" s="33" t="n"/>
      <c r="AX465" s="33" t="n"/>
      <c r="AY465" s="33" t="n"/>
      <c r="AZ465" s="33" t="n"/>
      <c r="BA465" s="33" t="n"/>
      <c r="BB465" s="33" t="n"/>
      <c r="BC465" s="33" t="n"/>
      <c r="BD465" s="33" t="n"/>
      <c r="BE465" s="33" t="n"/>
      <c r="BF465" s="33" t="n"/>
      <c r="BG465" s="33" t="n"/>
      <c r="BH465" s="33" t="n"/>
      <c r="BI465" s="27" t="n"/>
      <c r="BJ465" s="33" t="n"/>
      <c r="BK465" s="33" t="n"/>
      <c r="BL465" s="33" t="n"/>
      <c r="BM465" s="27" t="n"/>
      <c r="BN465" s="27" t="n"/>
      <c r="BO465" s="27" t="n"/>
      <c r="BP465" s="27" t="n"/>
      <c r="BQ465" s="522" t="inlineStr">
        <is>
          <t>2</t>
        </is>
      </c>
      <c r="BR465" s="37" t="n"/>
      <c r="BS465" s="36" t="n"/>
      <c r="BT465" s="37" t="n"/>
      <c r="BU465" s="39" t="n"/>
      <c r="BV465" s="523" t="n">
        <v>1830</v>
      </c>
    </row>
    <row r="466" ht="19.9" customHeight="1" s="521">
      <c r="A466" s="10" t="n">
        <v>466</v>
      </c>
      <c r="B466" s="15" t="n">
        <v>17</v>
      </c>
      <c r="C466" s="519" t="n">
        <v>1830</v>
      </c>
      <c r="D466" s="553" t="inlineStr">
        <is>
          <t>18-YL-24101L</t>
        </is>
      </c>
      <c r="E466" s="553" t="inlineStr">
        <is>
          <t>18-PP-2401 REMOTE</t>
        </is>
      </c>
      <c r="F466" s="22">
        <f>F465</f>
        <v/>
      </c>
      <c r="G466" s="21">
        <f>G465</f>
        <v/>
      </c>
      <c r="H466" s="21">
        <f>H465</f>
        <v/>
      </c>
      <c r="I466" s="21" t="n">
        <v>17</v>
      </c>
      <c r="J466" s="85">
        <f>J465</f>
        <v/>
      </c>
      <c r="K466" s="22">
        <f>IF(MID(J466,4,3)="551","DO","DI")</f>
        <v/>
      </c>
      <c r="L466" s="22" t="n"/>
      <c r="M466" s="22" t="n"/>
      <c r="N466" s="22">
        <f>IF(N465&lt;&gt;"",N465,"")</f>
        <v/>
      </c>
      <c r="O466" s="22" t="n"/>
      <c r="P466" s="22" t="n"/>
      <c r="Q466" s="22" t="n"/>
      <c r="R466" s="22" t="n"/>
      <c r="S466" s="25">
        <f>"%Z"&amp;TEXT(G466,"00")&amp;TEXT(H466,"0")&amp;"1"&amp;TEXT(I466,"00")</f>
        <v/>
      </c>
      <c r="T466" s="22">
        <f>IF(D466&lt;&gt;"",D466,"")</f>
        <v/>
      </c>
      <c r="U466" s="22" t="inlineStr">
        <is>
          <t>18-YL-24101L</t>
        </is>
      </c>
      <c r="V466" s="22">
        <f>IF(E466&lt;&gt;"",E466,"")</f>
        <v/>
      </c>
      <c r="W466" s="23" t="inlineStr">
        <is>
          <t>RE</t>
        </is>
      </c>
      <c r="X466" s="84" t="inlineStr">
        <is>
          <t>DCS</t>
        </is>
      </c>
      <c r="Y466" s="27" t="n"/>
      <c r="Z466" s="27" t="n"/>
      <c r="AA466" s="28" t="n"/>
      <c r="AB466" s="33" t="n"/>
      <c r="AC466" s="29" t="n"/>
      <c r="AD466" s="27" t="n"/>
      <c r="AE466" s="27" t="n"/>
      <c r="AF466" s="27" t="n"/>
      <c r="AG466" s="27" t="n"/>
      <c r="AH466" s="27" t="n"/>
      <c r="AI466" s="27" t="n"/>
      <c r="AJ466" s="530" t="n"/>
      <c r="AK466" s="530" t="n"/>
      <c r="AL466" s="27" t="n"/>
      <c r="AM466" s="27" t="n"/>
      <c r="AN466" s="27" t="n"/>
      <c r="AO466" s="27" t="n"/>
      <c r="AP466" s="27" t="n"/>
      <c r="AQ466" s="33" t="n"/>
      <c r="AR466" s="33" t="n"/>
      <c r="AS466" s="33" t="n"/>
      <c r="AT466" s="33" t="n"/>
      <c r="AU466" s="33" t="n"/>
      <c r="AV466" s="33" t="n"/>
      <c r="AW466" s="33" t="n"/>
      <c r="AX466" s="33" t="n"/>
      <c r="AY466" s="33" t="n"/>
      <c r="AZ466" s="33" t="n"/>
      <c r="BA466" s="33" t="n"/>
      <c r="BB466" s="33" t="n"/>
      <c r="BC466" s="33" t="n"/>
      <c r="BD466" s="33" t="n"/>
      <c r="BE466" s="33" t="n"/>
      <c r="BF466" s="33" t="n"/>
      <c r="BG466" s="33" t="n"/>
      <c r="BH466" s="33" t="n"/>
      <c r="BI466" s="27" t="n"/>
      <c r="BJ466" s="33" t="n"/>
      <c r="BK466" s="33" t="n"/>
      <c r="BL466" s="33" t="n"/>
      <c r="BM466" s="27" t="n"/>
      <c r="BN466" s="27" t="n"/>
      <c r="BO466" s="27" t="n"/>
      <c r="BP466" s="27" t="n"/>
      <c r="BQ466" s="522" t="inlineStr">
        <is>
          <t>2</t>
        </is>
      </c>
      <c r="BR466" s="37" t="n"/>
      <c r="BS466" s="36" t="n"/>
      <c r="BT466" s="37" t="n"/>
      <c r="BV466" s="523" t="n">
        <v>1830</v>
      </c>
    </row>
    <row r="467" ht="19.9" customHeight="1" s="521">
      <c r="A467" s="10" t="n">
        <v>467</v>
      </c>
      <c r="B467" s="15" t="n">
        <v>18</v>
      </c>
      <c r="C467" s="519" t="n">
        <v>1830</v>
      </c>
      <c r="D467" s="553" t="inlineStr">
        <is>
          <t>18-YL-24101R</t>
        </is>
      </c>
      <c r="E467" s="553" t="inlineStr">
        <is>
          <t>18-PP-2401 RUN</t>
        </is>
      </c>
      <c r="F467" s="22">
        <f>F466</f>
        <v/>
      </c>
      <c r="G467" s="21">
        <f>G466</f>
        <v/>
      </c>
      <c r="H467" s="21">
        <f>H466</f>
        <v/>
      </c>
      <c r="I467" s="21" t="n">
        <v>18</v>
      </c>
      <c r="J467" s="85">
        <f>J466</f>
        <v/>
      </c>
      <c r="K467" s="22">
        <f>IF(MID(J467,4,3)="551","DO","DI")</f>
        <v/>
      </c>
      <c r="L467" s="22" t="n"/>
      <c r="M467" s="22" t="n"/>
      <c r="N467" s="22">
        <f>IF(N466&lt;&gt;"",N466,"")</f>
        <v/>
      </c>
      <c r="O467" s="22" t="n"/>
      <c r="P467" s="22" t="n"/>
      <c r="Q467" s="22" t="n"/>
      <c r="R467" s="22" t="n"/>
      <c r="S467" s="25">
        <f>"%Z"&amp;TEXT(G467,"00")&amp;TEXT(H467,"0")&amp;"1"&amp;TEXT(I467,"00")</f>
        <v/>
      </c>
      <c r="T467" s="22">
        <f>IF(D467&lt;&gt;"",D467,"")</f>
        <v/>
      </c>
      <c r="U467" s="22" t="inlineStr">
        <is>
          <t>18-YL-24101R</t>
        </is>
      </c>
      <c r="V467" s="22">
        <f>IF(E467&lt;&gt;"",E467,"")</f>
        <v/>
      </c>
      <c r="W467" s="23" t="inlineStr">
        <is>
          <t>RE</t>
        </is>
      </c>
      <c r="X467" s="84" t="inlineStr">
        <is>
          <t>DCS</t>
        </is>
      </c>
      <c r="Y467" s="27" t="n"/>
      <c r="Z467" s="27" t="n"/>
      <c r="AA467" s="28" t="n"/>
      <c r="AB467" s="33" t="n"/>
      <c r="AC467" s="29" t="n"/>
      <c r="AD467" s="27" t="n"/>
      <c r="AE467" s="27" t="n"/>
      <c r="AF467" s="27" t="n"/>
      <c r="AG467" s="27" t="n"/>
      <c r="AH467" s="27" t="n"/>
      <c r="AI467" s="27" t="n"/>
      <c r="AJ467" s="530" t="n"/>
      <c r="AK467" s="530" t="n"/>
      <c r="AL467" s="27" t="n"/>
      <c r="AM467" s="27" t="n"/>
      <c r="AN467" s="27" t="n"/>
      <c r="AO467" s="27" t="n"/>
      <c r="AP467" s="27" t="n"/>
      <c r="AQ467" s="33" t="n"/>
      <c r="AR467" s="33" t="n"/>
      <c r="AS467" s="33" t="n"/>
      <c r="AT467" s="33" t="n"/>
      <c r="AU467" s="33" t="n"/>
      <c r="AV467" s="33" t="n"/>
      <c r="AW467" s="33" t="n"/>
      <c r="AX467" s="33" t="n"/>
      <c r="AY467" s="33" t="n"/>
      <c r="AZ467" s="33" t="n"/>
      <c r="BA467" s="33" t="n"/>
      <c r="BB467" s="33" t="n"/>
      <c r="BC467" s="33" t="n"/>
      <c r="BD467" s="33" t="n"/>
      <c r="BE467" s="33" t="n"/>
      <c r="BF467" s="33" t="n"/>
      <c r="BG467" s="33" t="n"/>
      <c r="BH467" s="33" t="n"/>
      <c r="BI467" s="27" t="n"/>
      <c r="BJ467" s="33" t="n"/>
      <c r="BK467" s="33" t="n"/>
      <c r="BL467" s="33" t="n"/>
      <c r="BM467" s="27" t="n"/>
      <c r="BN467" s="27" t="n"/>
      <c r="BO467" s="27" t="n"/>
      <c r="BP467" s="27" t="n"/>
      <c r="BQ467" s="522" t="inlineStr">
        <is>
          <t>2</t>
        </is>
      </c>
      <c r="BR467" s="37" t="n"/>
      <c r="BS467" s="36" t="n"/>
      <c r="BT467" s="37" t="n"/>
      <c r="BV467" s="523" t="n">
        <v>1830</v>
      </c>
    </row>
    <row r="468" ht="19.9" customHeight="1" s="521">
      <c r="A468" s="10" t="n">
        <v>468</v>
      </c>
      <c r="B468" s="15" t="n">
        <v>19</v>
      </c>
      <c r="C468" s="519" t="n">
        <v>1830</v>
      </c>
      <c r="D468" s="553" t="inlineStr">
        <is>
          <t>18-YL-24101F</t>
        </is>
      </c>
      <c r="E468" s="553" t="inlineStr">
        <is>
          <t>18-PP-2401 FAULT</t>
        </is>
      </c>
      <c r="F468" s="22">
        <f>F467</f>
        <v/>
      </c>
      <c r="G468" s="21">
        <f>G467</f>
        <v/>
      </c>
      <c r="H468" s="21">
        <f>H467</f>
        <v/>
      </c>
      <c r="I468" s="21" t="n">
        <v>19</v>
      </c>
      <c r="J468" s="85">
        <f>J467</f>
        <v/>
      </c>
      <c r="K468" s="22">
        <f>IF(MID(J468,4,3)="551","DO","DI")</f>
        <v/>
      </c>
      <c r="L468" s="22" t="n"/>
      <c r="M468" s="22" t="n"/>
      <c r="N468" s="22">
        <f>IF(N467&lt;&gt;"",N467,"")</f>
        <v/>
      </c>
      <c r="O468" s="22" t="n"/>
      <c r="P468" s="22" t="n"/>
      <c r="Q468" s="22" t="n"/>
      <c r="R468" s="22" t="n"/>
      <c r="S468" s="25">
        <f>"%Z"&amp;TEXT(G468,"00")&amp;TEXT(H468,"0")&amp;"1"&amp;TEXT(I468,"00")</f>
        <v/>
      </c>
      <c r="T468" s="22">
        <f>IF(D468&lt;&gt;"",D468,"")</f>
        <v/>
      </c>
      <c r="U468" s="22" t="inlineStr">
        <is>
          <t>18-YL-24101F</t>
        </is>
      </c>
      <c r="V468" s="22">
        <f>IF(E468&lt;&gt;"",E468,"")</f>
        <v/>
      </c>
      <c r="W468" s="23" t="inlineStr">
        <is>
          <t>RE</t>
        </is>
      </c>
      <c r="X468" s="84" t="inlineStr">
        <is>
          <t>DCS</t>
        </is>
      </c>
      <c r="Y468" s="27" t="n"/>
      <c r="Z468" s="27" t="n"/>
      <c r="AA468" s="28" t="n"/>
      <c r="AB468" s="33" t="n"/>
      <c r="AC468" s="29" t="n"/>
      <c r="AD468" s="27" t="n"/>
      <c r="AE468" s="27" t="n"/>
      <c r="AF468" s="27" t="n"/>
      <c r="AG468" s="27" t="n"/>
      <c r="AH468" s="27" t="n"/>
      <c r="AI468" s="27" t="n"/>
      <c r="AJ468" s="530" t="n"/>
      <c r="AK468" s="530" t="n"/>
      <c r="AL468" s="27" t="n"/>
      <c r="AM468" s="27" t="n"/>
      <c r="AN468" s="27" t="n"/>
      <c r="AO468" s="27" t="n"/>
      <c r="AP468" s="27" t="n"/>
      <c r="AQ468" s="33" t="n"/>
      <c r="AR468" s="33" t="n"/>
      <c r="AS468" s="33" t="n"/>
      <c r="AT468" s="33" t="n"/>
      <c r="AU468" s="33" t="n"/>
      <c r="AV468" s="33" t="n"/>
      <c r="AW468" s="33" t="n"/>
      <c r="AX468" s="33" t="n"/>
      <c r="AY468" s="33" t="n"/>
      <c r="AZ468" s="33" t="n"/>
      <c r="BA468" s="33" t="n"/>
      <c r="BB468" s="33" t="n"/>
      <c r="BC468" s="33" t="n"/>
      <c r="BD468" s="33" t="n"/>
      <c r="BE468" s="33" t="n"/>
      <c r="BF468" s="33" t="n"/>
      <c r="BG468" s="33" t="n"/>
      <c r="BH468" s="33" t="n"/>
      <c r="BI468" s="27" t="n"/>
      <c r="BJ468" s="33" t="n"/>
      <c r="BK468" s="33" t="n"/>
      <c r="BL468" s="33" t="n"/>
      <c r="BM468" s="27" t="n"/>
      <c r="BN468" s="27" t="n"/>
      <c r="BO468" s="27" t="n"/>
      <c r="BP468" s="27" t="n"/>
      <c r="BQ468" s="522" t="inlineStr">
        <is>
          <t>2</t>
        </is>
      </c>
      <c r="BR468" s="37" t="n"/>
      <c r="BS468" s="36" t="n"/>
      <c r="BT468" s="37" t="n"/>
      <c r="BV468" s="523" t="n">
        <v>1830</v>
      </c>
    </row>
    <row r="469" ht="19.9" customHeight="1" s="521">
      <c r="A469" s="10" t="n">
        <v>469</v>
      </c>
      <c r="B469" s="15" t="n">
        <v>20</v>
      </c>
      <c r="C469" s="519" t="n">
        <v>1830</v>
      </c>
      <c r="D469" s="553" t="inlineStr">
        <is>
          <t>18-YL-36106L</t>
        </is>
      </c>
      <c r="E469" s="553" t="inlineStr">
        <is>
          <t>18-PF-3606 REMOTE</t>
        </is>
      </c>
      <c r="F469" s="22">
        <f>F468</f>
        <v/>
      </c>
      <c r="G469" s="21">
        <f>G468</f>
        <v/>
      </c>
      <c r="H469" s="21">
        <f>H468</f>
        <v/>
      </c>
      <c r="I469" s="21" t="n">
        <v>20</v>
      </c>
      <c r="J469" s="85">
        <f>J468</f>
        <v/>
      </c>
      <c r="K469" s="22">
        <f>IF(MID(J469,4,3)="551","DO","DI")</f>
        <v/>
      </c>
      <c r="L469" s="22" t="n"/>
      <c r="M469" s="22" t="n"/>
      <c r="N469" s="22">
        <f>IF(N468&lt;&gt;"",N468,"")</f>
        <v/>
      </c>
      <c r="O469" s="22" t="n"/>
      <c r="P469" s="22" t="n"/>
      <c r="Q469" s="22" t="n"/>
      <c r="R469" s="22" t="n"/>
      <c r="S469" s="25">
        <f>"%Z"&amp;TEXT(G469,"00")&amp;TEXT(H469,"0")&amp;"1"&amp;TEXT(I469,"00")</f>
        <v/>
      </c>
      <c r="T469" s="22">
        <f>IF(D469&lt;&gt;"",D469,"")</f>
        <v/>
      </c>
      <c r="U469" s="22" t="inlineStr">
        <is>
          <t>18-YL-36106L</t>
        </is>
      </c>
      <c r="V469" s="22">
        <f>IF(E469&lt;&gt;"",E469,"")</f>
        <v/>
      </c>
      <c r="W469" s="23" t="inlineStr">
        <is>
          <t>RE</t>
        </is>
      </c>
      <c r="X469" s="84" t="inlineStr">
        <is>
          <t>DCS</t>
        </is>
      </c>
      <c r="Y469" s="27" t="n"/>
      <c r="Z469" s="27" t="n"/>
      <c r="AA469" s="28" t="n"/>
      <c r="AB469" s="33" t="n"/>
      <c r="AC469" s="29" t="n"/>
      <c r="AD469" s="27" t="n"/>
      <c r="AE469" s="27" t="n"/>
      <c r="AF469" s="27" t="n"/>
      <c r="AG469" s="27" t="n"/>
      <c r="AH469" s="27" t="n"/>
      <c r="AI469" s="27" t="n"/>
      <c r="AJ469" s="530" t="n"/>
      <c r="AK469" s="530" t="n"/>
      <c r="AL469" s="27" t="n"/>
      <c r="AM469" s="27" t="n"/>
      <c r="AN469" s="27" t="n"/>
      <c r="AO469" s="27" t="n"/>
      <c r="AP469" s="27" t="n"/>
      <c r="AQ469" s="33" t="n"/>
      <c r="AR469" s="33" t="n"/>
      <c r="AS469" s="33" t="n"/>
      <c r="AT469" s="33" t="n"/>
      <c r="AU469" s="33" t="n"/>
      <c r="AV469" s="33" t="n"/>
      <c r="AW469" s="33" t="n"/>
      <c r="AX469" s="33" t="n"/>
      <c r="AY469" s="33" t="n"/>
      <c r="AZ469" s="33" t="n"/>
      <c r="BA469" s="33" t="n"/>
      <c r="BB469" s="33" t="n"/>
      <c r="BC469" s="33" t="n"/>
      <c r="BD469" s="33" t="n"/>
      <c r="BE469" s="33" t="n"/>
      <c r="BF469" s="33" t="n"/>
      <c r="BG469" s="33" t="n"/>
      <c r="BH469" s="33" t="n"/>
      <c r="BI469" s="27" t="n"/>
      <c r="BJ469" s="33" t="n"/>
      <c r="BK469" s="33" t="n"/>
      <c r="BL469" s="33" t="n"/>
      <c r="BM469" s="27" t="n"/>
      <c r="BN469" s="27" t="n"/>
      <c r="BO469" s="27" t="n"/>
      <c r="BP469" s="27" t="n"/>
      <c r="BQ469" s="522" t="inlineStr">
        <is>
          <t>3</t>
        </is>
      </c>
      <c r="BR469" s="37" t="n"/>
      <c r="BS469" s="36" t="n"/>
      <c r="BT469" s="37" t="n"/>
      <c r="BV469" s="523" t="n">
        <v>1830</v>
      </c>
    </row>
    <row r="470" ht="19.9" customHeight="1" s="521">
      <c r="A470" s="10" t="n">
        <v>470</v>
      </c>
      <c r="B470" s="15" t="n">
        <v>21</v>
      </c>
      <c r="C470" s="519" t="n">
        <v>1830</v>
      </c>
      <c r="D470" s="553" t="inlineStr">
        <is>
          <t>18-YL-36106R</t>
        </is>
      </c>
      <c r="E470" s="553" t="inlineStr">
        <is>
          <t>18-PF-3606 RUN</t>
        </is>
      </c>
      <c r="F470" s="22">
        <f>F469</f>
        <v/>
      </c>
      <c r="G470" s="21">
        <f>G469</f>
        <v/>
      </c>
      <c r="H470" s="21">
        <f>H469</f>
        <v/>
      </c>
      <c r="I470" s="21" t="n">
        <v>21</v>
      </c>
      <c r="J470" s="85">
        <f>J469</f>
        <v/>
      </c>
      <c r="K470" s="22">
        <f>IF(MID(J470,4,3)="551","DO","DI")</f>
        <v/>
      </c>
      <c r="L470" s="22" t="n"/>
      <c r="M470" s="22" t="n"/>
      <c r="N470" s="22">
        <f>IF(N469&lt;&gt;"",N469,"")</f>
        <v/>
      </c>
      <c r="O470" s="22" t="n"/>
      <c r="P470" s="22" t="n"/>
      <c r="Q470" s="22" t="n"/>
      <c r="R470" s="22" t="n"/>
      <c r="S470" s="25">
        <f>"%Z"&amp;TEXT(G470,"00")&amp;TEXT(H470,"0")&amp;"1"&amp;TEXT(I470,"00")</f>
        <v/>
      </c>
      <c r="T470" s="22">
        <f>IF(D470&lt;&gt;"",D470,"")</f>
        <v/>
      </c>
      <c r="U470" s="22" t="inlineStr">
        <is>
          <t>18-YL-36106R</t>
        </is>
      </c>
      <c r="V470" s="22">
        <f>IF(E470&lt;&gt;"",E470,"")</f>
        <v/>
      </c>
      <c r="W470" s="23" t="inlineStr">
        <is>
          <t>RE</t>
        </is>
      </c>
      <c r="X470" s="84" t="inlineStr">
        <is>
          <t>DCS</t>
        </is>
      </c>
      <c r="Y470" s="27" t="n"/>
      <c r="Z470" s="27" t="n"/>
      <c r="AA470" s="28" t="n"/>
      <c r="AB470" s="33" t="n"/>
      <c r="AC470" s="29" t="n"/>
      <c r="AD470" s="27" t="n"/>
      <c r="AE470" s="27" t="n"/>
      <c r="AF470" s="27" t="n"/>
      <c r="AG470" s="27" t="n"/>
      <c r="AH470" s="27" t="n"/>
      <c r="AI470" s="27" t="n"/>
      <c r="AJ470" s="530" t="n"/>
      <c r="AK470" s="530" t="n"/>
      <c r="AL470" s="27" t="n"/>
      <c r="AM470" s="27" t="n"/>
      <c r="AN470" s="27" t="n"/>
      <c r="AO470" s="27" t="n"/>
      <c r="AP470" s="27" t="n"/>
      <c r="AQ470" s="33" t="n"/>
      <c r="AR470" s="33" t="n"/>
      <c r="AS470" s="33" t="n"/>
      <c r="AT470" s="33" t="n"/>
      <c r="AU470" s="33" t="n"/>
      <c r="AV470" s="33" t="n"/>
      <c r="AW470" s="33" t="n"/>
      <c r="AX470" s="33" t="n"/>
      <c r="AY470" s="33" t="n"/>
      <c r="AZ470" s="33" t="n"/>
      <c r="BA470" s="33" t="n"/>
      <c r="BB470" s="33" t="n"/>
      <c r="BC470" s="33" t="n"/>
      <c r="BD470" s="33" t="n"/>
      <c r="BE470" s="33" t="n"/>
      <c r="BF470" s="33" t="n"/>
      <c r="BG470" s="33" t="n"/>
      <c r="BH470" s="33" t="n"/>
      <c r="BI470" s="27" t="n"/>
      <c r="BJ470" s="33" t="n"/>
      <c r="BK470" s="33" t="n"/>
      <c r="BL470" s="33" t="n"/>
      <c r="BM470" s="27" t="n"/>
      <c r="BN470" s="27" t="n"/>
      <c r="BO470" s="27" t="n"/>
      <c r="BP470" s="27" t="n"/>
      <c r="BQ470" s="522" t="inlineStr">
        <is>
          <t>3</t>
        </is>
      </c>
      <c r="BR470" s="37" t="n"/>
      <c r="BS470" s="36" t="n"/>
      <c r="BT470" s="37" t="n"/>
      <c r="BV470" s="523" t="n">
        <v>1830</v>
      </c>
    </row>
    <row r="471" ht="19.9" customHeight="1" s="521">
      <c r="A471" s="10" t="n">
        <v>471</v>
      </c>
      <c r="B471" s="15" t="n">
        <v>22</v>
      </c>
      <c r="C471" s="519" t="n">
        <v>1830</v>
      </c>
      <c r="D471" s="553" t="inlineStr">
        <is>
          <t>18-YL-36106F</t>
        </is>
      </c>
      <c r="E471" s="553" t="inlineStr">
        <is>
          <t>18-PF-3606 FAULT</t>
        </is>
      </c>
      <c r="F471" s="22">
        <f>F470</f>
        <v/>
      </c>
      <c r="G471" s="21">
        <f>G470</f>
        <v/>
      </c>
      <c r="H471" s="21">
        <f>H470</f>
        <v/>
      </c>
      <c r="I471" s="21" t="n">
        <v>22</v>
      </c>
      <c r="J471" s="85">
        <f>J470</f>
        <v/>
      </c>
      <c r="K471" s="22">
        <f>IF(MID(J471,4,3)="551","DO","DI")</f>
        <v/>
      </c>
      <c r="L471" s="22" t="n"/>
      <c r="M471" s="22" t="n"/>
      <c r="N471" s="22">
        <f>IF(N470&lt;&gt;"",N470,"")</f>
        <v/>
      </c>
      <c r="O471" s="22" t="n"/>
      <c r="P471" s="22" t="n"/>
      <c r="Q471" s="22" t="n"/>
      <c r="R471" s="22" t="n"/>
      <c r="S471" s="25">
        <f>"%Z"&amp;TEXT(G471,"00")&amp;TEXT(H471,"0")&amp;"1"&amp;TEXT(I471,"00")</f>
        <v/>
      </c>
      <c r="T471" s="22">
        <f>IF(D471&lt;&gt;"",D471,"")</f>
        <v/>
      </c>
      <c r="U471" s="22" t="inlineStr">
        <is>
          <t>18-YL-36106F</t>
        </is>
      </c>
      <c r="V471" s="22">
        <f>IF(E471&lt;&gt;"",E471,"")</f>
        <v/>
      </c>
      <c r="W471" s="23" t="inlineStr">
        <is>
          <t>RE</t>
        </is>
      </c>
      <c r="X471" s="84" t="inlineStr">
        <is>
          <t>DCS</t>
        </is>
      </c>
      <c r="Y471" s="27" t="n"/>
      <c r="Z471" s="27" t="n"/>
      <c r="AA471" s="28" t="n"/>
      <c r="AB471" s="33" t="n"/>
      <c r="AC471" s="29" t="n"/>
      <c r="AD471" s="27" t="n"/>
      <c r="AE471" s="27" t="n"/>
      <c r="AF471" s="27" t="n"/>
      <c r="AG471" s="27" t="n"/>
      <c r="AH471" s="27" t="n"/>
      <c r="AI471" s="27" t="n"/>
      <c r="AJ471" s="530" t="n"/>
      <c r="AK471" s="530" t="n"/>
      <c r="AL471" s="27" t="n"/>
      <c r="AM471" s="27" t="n"/>
      <c r="AN471" s="27" t="n"/>
      <c r="AO471" s="27" t="n"/>
      <c r="AP471" s="27" t="n"/>
      <c r="AQ471" s="33" t="n"/>
      <c r="AR471" s="33" t="n"/>
      <c r="AS471" s="33" t="n"/>
      <c r="AT471" s="33" t="n"/>
      <c r="AU471" s="33" t="n"/>
      <c r="AV471" s="33" t="n"/>
      <c r="AW471" s="33" t="n"/>
      <c r="AX471" s="33" t="n"/>
      <c r="AY471" s="33" t="n"/>
      <c r="AZ471" s="33" t="n"/>
      <c r="BA471" s="33" t="n"/>
      <c r="BB471" s="33" t="n"/>
      <c r="BC471" s="33" t="n"/>
      <c r="BD471" s="33" t="n"/>
      <c r="BE471" s="33" t="n"/>
      <c r="BF471" s="33" t="n"/>
      <c r="BG471" s="33" t="n"/>
      <c r="BH471" s="33" t="n"/>
      <c r="BI471" s="27" t="n"/>
      <c r="BJ471" s="33" t="n"/>
      <c r="BK471" s="33" t="n"/>
      <c r="BL471" s="33" t="n"/>
      <c r="BM471" s="27" t="n"/>
      <c r="BN471" s="27" t="n"/>
      <c r="BO471" s="27" t="n"/>
      <c r="BP471" s="27" t="n"/>
      <c r="BQ471" s="522" t="inlineStr">
        <is>
          <t>3</t>
        </is>
      </c>
      <c r="BR471" s="37" t="n"/>
      <c r="BS471" s="36" t="n"/>
      <c r="BT471" s="37" t="n"/>
      <c r="BV471" s="523" t="n">
        <v>1830</v>
      </c>
    </row>
    <row r="472" ht="19.9" customHeight="1" s="521">
      <c r="A472" s="10" t="n">
        <v>472</v>
      </c>
      <c r="B472" s="15" t="n">
        <v>23</v>
      </c>
      <c r="C472" s="519" t="n">
        <v>1830</v>
      </c>
      <c r="D472" s="553" t="inlineStr">
        <is>
          <t>18-YL-66101L</t>
        </is>
      </c>
      <c r="E472" s="553" t="inlineStr">
        <is>
          <t>18-PV-6601X REMOTE</t>
        </is>
      </c>
      <c r="F472" s="22">
        <f>F471</f>
        <v/>
      </c>
      <c r="G472" s="21">
        <f>G471</f>
        <v/>
      </c>
      <c r="H472" s="21">
        <f>H471</f>
        <v/>
      </c>
      <c r="I472" s="21" t="n">
        <v>23</v>
      </c>
      <c r="J472" s="85">
        <f>J471</f>
        <v/>
      </c>
      <c r="K472" s="22">
        <f>IF(MID(J472,4,3)="551","DO","DI")</f>
        <v/>
      </c>
      <c r="L472" s="22" t="n"/>
      <c r="M472" s="22" t="n"/>
      <c r="N472" s="22">
        <f>IF(N471&lt;&gt;"",N471,"")</f>
        <v/>
      </c>
      <c r="O472" s="22" t="n"/>
      <c r="P472" s="22" t="n"/>
      <c r="Q472" s="22" t="n"/>
      <c r="R472" s="22" t="n"/>
      <c r="S472" s="25">
        <f>"%Z"&amp;TEXT(G472,"00")&amp;TEXT(H472,"0")&amp;"1"&amp;TEXT(I472,"00")</f>
        <v/>
      </c>
      <c r="T472" s="22">
        <f>IF(D472&lt;&gt;"",D472,"")</f>
        <v/>
      </c>
      <c r="U472" s="22" t="inlineStr">
        <is>
          <t>18-YL-66101L</t>
        </is>
      </c>
      <c r="V472" s="22">
        <f>IF(E472&lt;&gt;"",E472,"")</f>
        <v/>
      </c>
      <c r="W472" s="23" t="inlineStr">
        <is>
          <t>RE</t>
        </is>
      </c>
      <c r="X472" s="84" t="inlineStr">
        <is>
          <t>DCS</t>
        </is>
      </c>
      <c r="Y472" s="27" t="n"/>
      <c r="Z472" s="27" t="n"/>
      <c r="AA472" s="28" t="n"/>
      <c r="AB472" s="33" t="n"/>
      <c r="AC472" s="29" t="n"/>
      <c r="AD472" s="27" t="n"/>
      <c r="AE472" s="27" t="n"/>
      <c r="AF472" s="27" t="n"/>
      <c r="AG472" s="27" t="n"/>
      <c r="AH472" s="27" t="n"/>
      <c r="AI472" s="27" t="n"/>
      <c r="AJ472" s="530" t="n"/>
      <c r="AK472" s="530" t="n"/>
      <c r="AL472" s="27" t="n"/>
      <c r="AM472" s="27" t="n"/>
      <c r="AN472" s="27" t="n"/>
      <c r="AO472" s="27" t="n"/>
      <c r="AP472" s="27" t="n"/>
      <c r="AQ472" s="33" t="n"/>
      <c r="AR472" s="33" t="n"/>
      <c r="AS472" s="33" t="n"/>
      <c r="AT472" s="33" t="n"/>
      <c r="AU472" s="33" t="n"/>
      <c r="AV472" s="33" t="n"/>
      <c r="AW472" s="33" t="n"/>
      <c r="AX472" s="33" t="n"/>
      <c r="AY472" s="33" t="n"/>
      <c r="AZ472" s="33" t="n"/>
      <c r="BA472" s="33" t="n"/>
      <c r="BB472" s="33" t="n"/>
      <c r="BC472" s="33" t="n"/>
      <c r="BD472" s="33" t="n"/>
      <c r="BE472" s="33" t="n"/>
      <c r="BF472" s="33" t="n"/>
      <c r="BG472" s="33" t="n"/>
      <c r="BH472" s="33" t="n"/>
      <c r="BI472" s="27" t="n"/>
      <c r="BJ472" s="33" t="n"/>
      <c r="BK472" s="33" t="n"/>
      <c r="BL472" s="33" t="n"/>
      <c r="BM472" s="27" t="n"/>
      <c r="BN472" s="27" t="n"/>
      <c r="BO472" s="27" t="n"/>
      <c r="BP472" s="27" t="n"/>
      <c r="BQ472" s="522" t="inlineStr">
        <is>
          <t>6</t>
        </is>
      </c>
      <c r="BR472" s="37" t="n"/>
      <c r="BS472" s="36" t="n"/>
      <c r="BT472" s="37" t="n"/>
      <c r="BV472" s="523" t="n">
        <v>1830</v>
      </c>
    </row>
    <row r="473" ht="19.9" customHeight="1" s="521">
      <c r="A473" s="10" t="n">
        <v>473</v>
      </c>
      <c r="B473" s="15" t="n">
        <v>24</v>
      </c>
      <c r="C473" s="519" t="n">
        <v>1830</v>
      </c>
      <c r="D473" s="553" t="inlineStr">
        <is>
          <t>18-YL-66101R</t>
        </is>
      </c>
      <c r="E473" s="553" t="inlineStr">
        <is>
          <t>18-PV-6601X RUN</t>
        </is>
      </c>
      <c r="F473" s="22">
        <f>F472</f>
        <v/>
      </c>
      <c r="G473" s="21">
        <f>G472</f>
        <v/>
      </c>
      <c r="H473" s="21">
        <f>H472</f>
        <v/>
      </c>
      <c r="I473" s="21" t="n">
        <v>24</v>
      </c>
      <c r="J473" s="85">
        <f>J472</f>
        <v/>
      </c>
      <c r="K473" s="22">
        <f>IF(MID(J473,4,3)="551","DO","DI")</f>
        <v/>
      </c>
      <c r="L473" s="22" t="n"/>
      <c r="M473" s="22" t="n"/>
      <c r="N473" s="22">
        <f>IF(N472&lt;&gt;"",N472,"")</f>
        <v/>
      </c>
      <c r="O473" s="22" t="n"/>
      <c r="P473" s="22" t="n"/>
      <c r="Q473" s="22" t="n"/>
      <c r="R473" s="22" t="n"/>
      <c r="S473" s="25">
        <f>"%Z"&amp;TEXT(G473,"00")&amp;TEXT(H473,"0")&amp;"1"&amp;TEXT(I473,"00")</f>
        <v/>
      </c>
      <c r="T473" s="22">
        <f>IF(D473&lt;&gt;"",D473,"")</f>
        <v/>
      </c>
      <c r="U473" s="22" t="inlineStr">
        <is>
          <t>18-YL-66101R</t>
        </is>
      </c>
      <c r="V473" s="22">
        <f>IF(E473&lt;&gt;"",E473,"")</f>
        <v/>
      </c>
      <c r="W473" s="23" t="inlineStr">
        <is>
          <t>RE</t>
        </is>
      </c>
      <c r="X473" s="84" t="inlineStr">
        <is>
          <t>DCS</t>
        </is>
      </c>
      <c r="Y473" s="27" t="n"/>
      <c r="Z473" s="27" t="n"/>
      <c r="AA473" s="28" t="n"/>
      <c r="AB473" s="33" t="n"/>
      <c r="AC473" s="29" t="n"/>
      <c r="AD473" s="27" t="n"/>
      <c r="AE473" s="27" t="n"/>
      <c r="AF473" s="27" t="n"/>
      <c r="AG473" s="27" t="n"/>
      <c r="AH473" s="27" t="n"/>
      <c r="AI473" s="27" t="n"/>
      <c r="AJ473" s="530" t="n"/>
      <c r="AK473" s="530" t="n"/>
      <c r="AL473" s="27" t="n"/>
      <c r="AM473" s="27" t="n"/>
      <c r="AN473" s="27" t="n"/>
      <c r="AO473" s="27" t="n"/>
      <c r="AP473" s="27" t="n"/>
      <c r="AQ473" s="33" t="n"/>
      <c r="AR473" s="33" t="n"/>
      <c r="AS473" s="33" t="n"/>
      <c r="AT473" s="33" t="n"/>
      <c r="AU473" s="33" t="n"/>
      <c r="AV473" s="33" t="n"/>
      <c r="AW473" s="33" t="n"/>
      <c r="AX473" s="33" t="n"/>
      <c r="AY473" s="33" t="n"/>
      <c r="AZ473" s="33" t="n"/>
      <c r="BA473" s="33" t="n"/>
      <c r="BB473" s="33" t="n"/>
      <c r="BC473" s="33" t="n"/>
      <c r="BD473" s="33" t="n"/>
      <c r="BE473" s="33" t="n"/>
      <c r="BF473" s="33" t="n"/>
      <c r="BG473" s="33" t="n"/>
      <c r="BH473" s="33" t="n"/>
      <c r="BI473" s="27" t="n"/>
      <c r="BJ473" s="33" t="n"/>
      <c r="BK473" s="33" t="n"/>
      <c r="BL473" s="33" t="n"/>
      <c r="BM473" s="27" t="n"/>
      <c r="BN473" s="27" t="n"/>
      <c r="BO473" s="27" t="n"/>
      <c r="BP473" s="27" t="n"/>
      <c r="BQ473" s="522" t="inlineStr">
        <is>
          <t>6</t>
        </is>
      </c>
      <c r="BR473" s="37" t="n"/>
      <c r="BS473" s="36" t="n"/>
      <c r="BT473" s="37" t="n"/>
      <c r="BV473" s="523" t="n">
        <v>1830</v>
      </c>
    </row>
    <row r="474" ht="19.9" customHeight="1" s="521">
      <c r="A474" s="10" t="n">
        <v>474</v>
      </c>
      <c r="B474" s="15" t="n">
        <v>25</v>
      </c>
      <c r="C474" s="519" t="n">
        <v>1830</v>
      </c>
      <c r="D474" s="553" t="inlineStr">
        <is>
          <t>18-YL-66101F</t>
        </is>
      </c>
      <c r="E474" s="553" t="inlineStr">
        <is>
          <t>18-PV-6601X FAULT</t>
        </is>
      </c>
      <c r="F474" s="22">
        <f>F473</f>
        <v/>
      </c>
      <c r="G474" s="21">
        <f>G473</f>
        <v/>
      </c>
      <c r="H474" s="21">
        <f>H473</f>
        <v/>
      </c>
      <c r="I474" s="21" t="n">
        <v>25</v>
      </c>
      <c r="J474" s="85">
        <f>J473</f>
        <v/>
      </c>
      <c r="K474" s="22">
        <f>IF(MID(J474,4,3)="551","DO","DI")</f>
        <v/>
      </c>
      <c r="L474" s="22" t="n"/>
      <c r="M474" s="22" t="n"/>
      <c r="N474" s="22">
        <f>IF(N473&lt;&gt;"",N473,"")</f>
        <v/>
      </c>
      <c r="O474" s="22" t="n"/>
      <c r="P474" s="22" t="n"/>
      <c r="Q474" s="22" t="n"/>
      <c r="R474" s="22" t="n"/>
      <c r="S474" s="25">
        <f>"%Z"&amp;TEXT(G474,"00")&amp;TEXT(H474,"0")&amp;"1"&amp;TEXT(I474,"00")</f>
        <v/>
      </c>
      <c r="T474" s="22">
        <f>IF(D474&lt;&gt;"",D474,"")</f>
        <v/>
      </c>
      <c r="U474" s="22" t="inlineStr">
        <is>
          <t>18-YL-66101F</t>
        </is>
      </c>
      <c r="V474" s="22">
        <f>IF(E474&lt;&gt;"",E474,"")</f>
        <v/>
      </c>
      <c r="W474" s="23" t="inlineStr">
        <is>
          <t>RE</t>
        </is>
      </c>
      <c r="X474" s="84" t="inlineStr">
        <is>
          <t>DCS</t>
        </is>
      </c>
      <c r="Y474" s="27" t="n"/>
      <c r="Z474" s="27" t="n"/>
      <c r="AA474" s="28" t="n"/>
      <c r="AB474" s="33" t="n"/>
      <c r="AC474" s="29" t="n"/>
      <c r="AD474" s="27" t="n"/>
      <c r="AE474" s="27" t="n"/>
      <c r="AF474" s="27" t="n"/>
      <c r="AG474" s="27" t="n"/>
      <c r="AH474" s="27" t="n"/>
      <c r="AI474" s="27" t="n"/>
      <c r="AJ474" s="530" t="n"/>
      <c r="AK474" s="530" t="n"/>
      <c r="AL474" s="27" t="n"/>
      <c r="AM474" s="27" t="n"/>
      <c r="AN474" s="27" t="n"/>
      <c r="AO474" s="27" t="n"/>
      <c r="AP474" s="27" t="n"/>
      <c r="AQ474" s="33" t="n"/>
      <c r="AR474" s="33" t="n"/>
      <c r="AS474" s="33" t="n"/>
      <c r="AT474" s="33" t="n"/>
      <c r="AU474" s="33" t="n"/>
      <c r="AV474" s="33" t="n"/>
      <c r="AW474" s="33" t="n"/>
      <c r="AX474" s="33" t="n"/>
      <c r="AY474" s="33" t="n"/>
      <c r="AZ474" s="33" t="n"/>
      <c r="BA474" s="33" t="n"/>
      <c r="BB474" s="33" t="n"/>
      <c r="BC474" s="33" t="n"/>
      <c r="BD474" s="33" t="n"/>
      <c r="BE474" s="33" t="n"/>
      <c r="BF474" s="33" t="n"/>
      <c r="BG474" s="33" t="n"/>
      <c r="BH474" s="33" t="n"/>
      <c r="BI474" s="27" t="n"/>
      <c r="BJ474" s="33" t="n"/>
      <c r="BK474" s="33" t="n"/>
      <c r="BL474" s="33" t="n"/>
      <c r="BM474" s="27" t="n"/>
      <c r="BN474" s="27" t="n"/>
      <c r="BO474" s="27" t="n"/>
      <c r="BP474" s="27" t="n"/>
      <c r="BQ474" s="522" t="inlineStr">
        <is>
          <t>6</t>
        </is>
      </c>
      <c r="BR474" s="37" t="n"/>
      <c r="BS474" s="36" t="n"/>
      <c r="BT474" s="37" t="n"/>
      <c r="BV474" s="523" t="n">
        <v>1830</v>
      </c>
    </row>
    <row r="475" ht="19.9" customHeight="1" s="521">
      <c r="A475" s="10" t="n">
        <v>475</v>
      </c>
      <c r="B475" s="15" t="n">
        <v>26</v>
      </c>
      <c r="C475" s="519" t="n"/>
      <c r="D475" s="50">
        <f>LEFT(F475,1)&amp;RIGHT(F475,2)&amp;"N"&amp;G475&amp;"S"&amp;H475&amp;"C"&amp;I475</f>
        <v/>
      </c>
      <c r="E475" s="553" t="inlineStr">
        <is>
          <t>Spare</t>
        </is>
      </c>
      <c r="F475" s="22">
        <f>F474</f>
        <v/>
      </c>
      <c r="G475" s="21">
        <f>G474</f>
        <v/>
      </c>
      <c r="H475" s="21">
        <f>H474</f>
        <v/>
      </c>
      <c r="I475" s="21" t="n">
        <v>26</v>
      </c>
      <c r="J475" s="85">
        <f>J474</f>
        <v/>
      </c>
      <c r="K475" s="22">
        <f>IF(MID(J475,4,3)="551","DO","DI")</f>
        <v/>
      </c>
      <c r="L475" s="22" t="n"/>
      <c r="M475" s="22" t="n"/>
      <c r="N475" s="22">
        <f>IF(N474&lt;&gt;"",N474,"")</f>
        <v/>
      </c>
      <c r="O475" s="22" t="n"/>
      <c r="P475" s="22" t="n"/>
      <c r="Q475" s="22" t="n"/>
      <c r="R475" s="22" t="n"/>
      <c r="S475" s="25">
        <f>"%Z"&amp;TEXT(G475,"00")&amp;TEXT(H475,"0")&amp;"1"&amp;TEXT(I475,"00")</f>
        <v/>
      </c>
      <c r="T475" s="22">
        <f>IF(D475&lt;&gt;"",D475,"")</f>
        <v/>
      </c>
      <c r="U475" s="22" t="n"/>
      <c r="V475" s="22">
        <f>IF(E475&lt;&gt;"",E475,"")</f>
        <v/>
      </c>
      <c r="W475" s="23" t="inlineStr">
        <is>
          <t>RE</t>
        </is>
      </c>
      <c r="X475" s="84" t="inlineStr">
        <is>
          <t>DCS</t>
        </is>
      </c>
      <c r="Y475" s="27" t="n"/>
      <c r="Z475" s="27" t="n"/>
      <c r="AA475" s="28" t="n"/>
      <c r="AB475" s="33" t="n"/>
      <c r="AC475" s="29" t="n"/>
      <c r="AD475" s="27" t="n"/>
      <c r="AE475" s="27" t="n"/>
      <c r="AF475" s="27" t="n"/>
      <c r="AG475" s="27" t="n"/>
      <c r="AH475" s="27" t="n"/>
      <c r="AI475" s="27" t="n"/>
      <c r="AJ475" s="530" t="n"/>
      <c r="AK475" s="530" t="n"/>
      <c r="AL475" s="27" t="n"/>
      <c r="AM475" s="27" t="n"/>
      <c r="AN475" s="27" t="n"/>
      <c r="AO475" s="27" t="n"/>
      <c r="AP475" s="27" t="n"/>
      <c r="AQ475" s="33" t="n"/>
      <c r="AR475" s="33" t="n"/>
      <c r="AS475" s="33" t="n"/>
      <c r="AT475" s="33" t="n"/>
      <c r="AU475" s="33" t="n"/>
      <c r="AV475" s="33" t="n"/>
      <c r="AW475" s="33" t="n"/>
      <c r="AX475" s="33" t="n"/>
      <c r="AY475" s="33" t="n"/>
      <c r="AZ475" s="33" t="n"/>
      <c r="BA475" s="33" t="n"/>
      <c r="BB475" s="33" t="n"/>
      <c r="BC475" s="33" t="n"/>
      <c r="BD475" s="33" t="n"/>
      <c r="BE475" s="33" t="n"/>
      <c r="BF475" s="33" t="n"/>
      <c r="BG475" s="33" t="n"/>
      <c r="BH475" s="33" t="n"/>
      <c r="BI475" s="27" t="n"/>
      <c r="BJ475" s="33" t="n"/>
      <c r="BK475" s="33" t="n"/>
      <c r="BL475" s="33" t="n"/>
      <c r="BM475" s="27" t="n"/>
      <c r="BN475" s="27" t="n"/>
      <c r="BO475" s="27" t="n"/>
      <c r="BP475" s="27" t="n"/>
      <c r="BQ475" s="36" t="n"/>
      <c r="BR475" s="37" t="n"/>
      <c r="BS475" s="36" t="n"/>
      <c r="BT475" s="37" t="n"/>
    </row>
    <row r="476" ht="19.9" customHeight="1" s="521">
      <c r="A476" s="10" t="n">
        <v>476</v>
      </c>
      <c r="B476" s="15" t="n">
        <v>27</v>
      </c>
      <c r="C476" s="519" t="n"/>
      <c r="D476" s="50">
        <f>LEFT(F476,1)&amp;RIGHT(F476,2)&amp;"N"&amp;G476&amp;"S"&amp;H476&amp;"C"&amp;I476</f>
        <v/>
      </c>
      <c r="E476" s="553" t="inlineStr">
        <is>
          <t>Spare</t>
        </is>
      </c>
      <c r="F476" s="22">
        <f>F475</f>
        <v/>
      </c>
      <c r="G476" s="21">
        <f>G475</f>
        <v/>
      </c>
      <c r="H476" s="21">
        <f>H475</f>
        <v/>
      </c>
      <c r="I476" s="21" t="n">
        <v>27</v>
      </c>
      <c r="J476" s="85">
        <f>J475</f>
        <v/>
      </c>
      <c r="K476" s="22">
        <f>IF(MID(J476,4,3)="551","DO","DI")</f>
        <v/>
      </c>
      <c r="L476" s="22" t="n"/>
      <c r="M476" s="22" t="n"/>
      <c r="N476" s="22">
        <f>IF(N475&lt;&gt;"",N475,"")</f>
        <v/>
      </c>
      <c r="O476" s="22" t="n"/>
      <c r="P476" s="22" t="n"/>
      <c r="Q476" s="22" t="n"/>
      <c r="R476" s="22" t="n"/>
      <c r="S476" s="25">
        <f>"%Z"&amp;TEXT(G476,"00")&amp;TEXT(H476,"0")&amp;"1"&amp;TEXT(I476,"00")</f>
        <v/>
      </c>
      <c r="T476" s="22">
        <f>IF(D476&lt;&gt;"",D476,"")</f>
        <v/>
      </c>
      <c r="U476" s="22" t="n"/>
      <c r="V476" s="22">
        <f>IF(E476&lt;&gt;"",E476,"")</f>
        <v/>
      </c>
      <c r="W476" s="23" t="inlineStr">
        <is>
          <t>RE</t>
        </is>
      </c>
      <c r="X476" s="84" t="inlineStr">
        <is>
          <t>DCS</t>
        </is>
      </c>
      <c r="Y476" s="27" t="n"/>
      <c r="Z476" s="27" t="n"/>
      <c r="AA476" s="28" t="n"/>
      <c r="AB476" s="33" t="n"/>
      <c r="AC476" s="29" t="n"/>
      <c r="AD476" s="27" t="n"/>
      <c r="AE476" s="27" t="n"/>
      <c r="AF476" s="27" t="n"/>
      <c r="AG476" s="27" t="n"/>
      <c r="AH476" s="27" t="n"/>
      <c r="AI476" s="27" t="n"/>
      <c r="AJ476" s="530" t="n"/>
      <c r="AK476" s="530" t="n"/>
      <c r="AL476" s="27" t="n"/>
      <c r="AM476" s="27" t="n"/>
      <c r="AN476" s="27" t="n"/>
      <c r="AO476" s="27" t="n"/>
      <c r="AP476" s="27" t="n"/>
      <c r="AQ476" s="33" t="n"/>
      <c r="AR476" s="33" t="n"/>
      <c r="AS476" s="33" t="n"/>
      <c r="AT476" s="33" t="n"/>
      <c r="AU476" s="33" t="n"/>
      <c r="AV476" s="33" t="n"/>
      <c r="AW476" s="33" t="n"/>
      <c r="AX476" s="33" t="n"/>
      <c r="AY476" s="33" t="n"/>
      <c r="AZ476" s="33" t="n"/>
      <c r="BA476" s="33" t="n"/>
      <c r="BB476" s="33" t="n"/>
      <c r="BC476" s="33" t="n"/>
      <c r="BD476" s="33" t="n"/>
      <c r="BE476" s="33" t="n"/>
      <c r="BF476" s="33" t="n"/>
      <c r="BG476" s="33" t="n"/>
      <c r="BH476" s="33" t="n"/>
      <c r="BI476" s="27" t="n"/>
      <c r="BJ476" s="33" t="n"/>
      <c r="BK476" s="33" t="n"/>
      <c r="BL476" s="33" t="n"/>
      <c r="BM476" s="27" t="n"/>
      <c r="BN476" s="27" t="n"/>
      <c r="BO476" s="27" t="n"/>
      <c r="BP476" s="27" t="n"/>
      <c r="BQ476" s="36" t="n"/>
      <c r="BR476" s="37" t="n"/>
      <c r="BS476" s="36" t="n"/>
      <c r="BT476" s="37" t="n"/>
    </row>
    <row r="477" ht="19.9" customHeight="1" s="521">
      <c r="A477" s="10" t="n">
        <v>477</v>
      </c>
      <c r="B477" s="15" t="n">
        <v>28</v>
      </c>
      <c r="C477" s="519" t="n"/>
      <c r="D477" s="50">
        <f>LEFT(F477,1)&amp;RIGHT(F477,2)&amp;"N"&amp;G477&amp;"S"&amp;H477&amp;"C"&amp;I477</f>
        <v/>
      </c>
      <c r="E477" s="553" t="inlineStr">
        <is>
          <t>Spare</t>
        </is>
      </c>
      <c r="F477" s="22">
        <f>F476</f>
        <v/>
      </c>
      <c r="G477" s="21">
        <f>G476</f>
        <v/>
      </c>
      <c r="H477" s="21">
        <f>H476</f>
        <v/>
      </c>
      <c r="I477" s="21" t="n">
        <v>28</v>
      </c>
      <c r="J477" s="85">
        <f>J476</f>
        <v/>
      </c>
      <c r="K477" s="22">
        <f>IF(MID(J477,4,3)="551","DO","DI")</f>
        <v/>
      </c>
      <c r="L477" s="22" t="n"/>
      <c r="M477" s="22" t="n"/>
      <c r="N477" s="22">
        <f>IF(N476&lt;&gt;"",N476,"")</f>
        <v/>
      </c>
      <c r="O477" s="22" t="n"/>
      <c r="P477" s="22" t="n"/>
      <c r="Q477" s="22" t="n"/>
      <c r="R477" s="22" t="n"/>
      <c r="S477" s="25">
        <f>"%Z"&amp;TEXT(G477,"00")&amp;TEXT(H477,"0")&amp;"1"&amp;TEXT(I477,"00")</f>
        <v/>
      </c>
      <c r="T477" s="22">
        <f>IF(D477&lt;&gt;"",D477,"")</f>
        <v/>
      </c>
      <c r="U477" s="22" t="n"/>
      <c r="V477" s="22">
        <f>IF(E477&lt;&gt;"",E477,"")</f>
        <v/>
      </c>
      <c r="W477" s="23" t="inlineStr">
        <is>
          <t>RE</t>
        </is>
      </c>
      <c r="X477" s="84" t="inlineStr">
        <is>
          <t>DCS</t>
        </is>
      </c>
      <c r="Y477" s="27" t="n"/>
      <c r="Z477" s="27" t="n"/>
      <c r="AA477" s="28" t="n"/>
      <c r="AB477" s="33" t="n"/>
      <c r="AC477" s="29" t="n"/>
      <c r="AD477" s="27" t="n"/>
      <c r="AE477" s="27" t="n"/>
      <c r="AF477" s="27" t="n"/>
      <c r="AG477" s="27" t="n"/>
      <c r="AH477" s="27" t="n"/>
      <c r="AI477" s="27" t="n"/>
      <c r="AJ477" s="530" t="n"/>
      <c r="AK477" s="530" t="n"/>
      <c r="AL477" s="27" t="n"/>
      <c r="AM477" s="27" t="n"/>
      <c r="AN477" s="27" t="n"/>
      <c r="AO477" s="27" t="n"/>
      <c r="AP477" s="27" t="n"/>
      <c r="AQ477" s="33" t="n"/>
      <c r="AR477" s="33" t="n"/>
      <c r="AS477" s="33" t="n"/>
      <c r="AT477" s="33" t="n"/>
      <c r="AU477" s="33" t="n"/>
      <c r="AV477" s="33" t="n"/>
      <c r="AW477" s="33" t="n"/>
      <c r="AX477" s="33" t="n"/>
      <c r="AY477" s="33" t="n"/>
      <c r="AZ477" s="33" t="n"/>
      <c r="BA477" s="33" t="n"/>
      <c r="BB477" s="33" t="n"/>
      <c r="BC477" s="33" t="n"/>
      <c r="BD477" s="33" t="n"/>
      <c r="BE477" s="33" t="n"/>
      <c r="BF477" s="33" t="n"/>
      <c r="BG477" s="33" t="n"/>
      <c r="BH477" s="33" t="n"/>
      <c r="BI477" s="27" t="n"/>
      <c r="BJ477" s="33" t="n"/>
      <c r="BK477" s="33" t="n"/>
      <c r="BL477" s="33" t="n"/>
      <c r="BM477" s="27" t="n"/>
      <c r="BN477" s="27" t="n"/>
      <c r="BO477" s="27" t="n"/>
      <c r="BP477" s="27" t="n"/>
      <c r="BQ477" s="36" t="n"/>
      <c r="BR477" s="37" t="n"/>
      <c r="BS477" s="36" t="n"/>
      <c r="BT477" s="37" t="n"/>
    </row>
    <row r="478" ht="19.9" customHeight="1" s="521">
      <c r="A478" s="10" t="n">
        <v>478</v>
      </c>
      <c r="B478" s="15" t="n">
        <v>29</v>
      </c>
      <c r="C478" s="519" t="n"/>
      <c r="D478" s="50">
        <f>LEFT(F478,1)&amp;RIGHT(F478,2)&amp;"N"&amp;G478&amp;"S"&amp;H478&amp;"C"&amp;I478</f>
        <v/>
      </c>
      <c r="E478" s="553" t="inlineStr">
        <is>
          <t>Spare</t>
        </is>
      </c>
      <c r="F478" s="22">
        <f>F477</f>
        <v/>
      </c>
      <c r="G478" s="21">
        <f>G477</f>
        <v/>
      </c>
      <c r="H478" s="21">
        <f>H477</f>
        <v/>
      </c>
      <c r="I478" s="21" t="n">
        <v>29</v>
      </c>
      <c r="J478" s="85">
        <f>J477</f>
        <v/>
      </c>
      <c r="K478" s="22">
        <f>IF(MID(J478,4,3)="551","DO","DI")</f>
        <v/>
      </c>
      <c r="L478" s="22" t="n"/>
      <c r="M478" s="22" t="n"/>
      <c r="N478" s="22">
        <f>IF(N477&lt;&gt;"",N477,"")</f>
        <v/>
      </c>
      <c r="O478" s="22" t="n"/>
      <c r="P478" s="22" t="n"/>
      <c r="Q478" s="22" t="n"/>
      <c r="R478" s="22" t="n"/>
      <c r="S478" s="25">
        <f>"%Z"&amp;TEXT(G478,"00")&amp;TEXT(H478,"0")&amp;"1"&amp;TEXT(I478,"00")</f>
        <v/>
      </c>
      <c r="T478" s="22">
        <f>IF(D478&lt;&gt;"",D478,"")</f>
        <v/>
      </c>
      <c r="U478" s="22" t="n"/>
      <c r="V478" s="22">
        <f>IF(E478&lt;&gt;"",E478,"")</f>
        <v/>
      </c>
      <c r="W478" s="23" t="inlineStr">
        <is>
          <t>RE</t>
        </is>
      </c>
      <c r="X478" s="84" t="inlineStr">
        <is>
          <t>DCS</t>
        </is>
      </c>
      <c r="Y478" s="27" t="n"/>
      <c r="Z478" s="27" t="n"/>
      <c r="AA478" s="28" t="n"/>
      <c r="AB478" s="33" t="n"/>
      <c r="AC478" s="29" t="n"/>
      <c r="AD478" s="27" t="n"/>
      <c r="AE478" s="27" t="n"/>
      <c r="AF478" s="27" t="n"/>
      <c r="AG478" s="27" t="n"/>
      <c r="AH478" s="27" t="n"/>
      <c r="AI478" s="27" t="n"/>
      <c r="AJ478" s="530" t="n"/>
      <c r="AK478" s="530" t="n"/>
      <c r="AL478" s="27" t="n"/>
      <c r="AM478" s="27" t="n"/>
      <c r="AN478" s="27" t="n"/>
      <c r="AO478" s="27" t="n"/>
      <c r="AP478" s="27" t="n"/>
      <c r="AQ478" s="33" t="n"/>
      <c r="AR478" s="33" t="n"/>
      <c r="AS478" s="33" t="n"/>
      <c r="AT478" s="33" t="n"/>
      <c r="AU478" s="33" t="n"/>
      <c r="AV478" s="33" t="n"/>
      <c r="AW478" s="33" t="n"/>
      <c r="AX478" s="33" t="n"/>
      <c r="AY478" s="33" t="n"/>
      <c r="AZ478" s="33" t="n"/>
      <c r="BA478" s="33" t="n"/>
      <c r="BB478" s="33" t="n"/>
      <c r="BC478" s="33" t="n"/>
      <c r="BD478" s="33" t="n"/>
      <c r="BE478" s="33" t="n"/>
      <c r="BF478" s="33" t="n"/>
      <c r="BG478" s="33" t="n"/>
      <c r="BH478" s="33" t="n"/>
      <c r="BI478" s="27" t="n"/>
      <c r="BJ478" s="33" t="n"/>
      <c r="BK478" s="33" t="n"/>
      <c r="BL478" s="33" t="n"/>
      <c r="BM478" s="27" t="n"/>
      <c r="BN478" s="27" t="n"/>
      <c r="BO478" s="27" t="n"/>
      <c r="BP478" s="27" t="n"/>
      <c r="BQ478" s="36" t="n"/>
      <c r="BR478" s="37" t="n"/>
      <c r="BS478" s="36" t="n"/>
      <c r="BT478" s="37" t="n"/>
    </row>
    <row r="479" ht="19.9" customHeight="1" s="521">
      <c r="A479" s="10" t="n">
        <v>479</v>
      </c>
      <c r="B479" s="16" t="n">
        <v>30</v>
      </c>
      <c r="C479" s="520" t="n"/>
      <c r="D479" s="50">
        <f>LEFT(F479,1)&amp;RIGHT(F479,2)&amp;"N"&amp;G479&amp;"S"&amp;H479&amp;"C"&amp;I479</f>
        <v/>
      </c>
      <c r="E479" s="553" t="inlineStr">
        <is>
          <t>Spare</t>
        </is>
      </c>
      <c r="F479" s="22">
        <f>F478</f>
        <v/>
      </c>
      <c r="G479" s="21">
        <f>G478</f>
        <v/>
      </c>
      <c r="H479" s="21">
        <f>H478</f>
        <v/>
      </c>
      <c r="I479" s="21" t="n">
        <v>30</v>
      </c>
      <c r="J479" s="85">
        <f>J478</f>
        <v/>
      </c>
      <c r="K479" s="22">
        <f>IF(MID(J479,4,3)="551","DO","DI")</f>
        <v/>
      </c>
      <c r="L479" s="22" t="n"/>
      <c r="M479" s="22" t="n"/>
      <c r="N479" s="22">
        <f>IF(N478&lt;&gt;"",N478,"")</f>
        <v/>
      </c>
      <c r="O479" s="22" t="n"/>
      <c r="P479" s="22" t="n"/>
      <c r="Q479" s="26" t="n"/>
      <c r="R479" s="26" t="n"/>
      <c r="S479" s="25">
        <f>"%Z"&amp;TEXT(G479,"00")&amp;TEXT(H479,"0")&amp;"1"&amp;TEXT(I479,"00")</f>
        <v/>
      </c>
      <c r="T479" s="22">
        <f>IF(D479&lt;&gt;"",D479,"")</f>
        <v/>
      </c>
      <c r="U479" s="26" t="n"/>
      <c r="V479" s="22">
        <f>IF(E479&lt;&gt;"",E479,"")</f>
        <v/>
      </c>
      <c r="W479" s="23" t="inlineStr">
        <is>
          <t>RE</t>
        </is>
      </c>
      <c r="X479" s="84" t="inlineStr">
        <is>
          <t>DCS</t>
        </is>
      </c>
      <c r="Y479" s="27" t="n"/>
      <c r="Z479" s="27" t="n"/>
      <c r="AA479" s="28" t="n"/>
      <c r="AB479" s="33" t="n"/>
      <c r="AC479" s="29" t="n"/>
      <c r="AD479" s="27" t="n"/>
      <c r="AE479" s="27" t="n"/>
      <c r="AF479" s="27" t="n"/>
      <c r="AG479" s="27" t="n"/>
      <c r="AH479" s="32" t="n"/>
      <c r="AI479" s="27" t="n"/>
      <c r="AJ479" s="530" t="n"/>
      <c r="AK479" s="530" t="n"/>
      <c r="AL479" s="27" t="n"/>
      <c r="AM479" s="27" t="n"/>
      <c r="AN479" s="27" t="n"/>
      <c r="AO479" s="27" t="n"/>
      <c r="AP479" s="27" t="n"/>
      <c r="AQ479" s="33" t="n"/>
      <c r="AR479" s="33" t="n"/>
      <c r="AS479" s="33" t="n"/>
      <c r="AT479" s="33" t="n"/>
      <c r="AU479" s="33" t="n"/>
      <c r="AV479" s="33" t="n"/>
      <c r="AW479" s="33" t="n"/>
      <c r="AX479" s="33" t="n"/>
      <c r="AY479" s="33" t="n"/>
      <c r="AZ479" s="33" t="n"/>
      <c r="BA479" s="33" t="n"/>
      <c r="BB479" s="33" t="n"/>
      <c r="BC479" s="33" t="n"/>
      <c r="BD479" s="33" t="n"/>
      <c r="BE479" s="33" t="n"/>
      <c r="BF479" s="33" t="n"/>
      <c r="BG479" s="33" t="n"/>
      <c r="BH479" s="33" t="n"/>
      <c r="BI479" s="27" t="n"/>
      <c r="BJ479" s="33" t="n"/>
      <c r="BK479" s="33" t="n"/>
      <c r="BL479" s="33" t="n"/>
      <c r="BM479" s="27" t="n"/>
      <c r="BN479" s="27" t="n"/>
      <c r="BO479" s="27" t="n"/>
      <c r="BP479" s="27" t="n"/>
      <c r="BQ479" s="36" t="n"/>
      <c r="BR479" s="37" t="n"/>
      <c r="BS479" s="36" t="n"/>
      <c r="BT479" s="37" t="n"/>
    </row>
    <row r="480" ht="19.9" customHeight="1" s="521">
      <c r="A480" s="10" t="n">
        <v>480</v>
      </c>
      <c r="B480" s="16" t="n">
        <v>31</v>
      </c>
      <c r="C480" s="520" t="n"/>
      <c r="D480" s="50">
        <f>LEFT(F480,1)&amp;RIGHT(F480,2)&amp;"N"&amp;G480&amp;"S"&amp;H480&amp;"C"&amp;I480</f>
        <v/>
      </c>
      <c r="E480" s="533" t="inlineStr">
        <is>
          <t>Spare</t>
        </is>
      </c>
      <c r="F480" s="22">
        <f>F479</f>
        <v/>
      </c>
      <c r="G480" s="21">
        <f>G479</f>
        <v/>
      </c>
      <c r="H480" s="21">
        <f>H479</f>
        <v/>
      </c>
      <c r="I480" s="21" t="n">
        <v>31</v>
      </c>
      <c r="J480" s="85">
        <f>J479</f>
        <v/>
      </c>
      <c r="K480" s="22">
        <f>IF(MID(J480,4,3)="551","DO","DI")</f>
        <v/>
      </c>
      <c r="L480" s="22" t="n"/>
      <c r="M480" s="22" t="n"/>
      <c r="N480" s="22">
        <f>IF(N479&lt;&gt;"",N479,"")</f>
        <v/>
      </c>
      <c r="O480" s="22" t="n"/>
      <c r="P480" s="22" t="n"/>
      <c r="Q480" s="22" t="n"/>
      <c r="R480" s="22" t="n"/>
      <c r="S480" s="25">
        <f>"%Z"&amp;TEXT(G480,"00")&amp;TEXT(H480,"0")&amp;"1"&amp;TEXT(I480,"00")</f>
        <v/>
      </c>
      <c r="T480" s="22">
        <f>IF(D480&lt;&gt;"",D480,"")</f>
        <v/>
      </c>
      <c r="U480" s="26" t="n"/>
      <c r="V480" s="22">
        <f>IF(E480&lt;&gt;"",E480,"")</f>
        <v/>
      </c>
      <c r="W480" s="23" t="inlineStr">
        <is>
          <t>RE</t>
        </is>
      </c>
      <c r="X480" s="84" t="inlineStr">
        <is>
          <t>DCS</t>
        </is>
      </c>
      <c r="Y480" s="27" t="n"/>
      <c r="Z480" s="27" t="n"/>
      <c r="AA480" s="28" t="n"/>
      <c r="AB480" s="33" t="n"/>
      <c r="AC480" s="29" t="n"/>
      <c r="AD480" s="27" t="n"/>
      <c r="AE480" s="27" t="n"/>
      <c r="AF480" s="27" t="n"/>
      <c r="AG480" s="27" t="n"/>
      <c r="AH480" s="33" t="n"/>
      <c r="AI480" s="27" t="n"/>
      <c r="AJ480" s="530" t="n"/>
      <c r="AK480" s="530" t="n"/>
      <c r="AL480" s="27" t="n"/>
      <c r="AM480" s="27" t="n"/>
      <c r="AN480" s="27" t="n"/>
      <c r="AO480" s="27" t="n"/>
      <c r="AP480" s="27" t="n"/>
      <c r="AQ480" s="33" t="n"/>
      <c r="AR480" s="33" t="n"/>
      <c r="AS480" s="33" t="n"/>
      <c r="AT480" s="33" t="n"/>
      <c r="AU480" s="33" t="n"/>
      <c r="AV480" s="33" t="n"/>
      <c r="AW480" s="33" t="n"/>
      <c r="AX480" s="33" t="n"/>
      <c r="AY480" s="33" t="n"/>
      <c r="AZ480" s="33" t="n"/>
      <c r="BA480" s="33" t="n"/>
      <c r="BB480" s="33" t="n"/>
      <c r="BC480" s="33" t="n"/>
      <c r="BD480" s="33" t="n"/>
      <c r="BE480" s="33" t="n"/>
      <c r="BF480" s="33" t="n"/>
      <c r="BG480" s="33" t="n"/>
      <c r="BH480" s="33" t="n"/>
      <c r="BI480" s="27" t="n"/>
      <c r="BJ480" s="33" t="n"/>
      <c r="BK480" s="33" t="n"/>
      <c r="BL480" s="33" t="n"/>
      <c r="BM480" s="27" t="n"/>
      <c r="BN480" s="27" t="n"/>
      <c r="BO480" s="27" t="n"/>
      <c r="BP480" s="27" t="n"/>
      <c r="BQ480" s="36" t="n"/>
      <c r="BR480" s="37" t="n"/>
      <c r="BS480" s="36" t="n"/>
      <c r="BT480" s="37" t="n"/>
    </row>
    <row r="481" ht="19.9" customHeight="1" s="521">
      <c r="A481" s="10" t="n">
        <v>481</v>
      </c>
      <c r="B481" s="16" t="n">
        <v>32</v>
      </c>
      <c r="C481" s="520" t="n"/>
      <c r="D481" s="50">
        <f>LEFT(F481,1)&amp;RIGHT(F481,2)&amp;"N"&amp;G481&amp;"S"&amp;H481&amp;"C"&amp;I481</f>
        <v/>
      </c>
      <c r="E481" s="527" t="inlineStr">
        <is>
          <t>Spare</t>
        </is>
      </c>
      <c r="F481" s="22">
        <f>F480</f>
        <v/>
      </c>
      <c r="G481" s="21">
        <f>G480</f>
        <v/>
      </c>
      <c r="H481" s="21">
        <f>H480</f>
        <v/>
      </c>
      <c r="I481" s="21" t="n">
        <v>32</v>
      </c>
      <c r="J481" s="85">
        <f>J480</f>
        <v/>
      </c>
      <c r="K481" s="22">
        <f>IF(MID(J481,4,3)="551","DO","DI")</f>
        <v/>
      </c>
      <c r="L481" s="22" t="n"/>
      <c r="M481" s="22" t="n"/>
      <c r="N481" s="22">
        <f>IF(N480&lt;&gt;"",N480,"")</f>
        <v/>
      </c>
      <c r="O481" s="22" t="n"/>
      <c r="P481" s="22" t="n"/>
      <c r="Q481" s="22" t="n"/>
      <c r="R481" s="22" t="n"/>
      <c r="S481" s="25">
        <f>"%Z"&amp;TEXT(G481,"00")&amp;TEXT(H481,"0")&amp;"1"&amp;TEXT(I481,"00")</f>
        <v/>
      </c>
      <c r="T481" s="22">
        <f>IF(D481&lt;&gt;"",D481,"")</f>
        <v/>
      </c>
      <c r="U481" s="26" t="n"/>
      <c r="V481" s="22">
        <f>IF(E481&lt;&gt;"",E481,"")</f>
        <v/>
      </c>
      <c r="W481" s="23" t="inlineStr">
        <is>
          <t>RE</t>
        </is>
      </c>
      <c r="X481" s="84" t="inlineStr">
        <is>
          <t>DCS</t>
        </is>
      </c>
      <c r="Y481" s="27" t="n"/>
      <c r="Z481" s="27" t="n"/>
      <c r="AA481" s="28" t="n"/>
      <c r="AB481" s="33" t="n"/>
      <c r="AC481" s="29" t="n"/>
      <c r="AD481" s="27" t="n"/>
      <c r="AE481" s="27" t="n"/>
      <c r="AF481" s="27" t="n"/>
      <c r="AG481" s="27" t="n"/>
      <c r="AH481" s="33" t="n"/>
      <c r="AI481" s="27" t="n"/>
      <c r="AJ481" s="530" t="n"/>
      <c r="AK481" s="530" t="n"/>
      <c r="AL481" s="27" t="n"/>
      <c r="AM481" s="27" t="n"/>
      <c r="AN481" s="27" t="n"/>
      <c r="AO481" s="27" t="n"/>
      <c r="AP481" s="27" t="n"/>
      <c r="AQ481" s="33" t="n"/>
      <c r="AR481" s="33" t="n"/>
      <c r="AS481" s="33" t="n"/>
      <c r="AT481" s="33" t="n"/>
      <c r="AU481" s="33" t="n"/>
      <c r="AV481" s="33" t="n"/>
      <c r="AW481" s="33" t="n"/>
      <c r="AX481" s="33" t="n"/>
      <c r="AY481" s="33" t="n"/>
      <c r="AZ481" s="33" t="n"/>
      <c r="BA481" s="33" t="n"/>
      <c r="BB481" s="33" t="n"/>
      <c r="BC481" s="33" t="n"/>
      <c r="BD481" s="33" t="n"/>
      <c r="BE481" s="33" t="n"/>
      <c r="BF481" s="33" t="n"/>
      <c r="BG481" s="33" t="n"/>
      <c r="BH481" s="33" t="n"/>
      <c r="BI481" s="27" t="n"/>
      <c r="BJ481" s="33" t="n"/>
      <c r="BK481" s="33" t="n"/>
      <c r="BL481" s="33" t="n"/>
      <c r="BM481" s="27" t="n"/>
      <c r="BN481" s="27" t="n"/>
      <c r="BO481" s="27" t="n"/>
      <c r="BP481" s="27" t="n"/>
      <c r="BQ481" s="36" t="n"/>
      <c r="BR481" s="37" t="n"/>
      <c r="BS481" s="36" t="n"/>
      <c r="BT481" s="37" t="n"/>
    </row>
    <row r="482" ht="19.9" customHeight="1" s="521">
      <c r="A482" s="10" t="n">
        <v>482</v>
      </c>
      <c r="B482" s="15" t="n">
        <v>1</v>
      </c>
      <c r="C482" s="519" t="n">
        <v>1830</v>
      </c>
      <c r="D482" s="43" t="inlineStr">
        <is>
          <t>18-YL-92101L</t>
        </is>
      </c>
      <c r="E482" s="537" t="inlineStr">
        <is>
          <t>18-PP-9201A REMOTE</t>
        </is>
      </c>
      <c r="F482" s="22">
        <f>F481</f>
        <v/>
      </c>
      <c r="G482" s="21" t="n">
        <v>10</v>
      </c>
      <c r="H482" s="21" t="n">
        <v>4</v>
      </c>
      <c r="I482" s="21" t="n">
        <v>1</v>
      </c>
      <c r="J482" s="85" t="inlineStr">
        <is>
          <t>ADV151-P</t>
        </is>
      </c>
      <c r="K482" s="22">
        <f>IF(MID(J482,4,3)="551","DO","DI")</f>
        <v/>
      </c>
      <c r="L482" s="22" t="n"/>
      <c r="M482" s="22" t="n"/>
      <c r="N482" s="22" t="inlineStr">
        <is>
          <t>N</t>
        </is>
      </c>
      <c r="O482" s="22" t="n"/>
      <c r="P482" s="22" t="n"/>
      <c r="Q482" s="83" t="n"/>
      <c r="R482" s="22" t="n"/>
      <c r="S482" s="25">
        <f>"%Z"&amp;TEXT(G482,"00")&amp;TEXT(H482,"0")&amp;"1"&amp;TEXT(I482,"00")</f>
        <v/>
      </c>
      <c r="T482" s="22">
        <f>IF(D482&lt;&gt;"",D482,"")</f>
        <v/>
      </c>
      <c r="U482" s="22" t="inlineStr">
        <is>
          <t>18-YL-92101L</t>
        </is>
      </c>
      <c r="V482" s="22">
        <f>IF(E482&lt;&gt;"",E482,"")</f>
        <v/>
      </c>
      <c r="W482" s="23" t="inlineStr">
        <is>
          <t>RE</t>
        </is>
      </c>
      <c r="X482" s="84" t="inlineStr">
        <is>
          <t>DCS</t>
        </is>
      </c>
      <c r="Y482" s="27" t="n"/>
      <c r="Z482" s="27" t="n"/>
      <c r="AA482" s="28" t="n"/>
      <c r="AB482" s="33" t="n"/>
      <c r="AC482" s="29" t="n"/>
      <c r="AD482" s="27" t="n"/>
      <c r="AE482" s="27" t="n"/>
      <c r="AF482" s="27" t="n"/>
      <c r="AG482" s="27" t="n"/>
      <c r="AH482" s="27" t="n"/>
      <c r="AI482" s="27" t="n"/>
      <c r="AJ482" s="530" t="n"/>
      <c r="AK482" s="530" t="n"/>
      <c r="AL482" s="27" t="n"/>
      <c r="AM482" s="27" t="n"/>
      <c r="AN482" s="27" t="n"/>
      <c r="AO482" s="27" t="n"/>
      <c r="AP482" s="27" t="n"/>
      <c r="AQ482" s="33" t="n"/>
      <c r="AR482" s="33" t="n"/>
      <c r="AS482" s="33" t="n"/>
      <c r="AT482" s="33" t="n"/>
      <c r="AU482" s="33" t="n"/>
      <c r="AV482" s="33" t="n"/>
      <c r="AW482" s="33" t="n"/>
      <c r="AX482" s="33" t="n"/>
      <c r="AY482" s="33" t="n"/>
      <c r="AZ482" s="33" t="n"/>
      <c r="BA482" s="33" t="n"/>
      <c r="BB482" s="33" t="n"/>
      <c r="BC482" s="33" t="n"/>
      <c r="BD482" s="33" t="n"/>
      <c r="BE482" s="33" t="n"/>
      <c r="BF482" s="33" t="n"/>
      <c r="BG482" s="33" t="n"/>
      <c r="BH482" s="33" t="n"/>
      <c r="BI482" s="27" t="n"/>
      <c r="BJ482" s="33" t="n"/>
      <c r="BK482" s="33" t="n"/>
      <c r="BL482" s="33" t="n"/>
      <c r="BM482" s="27" t="n"/>
      <c r="BN482" s="27" t="n"/>
      <c r="BO482" s="27" t="n"/>
      <c r="BP482" s="27" t="n"/>
      <c r="BQ482" s="522" t="inlineStr">
        <is>
          <t>9</t>
        </is>
      </c>
      <c r="BR482" s="37" t="n"/>
      <c r="BS482" s="36" t="n"/>
      <c r="BT482" s="37" t="n"/>
      <c r="BU482" s="39" t="n"/>
      <c r="BV482" s="523" t="n">
        <v>1830</v>
      </c>
    </row>
    <row r="483" ht="19.9" customHeight="1" s="521">
      <c r="A483" s="10" t="n">
        <v>483</v>
      </c>
      <c r="B483" s="15" t="n">
        <v>2</v>
      </c>
      <c r="C483" s="519" t="n">
        <v>1830</v>
      </c>
      <c r="D483" s="43" t="inlineStr">
        <is>
          <t>18-YL-92101R</t>
        </is>
      </c>
      <c r="E483" s="553" t="inlineStr">
        <is>
          <t>18-PP-9201A RUN</t>
        </is>
      </c>
      <c r="F483" s="22">
        <f>F482</f>
        <v/>
      </c>
      <c r="G483" s="21">
        <f>G482</f>
        <v/>
      </c>
      <c r="H483" s="21">
        <f>H482</f>
        <v/>
      </c>
      <c r="I483" s="21" t="n">
        <v>2</v>
      </c>
      <c r="J483" s="85">
        <f>J482</f>
        <v/>
      </c>
      <c r="K483" s="22">
        <f>IF(MID(J483,4,3)="551","DO","DI")</f>
        <v/>
      </c>
      <c r="L483" s="22" t="n"/>
      <c r="M483" s="22" t="n"/>
      <c r="N483" s="22">
        <f>IF(N482&lt;&gt;"",N482,"")</f>
        <v/>
      </c>
      <c r="O483" s="22" t="n"/>
      <c r="P483" s="22" t="n"/>
      <c r="Q483" s="22" t="n"/>
      <c r="R483" s="22" t="n"/>
      <c r="S483" s="25">
        <f>"%Z"&amp;TEXT(G483,"00")&amp;TEXT(H483,"0")&amp;"1"&amp;TEXT(I483,"00")</f>
        <v/>
      </c>
      <c r="T483" s="22">
        <f>IF(D483&lt;&gt;"",D483,"")</f>
        <v/>
      </c>
      <c r="U483" s="22" t="inlineStr">
        <is>
          <t>18-YL-92101R</t>
        </is>
      </c>
      <c r="V483" s="22">
        <f>IF(E483&lt;&gt;"",E483,"")</f>
        <v/>
      </c>
      <c r="W483" s="23" t="inlineStr">
        <is>
          <t>RE</t>
        </is>
      </c>
      <c r="X483" s="84" t="inlineStr">
        <is>
          <t>DCS</t>
        </is>
      </c>
      <c r="Y483" s="27" t="n"/>
      <c r="Z483" s="27" t="n"/>
      <c r="AA483" s="28" t="n"/>
      <c r="AB483" s="33" t="n"/>
      <c r="AC483" s="29" t="n"/>
      <c r="AD483" s="27" t="n"/>
      <c r="AE483" s="27" t="n"/>
      <c r="AF483" s="27" t="n"/>
      <c r="AG483" s="27" t="n"/>
      <c r="AH483" s="27" t="n"/>
      <c r="AI483" s="27" t="n"/>
      <c r="AJ483" s="530" t="n"/>
      <c r="AK483" s="530" t="n"/>
      <c r="AL483" s="27" t="n"/>
      <c r="AM483" s="27" t="n"/>
      <c r="AN483" s="27" t="n"/>
      <c r="AO483" s="27" t="n"/>
      <c r="AP483" s="27" t="n"/>
      <c r="AQ483" s="33" t="n"/>
      <c r="AR483" s="33" t="n"/>
      <c r="AS483" s="33" t="n"/>
      <c r="AT483" s="33" t="n"/>
      <c r="AU483" s="33" t="n"/>
      <c r="AV483" s="33" t="n"/>
      <c r="AW483" s="33" t="n"/>
      <c r="AX483" s="33" t="n"/>
      <c r="AY483" s="33" t="n"/>
      <c r="AZ483" s="33" t="n"/>
      <c r="BA483" s="33" t="n"/>
      <c r="BB483" s="33" t="n"/>
      <c r="BC483" s="33" t="n"/>
      <c r="BD483" s="33" t="n"/>
      <c r="BE483" s="33" t="n"/>
      <c r="BF483" s="33" t="n"/>
      <c r="BG483" s="33" t="n"/>
      <c r="BH483" s="33" t="n"/>
      <c r="BI483" s="27" t="n"/>
      <c r="BJ483" s="33" t="n"/>
      <c r="BK483" s="33" t="n"/>
      <c r="BL483" s="33" t="n"/>
      <c r="BM483" s="27" t="n"/>
      <c r="BN483" s="27" t="n"/>
      <c r="BO483" s="27" t="n"/>
      <c r="BP483" s="27" t="n"/>
      <c r="BQ483" s="522" t="inlineStr">
        <is>
          <t>9</t>
        </is>
      </c>
      <c r="BR483" s="37" t="n"/>
      <c r="BS483" s="36" t="n"/>
      <c r="BT483" s="37" t="n"/>
      <c r="BU483" s="39" t="n"/>
      <c r="BV483" s="523" t="n">
        <v>1830</v>
      </c>
    </row>
    <row r="484" ht="19.9" customHeight="1" s="521">
      <c r="A484" s="10" t="n">
        <v>484</v>
      </c>
      <c r="B484" s="15" t="n">
        <v>3</v>
      </c>
      <c r="C484" s="519" t="n">
        <v>1830</v>
      </c>
      <c r="D484" s="43" t="inlineStr">
        <is>
          <t>18-YL-92101F</t>
        </is>
      </c>
      <c r="E484" s="553" t="inlineStr">
        <is>
          <t>18-PP-9201A FAULT</t>
        </is>
      </c>
      <c r="F484" s="22">
        <f>F483</f>
        <v/>
      </c>
      <c r="G484" s="21">
        <f>G483</f>
        <v/>
      </c>
      <c r="H484" s="21">
        <f>H483</f>
        <v/>
      </c>
      <c r="I484" s="21" t="n">
        <v>3</v>
      </c>
      <c r="J484" s="85">
        <f>J483</f>
        <v/>
      </c>
      <c r="K484" s="22">
        <f>IF(MID(J484,4,3)="551","DO","DI")</f>
        <v/>
      </c>
      <c r="L484" s="22" t="n"/>
      <c r="M484" s="22" t="n"/>
      <c r="N484" s="22">
        <f>IF(N483&lt;&gt;"",N483,"")</f>
        <v/>
      </c>
      <c r="O484" s="22" t="n"/>
      <c r="P484" s="22" t="n"/>
      <c r="Q484" s="22" t="n"/>
      <c r="R484" s="22" t="n"/>
      <c r="S484" s="25">
        <f>"%Z"&amp;TEXT(G484,"00")&amp;TEXT(H484,"0")&amp;"1"&amp;TEXT(I484,"00")</f>
        <v/>
      </c>
      <c r="T484" s="22">
        <f>IF(D484&lt;&gt;"",D484,"")</f>
        <v/>
      </c>
      <c r="U484" s="22" t="inlineStr">
        <is>
          <t>18-YL-92101F</t>
        </is>
      </c>
      <c r="V484" s="22">
        <f>IF(E484&lt;&gt;"",E484,"")</f>
        <v/>
      </c>
      <c r="W484" s="23" t="inlineStr">
        <is>
          <t>RE</t>
        </is>
      </c>
      <c r="X484" s="84" t="inlineStr">
        <is>
          <t>DCS</t>
        </is>
      </c>
      <c r="Y484" s="27" t="n"/>
      <c r="Z484" s="27" t="n"/>
      <c r="AA484" s="28" t="n"/>
      <c r="AB484" s="33" t="n"/>
      <c r="AC484" s="29" t="n"/>
      <c r="AD484" s="27" t="n"/>
      <c r="AE484" s="27" t="n"/>
      <c r="AF484" s="27" t="n"/>
      <c r="AG484" s="27" t="n"/>
      <c r="AH484" s="27" t="n"/>
      <c r="AI484" s="27" t="n"/>
      <c r="AJ484" s="530" t="n"/>
      <c r="AK484" s="530" t="n"/>
      <c r="AL484" s="27" t="n"/>
      <c r="AM484" s="27" t="n"/>
      <c r="AN484" s="27" t="n"/>
      <c r="AO484" s="27" t="n"/>
      <c r="AP484" s="27" t="n"/>
      <c r="AQ484" s="33" t="n"/>
      <c r="AR484" s="33" t="n"/>
      <c r="AS484" s="33" t="n"/>
      <c r="AT484" s="33" t="n"/>
      <c r="AU484" s="33" t="n"/>
      <c r="AV484" s="33" t="n"/>
      <c r="AW484" s="33" t="n"/>
      <c r="AX484" s="33" t="n"/>
      <c r="AY484" s="33" t="n"/>
      <c r="AZ484" s="33" t="n"/>
      <c r="BA484" s="33" t="n"/>
      <c r="BB484" s="33" t="n"/>
      <c r="BC484" s="33" t="n"/>
      <c r="BD484" s="33" t="n"/>
      <c r="BE484" s="33" t="n"/>
      <c r="BF484" s="33" t="n"/>
      <c r="BG484" s="33" t="n"/>
      <c r="BH484" s="33" t="n"/>
      <c r="BI484" s="27" t="n"/>
      <c r="BJ484" s="33" t="n"/>
      <c r="BK484" s="33" t="n"/>
      <c r="BL484" s="33" t="n"/>
      <c r="BM484" s="27" t="n"/>
      <c r="BN484" s="27" t="n"/>
      <c r="BO484" s="27" t="n"/>
      <c r="BP484" s="27" t="n"/>
      <c r="BQ484" s="522" t="inlineStr">
        <is>
          <t>9</t>
        </is>
      </c>
      <c r="BR484" s="37" t="n"/>
      <c r="BS484" s="36" t="n"/>
      <c r="BT484" s="37" t="n"/>
      <c r="BU484" s="39" t="n"/>
      <c r="BV484" s="523" t="n">
        <v>1830</v>
      </c>
    </row>
    <row r="485" ht="19.9" customHeight="1" s="521">
      <c r="A485" s="10" t="n">
        <v>485</v>
      </c>
      <c r="B485" s="15" t="n">
        <v>4</v>
      </c>
      <c r="C485" s="519" t="n">
        <v>1830</v>
      </c>
      <c r="D485" s="43" t="inlineStr">
        <is>
          <t>18-YL-92102L</t>
        </is>
      </c>
      <c r="E485" s="553" t="inlineStr">
        <is>
          <t>18-PP-9201B REMOTE</t>
        </is>
      </c>
      <c r="F485" s="22">
        <f>F484</f>
        <v/>
      </c>
      <c r="G485" s="21">
        <f>G484</f>
        <v/>
      </c>
      <c r="H485" s="21">
        <f>H484</f>
        <v/>
      </c>
      <c r="I485" s="21" t="n">
        <v>4</v>
      </c>
      <c r="J485" s="85">
        <f>J484</f>
        <v/>
      </c>
      <c r="K485" s="22">
        <f>IF(MID(J485,4,3)="551","DO","DI")</f>
        <v/>
      </c>
      <c r="L485" s="22" t="n"/>
      <c r="M485" s="22" t="n"/>
      <c r="N485" s="22">
        <f>IF(N484&lt;&gt;"",N484,"")</f>
        <v/>
      </c>
      <c r="O485" s="22" t="n"/>
      <c r="P485" s="22" t="n"/>
      <c r="Q485" s="22" t="n"/>
      <c r="R485" s="22" t="n"/>
      <c r="S485" s="25">
        <f>"%Z"&amp;TEXT(G485,"00")&amp;TEXT(H485,"0")&amp;"1"&amp;TEXT(I485,"00")</f>
        <v/>
      </c>
      <c r="T485" s="22">
        <f>IF(D485&lt;&gt;"",D485,"")</f>
        <v/>
      </c>
      <c r="U485" s="22" t="inlineStr">
        <is>
          <t>18-YL-92102L</t>
        </is>
      </c>
      <c r="V485" s="22">
        <f>IF(E485&lt;&gt;"",E485,"")</f>
        <v/>
      </c>
      <c r="W485" s="23" t="inlineStr">
        <is>
          <t>RE</t>
        </is>
      </c>
      <c r="X485" s="84" t="inlineStr">
        <is>
          <t>DCS</t>
        </is>
      </c>
      <c r="Y485" s="27" t="n"/>
      <c r="Z485" s="27" t="n"/>
      <c r="AA485" s="28" t="n"/>
      <c r="AB485" s="33" t="n"/>
      <c r="AC485" s="29" t="n"/>
      <c r="AD485" s="27" t="n"/>
      <c r="AE485" s="27" t="n"/>
      <c r="AF485" s="27" t="n"/>
      <c r="AG485" s="27" t="n"/>
      <c r="AH485" s="27" t="n"/>
      <c r="AI485" s="27" t="n"/>
      <c r="AJ485" s="530" t="n"/>
      <c r="AK485" s="530" t="n"/>
      <c r="AL485" s="27" t="n"/>
      <c r="AM485" s="27" t="n"/>
      <c r="AN485" s="27" t="n"/>
      <c r="AO485" s="27" t="n"/>
      <c r="AP485" s="27" t="n"/>
      <c r="AQ485" s="33" t="n"/>
      <c r="AR485" s="33" t="n"/>
      <c r="AS485" s="33" t="n"/>
      <c r="AT485" s="33" t="n"/>
      <c r="AU485" s="33" t="n"/>
      <c r="AV485" s="33" t="n"/>
      <c r="AW485" s="33" t="n"/>
      <c r="AX485" s="33" t="n"/>
      <c r="AY485" s="33" t="n"/>
      <c r="AZ485" s="33" t="n"/>
      <c r="BA485" s="33" t="n"/>
      <c r="BB485" s="33" t="n"/>
      <c r="BC485" s="33" t="n"/>
      <c r="BD485" s="33" t="n"/>
      <c r="BE485" s="33" t="n"/>
      <c r="BF485" s="33" t="n"/>
      <c r="BG485" s="33" t="n"/>
      <c r="BH485" s="33" t="n"/>
      <c r="BI485" s="27" t="n"/>
      <c r="BJ485" s="33" t="n"/>
      <c r="BK485" s="33" t="n"/>
      <c r="BL485" s="33" t="n"/>
      <c r="BM485" s="27" t="n"/>
      <c r="BN485" s="27" t="n"/>
      <c r="BO485" s="27" t="n"/>
      <c r="BP485" s="27" t="n"/>
      <c r="BQ485" s="522" t="inlineStr">
        <is>
          <t>9</t>
        </is>
      </c>
      <c r="BR485" s="37" t="n"/>
      <c r="BS485" s="36" t="n"/>
      <c r="BT485" s="37" t="n"/>
      <c r="BU485" s="39" t="n"/>
      <c r="BV485" s="523" t="n">
        <v>1830</v>
      </c>
    </row>
    <row r="486" ht="19.9" customHeight="1" s="521">
      <c r="A486" s="10" t="n">
        <v>486</v>
      </c>
      <c r="B486" s="15" t="n">
        <v>5</v>
      </c>
      <c r="C486" s="519" t="n">
        <v>1830</v>
      </c>
      <c r="D486" s="43" t="inlineStr">
        <is>
          <t>18-YL-92102R</t>
        </is>
      </c>
      <c r="E486" s="553" t="inlineStr">
        <is>
          <t>18-PP-9201B RUN</t>
        </is>
      </c>
      <c r="F486" s="22">
        <f>F485</f>
        <v/>
      </c>
      <c r="G486" s="21">
        <f>G485</f>
        <v/>
      </c>
      <c r="H486" s="21">
        <f>H485</f>
        <v/>
      </c>
      <c r="I486" s="21" t="n">
        <v>5</v>
      </c>
      <c r="J486" s="85">
        <f>J485</f>
        <v/>
      </c>
      <c r="K486" s="22">
        <f>IF(MID(J486,4,3)="551","DO","DI")</f>
        <v/>
      </c>
      <c r="L486" s="22" t="n"/>
      <c r="M486" s="22" t="n"/>
      <c r="N486" s="22">
        <f>IF(N485&lt;&gt;"",N485,"")</f>
        <v/>
      </c>
      <c r="O486" s="22" t="n"/>
      <c r="P486" s="22" t="n"/>
      <c r="Q486" s="22" t="n"/>
      <c r="R486" s="22" t="n"/>
      <c r="S486" s="25">
        <f>"%Z"&amp;TEXT(G486,"00")&amp;TEXT(H486,"0")&amp;"1"&amp;TEXT(I486,"00")</f>
        <v/>
      </c>
      <c r="T486" s="22">
        <f>IF(D486&lt;&gt;"",D486,"")</f>
        <v/>
      </c>
      <c r="U486" s="22" t="inlineStr">
        <is>
          <t>18-YL-92102R</t>
        </is>
      </c>
      <c r="V486" s="22">
        <f>IF(E486&lt;&gt;"",E486,"")</f>
        <v/>
      </c>
      <c r="W486" s="23" t="inlineStr">
        <is>
          <t>RE</t>
        </is>
      </c>
      <c r="X486" s="84" t="inlineStr">
        <is>
          <t>DCS</t>
        </is>
      </c>
      <c r="Y486" s="27" t="n"/>
      <c r="Z486" s="27" t="n"/>
      <c r="AA486" s="28" t="n"/>
      <c r="AB486" s="33" t="n"/>
      <c r="AC486" s="29" t="n"/>
      <c r="AD486" s="27" t="n"/>
      <c r="AE486" s="27" t="n"/>
      <c r="AF486" s="27" t="n"/>
      <c r="AG486" s="27" t="n"/>
      <c r="AH486" s="27" t="n"/>
      <c r="AI486" s="27" t="n"/>
      <c r="AJ486" s="530" t="n"/>
      <c r="AK486" s="530" t="n"/>
      <c r="AL486" s="27" t="n"/>
      <c r="AM486" s="27" t="n"/>
      <c r="AN486" s="27" t="n"/>
      <c r="AO486" s="27" t="n"/>
      <c r="AP486" s="27" t="n"/>
      <c r="AQ486" s="33" t="n"/>
      <c r="AR486" s="33" t="n"/>
      <c r="AS486" s="33" t="n"/>
      <c r="AT486" s="33" t="n"/>
      <c r="AU486" s="33" t="n"/>
      <c r="AV486" s="33" t="n"/>
      <c r="AW486" s="33" t="n"/>
      <c r="AX486" s="33" t="n"/>
      <c r="AY486" s="33" t="n"/>
      <c r="AZ486" s="33" t="n"/>
      <c r="BA486" s="33" t="n"/>
      <c r="BB486" s="33" t="n"/>
      <c r="BC486" s="33" t="n"/>
      <c r="BD486" s="33" t="n"/>
      <c r="BE486" s="33" t="n"/>
      <c r="BF486" s="33" t="n"/>
      <c r="BG486" s="33" t="n"/>
      <c r="BH486" s="33" t="n"/>
      <c r="BI486" s="27" t="n"/>
      <c r="BJ486" s="33" t="n"/>
      <c r="BK486" s="33" t="n"/>
      <c r="BL486" s="33" t="n"/>
      <c r="BM486" s="27" t="n"/>
      <c r="BN486" s="27" t="n"/>
      <c r="BO486" s="27" t="n"/>
      <c r="BP486" s="27" t="n"/>
      <c r="BQ486" s="522" t="inlineStr">
        <is>
          <t>9</t>
        </is>
      </c>
      <c r="BR486" s="37" t="n"/>
      <c r="BS486" s="36" t="n"/>
      <c r="BT486" s="37" t="n"/>
      <c r="BU486" s="39" t="n"/>
      <c r="BV486" s="523" t="n">
        <v>1830</v>
      </c>
    </row>
    <row r="487" ht="19.9" customHeight="1" s="521">
      <c r="A487" s="10" t="n">
        <v>487</v>
      </c>
      <c r="B487" s="15" t="n">
        <v>6</v>
      </c>
      <c r="C487" s="519" t="n">
        <v>1830</v>
      </c>
      <c r="D487" s="43" t="inlineStr">
        <is>
          <t>18-YL-92102F</t>
        </is>
      </c>
      <c r="E487" s="553" t="inlineStr">
        <is>
          <t>18-PP-9201B FAULT</t>
        </is>
      </c>
      <c r="F487" s="22">
        <f>F486</f>
        <v/>
      </c>
      <c r="G487" s="21">
        <f>G486</f>
        <v/>
      </c>
      <c r="H487" s="21">
        <f>H486</f>
        <v/>
      </c>
      <c r="I487" s="21" t="n">
        <v>6</v>
      </c>
      <c r="J487" s="85">
        <f>J486</f>
        <v/>
      </c>
      <c r="K487" s="22">
        <f>IF(MID(J487,4,3)="551","DO","DI")</f>
        <v/>
      </c>
      <c r="L487" s="22" t="n"/>
      <c r="M487" s="22" t="n"/>
      <c r="N487" s="22">
        <f>IF(N486&lt;&gt;"",N486,"")</f>
        <v/>
      </c>
      <c r="O487" s="22" t="n"/>
      <c r="P487" s="22" t="n"/>
      <c r="Q487" s="22" t="n"/>
      <c r="R487" s="22" t="n"/>
      <c r="S487" s="25">
        <f>"%Z"&amp;TEXT(G487,"00")&amp;TEXT(H487,"0")&amp;"1"&amp;TEXT(I487,"00")</f>
        <v/>
      </c>
      <c r="T487" s="22">
        <f>IF(D487&lt;&gt;"",D487,"")</f>
        <v/>
      </c>
      <c r="U487" s="22" t="inlineStr">
        <is>
          <t>18-YL-92102F</t>
        </is>
      </c>
      <c r="V487" s="22">
        <f>IF(E487&lt;&gt;"",E487,"")</f>
        <v/>
      </c>
      <c r="W487" s="23" t="inlineStr">
        <is>
          <t>RE</t>
        </is>
      </c>
      <c r="X487" s="84" t="inlineStr">
        <is>
          <t>DCS</t>
        </is>
      </c>
      <c r="Y487" s="27" t="n"/>
      <c r="Z487" s="27" t="n"/>
      <c r="AA487" s="28" t="n"/>
      <c r="AB487" s="33" t="n"/>
      <c r="AC487" s="29" t="n"/>
      <c r="AD487" s="27" t="n"/>
      <c r="AE487" s="27" t="n"/>
      <c r="AF487" s="27" t="n"/>
      <c r="AG487" s="27" t="n"/>
      <c r="AH487" s="27" t="n"/>
      <c r="AI487" s="27" t="n"/>
      <c r="AJ487" s="530" t="n"/>
      <c r="AK487" s="530" t="n"/>
      <c r="AL487" s="27" t="n"/>
      <c r="AM487" s="27" t="n"/>
      <c r="AN487" s="27" t="n"/>
      <c r="AO487" s="27" t="n"/>
      <c r="AP487" s="27" t="n"/>
      <c r="AQ487" s="33" t="n"/>
      <c r="AR487" s="33" t="n"/>
      <c r="AS487" s="33" t="n"/>
      <c r="AT487" s="33" t="n"/>
      <c r="AU487" s="33" t="n"/>
      <c r="AV487" s="33" t="n"/>
      <c r="AW487" s="33" t="n"/>
      <c r="AX487" s="33" t="n"/>
      <c r="AY487" s="33" t="n"/>
      <c r="AZ487" s="33" t="n"/>
      <c r="BA487" s="33" t="n"/>
      <c r="BB487" s="33" t="n"/>
      <c r="BC487" s="33" t="n"/>
      <c r="BD487" s="33" t="n"/>
      <c r="BE487" s="33" t="n"/>
      <c r="BF487" s="33" t="n"/>
      <c r="BG487" s="33" t="n"/>
      <c r="BH487" s="33" t="n"/>
      <c r="BI487" s="27" t="n"/>
      <c r="BJ487" s="33" t="n"/>
      <c r="BK487" s="33" t="n"/>
      <c r="BL487" s="33" t="n"/>
      <c r="BM487" s="27" t="n"/>
      <c r="BN487" s="27" t="n"/>
      <c r="BO487" s="27" t="n"/>
      <c r="BP487" s="27" t="n"/>
      <c r="BQ487" s="522" t="inlineStr">
        <is>
          <t>9</t>
        </is>
      </c>
      <c r="BR487" s="37" t="n"/>
      <c r="BS487" s="36" t="n"/>
      <c r="BT487" s="37" t="n"/>
      <c r="BU487" s="39" t="n"/>
      <c r="BV487" s="523" t="n">
        <v>1830</v>
      </c>
    </row>
    <row r="488" ht="19.9" customHeight="1" s="521">
      <c r="A488" s="10" t="n">
        <v>488</v>
      </c>
      <c r="B488" s="15" t="n">
        <v>7</v>
      </c>
      <c r="C488" s="519" t="n">
        <v>1830</v>
      </c>
      <c r="D488" s="43" t="inlineStr">
        <is>
          <t>18-YL-35103RN</t>
        </is>
      </c>
      <c r="E488" s="553" t="inlineStr">
        <is>
          <t>排气过滤器18-FL3501X反吹</t>
        </is>
      </c>
      <c r="F488" s="22">
        <f>F487</f>
        <v/>
      </c>
      <c r="G488" s="21">
        <f>G487</f>
        <v/>
      </c>
      <c r="H488" s="21">
        <f>H487</f>
        <v/>
      </c>
      <c r="I488" s="21" t="n">
        <v>7</v>
      </c>
      <c r="J488" s="85">
        <f>J487</f>
        <v/>
      </c>
      <c r="K488" s="22">
        <f>IF(MID(J488,4,3)="551","DO","DI")</f>
        <v/>
      </c>
      <c r="L488" s="22" t="n"/>
      <c r="M488" s="22" t="n"/>
      <c r="N488" s="22">
        <f>IF(N487&lt;&gt;"",N487,"")</f>
        <v/>
      </c>
      <c r="O488" s="22" t="n"/>
      <c r="P488" s="22" t="n"/>
      <c r="Q488" s="22" t="n"/>
      <c r="R488" s="22" t="n"/>
      <c r="S488" s="25">
        <f>"%Z"&amp;TEXT(G488,"00")&amp;TEXT(H488,"0")&amp;"1"&amp;TEXT(I488,"00")</f>
        <v/>
      </c>
      <c r="T488" s="22">
        <f>IF(D488&lt;&gt;"",D488,"")</f>
        <v/>
      </c>
      <c r="U488" s="22" t="inlineStr">
        <is>
          <t>18-YL-35103RN</t>
        </is>
      </c>
      <c r="V488" s="22">
        <f>IF(E488&lt;&gt;"",E488,"")</f>
        <v/>
      </c>
      <c r="W488" s="23" t="inlineStr">
        <is>
          <t>RE</t>
        </is>
      </c>
      <c r="X488" s="84" t="inlineStr">
        <is>
          <t>DCS</t>
        </is>
      </c>
      <c r="Y488" s="27" t="n"/>
      <c r="Z488" s="27" t="n"/>
      <c r="AA488" s="28" t="n"/>
      <c r="AB488" s="33" t="n"/>
      <c r="AC488" s="29" t="n"/>
      <c r="AD488" s="27" t="n"/>
      <c r="AE488" s="27" t="n"/>
      <c r="AF488" s="27" t="n"/>
      <c r="AG488" s="27" t="n"/>
      <c r="AH488" s="27" t="n"/>
      <c r="AI488" s="27" t="n"/>
      <c r="AJ488" s="530" t="n"/>
      <c r="AK488" s="530" t="inlineStr">
        <is>
          <t>无电缆信息</t>
        </is>
      </c>
      <c r="AL488" s="27" t="n"/>
      <c r="AM488" s="27" t="n"/>
      <c r="AN488" s="27" t="n"/>
      <c r="AO488" s="27" t="n"/>
      <c r="AP488" s="27" t="n"/>
      <c r="AQ488" s="33" t="n"/>
      <c r="AR488" s="33" t="n"/>
      <c r="AS488" s="33" t="n"/>
      <c r="AT488" s="33" t="n"/>
      <c r="AU488" s="33" t="n"/>
      <c r="AV488" s="33" t="n"/>
      <c r="AW488" s="33" t="n"/>
      <c r="AX488" s="33" t="n"/>
      <c r="AY488" s="33" t="n"/>
      <c r="AZ488" s="33" t="n"/>
      <c r="BA488" s="33" t="n"/>
      <c r="BB488" s="33" t="n"/>
      <c r="BC488" s="33" t="n"/>
      <c r="BD488" s="33" t="n"/>
      <c r="BE488" s="33" t="n"/>
      <c r="BF488" s="33" t="n"/>
      <c r="BG488" s="33" t="n"/>
      <c r="BH488" s="33" t="n"/>
      <c r="BI488" s="27" t="n"/>
      <c r="BJ488" s="33" t="n"/>
      <c r="BK488" s="33" t="n"/>
      <c r="BL488" s="33" t="n"/>
      <c r="BM488" s="27" t="n"/>
      <c r="BN488" s="27" t="n"/>
      <c r="BO488" s="27" t="n"/>
      <c r="BP488" s="27" t="n"/>
      <c r="BQ488" s="522" t="inlineStr">
        <is>
          <t>5</t>
        </is>
      </c>
      <c r="BR488" s="37" t="n"/>
      <c r="BS488" s="36" t="n"/>
      <c r="BT488" s="37" t="n"/>
      <c r="BU488" s="39" t="n"/>
      <c r="BV488" s="523" t="n">
        <v>1830</v>
      </c>
    </row>
    <row r="489" ht="19.9" customHeight="1" s="521">
      <c r="A489" s="10" t="n">
        <v>489</v>
      </c>
      <c r="B489" s="15" t="n">
        <v>8</v>
      </c>
      <c r="C489" s="519" t="n">
        <v>1830</v>
      </c>
      <c r="D489" s="43" t="inlineStr">
        <is>
          <t>18-LHS-35103REM</t>
        </is>
      </c>
      <c r="E489" s="553" t="inlineStr">
        <is>
          <t>排气过滤器18-FL3501X远程</t>
        </is>
      </c>
      <c r="F489" s="22">
        <f>F488</f>
        <v/>
      </c>
      <c r="G489" s="21">
        <f>G488</f>
        <v/>
      </c>
      <c r="H489" s="21">
        <f>H488</f>
        <v/>
      </c>
      <c r="I489" s="21" t="n">
        <v>8</v>
      </c>
      <c r="J489" s="85">
        <f>J488</f>
        <v/>
      </c>
      <c r="K489" s="22">
        <f>IF(MID(J489,4,3)="551","DO","DI")</f>
        <v/>
      </c>
      <c r="L489" s="22" t="n"/>
      <c r="M489" s="22" t="n"/>
      <c r="N489" s="22">
        <f>IF(N488&lt;&gt;"",N488,"")</f>
        <v/>
      </c>
      <c r="O489" s="22" t="n"/>
      <c r="P489" s="22" t="n"/>
      <c r="Q489" s="22" t="n"/>
      <c r="R489" s="22" t="n"/>
      <c r="S489" s="25">
        <f>"%Z"&amp;TEXT(G489,"00")&amp;TEXT(H489,"0")&amp;"1"&amp;TEXT(I489,"00")</f>
        <v/>
      </c>
      <c r="T489" s="22">
        <f>IF(D489&lt;&gt;"",D489,"")</f>
        <v/>
      </c>
      <c r="U489" s="22" t="inlineStr">
        <is>
          <t>18-LHS-35103REM</t>
        </is>
      </c>
      <c r="V489" s="22">
        <f>IF(E489&lt;&gt;"",E489,"")</f>
        <v/>
      </c>
      <c r="W489" s="23" t="inlineStr">
        <is>
          <t>RE</t>
        </is>
      </c>
      <c r="X489" s="84" t="inlineStr">
        <is>
          <t>DCS</t>
        </is>
      </c>
      <c r="Y489" s="27" t="n"/>
      <c r="Z489" s="27" t="n"/>
      <c r="AA489" s="28" t="n"/>
      <c r="AB489" s="33" t="n"/>
      <c r="AC489" s="29" t="n"/>
      <c r="AD489" s="27" t="n"/>
      <c r="AE489" s="27" t="n"/>
      <c r="AF489" s="27" t="n"/>
      <c r="AG489" s="27" t="n"/>
      <c r="AH489" s="27" t="n"/>
      <c r="AI489" s="27" t="n"/>
      <c r="AJ489" s="530" t="n"/>
      <c r="AK489" s="530" t="inlineStr">
        <is>
          <t>无电缆信息</t>
        </is>
      </c>
      <c r="AL489" s="27" t="n"/>
      <c r="AM489" s="27" t="n"/>
      <c r="AN489" s="27" t="n"/>
      <c r="AO489" s="27" t="n"/>
      <c r="AP489" s="27" t="n"/>
      <c r="AQ489" s="33" t="n"/>
      <c r="AR489" s="33" t="n"/>
      <c r="AS489" s="33" t="n"/>
      <c r="AT489" s="33" t="n"/>
      <c r="AU489" s="33" t="n"/>
      <c r="AV489" s="33" t="n"/>
      <c r="AW489" s="33" t="n"/>
      <c r="AX489" s="33" t="n"/>
      <c r="AY489" s="33" t="n"/>
      <c r="AZ489" s="33" t="n"/>
      <c r="BA489" s="33" t="n"/>
      <c r="BB489" s="33" t="n"/>
      <c r="BC489" s="33" t="n"/>
      <c r="BD489" s="33" t="n"/>
      <c r="BE489" s="33" t="n"/>
      <c r="BF489" s="33" t="n"/>
      <c r="BG489" s="33" t="n"/>
      <c r="BH489" s="33" t="n"/>
      <c r="BI489" s="27" t="n"/>
      <c r="BJ489" s="33" t="n"/>
      <c r="BK489" s="33" t="n"/>
      <c r="BL489" s="33" t="n"/>
      <c r="BM489" s="27" t="n"/>
      <c r="BN489" s="27" t="n"/>
      <c r="BO489" s="27" t="n"/>
      <c r="BP489" s="27" t="n"/>
      <c r="BQ489" s="522" t="inlineStr">
        <is>
          <t>1</t>
        </is>
      </c>
      <c r="BR489" s="37" t="n"/>
      <c r="BS489" s="36" t="n"/>
      <c r="BT489" s="37" t="n"/>
      <c r="BU489" s="39" t="n"/>
      <c r="BV489" s="523" t="n">
        <v>1830</v>
      </c>
    </row>
    <row r="490" ht="19.9" customHeight="1" s="521">
      <c r="A490" s="10" t="n">
        <v>490</v>
      </c>
      <c r="B490" s="15" t="n">
        <v>9</v>
      </c>
      <c r="C490" s="519" t="n">
        <v>1830</v>
      </c>
      <c r="D490" s="43" t="inlineStr">
        <is>
          <t>18-PASL-35203</t>
        </is>
      </c>
      <c r="E490" s="553" t="inlineStr">
        <is>
          <t>输送氮气风机3501AX入压低</t>
        </is>
      </c>
      <c r="F490" s="22">
        <f>F489</f>
        <v/>
      </c>
      <c r="G490" s="21">
        <f>G489</f>
        <v/>
      </c>
      <c r="H490" s="21">
        <f>H489</f>
        <v/>
      </c>
      <c r="I490" s="21" t="n">
        <v>9</v>
      </c>
      <c r="J490" s="85">
        <f>J489</f>
        <v/>
      </c>
      <c r="K490" s="22">
        <f>IF(MID(J490,4,3)="551","DO","DI")</f>
        <v/>
      </c>
      <c r="L490" s="22" t="n"/>
      <c r="M490" s="22" t="n"/>
      <c r="N490" s="22">
        <f>IF(N489&lt;&gt;"",N489,"")</f>
        <v/>
      </c>
      <c r="O490" s="22" t="n"/>
      <c r="P490" s="22" t="n"/>
      <c r="Q490" s="22" t="n"/>
      <c r="R490" s="22" t="n"/>
      <c r="S490" s="25">
        <f>"%Z"&amp;TEXT(G490,"00")&amp;TEXT(H490,"0")&amp;"1"&amp;TEXT(I490,"00")</f>
        <v/>
      </c>
      <c r="T490" s="22">
        <f>IF(D490&lt;&gt;"",D490,"")</f>
        <v/>
      </c>
      <c r="U490" s="22" t="inlineStr">
        <is>
          <t>18-PSAL-35203</t>
        </is>
      </c>
      <c r="V490" s="22">
        <f>IF(E490&lt;&gt;"",E490,"")</f>
        <v/>
      </c>
      <c r="W490" s="23" t="inlineStr">
        <is>
          <t>RE</t>
        </is>
      </c>
      <c r="X490" s="84" t="inlineStr">
        <is>
          <t>DCS</t>
        </is>
      </c>
      <c r="Y490" s="27" t="n"/>
      <c r="Z490" s="27" t="n"/>
      <c r="AA490" s="28" t="n"/>
      <c r="AB490" s="33" t="n"/>
      <c r="AC490" s="29" t="n"/>
      <c r="AD490" s="27" t="n"/>
      <c r="AE490" s="27" t="n"/>
      <c r="AF490" s="27" t="n"/>
      <c r="AG490" s="27" t="n"/>
      <c r="AH490" s="27" t="n"/>
      <c r="AI490" s="27" t="n"/>
      <c r="AJ490" s="530" t="n"/>
      <c r="AK490" s="530" t="n"/>
      <c r="AL490" s="27" t="n"/>
      <c r="AM490" s="27" t="n"/>
      <c r="AN490" s="27" t="n"/>
      <c r="AO490" s="27" t="n"/>
      <c r="AP490" s="27" t="n"/>
      <c r="AQ490" s="33" t="n"/>
      <c r="AR490" s="33" t="n"/>
      <c r="AS490" s="33" t="n"/>
      <c r="AT490" s="33" t="n"/>
      <c r="AU490" s="33" t="n"/>
      <c r="AV490" s="33" t="n"/>
      <c r="AW490" s="33" t="n"/>
      <c r="AX490" s="33" t="n"/>
      <c r="AY490" s="33" t="n"/>
      <c r="AZ490" s="33" t="n"/>
      <c r="BA490" s="33" t="n"/>
      <c r="BB490" s="33" t="n"/>
      <c r="BC490" s="33" t="n"/>
      <c r="BD490" s="33" t="n"/>
      <c r="BE490" s="33" t="n"/>
      <c r="BF490" s="33" t="n"/>
      <c r="BG490" s="33" t="n"/>
      <c r="BH490" s="33" t="n"/>
      <c r="BI490" s="27" t="n"/>
      <c r="BJ490" s="33" t="n"/>
      <c r="BK490" s="33" t="n"/>
      <c r="BL490" s="33" t="n"/>
      <c r="BM490" s="27" t="n"/>
      <c r="BN490" s="27" t="n"/>
      <c r="BO490" s="27" t="n"/>
      <c r="BP490" s="27" t="n"/>
      <c r="BQ490" s="522" t="inlineStr">
        <is>
          <t>-</t>
        </is>
      </c>
      <c r="BR490" s="37" t="n"/>
      <c r="BS490" s="36" t="n"/>
      <c r="BT490" s="37" t="n"/>
      <c r="BU490" s="39" t="n"/>
      <c r="BV490" s="523" t="n">
        <v>1830</v>
      </c>
    </row>
    <row r="491" ht="19.9" customHeight="1" s="521">
      <c r="A491" s="10" t="n">
        <v>491</v>
      </c>
      <c r="B491" s="15" t="n">
        <v>10</v>
      </c>
      <c r="C491" s="519" t="n">
        <v>1830</v>
      </c>
      <c r="D491" s="43" t="inlineStr">
        <is>
          <t>18-TASH-35202</t>
        </is>
      </c>
      <c r="E491" s="553" t="inlineStr">
        <is>
          <t>输送氮气风机3501AX出温高</t>
        </is>
      </c>
      <c r="F491" s="22">
        <f>F490</f>
        <v/>
      </c>
      <c r="G491" s="21">
        <f>G490</f>
        <v/>
      </c>
      <c r="H491" s="21">
        <f>H490</f>
        <v/>
      </c>
      <c r="I491" s="21" t="n">
        <v>10</v>
      </c>
      <c r="J491" s="85">
        <f>J490</f>
        <v/>
      </c>
      <c r="K491" s="22">
        <f>IF(MID(J491,4,3)="551","DO","DI")</f>
        <v/>
      </c>
      <c r="L491" s="22" t="n"/>
      <c r="M491" s="22" t="n"/>
      <c r="N491" s="22">
        <f>IF(N490&lt;&gt;"",N490,"")</f>
        <v/>
      </c>
      <c r="O491" s="22" t="n"/>
      <c r="P491" s="22" t="n"/>
      <c r="Q491" s="22" t="n"/>
      <c r="R491" s="22" t="n"/>
      <c r="S491" s="25">
        <f>"%Z"&amp;TEXT(G491,"00")&amp;TEXT(H491,"0")&amp;"1"&amp;TEXT(I491,"00")</f>
        <v/>
      </c>
      <c r="T491" s="22">
        <f>IF(D491&lt;&gt;"",D491,"")</f>
        <v/>
      </c>
      <c r="U491" s="22" t="inlineStr">
        <is>
          <t>18-TSAH-35202</t>
        </is>
      </c>
      <c r="V491" s="22">
        <f>IF(E491&lt;&gt;"",E491,"")</f>
        <v/>
      </c>
      <c r="W491" s="23" t="inlineStr">
        <is>
          <t>RE</t>
        </is>
      </c>
      <c r="X491" s="84" t="inlineStr">
        <is>
          <t>DCS</t>
        </is>
      </c>
      <c r="Y491" s="27" t="n"/>
      <c r="Z491" s="27" t="n"/>
      <c r="AA491" s="28" t="n"/>
      <c r="AB491" s="33" t="n"/>
      <c r="AC491" s="29" t="n"/>
      <c r="AD491" s="27" t="n"/>
      <c r="AE491" s="27" t="n"/>
      <c r="AF491" s="27" t="n"/>
      <c r="AG491" s="27" t="n"/>
      <c r="AH491" s="27" t="n"/>
      <c r="AI491" s="27" t="n"/>
      <c r="AJ491" s="530" t="inlineStr">
        <is>
          <t>18-3501-DJB-0013</t>
        </is>
      </c>
      <c r="AK491" s="530" t="inlineStr">
        <is>
          <t>DCS</t>
        </is>
      </c>
      <c r="AL491" s="27" t="n"/>
      <c r="AM491" s="27" t="n"/>
      <c r="AN491" s="27" t="n"/>
      <c r="AO491" s="27" t="n"/>
      <c r="AP491" s="27" t="n"/>
      <c r="AQ491" s="33" t="n"/>
      <c r="AR491" s="33" t="n"/>
      <c r="AS491" s="33" t="n"/>
      <c r="AT491" s="33" t="n"/>
      <c r="AU491" s="33" t="n"/>
      <c r="AV491" s="33" t="n"/>
      <c r="AW491" s="33" t="n"/>
      <c r="AX491" s="33" t="n"/>
      <c r="AY491" s="33" t="n"/>
      <c r="AZ491" s="33" t="n"/>
      <c r="BA491" s="33" t="n"/>
      <c r="BB491" s="33" t="n"/>
      <c r="BC491" s="33" t="n"/>
      <c r="BD491" s="33" t="n"/>
      <c r="BE491" s="33" t="n"/>
      <c r="BF491" s="33" t="n"/>
      <c r="BG491" s="33" t="n"/>
      <c r="BH491" s="33" t="n"/>
      <c r="BI491" s="27" t="n"/>
      <c r="BJ491" s="33" t="n"/>
      <c r="BK491" s="33" t="n"/>
      <c r="BL491" s="33" t="n"/>
      <c r="BM491" s="27" t="n"/>
      <c r="BN491" s="27" t="n"/>
      <c r="BO491" s="27" t="n"/>
      <c r="BP491" s="27" t="n"/>
      <c r="BQ491" s="522" t="inlineStr">
        <is>
          <t>-</t>
        </is>
      </c>
      <c r="BR491" s="37" t="n"/>
      <c r="BS491" s="36" t="n"/>
      <c r="BT491" s="37" t="n"/>
      <c r="BU491" s="39" t="n"/>
      <c r="BV491" s="523" t="n">
        <v>1830</v>
      </c>
    </row>
    <row r="492" ht="19.9" customHeight="1" s="521">
      <c r="A492" s="10" t="n">
        <v>492</v>
      </c>
      <c r="B492" s="15" t="n">
        <v>11</v>
      </c>
      <c r="C492" s="519" t="n">
        <v>1830</v>
      </c>
      <c r="D492" s="43" t="inlineStr">
        <is>
          <t>18-PASH-35202</t>
        </is>
      </c>
      <c r="E492" s="553" t="inlineStr">
        <is>
          <t>输送氮气风机3501AX出压高</t>
        </is>
      </c>
      <c r="F492" s="22">
        <f>F491</f>
        <v/>
      </c>
      <c r="G492" s="21">
        <f>G491</f>
        <v/>
      </c>
      <c r="H492" s="21">
        <f>H491</f>
        <v/>
      </c>
      <c r="I492" s="21" t="n">
        <v>11</v>
      </c>
      <c r="J492" s="85">
        <f>J491</f>
        <v/>
      </c>
      <c r="K492" s="22">
        <f>IF(MID(J492,4,3)="551","DO","DI")</f>
        <v/>
      </c>
      <c r="L492" s="22" t="n"/>
      <c r="M492" s="22" t="n"/>
      <c r="N492" s="22">
        <f>IF(N491&lt;&gt;"",N491,"")</f>
        <v/>
      </c>
      <c r="O492" s="22" t="n"/>
      <c r="P492" s="22" t="n"/>
      <c r="Q492" s="22" t="n"/>
      <c r="R492" s="22" t="n"/>
      <c r="S492" s="25">
        <f>"%Z"&amp;TEXT(G492,"00")&amp;TEXT(H492,"0")&amp;"1"&amp;TEXT(I492,"00")</f>
        <v/>
      </c>
      <c r="T492" s="22">
        <f>IF(D492&lt;&gt;"",D492,"")</f>
        <v/>
      </c>
      <c r="U492" s="22" t="inlineStr">
        <is>
          <t>18-PSAH-35202</t>
        </is>
      </c>
      <c r="V492" s="22">
        <f>IF(E492&lt;&gt;"",E492,"")</f>
        <v/>
      </c>
      <c r="W492" s="23" t="inlineStr">
        <is>
          <t>RE</t>
        </is>
      </c>
      <c r="X492" s="84" t="inlineStr">
        <is>
          <t>DCS</t>
        </is>
      </c>
      <c r="Y492" s="27" t="n"/>
      <c r="Z492" s="27" t="n"/>
      <c r="AA492" s="28" t="n"/>
      <c r="AB492" s="33" t="n"/>
      <c r="AC492" s="29" t="n"/>
      <c r="AD492" s="27" t="n"/>
      <c r="AE492" s="27" t="n"/>
      <c r="AF492" s="27" t="n"/>
      <c r="AG492" s="27" t="n"/>
      <c r="AH492" s="27" t="n"/>
      <c r="AI492" s="27" t="n"/>
      <c r="AJ492" s="530" t="inlineStr">
        <is>
          <t>18-3501-DJB-0013</t>
        </is>
      </c>
      <c r="AK492" s="530" t="inlineStr">
        <is>
          <t>DCS</t>
        </is>
      </c>
      <c r="AL492" s="27" t="n"/>
      <c r="AM492" s="27" t="n"/>
      <c r="AN492" s="27" t="n"/>
      <c r="AO492" s="27" t="n"/>
      <c r="AP492" s="27" t="n"/>
      <c r="AQ492" s="33" t="n"/>
      <c r="AR492" s="33" t="n"/>
      <c r="AS492" s="33" t="n"/>
      <c r="AT492" s="33" t="n"/>
      <c r="AU492" s="33" t="n"/>
      <c r="AV492" s="33" t="n"/>
      <c r="AW492" s="33" t="n"/>
      <c r="AX492" s="33" t="n"/>
      <c r="AY492" s="33" t="n"/>
      <c r="AZ492" s="33" t="n"/>
      <c r="BA492" s="33" t="n"/>
      <c r="BB492" s="33" t="n"/>
      <c r="BC492" s="33" t="n"/>
      <c r="BD492" s="33" t="n"/>
      <c r="BE492" s="33" t="n"/>
      <c r="BF492" s="33" t="n"/>
      <c r="BG492" s="33" t="n"/>
      <c r="BH492" s="33" t="n"/>
      <c r="BI492" s="27" t="n"/>
      <c r="BJ492" s="33" t="n"/>
      <c r="BK492" s="33" t="n"/>
      <c r="BL492" s="33" t="n"/>
      <c r="BM492" s="27" t="n"/>
      <c r="BN492" s="27" t="n"/>
      <c r="BO492" s="27" t="n"/>
      <c r="BP492" s="27" t="n"/>
      <c r="BQ492" s="522" t="inlineStr">
        <is>
          <t>-</t>
        </is>
      </c>
      <c r="BR492" s="37" t="n"/>
      <c r="BS492" s="36" t="n"/>
      <c r="BT492" s="37" t="n"/>
      <c r="BU492" s="39" t="n"/>
      <c r="BV492" s="523" t="n">
        <v>1830</v>
      </c>
    </row>
    <row r="493" ht="19.9" customHeight="1" s="521">
      <c r="A493" s="10" t="n">
        <v>493</v>
      </c>
      <c r="B493" s="15" t="n">
        <v>12</v>
      </c>
      <c r="C493" s="519" t="n">
        <v>1830</v>
      </c>
      <c r="D493" s="43" t="inlineStr">
        <is>
          <t>18-PASL-35213</t>
        </is>
      </c>
      <c r="E493" s="553" t="inlineStr">
        <is>
          <t>输送氮气风机3501BX入压低</t>
        </is>
      </c>
      <c r="F493" s="22">
        <f>F492</f>
        <v/>
      </c>
      <c r="G493" s="21">
        <f>G492</f>
        <v/>
      </c>
      <c r="H493" s="21">
        <f>H492</f>
        <v/>
      </c>
      <c r="I493" s="21" t="n">
        <v>12</v>
      </c>
      <c r="J493" s="85">
        <f>J492</f>
        <v/>
      </c>
      <c r="K493" s="22">
        <f>IF(MID(J493,4,3)="551","DO","DI")</f>
        <v/>
      </c>
      <c r="L493" s="22" t="n"/>
      <c r="M493" s="22" t="n"/>
      <c r="N493" s="22">
        <f>IF(N492&lt;&gt;"",N492,"")</f>
        <v/>
      </c>
      <c r="O493" s="22" t="n"/>
      <c r="P493" s="22" t="n"/>
      <c r="Q493" s="22" t="n"/>
      <c r="R493" s="22" t="n"/>
      <c r="S493" s="25">
        <f>"%Z"&amp;TEXT(G493,"00")&amp;TEXT(H493,"0")&amp;"1"&amp;TEXT(I493,"00")</f>
        <v/>
      </c>
      <c r="T493" s="22">
        <f>IF(D493&lt;&gt;"",D493,"")</f>
        <v/>
      </c>
      <c r="U493" s="22" t="inlineStr">
        <is>
          <t>18-PSAL-35213</t>
        </is>
      </c>
      <c r="V493" s="22">
        <f>IF(E493&lt;&gt;"",E493,"")</f>
        <v/>
      </c>
      <c r="W493" s="23" t="inlineStr">
        <is>
          <t>RE</t>
        </is>
      </c>
      <c r="X493" s="84" t="inlineStr">
        <is>
          <t>DCS</t>
        </is>
      </c>
      <c r="Y493" s="27" t="n"/>
      <c r="Z493" s="27" t="n"/>
      <c r="AA493" s="28" t="n"/>
      <c r="AB493" s="33" t="n"/>
      <c r="AC493" s="29" t="n"/>
      <c r="AD493" s="27" t="n"/>
      <c r="AE493" s="27" t="n"/>
      <c r="AF493" s="27" t="n"/>
      <c r="AG493" s="27" t="n"/>
      <c r="AH493" s="27" t="n"/>
      <c r="AI493" s="27" t="n"/>
      <c r="AJ493" s="530" t="inlineStr">
        <is>
          <t>18-3501-DJB-0013</t>
        </is>
      </c>
      <c r="AK493" s="530" t="inlineStr">
        <is>
          <t>DCS</t>
        </is>
      </c>
      <c r="AL493" s="27" t="n"/>
      <c r="AM493" s="27" t="n"/>
      <c r="AN493" s="27" t="n"/>
      <c r="AO493" s="27" t="n"/>
      <c r="AP493" s="27" t="n"/>
      <c r="AQ493" s="33" t="n"/>
      <c r="AR493" s="33" t="n"/>
      <c r="AS493" s="33" t="n"/>
      <c r="AT493" s="33" t="n"/>
      <c r="AU493" s="33" t="n"/>
      <c r="AV493" s="33" t="n"/>
      <c r="AW493" s="33" t="n"/>
      <c r="AX493" s="33" t="n"/>
      <c r="AY493" s="33" t="n"/>
      <c r="AZ493" s="33" t="n"/>
      <c r="BA493" s="33" t="n"/>
      <c r="BB493" s="33" t="n"/>
      <c r="BC493" s="33" t="n"/>
      <c r="BD493" s="33" t="n"/>
      <c r="BE493" s="33" t="n"/>
      <c r="BF493" s="33" t="n"/>
      <c r="BG493" s="33" t="n"/>
      <c r="BH493" s="33" t="n"/>
      <c r="BI493" s="27" t="n"/>
      <c r="BJ493" s="33" t="n"/>
      <c r="BK493" s="33" t="n"/>
      <c r="BL493" s="33" t="n"/>
      <c r="BM493" s="27" t="n"/>
      <c r="BN493" s="27" t="n"/>
      <c r="BO493" s="27" t="n"/>
      <c r="BP493" s="27" t="n"/>
      <c r="BQ493" s="522" t="inlineStr">
        <is>
          <t>-</t>
        </is>
      </c>
      <c r="BR493" s="37" t="n"/>
      <c r="BS493" s="36" t="n"/>
      <c r="BT493" s="37" t="n"/>
      <c r="BU493" s="39" t="n"/>
      <c r="BV493" s="523" t="n">
        <v>1830</v>
      </c>
    </row>
    <row r="494" ht="19.9" customHeight="1" s="521">
      <c r="A494" s="10" t="n">
        <v>494</v>
      </c>
      <c r="B494" s="15" t="n">
        <v>13</v>
      </c>
      <c r="C494" s="519" t="n">
        <v>1830</v>
      </c>
      <c r="D494" s="43" t="inlineStr">
        <is>
          <t>18-TASH-35212</t>
        </is>
      </c>
      <c r="E494" s="553" t="inlineStr">
        <is>
          <t>输送氮气风机3501BX出温高</t>
        </is>
      </c>
      <c r="F494" s="22">
        <f>F493</f>
        <v/>
      </c>
      <c r="G494" s="21">
        <f>G493</f>
        <v/>
      </c>
      <c r="H494" s="21">
        <f>H493</f>
        <v/>
      </c>
      <c r="I494" s="21" t="n">
        <v>13</v>
      </c>
      <c r="J494" s="85">
        <f>J493</f>
        <v/>
      </c>
      <c r="K494" s="22">
        <f>IF(MID(J494,4,3)="551","DO","DI")</f>
        <v/>
      </c>
      <c r="L494" s="22" t="n"/>
      <c r="M494" s="22" t="n"/>
      <c r="N494" s="22">
        <f>IF(N493&lt;&gt;"",N493,"")</f>
        <v/>
      </c>
      <c r="O494" s="22" t="n"/>
      <c r="P494" s="22" t="n"/>
      <c r="Q494" s="22" t="n"/>
      <c r="R494" s="22" t="n"/>
      <c r="S494" s="25">
        <f>"%Z"&amp;TEXT(G494,"00")&amp;TEXT(H494,"0")&amp;"1"&amp;TEXT(I494,"00")</f>
        <v/>
      </c>
      <c r="T494" s="22">
        <f>IF(D494&lt;&gt;"",D494,"")</f>
        <v/>
      </c>
      <c r="U494" s="22" t="inlineStr">
        <is>
          <t>18-TSAH-35212</t>
        </is>
      </c>
      <c r="V494" s="22">
        <f>IF(E494&lt;&gt;"",E494,"")</f>
        <v/>
      </c>
      <c r="W494" s="23" t="inlineStr">
        <is>
          <t>RE</t>
        </is>
      </c>
      <c r="X494" s="84" t="inlineStr">
        <is>
          <t>DCS</t>
        </is>
      </c>
      <c r="Y494" s="27" t="n"/>
      <c r="Z494" s="27" t="n"/>
      <c r="AA494" s="28" t="n"/>
      <c r="AB494" s="33" t="n"/>
      <c r="AC494" s="29" t="n"/>
      <c r="AD494" s="27" t="n"/>
      <c r="AE494" s="27" t="n"/>
      <c r="AF494" s="27" t="n"/>
      <c r="AG494" s="27" t="n"/>
      <c r="AH494" s="27" t="n"/>
      <c r="AI494" s="27" t="n"/>
      <c r="AJ494" s="530" t="inlineStr">
        <is>
          <t>18-3501-DJB-0013</t>
        </is>
      </c>
      <c r="AK494" s="530" t="inlineStr">
        <is>
          <t>DCS</t>
        </is>
      </c>
      <c r="AL494" s="27" t="n"/>
      <c r="AM494" s="27" t="n"/>
      <c r="AN494" s="27" t="n"/>
      <c r="AO494" s="27" t="n"/>
      <c r="AP494" s="27" t="n"/>
      <c r="AQ494" s="33" t="n"/>
      <c r="AR494" s="33" t="n"/>
      <c r="AS494" s="33" t="n"/>
      <c r="AT494" s="33" t="n"/>
      <c r="AU494" s="33" t="n"/>
      <c r="AV494" s="33" t="n"/>
      <c r="AW494" s="33" t="n"/>
      <c r="AX494" s="33" t="n"/>
      <c r="AY494" s="33" t="n"/>
      <c r="AZ494" s="33" t="n"/>
      <c r="BA494" s="33" t="n"/>
      <c r="BB494" s="33" t="n"/>
      <c r="BC494" s="33" t="n"/>
      <c r="BD494" s="33" t="n"/>
      <c r="BE494" s="33" t="n"/>
      <c r="BF494" s="33" t="n"/>
      <c r="BG494" s="33" t="n"/>
      <c r="BH494" s="33" t="n"/>
      <c r="BI494" s="27" t="n"/>
      <c r="BJ494" s="33" t="n"/>
      <c r="BK494" s="33" t="n"/>
      <c r="BL494" s="33" t="n"/>
      <c r="BM494" s="27" t="n"/>
      <c r="BN494" s="27" t="n"/>
      <c r="BO494" s="27" t="n"/>
      <c r="BP494" s="27" t="n"/>
      <c r="BQ494" s="522" t="inlineStr">
        <is>
          <t>-</t>
        </is>
      </c>
      <c r="BR494" s="37" t="n"/>
      <c r="BS494" s="36" t="n"/>
      <c r="BT494" s="37" t="n"/>
      <c r="BU494" s="39" t="n"/>
      <c r="BV494" s="523" t="n">
        <v>1830</v>
      </c>
    </row>
    <row r="495" ht="19.9" customHeight="1" s="521">
      <c r="A495" s="10" t="n">
        <v>495</v>
      </c>
      <c r="B495" s="15" t="n">
        <v>14</v>
      </c>
      <c r="C495" s="519" t="n">
        <v>1830</v>
      </c>
      <c r="D495" s="43" t="inlineStr">
        <is>
          <t>18-PASH-35212</t>
        </is>
      </c>
      <c r="E495" s="553" t="inlineStr">
        <is>
          <t>输送氮气风机3501BX出压高</t>
        </is>
      </c>
      <c r="F495" s="22">
        <f>F494</f>
        <v/>
      </c>
      <c r="G495" s="21">
        <f>G494</f>
        <v/>
      </c>
      <c r="H495" s="21">
        <f>H494</f>
        <v/>
      </c>
      <c r="I495" s="21" t="n">
        <v>14</v>
      </c>
      <c r="J495" s="85">
        <f>J494</f>
        <v/>
      </c>
      <c r="K495" s="22">
        <f>IF(MID(J495,4,3)="551","DO","DI")</f>
        <v/>
      </c>
      <c r="L495" s="22" t="n"/>
      <c r="M495" s="22" t="n"/>
      <c r="N495" s="22">
        <f>IF(N494&lt;&gt;"",N494,"")</f>
        <v/>
      </c>
      <c r="O495" s="22" t="n"/>
      <c r="P495" s="22" t="n"/>
      <c r="Q495" s="22" t="n"/>
      <c r="R495" s="22" t="n"/>
      <c r="S495" s="25">
        <f>"%Z"&amp;TEXT(G495,"00")&amp;TEXT(H495,"0")&amp;"1"&amp;TEXT(I495,"00")</f>
        <v/>
      </c>
      <c r="T495" s="22">
        <f>IF(D495&lt;&gt;"",D495,"")</f>
        <v/>
      </c>
      <c r="U495" s="22" t="inlineStr">
        <is>
          <t>18-PSAL-35212</t>
        </is>
      </c>
      <c r="V495" s="22">
        <f>IF(E495&lt;&gt;"",E495,"")</f>
        <v/>
      </c>
      <c r="W495" s="23" t="inlineStr">
        <is>
          <t>RE</t>
        </is>
      </c>
      <c r="X495" s="84" t="inlineStr">
        <is>
          <t>DCS</t>
        </is>
      </c>
      <c r="Y495" s="27" t="n"/>
      <c r="Z495" s="27" t="n"/>
      <c r="AA495" s="28" t="n"/>
      <c r="AB495" s="33" t="n"/>
      <c r="AC495" s="29" t="n"/>
      <c r="AD495" s="27" t="n"/>
      <c r="AE495" s="27" t="n"/>
      <c r="AF495" s="27" t="n"/>
      <c r="AG495" s="27" t="n"/>
      <c r="AH495" s="27" t="n"/>
      <c r="AI495" s="27" t="n"/>
      <c r="AJ495" s="530" t="inlineStr">
        <is>
          <t>18-3501-DJB-0013</t>
        </is>
      </c>
      <c r="AK495" s="530" t="inlineStr">
        <is>
          <t>DCS</t>
        </is>
      </c>
      <c r="AL495" s="27" t="n"/>
      <c r="AM495" s="27" t="n"/>
      <c r="AN495" s="27" t="n"/>
      <c r="AO495" s="27" t="n"/>
      <c r="AP495" s="27" t="n"/>
      <c r="AQ495" s="33" t="n"/>
      <c r="AR495" s="33" t="n"/>
      <c r="AS495" s="33" t="n"/>
      <c r="AT495" s="33" t="n"/>
      <c r="AU495" s="33" t="n"/>
      <c r="AV495" s="33" t="n"/>
      <c r="AW495" s="33" t="n"/>
      <c r="AX495" s="33" t="n"/>
      <c r="AY495" s="33" t="n"/>
      <c r="AZ495" s="33" t="n"/>
      <c r="BA495" s="33" t="n"/>
      <c r="BB495" s="33" t="n"/>
      <c r="BC495" s="33" t="n"/>
      <c r="BD495" s="33" t="n"/>
      <c r="BE495" s="33" t="n"/>
      <c r="BF495" s="33" t="n"/>
      <c r="BG495" s="33" t="n"/>
      <c r="BH495" s="33" t="n"/>
      <c r="BI495" s="27" t="n"/>
      <c r="BJ495" s="33" t="n"/>
      <c r="BK495" s="33" t="n"/>
      <c r="BL495" s="33" t="n"/>
      <c r="BM495" s="27" t="n"/>
      <c r="BN495" s="27" t="n"/>
      <c r="BO495" s="27" t="n"/>
      <c r="BP495" s="27" t="n"/>
      <c r="BQ495" s="522" t="inlineStr">
        <is>
          <t>-</t>
        </is>
      </c>
      <c r="BR495" s="37" t="n"/>
      <c r="BS495" s="36" t="n"/>
      <c r="BT495" s="37" t="n"/>
      <c r="BU495" s="39" t="n"/>
      <c r="BV495" s="523" t="n">
        <v>1830</v>
      </c>
    </row>
    <row r="496" ht="19.9" customHeight="1" s="521">
      <c r="A496" s="10" t="n">
        <v>496</v>
      </c>
      <c r="B496" s="15" t="n">
        <v>15</v>
      </c>
      <c r="C496" s="519" t="n">
        <v>1830</v>
      </c>
      <c r="D496" s="553" t="inlineStr">
        <is>
          <t>18-YL-35201L</t>
        </is>
      </c>
      <c r="E496" s="553" t="inlineStr">
        <is>
          <t>输送氮气风机3501AX远程</t>
        </is>
      </c>
      <c r="F496" s="22">
        <f>F495</f>
        <v/>
      </c>
      <c r="G496" s="21">
        <f>G495</f>
        <v/>
      </c>
      <c r="H496" s="21">
        <f>H495</f>
        <v/>
      </c>
      <c r="I496" s="21" t="n">
        <v>15</v>
      </c>
      <c r="J496" s="85">
        <f>J495</f>
        <v/>
      </c>
      <c r="K496" s="22">
        <f>IF(MID(J496,4,3)="551","DO","DI")</f>
        <v/>
      </c>
      <c r="L496" s="22" t="n"/>
      <c r="M496" s="22" t="n"/>
      <c r="N496" s="22">
        <f>IF(N495&lt;&gt;"",N495,"")</f>
        <v/>
      </c>
      <c r="O496" s="22" t="n"/>
      <c r="P496" s="22" t="n"/>
      <c r="Q496" s="22" t="n"/>
      <c r="R496" s="22" t="n"/>
      <c r="S496" s="25">
        <f>"%Z"&amp;TEXT(G496,"00")&amp;TEXT(H496,"0")&amp;"1"&amp;TEXT(I496,"00")</f>
        <v/>
      </c>
      <c r="T496" s="22">
        <f>IF(D496&lt;&gt;"",D496,"")</f>
        <v/>
      </c>
      <c r="U496" s="22" t="inlineStr">
        <is>
          <t>18-YL-35201L</t>
        </is>
      </c>
      <c r="V496" s="22">
        <f>IF(E496&lt;&gt;"",E496,"")</f>
        <v/>
      </c>
      <c r="W496" s="23" t="inlineStr">
        <is>
          <t>RE</t>
        </is>
      </c>
      <c r="X496" s="84" t="inlineStr">
        <is>
          <t>DCS</t>
        </is>
      </c>
      <c r="Y496" s="27" t="n"/>
      <c r="Z496" s="27" t="n"/>
      <c r="AA496" s="28" t="n"/>
      <c r="AB496" s="33" t="n"/>
      <c r="AC496" s="29" t="n"/>
      <c r="AD496" s="27" t="n"/>
      <c r="AE496" s="27" t="n"/>
      <c r="AF496" s="27" t="n"/>
      <c r="AG496" s="27" t="n"/>
      <c r="AH496" s="27" t="n"/>
      <c r="AI496" s="27" t="n"/>
      <c r="AJ496" s="530" t="n"/>
      <c r="AK496" s="530" t="n"/>
      <c r="AL496" s="27" t="n"/>
      <c r="AM496" s="27" t="n"/>
      <c r="AN496" s="27" t="n"/>
      <c r="AO496" s="27" t="n"/>
      <c r="AP496" s="27" t="n"/>
      <c r="AQ496" s="33" t="n"/>
      <c r="AR496" s="33" t="n"/>
      <c r="AS496" s="33" t="n"/>
      <c r="AT496" s="33" t="n"/>
      <c r="AU496" s="33" t="n"/>
      <c r="AV496" s="33" t="n"/>
      <c r="AW496" s="33" t="n"/>
      <c r="AX496" s="33" t="n"/>
      <c r="AY496" s="33" t="n"/>
      <c r="AZ496" s="33" t="n"/>
      <c r="BA496" s="33" t="n"/>
      <c r="BB496" s="33" t="n"/>
      <c r="BC496" s="33" t="n"/>
      <c r="BD496" s="33" t="n"/>
      <c r="BE496" s="33" t="n"/>
      <c r="BF496" s="33" t="n"/>
      <c r="BG496" s="33" t="n"/>
      <c r="BH496" s="33" t="n"/>
      <c r="BI496" s="27" t="n"/>
      <c r="BJ496" s="33" t="n"/>
      <c r="BK496" s="33" t="n"/>
      <c r="BL496" s="33" t="n"/>
      <c r="BM496" s="27" t="n"/>
      <c r="BN496" s="27" t="n"/>
      <c r="BO496" s="27" t="n"/>
      <c r="BP496" s="27" t="n"/>
      <c r="BQ496" s="522" t="inlineStr">
        <is>
          <t>3</t>
        </is>
      </c>
      <c r="BR496" s="37" t="n"/>
      <c r="BS496" s="36" t="n"/>
      <c r="BT496" s="37" t="n"/>
      <c r="BU496" s="39" t="n"/>
      <c r="BV496" s="523" t="n">
        <v>1830</v>
      </c>
    </row>
    <row r="497" ht="19.9" customHeight="1" s="521">
      <c r="A497" s="10" t="n">
        <v>497</v>
      </c>
      <c r="B497" s="15" t="n">
        <v>16</v>
      </c>
      <c r="C497" s="519" t="n">
        <v>1830</v>
      </c>
      <c r="D497" s="553" t="inlineStr">
        <is>
          <t>18-YL-35201R</t>
        </is>
      </c>
      <c r="E497" s="553" t="inlineStr">
        <is>
          <t>输送氮气风机3501AX运行</t>
        </is>
      </c>
      <c r="F497" s="22">
        <f>F496</f>
        <v/>
      </c>
      <c r="G497" s="21">
        <f>G496</f>
        <v/>
      </c>
      <c r="H497" s="21">
        <f>H496</f>
        <v/>
      </c>
      <c r="I497" s="21" t="n">
        <v>16</v>
      </c>
      <c r="J497" s="85">
        <f>J496</f>
        <v/>
      </c>
      <c r="K497" s="22">
        <f>IF(MID(J497,4,3)="551","DO","DI")</f>
        <v/>
      </c>
      <c r="L497" s="22" t="n"/>
      <c r="M497" s="22" t="n"/>
      <c r="N497" s="22">
        <f>IF(N496&lt;&gt;"",N496,"")</f>
        <v/>
      </c>
      <c r="O497" s="22" t="n"/>
      <c r="P497" s="22" t="n"/>
      <c r="Q497" s="22" t="n"/>
      <c r="R497" s="22" t="n"/>
      <c r="S497" s="25">
        <f>"%Z"&amp;TEXT(G497,"00")&amp;TEXT(H497,"0")&amp;"1"&amp;TEXT(I497,"00")</f>
        <v/>
      </c>
      <c r="T497" s="22">
        <f>IF(D497&lt;&gt;"",D497,"")</f>
        <v/>
      </c>
      <c r="U497" s="22" t="inlineStr">
        <is>
          <t>18-YL-35201R</t>
        </is>
      </c>
      <c r="V497" s="22">
        <f>IF(E497&lt;&gt;"",E497,"")</f>
        <v/>
      </c>
      <c r="W497" s="23" t="inlineStr">
        <is>
          <t>RE</t>
        </is>
      </c>
      <c r="X497" s="84" t="inlineStr">
        <is>
          <t>DCS</t>
        </is>
      </c>
      <c r="Y497" s="27" t="n"/>
      <c r="Z497" s="27" t="n"/>
      <c r="AA497" s="28" t="n"/>
      <c r="AB497" s="33" t="n"/>
      <c r="AC497" s="29" t="n"/>
      <c r="AD497" s="27" t="n"/>
      <c r="AE497" s="27" t="n"/>
      <c r="AF497" s="27" t="n"/>
      <c r="AG497" s="27" t="n"/>
      <c r="AH497" s="27" t="n"/>
      <c r="AI497" s="27" t="n"/>
      <c r="AJ497" s="530" t="n"/>
      <c r="AK497" s="530" t="n"/>
      <c r="AL497" s="27" t="n"/>
      <c r="AM497" s="27" t="n"/>
      <c r="AN497" s="27" t="n"/>
      <c r="AO497" s="27" t="n"/>
      <c r="AP497" s="27" t="n"/>
      <c r="AQ497" s="33" t="n"/>
      <c r="AR497" s="33" t="n"/>
      <c r="AS497" s="33" t="n"/>
      <c r="AT497" s="33" t="n"/>
      <c r="AU497" s="33" t="n"/>
      <c r="AV497" s="33" t="n"/>
      <c r="AW497" s="33" t="n"/>
      <c r="AX497" s="33" t="n"/>
      <c r="AY497" s="33" t="n"/>
      <c r="AZ497" s="33" t="n"/>
      <c r="BA497" s="33" t="n"/>
      <c r="BB497" s="33" t="n"/>
      <c r="BC497" s="33" t="n"/>
      <c r="BD497" s="33" t="n"/>
      <c r="BE497" s="33" t="n"/>
      <c r="BF497" s="33" t="n"/>
      <c r="BG497" s="33" t="n"/>
      <c r="BH497" s="33" t="n"/>
      <c r="BI497" s="27" t="n"/>
      <c r="BJ497" s="33" t="n"/>
      <c r="BK497" s="33" t="n"/>
      <c r="BL497" s="33" t="n"/>
      <c r="BM497" s="27" t="n"/>
      <c r="BN497" s="27" t="n"/>
      <c r="BO497" s="27" t="n"/>
      <c r="BP497" s="27" t="n"/>
      <c r="BQ497" s="522" t="inlineStr">
        <is>
          <t>3</t>
        </is>
      </c>
      <c r="BR497" s="37" t="n"/>
      <c r="BS497" s="36" t="n"/>
      <c r="BT497" s="37" t="n"/>
      <c r="BU497" s="39" t="n"/>
      <c r="BV497" s="523" t="n">
        <v>1830</v>
      </c>
    </row>
    <row r="498" ht="19.9" customHeight="1" s="521">
      <c r="A498" s="10" t="n">
        <v>498</v>
      </c>
      <c r="B498" s="15" t="n">
        <v>17</v>
      </c>
      <c r="C498" s="519" t="n">
        <v>1830</v>
      </c>
      <c r="D498" s="43" t="inlineStr">
        <is>
          <t>18-YL-35201F</t>
        </is>
      </c>
      <c r="E498" s="553" t="inlineStr">
        <is>
          <t>输送氮气风机3501AX故障</t>
        </is>
      </c>
      <c r="F498" s="22">
        <f>F497</f>
        <v/>
      </c>
      <c r="G498" s="21">
        <f>G497</f>
        <v/>
      </c>
      <c r="H498" s="21">
        <f>H497</f>
        <v/>
      </c>
      <c r="I498" s="21" t="n">
        <v>17</v>
      </c>
      <c r="J498" s="85">
        <f>J497</f>
        <v/>
      </c>
      <c r="K498" s="22">
        <f>IF(MID(J498,4,3)="551","DO","DI")</f>
        <v/>
      </c>
      <c r="L498" s="22" t="n"/>
      <c r="M498" s="22" t="n"/>
      <c r="N498" s="22">
        <f>IF(N497&lt;&gt;"",N497,"")</f>
        <v/>
      </c>
      <c r="O498" s="22" t="n"/>
      <c r="P498" s="22" t="n"/>
      <c r="Q498" s="22" t="n"/>
      <c r="R498" s="22" t="n"/>
      <c r="S498" s="25">
        <f>"%Z"&amp;TEXT(G498,"00")&amp;TEXT(H498,"0")&amp;"1"&amp;TEXT(I498,"00")</f>
        <v/>
      </c>
      <c r="T498" s="22">
        <f>IF(D498&lt;&gt;"",D498,"")</f>
        <v/>
      </c>
      <c r="U498" s="22" t="inlineStr">
        <is>
          <t>18-YL-35201F</t>
        </is>
      </c>
      <c r="V498" s="22">
        <f>IF(E498&lt;&gt;"",E498,"")</f>
        <v/>
      </c>
      <c r="W498" s="23" t="inlineStr">
        <is>
          <t>RE</t>
        </is>
      </c>
      <c r="X498" s="84" t="inlineStr">
        <is>
          <t>DCS</t>
        </is>
      </c>
      <c r="Y498" s="27" t="n"/>
      <c r="Z498" s="27" t="n"/>
      <c r="AA498" s="28" t="n"/>
      <c r="AB498" s="33" t="n"/>
      <c r="AC498" s="29" t="n"/>
      <c r="AD498" s="27" t="n"/>
      <c r="AE498" s="27" t="n"/>
      <c r="AF498" s="27" t="n"/>
      <c r="AG498" s="27" t="n"/>
      <c r="AH498" s="27" t="n"/>
      <c r="AI498" s="27" t="n"/>
      <c r="AJ498" s="530" t="n"/>
      <c r="AK498" s="530" t="n"/>
      <c r="AL498" s="27" t="n"/>
      <c r="AM498" s="27" t="n"/>
      <c r="AN498" s="27" t="n"/>
      <c r="AO498" s="27" t="n"/>
      <c r="AP498" s="27" t="n"/>
      <c r="AQ498" s="33" t="n"/>
      <c r="AR498" s="33" t="n"/>
      <c r="AS498" s="33" t="n"/>
      <c r="AT498" s="33" t="n"/>
      <c r="AU498" s="33" t="n"/>
      <c r="AV498" s="33" t="n"/>
      <c r="AW498" s="33" t="n"/>
      <c r="AX498" s="33" t="n"/>
      <c r="AY498" s="33" t="n"/>
      <c r="AZ498" s="33" t="n"/>
      <c r="BA498" s="33" t="n"/>
      <c r="BB498" s="33" t="n"/>
      <c r="BC498" s="33" t="n"/>
      <c r="BD498" s="33" t="n"/>
      <c r="BE498" s="33" t="n"/>
      <c r="BF498" s="33" t="n"/>
      <c r="BG498" s="33" t="n"/>
      <c r="BH498" s="33" t="n"/>
      <c r="BI498" s="27" t="n"/>
      <c r="BJ498" s="33" t="n"/>
      <c r="BK498" s="33" t="n"/>
      <c r="BL498" s="33" t="n"/>
      <c r="BM498" s="27" t="n"/>
      <c r="BN498" s="27" t="n"/>
      <c r="BO498" s="27" t="n"/>
      <c r="BP498" s="27" t="n"/>
      <c r="BQ498" s="522" t="inlineStr">
        <is>
          <t>3</t>
        </is>
      </c>
      <c r="BR498" s="37" t="n"/>
      <c r="BS498" s="36" t="n"/>
      <c r="BT498" s="37" t="n"/>
      <c r="BV498" s="523" t="n">
        <v>1830</v>
      </c>
    </row>
    <row r="499" ht="19.9" customHeight="1" s="521">
      <c r="A499" s="10" t="n">
        <v>499</v>
      </c>
      <c r="B499" s="15" t="n">
        <v>18</v>
      </c>
      <c r="C499" s="519" t="n">
        <v>1830</v>
      </c>
      <c r="D499" s="43" t="inlineStr">
        <is>
          <t>18-YL-35202L</t>
        </is>
      </c>
      <c r="E499" s="553" t="inlineStr">
        <is>
          <t>输送氮气风机3501BX远程</t>
        </is>
      </c>
      <c r="F499" s="22">
        <f>F498</f>
        <v/>
      </c>
      <c r="G499" s="21">
        <f>G498</f>
        <v/>
      </c>
      <c r="H499" s="21">
        <f>H498</f>
        <v/>
      </c>
      <c r="I499" s="21" t="n">
        <v>18</v>
      </c>
      <c r="J499" s="85">
        <f>J498</f>
        <v/>
      </c>
      <c r="K499" s="22">
        <f>IF(MID(J499,4,3)="551","DO","DI")</f>
        <v/>
      </c>
      <c r="L499" s="22" t="n"/>
      <c r="M499" s="22" t="n"/>
      <c r="N499" s="22">
        <f>IF(N498&lt;&gt;"",N498,"")</f>
        <v/>
      </c>
      <c r="O499" s="22" t="n"/>
      <c r="P499" s="22" t="n"/>
      <c r="Q499" s="22" t="n"/>
      <c r="R499" s="22" t="n"/>
      <c r="S499" s="25">
        <f>"%Z"&amp;TEXT(G499,"00")&amp;TEXT(H499,"0")&amp;"1"&amp;TEXT(I499,"00")</f>
        <v/>
      </c>
      <c r="T499" s="22">
        <f>IF(D499&lt;&gt;"",D499,"")</f>
        <v/>
      </c>
      <c r="U499" s="22" t="inlineStr">
        <is>
          <t>18-YL-35202L</t>
        </is>
      </c>
      <c r="V499" s="22">
        <f>IF(E499&lt;&gt;"",E499,"")</f>
        <v/>
      </c>
      <c r="W499" s="23" t="inlineStr">
        <is>
          <t>RE</t>
        </is>
      </c>
      <c r="X499" s="84" t="inlineStr">
        <is>
          <t>DCS</t>
        </is>
      </c>
      <c r="Y499" s="27" t="n"/>
      <c r="Z499" s="27" t="n"/>
      <c r="AA499" s="28" t="n"/>
      <c r="AB499" s="33" t="n"/>
      <c r="AC499" s="29" t="n"/>
      <c r="AD499" s="27" t="n"/>
      <c r="AE499" s="27" t="n"/>
      <c r="AF499" s="27" t="n"/>
      <c r="AG499" s="27" t="n"/>
      <c r="AH499" s="27" t="n"/>
      <c r="AI499" s="27" t="n"/>
      <c r="AJ499" s="530" t="n"/>
      <c r="AK499" s="530" t="n"/>
      <c r="AL499" s="27" t="n"/>
      <c r="AM499" s="27" t="n"/>
      <c r="AN499" s="27" t="n"/>
      <c r="AO499" s="27" t="n"/>
      <c r="AP499" s="27" t="n"/>
      <c r="AQ499" s="33" t="n"/>
      <c r="AR499" s="33" t="n"/>
      <c r="AS499" s="33" t="n"/>
      <c r="AT499" s="33" t="n"/>
      <c r="AU499" s="33" t="n"/>
      <c r="AV499" s="33" t="n"/>
      <c r="AW499" s="33" t="n"/>
      <c r="AX499" s="33" t="n"/>
      <c r="AY499" s="33" t="n"/>
      <c r="AZ499" s="33" t="n"/>
      <c r="BA499" s="33" t="n"/>
      <c r="BB499" s="33" t="n"/>
      <c r="BC499" s="33" t="n"/>
      <c r="BD499" s="33" t="n"/>
      <c r="BE499" s="33" t="n"/>
      <c r="BF499" s="33" t="n"/>
      <c r="BG499" s="33" t="n"/>
      <c r="BH499" s="33" t="n"/>
      <c r="BI499" s="27" t="n"/>
      <c r="BJ499" s="33" t="n"/>
      <c r="BK499" s="33" t="n"/>
      <c r="BL499" s="33" t="n"/>
      <c r="BM499" s="27" t="n"/>
      <c r="BN499" s="27" t="n"/>
      <c r="BO499" s="27" t="n"/>
      <c r="BP499" s="27" t="n"/>
      <c r="BQ499" s="522" t="inlineStr">
        <is>
          <t>3</t>
        </is>
      </c>
      <c r="BR499" s="37" t="n"/>
      <c r="BS499" s="36" t="n"/>
      <c r="BT499" s="37" t="n"/>
      <c r="BV499" s="523" t="n">
        <v>1830</v>
      </c>
    </row>
    <row r="500" ht="19.9" customHeight="1" s="521">
      <c r="A500" s="10" t="n">
        <v>500</v>
      </c>
      <c r="B500" s="15" t="n">
        <v>19</v>
      </c>
      <c r="C500" s="519" t="n">
        <v>1830</v>
      </c>
      <c r="D500" s="553" t="inlineStr">
        <is>
          <t>18-YL-35202R</t>
        </is>
      </c>
      <c r="E500" s="553" t="inlineStr">
        <is>
          <t>输送氮气风机3501BX运行</t>
        </is>
      </c>
      <c r="F500" s="22">
        <f>F499</f>
        <v/>
      </c>
      <c r="G500" s="21">
        <f>G499</f>
        <v/>
      </c>
      <c r="H500" s="21">
        <f>H499</f>
        <v/>
      </c>
      <c r="I500" s="21" t="n">
        <v>19</v>
      </c>
      <c r="J500" s="85">
        <f>J499</f>
        <v/>
      </c>
      <c r="K500" s="22">
        <f>IF(MID(J500,4,3)="551","DO","DI")</f>
        <v/>
      </c>
      <c r="L500" s="22" t="n"/>
      <c r="M500" s="22" t="n"/>
      <c r="N500" s="22">
        <f>IF(N499&lt;&gt;"",N499,"")</f>
        <v/>
      </c>
      <c r="O500" s="22" t="n"/>
      <c r="P500" s="22" t="n"/>
      <c r="Q500" s="22" t="n"/>
      <c r="R500" s="22" t="n"/>
      <c r="S500" s="25">
        <f>"%Z"&amp;TEXT(G500,"00")&amp;TEXT(H500,"0")&amp;"1"&amp;TEXT(I500,"00")</f>
        <v/>
      </c>
      <c r="T500" s="22">
        <f>IF(D500&lt;&gt;"",D500,"")</f>
        <v/>
      </c>
      <c r="U500" s="22" t="inlineStr">
        <is>
          <t>18-YL-35202R</t>
        </is>
      </c>
      <c r="V500" s="22">
        <f>IF(E500&lt;&gt;"",E500,"")</f>
        <v/>
      </c>
      <c r="W500" s="23" t="inlineStr">
        <is>
          <t>RE</t>
        </is>
      </c>
      <c r="X500" s="84" t="inlineStr">
        <is>
          <t>DCS</t>
        </is>
      </c>
      <c r="Y500" s="27" t="n"/>
      <c r="Z500" s="27" t="n"/>
      <c r="AA500" s="28" t="n"/>
      <c r="AB500" s="33" t="n"/>
      <c r="AC500" s="29" t="n"/>
      <c r="AD500" s="27" t="n"/>
      <c r="AE500" s="27" t="n"/>
      <c r="AF500" s="27" t="n"/>
      <c r="AG500" s="27" t="n"/>
      <c r="AH500" s="27" t="n"/>
      <c r="AI500" s="27" t="n"/>
      <c r="AJ500" s="530" t="n"/>
      <c r="AK500" s="530" t="n"/>
      <c r="AL500" s="27" t="n"/>
      <c r="AM500" s="27" t="n"/>
      <c r="AN500" s="27" t="n"/>
      <c r="AO500" s="27" t="n"/>
      <c r="AP500" s="27" t="n"/>
      <c r="AQ500" s="33" t="n"/>
      <c r="AR500" s="33" t="n"/>
      <c r="AS500" s="33" t="n"/>
      <c r="AT500" s="33" t="n"/>
      <c r="AU500" s="33" t="n"/>
      <c r="AV500" s="33" t="n"/>
      <c r="AW500" s="33" t="n"/>
      <c r="AX500" s="33" t="n"/>
      <c r="AY500" s="33" t="n"/>
      <c r="AZ500" s="33" t="n"/>
      <c r="BA500" s="33" t="n"/>
      <c r="BB500" s="33" t="n"/>
      <c r="BC500" s="33" t="n"/>
      <c r="BD500" s="33" t="n"/>
      <c r="BE500" s="33" t="n"/>
      <c r="BF500" s="33" t="n"/>
      <c r="BG500" s="33" t="n"/>
      <c r="BH500" s="33" t="n"/>
      <c r="BI500" s="27" t="n"/>
      <c r="BJ500" s="33" t="n"/>
      <c r="BK500" s="33" t="n"/>
      <c r="BL500" s="33" t="n"/>
      <c r="BM500" s="27" t="n"/>
      <c r="BN500" s="27" t="n"/>
      <c r="BO500" s="27" t="n"/>
      <c r="BP500" s="27" t="n"/>
      <c r="BQ500" s="522" t="inlineStr">
        <is>
          <t>3</t>
        </is>
      </c>
      <c r="BR500" s="37" t="n"/>
      <c r="BS500" s="36" t="n"/>
      <c r="BT500" s="37" t="n"/>
      <c r="BV500" s="523" t="n">
        <v>1830</v>
      </c>
    </row>
    <row r="501" ht="19.9" customHeight="1" s="521">
      <c r="A501" s="10" t="n">
        <v>501</v>
      </c>
      <c r="B501" s="15" t="n">
        <v>20</v>
      </c>
      <c r="C501" s="519" t="n">
        <v>1830</v>
      </c>
      <c r="D501" s="553" t="inlineStr">
        <is>
          <t>18-YL-35202F</t>
        </is>
      </c>
      <c r="E501" s="553" t="inlineStr">
        <is>
          <t>输送氮气风机3501BX故障</t>
        </is>
      </c>
      <c r="F501" s="22">
        <f>F500</f>
        <v/>
      </c>
      <c r="G501" s="21">
        <f>G500</f>
        <v/>
      </c>
      <c r="H501" s="21">
        <f>H500</f>
        <v/>
      </c>
      <c r="I501" s="21" t="n">
        <v>20</v>
      </c>
      <c r="J501" s="85">
        <f>J500</f>
        <v/>
      </c>
      <c r="K501" s="22">
        <f>IF(MID(J501,4,3)="551","DO","DI")</f>
        <v/>
      </c>
      <c r="L501" s="22" t="n"/>
      <c r="M501" s="22" t="n"/>
      <c r="N501" s="22">
        <f>IF(N500&lt;&gt;"",N500,"")</f>
        <v/>
      </c>
      <c r="O501" s="22" t="n"/>
      <c r="P501" s="22" t="n"/>
      <c r="Q501" s="22" t="n"/>
      <c r="R501" s="22" t="n"/>
      <c r="S501" s="25">
        <f>"%Z"&amp;TEXT(G501,"00")&amp;TEXT(H501,"0")&amp;"1"&amp;TEXT(I501,"00")</f>
        <v/>
      </c>
      <c r="T501" s="22">
        <f>IF(D501&lt;&gt;"",D501,"")</f>
        <v/>
      </c>
      <c r="U501" s="22" t="inlineStr">
        <is>
          <t>18-YL-35202F</t>
        </is>
      </c>
      <c r="V501" s="22">
        <f>IF(E501&lt;&gt;"",E501,"")</f>
        <v/>
      </c>
      <c r="W501" s="23" t="inlineStr">
        <is>
          <t>RE</t>
        </is>
      </c>
      <c r="X501" s="84" t="inlineStr">
        <is>
          <t>DCS</t>
        </is>
      </c>
      <c r="Y501" s="27" t="n"/>
      <c r="Z501" s="27" t="n"/>
      <c r="AA501" s="28" t="n"/>
      <c r="AB501" s="33" t="n"/>
      <c r="AC501" s="29" t="n"/>
      <c r="AD501" s="27" t="n"/>
      <c r="AE501" s="27" t="n"/>
      <c r="AF501" s="27" t="n"/>
      <c r="AG501" s="27" t="n"/>
      <c r="AH501" s="27" t="n"/>
      <c r="AI501" s="27" t="n"/>
      <c r="AJ501" s="530" t="n"/>
      <c r="AK501" s="530" t="n"/>
      <c r="AL501" s="27" t="n"/>
      <c r="AM501" s="27" t="n"/>
      <c r="AN501" s="27" t="n"/>
      <c r="AO501" s="27" t="n"/>
      <c r="AP501" s="27" t="n"/>
      <c r="AQ501" s="33" t="n"/>
      <c r="AR501" s="33" t="n"/>
      <c r="AS501" s="33" t="n"/>
      <c r="AT501" s="33" t="n"/>
      <c r="AU501" s="33" t="n"/>
      <c r="AV501" s="33" t="n"/>
      <c r="AW501" s="33" t="n"/>
      <c r="AX501" s="33" t="n"/>
      <c r="AY501" s="33" t="n"/>
      <c r="AZ501" s="33" t="n"/>
      <c r="BA501" s="33" t="n"/>
      <c r="BB501" s="33" t="n"/>
      <c r="BC501" s="33" t="n"/>
      <c r="BD501" s="33" t="n"/>
      <c r="BE501" s="33" t="n"/>
      <c r="BF501" s="33" t="n"/>
      <c r="BG501" s="33" t="n"/>
      <c r="BH501" s="33" t="n"/>
      <c r="BI501" s="27" t="n"/>
      <c r="BJ501" s="33" t="n"/>
      <c r="BK501" s="33" t="n"/>
      <c r="BL501" s="33" t="n"/>
      <c r="BM501" s="27" t="n"/>
      <c r="BN501" s="27" t="n"/>
      <c r="BO501" s="27" t="n"/>
      <c r="BP501" s="27" t="n"/>
      <c r="BQ501" s="522" t="inlineStr">
        <is>
          <t>3</t>
        </is>
      </c>
      <c r="BR501" s="37" t="n"/>
      <c r="BS501" s="36" t="n"/>
      <c r="BT501" s="37" t="n"/>
      <c r="BV501" s="523" t="n">
        <v>1830</v>
      </c>
    </row>
    <row r="502" ht="19.9" customHeight="1" s="521">
      <c r="A502" s="10" t="n">
        <v>502</v>
      </c>
      <c r="B502" s="15" t="n">
        <v>21</v>
      </c>
      <c r="C502" s="519" t="n">
        <v>1830</v>
      </c>
      <c r="D502" s="553" t="inlineStr">
        <is>
          <t>18-YL-35102R</t>
        </is>
      </c>
      <c r="E502" s="553" t="inlineStr">
        <is>
          <t>粉料循环旋转阀3502X运行</t>
        </is>
      </c>
      <c r="F502" s="22">
        <f>F501</f>
        <v/>
      </c>
      <c r="G502" s="21">
        <f>G501</f>
        <v/>
      </c>
      <c r="H502" s="21">
        <f>H501</f>
        <v/>
      </c>
      <c r="I502" s="21" t="n">
        <v>21</v>
      </c>
      <c r="J502" s="85">
        <f>J501</f>
        <v/>
      </c>
      <c r="K502" s="22">
        <f>IF(MID(J502,4,3)="551","DO","DI")</f>
        <v/>
      </c>
      <c r="L502" s="22" t="n"/>
      <c r="M502" s="22" t="n"/>
      <c r="N502" s="22">
        <f>IF(N501&lt;&gt;"",N501,"")</f>
        <v/>
      </c>
      <c r="O502" s="22" t="n"/>
      <c r="P502" s="22" t="n"/>
      <c r="Q502" s="22" t="n"/>
      <c r="R502" s="22" t="n"/>
      <c r="S502" s="25">
        <f>"%Z"&amp;TEXT(G502,"00")&amp;TEXT(H502,"0")&amp;"1"&amp;TEXT(I502,"00")</f>
        <v/>
      </c>
      <c r="T502" s="22">
        <f>IF(D502&lt;&gt;"",D502,"")</f>
        <v/>
      </c>
      <c r="U502" s="22" t="inlineStr">
        <is>
          <t>18-YL-35102R</t>
        </is>
      </c>
      <c r="V502" s="22">
        <f>IF(E502&lt;&gt;"",E502,"")</f>
        <v/>
      </c>
      <c r="W502" s="23" t="inlineStr">
        <is>
          <t>RE</t>
        </is>
      </c>
      <c r="X502" s="84" t="inlineStr">
        <is>
          <t>DCS</t>
        </is>
      </c>
      <c r="Y502" s="27" t="n"/>
      <c r="Z502" s="27" t="n"/>
      <c r="AA502" s="28" t="n"/>
      <c r="AB502" s="33" t="n"/>
      <c r="AC502" s="29" t="n"/>
      <c r="AD502" s="27" t="n"/>
      <c r="AE502" s="27" t="n"/>
      <c r="AF502" s="27" t="n"/>
      <c r="AG502" s="27" t="n"/>
      <c r="AH502" s="27" t="n"/>
      <c r="AI502" s="27" t="n"/>
      <c r="AJ502" s="530" t="n"/>
      <c r="AK502" s="530" t="n"/>
      <c r="AL502" s="27" t="n"/>
      <c r="AM502" s="27" t="n"/>
      <c r="AN502" s="27" t="n"/>
      <c r="AO502" s="27" t="n"/>
      <c r="AP502" s="27" t="n"/>
      <c r="AQ502" s="33" t="n"/>
      <c r="AR502" s="33" t="n"/>
      <c r="AS502" s="33" t="n"/>
      <c r="AT502" s="33" t="n"/>
      <c r="AU502" s="33" t="n"/>
      <c r="AV502" s="33" t="n"/>
      <c r="AW502" s="33" t="n"/>
      <c r="AX502" s="33" t="n"/>
      <c r="AY502" s="33" t="n"/>
      <c r="AZ502" s="33" t="n"/>
      <c r="BA502" s="33" t="n"/>
      <c r="BB502" s="33" t="n"/>
      <c r="BC502" s="33" t="n"/>
      <c r="BD502" s="33" t="n"/>
      <c r="BE502" s="33" t="n"/>
      <c r="BF502" s="33" t="n"/>
      <c r="BG502" s="33" t="n"/>
      <c r="BH502" s="33" t="n"/>
      <c r="BI502" s="27" t="n"/>
      <c r="BJ502" s="33" t="n"/>
      <c r="BK502" s="33" t="n"/>
      <c r="BL502" s="33" t="n"/>
      <c r="BM502" s="27" t="n"/>
      <c r="BN502" s="27" t="n"/>
      <c r="BO502" s="27" t="n"/>
      <c r="BP502" s="27" t="n"/>
      <c r="BQ502" s="522" t="inlineStr">
        <is>
          <t>3</t>
        </is>
      </c>
      <c r="BR502" s="37" t="n"/>
      <c r="BS502" s="36" t="n"/>
      <c r="BT502" s="37" t="n"/>
      <c r="BV502" s="523" t="n">
        <v>1830</v>
      </c>
    </row>
    <row r="503" ht="19.9" customHeight="1" s="521">
      <c r="A503" s="10" t="n">
        <v>503</v>
      </c>
      <c r="B503" s="15" t="n">
        <v>22</v>
      </c>
      <c r="C503" s="519" t="n">
        <v>1830</v>
      </c>
      <c r="D503" s="553" t="inlineStr">
        <is>
          <t>18-YL-35102F</t>
        </is>
      </c>
      <c r="E503" s="553" t="inlineStr">
        <is>
          <t>粉料循环旋转阀3502X故障</t>
        </is>
      </c>
      <c r="F503" s="22">
        <f>F502</f>
        <v/>
      </c>
      <c r="G503" s="21">
        <f>G502</f>
        <v/>
      </c>
      <c r="H503" s="21">
        <f>H502</f>
        <v/>
      </c>
      <c r="I503" s="21" t="n">
        <v>22</v>
      </c>
      <c r="J503" s="85">
        <f>J502</f>
        <v/>
      </c>
      <c r="K503" s="22">
        <f>IF(MID(J503,4,3)="551","DO","DI")</f>
        <v/>
      </c>
      <c r="L503" s="22" t="n"/>
      <c r="M503" s="22" t="n"/>
      <c r="N503" s="22">
        <f>IF(N502&lt;&gt;"",N502,"")</f>
        <v/>
      </c>
      <c r="O503" s="22" t="n"/>
      <c r="P503" s="22" t="n"/>
      <c r="Q503" s="22" t="n"/>
      <c r="R503" s="22" t="n"/>
      <c r="S503" s="25">
        <f>"%Z"&amp;TEXT(G503,"00")&amp;TEXT(H503,"0")&amp;"1"&amp;TEXT(I503,"00")</f>
        <v/>
      </c>
      <c r="T503" s="22">
        <f>IF(D503&lt;&gt;"",D503,"")</f>
        <v/>
      </c>
      <c r="U503" s="22" t="inlineStr">
        <is>
          <t>18-YL-35102F</t>
        </is>
      </c>
      <c r="V503" s="22">
        <f>IF(E503&lt;&gt;"",E503,"")</f>
        <v/>
      </c>
      <c r="W503" s="23" t="inlineStr">
        <is>
          <t>RE</t>
        </is>
      </c>
      <c r="X503" s="84" t="inlineStr">
        <is>
          <t>DCS</t>
        </is>
      </c>
      <c r="Y503" s="27" t="n"/>
      <c r="Z503" s="27" t="n"/>
      <c r="AA503" s="28" t="n"/>
      <c r="AB503" s="33" t="n"/>
      <c r="AC503" s="29" t="n"/>
      <c r="AD503" s="27" t="n"/>
      <c r="AE503" s="27" t="n"/>
      <c r="AF503" s="27" t="n"/>
      <c r="AG503" s="27" t="n"/>
      <c r="AH503" s="27" t="n"/>
      <c r="AI503" s="27" t="n"/>
      <c r="AJ503" s="530" t="n"/>
      <c r="AK503" s="530" t="n"/>
      <c r="AL503" s="27" t="n"/>
      <c r="AM503" s="27" t="n"/>
      <c r="AN503" s="27" t="n"/>
      <c r="AO503" s="27" t="n"/>
      <c r="AP503" s="27" t="n"/>
      <c r="AQ503" s="33" t="n"/>
      <c r="AR503" s="33" t="n"/>
      <c r="AS503" s="33" t="n"/>
      <c r="AT503" s="33" t="n"/>
      <c r="AU503" s="33" t="n"/>
      <c r="AV503" s="33" t="n"/>
      <c r="AW503" s="33" t="n"/>
      <c r="AX503" s="33" t="n"/>
      <c r="AY503" s="33" t="n"/>
      <c r="AZ503" s="33" t="n"/>
      <c r="BA503" s="33" t="n"/>
      <c r="BB503" s="33" t="n"/>
      <c r="BC503" s="33" t="n"/>
      <c r="BD503" s="33" t="n"/>
      <c r="BE503" s="33" t="n"/>
      <c r="BF503" s="33" t="n"/>
      <c r="BG503" s="33" t="n"/>
      <c r="BH503" s="33" t="n"/>
      <c r="BI503" s="27" t="n"/>
      <c r="BJ503" s="33" t="n"/>
      <c r="BK503" s="33" t="n"/>
      <c r="BL503" s="33" t="n"/>
      <c r="BM503" s="27" t="n"/>
      <c r="BN503" s="27" t="n"/>
      <c r="BO503" s="27" t="n"/>
      <c r="BP503" s="27" t="n"/>
      <c r="BQ503" s="522" t="inlineStr">
        <is>
          <t>3</t>
        </is>
      </c>
      <c r="BR503" s="37" t="n"/>
      <c r="BS503" s="36" t="n"/>
      <c r="BT503" s="37" t="n"/>
      <c r="BV503" s="523" t="n">
        <v>1830</v>
      </c>
    </row>
    <row r="504" ht="19.9" customHeight="1" s="521">
      <c r="A504" s="10" t="n">
        <v>504</v>
      </c>
      <c r="B504" s="15" t="n">
        <v>23</v>
      </c>
      <c r="C504" s="519" t="n">
        <v>1830</v>
      </c>
      <c r="D504" s="553" t="inlineStr">
        <is>
          <t>18-YL-35102L</t>
        </is>
      </c>
      <c r="E504" s="553" t="inlineStr">
        <is>
          <t>粉料循环旋转阀3502X远程</t>
        </is>
      </c>
      <c r="F504" s="22">
        <f>F503</f>
        <v/>
      </c>
      <c r="G504" s="21">
        <f>G503</f>
        <v/>
      </c>
      <c r="H504" s="21">
        <f>H503</f>
        <v/>
      </c>
      <c r="I504" s="21" t="n">
        <v>23</v>
      </c>
      <c r="J504" s="85">
        <f>J503</f>
        <v/>
      </c>
      <c r="K504" s="22">
        <f>IF(MID(J504,4,3)="551","DO","DI")</f>
        <v/>
      </c>
      <c r="L504" s="22" t="n"/>
      <c r="M504" s="22" t="n"/>
      <c r="N504" s="22">
        <f>IF(N503&lt;&gt;"",N503,"")</f>
        <v/>
      </c>
      <c r="O504" s="22" t="n"/>
      <c r="P504" s="22" t="n"/>
      <c r="Q504" s="22" t="n"/>
      <c r="R504" s="22" t="n"/>
      <c r="S504" s="25">
        <f>"%Z"&amp;TEXT(G504,"00")&amp;TEXT(H504,"0")&amp;"1"&amp;TEXT(I504,"00")</f>
        <v/>
      </c>
      <c r="T504" s="22">
        <f>IF(D504&lt;&gt;"",D504,"")</f>
        <v/>
      </c>
      <c r="U504" s="22" t="inlineStr">
        <is>
          <t>18-YL-35102L</t>
        </is>
      </c>
      <c r="V504" s="22">
        <f>IF(E504&lt;&gt;"",E504,"")</f>
        <v/>
      </c>
      <c r="W504" s="23" t="inlineStr">
        <is>
          <t>RE</t>
        </is>
      </c>
      <c r="X504" s="84" t="inlineStr">
        <is>
          <t>DCS</t>
        </is>
      </c>
      <c r="Y504" s="27" t="n"/>
      <c r="Z504" s="27" t="n"/>
      <c r="AA504" s="28" t="n"/>
      <c r="AB504" s="33" t="n"/>
      <c r="AC504" s="29" t="n"/>
      <c r="AD504" s="27" t="n"/>
      <c r="AE504" s="27" t="n"/>
      <c r="AF504" s="27" t="n"/>
      <c r="AG504" s="27" t="n"/>
      <c r="AH504" s="27" t="n"/>
      <c r="AI504" s="27" t="n"/>
      <c r="AJ504" s="530" t="n"/>
      <c r="AK504" s="530" t="n"/>
      <c r="AL504" s="27" t="n"/>
      <c r="AM504" s="27" t="n"/>
      <c r="AN504" s="27" t="n"/>
      <c r="AO504" s="27" t="n"/>
      <c r="AP504" s="27" t="n"/>
      <c r="AQ504" s="33" t="n"/>
      <c r="AR504" s="33" t="n"/>
      <c r="AS504" s="33" t="n"/>
      <c r="AT504" s="33" t="n"/>
      <c r="AU504" s="33" t="n"/>
      <c r="AV504" s="33" t="n"/>
      <c r="AW504" s="33" t="n"/>
      <c r="AX504" s="33" t="n"/>
      <c r="AY504" s="33" t="n"/>
      <c r="AZ504" s="33" t="n"/>
      <c r="BA504" s="33" t="n"/>
      <c r="BB504" s="33" t="n"/>
      <c r="BC504" s="33" t="n"/>
      <c r="BD504" s="33" t="n"/>
      <c r="BE504" s="33" t="n"/>
      <c r="BF504" s="33" t="n"/>
      <c r="BG504" s="33" t="n"/>
      <c r="BH504" s="33" t="n"/>
      <c r="BI504" s="27" t="n"/>
      <c r="BJ504" s="33" t="n"/>
      <c r="BK504" s="33" t="n"/>
      <c r="BL504" s="33" t="n"/>
      <c r="BM504" s="27" t="n"/>
      <c r="BN504" s="27" t="n"/>
      <c r="BO504" s="27" t="n"/>
      <c r="BP504" s="27" t="n"/>
      <c r="BQ504" s="522" t="inlineStr">
        <is>
          <t>3</t>
        </is>
      </c>
      <c r="BR504" s="37" t="n"/>
      <c r="BS504" s="36" t="n"/>
      <c r="BT504" s="37" t="n"/>
      <c r="BV504" s="523" t="n">
        <v>1830</v>
      </c>
    </row>
    <row r="505" ht="19.9" customHeight="1" s="521">
      <c r="A505" s="10" t="n">
        <v>505</v>
      </c>
      <c r="B505" s="15" t="n">
        <v>24</v>
      </c>
      <c r="C505" s="519" t="n">
        <v>1830</v>
      </c>
      <c r="D505" s="553" t="inlineStr">
        <is>
          <t>18-YLF-35101R</t>
        </is>
      </c>
      <c r="E505" s="553" t="inlineStr">
        <is>
          <t>粉料仓旋转阀3501X正转</t>
        </is>
      </c>
      <c r="F505" s="22">
        <f>F504</f>
        <v/>
      </c>
      <c r="G505" s="21">
        <f>G504</f>
        <v/>
      </c>
      <c r="H505" s="21">
        <f>H504</f>
        <v/>
      </c>
      <c r="I505" s="21" t="n">
        <v>24</v>
      </c>
      <c r="J505" s="85">
        <f>J504</f>
        <v/>
      </c>
      <c r="K505" s="22">
        <f>IF(MID(J505,4,3)="551","DO","DI")</f>
        <v/>
      </c>
      <c r="L505" s="22" t="n"/>
      <c r="M505" s="22" t="n"/>
      <c r="N505" s="22">
        <f>IF(N504&lt;&gt;"",N504,"")</f>
        <v/>
      </c>
      <c r="O505" s="22" t="n"/>
      <c r="P505" s="22" t="n"/>
      <c r="Q505" s="22" t="n"/>
      <c r="R505" s="22" t="n"/>
      <c r="S505" s="25">
        <f>"%Z"&amp;TEXT(G505,"00")&amp;TEXT(H505,"0")&amp;"1"&amp;TEXT(I505,"00")</f>
        <v/>
      </c>
      <c r="T505" s="22">
        <f>IF(D505&lt;&gt;"",D505,"")</f>
        <v/>
      </c>
      <c r="U505" s="22" t="inlineStr">
        <is>
          <t>18-YLF-35101R</t>
        </is>
      </c>
      <c r="V505" s="22">
        <f>IF(E505&lt;&gt;"",E505,"")</f>
        <v/>
      </c>
      <c r="W505" s="23" t="inlineStr">
        <is>
          <t>RE</t>
        </is>
      </c>
      <c r="X505" s="84" t="inlineStr">
        <is>
          <t>DCS</t>
        </is>
      </c>
      <c r="Y505" s="27" t="n"/>
      <c r="Z505" s="27" t="n"/>
      <c r="AA505" s="28" t="n"/>
      <c r="AB505" s="33" t="n"/>
      <c r="AC505" s="29" t="n"/>
      <c r="AD505" s="27" t="n"/>
      <c r="AE505" s="27" t="n"/>
      <c r="AF505" s="27" t="n"/>
      <c r="AG505" s="27" t="n"/>
      <c r="AH505" s="27" t="n"/>
      <c r="AI505" s="27" t="n"/>
      <c r="AJ505" s="530" t="n"/>
      <c r="AK505" s="530" t="n"/>
      <c r="AL505" s="27" t="n"/>
      <c r="AM505" s="27" t="n"/>
      <c r="AN505" s="27" t="n"/>
      <c r="AO505" s="27" t="n"/>
      <c r="AP505" s="27" t="n"/>
      <c r="AQ505" s="33" t="n"/>
      <c r="AR505" s="33" t="n"/>
      <c r="AS505" s="33" t="n"/>
      <c r="AT505" s="33" t="n"/>
      <c r="AU505" s="33" t="n"/>
      <c r="AV505" s="33" t="n"/>
      <c r="AW505" s="33" t="n"/>
      <c r="AX505" s="33" t="n"/>
      <c r="AY505" s="33" t="n"/>
      <c r="AZ505" s="33" t="n"/>
      <c r="BA505" s="33" t="n"/>
      <c r="BB505" s="33" t="n"/>
      <c r="BC505" s="33" t="n"/>
      <c r="BD505" s="33" t="n"/>
      <c r="BE505" s="33" t="n"/>
      <c r="BF505" s="33" t="n"/>
      <c r="BG505" s="33" t="n"/>
      <c r="BH505" s="33" t="n"/>
      <c r="BI505" s="27" t="n"/>
      <c r="BJ505" s="33" t="n"/>
      <c r="BK505" s="33" t="n"/>
      <c r="BL505" s="33" t="n"/>
      <c r="BM505" s="27" t="n"/>
      <c r="BN505" s="27" t="n"/>
      <c r="BO505" s="27" t="n"/>
      <c r="BP505" s="27" t="n"/>
      <c r="BQ505" s="522" t="inlineStr">
        <is>
          <t>3</t>
        </is>
      </c>
      <c r="BR505" s="37" t="n"/>
      <c r="BS505" s="36" t="n"/>
      <c r="BT505" s="37" t="n"/>
      <c r="BV505" s="523" t="n">
        <v>1830</v>
      </c>
    </row>
    <row r="506" ht="19.9" customHeight="1" s="521">
      <c r="A506" s="10" t="n">
        <v>506</v>
      </c>
      <c r="B506" s="15" t="n">
        <v>25</v>
      </c>
      <c r="C506" s="519" t="n">
        <v>1830</v>
      </c>
      <c r="D506" s="553" t="inlineStr">
        <is>
          <t>18-YLR-35101R</t>
        </is>
      </c>
      <c r="E506" s="553" t="inlineStr">
        <is>
          <t>粉料仓旋转阀3501X反转</t>
        </is>
      </c>
      <c r="F506" s="22">
        <f>F505</f>
        <v/>
      </c>
      <c r="G506" s="21">
        <f>G505</f>
        <v/>
      </c>
      <c r="H506" s="21">
        <f>H505</f>
        <v/>
      </c>
      <c r="I506" s="21" t="n">
        <v>25</v>
      </c>
      <c r="J506" s="85">
        <f>J505</f>
        <v/>
      </c>
      <c r="K506" s="22">
        <f>IF(MID(J506,4,3)="551","DO","DI")</f>
        <v/>
      </c>
      <c r="L506" s="22" t="n"/>
      <c r="M506" s="22" t="n"/>
      <c r="N506" s="22">
        <f>IF(N505&lt;&gt;"",N505,"")</f>
        <v/>
      </c>
      <c r="O506" s="22" t="n"/>
      <c r="P506" s="22" t="n"/>
      <c r="Q506" s="22" t="n"/>
      <c r="R506" s="22" t="n"/>
      <c r="S506" s="25">
        <f>"%Z"&amp;TEXT(G506,"00")&amp;TEXT(H506,"0")&amp;"1"&amp;TEXT(I506,"00")</f>
        <v/>
      </c>
      <c r="T506" s="22">
        <f>IF(D506&lt;&gt;"",D506,"")</f>
        <v/>
      </c>
      <c r="U506" s="22" t="inlineStr">
        <is>
          <t>18-YLR-35101R</t>
        </is>
      </c>
      <c r="V506" s="22">
        <f>IF(E506&lt;&gt;"",E506,"")</f>
        <v/>
      </c>
      <c r="W506" s="23" t="inlineStr">
        <is>
          <t>RE</t>
        </is>
      </c>
      <c r="X506" s="84" t="inlineStr">
        <is>
          <t>DCS</t>
        </is>
      </c>
      <c r="Y506" s="27" t="n"/>
      <c r="Z506" s="27" t="n"/>
      <c r="AA506" s="28" t="n"/>
      <c r="AB506" s="33" t="n"/>
      <c r="AC506" s="29" t="n"/>
      <c r="AD506" s="27" t="n"/>
      <c r="AE506" s="27" t="n"/>
      <c r="AF506" s="27" t="n"/>
      <c r="AG506" s="27" t="n"/>
      <c r="AH506" s="27" t="n"/>
      <c r="AI506" s="27" t="n"/>
      <c r="AJ506" s="530" t="n"/>
      <c r="AK506" s="530" t="n"/>
      <c r="AL506" s="27" t="n"/>
      <c r="AM506" s="27" t="n"/>
      <c r="AN506" s="27" t="n"/>
      <c r="AO506" s="27" t="n"/>
      <c r="AP506" s="27" t="n"/>
      <c r="AQ506" s="33" t="n"/>
      <c r="AR506" s="33" t="n"/>
      <c r="AS506" s="33" t="n"/>
      <c r="AT506" s="33" t="n"/>
      <c r="AU506" s="33" t="n"/>
      <c r="AV506" s="33" t="n"/>
      <c r="AW506" s="33" t="n"/>
      <c r="AX506" s="33" t="n"/>
      <c r="AY506" s="33" t="n"/>
      <c r="AZ506" s="33" t="n"/>
      <c r="BA506" s="33" t="n"/>
      <c r="BB506" s="33" t="n"/>
      <c r="BC506" s="33" t="n"/>
      <c r="BD506" s="33" t="n"/>
      <c r="BE506" s="33" t="n"/>
      <c r="BF506" s="33" t="n"/>
      <c r="BG506" s="33" t="n"/>
      <c r="BH506" s="33" t="n"/>
      <c r="BI506" s="27" t="n"/>
      <c r="BJ506" s="33" t="n"/>
      <c r="BK506" s="33" t="n"/>
      <c r="BL506" s="33" t="n"/>
      <c r="BM506" s="27" t="n"/>
      <c r="BN506" s="27" t="n"/>
      <c r="BO506" s="27" t="n"/>
      <c r="BP506" s="27" t="n"/>
      <c r="BQ506" s="522" t="inlineStr">
        <is>
          <t>3</t>
        </is>
      </c>
      <c r="BR506" s="37" t="n"/>
      <c r="BS506" s="36" t="n"/>
      <c r="BT506" s="37" t="n"/>
      <c r="BV506" s="523" t="n">
        <v>1830</v>
      </c>
    </row>
    <row r="507" ht="19.9" customHeight="1" s="521">
      <c r="A507" s="10" t="n">
        <v>507</v>
      </c>
      <c r="B507" s="15" t="n">
        <v>26</v>
      </c>
      <c r="C507" s="519" t="n">
        <v>1830</v>
      </c>
      <c r="D507" s="553" t="inlineStr">
        <is>
          <t>18-YL-35101F</t>
        </is>
      </c>
      <c r="E507" s="553" t="inlineStr">
        <is>
          <t>粉料仓旋转阀3501X故障</t>
        </is>
      </c>
      <c r="F507" s="22">
        <f>F506</f>
        <v/>
      </c>
      <c r="G507" s="21">
        <f>G506</f>
        <v/>
      </c>
      <c r="H507" s="21">
        <f>H506</f>
        <v/>
      </c>
      <c r="I507" s="21" t="n">
        <v>26</v>
      </c>
      <c r="J507" s="85">
        <f>J506</f>
        <v/>
      </c>
      <c r="K507" s="22">
        <f>IF(MID(J507,4,3)="551","DO","DI")</f>
        <v/>
      </c>
      <c r="L507" s="22" t="n"/>
      <c r="M507" s="22" t="n"/>
      <c r="N507" s="22">
        <f>IF(N506&lt;&gt;"",N506,"")</f>
        <v/>
      </c>
      <c r="O507" s="22" t="n"/>
      <c r="P507" s="22" t="n"/>
      <c r="Q507" s="22" t="n"/>
      <c r="R507" s="22" t="n"/>
      <c r="S507" s="25">
        <f>"%Z"&amp;TEXT(G507,"00")&amp;TEXT(H507,"0")&amp;"1"&amp;TEXT(I507,"00")</f>
        <v/>
      </c>
      <c r="T507" s="22">
        <f>IF(D507&lt;&gt;"",D507,"")</f>
        <v/>
      </c>
      <c r="U507" s="22" t="inlineStr">
        <is>
          <t>18-YL-35101F</t>
        </is>
      </c>
      <c r="V507" s="22">
        <f>IF(E507&lt;&gt;"",E507,"")</f>
        <v/>
      </c>
      <c r="W507" s="23" t="inlineStr">
        <is>
          <t>RE</t>
        </is>
      </c>
      <c r="X507" s="84" t="inlineStr">
        <is>
          <t>DCS</t>
        </is>
      </c>
      <c r="Y507" s="27" t="n"/>
      <c r="Z507" s="27" t="n"/>
      <c r="AA507" s="28" t="n"/>
      <c r="AB507" s="33" t="n"/>
      <c r="AC507" s="29" t="n"/>
      <c r="AD507" s="27" t="n"/>
      <c r="AE507" s="27" t="n"/>
      <c r="AF507" s="27" t="n"/>
      <c r="AG507" s="27" t="n"/>
      <c r="AH507" s="27" t="n"/>
      <c r="AI507" s="27" t="n"/>
      <c r="AJ507" s="530" t="n"/>
      <c r="AK507" s="530" t="n"/>
      <c r="AL507" s="27" t="n"/>
      <c r="AM507" s="27" t="n"/>
      <c r="AN507" s="27" t="n"/>
      <c r="AO507" s="27" t="n"/>
      <c r="AP507" s="27" t="n"/>
      <c r="AQ507" s="33" t="n"/>
      <c r="AR507" s="33" t="n"/>
      <c r="AS507" s="33" t="n"/>
      <c r="AT507" s="33" t="n"/>
      <c r="AU507" s="33" t="n"/>
      <c r="AV507" s="33" t="n"/>
      <c r="AW507" s="33" t="n"/>
      <c r="AX507" s="33" t="n"/>
      <c r="AY507" s="33" t="n"/>
      <c r="AZ507" s="33" t="n"/>
      <c r="BA507" s="33" t="n"/>
      <c r="BB507" s="33" t="n"/>
      <c r="BC507" s="33" t="n"/>
      <c r="BD507" s="33" t="n"/>
      <c r="BE507" s="33" t="n"/>
      <c r="BF507" s="33" t="n"/>
      <c r="BG507" s="33" t="n"/>
      <c r="BH507" s="33" t="n"/>
      <c r="BI507" s="27" t="n"/>
      <c r="BJ507" s="33" t="n"/>
      <c r="BK507" s="33" t="n"/>
      <c r="BL507" s="33" t="n"/>
      <c r="BM507" s="27" t="n"/>
      <c r="BN507" s="27" t="n"/>
      <c r="BO507" s="27" t="n"/>
      <c r="BP507" s="27" t="n"/>
      <c r="BQ507" s="522" t="inlineStr">
        <is>
          <t>3</t>
        </is>
      </c>
      <c r="BR507" s="37" t="n"/>
      <c r="BS507" s="36" t="n"/>
      <c r="BT507" s="37" t="n"/>
      <c r="BV507" s="523" t="n">
        <v>1830</v>
      </c>
    </row>
    <row r="508" ht="19.9" customHeight="1" s="521">
      <c r="A508" s="10" t="n">
        <v>508</v>
      </c>
      <c r="B508" s="15" t="n">
        <v>27</v>
      </c>
      <c r="C508" s="519" t="n">
        <v>1830</v>
      </c>
      <c r="D508" s="553" t="inlineStr">
        <is>
          <t>18-YL-35101L</t>
        </is>
      </c>
      <c r="E508" s="553" t="inlineStr">
        <is>
          <t>粉料仓旋转阀3501X远程</t>
        </is>
      </c>
      <c r="F508" s="22">
        <f>F507</f>
        <v/>
      </c>
      <c r="G508" s="21">
        <f>G507</f>
        <v/>
      </c>
      <c r="H508" s="21">
        <f>H507</f>
        <v/>
      </c>
      <c r="I508" s="21" t="n">
        <v>27</v>
      </c>
      <c r="J508" s="85">
        <f>J507</f>
        <v/>
      </c>
      <c r="K508" s="22">
        <f>IF(MID(J508,4,3)="551","DO","DI")</f>
        <v/>
      </c>
      <c r="L508" s="22" t="n"/>
      <c r="M508" s="22" t="n"/>
      <c r="N508" s="22">
        <f>IF(N507&lt;&gt;"",N507,"")</f>
        <v/>
      </c>
      <c r="O508" s="22" t="n"/>
      <c r="P508" s="22" t="n"/>
      <c r="Q508" s="22" t="n"/>
      <c r="R508" s="22" t="n"/>
      <c r="S508" s="25">
        <f>"%Z"&amp;TEXT(G508,"00")&amp;TEXT(H508,"0")&amp;"1"&amp;TEXT(I508,"00")</f>
        <v/>
      </c>
      <c r="T508" s="22">
        <f>IF(D508&lt;&gt;"",D508,"")</f>
        <v/>
      </c>
      <c r="U508" s="22" t="inlineStr">
        <is>
          <t>18-YL-35101L</t>
        </is>
      </c>
      <c r="V508" s="22">
        <f>IF(E508&lt;&gt;"",E508,"")</f>
        <v/>
      </c>
      <c r="W508" s="23" t="inlineStr">
        <is>
          <t>RE</t>
        </is>
      </c>
      <c r="X508" s="84" t="inlineStr">
        <is>
          <t>DCS</t>
        </is>
      </c>
      <c r="Y508" s="27" t="n"/>
      <c r="Z508" s="27" t="n"/>
      <c r="AA508" s="28" t="n"/>
      <c r="AB508" s="33" t="n"/>
      <c r="AC508" s="29" t="n"/>
      <c r="AD508" s="27" t="n"/>
      <c r="AE508" s="27" t="n"/>
      <c r="AF508" s="27" t="n"/>
      <c r="AG508" s="27" t="n"/>
      <c r="AH508" s="27" t="n"/>
      <c r="AI508" s="27" t="n"/>
      <c r="AJ508" s="530" t="n"/>
      <c r="AK508" s="530" t="n"/>
      <c r="AL508" s="27" t="n"/>
      <c r="AM508" s="27" t="n"/>
      <c r="AN508" s="27" t="n"/>
      <c r="AO508" s="27" t="n"/>
      <c r="AP508" s="27" t="n"/>
      <c r="AQ508" s="33" t="n"/>
      <c r="AR508" s="33" t="n"/>
      <c r="AS508" s="33" t="n"/>
      <c r="AT508" s="33" t="n"/>
      <c r="AU508" s="33" t="n"/>
      <c r="AV508" s="33" t="n"/>
      <c r="AW508" s="33" t="n"/>
      <c r="AX508" s="33" t="n"/>
      <c r="AY508" s="33" t="n"/>
      <c r="AZ508" s="33" t="n"/>
      <c r="BA508" s="33" t="n"/>
      <c r="BB508" s="33" t="n"/>
      <c r="BC508" s="33" t="n"/>
      <c r="BD508" s="33" t="n"/>
      <c r="BE508" s="33" t="n"/>
      <c r="BF508" s="33" t="n"/>
      <c r="BG508" s="33" t="n"/>
      <c r="BH508" s="33" t="n"/>
      <c r="BI508" s="27" t="n"/>
      <c r="BJ508" s="33" t="n"/>
      <c r="BK508" s="33" t="n"/>
      <c r="BL508" s="33" t="n"/>
      <c r="BM508" s="27" t="n"/>
      <c r="BN508" s="27" t="n"/>
      <c r="BO508" s="27" t="n"/>
      <c r="BP508" s="27" t="n"/>
      <c r="BQ508" s="522" t="inlineStr">
        <is>
          <t>3</t>
        </is>
      </c>
      <c r="BR508" s="37" t="n"/>
      <c r="BS508" s="36" t="n"/>
      <c r="BT508" s="37" t="n"/>
      <c r="BV508" s="523" t="n">
        <v>1830</v>
      </c>
    </row>
    <row r="509" ht="19.9" customHeight="1" s="521">
      <c r="A509" s="10" t="n">
        <v>509</v>
      </c>
      <c r="B509" s="15" t="n">
        <v>28</v>
      </c>
      <c r="C509" s="519" t="n">
        <v>1830</v>
      </c>
      <c r="D509" s="553" t="inlineStr">
        <is>
          <t>18-YL-35111R</t>
        </is>
      </c>
      <c r="E509" s="553" t="inlineStr">
        <is>
          <t>粉料仓旋转阀3501X风扇运</t>
        </is>
      </c>
      <c r="F509" s="22">
        <f>F508</f>
        <v/>
      </c>
      <c r="G509" s="21">
        <f>G508</f>
        <v/>
      </c>
      <c r="H509" s="21">
        <f>H508</f>
        <v/>
      </c>
      <c r="I509" s="21" t="n">
        <v>28</v>
      </c>
      <c r="J509" s="85">
        <f>J508</f>
        <v/>
      </c>
      <c r="K509" s="22">
        <f>IF(MID(J509,4,3)="551","DO","DI")</f>
        <v/>
      </c>
      <c r="L509" s="22" t="n"/>
      <c r="M509" s="22" t="n"/>
      <c r="N509" s="22">
        <f>IF(N508&lt;&gt;"",N508,"")</f>
        <v/>
      </c>
      <c r="O509" s="22" t="n"/>
      <c r="P509" s="22" t="n"/>
      <c r="Q509" s="22" t="n"/>
      <c r="R509" s="22" t="n"/>
      <c r="S509" s="25">
        <f>"%Z"&amp;TEXT(G509,"00")&amp;TEXT(H509,"0")&amp;"1"&amp;TEXT(I509,"00")</f>
        <v/>
      </c>
      <c r="T509" s="22">
        <f>IF(D509&lt;&gt;"",D509,"")</f>
        <v/>
      </c>
      <c r="U509" s="22" t="inlineStr">
        <is>
          <t>18-YL-35111R</t>
        </is>
      </c>
      <c r="V509" s="22">
        <f>IF(E509&lt;&gt;"",E509,"")</f>
        <v/>
      </c>
      <c r="W509" s="23" t="inlineStr">
        <is>
          <t>RE</t>
        </is>
      </c>
      <c r="X509" s="84" t="inlineStr">
        <is>
          <t>DCS</t>
        </is>
      </c>
      <c r="Y509" s="27" t="n"/>
      <c r="Z509" s="27" t="n"/>
      <c r="AA509" s="28" t="n"/>
      <c r="AB509" s="33" t="n"/>
      <c r="AC509" s="29" t="n"/>
      <c r="AD509" s="27" t="n"/>
      <c r="AE509" s="27" t="n"/>
      <c r="AF509" s="27" t="n"/>
      <c r="AG509" s="27" t="n"/>
      <c r="AH509" s="27" t="n"/>
      <c r="AI509" s="27" t="n"/>
      <c r="AJ509" s="530" t="n"/>
      <c r="AK509" s="530" t="n"/>
      <c r="AL509" s="27" t="n"/>
      <c r="AM509" s="27" t="n"/>
      <c r="AN509" s="27" t="n"/>
      <c r="AO509" s="27" t="n"/>
      <c r="AP509" s="27" t="n"/>
      <c r="AQ509" s="33" t="n"/>
      <c r="AR509" s="33" t="n"/>
      <c r="AS509" s="33" t="n"/>
      <c r="AT509" s="33" t="n"/>
      <c r="AU509" s="33" t="n"/>
      <c r="AV509" s="33" t="n"/>
      <c r="AW509" s="33" t="n"/>
      <c r="AX509" s="33" t="n"/>
      <c r="AY509" s="33" t="n"/>
      <c r="AZ509" s="33" t="n"/>
      <c r="BA509" s="33" t="n"/>
      <c r="BB509" s="33" t="n"/>
      <c r="BC509" s="33" t="n"/>
      <c r="BD509" s="33" t="n"/>
      <c r="BE509" s="33" t="n"/>
      <c r="BF509" s="33" t="n"/>
      <c r="BG509" s="33" t="n"/>
      <c r="BH509" s="33" t="n"/>
      <c r="BI509" s="27" t="n"/>
      <c r="BJ509" s="33" t="n"/>
      <c r="BK509" s="33" t="n"/>
      <c r="BL509" s="33" t="n"/>
      <c r="BM509" s="27" t="n"/>
      <c r="BN509" s="27" t="n"/>
      <c r="BO509" s="27" t="n"/>
      <c r="BP509" s="27" t="n"/>
      <c r="BQ509" s="522" t="inlineStr">
        <is>
          <t>3</t>
        </is>
      </c>
      <c r="BR509" s="37" t="n"/>
      <c r="BS509" s="36" t="n"/>
      <c r="BT509" s="37" t="n"/>
      <c r="BV509" s="523" t="n">
        <v>1830</v>
      </c>
    </row>
    <row r="510" ht="19.9" customHeight="1" s="521">
      <c r="A510" s="10" t="n">
        <v>510</v>
      </c>
      <c r="B510" s="15" t="n">
        <v>29</v>
      </c>
      <c r="C510" s="519" t="n"/>
      <c r="D510" s="50">
        <f>LEFT(F510,1)&amp;RIGHT(F510,2)&amp;"N"&amp;G510&amp;"S"&amp;H510&amp;"C"&amp;I510</f>
        <v/>
      </c>
      <c r="E510" s="553" t="inlineStr">
        <is>
          <t>Spare</t>
        </is>
      </c>
      <c r="F510" s="22">
        <f>F509</f>
        <v/>
      </c>
      <c r="G510" s="21">
        <f>G509</f>
        <v/>
      </c>
      <c r="H510" s="21">
        <f>H509</f>
        <v/>
      </c>
      <c r="I510" s="21" t="n">
        <v>29</v>
      </c>
      <c r="J510" s="85">
        <f>J509</f>
        <v/>
      </c>
      <c r="K510" s="22">
        <f>IF(MID(J510,4,3)="551","DO","DI")</f>
        <v/>
      </c>
      <c r="L510" s="22" t="n"/>
      <c r="M510" s="22" t="n"/>
      <c r="N510" s="22">
        <f>IF(N509&lt;&gt;"",N509,"")</f>
        <v/>
      </c>
      <c r="O510" s="22" t="n"/>
      <c r="P510" s="22" t="n"/>
      <c r="Q510" s="22" t="n"/>
      <c r="R510" s="22" t="n"/>
      <c r="S510" s="25">
        <f>"%Z"&amp;TEXT(G510,"00")&amp;TEXT(H510,"0")&amp;"1"&amp;TEXT(I510,"00")</f>
        <v/>
      </c>
      <c r="T510" s="22">
        <f>IF(D510&lt;&gt;"",D510,"")</f>
        <v/>
      </c>
      <c r="U510" s="22" t="n"/>
      <c r="V510" s="22">
        <f>IF(E510&lt;&gt;"",E510,"")</f>
        <v/>
      </c>
      <c r="W510" s="23" t="inlineStr">
        <is>
          <t>RE</t>
        </is>
      </c>
      <c r="X510" s="84" t="inlineStr">
        <is>
          <t>DCS</t>
        </is>
      </c>
      <c r="Y510" s="27" t="n"/>
      <c r="Z510" s="27" t="n"/>
      <c r="AA510" s="28" t="n"/>
      <c r="AB510" s="33" t="n"/>
      <c r="AC510" s="29" t="n"/>
      <c r="AD510" s="27" t="n"/>
      <c r="AE510" s="27" t="n"/>
      <c r="AF510" s="27" t="n"/>
      <c r="AG510" s="27" t="n"/>
      <c r="AH510" s="27" t="n"/>
      <c r="AI510" s="27" t="n"/>
      <c r="AJ510" s="530" t="n"/>
      <c r="AK510" s="530" t="n"/>
      <c r="AL510" s="27" t="n"/>
      <c r="AM510" s="27" t="n"/>
      <c r="AN510" s="27" t="n"/>
      <c r="AO510" s="27" t="n"/>
      <c r="AP510" s="27" t="n"/>
      <c r="AQ510" s="33" t="n"/>
      <c r="AR510" s="33" t="n"/>
      <c r="AS510" s="33" t="n"/>
      <c r="AT510" s="33" t="n"/>
      <c r="AU510" s="33" t="n"/>
      <c r="AV510" s="33" t="n"/>
      <c r="AW510" s="33" t="n"/>
      <c r="AX510" s="33" t="n"/>
      <c r="AY510" s="33" t="n"/>
      <c r="AZ510" s="33" t="n"/>
      <c r="BA510" s="33" t="n"/>
      <c r="BB510" s="33" t="n"/>
      <c r="BC510" s="33" t="n"/>
      <c r="BD510" s="33" t="n"/>
      <c r="BE510" s="33" t="n"/>
      <c r="BF510" s="33" t="n"/>
      <c r="BG510" s="33" t="n"/>
      <c r="BH510" s="33" t="n"/>
      <c r="BI510" s="27" t="n"/>
      <c r="BJ510" s="33" t="n"/>
      <c r="BK510" s="33" t="n"/>
      <c r="BL510" s="33" t="n"/>
      <c r="BM510" s="27" t="n"/>
      <c r="BN510" s="27" t="n"/>
      <c r="BO510" s="27" t="n"/>
      <c r="BP510" s="27" t="n"/>
      <c r="BQ510" s="36" t="n"/>
      <c r="BR510" s="37" t="n"/>
      <c r="BS510" s="36" t="n"/>
      <c r="BT510" s="37" t="n"/>
    </row>
    <row r="511" ht="19.9" customHeight="1" s="521">
      <c r="A511" s="10" t="n">
        <v>511</v>
      </c>
      <c r="B511" s="16" t="n">
        <v>30</v>
      </c>
      <c r="C511" s="520" t="n"/>
      <c r="D511" s="50">
        <f>LEFT(F511,1)&amp;RIGHT(F511,2)&amp;"N"&amp;G511&amp;"S"&amp;H511&amp;"C"&amp;I511</f>
        <v/>
      </c>
      <c r="E511" s="553" t="inlineStr">
        <is>
          <t>Spare</t>
        </is>
      </c>
      <c r="F511" s="22">
        <f>F510</f>
        <v/>
      </c>
      <c r="G511" s="21">
        <f>G510</f>
        <v/>
      </c>
      <c r="H511" s="21">
        <f>H510</f>
        <v/>
      </c>
      <c r="I511" s="21" t="n">
        <v>30</v>
      </c>
      <c r="J511" s="85">
        <f>J510</f>
        <v/>
      </c>
      <c r="K511" s="22">
        <f>IF(MID(J511,4,3)="551","DO","DI")</f>
        <v/>
      </c>
      <c r="L511" s="22" t="n"/>
      <c r="M511" s="22" t="n"/>
      <c r="N511" s="22">
        <f>IF(N510&lt;&gt;"",N510,"")</f>
        <v/>
      </c>
      <c r="O511" s="22" t="n"/>
      <c r="P511" s="22" t="n"/>
      <c r="Q511" s="26" t="n"/>
      <c r="R511" s="26" t="n"/>
      <c r="S511" s="25">
        <f>"%Z"&amp;TEXT(G511,"00")&amp;TEXT(H511,"0")&amp;"1"&amp;TEXT(I511,"00")</f>
        <v/>
      </c>
      <c r="T511" s="22">
        <f>IF(D511&lt;&gt;"",D511,"")</f>
        <v/>
      </c>
      <c r="U511" s="26" t="n"/>
      <c r="V511" s="22">
        <f>IF(E511&lt;&gt;"",E511,"")</f>
        <v/>
      </c>
      <c r="W511" s="23" t="inlineStr">
        <is>
          <t>RE</t>
        </is>
      </c>
      <c r="X511" s="84" t="inlineStr">
        <is>
          <t>DCS</t>
        </is>
      </c>
      <c r="Y511" s="27" t="n"/>
      <c r="Z511" s="27" t="n"/>
      <c r="AA511" s="28" t="n"/>
      <c r="AB511" s="33" t="n"/>
      <c r="AC511" s="29" t="n"/>
      <c r="AD511" s="27" t="n"/>
      <c r="AE511" s="27" t="n"/>
      <c r="AF511" s="27" t="n"/>
      <c r="AG511" s="27" t="n"/>
      <c r="AH511" s="32" t="n"/>
      <c r="AI511" s="27" t="n"/>
      <c r="AJ511" s="530" t="n"/>
      <c r="AK511" s="530" t="n"/>
      <c r="AL511" s="27" t="n"/>
      <c r="AM511" s="27" t="n"/>
      <c r="AN511" s="27" t="n"/>
      <c r="AO511" s="27" t="n"/>
      <c r="AP511" s="27" t="n"/>
      <c r="AQ511" s="33" t="n"/>
      <c r="AR511" s="33" t="n"/>
      <c r="AS511" s="33" t="n"/>
      <c r="AT511" s="33" t="n"/>
      <c r="AU511" s="33" t="n"/>
      <c r="AV511" s="33" t="n"/>
      <c r="AW511" s="33" t="n"/>
      <c r="AX511" s="33" t="n"/>
      <c r="AY511" s="33" t="n"/>
      <c r="AZ511" s="33" t="n"/>
      <c r="BA511" s="33" t="n"/>
      <c r="BB511" s="33" t="n"/>
      <c r="BC511" s="33" t="n"/>
      <c r="BD511" s="33" t="n"/>
      <c r="BE511" s="33" t="n"/>
      <c r="BF511" s="33" t="n"/>
      <c r="BG511" s="33" t="n"/>
      <c r="BH511" s="33" t="n"/>
      <c r="BI511" s="27" t="n"/>
      <c r="BJ511" s="33" t="n"/>
      <c r="BK511" s="33" t="n"/>
      <c r="BL511" s="33" t="n"/>
      <c r="BM511" s="27" t="n"/>
      <c r="BN511" s="27" t="n"/>
      <c r="BO511" s="27" t="n"/>
      <c r="BP511" s="27" t="n"/>
      <c r="BQ511" s="36" t="n"/>
      <c r="BR511" s="37" t="n"/>
      <c r="BS511" s="36" t="n"/>
      <c r="BT511" s="37" t="n"/>
    </row>
    <row r="512" ht="19.9" customHeight="1" s="521">
      <c r="A512" s="10" t="n">
        <v>512</v>
      </c>
      <c r="B512" s="16" t="n">
        <v>31</v>
      </c>
      <c r="C512" s="520" t="n"/>
      <c r="D512" s="50">
        <f>LEFT(F512,1)&amp;RIGHT(F512,2)&amp;"N"&amp;G512&amp;"S"&amp;H512&amp;"C"&amp;I512</f>
        <v/>
      </c>
      <c r="E512" s="533" t="inlineStr">
        <is>
          <t>Spare</t>
        </is>
      </c>
      <c r="F512" s="22">
        <f>F511</f>
        <v/>
      </c>
      <c r="G512" s="21">
        <f>G511</f>
        <v/>
      </c>
      <c r="H512" s="21">
        <f>H511</f>
        <v/>
      </c>
      <c r="I512" s="21" t="n">
        <v>31</v>
      </c>
      <c r="J512" s="85">
        <f>J511</f>
        <v/>
      </c>
      <c r="K512" s="22">
        <f>IF(MID(J512,4,3)="551","DO","DI")</f>
        <v/>
      </c>
      <c r="L512" s="22" t="n"/>
      <c r="M512" s="22" t="n"/>
      <c r="N512" s="22">
        <f>IF(N511&lt;&gt;"",N511,"")</f>
        <v/>
      </c>
      <c r="O512" s="22" t="n"/>
      <c r="P512" s="22" t="n"/>
      <c r="Q512" s="22" t="n"/>
      <c r="R512" s="22" t="n"/>
      <c r="S512" s="25">
        <f>"%Z"&amp;TEXT(G512,"00")&amp;TEXT(H512,"0")&amp;"1"&amp;TEXT(I512,"00")</f>
        <v/>
      </c>
      <c r="T512" s="22">
        <f>IF(D512&lt;&gt;"",D512,"")</f>
        <v/>
      </c>
      <c r="U512" s="26" t="n"/>
      <c r="V512" s="22">
        <f>IF(E512&lt;&gt;"",E512,"")</f>
        <v/>
      </c>
      <c r="W512" s="23" t="inlineStr">
        <is>
          <t>RE</t>
        </is>
      </c>
      <c r="X512" s="84" t="inlineStr">
        <is>
          <t>DCS</t>
        </is>
      </c>
      <c r="Y512" s="27" t="n"/>
      <c r="Z512" s="27" t="n"/>
      <c r="AA512" s="28" t="n"/>
      <c r="AB512" s="33" t="n"/>
      <c r="AC512" s="29" t="n"/>
      <c r="AD512" s="27" t="n"/>
      <c r="AE512" s="27" t="n"/>
      <c r="AF512" s="27" t="n"/>
      <c r="AG512" s="27" t="n"/>
      <c r="AH512" s="33" t="n"/>
      <c r="AI512" s="27" t="n"/>
      <c r="AJ512" s="530" t="n"/>
      <c r="AK512" s="530" t="n"/>
      <c r="AL512" s="27" t="n"/>
      <c r="AM512" s="27" t="n"/>
      <c r="AN512" s="27" t="n"/>
      <c r="AO512" s="27" t="n"/>
      <c r="AP512" s="27" t="n"/>
      <c r="AQ512" s="33" t="n"/>
      <c r="AR512" s="33" t="n"/>
      <c r="AS512" s="33" t="n"/>
      <c r="AT512" s="33" t="n"/>
      <c r="AU512" s="33" t="n"/>
      <c r="AV512" s="33" t="n"/>
      <c r="AW512" s="33" t="n"/>
      <c r="AX512" s="33" t="n"/>
      <c r="AY512" s="33" t="n"/>
      <c r="AZ512" s="33" t="n"/>
      <c r="BA512" s="33" t="n"/>
      <c r="BB512" s="33" t="n"/>
      <c r="BC512" s="33" t="n"/>
      <c r="BD512" s="33" t="n"/>
      <c r="BE512" s="33" t="n"/>
      <c r="BF512" s="33" t="n"/>
      <c r="BG512" s="33" t="n"/>
      <c r="BH512" s="33" t="n"/>
      <c r="BI512" s="27" t="n"/>
      <c r="BJ512" s="33" t="n"/>
      <c r="BK512" s="33" t="n"/>
      <c r="BL512" s="33" t="n"/>
      <c r="BM512" s="27" t="n"/>
      <c r="BN512" s="27" t="n"/>
      <c r="BO512" s="27" t="n"/>
      <c r="BP512" s="27" t="n"/>
      <c r="BQ512" s="36" t="n"/>
      <c r="BR512" s="37" t="n"/>
      <c r="BS512" s="36" t="n"/>
      <c r="BT512" s="37" t="n"/>
    </row>
    <row r="513" ht="19.9" customHeight="1" s="521">
      <c r="A513" s="10" t="n">
        <v>513</v>
      </c>
      <c r="B513" s="16" t="n">
        <v>32</v>
      </c>
      <c r="C513" s="520" t="n"/>
      <c r="D513" s="50">
        <f>LEFT(F513,1)&amp;RIGHT(F513,2)&amp;"N"&amp;G513&amp;"S"&amp;H513&amp;"C"&amp;I513</f>
        <v/>
      </c>
      <c r="E513" s="527" t="inlineStr">
        <is>
          <t>Spare</t>
        </is>
      </c>
      <c r="F513" s="22">
        <f>F512</f>
        <v/>
      </c>
      <c r="G513" s="21">
        <f>G512</f>
        <v/>
      </c>
      <c r="H513" s="21">
        <f>H512</f>
        <v/>
      </c>
      <c r="I513" s="21" t="n">
        <v>32</v>
      </c>
      <c r="J513" s="85">
        <f>J512</f>
        <v/>
      </c>
      <c r="K513" s="22">
        <f>IF(MID(J513,4,3)="551","DO","DI")</f>
        <v/>
      </c>
      <c r="L513" s="22" t="n"/>
      <c r="M513" s="22" t="n"/>
      <c r="N513" s="22">
        <f>IF(N512&lt;&gt;"",N512,"")</f>
        <v/>
      </c>
      <c r="O513" s="22" t="n"/>
      <c r="P513" s="22" t="n"/>
      <c r="Q513" s="22" t="n"/>
      <c r="R513" s="22" t="n"/>
      <c r="S513" s="25">
        <f>"%Z"&amp;TEXT(G513,"00")&amp;TEXT(H513,"0")&amp;"1"&amp;TEXT(I513,"00")</f>
        <v/>
      </c>
      <c r="T513" s="22">
        <f>IF(D513&lt;&gt;"",D513,"")</f>
        <v/>
      </c>
      <c r="U513" s="26" t="n"/>
      <c r="V513" s="22">
        <f>IF(E513&lt;&gt;"",E513,"")</f>
        <v/>
      </c>
      <c r="W513" s="23" t="inlineStr">
        <is>
          <t>RE</t>
        </is>
      </c>
      <c r="X513" s="84" t="inlineStr">
        <is>
          <t>DCS</t>
        </is>
      </c>
      <c r="Y513" s="27" t="n"/>
      <c r="Z513" s="27" t="n"/>
      <c r="AA513" s="28" t="n"/>
      <c r="AB513" s="33" t="n"/>
      <c r="AC513" s="29" t="n"/>
      <c r="AD513" s="27" t="n"/>
      <c r="AE513" s="27" t="n"/>
      <c r="AF513" s="27" t="n"/>
      <c r="AG513" s="27" t="n"/>
      <c r="AH513" s="33" t="n"/>
      <c r="AI513" s="27" t="n"/>
      <c r="AJ513" s="530" t="n"/>
      <c r="AK513" s="530" t="n"/>
      <c r="AL513" s="27" t="n"/>
      <c r="AM513" s="27" t="n"/>
      <c r="AN513" s="27" t="n"/>
      <c r="AO513" s="27" t="n"/>
      <c r="AP513" s="27" t="n"/>
      <c r="AQ513" s="33" t="n"/>
      <c r="AR513" s="33" t="n"/>
      <c r="AS513" s="33" t="n"/>
      <c r="AT513" s="33" t="n"/>
      <c r="AU513" s="33" t="n"/>
      <c r="AV513" s="33" t="n"/>
      <c r="AW513" s="33" t="n"/>
      <c r="AX513" s="33" t="n"/>
      <c r="AY513" s="33" t="n"/>
      <c r="AZ513" s="33" t="n"/>
      <c r="BA513" s="33" t="n"/>
      <c r="BB513" s="33" t="n"/>
      <c r="BC513" s="33" t="n"/>
      <c r="BD513" s="33" t="n"/>
      <c r="BE513" s="33" t="n"/>
      <c r="BF513" s="33" t="n"/>
      <c r="BG513" s="33" t="n"/>
      <c r="BH513" s="33" t="n"/>
      <c r="BI513" s="27" t="n"/>
      <c r="BJ513" s="33" t="n"/>
      <c r="BK513" s="33" t="n"/>
      <c r="BL513" s="33" t="n"/>
      <c r="BM513" s="27" t="n"/>
      <c r="BN513" s="27" t="n"/>
      <c r="BO513" s="27" t="n"/>
      <c r="BP513" s="27" t="n"/>
      <c r="BQ513" s="36" t="n"/>
      <c r="BR513" s="37" t="n"/>
      <c r="BS513" s="36" t="n"/>
      <c r="BT513" s="37" t="n"/>
    </row>
    <row r="514" ht="19.9" customHeight="1" s="521">
      <c r="A514" s="10" t="n">
        <v>514</v>
      </c>
      <c r="B514" s="15" t="n">
        <v>1</v>
      </c>
      <c r="C514" s="519" t="n">
        <v>1812</v>
      </c>
      <c r="D514" s="553" t="inlineStr">
        <is>
          <t>18-UL-17110B</t>
        </is>
      </c>
      <c r="E514" s="533" t="inlineStr">
        <is>
          <t>TEA CONTAINER SEQUENCE</t>
        </is>
      </c>
      <c r="F514" s="22">
        <f>F449</f>
        <v/>
      </c>
      <c r="G514" s="21" t="n">
        <v>10</v>
      </c>
      <c r="H514" s="21" t="n">
        <v>7</v>
      </c>
      <c r="I514" s="21" t="n">
        <v>1</v>
      </c>
      <c r="J514" s="85" t="inlineStr">
        <is>
          <t>ADV551-P</t>
        </is>
      </c>
      <c r="K514" s="22">
        <f>IF(MID(J514,4,3)="551","DO","DI")</f>
        <v/>
      </c>
      <c r="L514" s="22" t="n"/>
      <c r="M514" s="22" t="n"/>
      <c r="N514" s="22" t="inlineStr">
        <is>
          <t>N</t>
        </is>
      </c>
      <c r="O514" s="22" t="n"/>
      <c r="P514" s="22" t="n"/>
      <c r="Q514" s="83" t="n"/>
      <c r="R514" s="22" t="n"/>
      <c r="S514" s="25">
        <f>"%Z"&amp;TEXT(G514,"00")&amp;TEXT(H514,"0")&amp;"1"&amp;TEXT(I514,"00")</f>
        <v/>
      </c>
      <c r="T514" s="22">
        <f>IF(D514&lt;&gt;"",D514,"")</f>
        <v/>
      </c>
      <c r="U514" s="22" t="inlineStr">
        <is>
          <t>18-UL-17110B</t>
        </is>
      </c>
      <c r="V514" s="22">
        <f>IF(E514&lt;&gt;"",E514,"")</f>
        <v/>
      </c>
      <c r="W514" s="23" t="inlineStr">
        <is>
          <t>24V</t>
        </is>
      </c>
      <c r="X514" s="84" t="inlineStr">
        <is>
          <t>DCS</t>
        </is>
      </c>
      <c r="Y514" s="27" t="n"/>
      <c r="Z514" s="27" t="n"/>
      <c r="AA514" s="28" t="n"/>
      <c r="AB514" s="33" t="n"/>
      <c r="AC514" s="29" t="n"/>
      <c r="AD514" s="27" t="n"/>
      <c r="AE514" s="27" t="n"/>
      <c r="AF514" s="27" t="n"/>
      <c r="AG514" s="27" t="n"/>
      <c r="AH514" s="27" t="n"/>
      <c r="AI514" s="27" t="n"/>
      <c r="AJ514" s="530" t="inlineStr">
        <is>
          <t>LCP-1</t>
        </is>
      </c>
      <c r="AK514" s="530" t="inlineStr">
        <is>
          <t>18-LCP-1-CC1</t>
        </is>
      </c>
      <c r="AL514" s="27" t="n"/>
      <c r="AM514" s="27" t="n"/>
      <c r="AN514" s="27" t="n"/>
      <c r="AO514" s="27" t="n"/>
      <c r="AP514" s="27" t="n"/>
      <c r="AQ514" s="33" t="n"/>
      <c r="AR514" s="33" t="n"/>
      <c r="AS514" s="33" t="n"/>
      <c r="AT514" s="33" t="n"/>
      <c r="AU514" s="33" t="n"/>
      <c r="AV514" s="33" t="n"/>
      <c r="AW514" s="33" t="n"/>
      <c r="AX514" s="33" t="n"/>
      <c r="AY514" s="33" t="n"/>
      <c r="AZ514" s="33" t="n"/>
      <c r="BA514" s="33" t="n"/>
      <c r="BB514" s="33" t="n"/>
      <c r="BC514" s="33" t="n"/>
      <c r="BD514" s="33" t="n"/>
      <c r="BE514" s="33" t="n"/>
      <c r="BF514" s="33" t="n"/>
      <c r="BG514" s="33" t="n"/>
      <c r="BH514" s="33" t="n"/>
      <c r="BI514" s="27" t="n"/>
      <c r="BJ514" s="33" t="n"/>
      <c r="BK514" s="33" t="n"/>
      <c r="BL514" s="33" t="n"/>
      <c r="BM514" s="27" t="n"/>
      <c r="BN514" s="27" t="n"/>
      <c r="BO514" s="27" t="n"/>
      <c r="BP514" s="27" t="n"/>
      <c r="BQ514" s="522" t="inlineStr">
        <is>
          <t>1</t>
        </is>
      </c>
      <c r="BR514" s="37" t="n"/>
      <c r="BS514" s="36" t="n"/>
      <c r="BT514" s="37" t="n"/>
      <c r="BU514" s="39" t="n"/>
      <c r="BV514" s="523" t="n">
        <v>1812</v>
      </c>
    </row>
    <row r="515" ht="19.9" customHeight="1" s="521">
      <c r="A515" s="10" t="n">
        <v>515</v>
      </c>
      <c r="B515" s="15" t="n">
        <v>2</v>
      </c>
      <c r="C515" s="519" t="n">
        <v>1812</v>
      </c>
      <c r="D515" s="17" t="inlineStr">
        <is>
          <t>18-XL-17121</t>
        </is>
      </c>
      <c r="E515" s="533" t="inlineStr">
        <is>
          <t>TEA CONTAINER TO CHANGE</t>
        </is>
      </c>
      <c r="F515" s="22">
        <f>F514</f>
        <v/>
      </c>
      <c r="G515" s="21">
        <f>G514</f>
        <v/>
      </c>
      <c r="H515" s="21">
        <f>H514</f>
        <v/>
      </c>
      <c r="I515" s="21" t="n">
        <v>2</v>
      </c>
      <c r="J515" s="85">
        <f>J514</f>
        <v/>
      </c>
      <c r="K515" s="22">
        <f>IF(MID(J515,4,3)="551","DO","DI")</f>
        <v/>
      </c>
      <c r="L515" s="22" t="n"/>
      <c r="M515" s="22" t="n"/>
      <c r="N515" s="22">
        <f>IF(N514&lt;&gt;"",N514,"")</f>
        <v/>
      </c>
      <c r="O515" s="22" t="n"/>
      <c r="P515" s="22" t="n"/>
      <c r="Q515" s="22" t="n"/>
      <c r="R515" s="22" t="n"/>
      <c r="S515" s="25">
        <f>"%Z"&amp;TEXT(G515,"00")&amp;TEXT(H515,"0")&amp;"1"&amp;TEXT(I515,"00")</f>
        <v/>
      </c>
      <c r="T515" s="22">
        <f>IF(D515&lt;&gt;"",D515,"")</f>
        <v/>
      </c>
      <c r="U515" s="22" t="inlineStr">
        <is>
          <t>18-UL-17121</t>
        </is>
      </c>
      <c r="V515" s="22">
        <f>IF(E515&lt;&gt;"",E515,"")</f>
        <v/>
      </c>
      <c r="W515" s="23" t="inlineStr">
        <is>
          <t>24V</t>
        </is>
      </c>
      <c r="X515" s="84" t="inlineStr">
        <is>
          <t>DCS</t>
        </is>
      </c>
      <c r="Y515" s="27" t="n"/>
      <c r="Z515" s="27" t="n"/>
      <c r="AA515" s="28" t="n"/>
      <c r="AB515" s="33" t="n"/>
      <c r="AC515" s="29" t="n"/>
      <c r="AD515" s="27" t="n"/>
      <c r="AE515" s="27" t="n"/>
      <c r="AF515" s="27" t="n"/>
      <c r="AG515" s="27" t="n"/>
      <c r="AH515" s="27" t="n"/>
      <c r="AI515" s="27" t="n"/>
      <c r="AJ515" s="530" t="inlineStr">
        <is>
          <t>LCP-1</t>
        </is>
      </c>
      <c r="AK515" s="530" t="inlineStr">
        <is>
          <t>18-LCP-1-CC1</t>
        </is>
      </c>
      <c r="AL515" s="27" t="n"/>
      <c r="AM515" s="27" t="n"/>
      <c r="AN515" s="27" t="n"/>
      <c r="AO515" s="27" t="n"/>
      <c r="AP515" s="27" t="n"/>
      <c r="AQ515" s="33" t="n"/>
      <c r="AR515" s="33" t="n"/>
      <c r="AS515" s="33" t="n"/>
      <c r="AT515" s="33" t="n"/>
      <c r="AU515" s="33" t="n"/>
      <c r="AV515" s="33" t="n"/>
      <c r="AW515" s="33" t="n"/>
      <c r="AX515" s="33" t="n"/>
      <c r="AY515" s="33" t="n"/>
      <c r="AZ515" s="33" t="n"/>
      <c r="BA515" s="33" t="n"/>
      <c r="BB515" s="33" t="n"/>
      <c r="BC515" s="33" t="n"/>
      <c r="BD515" s="33" t="n"/>
      <c r="BE515" s="33" t="n"/>
      <c r="BF515" s="33" t="n"/>
      <c r="BG515" s="33" t="n"/>
      <c r="BH515" s="33" t="n"/>
      <c r="BI515" s="27" t="n"/>
      <c r="BJ515" s="33" t="n"/>
      <c r="BK515" s="33" t="n"/>
      <c r="BL515" s="33" t="n"/>
      <c r="BM515" s="27" t="n"/>
      <c r="BN515" s="27" t="n"/>
      <c r="BO515" s="27" t="n"/>
      <c r="BP515" s="27" t="n"/>
      <c r="BQ515" s="522" t="inlineStr">
        <is>
          <t>-</t>
        </is>
      </c>
      <c r="BR515" s="37" t="n"/>
      <c r="BS515" s="36" t="n"/>
      <c r="BT515" s="37" t="n"/>
      <c r="BU515" s="39" t="n"/>
      <c r="BV515" s="523" t="n">
        <v>1812</v>
      </c>
    </row>
    <row r="516" ht="19.9" customHeight="1" s="521">
      <c r="A516" s="10" t="n">
        <v>516</v>
      </c>
      <c r="B516" s="15" t="n">
        <v>3</v>
      </c>
      <c r="C516" s="519" t="n">
        <v>1830</v>
      </c>
      <c r="D516" s="17" t="inlineStr">
        <is>
          <t>18-XS-35104</t>
        </is>
      </c>
      <c r="E516" s="533" t="inlineStr">
        <is>
          <t>控制角座阀XV35104的开/关</t>
        </is>
      </c>
      <c r="F516" s="22">
        <f>F515</f>
        <v/>
      </c>
      <c r="G516" s="21">
        <f>G515</f>
        <v/>
      </c>
      <c r="H516" s="21">
        <f>H515</f>
        <v/>
      </c>
      <c r="I516" s="21" t="n">
        <v>3</v>
      </c>
      <c r="J516" s="85">
        <f>J515</f>
        <v/>
      </c>
      <c r="K516" s="22">
        <f>IF(MID(J516,4,3)="551","DO","DI")</f>
        <v/>
      </c>
      <c r="L516" s="22" t="n"/>
      <c r="M516" s="22" t="n"/>
      <c r="N516" s="22">
        <f>IF(N515&lt;&gt;"",N515,"")</f>
        <v/>
      </c>
      <c r="O516" s="22" t="n"/>
      <c r="P516" s="22" t="n"/>
      <c r="Q516" s="22" t="n"/>
      <c r="R516" s="22" t="n"/>
      <c r="S516" s="25">
        <f>"%Z"&amp;TEXT(G516,"00")&amp;TEXT(H516,"0")&amp;"1"&amp;TEXT(I516,"00")</f>
        <v/>
      </c>
      <c r="T516" s="22">
        <f>IF(D516&lt;&gt;"",D516,"")</f>
        <v/>
      </c>
      <c r="U516" s="22" t="inlineStr">
        <is>
          <t>18-XS-35104</t>
        </is>
      </c>
      <c r="V516" s="22">
        <f>IF(E516&lt;&gt;"",E516,"")</f>
        <v/>
      </c>
      <c r="W516" s="23" t="inlineStr">
        <is>
          <t>24V</t>
        </is>
      </c>
      <c r="X516" s="84" t="inlineStr">
        <is>
          <t>DCS</t>
        </is>
      </c>
      <c r="Y516" s="27" t="n"/>
      <c r="Z516" s="27" t="n"/>
      <c r="AA516" s="28" t="n"/>
      <c r="AB516" s="33" t="n"/>
      <c r="AC516" s="29" t="n"/>
      <c r="AD516" s="27" t="n"/>
      <c r="AE516" s="27" t="n"/>
      <c r="AF516" s="27" t="n"/>
      <c r="AG516" s="27" t="n"/>
      <c r="AH516" s="27" t="n"/>
      <c r="AI516" s="27" t="n"/>
      <c r="AJ516" s="530" t="inlineStr">
        <is>
          <t>18-3501-DJB-0016</t>
        </is>
      </c>
      <c r="AK516" s="530" t="inlineStr">
        <is>
          <t>DCS</t>
        </is>
      </c>
      <c r="AL516" s="27" t="n"/>
      <c r="AM516" s="27" t="n"/>
      <c r="AN516" s="27" t="n"/>
      <c r="AO516" s="27" t="n"/>
      <c r="AP516" s="27" t="n"/>
      <c r="AQ516" s="33" t="n"/>
      <c r="AR516" s="33" t="n"/>
      <c r="AS516" s="33" t="n"/>
      <c r="AT516" s="33" t="n"/>
      <c r="AU516" s="33" t="n"/>
      <c r="AV516" s="33" t="n"/>
      <c r="AW516" s="33" t="n"/>
      <c r="AX516" s="33" t="n"/>
      <c r="AY516" s="33" t="n"/>
      <c r="AZ516" s="33" t="n"/>
      <c r="BA516" s="33" t="n"/>
      <c r="BB516" s="33" t="n"/>
      <c r="BC516" s="33" t="n"/>
      <c r="BD516" s="33" t="n"/>
      <c r="BE516" s="33" t="n"/>
      <c r="BF516" s="33" t="n"/>
      <c r="BG516" s="33" t="n"/>
      <c r="BH516" s="33" t="n"/>
      <c r="BI516" s="27" t="n"/>
      <c r="BJ516" s="33" t="n"/>
      <c r="BK516" s="33" t="n"/>
      <c r="BL516" s="33" t="n"/>
      <c r="BM516" s="27" t="n"/>
      <c r="BN516" s="27" t="n"/>
      <c r="BO516" s="27" t="n"/>
      <c r="BP516" s="27" t="n"/>
      <c r="BQ516" s="522" t="inlineStr">
        <is>
          <t>-</t>
        </is>
      </c>
      <c r="BR516" s="37" t="n"/>
      <c r="BS516" s="36" t="n"/>
      <c r="BT516" s="37" t="n"/>
      <c r="BU516" s="39" t="n"/>
      <c r="BV516" s="523" t="n">
        <v>1830</v>
      </c>
    </row>
    <row r="517" ht="19.9" customHeight="1" s="521">
      <c r="A517" s="10" t="n">
        <v>517</v>
      </c>
      <c r="B517" s="15" t="n">
        <v>4</v>
      </c>
      <c r="C517" s="519" t="n">
        <v>1830</v>
      </c>
      <c r="D517" s="17" t="inlineStr">
        <is>
          <t>18-XS-35101</t>
        </is>
      </c>
      <c r="E517" s="533" t="inlineStr">
        <is>
          <t>控制气动滑板阀XV35101开</t>
        </is>
      </c>
      <c r="F517" s="22">
        <f>F516</f>
        <v/>
      </c>
      <c r="G517" s="21">
        <f>G516</f>
        <v/>
      </c>
      <c r="H517" s="21">
        <f>H516</f>
        <v/>
      </c>
      <c r="I517" s="21" t="n">
        <v>4</v>
      </c>
      <c r="J517" s="85">
        <f>J516</f>
        <v/>
      </c>
      <c r="K517" s="22">
        <f>IF(MID(J517,4,3)="551","DO","DI")</f>
        <v/>
      </c>
      <c r="L517" s="22" t="n"/>
      <c r="M517" s="22" t="n"/>
      <c r="N517" s="22">
        <f>IF(N516&lt;&gt;"",N516,"")</f>
        <v/>
      </c>
      <c r="O517" s="22" t="n"/>
      <c r="P517" s="22" t="n"/>
      <c r="Q517" s="22" t="n"/>
      <c r="R517" s="22" t="n"/>
      <c r="S517" s="25">
        <f>"%Z"&amp;TEXT(G517,"00")&amp;TEXT(H517,"0")&amp;"1"&amp;TEXT(I517,"00")</f>
        <v/>
      </c>
      <c r="T517" s="22">
        <f>IF(D517&lt;&gt;"",D517,"")</f>
        <v/>
      </c>
      <c r="U517" s="22" t="inlineStr">
        <is>
          <t>18-XS-35101</t>
        </is>
      </c>
      <c r="V517" s="22">
        <f>IF(E517&lt;&gt;"",E517,"")</f>
        <v/>
      </c>
      <c r="W517" s="23" t="inlineStr">
        <is>
          <t>24V</t>
        </is>
      </c>
      <c r="X517" s="84" t="inlineStr">
        <is>
          <t>DCS</t>
        </is>
      </c>
      <c r="Y517" s="27" t="n"/>
      <c r="Z517" s="27" t="n"/>
      <c r="AA517" s="28" t="n"/>
      <c r="AB517" s="33" t="n"/>
      <c r="AC517" s="29" t="n"/>
      <c r="AD517" s="27" t="n"/>
      <c r="AE517" s="27" t="n"/>
      <c r="AF517" s="27" t="n"/>
      <c r="AG517" s="27" t="n"/>
      <c r="AH517" s="27" t="n"/>
      <c r="AI517" s="27" t="n"/>
      <c r="AJ517" s="530" t="n"/>
      <c r="AK517" s="530" t="inlineStr">
        <is>
          <t>无电缆信息</t>
        </is>
      </c>
      <c r="AL517" s="27" t="n"/>
      <c r="AM517" s="27" t="n"/>
      <c r="AN517" s="27" t="n"/>
      <c r="AO517" s="27" t="n"/>
      <c r="AP517" s="27" t="n"/>
      <c r="AQ517" s="33" t="n"/>
      <c r="AR517" s="33" t="n"/>
      <c r="AS517" s="33" t="n"/>
      <c r="AT517" s="33" t="n"/>
      <c r="AU517" s="33" t="n"/>
      <c r="AV517" s="33" t="n"/>
      <c r="AW517" s="33" t="n"/>
      <c r="AX517" s="33" t="n"/>
      <c r="AY517" s="33" t="n"/>
      <c r="AZ517" s="33" t="n"/>
      <c r="BA517" s="33" t="n"/>
      <c r="BB517" s="33" t="n"/>
      <c r="BC517" s="33" t="n"/>
      <c r="BD517" s="33" t="n"/>
      <c r="BE517" s="33" t="n"/>
      <c r="BF517" s="33" t="n"/>
      <c r="BG517" s="33" t="n"/>
      <c r="BH517" s="33" t="n"/>
      <c r="BI517" s="27" t="n"/>
      <c r="BJ517" s="33" t="n"/>
      <c r="BK517" s="33" t="n"/>
      <c r="BL517" s="33" t="n"/>
      <c r="BM517" s="27" t="n"/>
      <c r="BN517" s="27" t="n"/>
      <c r="BO517" s="27" t="n"/>
      <c r="BP517" s="27" t="n"/>
      <c r="BQ517" s="522" t="inlineStr">
        <is>
          <t>-</t>
        </is>
      </c>
      <c r="BR517" s="37" t="n"/>
      <c r="BS517" s="36" t="n"/>
      <c r="BT517" s="37" t="n"/>
      <c r="BU517" s="39" t="n"/>
      <c r="BV517" s="523" t="n">
        <v>1830</v>
      </c>
    </row>
    <row r="518" ht="19.9" customHeight="1" s="521">
      <c r="A518" s="10" t="n">
        <v>518</v>
      </c>
      <c r="B518" s="15" t="n">
        <v>5</v>
      </c>
      <c r="C518" s="519" t="n">
        <v>1830</v>
      </c>
      <c r="D518" s="553" t="inlineStr">
        <is>
          <t>18-XS-35102</t>
        </is>
      </c>
      <c r="E518" s="533" t="inlineStr">
        <is>
          <t>控制气动滑板阀XV35102开</t>
        </is>
      </c>
      <c r="F518" s="22">
        <f>F517</f>
        <v/>
      </c>
      <c r="G518" s="21">
        <f>G517</f>
        <v/>
      </c>
      <c r="H518" s="21">
        <f>H517</f>
        <v/>
      </c>
      <c r="I518" s="21" t="n">
        <v>5</v>
      </c>
      <c r="J518" s="85">
        <f>J517</f>
        <v/>
      </c>
      <c r="K518" s="22">
        <f>IF(MID(J518,4,3)="551","DO","DI")</f>
        <v/>
      </c>
      <c r="L518" s="22" t="n"/>
      <c r="M518" s="22" t="n"/>
      <c r="N518" s="22">
        <f>IF(N517&lt;&gt;"",N517,"")</f>
        <v/>
      </c>
      <c r="O518" s="22" t="n"/>
      <c r="P518" s="22" t="n"/>
      <c r="Q518" s="22" t="n"/>
      <c r="R518" s="22" t="n"/>
      <c r="S518" s="25">
        <f>"%Z"&amp;TEXT(G518,"00")&amp;TEXT(H518,"0")&amp;"1"&amp;TEXT(I518,"00")</f>
        <v/>
      </c>
      <c r="T518" s="22">
        <f>IF(D518&lt;&gt;"",D518,"")</f>
        <v/>
      </c>
      <c r="U518" s="22" t="inlineStr">
        <is>
          <t>18-XS-35102</t>
        </is>
      </c>
      <c r="V518" s="22">
        <f>IF(E518&lt;&gt;"",E518,"")</f>
        <v/>
      </c>
      <c r="W518" s="23" t="inlineStr">
        <is>
          <t>24V</t>
        </is>
      </c>
      <c r="X518" s="84" t="inlineStr">
        <is>
          <t>DCS</t>
        </is>
      </c>
      <c r="Y518" s="27" t="n"/>
      <c r="Z518" s="27" t="n"/>
      <c r="AA518" s="28" t="n"/>
      <c r="AB518" s="33" t="n"/>
      <c r="AC518" s="29" t="n"/>
      <c r="AD518" s="27" t="n"/>
      <c r="AE518" s="27" t="n"/>
      <c r="AF518" s="27" t="n"/>
      <c r="AG518" s="27" t="n"/>
      <c r="AH518" s="27" t="n"/>
      <c r="AI518" s="27" t="n"/>
      <c r="AJ518" s="530" t="n"/>
      <c r="AK518" s="530" t="inlineStr">
        <is>
          <t>无电缆信息</t>
        </is>
      </c>
      <c r="AL518" s="27" t="n"/>
      <c r="AM518" s="27" t="n"/>
      <c r="AN518" s="27" t="n"/>
      <c r="AO518" s="27" t="n"/>
      <c r="AP518" s="27" t="n"/>
      <c r="AQ518" s="33" t="n"/>
      <c r="AR518" s="33" t="n"/>
      <c r="AS518" s="33" t="n"/>
      <c r="AT518" s="33" t="n"/>
      <c r="AU518" s="33" t="n"/>
      <c r="AV518" s="33" t="n"/>
      <c r="AW518" s="33" t="n"/>
      <c r="AX518" s="33" t="n"/>
      <c r="AY518" s="33" t="n"/>
      <c r="AZ518" s="33" t="n"/>
      <c r="BA518" s="33" t="n"/>
      <c r="BB518" s="33" t="n"/>
      <c r="BC518" s="33" t="n"/>
      <c r="BD518" s="33" t="n"/>
      <c r="BE518" s="33" t="n"/>
      <c r="BF518" s="33" t="n"/>
      <c r="BG518" s="33" t="n"/>
      <c r="BH518" s="33" t="n"/>
      <c r="BI518" s="27" t="n"/>
      <c r="BJ518" s="33" t="n"/>
      <c r="BK518" s="33" t="n"/>
      <c r="BL518" s="33" t="n"/>
      <c r="BM518" s="27" t="n"/>
      <c r="BN518" s="27" t="n"/>
      <c r="BO518" s="27" t="n"/>
      <c r="BP518" s="27" t="n"/>
      <c r="BQ518" s="522" t="inlineStr">
        <is>
          <t>-</t>
        </is>
      </c>
      <c r="BR518" s="37" t="n"/>
      <c r="BS518" s="36" t="n"/>
      <c r="BT518" s="37" t="n"/>
      <c r="BU518" s="39" t="n"/>
      <c r="BV518" s="523" t="n">
        <v>1830</v>
      </c>
    </row>
    <row r="519" ht="19.9" customHeight="1" s="521">
      <c r="A519" s="10" t="n">
        <v>519</v>
      </c>
      <c r="B519" s="15" t="n">
        <v>6</v>
      </c>
      <c r="C519" s="519" t="n">
        <v>1830</v>
      </c>
      <c r="D519" s="553" t="inlineStr">
        <is>
          <t>18-XS-35107</t>
        </is>
      </c>
      <c r="E519" s="533" t="inlineStr">
        <is>
          <t>控制气动蝶阀XV35107开/关</t>
        </is>
      </c>
      <c r="F519" s="22">
        <f>F518</f>
        <v/>
      </c>
      <c r="G519" s="21">
        <f>G518</f>
        <v/>
      </c>
      <c r="H519" s="21">
        <f>H518</f>
        <v/>
      </c>
      <c r="I519" s="21" t="n">
        <v>6</v>
      </c>
      <c r="J519" s="85">
        <f>J518</f>
        <v/>
      </c>
      <c r="K519" s="22">
        <f>IF(MID(J519,4,3)="551","DO","DI")</f>
        <v/>
      </c>
      <c r="L519" s="22" t="n"/>
      <c r="M519" s="22" t="n"/>
      <c r="N519" s="22">
        <f>IF(N518&lt;&gt;"",N518,"")</f>
        <v/>
      </c>
      <c r="O519" s="22" t="n"/>
      <c r="P519" s="22" t="n"/>
      <c r="Q519" s="22" t="n"/>
      <c r="R519" s="22" t="n"/>
      <c r="S519" s="25">
        <f>"%Z"&amp;TEXT(G519,"00")&amp;TEXT(H519,"0")&amp;"1"&amp;TEXT(I519,"00")</f>
        <v/>
      </c>
      <c r="T519" s="22">
        <f>IF(D519&lt;&gt;"",D519,"")</f>
        <v/>
      </c>
      <c r="U519" s="22" t="inlineStr">
        <is>
          <t>18-XS-35107</t>
        </is>
      </c>
      <c r="V519" s="22">
        <f>IF(E519&lt;&gt;"",E519,"")</f>
        <v/>
      </c>
      <c r="W519" s="23" t="inlineStr">
        <is>
          <t>24V</t>
        </is>
      </c>
      <c r="X519" s="84" t="inlineStr">
        <is>
          <t>DCS</t>
        </is>
      </c>
      <c r="Y519" s="27" t="n"/>
      <c r="Z519" s="27" t="n"/>
      <c r="AA519" s="28" t="n"/>
      <c r="AB519" s="33" t="n"/>
      <c r="AC519" s="29" t="n"/>
      <c r="AD519" s="27" t="n"/>
      <c r="AE519" s="27" t="n"/>
      <c r="AF519" s="27" t="n"/>
      <c r="AG519" s="27" t="n"/>
      <c r="AH519" s="27" t="n"/>
      <c r="AI519" s="27" t="n"/>
      <c r="AJ519" s="530" t="inlineStr">
        <is>
          <t>18-3501-DJB-0016</t>
        </is>
      </c>
      <c r="AK519" s="530" t="inlineStr">
        <is>
          <t>DCS</t>
        </is>
      </c>
      <c r="AL519" s="27" t="n"/>
      <c r="AM519" s="27" t="n"/>
      <c r="AN519" s="27" t="n"/>
      <c r="AO519" s="27" t="n"/>
      <c r="AP519" s="27" t="n"/>
      <c r="AQ519" s="33" t="n"/>
      <c r="AR519" s="33" t="n"/>
      <c r="AS519" s="33" t="n"/>
      <c r="AT519" s="33" t="n"/>
      <c r="AU519" s="33" t="n"/>
      <c r="AV519" s="33" t="n"/>
      <c r="AW519" s="33" t="n"/>
      <c r="AX519" s="33" t="n"/>
      <c r="AY519" s="33" t="n"/>
      <c r="AZ519" s="33" t="n"/>
      <c r="BA519" s="33" t="n"/>
      <c r="BB519" s="33" t="n"/>
      <c r="BC519" s="33" t="n"/>
      <c r="BD519" s="33" t="n"/>
      <c r="BE519" s="33" t="n"/>
      <c r="BF519" s="33" t="n"/>
      <c r="BG519" s="33" t="n"/>
      <c r="BH519" s="33" t="n"/>
      <c r="BI519" s="27" t="n"/>
      <c r="BJ519" s="33" t="n"/>
      <c r="BK519" s="33" t="n"/>
      <c r="BL519" s="33" t="n"/>
      <c r="BM519" s="27" t="n"/>
      <c r="BN519" s="27" t="n"/>
      <c r="BO519" s="27" t="n"/>
      <c r="BP519" s="27" t="n"/>
      <c r="BQ519" s="522" t="inlineStr">
        <is>
          <t>-</t>
        </is>
      </c>
      <c r="BR519" s="37" t="n"/>
      <c r="BS519" s="36" t="n"/>
      <c r="BT519" s="37" t="n"/>
      <c r="BU519" s="39" t="n"/>
      <c r="BV519" s="523" t="n">
        <v>1830</v>
      </c>
    </row>
    <row r="520" ht="19.9" customHeight="1" s="521">
      <c r="A520" s="10" t="n">
        <v>520</v>
      </c>
      <c r="B520" s="15" t="n">
        <v>7</v>
      </c>
      <c r="C520" s="519" t="n">
        <v>1830</v>
      </c>
      <c r="D520" s="553" t="inlineStr">
        <is>
          <t>18-XS-35201</t>
        </is>
      </c>
      <c r="E520" s="533" t="inlineStr">
        <is>
          <t>控制气动蝶阀XV35201开/关</t>
        </is>
      </c>
      <c r="F520" s="22">
        <f>F519</f>
        <v/>
      </c>
      <c r="G520" s="21">
        <f>G519</f>
        <v/>
      </c>
      <c r="H520" s="21">
        <f>H519</f>
        <v/>
      </c>
      <c r="I520" s="21" t="n">
        <v>7</v>
      </c>
      <c r="J520" s="85">
        <f>J519</f>
        <v/>
      </c>
      <c r="K520" s="22">
        <f>IF(MID(J520,4,3)="551","DO","DI")</f>
        <v/>
      </c>
      <c r="L520" s="22" t="n"/>
      <c r="M520" s="22" t="n"/>
      <c r="N520" s="22">
        <f>IF(N519&lt;&gt;"",N519,"")</f>
        <v/>
      </c>
      <c r="O520" s="22" t="n"/>
      <c r="P520" s="22" t="n"/>
      <c r="Q520" s="22" t="n"/>
      <c r="R520" s="22" t="n"/>
      <c r="S520" s="25">
        <f>"%Z"&amp;TEXT(G520,"00")&amp;TEXT(H520,"0")&amp;"1"&amp;TEXT(I520,"00")</f>
        <v/>
      </c>
      <c r="T520" s="22">
        <f>IF(D520&lt;&gt;"",D520,"")</f>
        <v/>
      </c>
      <c r="U520" s="22" t="inlineStr">
        <is>
          <t>18-XS-35201</t>
        </is>
      </c>
      <c r="V520" s="22">
        <f>IF(E520&lt;&gt;"",E520,"")</f>
        <v/>
      </c>
      <c r="W520" s="23" t="inlineStr">
        <is>
          <t>24V</t>
        </is>
      </c>
      <c r="X520" s="84" t="inlineStr">
        <is>
          <t>DCS</t>
        </is>
      </c>
      <c r="Y520" s="27" t="n"/>
      <c r="Z520" s="27" t="n"/>
      <c r="AA520" s="28" t="n"/>
      <c r="AB520" s="33" t="n"/>
      <c r="AC520" s="29" t="n"/>
      <c r="AD520" s="27" t="n"/>
      <c r="AE520" s="27" t="n"/>
      <c r="AF520" s="27" t="n"/>
      <c r="AG520" s="27" t="n"/>
      <c r="AH520" s="27" t="n"/>
      <c r="AI520" s="27" t="n"/>
      <c r="AJ520" s="530" t="inlineStr">
        <is>
          <t>18-3501-DJB-0012</t>
        </is>
      </c>
      <c r="AK520" s="530" t="inlineStr">
        <is>
          <t>DCS</t>
        </is>
      </c>
      <c r="AL520" s="27" t="n"/>
      <c r="AM520" s="27" t="n"/>
      <c r="AN520" s="27" t="n"/>
      <c r="AO520" s="27" t="n"/>
      <c r="AP520" s="27" t="n"/>
      <c r="AQ520" s="33" t="n"/>
      <c r="AR520" s="33" t="n"/>
      <c r="AS520" s="33" t="n"/>
      <c r="AT520" s="33" t="n"/>
      <c r="AU520" s="33" t="n"/>
      <c r="AV520" s="33" t="n"/>
      <c r="AW520" s="33" t="n"/>
      <c r="AX520" s="33" t="n"/>
      <c r="AY520" s="33" t="n"/>
      <c r="AZ520" s="33" t="n"/>
      <c r="BA520" s="33" t="n"/>
      <c r="BB520" s="33" t="n"/>
      <c r="BC520" s="33" t="n"/>
      <c r="BD520" s="33" t="n"/>
      <c r="BE520" s="33" t="n"/>
      <c r="BF520" s="33" t="n"/>
      <c r="BG520" s="33" t="n"/>
      <c r="BH520" s="33" t="n"/>
      <c r="BI520" s="27" t="n"/>
      <c r="BJ520" s="33" t="n"/>
      <c r="BK520" s="33" t="n"/>
      <c r="BL520" s="33" t="n"/>
      <c r="BM520" s="27" t="n"/>
      <c r="BN520" s="27" t="n"/>
      <c r="BO520" s="27" t="n"/>
      <c r="BP520" s="27" t="n"/>
      <c r="BQ520" s="522" t="inlineStr">
        <is>
          <t>-</t>
        </is>
      </c>
      <c r="BR520" s="37" t="n"/>
      <c r="BS520" s="36" t="n"/>
      <c r="BT520" s="37" t="n"/>
      <c r="BU520" s="39" t="n"/>
      <c r="BV520" s="523" t="n">
        <v>1830</v>
      </c>
    </row>
    <row r="521" ht="19.9" customHeight="1" s="521">
      <c r="A521" s="10" t="n">
        <v>521</v>
      </c>
      <c r="B521" s="15" t="n">
        <v>8</v>
      </c>
      <c r="C521" s="519" t="n">
        <v>1830</v>
      </c>
      <c r="D521" s="553" t="inlineStr">
        <is>
          <t>18-XS-35202</t>
        </is>
      </c>
      <c r="E521" s="533" t="inlineStr">
        <is>
          <t>控制气动蝶阀XV35202开/关</t>
        </is>
      </c>
      <c r="F521" s="22">
        <f>F520</f>
        <v/>
      </c>
      <c r="G521" s="21">
        <f>G520</f>
        <v/>
      </c>
      <c r="H521" s="21">
        <f>H520</f>
        <v/>
      </c>
      <c r="I521" s="21" t="n">
        <v>8</v>
      </c>
      <c r="J521" s="85">
        <f>J520</f>
        <v/>
      </c>
      <c r="K521" s="22">
        <f>IF(MID(J521,4,3)="551","DO","DI")</f>
        <v/>
      </c>
      <c r="L521" s="22" t="n"/>
      <c r="M521" s="22" t="n"/>
      <c r="N521" s="22">
        <f>IF(N520&lt;&gt;"",N520,"")</f>
        <v/>
      </c>
      <c r="O521" s="22" t="n"/>
      <c r="P521" s="22" t="n"/>
      <c r="Q521" s="22" t="n"/>
      <c r="R521" s="22" t="n"/>
      <c r="S521" s="25">
        <f>"%Z"&amp;TEXT(G521,"00")&amp;TEXT(H521,"0")&amp;"1"&amp;TEXT(I521,"00")</f>
        <v/>
      </c>
      <c r="T521" s="22">
        <f>IF(D521&lt;&gt;"",D521,"")</f>
        <v/>
      </c>
      <c r="U521" s="22" t="inlineStr">
        <is>
          <t>18-XS-35202</t>
        </is>
      </c>
      <c r="V521" s="22">
        <f>IF(E521&lt;&gt;"",E521,"")</f>
        <v/>
      </c>
      <c r="W521" s="23" t="inlineStr">
        <is>
          <t>24V</t>
        </is>
      </c>
      <c r="X521" s="84" t="inlineStr">
        <is>
          <t>DCS</t>
        </is>
      </c>
      <c r="Y521" s="27" t="n"/>
      <c r="Z521" s="27" t="n"/>
      <c r="AA521" s="28" t="n"/>
      <c r="AB521" s="33" t="n"/>
      <c r="AC521" s="29" t="n"/>
      <c r="AD521" s="27" t="n"/>
      <c r="AE521" s="27" t="n"/>
      <c r="AF521" s="27" t="n"/>
      <c r="AG521" s="27" t="n"/>
      <c r="AH521" s="27" t="n"/>
      <c r="AI521" s="27" t="n"/>
      <c r="AJ521" s="530" t="inlineStr">
        <is>
          <t>18-3501-DJB-0012</t>
        </is>
      </c>
      <c r="AK521" s="530" t="inlineStr">
        <is>
          <t>DCS</t>
        </is>
      </c>
      <c r="AL521" s="27" t="n"/>
      <c r="AM521" s="27" t="n"/>
      <c r="AN521" s="27" t="n"/>
      <c r="AO521" s="27" t="n"/>
      <c r="AP521" s="27" t="n"/>
      <c r="AQ521" s="33" t="n"/>
      <c r="AR521" s="33" t="n"/>
      <c r="AS521" s="33" t="n"/>
      <c r="AT521" s="33" t="n"/>
      <c r="AU521" s="33" t="n"/>
      <c r="AV521" s="33" t="n"/>
      <c r="AW521" s="33" t="n"/>
      <c r="AX521" s="33" t="n"/>
      <c r="AY521" s="33" t="n"/>
      <c r="AZ521" s="33" t="n"/>
      <c r="BA521" s="33" t="n"/>
      <c r="BB521" s="33" t="n"/>
      <c r="BC521" s="33" t="n"/>
      <c r="BD521" s="33" t="n"/>
      <c r="BE521" s="33" t="n"/>
      <c r="BF521" s="33" t="n"/>
      <c r="BG521" s="33" t="n"/>
      <c r="BH521" s="33" t="n"/>
      <c r="BI521" s="27" t="n"/>
      <c r="BJ521" s="33" t="n"/>
      <c r="BK521" s="33" t="n"/>
      <c r="BL521" s="33" t="n"/>
      <c r="BM521" s="27" t="n"/>
      <c r="BN521" s="27" t="n"/>
      <c r="BO521" s="27" t="n"/>
      <c r="BP521" s="27" t="n"/>
      <c r="BQ521" s="522" t="inlineStr">
        <is>
          <t>-</t>
        </is>
      </c>
      <c r="BR521" s="37" t="n"/>
      <c r="BS521" s="36" t="n"/>
      <c r="BT521" s="37" t="n"/>
      <c r="BU521" s="39" t="n"/>
      <c r="BV521" s="523" t="n">
        <v>1830</v>
      </c>
    </row>
    <row r="522" ht="19.9" customHeight="1" s="521">
      <c r="A522" s="10" t="n">
        <v>522</v>
      </c>
      <c r="B522" s="15" t="n">
        <v>9</v>
      </c>
      <c r="C522" s="519" t="n">
        <v>1830</v>
      </c>
      <c r="D522" s="553" t="inlineStr">
        <is>
          <t>18-XS-35203</t>
        </is>
      </c>
      <c r="E522" s="533" t="inlineStr">
        <is>
          <t>控制气动蝶阀XV35203开/关</t>
        </is>
      </c>
      <c r="F522" s="22">
        <f>F521</f>
        <v/>
      </c>
      <c r="G522" s="21">
        <f>G521</f>
        <v/>
      </c>
      <c r="H522" s="21">
        <f>H521</f>
        <v/>
      </c>
      <c r="I522" s="21" t="n">
        <v>9</v>
      </c>
      <c r="J522" s="85">
        <f>J521</f>
        <v/>
      </c>
      <c r="K522" s="22">
        <f>IF(MID(J522,4,3)="551","DO","DI")</f>
        <v/>
      </c>
      <c r="L522" s="22" t="n"/>
      <c r="M522" s="22" t="n"/>
      <c r="N522" s="22">
        <f>IF(N521&lt;&gt;"",N521,"")</f>
        <v/>
      </c>
      <c r="O522" s="22" t="n"/>
      <c r="P522" s="22" t="n"/>
      <c r="Q522" s="22" t="n"/>
      <c r="R522" s="22" t="n"/>
      <c r="S522" s="25">
        <f>"%Z"&amp;TEXT(G522,"00")&amp;TEXT(H522,"0")&amp;"1"&amp;TEXT(I522,"00")</f>
        <v/>
      </c>
      <c r="T522" s="22">
        <f>IF(D522&lt;&gt;"",D522,"")</f>
        <v/>
      </c>
      <c r="U522" s="22" t="inlineStr">
        <is>
          <t>18-XS-35203</t>
        </is>
      </c>
      <c r="V522" s="22">
        <f>IF(E522&lt;&gt;"",E522,"")</f>
        <v/>
      </c>
      <c r="W522" s="23" t="inlineStr">
        <is>
          <t>24V</t>
        </is>
      </c>
      <c r="X522" s="84" t="inlineStr">
        <is>
          <t>DCS</t>
        </is>
      </c>
      <c r="Y522" s="27" t="n"/>
      <c r="Z522" s="27" t="n"/>
      <c r="AA522" s="28" t="n"/>
      <c r="AB522" s="33" t="n"/>
      <c r="AC522" s="29" t="n"/>
      <c r="AD522" s="27" t="n"/>
      <c r="AE522" s="27" t="n"/>
      <c r="AF522" s="27" t="n"/>
      <c r="AG522" s="27" t="n"/>
      <c r="AH522" s="27" t="n"/>
      <c r="AI522" s="27" t="n"/>
      <c r="AJ522" s="530" t="inlineStr">
        <is>
          <t>18-3501-DJB-0012</t>
        </is>
      </c>
      <c r="AK522" s="530" t="inlineStr">
        <is>
          <t>DCS</t>
        </is>
      </c>
      <c r="AL522" s="27" t="n"/>
      <c r="AM522" s="27" t="n"/>
      <c r="AN522" s="27" t="n"/>
      <c r="AO522" s="27" t="n"/>
      <c r="AP522" s="27" t="n"/>
      <c r="AQ522" s="33" t="n"/>
      <c r="AR522" s="33" t="n"/>
      <c r="AS522" s="33" t="n"/>
      <c r="AT522" s="33" t="n"/>
      <c r="AU522" s="33" t="n"/>
      <c r="AV522" s="33" t="n"/>
      <c r="AW522" s="33" t="n"/>
      <c r="AX522" s="33" t="n"/>
      <c r="AY522" s="33" t="n"/>
      <c r="AZ522" s="33" t="n"/>
      <c r="BA522" s="33" t="n"/>
      <c r="BB522" s="33" t="n"/>
      <c r="BC522" s="33" t="n"/>
      <c r="BD522" s="33" t="n"/>
      <c r="BE522" s="33" t="n"/>
      <c r="BF522" s="33" t="n"/>
      <c r="BG522" s="33" t="n"/>
      <c r="BH522" s="33" t="n"/>
      <c r="BI522" s="27" t="n"/>
      <c r="BJ522" s="33" t="n"/>
      <c r="BK522" s="33" t="n"/>
      <c r="BL522" s="33" t="n"/>
      <c r="BM522" s="27" t="n"/>
      <c r="BN522" s="27" t="n"/>
      <c r="BO522" s="27" t="n"/>
      <c r="BP522" s="27" t="n"/>
      <c r="BQ522" s="522" t="inlineStr">
        <is>
          <t>-</t>
        </is>
      </c>
      <c r="BR522" s="37" t="n"/>
      <c r="BS522" s="36" t="n"/>
      <c r="BT522" s="37" t="n"/>
      <c r="BU522" s="39" t="n"/>
      <c r="BV522" s="523" t="n">
        <v>1830</v>
      </c>
    </row>
    <row r="523" ht="19.9" customHeight="1" s="521">
      <c r="A523" s="10" t="n">
        <v>523</v>
      </c>
      <c r="B523" s="15" t="n">
        <v>10</v>
      </c>
      <c r="C523" s="519" t="n">
        <v>1830</v>
      </c>
      <c r="D523" s="553" t="inlineStr">
        <is>
          <t>18-XS-35204</t>
        </is>
      </c>
      <c r="E523" s="533" t="inlineStr">
        <is>
          <t>控制气动蝶阀XV35204开/关</t>
        </is>
      </c>
      <c r="F523" s="22">
        <f>F522</f>
        <v/>
      </c>
      <c r="G523" s="21">
        <f>G522</f>
        <v/>
      </c>
      <c r="H523" s="21">
        <f>H522</f>
        <v/>
      </c>
      <c r="I523" s="21" t="n">
        <v>10</v>
      </c>
      <c r="J523" s="85">
        <f>J522</f>
        <v/>
      </c>
      <c r="K523" s="22">
        <f>IF(MID(J523,4,3)="551","DO","DI")</f>
        <v/>
      </c>
      <c r="L523" s="22" t="n"/>
      <c r="M523" s="22" t="n"/>
      <c r="N523" s="22">
        <f>IF(N522&lt;&gt;"",N522,"")</f>
        <v/>
      </c>
      <c r="O523" s="22" t="n"/>
      <c r="P523" s="22" t="n"/>
      <c r="Q523" s="22" t="n"/>
      <c r="R523" s="22" t="n"/>
      <c r="S523" s="25">
        <f>"%Z"&amp;TEXT(G523,"00")&amp;TEXT(H523,"0")&amp;"1"&amp;TEXT(I523,"00")</f>
        <v/>
      </c>
      <c r="T523" s="22">
        <f>IF(D523&lt;&gt;"",D523,"")</f>
        <v/>
      </c>
      <c r="U523" s="22" t="inlineStr">
        <is>
          <t>18-XS-35204</t>
        </is>
      </c>
      <c r="V523" s="22">
        <f>IF(E523&lt;&gt;"",E523,"")</f>
        <v/>
      </c>
      <c r="W523" s="23" t="inlineStr">
        <is>
          <t>24V</t>
        </is>
      </c>
      <c r="X523" s="84" t="inlineStr">
        <is>
          <t>DCS</t>
        </is>
      </c>
      <c r="Y523" s="27" t="n"/>
      <c r="Z523" s="27" t="n"/>
      <c r="AA523" s="28" t="n"/>
      <c r="AB523" s="33" t="n"/>
      <c r="AC523" s="29" t="n"/>
      <c r="AD523" s="27" t="n"/>
      <c r="AE523" s="27" t="n"/>
      <c r="AF523" s="27" t="n"/>
      <c r="AG523" s="27" t="n"/>
      <c r="AH523" s="27" t="n"/>
      <c r="AI523" s="27" t="n"/>
      <c r="AJ523" s="530" t="inlineStr">
        <is>
          <t>18-3501-DJB-0012</t>
        </is>
      </c>
      <c r="AK523" s="530" t="inlineStr">
        <is>
          <t>DCS</t>
        </is>
      </c>
      <c r="AL523" s="27" t="n"/>
      <c r="AM523" s="27" t="n"/>
      <c r="AN523" s="27" t="n"/>
      <c r="AO523" s="27" t="n"/>
      <c r="AP523" s="27" t="n"/>
      <c r="AQ523" s="33" t="n"/>
      <c r="AR523" s="33" t="n"/>
      <c r="AS523" s="33" t="n"/>
      <c r="AT523" s="33" t="n"/>
      <c r="AU523" s="33" t="n"/>
      <c r="AV523" s="33" t="n"/>
      <c r="AW523" s="33" t="n"/>
      <c r="AX523" s="33" t="n"/>
      <c r="AY523" s="33" t="n"/>
      <c r="AZ523" s="33" t="n"/>
      <c r="BA523" s="33" t="n"/>
      <c r="BB523" s="33" t="n"/>
      <c r="BC523" s="33" t="n"/>
      <c r="BD523" s="33" t="n"/>
      <c r="BE523" s="33" t="n"/>
      <c r="BF523" s="33" t="n"/>
      <c r="BG523" s="33" t="n"/>
      <c r="BH523" s="33" t="n"/>
      <c r="BI523" s="27" t="n"/>
      <c r="BJ523" s="33" t="n"/>
      <c r="BK523" s="33" t="n"/>
      <c r="BL523" s="33" t="n"/>
      <c r="BM523" s="27" t="n"/>
      <c r="BN523" s="27" t="n"/>
      <c r="BO523" s="27" t="n"/>
      <c r="BP523" s="27" t="n"/>
      <c r="BQ523" s="522" t="inlineStr">
        <is>
          <t>-</t>
        </is>
      </c>
      <c r="BR523" s="37" t="n"/>
      <c r="BS523" s="36" t="n"/>
      <c r="BT523" s="37" t="n"/>
      <c r="BU523" s="39" t="n"/>
      <c r="BV523" s="523" t="n">
        <v>1830</v>
      </c>
    </row>
    <row r="524" ht="19.9" customHeight="1" s="521">
      <c r="A524" s="10" t="n">
        <v>524</v>
      </c>
      <c r="B524" s="15" t="n">
        <v>11</v>
      </c>
      <c r="C524" s="519" t="n">
        <v>1830</v>
      </c>
      <c r="D524" s="553" t="inlineStr">
        <is>
          <t>18-XS-35206</t>
        </is>
      </c>
      <c r="E524" s="533" t="inlineStr">
        <is>
          <t>控制气动蝶阀XV35206开/关</t>
        </is>
      </c>
      <c r="F524" s="22">
        <f>F523</f>
        <v/>
      </c>
      <c r="G524" s="21">
        <f>G523</f>
        <v/>
      </c>
      <c r="H524" s="21">
        <f>H523</f>
        <v/>
      </c>
      <c r="I524" s="21" t="n">
        <v>11</v>
      </c>
      <c r="J524" s="85">
        <f>J523</f>
        <v/>
      </c>
      <c r="K524" s="22">
        <f>IF(MID(J524,4,3)="551","DO","DI")</f>
        <v/>
      </c>
      <c r="L524" s="22" t="n"/>
      <c r="M524" s="22" t="n"/>
      <c r="N524" s="22">
        <f>IF(N523&lt;&gt;"",N523,"")</f>
        <v/>
      </c>
      <c r="O524" s="22" t="n"/>
      <c r="P524" s="22" t="n"/>
      <c r="Q524" s="22" t="n"/>
      <c r="R524" s="22" t="n"/>
      <c r="S524" s="25">
        <f>"%Z"&amp;TEXT(G524,"00")&amp;TEXT(H524,"0")&amp;"1"&amp;TEXT(I524,"00")</f>
        <v/>
      </c>
      <c r="T524" s="22">
        <f>IF(D524&lt;&gt;"",D524,"")</f>
        <v/>
      </c>
      <c r="U524" s="22" t="inlineStr">
        <is>
          <t>18-XS-35206</t>
        </is>
      </c>
      <c r="V524" s="22">
        <f>IF(E524&lt;&gt;"",E524,"")</f>
        <v/>
      </c>
      <c r="W524" s="23" t="inlineStr">
        <is>
          <t>24V</t>
        </is>
      </c>
      <c r="X524" s="84" t="inlineStr">
        <is>
          <t>DCS</t>
        </is>
      </c>
      <c r="Y524" s="27" t="n"/>
      <c r="Z524" s="27" t="n"/>
      <c r="AA524" s="28" t="n"/>
      <c r="AB524" s="33" t="n"/>
      <c r="AC524" s="29" t="n"/>
      <c r="AD524" s="27" t="n"/>
      <c r="AE524" s="27" t="n"/>
      <c r="AF524" s="27" t="n"/>
      <c r="AG524" s="27" t="n"/>
      <c r="AH524" s="27" t="n"/>
      <c r="AI524" s="27" t="n"/>
      <c r="AJ524" s="530" t="inlineStr">
        <is>
          <t>18-3501-DJB-0012</t>
        </is>
      </c>
      <c r="AK524" s="530" t="inlineStr">
        <is>
          <t>DCS</t>
        </is>
      </c>
      <c r="AL524" s="27" t="n"/>
      <c r="AM524" s="27" t="n"/>
      <c r="AN524" s="27" t="n"/>
      <c r="AO524" s="27" t="n"/>
      <c r="AP524" s="27" t="n"/>
      <c r="AQ524" s="33" t="n"/>
      <c r="AR524" s="33" t="n"/>
      <c r="AS524" s="33" t="n"/>
      <c r="AT524" s="33" t="n"/>
      <c r="AU524" s="33" t="n"/>
      <c r="AV524" s="33" t="n"/>
      <c r="AW524" s="33" t="n"/>
      <c r="AX524" s="33" t="n"/>
      <c r="AY524" s="33" t="n"/>
      <c r="AZ524" s="33" t="n"/>
      <c r="BA524" s="33" t="n"/>
      <c r="BB524" s="33" t="n"/>
      <c r="BC524" s="33" t="n"/>
      <c r="BD524" s="33" t="n"/>
      <c r="BE524" s="33" t="n"/>
      <c r="BF524" s="33" t="n"/>
      <c r="BG524" s="33" t="n"/>
      <c r="BH524" s="33" t="n"/>
      <c r="BI524" s="27" t="n"/>
      <c r="BJ524" s="33" t="n"/>
      <c r="BK524" s="33" t="n"/>
      <c r="BL524" s="33" t="n"/>
      <c r="BM524" s="27" t="n"/>
      <c r="BN524" s="27" t="n"/>
      <c r="BO524" s="27" t="n"/>
      <c r="BP524" s="27" t="n"/>
      <c r="BQ524" s="522" t="inlineStr">
        <is>
          <t>-</t>
        </is>
      </c>
      <c r="BR524" s="37" t="n"/>
      <c r="BS524" s="36" t="n"/>
      <c r="BT524" s="37" t="n"/>
      <c r="BU524" s="39" t="n"/>
      <c r="BV524" s="523" t="n">
        <v>1830</v>
      </c>
    </row>
    <row r="525" ht="19.9" customHeight="1" s="521">
      <c r="A525" s="10" t="n">
        <v>525</v>
      </c>
      <c r="B525" s="15" t="n">
        <v>12</v>
      </c>
      <c r="C525" s="519" t="n"/>
      <c r="D525" s="50">
        <f>LEFT(F525,1)&amp;RIGHT(F525,2)&amp;"N"&amp;G525&amp;"S"&amp;H525&amp;"C"&amp;I525</f>
        <v/>
      </c>
      <c r="E525" s="533" t="inlineStr">
        <is>
          <t>Spare</t>
        </is>
      </c>
      <c r="F525" s="22">
        <f>F524</f>
        <v/>
      </c>
      <c r="G525" s="21">
        <f>G524</f>
        <v/>
      </c>
      <c r="H525" s="21">
        <f>H524</f>
        <v/>
      </c>
      <c r="I525" s="21" t="n">
        <v>12</v>
      </c>
      <c r="J525" s="85">
        <f>J524</f>
        <v/>
      </c>
      <c r="K525" s="22">
        <f>IF(MID(J525,4,3)="551","DO","DI")</f>
        <v/>
      </c>
      <c r="L525" s="22" t="n"/>
      <c r="M525" s="22" t="n"/>
      <c r="N525" s="22">
        <f>IF(N524&lt;&gt;"",N524,"")</f>
        <v/>
      </c>
      <c r="O525" s="22" t="n"/>
      <c r="P525" s="22" t="n"/>
      <c r="Q525" s="22" t="n"/>
      <c r="R525" s="22" t="n"/>
      <c r="S525" s="25">
        <f>"%Z"&amp;TEXT(G525,"00")&amp;TEXT(H525,"0")&amp;"1"&amp;TEXT(I525,"00")</f>
        <v/>
      </c>
      <c r="T525" s="22">
        <f>IF(D525&lt;&gt;"",D525,"")</f>
        <v/>
      </c>
      <c r="U525" s="22" t="n"/>
      <c r="V525" s="22">
        <f>IF(E525&lt;&gt;"",E525,"")</f>
        <v/>
      </c>
      <c r="W525" s="23" t="inlineStr">
        <is>
          <t>24V</t>
        </is>
      </c>
      <c r="X525" s="84" t="inlineStr">
        <is>
          <t>DCS</t>
        </is>
      </c>
      <c r="Y525" s="27" t="n"/>
      <c r="Z525" s="27" t="n"/>
      <c r="AA525" s="28" t="n"/>
      <c r="AB525" s="33" t="n"/>
      <c r="AC525" s="29" t="n"/>
      <c r="AD525" s="27" t="n"/>
      <c r="AE525" s="27" t="n"/>
      <c r="AF525" s="27" t="n"/>
      <c r="AG525" s="27" t="n"/>
      <c r="AH525" s="27" t="n"/>
      <c r="AI525" s="27" t="n"/>
      <c r="AJ525" s="530" t="n"/>
      <c r="AK525" s="530" t="n"/>
      <c r="AL525" s="27" t="n"/>
      <c r="AM525" s="27" t="n"/>
      <c r="AN525" s="27" t="n"/>
      <c r="AO525" s="27" t="n"/>
      <c r="AP525" s="27" t="n"/>
      <c r="AQ525" s="33" t="n"/>
      <c r="AR525" s="33" t="n"/>
      <c r="AS525" s="33" t="n"/>
      <c r="AT525" s="33" t="n"/>
      <c r="AU525" s="33" t="n"/>
      <c r="AV525" s="33" t="n"/>
      <c r="AW525" s="33" t="n"/>
      <c r="AX525" s="33" t="n"/>
      <c r="AY525" s="33" t="n"/>
      <c r="AZ525" s="33" t="n"/>
      <c r="BA525" s="33" t="n"/>
      <c r="BB525" s="33" t="n"/>
      <c r="BC525" s="33" t="n"/>
      <c r="BD525" s="33" t="n"/>
      <c r="BE525" s="33" t="n"/>
      <c r="BF525" s="33" t="n"/>
      <c r="BG525" s="33" t="n"/>
      <c r="BH525" s="33" t="n"/>
      <c r="BI525" s="27" t="n"/>
      <c r="BJ525" s="33" t="n"/>
      <c r="BK525" s="33" t="n"/>
      <c r="BL525" s="33" t="n"/>
      <c r="BM525" s="27" t="n"/>
      <c r="BN525" s="27" t="n"/>
      <c r="BO525" s="27" t="n"/>
      <c r="BP525" s="27" t="n"/>
      <c r="BQ525" s="36" t="n"/>
      <c r="BR525" s="37" t="n"/>
      <c r="BS525" s="36" t="n"/>
      <c r="BT525" s="37" t="n"/>
      <c r="BU525" s="39" t="n"/>
    </row>
    <row r="526" ht="19.9" customHeight="1" s="521">
      <c r="A526" s="10" t="n">
        <v>526</v>
      </c>
      <c r="B526" s="15" t="n">
        <v>13</v>
      </c>
      <c r="C526" s="519" t="n"/>
      <c r="D526" s="50">
        <f>LEFT(F526,1)&amp;RIGHT(F526,2)&amp;"N"&amp;G526&amp;"S"&amp;H526&amp;"C"&amp;I526</f>
        <v/>
      </c>
      <c r="E526" s="533" t="inlineStr">
        <is>
          <t>Spare</t>
        </is>
      </c>
      <c r="F526" s="22">
        <f>F525</f>
        <v/>
      </c>
      <c r="G526" s="21">
        <f>G525</f>
        <v/>
      </c>
      <c r="H526" s="21">
        <f>H525</f>
        <v/>
      </c>
      <c r="I526" s="21" t="n">
        <v>13</v>
      </c>
      <c r="J526" s="85">
        <f>J525</f>
        <v/>
      </c>
      <c r="K526" s="22">
        <f>IF(MID(J526,4,3)="551","DO","DI")</f>
        <v/>
      </c>
      <c r="L526" s="22" t="n"/>
      <c r="M526" s="22" t="n"/>
      <c r="N526" s="22">
        <f>IF(N525&lt;&gt;"",N525,"")</f>
        <v/>
      </c>
      <c r="O526" s="22" t="n"/>
      <c r="P526" s="22" t="n"/>
      <c r="Q526" s="22" t="n"/>
      <c r="R526" s="22" t="n"/>
      <c r="S526" s="25">
        <f>"%Z"&amp;TEXT(G526,"00")&amp;TEXT(H526,"0")&amp;"1"&amp;TEXT(I526,"00")</f>
        <v/>
      </c>
      <c r="T526" s="22">
        <f>IF(D526&lt;&gt;"",D526,"")</f>
        <v/>
      </c>
      <c r="U526" s="22" t="n"/>
      <c r="V526" s="22">
        <f>IF(E526&lt;&gt;"",E526,"")</f>
        <v/>
      </c>
      <c r="W526" s="23" t="inlineStr">
        <is>
          <t>24V</t>
        </is>
      </c>
      <c r="X526" s="84" t="inlineStr">
        <is>
          <t>DCS</t>
        </is>
      </c>
      <c r="Y526" s="27" t="n"/>
      <c r="Z526" s="27" t="n"/>
      <c r="AA526" s="28" t="n"/>
      <c r="AB526" s="33" t="n"/>
      <c r="AC526" s="29" t="n"/>
      <c r="AD526" s="27" t="n"/>
      <c r="AE526" s="27" t="n"/>
      <c r="AF526" s="27" t="n"/>
      <c r="AG526" s="27" t="n"/>
      <c r="AH526" s="27" t="n"/>
      <c r="AI526" s="27" t="n"/>
      <c r="AJ526" s="530" t="n"/>
      <c r="AK526" s="530" t="n"/>
      <c r="AL526" s="27" t="n"/>
      <c r="AM526" s="27" t="n"/>
      <c r="AN526" s="27" t="n"/>
      <c r="AO526" s="27" t="n"/>
      <c r="AP526" s="27" t="n"/>
      <c r="AQ526" s="33" t="n"/>
      <c r="AR526" s="33" t="n"/>
      <c r="AS526" s="33" t="n"/>
      <c r="AT526" s="33" t="n"/>
      <c r="AU526" s="33" t="n"/>
      <c r="AV526" s="33" t="n"/>
      <c r="AW526" s="33" t="n"/>
      <c r="AX526" s="33" t="n"/>
      <c r="AY526" s="33" t="n"/>
      <c r="AZ526" s="33" t="n"/>
      <c r="BA526" s="33" t="n"/>
      <c r="BB526" s="33" t="n"/>
      <c r="BC526" s="33" t="n"/>
      <c r="BD526" s="33" t="n"/>
      <c r="BE526" s="33" t="n"/>
      <c r="BF526" s="33" t="n"/>
      <c r="BG526" s="33" t="n"/>
      <c r="BH526" s="33" t="n"/>
      <c r="BI526" s="27" t="n"/>
      <c r="BJ526" s="33" t="n"/>
      <c r="BK526" s="33" t="n"/>
      <c r="BL526" s="33" t="n"/>
      <c r="BM526" s="27" t="n"/>
      <c r="BN526" s="27" t="n"/>
      <c r="BO526" s="27" t="n"/>
      <c r="BP526" s="27" t="n"/>
      <c r="BQ526" s="36" t="n"/>
      <c r="BR526" s="37" t="n"/>
      <c r="BS526" s="36" t="n"/>
      <c r="BT526" s="37" t="n"/>
      <c r="BU526" s="39" t="n"/>
    </row>
    <row r="527" ht="19.9" customHeight="1" s="521">
      <c r="A527" s="10" t="n">
        <v>527</v>
      </c>
      <c r="B527" s="15" t="n">
        <v>14</v>
      </c>
      <c r="C527" s="519" t="n"/>
      <c r="D527" s="50">
        <f>LEFT(F527,1)&amp;RIGHT(F527,2)&amp;"N"&amp;G527&amp;"S"&amp;H527&amp;"C"&amp;I527</f>
        <v/>
      </c>
      <c r="E527" s="533" t="inlineStr">
        <is>
          <t>Spare</t>
        </is>
      </c>
      <c r="F527" s="22">
        <f>F526</f>
        <v/>
      </c>
      <c r="G527" s="21">
        <f>G526</f>
        <v/>
      </c>
      <c r="H527" s="21">
        <f>H526</f>
        <v/>
      </c>
      <c r="I527" s="21" t="n">
        <v>14</v>
      </c>
      <c r="J527" s="85">
        <f>J526</f>
        <v/>
      </c>
      <c r="K527" s="22">
        <f>IF(MID(J527,4,3)="551","DO","DI")</f>
        <v/>
      </c>
      <c r="L527" s="22" t="n"/>
      <c r="M527" s="22" t="n"/>
      <c r="N527" s="22">
        <f>IF(N526&lt;&gt;"",N526,"")</f>
        <v/>
      </c>
      <c r="O527" s="22" t="n"/>
      <c r="P527" s="22" t="n"/>
      <c r="Q527" s="22" t="n"/>
      <c r="R527" s="22" t="n"/>
      <c r="S527" s="25">
        <f>"%Z"&amp;TEXT(G527,"00")&amp;TEXT(H527,"0")&amp;"1"&amp;TEXT(I527,"00")</f>
        <v/>
      </c>
      <c r="T527" s="22">
        <f>IF(D527&lt;&gt;"",D527,"")</f>
        <v/>
      </c>
      <c r="U527" s="22" t="n"/>
      <c r="V527" s="22">
        <f>IF(E527&lt;&gt;"",E527,"")</f>
        <v/>
      </c>
      <c r="W527" s="23" t="inlineStr">
        <is>
          <t>24V</t>
        </is>
      </c>
      <c r="X527" s="84" t="inlineStr">
        <is>
          <t>DCS</t>
        </is>
      </c>
      <c r="Y527" s="27" t="n"/>
      <c r="Z527" s="27" t="n"/>
      <c r="AA527" s="28" t="n"/>
      <c r="AB527" s="33" t="n"/>
      <c r="AC527" s="29" t="n"/>
      <c r="AD527" s="27" t="n"/>
      <c r="AE527" s="27" t="n"/>
      <c r="AF527" s="27" t="n"/>
      <c r="AG527" s="27" t="n"/>
      <c r="AH527" s="27" t="n"/>
      <c r="AI527" s="27" t="n"/>
      <c r="AJ527" s="530" t="n"/>
      <c r="AK527" s="530" t="n"/>
      <c r="AL527" s="27" t="n"/>
      <c r="AM527" s="27" t="n"/>
      <c r="AN527" s="27" t="n"/>
      <c r="AO527" s="27" t="n"/>
      <c r="AP527" s="27" t="n"/>
      <c r="AQ527" s="33" t="n"/>
      <c r="AR527" s="33" t="n"/>
      <c r="AS527" s="33" t="n"/>
      <c r="AT527" s="33" t="n"/>
      <c r="AU527" s="33" t="n"/>
      <c r="AV527" s="33" t="n"/>
      <c r="AW527" s="33" t="n"/>
      <c r="AX527" s="33" t="n"/>
      <c r="AY527" s="33" t="n"/>
      <c r="AZ527" s="33" t="n"/>
      <c r="BA527" s="33" t="n"/>
      <c r="BB527" s="33" t="n"/>
      <c r="BC527" s="33" t="n"/>
      <c r="BD527" s="33" t="n"/>
      <c r="BE527" s="33" t="n"/>
      <c r="BF527" s="33" t="n"/>
      <c r="BG527" s="33" t="n"/>
      <c r="BH527" s="33" t="n"/>
      <c r="BI527" s="27" t="n"/>
      <c r="BJ527" s="33" t="n"/>
      <c r="BK527" s="33" t="n"/>
      <c r="BL527" s="33" t="n"/>
      <c r="BM527" s="27" t="n"/>
      <c r="BN527" s="27" t="n"/>
      <c r="BO527" s="27" t="n"/>
      <c r="BP527" s="27" t="n"/>
      <c r="BQ527" s="36" t="n"/>
      <c r="BR527" s="37" t="n"/>
      <c r="BS527" s="36" t="n"/>
      <c r="BT527" s="37" t="n"/>
      <c r="BU527" s="39" t="n"/>
    </row>
    <row r="528" ht="19.9" customHeight="1" s="521">
      <c r="A528" s="10" t="n">
        <v>528</v>
      </c>
      <c r="B528" s="15" t="n">
        <v>15</v>
      </c>
      <c r="C528" s="519" t="n"/>
      <c r="D528" s="50">
        <f>LEFT(F528,1)&amp;RIGHT(F528,2)&amp;"N"&amp;G528&amp;"S"&amp;H528&amp;"C"&amp;I528</f>
        <v/>
      </c>
      <c r="E528" s="533" t="inlineStr">
        <is>
          <t>Spare</t>
        </is>
      </c>
      <c r="F528" s="22">
        <f>F527</f>
        <v/>
      </c>
      <c r="G528" s="21">
        <f>G527</f>
        <v/>
      </c>
      <c r="H528" s="21">
        <f>H527</f>
        <v/>
      </c>
      <c r="I528" s="21" t="n">
        <v>15</v>
      </c>
      <c r="J528" s="85">
        <f>J527</f>
        <v/>
      </c>
      <c r="K528" s="22">
        <f>IF(MID(J528,4,3)="551","DO","DI")</f>
        <v/>
      </c>
      <c r="L528" s="22" t="n"/>
      <c r="M528" s="22" t="n"/>
      <c r="N528" s="22">
        <f>IF(N527&lt;&gt;"",N527,"")</f>
        <v/>
      </c>
      <c r="O528" s="22" t="n"/>
      <c r="P528" s="22" t="n"/>
      <c r="Q528" s="22" t="n"/>
      <c r="R528" s="22" t="n"/>
      <c r="S528" s="25">
        <f>"%Z"&amp;TEXT(G528,"00")&amp;TEXT(H528,"0")&amp;"1"&amp;TEXT(I528,"00")</f>
        <v/>
      </c>
      <c r="T528" s="22">
        <f>IF(D528&lt;&gt;"",D528,"")</f>
        <v/>
      </c>
      <c r="U528" s="22" t="n"/>
      <c r="V528" s="22">
        <f>IF(E528&lt;&gt;"",E528,"")</f>
        <v/>
      </c>
      <c r="W528" s="23" t="inlineStr">
        <is>
          <t>24V</t>
        </is>
      </c>
      <c r="X528" s="84" t="inlineStr">
        <is>
          <t>DCS</t>
        </is>
      </c>
      <c r="Y528" s="27" t="n"/>
      <c r="Z528" s="27" t="n"/>
      <c r="AA528" s="28" t="n"/>
      <c r="AB528" s="33" t="n"/>
      <c r="AC528" s="29" t="n"/>
      <c r="AD528" s="27" t="n"/>
      <c r="AE528" s="27" t="n"/>
      <c r="AF528" s="27" t="n"/>
      <c r="AG528" s="27" t="n"/>
      <c r="AH528" s="27" t="n"/>
      <c r="AI528" s="27" t="n"/>
      <c r="AJ528" s="530" t="n"/>
      <c r="AK528" s="530" t="n"/>
      <c r="AL528" s="27" t="n"/>
      <c r="AM528" s="27" t="n"/>
      <c r="AN528" s="27" t="n"/>
      <c r="AO528" s="27" t="n"/>
      <c r="AP528" s="27" t="n"/>
      <c r="AQ528" s="33" t="n"/>
      <c r="AR528" s="33" t="n"/>
      <c r="AS528" s="33" t="n"/>
      <c r="AT528" s="33" t="n"/>
      <c r="AU528" s="33" t="n"/>
      <c r="AV528" s="33" t="n"/>
      <c r="AW528" s="33" t="n"/>
      <c r="AX528" s="33" t="n"/>
      <c r="AY528" s="33" t="n"/>
      <c r="AZ528" s="33" t="n"/>
      <c r="BA528" s="33" t="n"/>
      <c r="BB528" s="33" t="n"/>
      <c r="BC528" s="33" t="n"/>
      <c r="BD528" s="33" t="n"/>
      <c r="BE528" s="33" t="n"/>
      <c r="BF528" s="33" t="n"/>
      <c r="BG528" s="33" t="n"/>
      <c r="BH528" s="33" t="n"/>
      <c r="BI528" s="27" t="n"/>
      <c r="BJ528" s="33" t="n"/>
      <c r="BK528" s="33" t="n"/>
      <c r="BL528" s="33" t="n"/>
      <c r="BM528" s="27" t="n"/>
      <c r="BN528" s="27" t="n"/>
      <c r="BO528" s="27" t="n"/>
      <c r="BP528" s="27" t="n"/>
      <c r="BQ528" s="36" t="n"/>
      <c r="BR528" s="37" t="n"/>
      <c r="BS528" s="36" t="n"/>
      <c r="BT528" s="37" t="n"/>
      <c r="BU528" s="39" t="n"/>
    </row>
    <row r="529" ht="19.9" customHeight="1" s="521">
      <c r="A529" s="10" t="n">
        <v>529</v>
      </c>
      <c r="B529" s="15" t="n">
        <v>16</v>
      </c>
      <c r="C529" s="519" t="n"/>
      <c r="D529" s="50">
        <f>LEFT(F529,1)&amp;RIGHT(F529,2)&amp;"N"&amp;G529&amp;"S"&amp;H529&amp;"C"&amp;I529</f>
        <v/>
      </c>
      <c r="E529" s="533" t="inlineStr">
        <is>
          <t>Spare</t>
        </is>
      </c>
      <c r="F529" s="22">
        <f>F528</f>
        <v/>
      </c>
      <c r="G529" s="21">
        <f>G528</f>
        <v/>
      </c>
      <c r="H529" s="21">
        <f>H528</f>
        <v/>
      </c>
      <c r="I529" s="21" t="n">
        <v>16</v>
      </c>
      <c r="J529" s="85">
        <f>J528</f>
        <v/>
      </c>
      <c r="K529" s="22">
        <f>IF(MID(J529,4,3)="551","DO","DI")</f>
        <v/>
      </c>
      <c r="L529" s="22" t="n"/>
      <c r="M529" s="22" t="n"/>
      <c r="N529" s="22">
        <f>IF(N528&lt;&gt;"",N528,"")</f>
        <v/>
      </c>
      <c r="O529" s="22" t="n"/>
      <c r="P529" s="22" t="n"/>
      <c r="Q529" s="22" t="n"/>
      <c r="R529" s="22" t="n"/>
      <c r="S529" s="25">
        <f>"%Z"&amp;TEXT(G529,"00")&amp;TEXT(H529,"0")&amp;"1"&amp;TEXT(I529,"00")</f>
        <v/>
      </c>
      <c r="T529" s="22">
        <f>IF(D529&lt;&gt;"",D529,"")</f>
        <v/>
      </c>
      <c r="U529" s="22" t="n"/>
      <c r="V529" s="22">
        <f>IF(E529&lt;&gt;"",E529,"")</f>
        <v/>
      </c>
      <c r="W529" s="23" t="inlineStr">
        <is>
          <t>24V</t>
        </is>
      </c>
      <c r="X529" s="84" t="inlineStr">
        <is>
          <t>DCS</t>
        </is>
      </c>
      <c r="Y529" s="27" t="n"/>
      <c r="Z529" s="27" t="n"/>
      <c r="AA529" s="28" t="n"/>
      <c r="AB529" s="33" t="n"/>
      <c r="AC529" s="29" t="n"/>
      <c r="AD529" s="27" t="n"/>
      <c r="AE529" s="27" t="n"/>
      <c r="AF529" s="27" t="n"/>
      <c r="AG529" s="27" t="n"/>
      <c r="AH529" s="27" t="n"/>
      <c r="AI529" s="27" t="n"/>
      <c r="AJ529" s="530" t="n"/>
      <c r="AK529" s="530" t="n"/>
      <c r="AL529" s="27" t="n"/>
      <c r="AM529" s="27" t="n"/>
      <c r="AN529" s="27" t="n"/>
      <c r="AO529" s="27" t="n"/>
      <c r="AP529" s="27" t="n"/>
      <c r="AQ529" s="33" t="n"/>
      <c r="AR529" s="33" t="n"/>
      <c r="AS529" s="33" t="n"/>
      <c r="AT529" s="33" t="n"/>
      <c r="AU529" s="33" t="n"/>
      <c r="AV529" s="33" t="n"/>
      <c r="AW529" s="33" t="n"/>
      <c r="AX529" s="33" t="n"/>
      <c r="AY529" s="33" t="n"/>
      <c r="AZ529" s="33" t="n"/>
      <c r="BA529" s="33" t="n"/>
      <c r="BB529" s="33" t="n"/>
      <c r="BC529" s="33" t="n"/>
      <c r="BD529" s="33" t="n"/>
      <c r="BE529" s="33" t="n"/>
      <c r="BF529" s="33" t="n"/>
      <c r="BG529" s="33" t="n"/>
      <c r="BH529" s="33" t="n"/>
      <c r="BI529" s="27" t="n"/>
      <c r="BJ529" s="33" t="n"/>
      <c r="BK529" s="33" t="n"/>
      <c r="BL529" s="33" t="n"/>
      <c r="BM529" s="27" t="n"/>
      <c r="BN529" s="27" t="n"/>
      <c r="BO529" s="27" t="n"/>
      <c r="BP529" s="27" t="n"/>
      <c r="BQ529" s="36" t="n"/>
      <c r="BR529" s="37" t="n"/>
      <c r="BS529" s="36" t="n"/>
      <c r="BT529" s="37" t="n"/>
      <c r="BU529" s="39" t="n"/>
    </row>
    <row r="530" ht="19.9" customHeight="1" s="521">
      <c r="A530" s="10" t="n">
        <v>530</v>
      </c>
      <c r="B530" s="15" t="n">
        <v>17</v>
      </c>
      <c r="C530" s="519" t="n">
        <v>1830</v>
      </c>
      <c r="D530" s="553" t="inlineStr">
        <is>
          <t>18-HS-35103</t>
        </is>
      </c>
      <c r="E530" s="533" t="inlineStr">
        <is>
          <t>排气过滤器3501X反吹启/停</t>
        </is>
      </c>
      <c r="F530" s="22">
        <f>F529</f>
        <v/>
      </c>
      <c r="G530" s="21">
        <f>G529</f>
        <v/>
      </c>
      <c r="H530" s="21">
        <f>H529</f>
        <v/>
      </c>
      <c r="I530" s="21" t="n">
        <v>17</v>
      </c>
      <c r="J530" s="85">
        <f>J529</f>
        <v/>
      </c>
      <c r="K530" s="22">
        <f>IF(MID(J530,4,3)="551","DO","DI")</f>
        <v/>
      </c>
      <c r="L530" s="22" t="n"/>
      <c r="M530" s="22" t="n"/>
      <c r="N530" s="22">
        <f>IF(N529&lt;&gt;"",N529,"")</f>
        <v/>
      </c>
      <c r="O530" s="22" t="n"/>
      <c r="P530" s="22" t="n"/>
      <c r="Q530" s="22" t="n"/>
      <c r="R530" s="22" t="n"/>
      <c r="S530" s="25">
        <f>"%Z"&amp;TEXT(G530,"00")&amp;TEXT(H530,"0")&amp;"1"&amp;TEXT(I530,"00")</f>
        <v/>
      </c>
      <c r="T530" s="22">
        <f>IF(D530&lt;&gt;"",D530,"")</f>
        <v/>
      </c>
      <c r="U530" s="22" t="inlineStr">
        <is>
          <t>18-HS-35103</t>
        </is>
      </c>
      <c r="V530" s="22">
        <f>IF(E530&lt;&gt;"",E530,"")</f>
        <v/>
      </c>
      <c r="W530" s="23" t="inlineStr">
        <is>
          <t>24V</t>
        </is>
      </c>
      <c r="X530" s="84" t="inlineStr">
        <is>
          <t>DCS</t>
        </is>
      </c>
      <c r="Y530" s="27" t="n"/>
      <c r="Z530" s="27" t="n"/>
      <c r="AA530" s="28" t="n"/>
      <c r="AB530" s="33" t="n"/>
      <c r="AC530" s="29" t="n"/>
      <c r="AD530" s="27" t="n"/>
      <c r="AE530" s="27" t="n"/>
      <c r="AF530" s="27" t="n"/>
      <c r="AG530" s="27" t="n"/>
      <c r="AH530" s="27" t="n"/>
      <c r="AI530" s="27" t="n"/>
      <c r="AJ530" s="530" t="n"/>
      <c r="AK530" s="530" t="inlineStr">
        <is>
          <t>无电缆信息</t>
        </is>
      </c>
      <c r="AL530" s="27" t="n"/>
      <c r="AM530" s="27" t="n"/>
      <c r="AN530" s="27" t="n"/>
      <c r="AO530" s="27" t="n"/>
      <c r="AP530" s="27" t="n"/>
      <c r="AQ530" s="33" t="n"/>
      <c r="AR530" s="33" t="n"/>
      <c r="AS530" s="33" t="n"/>
      <c r="AT530" s="33" t="n"/>
      <c r="AU530" s="33" t="n"/>
      <c r="AV530" s="33" t="n"/>
      <c r="AW530" s="33" t="n"/>
      <c r="AX530" s="33" t="n"/>
      <c r="AY530" s="33" t="n"/>
      <c r="AZ530" s="33" t="n"/>
      <c r="BA530" s="33" t="n"/>
      <c r="BB530" s="33" t="n"/>
      <c r="BC530" s="33" t="n"/>
      <c r="BD530" s="33" t="n"/>
      <c r="BE530" s="33" t="n"/>
      <c r="BF530" s="33" t="n"/>
      <c r="BG530" s="33" t="n"/>
      <c r="BH530" s="33" t="n"/>
      <c r="BI530" s="27" t="n"/>
      <c r="BJ530" s="33" t="n"/>
      <c r="BK530" s="33" t="n"/>
      <c r="BL530" s="33" t="n"/>
      <c r="BM530" s="27" t="n"/>
      <c r="BN530" s="27" t="n"/>
      <c r="BO530" s="27" t="n"/>
      <c r="BP530" s="27" t="n"/>
      <c r="BQ530" s="522" t="inlineStr">
        <is>
          <t>-</t>
        </is>
      </c>
      <c r="BR530" s="37" t="n"/>
      <c r="BS530" s="36" t="n"/>
      <c r="BT530" s="37" t="n"/>
      <c r="BV530" s="523" t="n">
        <v>1830</v>
      </c>
    </row>
    <row r="531" ht="19.9" customHeight="1" s="521">
      <c r="A531" s="10" t="n">
        <v>531</v>
      </c>
      <c r="B531" s="15" t="n">
        <v>18</v>
      </c>
      <c r="C531" s="519" t="n"/>
      <c r="D531" s="50">
        <f>LEFT(F531,1)&amp;RIGHT(F531,2)&amp;"N"&amp;G531&amp;"S"&amp;H531&amp;"C"&amp;I531</f>
        <v/>
      </c>
      <c r="E531" s="533" t="inlineStr">
        <is>
          <t>Spare</t>
        </is>
      </c>
      <c r="F531" s="22">
        <f>F530</f>
        <v/>
      </c>
      <c r="G531" s="21">
        <f>G530</f>
        <v/>
      </c>
      <c r="H531" s="21">
        <f>H530</f>
        <v/>
      </c>
      <c r="I531" s="21" t="n">
        <v>18</v>
      </c>
      <c r="J531" s="85">
        <f>J530</f>
        <v/>
      </c>
      <c r="K531" s="22">
        <f>IF(MID(J531,4,3)="551","DO","DI")</f>
        <v/>
      </c>
      <c r="L531" s="22" t="n"/>
      <c r="M531" s="22" t="n"/>
      <c r="N531" s="22">
        <f>IF(N530&lt;&gt;"",N530,"")</f>
        <v/>
      </c>
      <c r="O531" s="22" t="n"/>
      <c r="P531" s="22" t="n"/>
      <c r="Q531" s="22" t="n"/>
      <c r="R531" s="22" t="n"/>
      <c r="S531" s="25">
        <f>"%Z"&amp;TEXT(G531,"00")&amp;TEXT(H531,"0")&amp;"1"&amp;TEXT(I531,"00")</f>
        <v/>
      </c>
      <c r="T531" s="22">
        <f>IF(D531&lt;&gt;"",D531,"")</f>
        <v/>
      </c>
      <c r="U531" s="22" t="n"/>
      <c r="V531" s="22">
        <f>IF(E531&lt;&gt;"",E531,"")</f>
        <v/>
      </c>
      <c r="W531" s="23" t="inlineStr">
        <is>
          <t>24V</t>
        </is>
      </c>
      <c r="X531" s="84" t="inlineStr">
        <is>
          <t>DCS</t>
        </is>
      </c>
      <c r="Y531" s="27" t="n"/>
      <c r="Z531" s="27" t="n"/>
      <c r="AA531" s="28" t="n"/>
      <c r="AB531" s="33" t="n"/>
      <c r="AC531" s="29" t="n"/>
      <c r="AD531" s="27" t="n"/>
      <c r="AE531" s="27" t="n"/>
      <c r="AF531" s="27" t="n"/>
      <c r="AG531" s="27" t="n"/>
      <c r="AH531" s="27" t="n"/>
      <c r="AI531" s="27" t="n"/>
      <c r="AJ531" s="530" t="n"/>
      <c r="AK531" s="530" t="n"/>
      <c r="AL531" s="27" t="n"/>
      <c r="AM531" s="27" t="n"/>
      <c r="AN531" s="27" t="n"/>
      <c r="AO531" s="27" t="n"/>
      <c r="AP531" s="27" t="n"/>
      <c r="AQ531" s="33" t="n"/>
      <c r="AR531" s="33" t="n"/>
      <c r="AS531" s="33" t="n"/>
      <c r="AT531" s="33" t="n"/>
      <c r="AU531" s="33" t="n"/>
      <c r="AV531" s="33" t="n"/>
      <c r="AW531" s="33" t="n"/>
      <c r="AX531" s="33" t="n"/>
      <c r="AY531" s="33" t="n"/>
      <c r="AZ531" s="33" t="n"/>
      <c r="BA531" s="33" t="n"/>
      <c r="BB531" s="33" t="n"/>
      <c r="BC531" s="33" t="n"/>
      <c r="BD531" s="33" t="n"/>
      <c r="BE531" s="33" t="n"/>
      <c r="BF531" s="33" t="n"/>
      <c r="BG531" s="33" t="n"/>
      <c r="BH531" s="33" t="n"/>
      <c r="BI531" s="27" t="n"/>
      <c r="BJ531" s="33" t="n"/>
      <c r="BK531" s="33" t="n"/>
      <c r="BL531" s="33" t="n"/>
      <c r="BM531" s="27" t="n"/>
      <c r="BN531" s="27" t="n"/>
      <c r="BO531" s="27" t="n"/>
      <c r="BP531" s="27" t="n"/>
      <c r="BQ531" s="36" t="n"/>
      <c r="BR531" s="37" t="n"/>
      <c r="BS531" s="36" t="n"/>
      <c r="BT531" s="37" t="n"/>
    </row>
    <row r="532" ht="19.9" customHeight="1" s="521">
      <c r="A532" s="10" t="n">
        <v>532</v>
      </c>
      <c r="B532" s="15" t="n">
        <v>19</v>
      </c>
      <c r="C532" s="519" t="n"/>
      <c r="D532" s="50">
        <f>LEFT(F532,1)&amp;RIGHT(F532,2)&amp;"N"&amp;G532&amp;"S"&amp;H532&amp;"C"&amp;I532</f>
        <v/>
      </c>
      <c r="E532" s="533" t="inlineStr">
        <is>
          <t>Spare</t>
        </is>
      </c>
      <c r="F532" s="22">
        <f>F531</f>
        <v/>
      </c>
      <c r="G532" s="21">
        <f>G531</f>
        <v/>
      </c>
      <c r="H532" s="21">
        <f>H531</f>
        <v/>
      </c>
      <c r="I532" s="21" t="n">
        <v>19</v>
      </c>
      <c r="J532" s="85">
        <f>J531</f>
        <v/>
      </c>
      <c r="K532" s="22">
        <f>IF(MID(J532,4,3)="551","DO","DI")</f>
        <v/>
      </c>
      <c r="L532" s="22" t="n"/>
      <c r="M532" s="22" t="n"/>
      <c r="N532" s="22">
        <f>IF(N531&lt;&gt;"",N531,"")</f>
        <v/>
      </c>
      <c r="O532" s="22" t="n"/>
      <c r="P532" s="22" t="n"/>
      <c r="Q532" s="22" t="n"/>
      <c r="R532" s="22" t="n"/>
      <c r="S532" s="25">
        <f>"%Z"&amp;TEXT(G532,"00")&amp;TEXT(H532,"0")&amp;"1"&amp;TEXT(I532,"00")</f>
        <v/>
      </c>
      <c r="T532" s="22">
        <f>IF(D532&lt;&gt;"",D532,"")</f>
        <v/>
      </c>
      <c r="U532" s="22" t="n"/>
      <c r="V532" s="22">
        <f>IF(E532&lt;&gt;"",E532,"")</f>
        <v/>
      </c>
      <c r="W532" s="23" t="inlineStr">
        <is>
          <t>24V</t>
        </is>
      </c>
      <c r="X532" s="84" t="inlineStr">
        <is>
          <t>DCS</t>
        </is>
      </c>
      <c r="Y532" s="27" t="n"/>
      <c r="Z532" s="27" t="n"/>
      <c r="AA532" s="28" t="n"/>
      <c r="AB532" s="33" t="n"/>
      <c r="AC532" s="29" t="n"/>
      <c r="AD532" s="27" t="n"/>
      <c r="AE532" s="27" t="n"/>
      <c r="AF532" s="27" t="n"/>
      <c r="AG532" s="27" t="n"/>
      <c r="AH532" s="27" t="n"/>
      <c r="AI532" s="27" t="n"/>
      <c r="AJ532" s="530" t="n"/>
      <c r="AK532" s="530" t="n"/>
      <c r="AL532" s="27" t="n"/>
      <c r="AM532" s="27" t="n"/>
      <c r="AN532" s="27" t="n"/>
      <c r="AO532" s="27" t="n"/>
      <c r="AP532" s="27" t="n"/>
      <c r="AQ532" s="33" t="n"/>
      <c r="AR532" s="33" t="n"/>
      <c r="AS532" s="33" t="n"/>
      <c r="AT532" s="33" t="n"/>
      <c r="AU532" s="33" t="n"/>
      <c r="AV532" s="33" t="n"/>
      <c r="AW532" s="33" t="n"/>
      <c r="AX532" s="33" t="n"/>
      <c r="AY532" s="33" t="n"/>
      <c r="AZ532" s="33" t="n"/>
      <c r="BA532" s="33" t="n"/>
      <c r="BB532" s="33" t="n"/>
      <c r="BC532" s="33" t="n"/>
      <c r="BD532" s="33" t="n"/>
      <c r="BE532" s="33" t="n"/>
      <c r="BF532" s="33" t="n"/>
      <c r="BG532" s="33" t="n"/>
      <c r="BH532" s="33" t="n"/>
      <c r="BI532" s="27" t="n"/>
      <c r="BJ532" s="33" t="n"/>
      <c r="BK532" s="33" t="n"/>
      <c r="BL532" s="33" t="n"/>
      <c r="BM532" s="27" t="n"/>
      <c r="BN532" s="27" t="n"/>
      <c r="BO532" s="27" t="n"/>
      <c r="BP532" s="27" t="n"/>
      <c r="BQ532" s="36" t="n"/>
      <c r="BR532" s="37" t="n"/>
      <c r="BS532" s="36" t="n"/>
      <c r="BT532" s="37" t="n"/>
    </row>
    <row r="533" ht="19.9" customHeight="1" s="521">
      <c r="A533" s="10" t="n">
        <v>533</v>
      </c>
      <c r="B533" s="15" t="n">
        <v>20</v>
      </c>
      <c r="C533" s="519" t="n"/>
      <c r="D533" s="50">
        <f>LEFT(F533,1)&amp;RIGHT(F533,2)&amp;"N"&amp;G533&amp;"S"&amp;H533&amp;"C"&amp;I533</f>
        <v/>
      </c>
      <c r="E533" s="533" t="inlineStr">
        <is>
          <t>Spare</t>
        </is>
      </c>
      <c r="F533" s="22">
        <f>F532</f>
        <v/>
      </c>
      <c r="G533" s="21">
        <f>G532</f>
        <v/>
      </c>
      <c r="H533" s="21">
        <f>H532</f>
        <v/>
      </c>
      <c r="I533" s="21" t="n">
        <v>20</v>
      </c>
      <c r="J533" s="85">
        <f>J532</f>
        <v/>
      </c>
      <c r="K533" s="22">
        <f>IF(MID(J533,4,3)="551","DO","DI")</f>
        <v/>
      </c>
      <c r="L533" s="22" t="n"/>
      <c r="M533" s="22" t="n"/>
      <c r="N533" s="22">
        <f>IF(N532&lt;&gt;"",N532,"")</f>
        <v/>
      </c>
      <c r="O533" s="22" t="n"/>
      <c r="P533" s="22" t="n"/>
      <c r="Q533" s="22" t="n"/>
      <c r="R533" s="22" t="n"/>
      <c r="S533" s="25">
        <f>"%Z"&amp;TEXT(G533,"00")&amp;TEXT(H533,"0")&amp;"1"&amp;TEXT(I533,"00")</f>
        <v/>
      </c>
      <c r="T533" s="22">
        <f>IF(D533&lt;&gt;"",D533,"")</f>
        <v/>
      </c>
      <c r="U533" s="22" t="n"/>
      <c r="V533" s="22">
        <f>IF(E533&lt;&gt;"",E533,"")</f>
        <v/>
      </c>
      <c r="W533" s="23" t="inlineStr">
        <is>
          <t>24V</t>
        </is>
      </c>
      <c r="X533" s="84" t="inlineStr">
        <is>
          <t>DCS</t>
        </is>
      </c>
      <c r="Y533" s="27" t="n"/>
      <c r="Z533" s="27" t="n"/>
      <c r="AA533" s="28" t="n"/>
      <c r="AB533" s="33" t="n"/>
      <c r="AC533" s="29" t="n"/>
      <c r="AD533" s="27" t="n"/>
      <c r="AE533" s="27" t="n"/>
      <c r="AF533" s="27" t="n"/>
      <c r="AG533" s="27" t="n"/>
      <c r="AH533" s="27" t="n"/>
      <c r="AI533" s="27" t="n"/>
      <c r="AJ533" s="530" t="n"/>
      <c r="AK533" s="530" t="n"/>
      <c r="AL533" s="27" t="n"/>
      <c r="AM533" s="27" t="n"/>
      <c r="AN533" s="27" t="n"/>
      <c r="AO533" s="27" t="n"/>
      <c r="AP533" s="27" t="n"/>
      <c r="AQ533" s="33" t="n"/>
      <c r="AR533" s="33" t="n"/>
      <c r="AS533" s="33" t="n"/>
      <c r="AT533" s="33" t="n"/>
      <c r="AU533" s="33" t="n"/>
      <c r="AV533" s="33" t="n"/>
      <c r="AW533" s="33" t="n"/>
      <c r="AX533" s="33" t="n"/>
      <c r="AY533" s="33" t="n"/>
      <c r="AZ533" s="33" t="n"/>
      <c r="BA533" s="33" t="n"/>
      <c r="BB533" s="33" t="n"/>
      <c r="BC533" s="33" t="n"/>
      <c r="BD533" s="33" t="n"/>
      <c r="BE533" s="33" t="n"/>
      <c r="BF533" s="33" t="n"/>
      <c r="BG533" s="33" t="n"/>
      <c r="BH533" s="33" t="n"/>
      <c r="BI533" s="27" t="n"/>
      <c r="BJ533" s="33" t="n"/>
      <c r="BK533" s="33" t="n"/>
      <c r="BL533" s="33" t="n"/>
      <c r="BM533" s="27" t="n"/>
      <c r="BN533" s="27" t="n"/>
      <c r="BO533" s="27" t="n"/>
      <c r="BP533" s="27" t="n"/>
      <c r="BQ533" s="36" t="n"/>
      <c r="BR533" s="37" t="n"/>
      <c r="BS533" s="36" t="n"/>
      <c r="BT533" s="37" t="n"/>
    </row>
    <row r="534" ht="19.9" customHeight="1" s="521">
      <c r="A534" s="10" t="n">
        <v>534</v>
      </c>
      <c r="B534" s="15" t="n">
        <v>21</v>
      </c>
      <c r="C534" s="519" t="n"/>
      <c r="D534" s="50">
        <f>LEFT(F534,1)&amp;RIGHT(F534,2)&amp;"N"&amp;G534&amp;"S"&amp;H534&amp;"C"&amp;I534</f>
        <v/>
      </c>
      <c r="E534" s="533" t="inlineStr">
        <is>
          <t>Spare</t>
        </is>
      </c>
      <c r="F534" s="22">
        <f>F533</f>
        <v/>
      </c>
      <c r="G534" s="21">
        <f>G533</f>
        <v/>
      </c>
      <c r="H534" s="21">
        <f>H533</f>
        <v/>
      </c>
      <c r="I534" s="21" t="n">
        <v>21</v>
      </c>
      <c r="J534" s="85">
        <f>J533</f>
        <v/>
      </c>
      <c r="K534" s="22">
        <f>IF(MID(J534,4,3)="551","DO","DI")</f>
        <v/>
      </c>
      <c r="L534" s="22" t="n"/>
      <c r="M534" s="22" t="n"/>
      <c r="N534" s="22">
        <f>IF(N533&lt;&gt;"",N533,"")</f>
        <v/>
      </c>
      <c r="O534" s="22" t="n"/>
      <c r="P534" s="22" t="n"/>
      <c r="Q534" s="22" t="n"/>
      <c r="R534" s="22" t="n"/>
      <c r="S534" s="25">
        <f>"%Z"&amp;TEXT(G534,"00")&amp;TEXT(H534,"0")&amp;"1"&amp;TEXT(I534,"00")</f>
        <v/>
      </c>
      <c r="T534" s="22">
        <f>IF(D534&lt;&gt;"",D534,"")</f>
        <v/>
      </c>
      <c r="U534" s="22" t="n"/>
      <c r="V534" s="22">
        <f>IF(E534&lt;&gt;"",E534,"")</f>
        <v/>
      </c>
      <c r="W534" s="23" t="inlineStr">
        <is>
          <t>24V</t>
        </is>
      </c>
      <c r="X534" s="84" t="inlineStr">
        <is>
          <t>DCS</t>
        </is>
      </c>
      <c r="Y534" s="27" t="n"/>
      <c r="Z534" s="27" t="n"/>
      <c r="AA534" s="28" t="n"/>
      <c r="AB534" s="33" t="n"/>
      <c r="AC534" s="29" t="n"/>
      <c r="AD534" s="27" t="n"/>
      <c r="AE534" s="27" t="n"/>
      <c r="AF534" s="27" t="n"/>
      <c r="AG534" s="27" t="n"/>
      <c r="AH534" s="27" t="n"/>
      <c r="AI534" s="27" t="n"/>
      <c r="AJ534" s="530" t="n"/>
      <c r="AK534" s="530" t="n"/>
      <c r="AL534" s="27" t="n"/>
      <c r="AM534" s="27" t="n"/>
      <c r="AN534" s="27" t="n"/>
      <c r="AO534" s="27" t="n"/>
      <c r="AP534" s="27" t="n"/>
      <c r="AQ534" s="33" t="n"/>
      <c r="AR534" s="33" t="n"/>
      <c r="AS534" s="33" t="n"/>
      <c r="AT534" s="33" t="n"/>
      <c r="AU534" s="33" t="n"/>
      <c r="AV534" s="33" t="n"/>
      <c r="AW534" s="33" t="n"/>
      <c r="AX534" s="33" t="n"/>
      <c r="AY534" s="33" t="n"/>
      <c r="AZ534" s="33" t="n"/>
      <c r="BA534" s="33" t="n"/>
      <c r="BB534" s="33" t="n"/>
      <c r="BC534" s="33" t="n"/>
      <c r="BD534" s="33" t="n"/>
      <c r="BE534" s="33" t="n"/>
      <c r="BF534" s="33" t="n"/>
      <c r="BG534" s="33" t="n"/>
      <c r="BH534" s="33" t="n"/>
      <c r="BI534" s="27" t="n"/>
      <c r="BJ534" s="33" t="n"/>
      <c r="BK534" s="33" t="n"/>
      <c r="BL534" s="33" t="n"/>
      <c r="BM534" s="27" t="n"/>
      <c r="BN534" s="27" t="n"/>
      <c r="BO534" s="27" t="n"/>
      <c r="BP534" s="27" t="n"/>
      <c r="BQ534" s="36" t="n"/>
      <c r="BR534" s="37" t="n"/>
      <c r="BS534" s="36" t="n"/>
      <c r="BT534" s="37" t="n"/>
    </row>
    <row r="535" ht="19.9" customHeight="1" s="521">
      <c r="A535" s="10" t="n">
        <v>535</v>
      </c>
      <c r="B535" s="15" t="n">
        <v>22</v>
      </c>
      <c r="C535" s="519" t="n"/>
      <c r="D535" s="50">
        <f>LEFT(F535,1)&amp;RIGHT(F535,2)&amp;"N"&amp;G535&amp;"S"&amp;H535&amp;"C"&amp;I535</f>
        <v/>
      </c>
      <c r="E535" s="533" t="inlineStr">
        <is>
          <t>Spare</t>
        </is>
      </c>
      <c r="F535" s="22">
        <f>F534</f>
        <v/>
      </c>
      <c r="G535" s="21">
        <f>G534</f>
        <v/>
      </c>
      <c r="H535" s="21">
        <f>H534</f>
        <v/>
      </c>
      <c r="I535" s="21" t="n">
        <v>22</v>
      </c>
      <c r="J535" s="85">
        <f>J534</f>
        <v/>
      </c>
      <c r="K535" s="22">
        <f>IF(MID(J535,4,3)="551","DO","DI")</f>
        <v/>
      </c>
      <c r="L535" s="22" t="n"/>
      <c r="M535" s="22" t="n"/>
      <c r="N535" s="22">
        <f>IF(N534&lt;&gt;"",N534,"")</f>
        <v/>
      </c>
      <c r="O535" s="22" t="n"/>
      <c r="P535" s="22" t="n"/>
      <c r="Q535" s="22" t="n"/>
      <c r="R535" s="22" t="n"/>
      <c r="S535" s="25">
        <f>"%Z"&amp;TEXT(G535,"00")&amp;TEXT(H535,"0")&amp;"1"&amp;TEXT(I535,"00")</f>
        <v/>
      </c>
      <c r="T535" s="22">
        <f>IF(D535&lt;&gt;"",D535,"")</f>
        <v/>
      </c>
      <c r="U535" s="22" t="n"/>
      <c r="V535" s="22">
        <f>IF(E535&lt;&gt;"",E535,"")</f>
        <v/>
      </c>
      <c r="W535" s="23" t="inlineStr">
        <is>
          <t>24V</t>
        </is>
      </c>
      <c r="X535" s="84" t="inlineStr">
        <is>
          <t>DCS</t>
        </is>
      </c>
      <c r="Y535" s="27" t="n"/>
      <c r="Z535" s="27" t="n"/>
      <c r="AA535" s="28" t="n"/>
      <c r="AB535" s="33" t="n"/>
      <c r="AC535" s="29" t="n"/>
      <c r="AD535" s="27" t="n"/>
      <c r="AE535" s="27" t="n"/>
      <c r="AF535" s="27" t="n"/>
      <c r="AG535" s="27" t="n"/>
      <c r="AH535" s="27" t="n"/>
      <c r="AI535" s="27" t="n"/>
      <c r="AJ535" s="530" t="n"/>
      <c r="AK535" s="530" t="n"/>
      <c r="AL535" s="27" t="n"/>
      <c r="AM535" s="27" t="n"/>
      <c r="AN535" s="27" t="n"/>
      <c r="AO535" s="27" t="n"/>
      <c r="AP535" s="27" t="n"/>
      <c r="AQ535" s="33" t="n"/>
      <c r="AR535" s="33" t="n"/>
      <c r="AS535" s="33" t="n"/>
      <c r="AT535" s="33" t="n"/>
      <c r="AU535" s="33" t="n"/>
      <c r="AV535" s="33" t="n"/>
      <c r="AW535" s="33" t="n"/>
      <c r="AX535" s="33" t="n"/>
      <c r="AY535" s="33" t="n"/>
      <c r="AZ535" s="33" t="n"/>
      <c r="BA535" s="33" t="n"/>
      <c r="BB535" s="33" t="n"/>
      <c r="BC535" s="33" t="n"/>
      <c r="BD535" s="33" t="n"/>
      <c r="BE535" s="33" t="n"/>
      <c r="BF535" s="33" t="n"/>
      <c r="BG535" s="33" t="n"/>
      <c r="BH535" s="33" t="n"/>
      <c r="BI535" s="27" t="n"/>
      <c r="BJ535" s="33" t="n"/>
      <c r="BK535" s="33" t="n"/>
      <c r="BL535" s="33" t="n"/>
      <c r="BM535" s="27" t="n"/>
      <c r="BN535" s="27" t="n"/>
      <c r="BO535" s="27" t="n"/>
      <c r="BP535" s="27" t="n"/>
      <c r="BQ535" s="36" t="n"/>
      <c r="BR535" s="37" t="n"/>
      <c r="BS535" s="36" t="n"/>
      <c r="BT535" s="37" t="n"/>
    </row>
    <row r="536" ht="19.9" customHeight="1" s="521">
      <c r="A536" s="10" t="n">
        <v>536</v>
      </c>
      <c r="B536" s="15" t="n">
        <v>23</v>
      </c>
      <c r="C536" s="519" t="n"/>
      <c r="D536" s="50">
        <f>LEFT(F536,1)&amp;RIGHT(F536,2)&amp;"N"&amp;G536&amp;"S"&amp;H536&amp;"C"&amp;I536</f>
        <v/>
      </c>
      <c r="E536" s="533" t="inlineStr">
        <is>
          <t>Spare</t>
        </is>
      </c>
      <c r="F536" s="22">
        <f>F535</f>
        <v/>
      </c>
      <c r="G536" s="21">
        <f>G535</f>
        <v/>
      </c>
      <c r="H536" s="21">
        <f>H535</f>
        <v/>
      </c>
      <c r="I536" s="21" t="n">
        <v>23</v>
      </c>
      <c r="J536" s="85">
        <f>J535</f>
        <v/>
      </c>
      <c r="K536" s="22">
        <f>IF(MID(J536,4,3)="551","DO","DI")</f>
        <v/>
      </c>
      <c r="L536" s="22" t="n"/>
      <c r="M536" s="22" t="n"/>
      <c r="N536" s="22">
        <f>IF(N535&lt;&gt;"",N535,"")</f>
        <v/>
      </c>
      <c r="O536" s="22" t="n"/>
      <c r="P536" s="22" t="n"/>
      <c r="Q536" s="22" t="n"/>
      <c r="R536" s="22" t="n"/>
      <c r="S536" s="25">
        <f>"%Z"&amp;TEXT(G536,"00")&amp;TEXT(H536,"0")&amp;"1"&amp;TEXT(I536,"00")</f>
        <v/>
      </c>
      <c r="T536" s="22">
        <f>IF(D536&lt;&gt;"",D536,"")</f>
        <v/>
      </c>
      <c r="U536" s="22" t="n"/>
      <c r="V536" s="22">
        <f>IF(E536&lt;&gt;"",E536,"")</f>
        <v/>
      </c>
      <c r="W536" s="23" t="inlineStr">
        <is>
          <t>24V</t>
        </is>
      </c>
      <c r="X536" s="84" t="inlineStr">
        <is>
          <t>DCS</t>
        </is>
      </c>
      <c r="Y536" s="27" t="n"/>
      <c r="Z536" s="27" t="n"/>
      <c r="AA536" s="28" t="n"/>
      <c r="AB536" s="33" t="n"/>
      <c r="AC536" s="29" t="n"/>
      <c r="AD536" s="27" t="n"/>
      <c r="AE536" s="27" t="n"/>
      <c r="AF536" s="27" t="n"/>
      <c r="AG536" s="27" t="n"/>
      <c r="AH536" s="27" t="n"/>
      <c r="AI536" s="27" t="n"/>
      <c r="AJ536" s="530" t="n"/>
      <c r="AK536" s="530" t="n"/>
      <c r="AL536" s="27" t="n"/>
      <c r="AM536" s="27" t="n"/>
      <c r="AN536" s="27" t="n"/>
      <c r="AO536" s="27" t="n"/>
      <c r="AP536" s="27" t="n"/>
      <c r="AQ536" s="33" t="n"/>
      <c r="AR536" s="33" t="n"/>
      <c r="AS536" s="33" t="n"/>
      <c r="AT536" s="33" t="n"/>
      <c r="AU536" s="33" t="n"/>
      <c r="AV536" s="33" t="n"/>
      <c r="AW536" s="33" t="n"/>
      <c r="AX536" s="33" t="n"/>
      <c r="AY536" s="33" t="n"/>
      <c r="AZ536" s="33" t="n"/>
      <c r="BA536" s="33" t="n"/>
      <c r="BB536" s="33" t="n"/>
      <c r="BC536" s="33" t="n"/>
      <c r="BD536" s="33" t="n"/>
      <c r="BE536" s="33" t="n"/>
      <c r="BF536" s="33" t="n"/>
      <c r="BG536" s="33" t="n"/>
      <c r="BH536" s="33" t="n"/>
      <c r="BI536" s="27" t="n"/>
      <c r="BJ536" s="33" t="n"/>
      <c r="BK536" s="33" t="n"/>
      <c r="BL536" s="33" t="n"/>
      <c r="BM536" s="27" t="n"/>
      <c r="BN536" s="27" t="n"/>
      <c r="BO536" s="27" t="n"/>
      <c r="BP536" s="27" t="n"/>
      <c r="BQ536" s="36" t="n"/>
      <c r="BR536" s="37" t="n"/>
      <c r="BS536" s="36" t="n"/>
      <c r="BT536" s="37" t="n"/>
    </row>
    <row r="537" ht="19.9" customHeight="1" s="521">
      <c r="A537" s="10" t="n">
        <v>537</v>
      </c>
      <c r="B537" s="15" t="n">
        <v>24</v>
      </c>
      <c r="C537" s="519" t="n"/>
      <c r="D537" s="50">
        <f>LEFT(F537,1)&amp;RIGHT(F537,2)&amp;"N"&amp;G537&amp;"S"&amp;H537&amp;"C"&amp;I537</f>
        <v/>
      </c>
      <c r="E537" s="533" t="inlineStr">
        <is>
          <t>Spare</t>
        </is>
      </c>
      <c r="F537" s="22">
        <f>F536</f>
        <v/>
      </c>
      <c r="G537" s="21">
        <f>G536</f>
        <v/>
      </c>
      <c r="H537" s="21">
        <f>H536</f>
        <v/>
      </c>
      <c r="I537" s="21" t="n">
        <v>24</v>
      </c>
      <c r="J537" s="85">
        <f>J536</f>
        <v/>
      </c>
      <c r="K537" s="22">
        <f>IF(MID(J537,4,3)="551","DO","DI")</f>
        <v/>
      </c>
      <c r="L537" s="22" t="n"/>
      <c r="M537" s="22" t="n"/>
      <c r="N537" s="22">
        <f>IF(N536&lt;&gt;"",N536,"")</f>
        <v/>
      </c>
      <c r="O537" s="22" t="n"/>
      <c r="P537" s="22" t="n"/>
      <c r="Q537" s="22" t="n"/>
      <c r="R537" s="22" t="n"/>
      <c r="S537" s="25">
        <f>"%Z"&amp;TEXT(G537,"00")&amp;TEXT(H537,"0")&amp;"1"&amp;TEXT(I537,"00")</f>
        <v/>
      </c>
      <c r="T537" s="22">
        <f>IF(D537&lt;&gt;"",D537,"")</f>
        <v/>
      </c>
      <c r="U537" s="22" t="n"/>
      <c r="V537" s="22">
        <f>IF(E537&lt;&gt;"",E537,"")</f>
        <v/>
      </c>
      <c r="W537" s="23" t="inlineStr">
        <is>
          <t>24V</t>
        </is>
      </c>
      <c r="X537" s="84" t="inlineStr">
        <is>
          <t>DCS</t>
        </is>
      </c>
      <c r="Y537" s="27" t="n"/>
      <c r="Z537" s="27" t="n"/>
      <c r="AA537" s="28" t="n"/>
      <c r="AB537" s="33" t="n"/>
      <c r="AC537" s="29" t="n"/>
      <c r="AD537" s="27" t="n"/>
      <c r="AE537" s="27" t="n"/>
      <c r="AF537" s="27" t="n"/>
      <c r="AG537" s="27" t="n"/>
      <c r="AH537" s="27" t="n"/>
      <c r="AI537" s="27" t="n"/>
      <c r="AJ537" s="530" t="n"/>
      <c r="AK537" s="530" t="n"/>
      <c r="AL537" s="27" t="n"/>
      <c r="AM537" s="27" t="n"/>
      <c r="AN537" s="27" t="n"/>
      <c r="AO537" s="27" t="n"/>
      <c r="AP537" s="27" t="n"/>
      <c r="AQ537" s="33" t="n"/>
      <c r="AR537" s="33" t="n"/>
      <c r="AS537" s="33" t="n"/>
      <c r="AT537" s="33" t="n"/>
      <c r="AU537" s="33" t="n"/>
      <c r="AV537" s="33" t="n"/>
      <c r="AW537" s="33" t="n"/>
      <c r="AX537" s="33" t="n"/>
      <c r="AY537" s="33" t="n"/>
      <c r="AZ537" s="33" t="n"/>
      <c r="BA537" s="33" t="n"/>
      <c r="BB537" s="33" t="n"/>
      <c r="BC537" s="33" t="n"/>
      <c r="BD537" s="33" t="n"/>
      <c r="BE537" s="33" t="n"/>
      <c r="BF537" s="33" t="n"/>
      <c r="BG537" s="33" t="n"/>
      <c r="BH537" s="33" t="n"/>
      <c r="BI537" s="27" t="n"/>
      <c r="BJ537" s="33" t="n"/>
      <c r="BK537" s="33" t="n"/>
      <c r="BL537" s="33" t="n"/>
      <c r="BM537" s="27" t="n"/>
      <c r="BN537" s="27" t="n"/>
      <c r="BO537" s="27" t="n"/>
      <c r="BP537" s="27" t="n"/>
      <c r="BQ537" s="36" t="n"/>
      <c r="BR537" s="37" t="n"/>
      <c r="BS537" s="36" t="n"/>
      <c r="BT537" s="37" t="n"/>
    </row>
    <row r="538" ht="19.9" customHeight="1" s="521">
      <c r="A538" s="10" t="n">
        <v>538</v>
      </c>
      <c r="B538" s="15" t="n">
        <v>25</v>
      </c>
      <c r="C538" s="519" t="n"/>
      <c r="D538" s="50">
        <f>LEFT(F538,1)&amp;RIGHT(F538,2)&amp;"N"&amp;G538&amp;"S"&amp;H538&amp;"C"&amp;I538</f>
        <v/>
      </c>
      <c r="E538" s="533" t="inlineStr">
        <is>
          <t>Spare</t>
        </is>
      </c>
      <c r="F538" s="22">
        <f>F537</f>
        <v/>
      </c>
      <c r="G538" s="21">
        <f>G537</f>
        <v/>
      </c>
      <c r="H538" s="21">
        <f>H537</f>
        <v/>
      </c>
      <c r="I538" s="21" t="n">
        <v>25</v>
      </c>
      <c r="J538" s="85">
        <f>J537</f>
        <v/>
      </c>
      <c r="K538" s="22">
        <f>IF(MID(J538,4,3)="551","DO","DI")</f>
        <v/>
      </c>
      <c r="L538" s="22" t="n"/>
      <c r="M538" s="22" t="n"/>
      <c r="N538" s="22">
        <f>IF(N537&lt;&gt;"",N537,"")</f>
        <v/>
      </c>
      <c r="O538" s="22" t="n"/>
      <c r="P538" s="22" t="n"/>
      <c r="Q538" s="22" t="n"/>
      <c r="R538" s="22" t="n"/>
      <c r="S538" s="25">
        <f>"%Z"&amp;TEXT(G538,"00")&amp;TEXT(H538,"0")&amp;"1"&amp;TEXT(I538,"00")</f>
        <v/>
      </c>
      <c r="T538" s="22">
        <f>IF(D538&lt;&gt;"",D538,"")</f>
        <v/>
      </c>
      <c r="U538" s="22" t="n"/>
      <c r="V538" s="22">
        <f>IF(E538&lt;&gt;"",E538,"")</f>
        <v/>
      </c>
      <c r="W538" s="23" t="inlineStr">
        <is>
          <t>24V</t>
        </is>
      </c>
      <c r="X538" s="84" t="inlineStr">
        <is>
          <t>DCS</t>
        </is>
      </c>
      <c r="Y538" s="27" t="n"/>
      <c r="Z538" s="27" t="n"/>
      <c r="AA538" s="28" t="n"/>
      <c r="AB538" s="33" t="n"/>
      <c r="AC538" s="29" t="n"/>
      <c r="AD538" s="27" t="n"/>
      <c r="AE538" s="27" t="n"/>
      <c r="AF538" s="27" t="n"/>
      <c r="AG538" s="27" t="n"/>
      <c r="AH538" s="27" t="n"/>
      <c r="AI538" s="27" t="n"/>
      <c r="AJ538" s="530" t="n"/>
      <c r="AK538" s="530" t="n"/>
      <c r="AL538" s="27" t="n"/>
      <c r="AM538" s="27" t="n"/>
      <c r="AN538" s="27" t="n"/>
      <c r="AO538" s="27" t="n"/>
      <c r="AP538" s="27" t="n"/>
      <c r="AQ538" s="33" t="n"/>
      <c r="AR538" s="33" t="n"/>
      <c r="AS538" s="33" t="n"/>
      <c r="AT538" s="33" t="n"/>
      <c r="AU538" s="33" t="n"/>
      <c r="AV538" s="33" t="n"/>
      <c r="AW538" s="33" t="n"/>
      <c r="AX538" s="33" t="n"/>
      <c r="AY538" s="33" t="n"/>
      <c r="AZ538" s="33" t="n"/>
      <c r="BA538" s="33" t="n"/>
      <c r="BB538" s="33" t="n"/>
      <c r="BC538" s="33" t="n"/>
      <c r="BD538" s="33" t="n"/>
      <c r="BE538" s="33" t="n"/>
      <c r="BF538" s="33" t="n"/>
      <c r="BG538" s="33" t="n"/>
      <c r="BH538" s="33" t="n"/>
      <c r="BI538" s="27" t="n"/>
      <c r="BJ538" s="33" t="n"/>
      <c r="BK538" s="33" t="n"/>
      <c r="BL538" s="33" t="n"/>
      <c r="BM538" s="27" t="n"/>
      <c r="BN538" s="27" t="n"/>
      <c r="BO538" s="27" t="n"/>
      <c r="BP538" s="27" t="n"/>
      <c r="BQ538" s="36" t="n"/>
      <c r="BR538" s="37" t="n"/>
      <c r="BS538" s="36" t="n"/>
      <c r="BT538" s="37" t="n"/>
    </row>
    <row r="539" ht="19.9" customHeight="1" s="521">
      <c r="A539" s="10" t="n">
        <v>539</v>
      </c>
      <c r="B539" s="15" t="n">
        <v>26</v>
      </c>
      <c r="C539" s="519" t="n"/>
      <c r="D539" s="50">
        <f>LEFT(F539,1)&amp;RIGHT(F539,2)&amp;"N"&amp;G539&amp;"S"&amp;H539&amp;"C"&amp;I539</f>
        <v/>
      </c>
      <c r="E539" s="533" t="inlineStr">
        <is>
          <t>Spare</t>
        </is>
      </c>
      <c r="F539" s="22">
        <f>F538</f>
        <v/>
      </c>
      <c r="G539" s="21">
        <f>G538</f>
        <v/>
      </c>
      <c r="H539" s="21">
        <f>H538</f>
        <v/>
      </c>
      <c r="I539" s="21" t="n">
        <v>26</v>
      </c>
      <c r="J539" s="85">
        <f>J538</f>
        <v/>
      </c>
      <c r="K539" s="22">
        <f>IF(MID(J539,4,3)="551","DO","DI")</f>
        <v/>
      </c>
      <c r="L539" s="22" t="n"/>
      <c r="M539" s="22" t="n"/>
      <c r="N539" s="22">
        <f>IF(N538&lt;&gt;"",N538,"")</f>
        <v/>
      </c>
      <c r="O539" s="22" t="n"/>
      <c r="P539" s="22" t="n"/>
      <c r="Q539" s="22" t="n"/>
      <c r="R539" s="22" t="n"/>
      <c r="S539" s="25">
        <f>"%Z"&amp;TEXT(G539,"00")&amp;TEXT(H539,"0")&amp;"1"&amp;TEXT(I539,"00")</f>
        <v/>
      </c>
      <c r="T539" s="22">
        <f>IF(D539&lt;&gt;"",D539,"")</f>
        <v/>
      </c>
      <c r="U539" s="22" t="n"/>
      <c r="V539" s="22">
        <f>IF(E539&lt;&gt;"",E539,"")</f>
        <v/>
      </c>
      <c r="W539" s="23" t="inlineStr">
        <is>
          <t>24V</t>
        </is>
      </c>
      <c r="X539" s="84" t="inlineStr">
        <is>
          <t>DCS</t>
        </is>
      </c>
      <c r="Y539" s="27" t="n"/>
      <c r="Z539" s="27" t="n"/>
      <c r="AA539" s="28" t="n"/>
      <c r="AB539" s="33" t="n"/>
      <c r="AC539" s="29" t="n"/>
      <c r="AD539" s="27" t="n"/>
      <c r="AE539" s="27" t="n"/>
      <c r="AF539" s="27" t="n"/>
      <c r="AG539" s="27" t="n"/>
      <c r="AH539" s="27" t="n"/>
      <c r="AI539" s="27" t="n"/>
      <c r="AJ539" s="530" t="n"/>
      <c r="AK539" s="530" t="n"/>
      <c r="AL539" s="27" t="n"/>
      <c r="AM539" s="27" t="n"/>
      <c r="AN539" s="27" t="n"/>
      <c r="AO539" s="27" t="n"/>
      <c r="AP539" s="27" t="n"/>
      <c r="AQ539" s="33" t="n"/>
      <c r="AR539" s="33" t="n"/>
      <c r="AS539" s="33" t="n"/>
      <c r="AT539" s="33" t="n"/>
      <c r="AU539" s="33" t="n"/>
      <c r="AV539" s="33" t="n"/>
      <c r="AW539" s="33" t="n"/>
      <c r="AX539" s="33" t="n"/>
      <c r="AY539" s="33" t="n"/>
      <c r="AZ539" s="33" t="n"/>
      <c r="BA539" s="33" t="n"/>
      <c r="BB539" s="33" t="n"/>
      <c r="BC539" s="33" t="n"/>
      <c r="BD539" s="33" t="n"/>
      <c r="BE539" s="33" t="n"/>
      <c r="BF539" s="33" t="n"/>
      <c r="BG539" s="33" t="n"/>
      <c r="BH539" s="33" t="n"/>
      <c r="BI539" s="27" t="n"/>
      <c r="BJ539" s="33" t="n"/>
      <c r="BK539" s="33" t="n"/>
      <c r="BL539" s="33" t="n"/>
      <c r="BM539" s="27" t="n"/>
      <c r="BN539" s="27" t="n"/>
      <c r="BO539" s="27" t="n"/>
      <c r="BP539" s="27" t="n"/>
      <c r="BQ539" s="36" t="n"/>
      <c r="BR539" s="37" t="n"/>
      <c r="BS539" s="36" t="n"/>
      <c r="BT539" s="37" t="n"/>
    </row>
    <row r="540" ht="19.9" customHeight="1" s="521">
      <c r="A540" s="10" t="n">
        <v>540</v>
      </c>
      <c r="B540" s="15" t="n">
        <v>27</v>
      </c>
      <c r="C540" s="519" t="n"/>
      <c r="D540" s="50">
        <f>LEFT(F540,1)&amp;RIGHT(F540,2)&amp;"N"&amp;G540&amp;"S"&amp;H540&amp;"C"&amp;I540</f>
        <v/>
      </c>
      <c r="E540" s="533" t="inlineStr">
        <is>
          <t>Spare</t>
        </is>
      </c>
      <c r="F540" s="22">
        <f>F539</f>
        <v/>
      </c>
      <c r="G540" s="21">
        <f>G539</f>
        <v/>
      </c>
      <c r="H540" s="21">
        <f>H539</f>
        <v/>
      </c>
      <c r="I540" s="21" t="n">
        <v>27</v>
      </c>
      <c r="J540" s="85">
        <f>J539</f>
        <v/>
      </c>
      <c r="K540" s="22">
        <f>IF(MID(J540,4,3)="551","DO","DI")</f>
        <v/>
      </c>
      <c r="L540" s="22" t="n"/>
      <c r="M540" s="22" t="n"/>
      <c r="N540" s="22">
        <f>IF(N539&lt;&gt;"",N539,"")</f>
        <v/>
      </c>
      <c r="O540" s="22" t="n"/>
      <c r="P540" s="22" t="n"/>
      <c r="Q540" s="22" t="n"/>
      <c r="R540" s="22" t="n"/>
      <c r="S540" s="25">
        <f>"%Z"&amp;TEXT(G540,"00")&amp;TEXT(H540,"0")&amp;"1"&amp;TEXT(I540,"00")</f>
        <v/>
      </c>
      <c r="T540" s="22">
        <f>IF(D540&lt;&gt;"",D540,"")</f>
        <v/>
      </c>
      <c r="U540" s="22" t="n"/>
      <c r="V540" s="22">
        <f>IF(E540&lt;&gt;"",E540,"")</f>
        <v/>
      </c>
      <c r="W540" s="23" t="inlineStr">
        <is>
          <t>24V</t>
        </is>
      </c>
      <c r="X540" s="84" t="inlineStr">
        <is>
          <t>DCS</t>
        </is>
      </c>
      <c r="Y540" s="27" t="n"/>
      <c r="Z540" s="27" t="n"/>
      <c r="AA540" s="28" t="n"/>
      <c r="AB540" s="33" t="n"/>
      <c r="AC540" s="29" t="n"/>
      <c r="AD540" s="27" t="n"/>
      <c r="AE540" s="27" t="n"/>
      <c r="AF540" s="27" t="n"/>
      <c r="AG540" s="27" t="n"/>
      <c r="AH540" s="27" t="n"/>
      <c r="AI540" s="27" t="n"/>
      <c r="AJ540" s="530" t="n"/>
      <c r="AK540" s="530" t="n"/>
      <c r="AL540" s="27" t="n"/>
      <c r="AM540" s="27" t="n"/>
      <c r="AN540" s="27" t="n"/>
      <c r="AO540" s="27" t="n"/>
      <c r="AP540" s="27" t="n"/>
      <c r="AQ540" s="33" t="n"/>
      <c r="AR540" s="33" t="n"/>
      <c r="AS540" s="33" t="n"/>
      <c r="AT540" s="33" t="n"/>
      <c r="AU540" s="33" t="n"/>
      <c r="AV540" s="33" t="n"/>
      <c r="AW540" s="33" t="n"/>
      <c r="AX540" s="33" t="n"/>
      <c r="AY540" s="33" t="n"/>
      <c r="AZ540" s="33" t="n"/>
      <c r="BA540" s="33" t="n"/>
      <c r="BB540" s="33" t="n"/>
      <c r="BC540" s="33" t="n"/>
      <c r="BD540" s="33" t="n"/>
      <c r="BE540" s="33" t="n"/>
      <c r="BF540" s="33" t="n"/>
      <c r="BG540" s="33" t="n"/>
      <c r="BH540" s="33" t="n"/>
      <c r="BI540" s="27" t="n"/>
      <c r="BJ540" s="33" t="n"/>
      <c r="BK540" s="33" t="n"/>
      <c r="BL540" s="33" t="n"/>
      <c r="BM540" s="27" t="n"/>
      <c r="BN540" s="27" t="n"/>
      <c r="BO540" s="27" t="n"/>
      <c r="BP540" s="27" t="n"/>
      <c r="BQ540" s="36" t="n"/>
      <c r="BR540" s="37" t="n"/>
      <c r="BS540" s="36" t="n"/>
      <c r="BT540" s="37" t="n"/>
    </row>
    <row r="541" ht="19.9" customHeight="1" s="521">
      <c r="A541" s="10" t="n">
        <v>541</v>
      </c>
      <c r="B541" s="15" t="n">
        <v>28</v>
      </c>
      <c r="C541" s="519" t="n"/>
      <c r="D541" s="50">
        <f>LEFT(F541,1)&amp;RIGHT(F541,2)&amp;"N"&amp;G541&amp;"S"&amp;H541&amp;"C"&amp;I541</f>
        <v/>
      </c>
      <c r="E541" s="533" t="inlineStr">
        <is>
          <t>Spare</t>
        </is>
      </c>
      <c r="F541" s="22">
        <f>F540</f>
        <v/>
      </c>
      <c r="G541" s="21">
        <f>G540</f>
        <v/>
      </c>
      <c r="H541" s="21">
        <f>H540</f>
        <v/>
      </c>
      <c r="I541" s="21" t="n">
        <v>28</v>
      </c>
      <c r="J541" s="85">
        <f>J540</f>
        <v/>
      </c>
      <c r="K541" s="22">
        <f>IF(MID(J541,4,3)="551","DO","DI")</f>
        <v/>
      </c>
      <c r="L541" s="22" t="n"/>
      <c r="M541" s="22" t="n"/>
      <c r="N541" s="22">
        <f>IF(N540&lt;&gt;"",N540,"")</f>
        <v/>
      </c>
      <c r="O541" s="22" t="n"/>
      <c r="P541" s="22" t="n"/>
      <c r="Q541" s="22" t="n"/>
      <c r="R541" s="22" t="n"/>
      <c r="S541" s="25">
        <f>"%Z"&amp;TEXT(G541,"00")&amp;TEXT(H541,"0")&amp;"1"&amp;TEXT(I541,"00")</f>
        <v/>
      </c>
      <c r="T541" s="22">
        <f>IF(D541&lt;&gt;"",D541,"")</f>
        <v/>
      </c>
      <c r="U541" s="22" t="n"/>
      <c r="V541" s="22">
        <f>IF(E541&lt;&gt;"",E541,"")</f>
        <v/>
      </c>
      <c r="W541" s="23" t="inlineStr">
        <is>
          <t>24V</t>
        </is>
      </c>
      <c r="X541" s="84" t="inlineStr">
        <is>
          <t>DCS</t>
        </is>
      </c>
      <c r="Y541" s="27" t="n"/>
      <c r="Z541" s="27" t="n"/>
      <c r="AA541" s="28" t="n"/>
      <c r="AB541" s="33" t="n"/>
      <c r="AC541" s="29" t="n"/>
      <c r="AD541" s="27" t="n"/>
      <c r="AE541" s="27" t="n"/>
      <c r="AF541" s="27" t="n"/>
      <c r="AG541" s="27" t="n"/>
      <c r="AH541" s="27" t="n"/>
      <c r="AI541" s="27" t="n"/>
      <c r="AJ541" s="530" t="n"/>
      <c r="AK541" s="530" t="n"/>
      <c r="AL541" s="27" t="n"/>
      <c r="AM541" s="27" t="n"/>
      <c r="AN541" s="27" t="n"/>
      <c r="AO541" s="27" t="n"/>
      <c r="AP541" s="27" t="n"/>
      <c r="AQ541" s="33" t="n"/>
      <c r="AR541" s="33" t="n"/>
      <c r="AS541" s="33" t="n"/>
      <c r="AT541" s="33" t="n"/>
      <c r="AU541" s="33" t="n"/>
      <c r="AV541" s="33" t="n"/>
      <c r="AW541" s="33" t="n"/>
      <c r="AX541" s="33" t="n"/>
      <c r="AY541" s="33" t="n"/>
      <c r="AZ541" s="33" t="n"/>
      <c r="BA541" s="33" t="n"/>
      <c r="BB541" s="33" t="n"/>
      <c r="BC541" s="33" t="n"/>
      <c r="BD541" s="33" t="n"/>
      <c r="BE541" s="33" t="n"/>
      <c r="BF541" s="33" t="n"/>
      <c r="BG541" s="33" t="n"/>
      <c r="BH541" s="33" t="n"/>
      <c r="BI541" s="27" t="n"/>
      <c r="BJ541" s="33" t="n"/>
      <c r="BK541" s="33" t="n"/>
      <c r="BL541" s="33" t="n"/>
      <c r="BM541" s="27" t="n"/>
      <c r="BN541" s="27" t="n"/>
      <c r="BO541" s="27" t="n"/>
      <c r="BP541" s="27" t="n"/>
      <c r="BQ541" s="36" t="n"/>
      <c r="BR541" s="37" t="n"/>
      <c r="BS541" s="36" t="n"/>
      <c r="BT541" s="37" t="n"/>
    </row>
    <row r="542" ht="19.9" customHeight="1" s="521">
      <c r="A542" s="10" t="n">
        <v>542</v>
      </c>
      <c r="B542" s="15" t="n">
        <v>29</v>
      </c>
      <c r="C542" s="519" t="n"/>
      <c r="D542" s="50">
        <f>LEFT(F542,1)&amp;RIGHT(F542,2)&amp;"N"&amp;G542&amp;"S"&amp;H542&amp;"C"&amp;I542</f>
        <v/>
      </c>
      <c r="E542" s="553" t="inlineStr">
        <is>
          <t>Spare</t>
        </is>
      </c>
      <c r="F542" s="22">
        <f>F541</f>
        <v/>
      </c>
      <c r="G542" s="21">
        <f>G541</f>
        <v/>
      </c>
      <c r="H542" s="21">
        <f>H541</f>
        <v/>
      </c>
      <c r="I542" s="21" t="n">
        <v>29</v>
      </c>
      <c r="J542" s="85">
        <f>J541</f>
        <v/>
      </c>
      <c r="K542" s="22">
        <f>IF(MID(J542,4,3)="551","DO","DI")</f>
        <v/>
      </c>
      <c r="L542" s="22" t="n"/>
      <c r="M542" s="22" t="n"/>
      <c r="N542" s="22">
        <f>IF(N541&lt;&gt;"",N541,"")</f>
        <v/>
      </c>
      <c r="O542" s="22" t="n"/>
      <c r="P542" s="22" t="n"/>
      <c r="Q542" s="22" t="n"/>
      <c r="R542" s="22" t="n"/>
      <c r="S542" s="25">
        <f>"%Z"&amp;TEXT(G542,"00")&amp;TEXT(H542,"0")&amp;"1"&amp;TEXT(I542,"00")</f>
        <v/>
      </c>
      <c r="T542" s="22">
        <f>IF(D542&lt;&gt;"",D542,"")</f>
        <v/>
      </c>
      <c r="U542" s="22" t="n"/>
      <c r="V542" s="22">
        <f>IF(E542&lt;&gt;"",E542,"")</f>
        <v/>
      </c>
      <c r="W542" s="23" t="inlineStr">
        <is>
          <t>24V</t>
        </is>
      </c>
      <c r="X542" s="84" t="inlineStr">
        <is>
          <t>DCS</t>
        </is>
      </c>
      <c r="Y542" s="27" t="n"/>
      <c r="Z542" s="27" t="n"/>
      <c r="AA542" s="28" t="n"/>
      <c r="AB542" s="33" t="n"/>
      <c r="AC542" s="29" t="n"/>
      <c r="AD542" s="27" t="n"/>
      <c r="AE542" s="27" t="n"/>
      <c r="AF542" s="27" t="n"/>
      <c r="AG542" s="27" t="n"/>
      <c r="AH542" s="27" t="n"/>
      <c r="AI542" s="27" t="n"/>
      <c r="AJ542" s="530" t="n"/>
      <c r="AK542" s="530" t="n"/>
      <c r="AL542" s="27" t="n"/>
      <c r="AM542" s="27" t="n"/>
      <c r="AN542" s="27" t="n"/>
      <c r="AO542" s="27" t="n"/>
      <c r="AP542" s="27" t="n"/>
      <c r="AQ542" s="33" t="n"/>
      <c r="AR542" s="33" t="n"/>
      <c r="AS542" s="33" t="n"/>
      <c r="AT542" s="33" t="n"/>
      <c r="AU542" s="33" t="n"/>
      <c r="AV542" s="33" t="n"/>
      <c r="AW542" s="33" t="n"/>
      <c r="AX542" s="33" t="n"/>
      <c r="AY542" s="33" t="n"/>
      <c r="AZ542" s="33" t="n"/>
      <c r="BA542" s="33" t="n"/>
      <c r="BB542" s="33" t="n"/>
      <c r="BC542" s="33" t="n"/>
      <c r="BD542" s="33" t="n"/>
      <c r="BE542" s="33" t="n"/>
      <c r="BF542" s="33" t="n"/>
      <c r="BG542" s="33" t="n"/>
      <c r="BH542" s="33" t="n"/>
      <c r="BI542" s="27" t="n"/>
      <c r="BJ542" s="33" t="n"/>
      <c r="BK542" s="33" t="n"/>
      <c r="BL542" s="33" t="n"/>
      <c r="BM542" s="27" t="n"/>
      <c r="BN542" s="27" t="n"/>
      <c r="BO542" s="27" t="n"/>
      <c r="BP542" s="27" t="n"/>
      <c r="BQ542" s="36" t="n"/>
      <c r="BR542" s="37" t="n"/>
      <c r="BS542" s="36" t="n"/>
      <c r="BT542" s="37" t="n"/>
    </row>
    <row r="543" ht="19.9" customHeight="1" s="521">
      <c r="A543" s="10" t="n">
        <v>543</v>
      </c>
      <c r="B543" s="16" t="n">
        <v>30</v>
      </c>
      <c r="C543" s="520" t="n"/>
      <c r="D543" s="50">
        <f>LEFT(F543,1)&amp;RIGHT(F543,2)&amp;"N"&amp;G543&amp;"S"&amp;H543&amp;"C"&amp;I543</f>
        <v/>
      </c>
      <c r="E543" s="533" t="inlineStr">
        <is>
          <t>Spare</t>
        </is>
      </c>
      <c r="F543" s="22">
        <f>F542</f>
        <v/>
      </c>
      <c r="G543" s="21">
        <f>G542</f>
        <v/>
      </c>
      <c r="H543" s="21">
        <f>H542</f>
        <v/>
      </c>
      <c r="I543" s="21" t="n">
        <v>30</v>
      </c>
      <c r="J543" s="85">
        <f>J542</f>
        <v/>
      </c>
      <c r="K543" s="22">
        <f>IF(MID(J543,4,3)="551","DO","DI")</f>
        <v/>
      </c>
      <c r="L543" s="22" t="n"/>
      <c r="M543" s="22" t="n"/>
      <c r="N543" s="22">
        <f>IF(N542&lt;&gt;"",N542,"")</f>
        <v/>
      </c>
      <c r="O543" s="22" t="n"/>
      <c r="P543" s="22" t="n"/>
      <c r="Q543" s="26" t="n"/>
      <c r="R543" s="26" t="n"/>
      <c r="S543" s="25">
        <f>"%Z"&amp;TEXT(G543,"00")&amp;TEXT(H543,"0")&amp;"1"&amp;TEXT(I543,"00")</f>
        <v/>
      </c>
      <c r="T543" s="22">
        <f>IF(D543&lt;&gt;"",D543,"")</f>
        <v/>
      </c>
      <c r="U543" s="26" t="n"/>
      <c r="V543" s="22">
        <f>IF(E543&lt;&gt;"",E543,"")</f>
        <v/>
      </c>
      <c r="W543" s="23" t="inlineStr">
        <is>
          <t>24V</t>
        </is>
      </c>
      <c r="X543" s="84" t="inlineStr">
        <is>
          <t>DCS</t>
        </is>
      </c>
      <c r="Y543" s="27" t="n"/>
      <c r="Z543" s="27" t="n"/>
      <c r="AA543" s="28" t="n"/>
      <c r="AB543" s="33" t="n"/>
      <c r="AC543" s="29" t="n"/>
      <c r="AD543" s="27" t="n"/>
      <c r="AE543" s="27" t="n"/>
      <c r="AF543" s="27" t="n"/>
      <c r="AG543" s="27" t="n"/>
      <c r="AH543" s="32" t="n"/>
      <c r="AI543" s="27" t="n"/>
      <c r="AJ543" s="530" t="n"/>
      <c r="AK543" s="530" t="n"/>
      <c r="AL543" s="27" t="n"/>
      <c r="AM543" s="27" t="n"/>
      <c r="AN543" s="27" t="n"/>
      <c r="AO543" s="27" t="n"/>
      <c r="AP543" s="27" t="n"/>
      <c r="AQ543" s="33" t="n"/>
      <c r="AR543" s="33" t="n"/>
      <c r="AS543" s="33" t="n"/>
      <c r="AT543" s="33" t="n"/>
      <c r="AU543" s="33" t="n"/>
      <c r="AV543" s="33" t="n"/>
      <c r="AW543" s="33" t="n"/>
      <c r="AX543" s="33" t="n"/>
      <c r="AY543" s="33" t="n"/>
      <c r="AZ543" s="33" t="n"/>
      <c r="BA543" s="33" t="n"/>
      <c r="BB543" s="33" t="n"/>
      <c r="BC543" s="33" t="n"/>
      <c r="BD543" s="33" t="n"/>
      <c r="BE543" s="33" t="n"/>
      <c r="BF543" s="33" t="n"/>
      <c r="BG543" s="33" t="n"/>
      <c r="BH543" s="33" t="n"/>
      <c r="BI543" s="27" t="n"/>
      <c r="BJ543" s="33" t="n"/>
      <c r="BK543" s="33" t="n"/>
      <c r="BL543" s="33" t="n"/>
      <c r="BM543" s="27" t="n"/>
      <c r="BN543" s="27" t="n"/>
      <c r="BO543" s="27" t="n"/>
      <c r="BP543" s="27" t="n"/>
      <c r="BQ543" s="36" t="n"/>
      <c r="BR543" s="37" t="n"/>
      <c r="BS543" s="36" t="n"/>
      <c r="BT543" s="37" t="n"/>
    </row>
    <row r="544" ht="19.9" customHeight="1" s="521">
      <c r="A544" s="10" t="n">
        <v>544</v>
      </c>
      <c r="B544" s="16" t="n">
        <v>31</v>
      </c>
      <c r="C544" s="520" t="n"/>
      <c r="D544" s="50">
        <f>LEFT(F544,1)&amp;RIGHT(F544,2)&amp;"N"&amp;G544&amp;"S"&amp;H544&amp;"C"&amp;I544</f>
        <v/>
      </c>
      <c r="E544" s="533" t="inlineStr">
        <is>
          <t>Spare</t>
        </is>
      </c>
      <c r="F544" s="22">
        <f>F543</f>
        <v/>
      </c>
      <c r="G544" s="21">
        <f>G543</f>
        <v/>
      </c>
      <c r="H544" s="21">
        <f>H543</f>
        <v/>
      </c>
      <c r="I544" s="21" t="n">
        <v>31</v>
      </c>
      <c r="J544" s="85">
        <f>J543</f>
        <v/>
      </c>
      <c r="K544" s="22">
        <f>IF(MID(J544,4,3)="551","DO","DI")</f>
        <v/>
      </c>
      <c r="L544" s="22" t="n"/>
      <c r="M544" s="22" t="n"/>
      <c r="N544" s="22">
        <f>IF(N543&lt;&gt;"",N543,"")</f>
        <v/>
      </c>
      <c r="O544" s="22" t="n"/>
      <c r="P544" s="22" t="n"/>
      <c r="Q544" s="22" t="n"/>
      <c r="R544" s="22" t="n"/>
      <c r="S544" s="25">
        <f>"%Z"&amp;TEXT(G544,"00")&amp;TEXT(H544,"0")&amp;"1"&amp;TEXT(I544,"00")</f>
        <v/>
      </c>
      <c r="T544" s="22">
        <f>IF(D544&lt;&gt;"",D544,"")</f>
        <v/>
      </c>
      <c r="U544" s="26" t="n"/>
      <c r="V544" s="22">
        <f>IF(E544&lt;&gt;"",E544,"")</f>
        <v/>
      </c>
      <c r="W544" s="23" t="inlineStr">
        <is>
          <t>24V</t>
        </is>
      </c>
      <c r="X544" s="84" t="inlineStr">
        <is>
          <t>DCS</t>
        </is>
      </c>
      <c r="Y544" s="27" t="n"/>
      <c r="Z544" s="27" t="n"/>
      <c r="AA544" s="28" t="n"/>
      <c r="AB544" s="33" t="n"/>
      <c r="AC544" s="29" t="n"/>
      <c r="AD544" s="27" t="n"/>
      <c r="AE544" s="27" t="n"/>
      <c r="AF544" s="27" t="n"/>
      <c r="AG544" s="27" t="n"/>
      <c r="AH544" s="33" t="n"/>
      <c r="AI544" s="27" t="n"/>
      <c r="AJ544" s="530" t="n"/>
      <c r="AK544" s="530" t="n"/>
      <c r="AL544" s="27" t="n"/>
      <c r="AM544" s="27" t="n"/>
      <c r="AN544" s="27" t="n"/>
      <c r="AO544" s="27" t="n"/>
      <c r="AP544" s="27" t="n"/>
      <c r="AQ544" s="33" t="n"/>
      <c r="AR544" s="33" t="n"/>
      <c r="AS544" s="33" t="n"/>
      <c r="AT544" s="33" t="n"/>
      <c r="AU544" s="33" t="n"/>
      <c r="AV544" s="33" t="n"/>
      <c r="AW544" s="33" t="n"/>
      <c r="AX544" s="33" t="n"/>
      <c r="AY544" s="33" t="n"/>
      <c r="AZ544" s="33" t="n"/>
      <c r="BA544" s="33" t="n"/>
      <c r="BB544" s="33" t="n"/>
      <c r="BC544" s="33" t="n"/>
      <c r="BD544" s="33" t="n"/>
      <c r="BE544" s="33" t="n"/>
      <c r="BF544" s="33" t="n"/>
      <c r="BG544" s="33" t="n"/>
      <c r="BH544" s="33" t="n"/>
      <c r="BI544" s="27" t="n"/>
      <c r="BJ544" s="33" t="n"/>
      <c r="BK544" s="33" t="n"/>
      <c r="BL544" s="33" t="n"/>
      <c r="BM544" s="27" t="n"/>
      <c r="BN544" s="27" t="n"/>
      <c r="BO544" s="27" t="n"/>
      <c r="BP544" s="27" t="n"/>
      <c r="BQ544" s="36" t="n"/>
      <c r="BR544" s="37" t="n"/>
      <c r="BS544" s="36" t="n"/>
      <c r="BT544" s="37" t="n"/>
    </row>
    <row r="545" ht="19.9" customHeight="1" s="521">
      <c r="A545" s="10" t="n">
        <v>545</v>
      </c>
      <c r="B545" s="16" t="n">
        <v>32</v>
      </c>
      <c r="C545" s="520" t="n"/>
      <c r="D545" s="50">
        <f>LEFT(F545,1)&amp;RIGHT(F545,2)&amp;"N"&amp;G545&amp;"S"&amp;H545&amp;"C"&amp;I545</f>
        <v/>
      </c>
      <c r="E545" s="533" t="inlineStr">
        <is>
          <t>Spare</t>
        </is>
      </c>
      <c r="F545" s="22">
        <f>F544</f>
        <v/>
      </c>
      <c r="G545" s="21">
        <f>G544</f>
        <v/>
      </c>
      <c r="H545" s="21">
        <f>H544</f>
        <v/>
      </c>
      <c r="I545" s="21" t="n">
        <v>32</v>
      </c>
      <c r="J545" s="85">
        <f>J544</f>
        <v/>
      </c>
      <c r="K545" s="22">
        <f>IF(MID(J545,4,3)="551","DO","DI")</f>
        <v/>
      </c>
      <c r="L545" s="22" t="n"/>
      <c r="M545" s="22" t="n"/>
      <c r="N545" s="22">
        <f>IF(N544&lt;&gt;"",N544,"")</f>
        <v/>
      </c>
      <c r="O545" s="22" t="n"/>
      <c r="P545" s="22" t="n"/>
      <c r="Q545" s="22" t="n"/>
      <c r="R545" s="22" t="n"/>
      <c r="S545" s="25">
        <f>"%Z"&amp;TEXT(G545,"00")&amp;TEXT(H545,"0")&amp;"1"&amp;TEXT(I545,"00")</f>
        <v/>
      </c>
      <c r="T545" s="22">
        <f>IF(D545&lt;&gt;"",D545,"")</f>
        <v/>
      </c>
      <c r="U545" s="26" t="n"/>
      <c r="V545" s="22">
        <f>IF(E545&lt;&gt;"",E545,"")</f>
        <v/>
      </c>
      <c r="W545" s="23" t="inlineStr">
        <is>
          <t>24V</t>
        </is>
      </c>
      <c r="X545" s="84" t="inlineStr">
        <is>
          <t>DCS</t>
        </is>
      </c>
      <c r="Y545" s="27" t="n"/>
      <c r="Z545" s="27" t="n"/>
      <c r="AA545" s="28" t="n"/>
      <c r="AB545" s="33" t="n"/>
      <c r="AC545" s="29" t="n"/>
      <c r="AD545" s="27" t="n"/>
      <c r="AE545" s="27" t="n"/>
      <c r="AF545" s="27" t="n"/>
      <c r="AG545" s="27" t="n"/>
      <c r="AH545" s="33" t="n"/>
      <c r="AI545" s="27" t="n"/>
      <c r="AJ545" s="530" t="n"/>
      <c r="AK545" s="530" t="n"/>
      <c r="AL545" s="27" t="n"/>
      <c r="AM545" s="27" t="n"/>
      <c r="AN545" s="27" t="n"/>
      <c r="AO545" s="27" t="n"/>
      <c r="AP545" s="27" t="n"/>
      <c r="AQ545" s="33" t="n"/>
      <c r="AR545" s="33" t="n"/>
      <c r="AS545" s="33" t="n"/>
      <c r="AT545" s="33" t="n"/>
      <c r="AU545" s="33" t="n"/>
      <c r="AV545" s="33" t="n"/>
      <c r="AW545" s="33" t="n"/>
      <c r="AX545" s="33" t="n"/>
      <c r="AY545" s="33" t="n"/>
      <c r="AZ545" s="33" t="n"/>
      <c r="BA545" s="33" t="n"/>
      <c r="BB545" s="33" t="n"/>
      <c r="BC545" s="33" t="n"/>
      <c r="BD545" s="33" t="n"/>
      <c r="BE545" s="33" t="n"/>
      <c r="BF545" s="33" t="n"/>
      <c r="BG545" s="33" t="n"/>
      <c r="BH545" s="33" t="n"/>
      <c r="BI545" s="27" t="n"/>
      <c r="BJ545" s="33" t="n"/>
      <c r="BK545" s="33" t="n"/>
      <c r="BL545" s="33" t="n"/>
      <c r="BM545" s="27" t="n"/>
      <c r="BN545" s="27" t="n"/>
      <c r="BO545" s="27" t="n"/>
      <c r="BP545" s="27" t="n"/>
      <c r="BQ545" s="36" t="n"/>
      <c r="BR545" s="37" t="n"/>
      <c r="BS545" s="36" t="n"/>
      <c r="BT545" s="37" t="n"/>
    </row>
    <row r="546" ht="19.9" customHeight="1" s="521">
      <c r="A546" s="10" t="n">
        <v>546</v>
      </c>
      <c r="B546" s="15" t="n">
        <v>1</v>
      </c>
      <c r="C546" s="519" t="n">
        <v>1840</v>
      </c>
      <c r="D546" s="553" t="inlineStr">
        <is>
          <t>18-HS-62101S</t>
        </is>
      </c>
      <c r="E546" s="533" t="inlineStr">
        <is>
          <t>18-PP-6202A START</t>
        </is>
      </c>
      <c r="F546" s="22">
        <f>F481</f>
        <v/>
      </c>
      <c r="G546" s="21" t="n">
        <v>10</v>
      </c>
      <c r="H546" s="21" t="n">
        <v>8</v>
      </c>
      <c r="I546" s="21" t="n">
        <v>1</v>
      </c>
      <c r="J546" s="85" t="inlineStr">
        <is>
          <t>ADV551-P</t>
        </is>
      </c>
      <c r="K546" s="22">
        <f>IF(MID(J546,4,3)="551","DO","DI")</f>
        <v/>
      </c>
      <c r="L546" s="22" t="n"/>
      <c r="M546" s="22" t="n"/>
      <c r="N546" s="22" t="inlineStr">
        <is>
          <t>N</t>
        </is>
      </c>
      <c r="O546" s="22" t="n"/>
      <c r="P546" s="22" t="n"/>
      <c r="Q546" s="83" t="n"/>
      <c r="R546" s="22" t="n"/>
      <c r="S546" s="25">
        <f>"%Z"&amp;TEXT(G546,"00")&amp;TEXT(H546,"0")&amp;"1"&amp;TEXT(I546,"00")</f>
        <v/>
      </c>
      <c r="T546" s="22">
        <f>IF(D546&lt;&gt;"",D546,"")</f>
        <v/>
      </c>
      <c r="U546" s="22" t="inlineStr">
        <is>
          <t>18-HS-62101S</t>
        </is>
      </c>
      <c r="V546" s="22">
        <f>IF(E546&lt;&gt;"",E546,"")</f>
        <v/>
      </c>
      <c r="W546" s="23" t="inlineStr">
        <is>
          <t>dry</t>
        </is>
      </c>
      <c r="X546" s="84" t="inlineStr">
        <is>
          <t>DCS</t>
        </is>
      </c>
      <c r="Y546" s="27" t="n"/>
      <c r="Z546" s="27" t="n"/>
      <c r="AA546" s="28" t="n"/>
      <c r="AB546" s="33" t="n"/>
      <c r="AC546" s="29" t="n"/>
      <c r="AD546" s="27" t="n"/>
      <c r="AE546" s="27" t="n"/>
      <c r="AF546" s="27" t="n"/>
      <c r="AG546" s="27" t="n"/>
      <c r="AH546" s="27" t="n"/>
      <c r="AI546" s="27" t="n"/>
      <c r="AJ546" s="530" t="n"/>
      <c r="AK546" s="530" t="inlineStr">
        <is>
          <t>MCC</t>
        </is>
      </c>
      <c r="AL546" s="27" t="n"/>
      <c r="AM546" s="27" t="n"/>
      <c r="AN546" s="27" t="n"/>
      <c r="AO546" s="27" t="n"/>
      <c r="AP546" s="27" t="n"/>
      <c r="AQ546" s="33" t="n"/>
      <c r="AR546" s="33" t="n"/>
      <c r="AS546" s="33" t="n"/>
      <c r="AT546" s="33" t="n"/>
      <c r="AU546" s="33" t="n"/>
      <c r="AV546" s="33" t="n"/>
      <c r="AW546" s="33" t="n"/>
      <c r="AX546" s="33" t="n"/>
      <c r="AY546" s="33" t="n"/>
      <c r="AZ546" s="33" t="n"/>
      <c r="BA546" s="33" t="n"/>
      <c r="BB546" s="33" t="n"/>
      <c r="BC546" s="33" t="n"/>
      <c r="BD546" s="33" t="n"/>
      <c r="BE546" s="33" t="n"/>
      <c r="BF546" s="33" t="n"/>
      <c r="BG546" s="33" t="n"/>
      <c r="BH546" s="33" t="n"/>
      <c r="BI546" s="27" t="n"/>
      <c r="BJ546" s="33" t="n"/>
      <c r="BK546" s="33" t="n"/>
      <c r="BL546" s="33" t="n"/>
      <c r="BM546" s="27" t="n"/>
      <c r="BN546" s="27" t="n"/>
      <c r="BO546" s="27" t="n"/>
      <c r="BP546" s="27" t="n"/>
      <c r="BQ546" s="522" t="inlineStr">
        <is>
          <t>-</t>
        </is>
      </c>
      <c r="BR546" s="37" t="n"/>
      <c r="BS546" s="36" t="n"/>
      <c r="BT546" s="37" t="n"/>
      <c r="BU546" s="39" t="n"/>
      <c r="BV546" s="523" t="n">
        <v>1840</v>
      </c>
    </row>
    <row r="547" ht="19.9" customHeight="1" s="521">
      <c r="A547" s="10" t="n">
        <v>547</v>
      </c>
      <c r="B547" s="15" t="n">
        <v>2</v>
      </c>
      <c r="C547" s="519" t="n">
        <v>1840</v>
      </c>
      <c r="D547" s="17" t="inlineStr">
        <is>
          <t>18-HS-62102S</t>
        </is>
      </c>
      <c r="E547" s="533" t="inlineStr">
        <is>
          <t>18-PP-6202B START</t>
        </is>
      </c>
      <c r="F547" s="22">
        <f>F546</f>
        <v/>
      </c>
      <c r="G547" s="21">
        <f>G546</f>
        <v/>
      </c>
      <c r="H547" s="21">
        <f>H546</f>
        <v/>
      </c>
      <c r="I547" s="21" t="n">
        <v>2</v>
      </c>
      <c r="J547" s="85">
        <f>J546</f>
        <v/>
      </c>
      <c r="K547" s="22">
        <f>IF(MID(J547,4,3)="551","DO","DI")</f>
        <v/>
      </c>
      <c r="L547" s="22" t="n"/>
      <c r="M547" s="22" t="n"/>
      <c r="N547" s="22">
        <f>IF(N546&lt;&gt;"",N546,"")</f>
        <v/>
      </c>
      <c r="O547" s="22" t="n"/>
      <c r="P547" s="22" t="n"/>
      <c r="Q547" s="22" t="n"/>
      <c r="R547" s="22" t="n"/>
      <c r="S547" s="25">
        <f>"%Z"&amp;TEXT(G547,"00")&amp;TEXT(H547,"0")&amp;"1"&amp;TEXT(I547,"00")</f>
        <v/>
      </c>
      <c r="T547" s="22">
        <f>IF(D547&lt;&gt;"",D547,"")</f>
        <v/>
      </c>
      <c r="U547" s="22" t="inlineStr">
        <is>
          <t>18-HS-62102S</t>
        </is>
      </c>
      <c r="V547" s="22">
        <f>IF(E547&lt;&gt;"",E547,"")</f>
        <v/>
      </c>
      <c r="W547" s="23" t="inlineStr">
        <is>
          <t>dry</t>
        </is>
      </c>
      <c r="X547" s="84" t="inlineStr">
        <is>
          <t>DCS</t>
        </is>
      </c>
      <c r="Y547" s="27" t="n"/>
      <c r="Z547" s="27" t="n"/>
      <c r="AA547" s="28" t="n"/>
      <c r="AB547" s="33" t="n"/>
      <c r="AC547" s="29" t="n"/>
      <c r="AD547" s="27" t="n"/>
      <c r="AE547" s="27" t="n"/>
      <c r="AF547" s="27" t="n"/>
      <c r="AG547" s="27" t="n"/>
      <c r="AH547" s="27" t="n"/>
      <c r="AI547" s="27" t="n"/>
      <c r="AJ547" s="530" t="n"/>
      <c r="AK547" s="530" t="inlineStr">
        <is>
          <t>MCC</t>
        </is>
      </c>
      <c r="AL547" s="27" t="n"/>
      <c r="AM547" s="27" t="n"/>
      <c r="AN547" s="27" t="n"/>
      <c r="AO547" s="27" t="n"/>
      <c r="AP547" s="27" t="n"/>
      <c r="AQ547" s="33" t="n"/>
      <c r="AR547" s="33" t="n"/>
      <c r="AS547" s="33" t="n"/>
      <c r="AT547" s="33" t="n"/>
      <c r="AU547" s="33" t="n"/>
      <c r="AV547" s="33" t="n"/>
      <c r="AW547" s="33" t="n"/>
      <c r="AX547" s="33" t="n"/>
      <c r="AY547" s="33" t="n"/>
      <c r="AZ547" s="33" t="n"/>
      <c r="BA547" s="33" t="n"/>
      <c r="BB547" s="33" t="n"/>
      <c r="BC547" s="33" t="n"/>
      <c r="BD547" s="33" t="n"/>
      <c r="BE547" s="33" t="n"/>
      <c r="BF547" s="33" t="n"/>
      <c r="BG547" s="33" t="n"/>
      <c r="BH547" s="33" t="n"/>
      <c r="BI547" s="27" t="n"/>
      <c r="BJ547" s="33" t="n"/>
      <c r="BK547" s="33" t="n"/>
      <c r="BL547" s="33" t="n"/>
      <c r="BM547" s="27" t="n"/>
      <c r="BN547" s="27" t="n"/>
      <c r="BO547" s="27" t="n"/>
      <c r="BP547" s="27" t="n"/>
      <c r="BQ547" s="522" t="inlineStr">
        <is>
          <t>-</t>
        </is>
      </c>
      <c r="BR547" s="37" t="n"/>
      <c r="BS547" s="36" t="n"/>
      <c r="BT547" s="37" t="n"/>
      <c r="BU547" s="39" t="n"/>
      <c r="BV547" s="523" t="n">
        <v>1840</v>
      </c>
    </row>
    <row r="548" ht="19.9" customHeight="1" s="521">
      <c r="A548" s="10" t="n">
        <v>548</v>
      </c>
      <c r="B548" s="15" t="n">
        <v>3</v>
      </c>
      <c r="C548" s="519" t="n">
        <v>1830</v>
      </c>
      <c r="D548" s="17" t="inlineStr">
        <is>
          <t>18-HS-21102S</t>
        </is>
      </c>
      <c r="E548" s="533" t="inlineStr">
        <is>
          <t>18-PB-2101 START</t>
        </is>
      </c>
      <c r="F548" s="22">
        <f>F547</f>
        <v/>
      </c>
      <c r="G548" s="21">
        <f>G547</f>
        <v/>
      </c>
      <c r="H548" s="21">
        <f>H547</f>
        <v/>
      </c>
      <c r="I548" s="21" t="n">
        <v>3</v>
      </c>
      <c r="J548" s="85">
        <f>J547</f>
        <v/>
      </c>
      <c r="K548" s="22">
        <f>IF(MID(J548,4,3)="551","DO","DI")</f>
        <v/>
      </c>
      <c r="L548" s="22" t="n"/>
      <c r="M548" s="22" t="n"/>
      <c r="N548" s="22">
        <f>IF(N547&lt;&gt;"",N547,"")</f>
        <v/>
      </c>
      <c r="O548" s="22" t="n"/>
      <c r="P548" s="22" t="n"/>
      <c r="Q548" s="22" t="n"/>
      <c r="R548" s="22" t="n"/>
      <c r="S548" s="25">
        <f>"%Z"&amp;TEXT(G548,"00")&amp;TEXT(H548,"0")&amp;"1"&amp;TEXT(I548,"00")</f>
        <v/>
      </c>
      <c r="T548" s="22">
        <f>IF(D548&lt;&gt;"",D548,"")</f>
        <v/>
      </c>
      <c r="U548" s="22" t="inlineStr">
        <is>
          <t>18-HS-21102S</t>
        </is>
      </c>
      <c r="V548" s="22">
        <f>IF(E548&lt;&gt;"",E548,"")</f>
        <v/>
      </c>
      <c r="W548" s="23" t="inlineStr">
        <is>
          <t>dry</t>
        </is>
      </c>
      <c r="X548" s="84" t="inlineStr">
        <is>
          <t>DCS</t>
        </is>
      </c>
      <c r="Y548" s="27" t="n"/>
      <c r="Z548" s="27" t="n"/>
      <c r="AA548" s="28" t="n"/>
      <c r="AB548" s="33" t="n"/>
      <c r="AC548" s="29" t="n"/>
      <c r="AD548" s="27" t="n"/>
      <c r="AE548" s="27" t="n"/>
      <c r="AF548" s="27" t="n"/>
      <c r="AG548" s="27" t="n"/>
      <c r="AH548" s="27" t="n"/>
      <c r="AI548" s="27" t="n"/>
      <c r="AJ548" s="530" t="n"/>
      <c r="AK548" s="530" t="n"/>
      <c r="AL548" s="27" t="n"/>
      <c r="AM548" s="27" t="n"/>
      <c r="AN548" s="27" t="n"/>
      <c r="AO548" s="27" t="n"/>
      <c r="AP548" s="27" t="n"/>
      <c r="AQ548" s="33" t="n"/>
      <c r="AR548" s="33" t="n"/>
      <c r="AS548" s="33" t="n"/>
      <c r="AT548" s="33" t="n"/>
      <c r="AU548" s="33" t="n"/>
      <c r="AV548" s="33" t="n"/>
      <c r="AW548" s="33" t="n"/>
      <c r="AX548" s="33" t="n"/>
      <c r="AY548" s="33" t="n"/>
      <c r="AZ548" s="33" t="n"/>
      <c r="BA548" s="33" t="n"/>
      <c r="BB548" s="33" t="n"/>
      <c r="BC548" s="33" t="n"/>
      <c r="BD548" s="33" t="n"/>
      <c r="BE548" s="33" t="n"/>
      <c r="BF548" s="33" t="n"/>
      <c r="BG548" s="33" t="n"/>
      <c r="BH548" s="33" t="n"/>
      <c r="BI548" s="27" t="n"/>
      <c r="BJ548" s="33" t="n"/>
      <c r="BK548" s="33" t="n"/>
      <c r="BL548" s="33" t="n"/>
      <c r="BM548" s="27" t="n"/>
      <c r="BN548" s="27" t="n"/>
      <c r="BO548" s="27" t="n"/>
      <c r="BP548" s="27" t="n"/>
      <c r="BQ548" s="522" t="inlineStr">
        <is>
          <t>2</t>
        </is>
      </c>
      <c r="BR548" s="37" t="n"/>
      <c r="BS548" s="36" t="n"/>
      <c r="BT548" s="37" t="n"/>
      <c r="BU548" s="39" t="n"/>
      <c r="BV548" s="523" t="n">
        <v>1830</v>
      </c>
    </row>
    <row r="549" ht="19.9" customHeight="1" s="521">
      <c r="A549" s="10" t="n">
        <v>549</v>
      </c>
      <c r="B549" s="15" t="n">
        <v>4</v>
      </c>
      <c r="C549" s="519" t="n">
        <v>1830</v>
      </c>
      <c r="D549" s="17" t="inlineStr">
        <is>
          <t>18-HS-23101S</t>
        </is>
      </c>
      <c r="E549" s="533" t="inlineStr">
        <is>
          <t>18-PP-2301A START</t>
        </is>
      </c>
      <c r="F549" s="22">
        <f>F548</f>
        <v/>
      </c>
      <c r="G549" s="21">
        <f>G548</f>
        <v/>
      </c>
      <c r="H549" s="21">
        <f>H548</f>
        <v/>
      </c>
      <c r="I549" s="21" t="n">
        <v>4</v>
      </c>
      <c r="J549" s="85">
        <f>J548</f>
        <v/>
      </c>
      <c r="K549" s="22">
        <f>IF(MID(J549,4,3)="551","DO","DI")</f>
        <v/>
      </c>
      <c r="L549" s="22" t="n"/>
      <c r="M549" s="22" t="n"/>
      <c r="N549" s="22">
        <f>IF(N548&lt;&gt;"",N548,"")</f>
        <v/>
      </c>
      <c r="O549" s="22" t="n"/>
      <c r="P549" s="22" t="n"/>
      <c r="Q549" s="22" t="n"/>
      <c r="R549" s="22" t="n"/>
      <c r="S549" s="25">
        <f>"%Z"&amp;TEXT(G549,"00")&amp;TEXT(H549,"0")&amp;"1"&amp;TEXT(I549,"00")</f>
        <v/>
      </c>
      <c r="T549" s="22">
        <f>IF(D549&lt;&gt;"",D549,"")</f>
        <v/>
      </c>
      <c r="U549" s="22" t="inlineStr">
        <is>
          <t>18-HS-23101S</t>
        </is>
      </c>
      <c r="V549" s="22">
        <f>IF(E549&lt;&gt;"",E549,"")</f>
        <v/>
      </c>
      <c r="W549" s="23" t="inlineStr">
        <is>
          <t>dry</t>
        </is>
      </c>
      <c r="X549" s="84" t="inlineStr">
        <is>
          <t>DCS</t>
        </is>
      </c>
      <c r="Y549" s="27" t="n"/>
      <c r="Z549" s="27" t="n"/>
      <c r="AA549" s="28" t="n"/>
      <c r="AB549" s="33" t="n"/>
      <c r="AC549" s="29" t="n"/>
      <c r="AD549" s="27" t="n"/>
      <c r="AE549" s="27" t="n"/>
      <c r="AF549" s="27" t="n"/>
      <c r="AG549" s="27" t="n"/>
      <c r="AH549" s="27" t="n"/>
      <c r="AI549" s="27" t="n"/>
      <c r="AJ549" s="530" t="n"/>
      <c r="AK549" s="530" t="n"/>
      <c r="AL549" s="27" t="n"/>
      <c r="AM549" s="27" t="n"/>
      <c r="AN549" s="27" t="n"/>
      <c r="AO549" s="27" t="n"/>
      <c r="AP549" s="27" t="n"/>
      <c r="AQ549" s="33" t="n"/>
      <c r="AR549" s="33" t="n"/>
      <c r="AS549" s="33" t="n"/>
      <c r="AT549" s="33" t="n"/>
      <c r="AU549" s="33" t="n"/>
      <c r="AV549" s="33" t="n"/>
      <c r="AW549" s="33" t="n"/>
      <c r="AX549" s="33" t="n"/>
      <c r="AY549" s="33" t="n"/>
      <c r="AZ549" s="33" t="n"/>
      <c r="BA549" s="33" t="n"/>
      <c r="BB549" s="33" t="n"/>
      <c r="BC549" s="33" t="n"/>
      <c r="BD549" s="33" t="n"/>
      <c r="BE549" s="33" t="n"/>
      <c r="BF549" s="33" t="n"/>
      <c r="BG549" s="33" t="n"/>
      <c r="BH549" s="33" t="n"/>
      <c r="BI549" s="27" t="n"/>
      <c r="BJ549" s="33" t="n"/>
      <c r="BK549" s="33" t="n"/>
      <c r="BL549" s="33" t="n"/>
      <c r="BM549" s="27" t="n"/>
      <c r="BN549" s="27" t="n"/>
      <c r="BO549" s="27" t="n"/>
      <c r="BP549" s="27" t="n"/>
      <c r="BQ549" s="522" t="inlineStr">
        <is>
          <t>2</t>
        </is>
      </c>
      <c r="BR549" s="37" t="n"/>
      <c r="BS549" s="36" t="n"/>
      <c r="BT549" s="37" t="n"/>
      <c r="BU549" s="39" t="n"/>
      <c r="BV549" s="523" t="n">
        <v>1830</v>
      </c>
    </row>
    <row r="550" ht="19.9" customHeight="1" s="521">
      <c r="A550" s="10" t="n">
        <v>550</v>
      </c>
      <c r="B550" s="15" t="n">
        <v>5</v>
      </c>
      <c r="C550" s="519" t="n">
        <v>1830</v>
      </c>
      <c r="D550" s="553" t="inlineStr">
        <is>
          <t>18-HS-23102S</t>
        </is>
      </c>
      <c r="E550" s="533" t="inlineStr">
        <is>
          <t>18-PP-2301B START</t>
        </is>
      </c>
      <c r="F550" s="22">
        <f>F549</f>
        <v/>
      </c>
      <c r="G550" s="21">
        <f>G549</f>
        <v/>
      </c>
      <c r="H550" s="21">
        <f>H549</f>
        <v/>
      </c>
      <c r="I550" s="21" t="n">
        <v>5</v>
      </c>
      <c r="J550" s="85">
        <f>J549</f>
        <v/>
      </c>
      <c r="K550" s="22">
        <f>IF(MID(J550,4,3)="551","DO","DI")</f>
        <v/>
      </c>
      <c r="L550" s="22" t="n"/>
      <c r="M550" s="22" t="n"/>
      <c r="N550" s="22">
        <f>IF(N549&lt;&gt;"",N549,"")</f>
        <v/>
      </c>
      <c r="O550" s="22" t="n"/>
      <c r="P550" s="22" t="n"/>
      <c r="Q550" s="22" t="n"/>
      <c r="R550" s="22" t="n"/>
      <c r="S550" s="25">
        <f>"%Z"&amp;TEXT(G550,"00")&amp;TEXT(H550,"0")&amp;"1"&amp;TEXT(I550,"00")</f>
        <v/>
      </c>
      <c r="T550" s="22">
        <f>IF(D550&lt;&gt;"",D550,"")</f>
        <v/>
      </c>
      <c r="U550" s="22" t="inlineStr">
        <is>
          <t>18-HS-23102S</t>
        </is>
      </c>
      <c r="V550" s="22">
        <f>IF(E550&lt;&gt;"",E550,"")</f>
        <v/>
      </c>
      <c r="W550" s="23" t="inlineStr">
        <is>
          <t>dry</t>
        </is>
      </c>
      <c r="X550" s="84" t="inlineStr">
        <is>
          <t>DCS</t>
        </is>
      </c>
      <c r="Y550" s="27" t="n"/>
      <c r="Z550" s="27" t="n"/>
      <c r="AA550" s="28" t="n"/>
      <c r="AB550" s="33" t="n"/>
      <c r="AC550" s="29" t="n"/>
      <c r="AD550" s="27" t="n"/>
      <c r="AE550" s="27" t="n"/>
      <c r="AF550" s="27" t="n"/>
      <c r="AG550" s="27" t="n"/>
      <c r="AH550" s="27" t="n"/>
      <c r="AI550" s="27" t="n"/>
      <c r="AJ550" s="530" t="n"/>
      <c r="AK550" s="530" t="n"/>
      <c r="AL550" s="27" t="n"/>
      <c r="AM550" s="27" t="n"/>
      <c r="AN550" s="27" t="n"/>
      <c r="AO550" s="27" t="n"/>
      <c r="AP550" s="27" t="n"/>
      <c r="AQ550" s="33" t="n"/>
      <c r="AR550" s="33" t="n"/>
      <c r="AS550" s="33" t="n"/>
      <c r="AT550" s="33" t="n"/>
      <c r="AU550" s="33" t="n"/>
      <c r="AV550" s="33" t="n"/>
      <c r="AW550" s="33" t="n"/>
      <c r="AX550" s="33" t="n"/>
      <c r="AY550" s="33" t="n"/>
      <c r="AZ550" s="33" t="n"/>
      <c r="BA550" s="33" t="n"/>
      <c r="BB550" s="33" t="n"/>
      <c r="BC550" s="33" t="n"/>
      <c r="BD550" s="33" t="n"/>
      <c r="BE550" s="33" t="n"/>
      <c r="BF550" s="33" t="n"/>
      <c r="BG550" s="33" t="n"/>
      <c r="BH550" s="33" t="n"/>
      <c r="BI550" s="27" t="n"/>
      <c r="BJ550" s="33" t="n"/>
      <c r="BK550" s="33" t="n"/>
      <c r="BL550" s="33" t="n"/>
      <c r="BM550" s="27" t="n"/>
      <c r="BN550" s="27" t="n"/>
      <c r="BO550" s="27" t="n"/>
      <c r="BP550" s="27" t="n"/>
      <c r="BQ550" s="522" t="inlineStr">
        <is>
          <t>2</t>
        </is>
      </c>
      <c r="BR550" s="37" t="n"/>
      <c r="BS550" s="36" t="n"/>
      <c r="BT550" s="37" t="n"/>
      <c r="BU550" s="39" t="n"/>
      <c r="BV550" s="523" t="n">
        <v>1830</v>
      </c>
    </row>
    <row r="551" ht="19.9" customHeight="1" s="521">
      <c r="A551" s="10" t="n">
        <v>551</v>
      </c>
      <c r="B551" s="15" t="n">
        <v>6</v>
      </c>
      <c r="C551" s="519" t="n">
        <v>1830</v>
      </c>
      <c r="D551" s="553" t="inlineStr">
        <is>
          <t>18-HS-23105S</t>
        </is>
      </c>
      <c r="E551" s="533" t="inlineStr">
        <is>
          <t>18-PA-2301 START</t>
        </is>
      </c>
      <c r="F551" s="22">
        <f>F550</f>
        <v/>
      </c>
      <c r="G551" s="21">
        <f>G550</f>
        <v/>
      </c>
      <c r="H551" s="21">
        <f>H550</f>
        <v/>
      </c>
      <c r="I551" s="21" t="n">
        <v>6</v>
      </c>
      <c r="J551" s="85">
        <f>J550</f>
        <v/>
      </c>
      <c r="K551" s="22">
        <f>IF(MID(J551,4,3)="551","DO","DI")</f>
        <v/>
      </c>
      <c r="L551" s="22" t="n"/>
      <c r="M551" s="22" t="n"/>
      <c r="N551" s="22">
        <f>IF(N550&lt;&gt;"",N550,"")</f>
        <v/>
      </c>
      <c r="O551" s="22" t="n"/>
      <c r="P551" s="22" t="n"/>
      <c r="Q551" s="22" t="n"/>
      <c r="R551" s="22" t="n"/>
      <c r="S551" s="25">
        <f>"%Z"&amp;TEXT(G551,"00")&amp;TEXT(H551,"0")&amp;"1"&amp;TEXT(I551,"00")</f>
        <v/>
      </c>
      <c r="T551" s="22">
        <f>IF(D551&lt;&gt;"",D551,"")</f>
        <v/>
      </c>
      <c r="U551" s="22" t="inlineStr">
        <is>
          <t>18-HS-23105S</t>
        </is>
      </c>
      <c r="V551" s="22">
        <f>IF(E551&lt;&gt;"",E551,"")</f>
        <v/>
      </c>
      <c r="W551" s="23" t="inlineStr">
        <is>
          <t>dry</t>
        </is>
      </c>
      <c r="X551" s="84" t="inlineStr">
        <is>
          <t>DCS</t>
        </is>
      </c>
      <c r="Y551" s="27" t="n"/>
      <c r="Z551" s="27" t="n"/>
      <c r="AA551" s="28" t="n"/>
      <c r="AB551" s="33" t="n"/>
      <c r="AC551" s="29" t="n"/>
      <c r="AD551" s="27" t="n"/>
      <c r="AE551" s="27" t="n"/>
      <c r="AF551" s="27" t="n"/>
      <c r="AG551" s="27" t="n"/>
      <c r="AH551" s="27" t="n"/>
      <c r="AI551" s="27" t="n"/>
      <c r="AJ551" s="530" t="n"/>
      <c r="AK551" s="530" t="n"/>
      <c r="AL551" s="27" t="n"/>
      <c r="AM551" s="27" t="n"/>
      <c r="AN551" s="27" t="n"/>
      <c r="AO551" s="27" t="n"/>
      <c r="AP551" s="27" t="n"/>
      <c r="AQ551" s="33" t="n"/>
      <c r="AR551" s="33" t="n"/>
      <c r="AS551" s="33" t="n"/>
      <c r="AT551" s="33" t="n"/>
      <c r="AU551" s="33" t="n"/>
      <c r="AV551" s="33" t="n"/>
      <c r="AW551" s="33" t="n"/>
      <c r="AX551" s="33" t="n"/>
      <c r="AY551" s="33" t="n"/>
      <c r="AZ551" s="33" t="n"/>
      <c r="BA551" s="33" t="n"/>
      <c r="BB551" s="33" t="n"/>
      <c r="BC551" s="33" t="n"/>
      <c r="BD551" s="33" t="n"/>
      <c r="BE551" s="33" t="n"/>
      <c r="BF551" s="33" t="n"/>
      <c r="BG551" s="33" t="n"/>
      <c r="BH551" s="33" t="n"/>
      <c r="BI551" s="27" t="n"/>
      <c r="BJ551" s="33" t="n"/>
      <c r="BK551" s="33" t="n"/>
      <c r="BL551" s="33" t="n"/>
      <c r="BM551" s="27" t="n"/>
      <c r="BN551" s="27" t="n"/>
      <c r="BO551" s="27" t="n"/>
      <c r="BP551" s="27" t="n"/>
      <c r="BQ551" s="522" t="inlineStr">
        <is>
          <t>2</t>
        </is>
      </c>
      <c r="BR551" s="37" t="n"/>
      <c r="BS551" s="36" t="n"/>
      <c r="BT551" s="37" t="n"/>
      <c r="BU551" s="39" t="n"/>
      <c r="BV551" s="523" t="n">
        <v>1830</v>
      </c>
    </row>
    <row r="552" ht="19.9" customHeight="1" s="521">
      <c r="A552" s="10" t="n">
        <v>552</v>
      </c>
      <c r="B552" s="15" t="n">
        <v>7</v>
      </c>
      <c r="C552" s="519" t="n">
        <v>1830</v>
      </c>
      <c r="D552" s="553" t="inlineStr">
        <is>
          <t>18-HS-24101S</t>
        </is>
      </c>
      <c r="E552" s="533" t="inlineStr">
        <is>
          <t>18-PP-2401 START</t>
        </is>
      </c>
      <c r="F552" s="22">
        <f>F551</f>
        <v/>
      </c>
      <c r="G552" s="21">
        <f>G551</f>
        <v/>
      </c>
      <c r="H552" s="21">
        <f>H551</f>
        <v/>
      </c>
      <c r="I552" s="21" t="n">
        <v>7</v>
      </c>
      <c r="J552" s="85">
        <f>J551</f>
        <v/>
      </c>
      <c r="K552" s="22">
        <f>IF(MID(J552,4,3)="551","DO","DI")</f>
        <v/>
      </c>
      <c r="L552" s="22" t="n"/>
      <c r="M552" s="22" t="n"/>
      <c r="N552" s="22">
        <f>IF(N551&lt;&gt;"",N551,"")</f>
        <v/>
      </c>
      <c r="O552" s="22" t="n"/>
      <c r="P552" s="22" t="n"/>
      <c r="Q552" s="22" t="n"/>
      <c r="R552" s="22" t="n"/>
      <c r="S552" s="25">
        <f>"%Z"&amp;TEXT(G552,"00")&amp;TEXT(H552,"0")&amp;"1"&amp;TEXT(I552,"00")</f>
        <v/>
      </c>
      <c r="T552" s="22">
        <f>IF(D552&lt;&gt;"",D552,"")</f>
        <v/>
      </c>
      <c r="U552" s="22" t="inlineStr">
        <is>
          <t>18-HS-24101S</t>
        </is>
      </c>
      <c r="V552" s="22">
        <f>IF(E552&lt;&gt;"",E552,"")</f>
        <v/>
      </c>
      <c r="W552" s="23" t="inlineStr">
        <is>
          <t>dry</t>
        </is>
      </c>
      <c r="X552" s="84" t="inlineStr">
        <is>
          <t>DCS</t>
        </is>
      </c>
      <c r="Y552" s="27" t="n"/>
      <c r="Z552" s="27" t="n"/>
      <c r="AA552" s="28" t="n"/>
      <c r="AB552" s="33" t="n"/>
      <c r="AC552" s="29" t="n"/>
      <c r="AD552" s="27" t="n"/>
      <c r="AE552" s="27" t="n"/>
      <c r="AF552" s="27" t="n"/>
      <c r="AG552" s="27" t="n"/>
      <c r="AH552" s="27" t="n"/>
      <c r="AI552" s="27" t="n"/>
      <c r="AJ552" s="530" t="n"/>
      <c r="AK552" s="530" t="n"/>
      <c r="AL552" s="27" t="n"/>
      <c r="AM552" s="27" t="n"/>
      <c r="AN552" s="27" t="n"/>
      <c r="AO552" s="27" t="n"/>
      <c r="AP552" s="27" t="n"/>
      <c r="AQ552" s="33" t="n"/>
      <c r="AR552" s="33" t="n"/>
      <c r="AS552" s="33" t="n"/>
      <c r="AT552" s="33" t="n"/>
      <c r="AU552" s="33" t="n"/>
      <c r="AV552" s="33" t="n"/>
      <c r="AW552" s="33" t="n"/>
      <c r="AX552" s="33" t="n"/>
      <c r="AY552" s="33" t="n"/>
      <c r="AZ552" s="33" t="n"/>
      <c r="BA552" s="33" t="n"/>
      <c r="BB552" s="33" t="n"/>
      <c r="BC552" s="33" t="n"/>
      <c r="BD552" s="33" t="n"/>
      <c r="BE552" s="33" t="n"/>
      <c r="BF552" s="33" t="n"/>
      <c r="BG552" s="33" t="n"/>
      <c r="BH552" s="33" t="n"/>
      <c r="BI552" s="27" t="n"/>
      <c r="BJ552" s="33" t="n"/>
      <c r="BK552" s="33" t="n"/>
      <c r="BL552" s="33" t="n"/>
      <c r="BM552" s="27" t="n"/>
      <c r="BN552" s="27" t="n"/>
      <c r="BO552" s="27" t="n"/>
      <c r="BP552" s="27" t="n"/>
      <c r="BQ552" s="522" t="inlineStr">
        <is>
          <t>2</t>
        </is>
      </c>
      <c r="BR552" s="37" t="n"/>
      <c r="BS552" s="36" t="n"/>
      <c r="BT552" s="37" t="n"/>
      <c r="BU552" s="39" t="n"/>
      <c r="BV552" s="523" t="n">
        <v>1830</v>
      </c>
    </row>
    <row r="553" ht="19.9" customHeight="1" s="521">
      <c r="A553" s="10" t="n">
        <v>553</v>
      </c>
      <c r="B553" s="15" t="n">
        <v>8</v>
      </c>
      <c r="C553" s="519" t="n">
        <v>1830</v>
      </c>
      <c r="D553" s="553" t="inlineStr">
        <is>
          <t>18-HS-36106S</t>
        </is>
      </c>
      <c r="E553" s="533" t="inlineStr">
        <is>
          <t>18-PF-3606 START</t>
        </is>
      </c>
      <c r="F553" s="22">
        <f>F552</f>
        <v/>
      </c>
      <c r="G553" s="21">
        <f>G552</f>
        <v/>
      </c>
      <c r="H553" s="21">
        <f>H552</f>
        <v/>
      </c>
      <c r="I553" s="21" t="n">
        <v>8</v>
      </c>
      <c r="J553" s="85">
        <f>J552</f>
        <v/>
      </c>
      <c r="K553" s="22">
        <f>IF(MID(J553,4,3)="551","DO","DI")</f>
        <v/>
      </c>
      <c r="L553" s="22" t="n"/>
      <c r="M553" s="22" t="n"/>
      <c r="N553" s="22">
        <f>IF(N552&lt;&gt;"",N552,"")</f>
        <v/>
      </c>
      <c r="O553" s="22" t="n"/>
      <c r="P553" s="22" t="n"/>
      <c r="Q553" s="22" t="n"/>
      <c r="R553" s="22" t="n"/>
      <c r="S553" s="25">
        <f>"%Z"&amp;TEXT(G553,"00")&amp;TEXT(H553,"0")&amp;"1"&amp;TEXT(I553,"00")</f>
        <v/>
      </c>
      <c r="T553" s="22">
        <f>IF(D553&lt;&gt;"",D553,"")</f>
        <v/>
      </c>
      <c r="U553" s="22" t="inlineStr">
        <is>
          <t>18-HS-36106S</t>
        </is>
      </c>
      <c r="V553" s="22">
        <f>IF(E553&lt;&gt;"",E553,"")</f>
        <v/>
      </c>
      <c r="W553" s="23" t="inlineStr">
        <is>
          <t>dry</t>
        </is>
      </c>
      <c r="X553" s="84" t="inlineStr">
        <is>
          <t>DCS</t>
        </is>
      </c>
      <c r="Y553" s="27" t="n"/>
      <c r="Z553" s="27" t="n"/>
      <c r="AA553" s="28" t="n"/>
      <c r="AB553" s="33" t="n"/>
      <c r="AC553" s="29" t="n"/>
      <c r="AD553" s="27" t="n"/>
      <c r="AE553" s="27" t="n"/>
      <c r="AF553" s="27" t="n"/>
      <c r="AG553" s="27" t="n"/>
      <c r="AH553" s="27" t="n"/>
      <c r="AI553" s="27" t="n"/>
      <c r="AJ553" s="530" t="n"/>
      <c r="AK553" s="530" t="n"/>
      <c r="AL553" s="27" t="n"/>
      <c r="AM553" s="27" t="n"/>
      <c r="AN553" s="27" t="n"/>
      <c r="AO553" s="27" t="n"/>
      <c r="AP553" s="27" t="n"/>
      <c r="AQ553" s="33" t="n"/>
      <c r="AR553" s="33" t="n"/>
      <c r="AS553" s="33" t="n"/>
      <c r="AT553" s="33" t="n"/>
      <c r="AU553" s="33" t="n"/>
      <c r="AV553" s="33" t="n"/>
      <c r="AW553" s="33" t="n"/>
      <c r="AX553" s="33" t="n"/>
      <c r="AY553" s="33" t="n"/>
      <c r="AZ553" s="33" t="n"/>
      <c r="BA553" s="33" t="n"/>
      <c r="BB553" s="33" t="n"/>
      <c r="BC553" s="33" t="n"/>
      <c r="BD553" s="33" t="n"/>
      <c r="BE553" s="33" t="n"/>
      <c r="BF553" s="33" t="n"/>
      <c r="BG553" s="33" t="n"/>
      <c r="BH553" s="33" t="n"/>
      <c r="BI553" s="27" t="n"/>
      <c r="BJ553" s="33" t="n"/>
      <c r="BK553" s="33" t="n"/>
      <c r="BL553" s="33" t="n"/>
      <c r="BM553" s="27" t="n"/>
      <c r="BN553" s="27" t="n"/>
      <c r="BO553" s="27" t="n"/>
      <c r="BP553" s="27" t="n"/>
      <c r="BQ553" s="522" t="inlineStr">
        <is>
          <t>3</t>
        </is>
      </c>
      <c r="BR553" s="37" t="n"/>
      <c r="BS553" s="36" t="n"/>
      <c r="BT553" s="37" t="n"/>
      <c r="BU553" s="39" t="n"/>
      <c r="BV553" s="523" t="n">
        <v>1830</v>
      </c>
    </row>
    <row r="554" ht="19.9" customHeight="1" s="521">
      <c r="A554" s="10" t="n">
        <v>554</v>
      </c>
      <c r="B554" s="15" t="n">
        <v>9</v>
      </c>
      <c r="C554" s="519" t="n">
        <v>1830</v>
      </c>
      <c r="D554" s="553" t="inlineStr">
        <is>
          <t>18-HS-66101S</t>
        </is>
      </c>
      <c r="E554" s="533" t="inlineStr">
        <is>
          <t>18-PV-6601X START</t>
        </is>
      </c>
      <c r="F554" s="22">
        <f>F553</f>
        <v/>
      </c>
      <c r="G554" s="21">
        <f>G553</f>
        <v/>
      </c>
      <c r="H554" s="21">
        <f>H553</f>
        <v/>
      </c>
      <c r="I554" s="21" t="n">
        <v>9</v>
      </c>
      <c r="J554" s="85">
        <f>J553</f>
        <v/>
      </c>
      <c r="K554" s="22">
        <f>IF(MID(J554,4,3)="551","DO","DI")</f>
        <v/>
      </c>
      <c r="L554" s="22" t="n"/>
      <c r="M554" s="22" t="n"/>
      <c r="N554" s="22">
        <f>IF(N553&lt;&gt;"",N553,"")</f>
        <v/>
      </c>
      <c r="O554" s="22" t="n"/>
      <c r="P554" s="22" t="n"/>
      <c r="Q554" s="22" t="n"/>
      <c r="R554" s="22" t="n"/>
      <c r="S554" s="25">
        <f>"%Z"&amp;TEXT(G554,"00")&amp;TEXT(H554,"0")&amp;"1"&amp;TEXT(I554,"00")</f>
        <v/>
      </c>
      <c r="T554" s="22">
        <f>IF(D554&lt;&gt;"",D554,"")</f>
        <v/>
      </c>
      <c r="U554" s="22" t="inlineStr">
        <is>
          <t>18-HS-66101S</t>
        </is>
      </c>
      <c r="V554" s="22">
        <f>IF(E554&lt;&gt;"",E554,"")</f>
        <v/>
      </c>
      <c r="W554" s="23" t="inlineStr">
        <is>
          <t>dry</t>
        </is>
      </c>
      <c r="X554" s="84" t="inlineStr">
        <is>
          <t>DCS</t>
        </is>
      </c>
      <c r="Y554" s="27" t="n"/>
      <c r="Z554" s="27" t="n"/>
      <c r="AA554" s="28" t="n"/>
      <c r="AB554" s="33" t="n"/>
      <c r="AC554" s="29" t="n"/>
      <c r="AD554" s="27" t="n"/>
      <c r="AE554" s="27" t="n"/>
      <c r="AF554" s="27" t="n"/>
      <c r="AG554" s="27" t="n"/>
      <c r="AH554" s="27" t="n"/>
      <c r="AI554" s="27" t="n"/>
      <c r="AJ554" s="530" t="n"/>
      <c r="AK554" s="530" t="n"/>
      <c r="AL554" s="27" t="n"/>
      <c r="AM554" s="27" t="n"/>
      <c r="AN554" s="27" t="n"/>
      <c r="AO554" s="27" t="n"/>
      <c r="AP554" s="27" t="n"/>
      <c r="AQ554" s="33" t="n"/>
      <c r="AR554" s="33" t="n"/>
      <c r="AS554" s="33" t="n"/>
      <c r="AT554" s="33" t="n"/>
      <c r="AU554" s="33" t="n"/>
      <c r="AV554" s="33" t="n"/>
      <c r="AW554" s="33" t="n"/>
      <c r="AX554" s="33" t="n"/>
      <c r="AY554" s="33" t="n"/>
      <c r="AZ554" s="33" t="n"/>
      <c r="BA554" s="33" t="n"/>
      <c r="BB554" s="33" t="n"/>
      <c r="BC554" s="33" t="n"/>
      <c r="BD554" s="33" t="n"/>
      <c r="BE554" s="33" t="n"/>
      <c r="BF554" s="33" t="n"/>
      <c r="BG554" s="33" t="n"/>
      <c r="BH554" s="33" t="n"/>
      <c r="BI554" s="27" t="n"/>
      <c r="BJ554" s="33" t="n"/>
      <c r="BK554" s="33" t="n"/>
      <c r="BL554" s="33" t="n"/>
      <c r="BM554" s="27" t="n"/>
      <c r="BN554" s="27" t="n"/>
      <c r="BO554" s="27" t="n"/>
      <c r="BP554" s="27" t="n"/>
      <c r="BQ554" s="522" t="inlineStr">
        <is>
          <t>6</t>
        </is>
      </c>
      <c r="BR554" s="37" t="n"/>
      <c r="BS554" s="36" t="n"/>
      <c r="BT554" s="37" t="n"/>
      <c r="BU554" s="39" t="n"/>
      <c r="BV554" s="523" t="n">
        <v>1830</v>
      </c>
    </row>
    <row r="555" ht="19.9" customHeight="1" s="521">
      <c r="A555" s="10" t="n">
        <v>555</v>
      </c>
      <c r="B555" s="15" t="n">
        <v>10</v>
      </c>
      <c r="C555" s="519" t="n">
        <v>1830</v>
      </c>
      <c r="D555" s="553" t="inlineStr">
        <is>
          <t>18-HS-92101S</t>
        </is>
      </c>
      <c r="E555" s="533" t="inlineStr">
        <is>
          <t>18-PP-9201A START</t>
        </is>
      </c>
      <c r="F555" s="22">
        <f>F554</f>
        <v/>
      </c>
      <c r="G555" s="21">
        <f>G554</f>
        <v/>
      </c>
      <c r="H555" s="21">
        <f>H554</f>
        <v/>
      </c>
      <c r="I555" s="21" t="n">
        <v>10</v>
      </c>
      <c r="J555" s="85">
        <f>J554</f>
        <v/>
      </c>
      <c r="K555" s="22">
        <f>IF(MID(J555,4,3)="551","DO","DI")</f>
        <v/>
      </c>
      <c r="L555" s="22" t="n"/>
      <c r="M555" s="22" t="n"/>
      <c r="N555" s="22">
        <f>IF(N554&lt;&gt;"",N554,"")</f>
        <v/>
      </c>
      <c r="O555" s="22" t="n"/>
      <c r="P555" s="22" t="n"/>
      <c r="Q555" s="22" t="n"/>
      <c r="R555" s="22" t="n"/>
      <c r="S555" s="25">
        <f>"%Z"&amp;TEXT(G555,"00")&amp;TEXT(H555,"0")&amp;"1"&amp;TEXT(I555,"00")</f>
        <v/>
      </c>
      <c r="T555" s="22">
        <f>IF(D555&lt;&gt;"",D555,"")</f>
        <v/>
      </c>
      <c r="U555" s="22" t="inlineStr">
        <is>
          <t>18-HS-92101S</t>
        </is>
      </c>
      <c r="V555" s="22">
        <f>IF(E555&lt;&gt;"",E555,"")</f>
        <v/>
      </c>
      <c r="W555" s="23" t="inlineStr">
        <is>
          <t>dry</t>
        </is>
      </c>
      <c r="X555" s="84" t="inlineStr">
        <is>
          <t>DCS</t>
        </is>
      </c>
      <c r="Y555" s="27" t="n"/>
      <c r="Z555" s="27" t="n"/>
      <c r="AA555" s="28" t="n"/>
      <c r="AB555" s="33" t="n"/>
      <c r="AC555" s="29" t="n"/>
      <c r="AD555" s="27" t="n"/>
      <c r="AE555" s="27" t="n"/>
      <c r="AF555" s="27" t="n"/>
      <c r="AG555" s="27" t="n"/>
      <c r="AH555" s="27" t="n"/>
      <c r="AI555" s="27" t="n"/>
      <c r="AJ555" s="530" t="n"/>
      <c r="AK555" s="530" t="n"/>
      <c r="AL555" s="27" t="n"/>
      <c r="AM555" s="27" t="n"/>
      <c r="AN555" s="27" t="n"/>
      <c r="AO555" s="27" t="n"/>
      <c r="AP555" s="27" t="n"/>
      <c r="AQ555" s="33" t="n"/>
      <c r="AR555" s="33" t="n"/>
      <c r="AS555" s="33" t="n"/>
      <c r="AT555" s="33" t="n"/>
      <c r="AU555" s="33" t="n"/>
      <c r="AV555" s="33" t="n"/>
      <c r="AW555" s="33" t="n"/>
      <c r="AX555" s="33" t="n"/>
      <c r="AY555" s="33" t="n"/>
      <c r="AZ555" s="33" t="n"/>
      <c r="BA555" s="33" t="n"/>
      <c r="BB555" s="33" t="n"/>
      <c r="BC555" s="33" t="n"/>
      <c r="BD555" s="33" t="n"/>
      <c r="BE555" s="33" t="n"/>
      <c r="BF555" s="33" t="n"/>
      <c r="BG555" s="33" t="n"/>
      <c r="BH555" s="33" t="n"/>
      <c r="BI555" s="27" t="n"/>
      <c r="BJ555" s="33" t="n"/>
      <c r="BK555" s="33" t="n"/>
      <c r="BL555" s="33" t="n"/>
      <c r="BM555" s="27" t="n"/>
      <c r="BN555" s="27" t="n"/>
      <c r="BO555" s="27" t="n"/>
      <c r="BP555" s="27" t="n"/>
      <c r="BQ555" s="522" t="inlineStr">
        <is>
          <t>9</t>
        </is>
      </c>
      <c r="BR555" s="37" t="n"/>
      <c r="BS555" s="36" t="n"/>
      <c r="BT555" s="37" t="n"/>
      <c r="BU555" s="39" t="n"/>
      <c r="BV555" s="523" t="n">
        <v>1830</v>
      </c>
    </row>
    <row r="556" ht="19.9" customHeight="1" s="521">
      <c r="A556" s="10" t="n">
        <v>556</v>
      </c>
      <c r="B556" s="15" t="n">
        <v>11</v>
      </c>
      <c r="C556" s="519" t="n">
        <v>1830</v>
      </c>
      <c r="D556" s="553" t="inlineStr">
        <is>
          <t>18-HS-92102S</t>
        </is>
      </c>
      <c r="E556" s="533" t="inlineStr">
        <is>
          <t>18-PP-9201B START</t>
        </is>
      </c>
      <c r="F556" s="22">
        <f>F555</f>
        <v/>
      </c>
      <c r="G556" s="21">
        <f>G555</f>
        <v/>
      </c>
      <c r="H556" s="21">
        <f>H555</f>
        <v/>
      </c>
      <c r="I556" s="21" t="n">
        <v>11</v>
      </c>
      <c r="J556" s="85">
        <f>J555</f>
        <v/>
      </c>
      <c r="K556" s="22">
        <f>IF(MID(J556,4,3)="551","DO","DI")</f>
        <v/>
      </c>
      <c r="L556" s="22" t="n"/>
      <c r="M556" s="22" t="n"/>
      <c r="N556" s="22">
        <f>IF(N555&lt;&gt;"",N555,"")</f>
        <v/>
      </c>
      <c r="O556" s="22" t="n"/>
      <c r="P556" s="22" t="n"/>
      <c r="Q556" s="22" t="n"/>
      <c r="R556" s="22" t="n"/>
      <c r="S556" s="25">
        <f>"%Z"&amp;TEXT(G556,"00")&amp;TEXT(H556,"0")&amp;"1"&amp;TEXT(I556,"00")</f>
        <v/>
      </c>
      <c r="T556" s="22">
        <f>IF(D556&lt;&gt;"",D556,"")</f>
        <v/>
      </c>
      <c r="U556" s="22" t="inlineStr">
        <is>
          <t>18-HS-92102S</t>
        </is>
      </c>
      <c r="V556" s="22">
        <f>IF(E556&lt;&gt;"",E556,"")</f>
        <v/>
      </c>
      <c r="W556" s="23" t="inlineStr">
        <is>
          <t>dry</t>
        </is>
      </c>
      <c r="X556" s="84" t="inlineStr">
        <is>
          <t>DCS</t>
        </is>
      </c>
      <c r="Y556" s="27" t="n"/>
      <c r="Z556" s="27" t="n"/>
      <c r="AA556" s="28" t="n"/>
      <c r="AB556" s="33" t="n"/>
      <c r="AC556" s="29" t="n"/>
      <c r="AD556" s="27" t="n"/>
      <c r="AE556" s="27" t="n"/>
      <c r="AF556" s="27" t="n"/>
      <c r="AG556" s="27" t="n"/>
      <c r="AH556" s="27" t="n"/>
      <c r="AI556" s="27" t="n"/>
      <c r="AJ556" s="530" t="n"/>
      <c r="AK556" s="530" t="n"/>
      <c r="AL556" s="27" t="n"/>
      <c r="AM556" s="27" t="n"/>
      <c r="AN556" s="27" t="n"/>
      <c r="AO556" s="27" t="n"/>
      <c r="AP556" s="27" t="n"/>
      <c r="AQ556" s="33" t="n"/>
      <c r="AR556" s="33" t="n"/>
      <c r="AS556" s="33" t="n"/>
      <c r="AT556" s="33" t="n"/>
      <c r="AU556" s="33" t="n"/>
      <c r="AV556" s="33" t="n"/>
      <c r="AW556" s="33" t="n"/>
      <c r="AX556" s="33" t="n"/>
      <c r="AY556" s="33" t="n"/>
      <c r="AZ556" s="33" t="n"/>
      <c r="BA556" s="33" t="n"/>
      <c r="BB556" s="33" t="n"/>
      <c r="BC556" s="33" t="n"/>
      <c r="BD556" s="33" t="n"/>
      <c r="BE556" s="33" t="n"/>
      <c r="BF556" s="33" t="n"/>
      <c r="BG556" s="33" t="n"/>
      <c r="BH556" s="33" t="n"/>
      <c r="BI556" s="27" t="n"/>
      <c r="BJ556" s="33" t="n"/>
      <c r="BK556" s="33" t="n"/>
      <c r="BL556" s="33" t="n"/>
      <c r="BM556" s="27" t="n"/>
      <c r="BN556" s="27" t="n"/>
      <c r="BO556" s="27" t="n"/>
      <c r="BP556" s="27" t="n"/>
      <c r="BQ556" s="522" t="inlineStr">
        <is>
          <t>9</t>
        </is>
      </c>
      <c r="BR556" s="37" t="n"/>
      <c r="BS556" s="36" t="n"/>
      <c r="BT556" s="37" t="n"/>
      <c r="BU556" s="39" t="n"/>
      <c r="BV556" s="523" t="n">
        <v>1830</v>
      </c>
    </row>
    <row r="557" ht="19.9" customHeight="1" s="521">
      <c r="A557" s="10" t="n">
        <v>557</v>
      </c>
      <c r="B557" s="15" t="n">
        <v>12</v>
      </c>
      <c r="C557" s="519" t="n">
        <v>1830</v>
      </c>
      <c r="D557" s="553" t="inlineStr">
        <is>
          <t>18-HS-35201S</t>
        </is>
      </c>
      <c r="E557" s="533" t="inlineStr">
        <is>
          <t>输送氮气风机3501AX启动</t>
        </is>
      </c>
      <c r="F557" s="22">
        <f>F556</f>
        <v/>
      </c>
      <c r="G557" s="21">
        <f>G556</f>
        <v/>
      </c>
      <c r="H557" s="21">
        <f>H556</f>
        <v/>
      </c>
      <c r="I557" s="21" t="n">
        <v>12</v>
      </c>
      <c r="J557" s="85">
        <f>J556</f>
        <v/>
      </c>
      <c r="K557" s="22">
        <f>IF(MID(J557,4,3)="551","DO","DI")</f>
        <v/>
      </c>
      <c r="L557" s="22" t="n"/>
      <c r="M557" s="22" t="n"/>
      <c r="N557" s="22">
        <f>IF(N556&lt;&gt;"",N556,"")</f>
        <v/>
      </c>
      <c r="O557" s="22" t="n"/>
      <c r="P557" s="22" t="n"/>
      <c r="Q557" s="22" t="n"/>
      <c r="R557" s="22" t="n"/>
      <c r="S557" s="25">
        <f>"%Z"&amp;TEXT(G557,"00")&amp;TEXT(H557,"0")&amp;"1"&amp;TEXT(I557,"00")</f>
        <v/>
      </c>
      <c r="T557" s="22">
        <f>IF(D557&lt;&gt;"",D557,"")</f>
        <v/>
      </c>
      <c r="U557" s="22" t="inlineStr">
        <is>
          <t>18-HS-35201S</t>
        </is>
      </c>
      <c r="V557" s="22">
        <f>IF(E557&lt;&gt;"",E557,"")</f>
        <v/>
      </c>
      <c r="W557" s="23" t="inlineStr">
        <is>
          <t>dry</t>
        </is>
      </c>
      <c r="X557" s="84" t="inlineStr">
        <is>
          <t>DCS</t>
        </is>
      </c>
      <c r="Y557" s="27" t="n"/>
      <c r="Z557" s="27" t="n"/>
      <c r="AA557" s="28" t="n"/>
      <c r="AB557" s="33" t="n"/>
      <c r="AC557" s="29" t="n"/>
      <c r="AD557" s="27" t="n"/>
      <c r="AE557" s="27" t="n"/>
      <c r="AF557" s="27" t="n"/>
      <c r="AG557" s="27" t="n"/>
      <c r="AH557" s="27" t="n"/>
      <c r="AI557" s="27" t="n"/>
      <c r="AJ557" s="530" t="n"/>
      <c r="AK557" s="530" t="n"/>
      <c r="AL557" s="27" t="n"/>
      <c r="AM557" s="27" t="n"/>
      <c r="AN557" s="27" t="n"/>
      <c r="AO557" s="27" t="n"/>
      <c r="AP557" s="27" t="n"/>
      <c r="AQ557" s="33" t="n"/>
      <c r="AR557" s="33" t="n"/>
      <c r="AS557" s="33" t="n"/>
      <c r="AT557" s="33" t="n"/>
      <c r="AU557" s="33" t="n"/>
      <c r="AV557" s="33" t="n"/>
      <c r="AW557" s="33" t="n"/>
      <c r="AX557" s="33" t="n"/>
      <c r="AY557" s="33" t="n"/>
      <c r="AZ557" s="33" t="n"/>
      <c r="BA557" s="33" t="n"/>
      <c r="BB557" s="33" t="n"/>
      <c r="BC557" s="33" t="n"/>
      <c r="BD557" s="33" t="n"/>
      <c r="BE557" s="33" t="n"/>
      <c r="BF557" s="33" t="n"/>
      <c r="BG557" s="33" t="n"/>
      <c r="BH557" s="33" t="n"/>
      <c r="BI557" s="27" t="n"/>
      <c r="BJ557" s="33" t="n"/>
      <c r="BK557" s="33" t="n"/>
      <c r="BL557" s="33" t="n"/>
      <c r="BM557" s="27" t="n"/>
      <c r="BN557" s="27" t="n"/>
      <c r="BO557" s="27" t="n"/>
      <c r="BP557" s="27" t="n"/>
      <c r="BQ557" s="522" t="inlineStr">
        <is>
          <t>3</t>
        </is>
      </c>
      <c r="BR557" s="37" t="n"/>
      <c r="BS557" s="36" t="n"/>
      <c r="BT557" s="37" t="n"/>
      <c r="BU557" s="39" t="n"/>
      <c r="BV557" s="523" t="n">
        <v>1830</v>
      </c>
    </row>
    <row r="558" ht="19.9" customHeight="1" s="521">
      <c r="A558" s="10" t="n">
        <v>558</v>
      </c>
      <c r="B558" s="15" t="n">
        <v>13</v>
      </c>
      <c r="C558" s="519" t="n">
        <v>1830</v>
      </c>
      <c r="D558" s="553" t="inlineStr">
        <is>
          <t>18-HS-35201L</t>
        </is>
      </c>
      <c r="E558" s="533" t="inlineStr">
        <is>
          <t>输送氮气风机3501AX允许</t>
        </is>
      </c>
      <c r="F558" s="22">
        <f>F557</f>
        <v/>
      </c>
      <c r="G558" s="21">
        <f>G557</f>
        <v/>
      </c>
      <c r="H558" s="21">
        <f>H557</f>
        <v/>
      </c>
      <c r="I558" s="21" t="n">
        <v>13</v>
      </c>
      <c r="J558" s="85">
        <f>J557</f>
        <v/>
      </c>
      <c r="K558" s="22">
        <f>IF(MID(J558,4,3)="551","DO","DI")</f>
        <v/>
      </c>
      <c r="L558" s="22" t="n"/>
      <c r="M558" s="22" t="n"/>
      <c r="N558" s="22">
        <f>IF(N557&lt;&gt;"",N557,"")</f>
        <v/>
      </c>
      <c r="O558" s="22" t="n"/>
      <c r="P558" s="22" t="n"/>
      <c r="Q558" s="22" t="n"/>
      <c r="R558" s="22" t="n"/>
      <c r="S558" s="25">
        <f>"%Z"&amp;TEXT(G558,"00")&amp;TEXT(H558,"0")&amp;"1"&amp;TEXT(I558,"00")</f>
        <v/>
      </c>
      <c r="T558" s="22">
        <f>IF(D558&lt;&gt;"",D558,"")</f>
        <v/>
      </c>
      <c r="U558" s="22" t="inlineStr">
        <is>
          <t>18-HS-35201L</t>
        </is>
      </c>
      <c r="V558" s="22">
        <f>IF(E558&lt;&gt;"",E558,"")</f>
        <v/>
      </c>
      <c r="W558" s="23" t="inlineStr">
        <is>
          <t>dry</t>
        </is>
      </c>
      <c r="X558" s="84" t="inlineStr">
        <is>
          <t>DCS</t>
        </is>
      </c>
      <c r="Y558" s="27" t="n"/>
      <c r="Z558" s="27" t="n"/>
      <c r="AA558" s="28" t="n"/>
      <c r="AB558" s="33" t="n"/>
      <c r="AC558" s="29" t="n"/>
      <c r="AD558" s="27" t="n"/>
      <c r="AE558" s="27" t="n"/>
      <c r="AF558" s="27" t="n"/>
      <c r="AG558" s="27" t="n"/>
      <c r="AH558" s="27" t="n"/>
      <c r="AI558" s="27" t="n"/>
      <c r="AJ558" s="530" t="n"/>
      <c r="AK558" s="530" t="n"/>
      <c r="AL558" s="27" t="n"/>
      <c r="AM558" s="27" t="n"/>
      <c r="AN558" s="27" t="n"/>
      <c r="AO558" s="27" t="n"/>
      <c r="AP558" s="27" t="n"/>
      <c r="AQ558" s="33" t="n"/>
      <c r="AR558" s="33" t="n"/>
      <c r="AS558" s="33" t="n"/>
      <c r="AT558" s="33" t="n"/>
      <c r="AU558" s="33" t="n"/>
      <c r="AV558" s="33" t="n"/>
      <c r="AW558" s="33" t="n"/>
      <c r="AX558" s="33" t="n"/>
      <c r="AY558" s="33" t="n"/>
      <c r="AZ558" s="33" t="n"/>
      <c r="BA558" s="33" t="n"/>
      <c r="BB558" s="33" t="n"/>
      <c r="BC558" s="33" t="n"/>
      <c r="BD558" s="33" t="n"/>
      <c r="BE558" s="33" t="n"/>
      <c r="BF558" s="33" t="n"/>
      <c r="BG558" s="33" t="n"/>
      <c r="BH558" s="33" t="n"/>
      <c r="BI558" s="27" t="n"/>
      <c r="BJ558" s="33" t="n"/>
      <c r="BK558" s="33" t="n"/>
      <c r="BL558" s="33" t="n"/>
      <c r="BM558" s="27" t="n"/>
      <c r="BN558" s="27" t="n"/>
      <c r="BO558" s="27" t="n"/>
      <c r="BP558" s="27" t="n"/>
      <c r="BQ558" s="522" t="inlineStr">
        <is>
          <t>3</t>
        </is>
      </c>
      <c r="BR558" s="37" t="n"/>
      <c r="BS558" s="36" t="n"/>
      <c r="BT558" s="37" t="n"/>
      <c r="BU558" s="39" t="n"/>
      <c r="BV558" s="523" t="n">
        <v>1830</v>
      </c>
    </row>
    <row r="559" ht="19.9" customHeight="1" s="521">
      <c r="A559" s="10" t="n">
        <v>559</v>
      </c>
      <c r="B559" s="15" t="n">
        <v>14</v>
      </c>
      <c r="C559" s="519" t="n">
        <v>1830</v>
      </c>
      <c r="D559" s="553" t="inlineStr">
        <is>
          <t>18-HS-35202S</t>
        </is>
      </c>
      <c r="E559" s="533" t="inlineStr">
        <is>
          <t>输送氮气风机3501BX启动</t>
        </is>
      </c>
      <c r="F559" s="22">
        <f>F558</f>
        <v/>
      </c>
      <c r="G559" s="21">
        <f>G558</f>
        <v/>
      </c>
      <c r="H559" s="21">
        <f>H558</f>
        <v/>
      </c>
      <c r="I559" s="21" t="n">
        <v>14</v>
      </c>
      <c r="J559" s="85">
        <f>J558</f>
        <v/>
      </c>
      <c r="K559" s="22">
        <f>IF(MID(J559,4,3)="551","DO","DI")</f>
        <v/>
      </c>
      <c r="L559" s="22" t="n"/>
      <c r="M559" s="22" t="n"/>
      <c r="N559" s="22">
        <f>IF(N558&lt;&gt;"",N558,"")</f>
        <v/>
      </c>
      <c r="O559" s="22" t="n"/>
      <c r="P559" s="22" t="n"/>
      <c r="Q559" s="22" t="n"/>
      <c r="R559" s="22" t="n"/>
      <c r="S559" s="25">
        <f>"%Z"&amp;TEXT(G559,"00")&amp;TEXT(H559,"0")&amp;"1"&amp;TEXT(I559,"00")</f>
        <v/>
      </c>
      <c r="T559" s="22">
        <f>IF(D559&lt;&gt;"",D559,"")</f>
        <v/>
      </c>
      <c r="U559" s="22" t="inlineStr">
        <is>
          <t>18-HS-35202S</t>
        </is>
      </c>
      <c r="V559" s="22">
        <f>IF(E559&lt;&gt;"",E559,"")</f>
        <v/>
      </c>
      <c r="W559" s="23" t="inlineStr">
        <is>
          <t>dry</t>
        </is>
      </c>
      <c r="X559" s="84" t="inlineStr">
        <is>
          <t>DCS</t>
        </is>
      </c>
      <c r="Y559" s="27" t="n"/>
      <c r="Z559" s="27" t="n"/>
      <c r="AA559" s="28" t="n"/>
      <c r="AB559" s="33" t="n"/>
      <c r="AC559" s="29" t="n"/>
      <c r="AD559" s="27" t="n"/>
      <c r="AE559" s="27" t="n"/>
      <c r="AF559" s="27" t="n"/>
      <c r="AG559" s="27" t="n"/>
      <c r="AH559" s="27" t="n"/>
      <c r="AI559" s="27" t="n"/>
      <c r="AJ559" s="530" t="n"/>
      <c r="AK559" s="530" t="n"/>
      <c r="AL559" s="27" t="n"/>
      <c r="AM559" s="27" t="n"/>
      <c r="AN559" s="27" t="n"/>
      <c r="AO559" s="27" t="n"/>
      <c r="AP559" s="27" t="n"/>
      <c r="AQ559" s="33" t="n"/>
      <c r="AR559" s="33" t="n"/>
      <c r="AS559" s="33" t="n"/>
      <c r="AT559" s="33" t="n"/>
      <c r="AU559" s="33" t="n"/>
      <c r="AV559" s="33" t="n"/>
      <c r="AW559" s="33" t="n"/>
      <c r="AX559" s="33" t="n"/>
      <c r="AY559" s="33" t="n"/>
      <c r="AZ559" s="33" t="n"/>
      <c r="BA559" s="33" t="n"/>
      <c r="BB559" s="33" t="n"/>
      <c r="BC559" s="33" t="n"/>
      <c r="BD559" s="33" t="n"/>
      <c r="BE559" s="33" t="n"/>
      <c r="BF559" s="33" t="n"/>
      <c r="BG559" s="33" t="n"/>
      <c r="BH559" s="33" t="n"/>
      <c r="BI559" s="27" t="n"/>
      <c r="BJ559" s="33" t="n"/>
      <c r="BK559" s="33" t="n"/>
      <c r="BL559" s="33" t="n"/>
      <c r="BM559" s="27" t="n"/>
      <c r="BN559" s="27" t="n"/>
      <c r="BO559" s="27" t="n"/>
      <c r="BP559" s="27" t="n"/>
      <c r="BQ559" s="522" t="inlineStr">
        <is>
          <t>3</t>
        </is>
      </c>
      <c r="BR559" s="37" t="n"/>
      <c r="BS559" s="36" t="n"/>
      <c r="BT559" s="37" t="n"/>
      <c r="BU559" s="39" t="n"/>
      <c r="BV559" s="523" t="n">
        <v>1830</v>
      </c>
    </row>
    <row r="560" ht="19.9" customHeight="1" s="521">
      <c r="A560" s="10" t="n">
        <v>560</v>
      </c>
      <c r="B560" s="15" t="n">
        <v>15</v>
      </c>
      <c r="C560" s="519" t="n">
        <v>1830</v>
      </c>
      <c r="D560" s="553" t="inlineStr">
        <is>
          <t>18-HS-35202L</t>
        </is>
      </c>
      <c r="E560" s="533" t="inlineStr">
        <is>
          <t>输送氮气风机3501BX允许</t>
        </is>
      </c>
      <c r="F560" s="22">
        <f>F559</f>
        <v/>
      </c>
      <c r="G560" s="21">
        <f>G559</f>
        <v/>
      </c>
      <c r="H560" s="21">
        <f>H559</f>
        <v/>
      </c>
      <c r="I560" s="21" t="n">
        <v>15</v>
      </c>
      <c r="J560" s="85">
        <f>J559</f>
        <v/>
      </c>
      <c r="K560" s="22">
        <f>IF(MID(J560,4,3)="551","DO","DI")</f>
        <v/>
      </c>
      <c r="L560" s="22" t="n"/>
      <c r="M560" s="22" t="n"/>
      <c r="N560" s="22">
        <f>IF(N559&lt;&gt;"",N559,"")</f>
        <v/>
      </c>
      <c r="O560" s="22" t="n"/>
      <c r="P560" s="22" t="n"/>
      <c r="Q560" s="22" t="n"/>
      <c r="R560" s="22" t="n"/>
      <c r="S560" s="25">
        <f>"%Z"&amp;TEXT(G560,"00")&amp;TEXT(H560,"0")&amp;"1"&amp;TEXT(I560,"00")</f>
        <v/>
      </c>
      <c r="T560" s="22">
        <f>IF(D560&lt;&gt;"",D560,"")</f>
        <v/>
      </c>
      <c r="U560" s="22" t="inlineStr">
        <is>
          <t>18-HS-35202L</t>
        </is>
      </c>
      <c r="V560" s="22">
        <f>IF(E560&lt;&gt;"",E560,"")</f>
        <v/>
      </c>
      <c r="W560" s="23" t="inlineStr">
        <is>
          <t>dry</t>
        </is>
      </c>
      <c r="X560" s="84" t="inlineStr">
        <is>
          <t>DCS</t>
        </is>
      </c>
      <c r="Y560" s="27" t="n"/>
      <c r="Z560" s="27" t="n"/>
      <c r="AA560" s="28" t="n"/>
      <c r="AB560" s="33" t="n"/>
      <c r="AC560" s="29" t="n"/>
      <c r="AD560" s="27" t="n"/>
      <c r="AE560" s="27" t="n"/>
      <c r="AF560" s="27" t="n"/>
      <c r="AG560" s="27" t="n"/>
      <c r="AH560" s="27" t="n"/>
      <c r="AI560" s="27" t="n"/>
      <c r="AJ560" s="530" t="n"/>
      <c r="AK560" s="530" t="n"/>
      <c r="AL560" s="27" t="n"/>
      <c r="AM560" s="27" t="n"/>
      <c r="AN560" s="27" t="n"/>
      <c r="AO560" s="27" t="n"/>
      <c r="AP560" s="27" t="n"/>
      <c r="AQ560" s="33" t="n"/>
      <c r="AR560" s="33" t="n"/>
      <c r="AS560" s="33" t="n"/>
      <c r="AT560" s="33" t="n"/>
      <c r="AU560" s="33" t="n"/>
      <c r="AV560" s="33" t="n"/>
      <c r="AW560" s="33" t="n"/>
      <c r="AX560" s="33" t="n"/>
      <c r="AY560" s="33" t="n"/>
      <c r="AZ560" s="33" t="n"/>
      <c r="BA560" s="33" t="n"/>
      <c r="BB560" s="33" t="n"/>
      <c r="BC560" s="33" t="n"/>
      <c r="BD560" s="33" t="n"/>
      <c r="BE560" s="33" t="n"/>
      <c r="BF560" s="33" t="n"/>
      <c r="BG560" s="33" t="n"/>
      <c r="BH560" s="33" t="n"/>
      <c r="BI560" s="27" t="n"/>
      <c r="BJ560" s="33" t="n"/>
      <c r="BK560" s="33" t="n"/>
      <c r="BL560" s="33" t="n"/>
      <c r="BM560" s="27" t="n"/>
      <c r="BN560" s="27" t="n"/>
      <c r="BO560" s="27" t="n"/>
      <c r="BP560" s="27" t="n"/>
      <c r="BQ560" s="522" t="inlineStr">
        <is>
          <t>3</t>
        </is>
      </c>
      <c r="BR560" s="37" t="n"/>
      <c r="BS560" s="36" t="n"/>
      <c r="BT560" s="37" t="n"/>
      <c r="BU560" s="39" t="n"/>
      <c r="BV560" s="523" t="n">
        <v>1830</v>
      </c>
    </row>
    <row r="561" ht="19.9" customHeight="1" s="521">
      <c r="A561" s="10" t="n">
        <v>561</v>
      </c>
      <c r="B561" s="15" t="n">
        <v>16</v>
      </c>
      <c r="C561" s="519" t="n">
        <v>1830</v>
      </c>
      <c r="D561" s="553" t="inlineStr">
        <is>
          <t>18-HS-35102S</t>
        </is>
      </c>
      <c r="E561" s="533" t="inlineStr">
        <is>
          <t>粉料循环旋转阀3502X启动</t>
        </is>
      </c>
      <c r="F561" s="22">
        <f>F560</f>
        <v/>
      </c>
      <c r="G561" s="21">
        <f>G560</f>
        <v/>
      </c>
      <c r="H561" s="21">
        <f>H560</f>
        <v/>
      </c>
      <c r="I561" s="21" t="n">
        <v>16</v>
      </c>
      <c r="J561" s="85">
        <f>J560</f>
        <v/>
      </c>
      <c r="K561" s="22">
        <f>IF(MID(J561,4,3)="551","DO","DI")</f>
        <v/>
      </c>
      <c r="L561" s="22" t="n"/>
      <c r="M561" s="22" t="n"/>
      <c r="N561" s="22">
        <f>IF(N560&lt;&gt;"",N560,"")</f>
        <v/>
      </c>
      <c r="O561" s="22" t="n"/>
      <c r="P561" s="22" t="n"/>
      <c r="Q561" s="22" t="n"/>
      <c r="R561" s="22" t="n"/>
      <c r="S561" s="25">
        <f>"%Z"&amp;TEXT(G561,"00")&amp;TEXT(H561,"0")&amp;"1"&amp;TEXT(I561,"00")</f>
        <v/>
      </c>
      <c r="T561" s="22">
        <f>IF(D561&lt;&gt;"",D561,"")</f>
        <v/>
      </c>
      <c r="U561" s="22" t="inlineStr">
        <is>
          <t>18-HS-35102S</t>
        </is>
      </c>
      <c r="V561" s="22">
        <f>IF(E561&lt;&gt;"",E561,"")</f>
        <v/>
      </c>
      <c r="W561" s="23" t="inlineStr">
        <is>
          <t>dry</t>
        </is>
      </c>
      <c r="X561" s="84" t="inlineStr">
        <is>
          <t>DCS</t>
        </is>
      </c>
      <c r="Y561" s="27" t="n"/>
      <c r="Z561" s="27" t="n"/>
      <c r="AA561" s="28" t="n"/>
      <c r="AB561" s="33" t="n"/>
      <c r="AC561" s="29" t="n"/>
      <c r="AD561" s="27" t="n"/>
      <c r="AE561" s="27" t="n"/>
      <c r="AF561" s="27" t="n"/>
      <c r="AG561" s="27" t="n"/>
      <c r="AH561" s="27" t="n"/>
      <c r="AI561" s="27" t="n"/>
      <c r="AJ561" s="530" t="n"/>
      <c r="AK561" s="530" t="n"/>
      <c r="AL561" s="27" t="n"/>
      <c r="AM561" s="27" t="n"/>
      <c r="AN561" s="27" t="n"/>
      <c r="AO561" s="27" t="n"/>
      <c r="AP561" s="27" t="n"/>
      <c r="AQ561" s="33" t="n"/>
      <c r="AR561" s="33" t="n"/>
      <c r="AS561" s="33" t="n"/>
      <c r="AT561" s="33" t="n"/>
      <c r="AU561" s="33" t="n"/>
      <c r="AV561" s="33" t="n"/>
      <c r="AW561" s="33" t="n"/>
      <c r="AX561" s="33" t="n"/>
      <c r="AY561" s="33" t="n"/>
      <c r="AZ561" s="33" t="n"/>
      <c r="BA561" s="33" t="n"/>
      <c r="BB561" s="33" t="n"/>
      <c r="BC561" s="33" t="n"/>
      <c r="BD561" s="33" t="n"/>
      <c r="BE561" s="33" t="n"/>
      <c r="BF561" s="33" t="n"/>
      <c r="BG561" s="33" t="n"/>
      <c r="BH561" s="33" t="n"/>
      <c r="BI561" s="27" t="n"/>
      <c r="BJ561" s="33" t="n"/>
      <c r="BK561" s="33" t="n"/>
      <c r="BL561" s="33" t="n"/>
      <c r="BM561" s="27" t="n"/>
      <c r="BN561" s="27" t="n"/>
      <c r="BO561" s="27" t="n"/>
      <c r="BP561" s="27" t="n"/>
      <c r="BQ561" s="522" t="inlineStr">
        <is>
          <t>3</t>
        </is>
      </c>
      <c r="BR561" s="37" t="n"/>
      <c r="BS561" s="36" t="n"/>
      <c r="BT561" s="37" t="n"/>
      <c r="BU561" s="39" t="n"/>
      <c r="BV561" s="523" t="n">
        <v>1830</v>
      </c>
    </row>
    <row r="562" ht="19.9" customHeight="1" s="521">
      <c r="A562" s="10" t="n">
        <v>562</v>
      </c>
      <c r="B562" s="15" t="n">
        <v>17</v>
      </c>
      <c r="C562" s="519" t="n">
        <v>1830</v>
      </c>
      <c r="D562" s="553" t="inlineStr">
        <is>
          <t>18-HSF-35101S</t>
        </is>
      </c>
      <c r="E562" s="533" t="inlineStr">
        <is>
          <t>粉料仓旋转阀3501X的正转</t>
        </is>
      </c>
      <c r="F562" s="22">
        <f>F561</f>
        <v/>
      </c>
      <c r="G562" s="21">
        <f>G561</f>
        <v/>
      </c>
      <c r="H562" s="21">
        <f>H561</f>
        <v/>
      </c>
      <c r="I562" s="21" t="n">
        <v>17</v>
      </c>
      <c r="J562" s="85">
        <f>J561</f>
        <v/>
      </c>
      <c r="K562" s="22">
        <f>IF(MID(J562,4,3)="551","DO","DI")</f>
        <v/>
      </c>
      <c r="L562" s="22" t="n"/>
      <c r="M562" s="22" t="n"/>
      <c r="N562" s="22">
        <f>IF(N561&lt;&gt;"",N561,"")</f>
        <v/>
      </c>
      <c r="O562" s="22" t="n"/>
      <c r="P562" s="22" t="n"/>
      <c r="Q562" s="22" t="n"/>
      <c r="R562" s="22" t="n"/>
      <c r="S562" s="25">
        <f>"%Z"&amp;TEXT(G562,"00")&amp;TEXT(H562,"0")&amp;"1"&amp;TEXT(I562,"00")</f>
        <v/>
      </c>
      <c r="T562" s="22">
        <f>IF(D562&lt;&gt;"",D562,"")</f>
        <v/>
      </c>
      <c r="U562" s="22" t="inlineStr">
        <is>
          <t>18-HSF-35101S</t>
        </is>
      </c>
      <c r="V562" s="22">
        <f>IF(E562&lt;&gt;"",E562,"")</f>
        <v/>
      </c>
      <c r="W562" s="23" t="inlineStr">
        <is>
          <t>dry</t>
        </is>
      </c>
      <c r="X562" s="84" t="inlineStr">
        <is>
          <t>DCS</t>
        </is>
      </c>
      <c r="Y562" s="27" t="n"/>
      <c r="Z562" s="27" t="n"/>
      <c r="AA562" s="28" t="n"/>
      <c r="AB562" s="33" t="n"/>
      <c r="AC562" s="29" t="n"/>
      <c r="AD562" s="27" t="n"/>
      <c r="AE562" s="27" t="n"/>
      <c r="AF562" s="27" t="n"/>
      <c r="AG562" s="27" t="n"/>
      <c r="AH562" s="27" t="n"/>
      <c r="AI562" s="27" t="n"/>
      <c r="AJ562" s="530" t="n"/>
      <c r="AK562" s="530" t="n"/>
      <c r="AL562" s="27" t="n"/>
      <c r="AM562" s="27" t="n"/>
      <c r="AN562" s="27" t="n"/>
      <c r="AO562" s="27" t="n"/>
      <c r="AP562" s="27" t="n"/>
      <c r="AQ562" s="33" t="n"/>
      <c r="AR562" s="33" t="n"/>
      <c r="AS562" s="33" t="n"/>
      <c r="AT562" s="33" t="n"/>
      <c r="AU562" s="33" t="n"/>
      <c r="AV562" s="33" t="n"/>
      <c r="AW562" s="33" t="n"/>
      <c r="AX562" s="33" t="n"/>
      <c r="AY562" s="33" t="n"/>
      <c r="AZ562" s="33" t="n"/>
      <c r="BA562" s="33" t="n"/>
      <c r="BB562" s="33" t="n"/>
      <c r="BC562" s="33" t="n"/>
      <c r="BD562" s="33" t="n"/>
      <c r="BE562" s="33" t="n"/>
      <c r="BF562" s="33" t="n"/>
      <c r="BG562" s="33" t="n"/>
      <c r="BH562" s="33" t="n"/>
      <c r="BI562" s="27" t="n"/>
      <c r="BJ562" s="33" t="n"/>
      <c r="BK562" s="33" t="n"/>
      <c r="BL562" s="33" t="n"/>
      <c r="BM562" s="27" t="n"/>
      <c r="BN562" s="27" t="n"/>
      <c r="BO562" s="27" t="n"/>
      <c r="BP562" s="27" t="n"/>
      <c r="BQ562" s="522" t="inlineStr">
        <is>
          <t>3</t>
        </is>
      </c>
      <c r="BR562" s="37" t="n"/>
      <c r="BS562" s="36" t="n"/>
      <c r="BT562" s="37" t="n"/>
      <c r="BV562" s="523" t="n">
        <v>1830</v>
      </c>
    </row>
    <row r="563" ht="19.9" customHeight="1" s="521">
      <c r="A563" s="10" t="n">
        <v>563</v>
      </c>
      <c r="B563" s="15" t="n">
        <v>18</v>
      </c>
      <c r="C563" s="519" t="n">
        <v>1830</v>
      </c>
      <c r="D563" s="553" t="inlineStr">
        <is>
          <t>18-HSR-35101S</t>
        </is>
      </c>
      <c r="E563" s="533" t="inlineStr">
        <is>
          <t>粉料仓旋转阀3501X的反转</t>
        </is>
      </c>
      <c r="F563" s="22">
        <f>F562</f>
        <v/>
      </c>
      <c r="G563" s="21">
        <f>G562</f>
        <v/>
      </c>
      <c r="H563" s="21">
        <f>H562</f>
        <v/>
      </c>
      <c r="I563" s="21" t="n">
        <v>18</v>
      </c>
      <c r="J563" s="85">
        <f>J562</f>
        <v/>
      </c>
      <c r="K563" s="22">
        <f>IF(MID(J563,4,3)="551","DO","DI")</f>
        <v/>
      </c>
      <c r="L563" s="22" t="n"/>
      <c r="M563" s="22" t="n"/>
      <c r="N563" s="22">
        <f>IF(N562&lt;&gt;"",N562,"")</f>
        <v/>
      </c>
      <c r="O563" s="22" t="n"/>
      <c r="P563" s="22" t="n"/>
      <c r="Q563" s="22" t="n"/>
      <c r="R563" s="22" t="n"/>
      <c r="S563" s="25">
        <f>"%Z"&amp;TEXT(G563,"00")&amp;TEXT(H563,"0")&amp;"1"&amp;TEXT(I563,"00")</f>
        <v/>
      </c>
      <c r="T563" s="22">
        <f>IF(D563&lt;&gt;"",D563,"")</f>
        <v/>
      </c>
      <c r="U563" s="22" t="inlineStr">
        <is>
          <t>18-HSR-35101S</t>
        </is>
      </c>
      <c r="V563" s="22">
        <f>IF(E563&lt;&gt;"",E563,"")</f>
        <v/>
      </c>
      <c r="W563" s="23" t="inlineStr">
        <is>
          <t>dry</t>
        </is>
      </c>
      <c r="X563" s="84" t="inlineStr">
        <is>
          <t>DCS</t>
        </is>
      </c>
      <c r="Y563" s="27" t="n"/>
      <c r="Z563" s="27" t="n"/>
      <c r="AA563" s="28" t="n"/>
      <c r="AB563" s="33" t="n"/>
      <c r="AC563" s="29" t="n"/>
      <c r="AD563" s="27" t="n"/>
      <c r="AE563" s="27" t="n"/>
      <c r="AF563" s="27" t="n"/>
      <c r="AG563" s="27" t="n"/>
      <c r="AH563" s="27" t="n"/>
      <c r="AI563" s="27" t="n"/>
      <c r="AJ563" s="530" t="n"/>
      <c r="AK563" s="530" t="n"/>
      <c r="AL563" s="27" t="n"/>
      <c r="AM563" s="27" t="n"/>
      <c r="AN563" s="27" t="n"/>
      <c r="AO563" s="27" t="n"/>
      <c r="AP563" s="27" t="n"/>
      <c r="AQ563" s="33" t="n"/>
      <c r="AR563" s="33" t="n"/>
      <c r="AS563" s="33" t="n"/>
      <c r="AT563" s="33" t="n"/>
      <c r="AU563" s="33" t="n"/>
      <c r="AV563" s="33" t="n"/>
      <c r="AW563" s="33" t="n"/>
      <c r="AX563" s="33" t="n"/>
      <c r="AY563" s="33" t="n"/>
      <c r="AZ563" s="33" t="n"/>
      <c r="BA563" s="33" t="n"/>
      <c r="BB563" s="33" t="n"/>
      <c r="BC563" s="33" t="n"/>
      <c r="BD563" s="33" t="n"/>
      <c r="BE563" s="33" t="n"/>
      <c r="BF563" s="33" t="n"/>
      <c r="BG563" s="33" t="n"/>
      <c r="BH563" s="33" t="n"/>
      <c r="BI563" s="27" t="n"/>
      <c r="BJ563" s="33" t="n"/>
      <c r="BK563" s="33" t="n"/>
      <c r="BL563" s="33" t="n"/>
      <c r="BM563" s="27" t="n"/>
      <c r="BN563" s="27" t="n"/>
      <c r="BO563" s="27" t="n"/>
      <c r="BP563" s="27" t="n"/>
      <c r="BQ563" s="522" t="inlineStr">
        <is>
          <t>3</t>
        </is>
      </c>
      <c r="BR563" s="37" t="n"/>
      <c r="BS563" s="36" t="n"/>
      <c r="BT563" s="37" t="n"/>
      <c r="BV563" s="523" t="n">
        <v>1830</v>
      </c>
    </row>
    <row r="564" ht="19.9" customHeight="1" s="521">
      <c r="A564" s="10" t="n">
        <v>564</v>
      </c>
      <c r="B564" s="15" t="n">
        <v>19</v>
      </c>
      <c r="C564" s="519" t="n"/>
      <c r="D564" s="50">
        <f>LEFT(F564,1)&amp;RIGHT(F564,2)&amp;"N"&amp;G564&amp;"S"&amp;H564&amp;"C"&amp;I564</f>
        <v/>
      </c>
      <c r="E564" s="533" t="inlineStr">
        <is>
          <t>Spare</t>
        </is>
      </c>
      <c r="F564" s="22">
        <f>F563</f>
        <v/>
      </c>
      <c r="G564" s="21">
        <f>G563</f>
        <v/>
      </c>
      <c r="H564" s="21">
        <f>H563</f>
        <v/>
      </c>
      <c r="I564" s="21" t="n">
        <v>19</v>
      </c>
      <c r="J564" s="85">
        <f>J563</f>
        <v/>
      </c>
      <c r="K564" s="22">
        <f>IF(MID(J564,4,3)="551","DO","DI")</f>
        <v/>
      </c>
      <c r="L564" s="22" t="n"/>
      <c r="M564" s="22" t="n"/>
      <c r="N564" s="22">
        <f>IF(N563&lt;&gt;"",N563,"")</f>
        <v/>
      </c>
      <c r="O564" s="22" t="n"/>
      <c r="P564" s="22" t="n"/>
      <c r="Q564" s="22" t="n"/>
      <c r="R564" s="22" t="n"/>
      <c r="S564" s="25">
        <f>"%Z"&amp;TEXT(G564,"00")&amp;TEXT(H564,"0")&amp;"1"&amp;TEXT(I564,"00")</f>
        <v/>
      </c>
      <c r="T564" s="22">
        <f>IF(D564&lt;&gt;"",D564,"")</f>
        <v/>
      </c>
      <c r="U564" s="22" t="n"/>
      <c r="V564" s="22">
        <f>IF(E564&lt;&gt;"",E564,"")</f>
        <v/>
      </c>
      <c r="W564" s="23" t="inlineStr">
        <is>
          <t>dry</t>
        </is>
      </c>
      <c r="X564" s="84" t="inlineStr">
        <is>
          <t>DCS</t>
        </is>
      </c>
      <c r="Y564" s="27" t="n"/>
      <c r="Z564" s="27" t="n"/>
      <c r="AA564" s="28" t="n"/>
      <c r="AB564" s="33" t="n"/>
      <c r="AC564" s="29" t="n"/>
      <c r="AD564" s="27" t="n"/>
      <c r="AE564" s="27" t="n"/>
      <c r="AF564" s="27" t="n"/>
      <c r="AG564" s="27" t="n"/>
      <c r="AH564" s="27" t="n"/>
      <c r="AI564" s="27" t="n"/>
      <c r="AJ564" s="530" t="n"/>
      <c r="AK564" s="530" t="n"/>
      <c r="AL564" s="27" t="n"/>
      <c r="AM564" s="27" t="n"/>
      <c r="AN564" s="27" t="n"/>
      <c r="AO564" s="27" t="n"/>
      <c r="AP564" s="27" t="n"/>
      <c r="AQ564" s="33" t="n"/>
      <c r="AR564" s="33" t="n"/>
      <c r="AS564" s="33" t="n"/>
      <c r="AT564" s="33" t="n"/>
      <c r="AU564" s="33" t="n"/>
      <c r="AV564" s="33" t="n"/>
      <c r="AW564" s="33" t="n"/>
      <c r="AX564" s="33" t="n"/>
      <c r="AY564" s="33" t="n"/>
      <c r="AZ564" s="33" t="n"/>
      <c r="BA564" s="33" t="n"/>
      <c r="BB564" s="33" t="n"/>
      <c r="BC564" s="33" t="n"/>
      <c r="BD564" s="33" t="n"/>
      <c r="BE564" s="33" t="n"/>
      <c r="BF564" s="33" t="n"/>
      <c r="BG564" s="33" t="n"/>
      <c r="BH564" s="33" t="n"/>
      <c r="BI564" s="27" t="n"/>
      <c r="BJ564" s="33" t="n"/>
      <c r="BK564" s="33" t="n"/>
      <c r="BL564" s="33" t="n"/>
      <c r="BM564" s="27" t="n"/>
      <c r="BN564" s="27" t="n"/>
      <c r="BO564" s="27" t="n"/>
      <c r="BP564" s="27" t="n"/>
      <c r="BQ564" s="36" t="n"/>
      <c r="BR564" s="37" t="n"/>
      <c r="BS564" s="36" t="n"/>
      <c r="BT564" s="37" t="n"/>
    </row>
    <row r="565" ht="19.9" customHeight="1" s="521">
      <c r="A565" s="10" t="n">
        <v>565</v>
      </c>
      <c r="B565" s="15" t="n">
        <v>20</v>
      </c>
      <c r="C565" s="519" t="n"/>
      <c r="D565" s="50">
        <f>LEFT(F565,1)&amp;RIGHT(F565,2)&amp;"N"&amp;G565&amp;"S"&amp;H565&amp;"C"&amp;I565</f>
        <v/>
      </c>
      <c r="E565" s="533" t="inlineStr">
        <is>
          <t>Spare</t>
        </is>
      </c>
      <c r="F565" s="22">
        <f>F564</f>
        <v/>
      </c>
      <c r="G565" s="21">
        <f>G564</f>
        <v/>
      </c>
      <c r="H565" s="21">
        <f>H564</f>
        <v/>
      </c>
      <c r="I565" s="21" t="n">
        <v>20</v>
      </c>
      <c r="J565" s="85">
        <f>J564</f>
        <v/>
      </c>
      <c r="K565" s="22">
        <f>IF(MID(J565,4,3)="551","DO","DI")</f>
        <v/>
      </c>
      <c r="L565" s="22" t="n"/>
      <c r="M565" s="22" t="n"/>
      <c r="N565" s="22">
        <f>IF(N564&lt;&gt;"",N564,"")</f>
        <v/>
      </c>
      <c r="O565" s="22" t="n"/>
      <c r="P565" s="22" t="n"/>
      <c r="Q565" s="22" t="n"/>
      <c r="R565" s="22" t="n"/>
      <c r="S565" s="25">
        <f>"%Z"&amp;TEXT(G565,"00")&amp;TEXT(H565,"0")&amp;"1"&amp;TEXT(I565,"00")</f>
        <v/>
      </c>
      <c r="T565" s="22">
        <f>IF(D565&lt;&gt;"",D565,"")</f>
        <v/>
      </c>
      <c r="U565" s="22" t="n"/>
      <c r="V565" s="22">
        <f>IF(E565&lt;&gt;"",E565,"")</f>
        <v/>
      </c>
      <c r="W565" s="23" t="inlineStr">
        <is>
          <t>dry</t>
        </is>
      </c>
      <c r="X565" s="84" t="inlineStr">
        <is>
          <t>DCS</t>
        </is>
      </c>
      <c r="Y565" s="27" t="n"/>
      <c r="Z565" s="27" t="n"/>
      <c r="AA565" s="28" t="n"/>
      <c r="AB565" s="33" t="n"/>
      <c r="AC565" s="29" t="n"/>
      <c r="AD565" s="27" t="n"/>
      <c r="AE565" s="27" t="n"/>
      <c r="AF565" s="27" t="n"/>
      <c r="AG565" s="27" t="n"/>
      <c r="AH565" s="27" t="n"/>
      <c r="AI565" s="27" t="n"/>
      <c r="AJ565" s="530" t="n"/>
      <c r="AK565" s="530" t="n"/>
      <c r="AL565" s="27" t="n"/>
      <c r="AM565" s="27" t="n"/>
      <c r="AN565" s="27" t="n"/>
      <c r="AO565" s="27" t="n"/>
      <c r="AP565" s="27" t="n"/>
      <c r="AQ565" s="33" t="n"/>
      <c r="AR565" s="33" t="n"/>
      <c r="AS565" s="33" t="n"/>
      <c r="AT565" s="33" t="n"/>
      <c r="AU565" s="33" t="n"/>
      <c r="AV565" s="33" t="n"/>
      <c r="AW565" s="33" t="n"/>
      <c r="AX565" s="33" t="n"/>
      <c r="AY565" s="33" t="n"/>
      <c r="AZ565" s="33" t="n"/>
      <c r="BA565" s="33" t="n"/>
      <c r="BB565" s="33" t="n"/>
      <c r="BC565" s="33" t="n"/>
      <c r="BD565" s="33" t="n"/>
      <c r="BE565" s="33" t="n"/>
      <c r="BF565" s="33" t="n"/>
      <c r="BG565" s="33" t="n"/>
      <c r="BH565" s="33" t="n"/>
      <c r="BI565" s="27" t="n"/>
      <c r="BJ565" s="33" t="n"/>
      <c r="BK565" s="33" t="n"/>
      <c r="BL565" s="33" t="n"/>
      <c r="BM565" s="27" t="n"/>
      <c r="BN565" s="27" t="n"/>
      <c r="BO565" s="27" t="n"/>
      <c r="BP565" s="27" t="n"/>
      <c r="BQ565" s="36" t="n"/>
      <c r="BR565" s="37" t="n"/>
      <c r="BS565" s="36" t="n"/>
      <c r="BT565" s="37" t="n"/>
    </row>
    <row r="566" ht="19.9" customHeight="1" s="521">
      <c r="A566" s="10" t="n">
        <v>566</v>
      </c>
      <c r="B566" s="15" t="n">
        <v>21</v>
      </c>
      <c r="C566" s="519" t="n"/>
      <c r="D566" s="50">
        <f>LEFT(F566,1)&amp;RIGHT(F566,2)&amp;"N"&amp;G566&amp;"S"&amp;H566&amp;"C"&amp;I566</f>
        <v/>
      </c>
      <c r="E566" s="533" t="inlineStr">
        <is>
          <t>Spare</t>
        </is>
      </c>
      <c r="F566" s="22">
        <f>F565</f>
        <v/>
      </c>
      <c r="G566" s="21">
        <f>G565</f>
        <v/>
      </c>
      <c r="H566" s="21">
        <f>H565</f>
        <v/>
      </c>
      <c r="I566" s="21" t="n">
        <v>21</v>
      </c>
      <c r="J566" s="85">
        <f>J565</f>
        <v/>
      </c>
      <c r="K566" s="22">
        <f>IF(MID(J566,4,3)="551","DO","DI")</f>
        <v/>
      </c>
      <c r="L566" s="22" t="n"/>
      <c r="M566" s="22" t="n"/>
      <c r="N566" s="22">
        <f>IF(N565&lt;&gt;"",N565,"")</f>
        <v/>
      </c>
      <c r="O566" s="22" t="n"/>
      <c r="P566" s="22" t="n"/>
      <c r="Q566" s="22" t="n"/>
      <c r="R566" s="22" t="n"/>
      <c r="S566" s="25">
        <f>"%Z"&amp;TEXT(G566,"00")&amp;TEXT(H566,"0")&amp;"1"&amp;TEXT(I566,"00")</f>
        <v/>
      </c>
      <c r="T566" s="22">
        <f>IF(D566&lt;&gt;"",D566,"")</f>
        <v/>
      </c>
      <c r="U566" s="22" t="n"/>
      <c r="V566" s="22">
        <f>IF(E566&lt;&gt;"",E566,"")</f>
        <v/>
      </c>
      <c r="W566" s="23" t="inlineStr">
        <is>
          <t>dry</t>
        </is>
      </c>
      <c r="X566" s="84" t="inlineStr">
        <is>
          <t>DCS</t>
        </is>
      </c>
      <c r="Y566" s="27" t="n"/>
      <c r="Z566" s="27" t="n"/>
      <c r="AA566" s="28" t="n"/>
      <c r="AB566" s="33" t="n"/>
      <c r="AC566" s="29" t="n"/>
      <c r="AD566" s="27" t="n"/>
      <c r="AE566" s="27" t="n"/>
      <c r="AF566" s="27" t="n"/>
      <c r="AG566" s="27" t="n"/>
      <c r="AH566" s="27" t="n"/>
      <c r="AI566" s="27" t="n"/>
      <c r="AJ566" s="530" t="n"/>
      <c r="AK566" s="530" t="n"/>
      <c r="AL566" s="27" t="n"/>
      <c r="AM566" s="27" t="n"/>
      <c r="AN566" s="27" t="n"/>
      <c r="AO566" s="27" t="n"/>
      <c r="AP566" s="27" t="n"/>
      <c r="AQ566" s="33" t="n"/>
      <c r="AR566" s="33" t="n"/>
      <c r="AS566" s="33" t="n"/>
      <c r="AT566" s="33" t="n"/>
      <c r="AU566" s="33" t="n"/>
      <c r="AV566" s="33" t="n"/>
      <c r="AW566" s="33" t="n"/>
      <c r="AX566" s="33" t="n"/>
      <c r="AY566" s="33" t="n"/>
      <c r="AZ566" s="33" t="n"/>
      <c r="BA566" s="33" t="n"/>
      <c r="BB566" s="33" t="n"/>
      <c r="BC566" s="33" t="n"/>
      <c r="BD566" s="33" t="n"/>
      <c r="BE566" s="33" t="n"/>
      <c r="BF566" s="33" t="n"/>
      <c r="BG566" s="33" t="n"/>
      <c r="BH566" s="33" t="n"/>
      <c r="BI566" s="27" t="n"/>
      <c r="BJ566" s="33" t="n"/>
      <c r="BK566" s="33" t="n"/>
      <c r="BL566" s="33" t="n"/>
      <c r="BM566" s="27" t="n"/>
      <c r="BN566" s="27" t="n"/>
      <c r="BO566" s="27" t="n"/>
      <c r="BP566" s="27" t="n"/>
      <c r="BQ566" s="36" t="n"/>
      <c r="BR566" s="37" t="n"/>
      <c r="BS566" s="36" t="n"/>
      <c r="BT566" s="37" t="n"/>
    </row>
    <row r="567" ht="19.9" customHeight="1" s="521">
      <c r="A567" s="10" t="n">
        <v>567</v>
      </c>
      <c r="B567" s="15" t="n">
        <v>22</v>
      </c>
      <c r="C567" s="519" t="n"/>
      <c r="D567" s="50">
        <f>LEFT(F567,1)&amp;RIGHT(F567,2)&amp;"N"&amp;G567&amp;"S"&amp;H567&amp;"C"&amp;I567</f>
        <v/>
      </c>
      <c r="E567" s="533" t="inlineStr">
        <is>
          <t>Spare</t>
        </is>
      </c>
      <c r="F567" s="22">
        <f>F566</f>
        <v/>
      </c>
      <c r="G567" s="21">
        <f>G566</f>
        <v/>
      </c>
      <c r="H567" s="21">
        <f>H566</f>
        <v/>
      </c>
      <c r="I567" s="21" t="n">
        <v>22</v>
      </c>
      <c r="J567" s="85">
        <f>J566</f>
        <v/>
      </c>
      <c r="K567" s="22">
        <f>IF(MID(J567,4,3)="551","DO","DI")</f>
        <v/>
      </c>
      <c r="L567" s="22" t="n"/>
      <c r="M567" s="22" t="n"/>
      <c r="N567" s="22">
        <f>IF(N566&lt;&gt;"",N566,"")</f>
        <v/>
      </c>
      <c r="O567" s="22" t="n"/>
      <c r="P567" s="22" t="n"/>
      <c r="Q567" s="22" t="n"/>
      <c r="R567" s="22" t="n"/>
      <c r="S567" s="25">
        <f>"%Z"&amp;TEXT(G567,"00")&amp;TEXT(H567,"0")&amp;"1"&amp;TEXT(I567,"00")</f>
        <v/>
      </c>
      <c r="T567" s="22">
        <f>IF(D567&lt;&gt;"",D567,"")</f>
        <v/>
      </c>
      <c r="U567" s="22" t="n"/>
      <c r="V567" s="22">
        <f>IF(E567&lt;&gt;"",E567,"")</f>
        <v/>
      </c>
      <c r="W567" s="23" t="inlineStr">
        <is>
          <t>dry</t>
        </is>
      </c>
      <c r="X567" s="84" t="inlineStr">
        <is>
          <t>DCS</t>
        </is>
      </c>
      <c r="Y567" s="27" t="n"/>
      <c r="Z567" s="27" t="n"/>
      <c r="AA567" s="28" t="n"/>
      <c r="AB567" s="33" t="n"/>
      <c r="AC567" s="29" t="n"/>
      <c r="AD567" s="27" t="n"/>
      <c r="AE567" s="27" t="n"/>
      <c r="AF567" s="27" t="n"/>
      <c r="AG567" s="27" t="n"/>
      <c r="AH567" s="27" t="n"/>
      <c r="AI567" s="27" t="n"/>
      <c r="AJ567" s="530" t="n"/>
      <c r="AK567" s="530" t="n"/>
      <c r="AL567" s="27" t="n"/>
      <c r="AM567" s="27" t="n"/>
      <c r="AN567" s="27" t="n"/>
      <c r="AO567" s="27" t="n"/>
      <c r="AP567" s="27" t="n"/>
      <c r="AQ567" s="33" t="n"/>
      <c r="AR567" s="33" t="n"/>
      <c r="AS567" s="33" t="n"/>
      <c r="AT567" s="33" t="n"/>
      <c r="AU567" s="33" t="n"/>
      <c r="AV567" s="33" t="n"/>
      <c r="AW567" s="33" t="n"/>
      <c r="AX567" s="33" t="n"/>
      <c r="AY567" s="33" t="n"/>
      <c r="AZ567" s="33" t="n"/>
      <c r="BA567" s="33" t="n"/>
      <c r="BB567" s="33" t="n"/>
      <c r="BC567" s="33" t="n"/>
      <c r="BD567" s="33" t="n"/>
      <c r="BE567" s="33" t="n"/>
      <c r="BF567" s="33" t="n"/>
      <c r="BG567" s="33" t="n"/>
      <c r="BH567" s="33" t="n"/>
      <c r="BI567" s="27" t="n"/>
      <c r="BJ567" s="33" t="n"/>
      <c r="BK567" s="33" t="n"/>
      <c r="BL567" s="33" t="n"/>
      <c r="BM567" s="27" t="n"/>
      <c r="BN567" s="27" t="n"/>
      <c r="BO567" s="27" t="n"/>
      <c r="BP567" s="27" t="n"/>
      <c r="BQ567" s="36" t="n"/>
      <c r="BR567" s="37" t="n"/>
      <c r="BS567" s="36" t="n"/>
      <c r="BT567" s="37" t="n"/>
    </row>
    <row r="568" ht="19.9" customHeight="1" s="521">
      <c r="A568" s="10" t="n">
        <v>568</v>
      </c>
      <c r="B568" s="15" t="n">
        <v>23</v>
      </c>
      <c r="C568" s="519" t="n"/>
      <c r="D568" s="50">
        <f>LEFT(F568,1)&amp;RIGHT(F568,2)&amp;"N"&amp;G568&amp;"S"&amp;H568&amp;"C"&amp;I568</f>
        <v/>
      </c>
      <c r="E568" s="533" t="inlineStr">
        <is>
          <t>Spare</t>
        </is>
      </c>
      <c r="F568" s="22">
        <f>F567</f>
        <v/>
      </c>
      <c r="G568" s="21">
        <f>G567</f>
        <v/>
      </c>
      <c r="H568" s="21">
        <f>H567</f>
        <v/>
      </c>
      <c r="I568" s="21" t="n">
        <v>23</v>
      </c>
      <c r="J568" s="85">
        <f>J567</f>
        <v/>
      </c>
      <c r="K568" s="22">
        <f>IF(MID(J568,4,3)="551","DO","DI")</f>
        <v/>
      </c>
      <c r="L568" s="22" t="n"/>
      <c r="M568" s="22" t="n"/>
      <c r="N568" s="22">
        <f>IF(N567&lt;&gt;"",N567,"")</f>
        <v/>
      </c>
      <c r="O568" s="22" t="n"/>
      <c r="P568" s="22" t="n"/>
      <c r="Q568" s="22" t="n"/>
      <c r="R568" s="22" t="n"/>
      <c r="S568" s="25">
        <f>"%Z"&amp;TEXT(G568,"00")&amp;TEXT(H568,"0")&amp;"1"&amp;TEXT(I568,"00")</f>
        <v/>
      </c>
      <c r="T568" s="22">
        <f>IF(D568&lt;&gt;"",D568,"")</f>
        <v/>
      </c>
      <c r="U568" s="22" t="n"/>
      <c r="V568" s="22">
        <f>IF(E568&lt;&gt;"",E568,"")</f>
        <v/>
      </c>
      <c r="W568" s="23" t="inlineStr">
        <is>
          <t>dry</t>
        </is>
      </c>
      <c r="X568" s="84" t="inlineStr">
        <is>
          <t>DCS</t>
        </is>
      </c>
      <c r="Y568" s="27" t="n"/>
      <c r="Z568" s="27" t="n"/>
      <c r="AA568" s="28" t="n"/>
      <c r="AB568" s="33" t="n"/>
      <c r="AC568" s="29" t="n"/>
      <c r="AD568" s="27" t="n"/>
      <c r="AE568" s="27" t="n"/>
      <c r="AF568" s="27" t="n"/>
      <c r="AG568" s="27" t="n"/>
      <c r="AH568" s="27" t="n"/>
      <c r="AI568" s="27" t="n"/>
      <c r="AJ568" s="530" t="n"/>
      <c r="AK568" s="530" t="n"/>
      <c r="AL568" s="27" t="n"/>
      <c r="AM568" s="27" t="n"/>
      <c r="AN568" s="27" t="n"/>
      <c r="AO568" s="27" t="n"/>
      <c r="AP568" s="27" t="n"/>
      <c r="AQ568" s="33" t="n"/>
      <c r="AR568" s="33" t="n"/>
      <c r="AS568" s="33" t="n"/>
      <c r="AT568" s="33" t="n"/>
      <c r="AU568" s="33" t="n"/>
      <c r="AV568" s="33" t="n"/>
      <c r="AW568" s="33" t="n"/>
      <c r="AX568" s="33" t="n"/>
      <c r="AY568" s="33" t="n"/>
      <c r="AZ568" s="33" t="n"/>
      <c r="BA568" s="33" t="n"/>
      <c r="BB568" s="33" t="n"/>
      <c r="BC568" s="33" t="n"/>
      <c r="BD568" s="33" t="n"/>
      <c r="BE568" s="33" t="n"/>
      <c r="BF568" s="33" t="n"/>
      <c r="BG568" s="33" t="n"/>
      <c r="BH568" s="33" t="n"/>
      <c r="BI568" s="27" t="n"/>
      <c r="BJ568" s="33" t="n"/>
      <c r="BK568" s="33" t="n"/>
      <c r="BL568" s="33" t="n"/>
      <c r="BM568" s="27" t="n"/>
      <c r="BN568" s="27" t="n"/>
      <c r="BO568" s="27" t="n"/>
      <c r="BP568" s="27" t="n"/>
      <c r="BQ568" s="36" t="n"/>
      <c r="BR568" s="37" t="n"/>
      <c r="BS568" s="36" t="n"/>
      <c r="BT568" s="37" t="n"/>
    </row>
    <row r="569" ht="19.9" customHeight="1" s="521">
      <c r="A569" s="10" t="n">
        <v>569</v>
      </c>
      <c r="B569" s="15" t="n">
        <v>24</v>
      </c>
      <c r="C569" s="519" t="n"/>
      <c r="D569" s="50">
        <f>LEFT(F569,1)&amp;RIGHT(F569,2)&amp;"N"&amp;G569&amp;"S"&amp;H569&amp;"C"&amp;I569</f>
        <v/>
      </c>
      <c r="E569" s="533" t="inlineStr">
        <is>
          <t>Spare</t>
        </is>
      </c>
      <c r="F569" s="22">
        <f>F568</f>
        <v/>
      </c>
      <c r="G569" s="21">
        <f>G568</f>
        <v/>
      </c>
      <c r="H569" s="21">
        <f>H568</f>
        <v/>
      </c>
      <c r="I569" s="21" t="n">
        <v>24</v>
      </c>
      <c r="J569" s="85">
        <f>J568</f>
        <v/>
      </c>
      <c r="K569" s="22">
        <f>IF(MID(J569,4,3)="551","DO","DI")</f>
        <v/>
      </c>
      <c r="L569" s="22" t="n"/>
      <c r="M569" s="22" t="n"/>
      <c r="N569" s="22">
        <f>IF(N568&lt;&gt;"",N568,"")</f>
        <v/>
      </c>
      <c r="O569" s="22" t="n"/>
      <c r="P569" s="22" t="n"/>
      <c r="Q569" s="22" t="n"/>
      <c r="R569" s="22" t="n"/>
      <c r="S569" s="25">
        <f>"%Z"&amp;TEXT(G569,"00")&amp;TEXT(H569,"0")&amp;"1"&amp;TEXT(I569,"00")</f>
        <v/>
      </c>
      <c r="T569" s="22">
        <f>IF(D569&lt;&gt;"",D569,"")</f>
        <v/>
      </c>
      <c r="U569" s="22" t="n"/>
      <c r="V569" s="22">
        <f>IF(E569&lt;&gt;"",E569,"")</f>
        <v/>
      </c>
      <c r="W569" s="23" t="inlineStr">
        <is>
          <t>dry</t>
        </is>
      </c>
      <c r="X569" s="84" t="inlineStr">
        <is>
          <t>DCS</t>
        </is>
      </c>
      <c r="Y569" s="27" t="n"/>
      <c r="Z569" s="27" t="n"/>
      <c r="AA569" s="28" t="n"/>
      <c r="AB569" s="33" t="n"/>
      <c r="AC569" s="29" t="n"/>
      <c r="AD569" s="27" t="n"/>
      <c r="AE569" s="27" t="n"/>
      <c r="AF569" s="27" t="n"/>
      <c r="AG569" s="27" t="n"/>
      <c r="AH569" s="27" t="n"/>
      <c r="AI569" s="27" t="n"/>
      <c r="AJ569" s="530" t="n"/>
      <c r="AK569" s="530" t="n"/>
      <c r="AL569" s="27" t="n"/>
      <c r="AM569" s="27" t="n"/>
      <c r="AN569" s="27" t="n"/>
      <c r="AO569" s="27" t="n"/>
      <c r="AP569" s="27" t="n"/>
      <c r="AQ569" s="33" t="n"/>
      <c r="AR569" s="33" t="n"/>
      <c r="AS569" s="33" t="n"/>
      <c r="AT569" s="33" t="n"/>
      <c r="AU569" s="33" t="n"/>
      <c r="AV569" s="33" t="n"/>
      <c r="AW569" s="33" t="n"/>
      <c r="AX569" s="33" t="n"/>
      <c r="AY569" s="33" t="n"/>
      <c r="AZ569" s="33" t="n"/>
      <c r="BA569" s="33" t="n"/>
      <c r="BB569" s="33" t="n"/>
      <c r="BC569" s="33" t="n"/>
      <c r="BD569" s="33" t="n"/>
      <c r="BE569" s="33" t="n"/>
      <c r="BF569" s="33" t="n"/>
      <c r="BG569" s="33" t="n"/>
      <c r="BH569" s="33" t="n"/>
      <c r="BI569" s="27" t="n"/>
      <c r="BJ569" s="33" t="n"/>
      <c r="BK569" s="33" t="n"/>
      <c r="BL569" s="33" t="n"/>
      <c r="BM569" s="27" t="n"/>
      <c r="BN569" s="27" t="n"/>
      <c r="BO569" s="27" t="n"/>
      <c r="BP569" s="27" t="n"/>
      <c r="BQ569" s="36" t="n"/>
      <c r="BR569" s="37" t="n"/>
      <c r="BS569" s="36" t="n"/>
      <c r="BT569" s="37" t="n"/>
    </row>
    <row r="570" ht="19.9" customHeight="1" s="521">
      <c r="A570" s="10" t="n">
        <v>570</v>
      </c>
      <c r="B570" s="15" t="n">
        <v>25</v>
      </c>
      <c r="C570" s="519" t="n"/>
      <c r="D570" s="50">
        <f>LEFT(F570,1)&amp;RIGHT(F570,2)&amp;"N"&amp;G570&amp;"S"&amp;H570&amp;"C"&amp;I570</f>
        <v/>
      </c>
      <c r="E570" s="533" t="inlineStr">
        <is>
          <t>Spare</t>
        </is>
      </c>
      <c r="F570" s="22">
        <f>F569</f>
        <v/>
      </c>
      <c r="G570" s="21">
        <f>G569</f>
        <v/>
      </c>
      <c r="H570" s="21">
        <f>H569</f>
        <v/>
      </c>
      <c r="I570" s="21" t="n">
        <v>25</v>
      </c>
      <c r="J570" s="85">
        <f>J569</f>
        <v/>
      </c>
      <c r="K570" s="22">
        <f>IF(MID(J570,4,3)="551","DO","DI")</f>
        <v/>
      </c>
      <c r="L570" s="22" t="n"/>
      <c r="M570" s="22" t="n"/>
      <c r="N570" s="22">
        <f>IF(N569&lt;&gt;"",N569,"")</f>
        <v/>
      </c>
      <c r="O570" s="22" t="n"/>
      <c r="P570" s="22" t="n"/>
      <c r="Q570" s="22" t="n"/>
      <c r="R570" s="22" t="n"/>
      <c r="S570" s="25">
        <f>"%Z"&amp;TEXT(G570,"00")&amp;TEXT(H570,"0")&amp;"1"&amp;TEXT(I570,"00")</f>
        <v/>
      </c>
      <c r="T570" s="22">
        <f>IF(D570&lt;&gt;"",D570,"")</f>
        <v/>
      </c>
      <c r="U570" s="22" t="n"/>
      <c r="V570" s="22">
        <f>IF(E570&lt;&gt;"",E570,"")</f>
        <v/>
      </c>
      <c r="W570" s="23" t="inlineStr">
        <is>
          <t>dry</t>
        </is>
      </c>
      <c r="X570" s="84" t="inlineStr">
        <is>
          <t>DCS</t>
        </is>
      </c>
      <c r="Y570" s="27" t="n"/>
      <c r="Z570" s="27" t="n"/>
      <c r="AA570" s="28" t="n"/>
      <c r="AB570" s="33" t="n"/>
      <c r="AC570" s="29" t="n"/>
      <c r="AD570" s="27" t="n"/>
      <c r="AE570" s="27" t="n"/>
      <c r="AF570" s="27" t="n"/>
      <c r="AG570" s="27" t="n"/>
      <c r="AH570" s="27" t="n"/>
      <c r="AI570" s="27" t="n"/>
      <c r="AJ570" s="530" t="n"/>
      <c r="AK570" s="530" t="n"/>
      <c r="AL570" s="27" t="n"/>
      <c r="AM570" s="27" t="n"/>
      <c r="AN570" s="27" t="n"/>
      <c r="AO570" s="27" t="n"/>
      <c r="AP570" s="27" t="n"/>
      <c r="AQ570" s="33" t="n"/>
      <c r="AR570" s="33" t="n"/>
      <c r="AS570" s="33" t="n"/>
      <c r="AT570" s="33" t="n"/>
      <c r="AU570" s="33" t="n"/>
      <c r="AV570" s="33" t="n"/>
      <c r="AW570" s="33" t="n"/>
      <c r="AX570" s="33" t="n"/>
      <c r="AY570" s="33" t="n"/>
      <c r="AZ570" s="33" t="n"/>
      <c r="BA570" s="33" t="n"/>
      <c r="BB570" s="33" t="n"/>
      <c r="BC570" s="33" t="n"/>
      <c r="BD570" s="33" t="n"/>
      <c r="BE570" s="33" t="n"/>
      <c r="BF570" s="33" t="n"/>
      <c r="BG570" s="33" t="n"/>
      <c r="BH570" s="33" t="n"/>
      <c r="BI570" s="27" t="n"/>
      <c r="BJ570" s="33" t="n"/>
      <c r="BK570" s="33" t="n"/>
      <c r="BL570" s="33" t="n"/>
      <c r="BM570" s="27" t="n"/>
      <c r="BN570" s="27" t="n"/>
      <c r="BO570" s="27" t="n"/>
      <c r="BP570" s="27" t="n"/>
      <c r="BQ570" s="36" t="n"/>
      <c r="BR570" s="37" t="n"/>
      <c r="BS570" s="36" t="n"/>
      <c r="BT570" s="37" t="n"/>
    </row>
    <row r="571" ht="19.9" customHeight="1" s="521">
      <c r="A571" s="10" t="n">
        <v>571</v>
      </c>
      <c r="B571" s="15" t="n">
        <v>26</v>
      </c>
      <c r="C571" s="519" t="n"/>
      <c r="D571" s="50">
        <f>LEFT(F571,1)&amp;RIGHT(F571,2)&amp;"N"&amp;G571&amp;"S"&amp;H571&amp;"C"&amp;I571</f>
        <v/>
      </c>
      <c r="E571" s="533" t="inlineStr">
        <is>
          <t>Spare</t>
        </is>
      </c>
      <c r="F571" s="22">
        <f>F570</f>
        <v/>
      </c>
      <c r="G571" s="21">
        <f>G570</f>
        <v/>
      </c>
      <c r="H571" s="21">
        <f>H570</f>
        <v/>
      </c>
      <c r="I571" s="21" t="n">
        <v>26</v>
      </c>
      <c r="J571" s="85">
        <f>J570</f>
        <v/>
      </c>
      <c r="K571" s="22">
        <f>IF(MID(J571,4,3)="551","DO","DI")</f>
        <v/>
      </c>
      <c r="L571" s="22" t="n"/>
      <c r="M571" s="22" t="n"/>
      <c r="N571" s="22">
        <f>IF(N570&lt;&gt;"",N570,"")</f>
        <v/>
      </c>
      <c r="O571" s="22" t="n"/>
      <c r="P571" s="22" t="n"/>
      <c r="Q571" s="22" t="n"/>
      <c r="R571" s="22" t="n"/>
      <c r="S571" s="25">
        <f>"%Z"&amp;TEXT(G571,"00")&amp;TEXT(H571,"0")&amp;"1"&amp;TEXT(I571,"00")</f>
        <v/>
      </c>
      <c r="T571" s="22">
        <f>IF(D571&lt;&gt;"",D571,"")</f>
        <v/>
      </c>
      <c r="U571" s="22" t="n"/>
      <c r="V571" s="22">
        <f>IF(E571&lt;&gt;"",E571,"")</f>
        <v/>
      </c>
      <c r="W571" s="23" t="inlineStr">
        <is>
          <t>dry</t>
        </is>
      </c>
      <c r="X571" s="84" t="inlineStr">
        <is>
          <t>DCS</t>
        </is>
      </c>
      <c r="Y571" s="27" t="n"/>
      <c r="Z571" s="27" t="n"/>
      <c r="AA571" s="28" t="n"/>
      <c r="AB571" s="33" t="n"/>
      <c r="AC571" s="29" t="n"/>
      <c r="AD571" s="27" t="n"/>
      <c r="AE571" s="27" t="n"/>
      <c r="AF571" s="27" t="n"/>
      <c r="AG571" s="27" t="n"/>
      <c r="AH571" s="27" t="n"/>
      <c r="AI571" s="27" t="n"/>
      <c r="AJ571" s="530" t="n"/>
      <c r="AK571" s="530" t="n"/>
      <c r="AL571" s="27" t="n"/>
      <c r="AM571" s="27" t="n"/>
      <c r="AN571" s="27" t="n"/>
      <c r="AO571" s="27" t="n"/>
      <c r="AP571" s="27" t="n"/>
      <c r="AQ571" s="33" t="n"/>
      <c r="AR571" s="33" t="n"/>
      <c r="AS571" s="33" t="n"/>
      <c r="AT571" s="33" t="n"/>
      <c r="AU571" s="33" t="n"/>
      <c r="AV571" s="33" t="n"/>
      <c r="AW571" s="33" t="n"/>
      <c r="AX571" s="33" t="n"/>
      <c r="AY571" s="33" t="n"/>
      <c r="AZ571" s="33" t="n"/>
      <c r="BA571" s="33" t="n"/>
      <c r="BB571" s="33" t="n"/>
      <c r="BC571" s="33" t="n"/>
      <c r="BD571" s="33" t="n"/>
      <c r="BE571" s="33" t="n"/>
      <c r="BF571" s="33" t="n"/>
      <c r="BG571" s="33" t="n"/>
      <c r="BH571" s="33" t="n"/>
      <c r="BI571" s="27" t="n"/>
      <c r="BJ571" s="33" t="n"/>
      <c r="BK571" s="33" t="n"/>
      <c r="BL571" s="33" t="n"/>
      <c r="BM571" s="27" t="n"/>
      <c r="BN571" s="27" t="n"/>
      <c r="BO571" s="27" t="n"/>
      <c r="BP571" s="27" t="n"/>
      <c r="BQ571" s="36" t="n"/>
      <c r="BR571" s="37" t="n"/>
      <c r="BS571" s="36" t="n"/>
      <c r="BT571" s="37" t="n"/>
    </row>
    <row r="572" ht="19.9" customHeight="1" s="521">
      <c r="A572" s="10" t="n">
        <v>572</v>
      </c>
      <c r="B572" s="15" t="n">
        <v>27</v>
      </c>
      <c r="C572" s="519" t="n"/>
      <c r="D572" s="50">
        <f>LEFT(F572,1)&amp;RIGHT(F572,2)&amp;"N"&amp;G572&amp;"S"&amp;H572&amp;"C"&amp;I572</f>
        <v/>
      </c>
      <c r="E572" s="533" t="inlineStr">
        <is>
          <t>Spare</t>
        </is>
      </c>
      <c r="F572" s="22">
        <f>F571</f>
        <v/>
      </c>
      <c r="G572" s="21">
        <f>G571</f>
        <v/>
      </c>
      <c r="H572" s="21">
        <f>H571</f>
        <v/>
      </c>
      <c r="I572" s="21" t="n">
        <v>27</v>
      </c>
      <c r="J572" s="85">
        <f>J571</f>
        <v/>
      </c>
      <c r="K572" s="22">
        <f>IF(MID(J572,4,3)="551","DO","DI")</f>
        <v/>
      </c>
      <c r="L572" s="22" t="n"/>
      <c r="M572" s="22" t="n"/>
      <c r="N572" s="22">
        <f>IF(N571&lt;&gt;"",N571,"")</f>
        <v/>
      </c>
      <c r="O572" s="22" t="n"/>
      <c r="P572" s="22" t="n"/>
      <c r="Q572" s="22" t="n"/>
      <c r="R572" s="22" t="n"/>
      <c r="S572" s="25">
        <f>"%Z"&amp;TEXT(G572,"00")&amp;TEXT(H572,"0")&amp;"1"&amp;TEXT(I572,"00")</f>
        <v/>
      </c>
      <c r="T572" s="22">
        <f>IF(D572&lt;&gt;"",D572,"")</f>
        <v/>
      </c>
      <c r="U572" s="22" t="n"/>
      <c r="V572" s="22">
        <f>IF(E572&lt;&gt;"",E572,"")</f>
        <v/>
      </c>
      <c r="W572" s="23" t="inlineStr">
        <is>
          <t>dry</t>
        </is>
      </c>
      <c r="X572" s="84" t="inlineStr">
        <is>
          <t>DCS</t>
        </is>
      </c>
      <c r="Y572" s="27" t="n"/>
      <c r="Z572" s="27" t="n"/>
      <c r="AA572" s="28" t="n"/>
      <c r="AB572" s="33" t="n"/>
      <c r="AC572" s="29" t="n"/>
      <c r="AD572" s="27" t="n"/>
      <c r="AE572" s="27" t="n"/>
      <c r="AF572" s="27" t="n"/>
      <c r="AG572" s="27" t="n"/>
      <c r="AH572" s="27" t="n"/>
      <c r="AI572" s="27" t="n"/>
      <c r="AJ572" s="530" t="n"/>
      <c r="AK572" s="530" t="n"/>
      <c r="AL572" s="27" t="n"/>
      <c r="AM572" s="27" t="n"/>
      <c r="AN572" s="27" t="n"/>
      <c r="AO572" s="27" t="n"/>
      <c r="AP572" s="27" t="n"/>
      <c r="AQ572" s="33" t="n"/>
      <c r="AR572" s="33" t="n"/>
      <c r="AS572" s="33" t="n"/>
      <c r="AT572" s="33" t="n"/>
      <c r="AU572" s="33" t="n"/>
      <c r="AV572" s="33" t="n"/>
      <c r="AW572" s="33" t="n"/>
      <c r="AX572" s="33" t="n"/>
      <c r="AY572" s="33" t="n"/>
      <c r="AZ572" s="33" t="n"/>
      <c r="BA572" s="33" t="n"/>
      <c r="BB572" s="33" t="n"/>
      <c r="BC572" s="33" t="n"/>
      <c r="BD572" s="33" t="n"/>
      <c r="BE572" s="33" t="n"/>
      <c r="BF572" s="33" t="n"/>
      <c r="BG572" s="33" t="n"/>
      <c r="BH572" s="33" t="n"/>
      <c r="BI572" s="27" t="n"/>
      <c r="BJ572" s="33" t="n"/>
      <c r="BK572" s="33" t="n"/>
      <c r="BL572" s="33" t="n"/>
      <c r="BM572" s="27" t="n"/>
      <c r="BN572" s="27" t="n"/>
      <c r="BO572" s="27" t="n"/>
      <c r="BP572" s="27" t="n"/>
      <c r="BQ572" s="36" t="n"/>
      <c r="BR572" s="37" t="n"/>
      <c r="BS572" s="36" t="n"/>
      <c r="BT572" s="37" t="n"/>
    </row>
    <row r="573" ht="19.9" customHeight="1" s="521">
      <c r="A573" s="10" t="n">
        <v>573</v>
      </c>
      <c r="B573" s="15" t="n">
        <v>28</v>
      </c>
      <c r="C573" s="519" t="n"/>
      <c r="D573" s="50">
        <f>LEFT(F573,1)&amp;RIGHT(F573,2)&amp;"N"&amp;G573&amp;"S"&amp;H573&amp;"C"&amp;I573</f>
        <v/>
      </c>
      <c r="E573" s="533" t="inlineStr">
        <is>
          <t>Spare</t>
        </is>
      </c>
      <c r="F573" s="22">
        <f>F572</f>
        <v/>
      </c>
      <c r="G573" s="21">
        <f>G572</f>
        <v/>
      </c>
      <c r="H573" s="21">
        <f>H572</f>
        <v/>
      </c>
      <c r="I573" s="21" t="n">
        <v>28</v>
      </c>
      <c r="J573" s="85">
        <f>J572</f>
        <v/>
      </c>
      <c r="K573" s="22">
        <f>IF(MID(J573,4,3)="551","DO","DI")</f>
        <v/>
      </c>
      <c r="L573" s="22" t="n"/>
      <c r="M573" s="22" t="n"/>
      <c r="N573" s="22">
        <f>IF(N572&lt;&gt;"",N572,"")</f>
        <v/>
      </c>
      <c r="O573" s="22" t="n"/>
      <c r="P573" s="22" t="n"/>
      <c r="Q573" s="22" t="n"/>
      <c r="R573" s="22" t="n"/>
      <c r="S573" s="25">
        <f>"%Z"&amp;TEXT(G573,"00")&amp;TEXT(H573,"0")&amp;"1"&amp;TEXT(I573,"00")</f>
        <v/>
      </c>
      <c r="T573" s="22">
        <f>IF(D573&lt;&gt;"",D573,"")</f>
        <v/>
      </c>
      <c r="U573" s="22" t="n"/>
      <c r="V573" s="22">
        <f>IF(E573&lt;&gt;"",E573,"")</f>
        <v/>
      </c>
      <c r="W573" s="23" t="inlineStr">
        <is>
          <t>dry</t>
        </is>
      </c>
      <c r="X573" s="84" t="inlineStr">
        <is>
          <t>DCS</t>
        </is>
      </c>
      <c r="Y573" s="27" t="n"/>
      <c r="Z573" s="27" t="n"/>
      <c r="AA573" s="28" t="n"/>
      <c r="AB573" s="33" t="n"/>
      <c r="AC573" s="29" t="n"/>
      <c r="AD573" s="27" t="n"/>
      <c r="AE573" s="27" t="n"/>
      <c r="AF573" s="27" t="n"/>
      <c r="AG573" s="27" t="n"/>
      <c r="AH573" s="27" t="n"/>
      <c r="AI573" s="27" t="n"/>
      <c r="AJ573" s="530" t="n"/>
      <c r="AK573" s="530" t="n"/>
      <c r="AL573" s="27" t="n"/>
      <c r="AM573" s="27" t="n"/>
      <c r="AN573" s="27" t="n"/>
      <c r="AO573" s="27" t="n"/>
      <c r="AP573" s="27" t="n"/>
      <c r="AQ573" s="33" t="n"/>
      <c r="AR573" s="33" t="n"/>
      <c r="AS573" s="33" t="n"/>
      <c r="AT573" s="33" t="n"/>
      <c r="AU573" s="33" t="n"/>
      <c r="AV573" s="33" t="n"/>
      <c r="AW573" s="33" t="n"/>
      <c r="AX573" s="33" t="n"/>
      <c r="AY573" s="33" t="n"/>
      <c r="AZ573" s="33" t="n"/>
      <c r="BA573" s="33" t="n"/>
      <c r="BB573" s="33" t="n"/>
      <c r="BC573" s="33" t="n"/>
      <c r="BD573" s="33" t="n"/>
      <c r="BE573" s="33" t="n"/>
      <c r="BF573" s="33" t="n"/>
      <c r="BG573" s="33" t="n"/>
      <c r="BH573" s="33" t="n"/>
      <c r="BI573" s="27" t="n"/>
      <c r="BJ573" s="33" t="n"/>
      <c r="BK573" s="33" t="n"/>
      <c r="BL573" s="33" t="n"/>
      <c r="BM573" s="27" t="n"/>
      <c r="BN573" s="27" t="n"/>
      <c r="BO573" s="27" t="n"/>
      <c r="BP573" s="27" t="n"/>
      <c r="BQ573" s="36" t="n"/>
      <c r="BR573" s="37" t="n"/>
      <c r="BS573" s="36" t="n"/>
      <c r="BT573" s="37" t="n"/>
    </row>
    <row r="574" ht="19.9" customHeight="1" s="521">
      <c r="A574" s="10" t="n">
        <v>574</v>
      </c>
      <c r="B574" s="15" t="n">
        <v>29</v>
      </c>
      <c r="C574" s="519" t="n"/>
      <c r="D574" s="50">
        <f>LEFT(F574,1)&amp;RIGHT(F574,2)&amp;"N"&amp;G574&amp;"S"&amp;H574&amp;"C"&amp;I574</f>
        <v/>
      </c>
      <c r="E574" s="553" t="inlineStr">
        <is>
          <t>Spare</t>
        </is>
      </c>
      <c r="F574" s="22">
        <f>F573</f>
        <v/>
      </c>
      <c r="G574" s="21">
        <f>G573</f>
        <v/>
      </c>
      <c r="H574" s="21">
        <f>H573</f>
        <v/>
      </c>
      <c r="I574" s="21" t="n">
        <v>29</v>
      </c>
      <c r="J574" s="85">
        <f>J573</f>
        <v/>
      </c>
      <c r="K574" s="22">
        <f>IF(MID(J574,4,3)="551","DO","DI")</f>
        <v/>
      </c>
      <c r="L574" s="22" t="n"/>
      <c r="M574" s="22" t="n"/>
      <c r="N574" s="22">
        <f>IF(N573&lt;&gt;"",N573,"")</f>
        <v/>
      </c>
      <c r="O574" s="22" t="n"/>
      <c r="P574" s="22" t="n"/>
      <c r="Q574" s="22" t="n"/>
      <c r="R574" s="22" t="n"/>
      <c r="S574" s="25">
        <f>"%Z"&amp;TEXT(G574,"00")&amp;TEXT(H574,"0")&amp;"1"&amp;TEXT(I574,"00")</f>
        <v/>
      </c>
      <c r="T574" s="22">
        <f>IF(D574&lt;&gt;"",D574,"")</f>
        <v/>
      </c>
      <c r="U574" s="22" t="n"/>
      <c r="V574" s="22">
        <f>IF(E574&lt;&gt;"",E574,"")</f>
        <v/>
      </c>
      <c r="W574" s="23" t="inlineStr">
        <is>
          <t>dry</t>
        </is>
      </c>
      <c r="X574" s="84" t="inlineStr">
        <is>
          <t>DCS</t>
        </is>
      </c>
      <c r="Y574" s="27" t="n"/>
      <c r="Z574" s="27" t="n"/>
      <c r="AA574" s="28" t="n"/>
      <c r="AB574" s="33" t="n"/>
      <c r="AC574" s="29" t="n"/>
      <c r="AD574" s="27" t="n"/>
      <c r="AE574" s="27" t="n"/>
      <c r="AF574" s="27" t="n"/>
      <c r="AG574" s="27" t="n"/>
      <c r="AH574" s="27" t="n"/>
      <c r="AI574" s="27" t="n"/>
      <c r="AJ574" s="530" t="n"/>
      <c r="AK574" s="530" t="n"/>
      <c r="AL574" s="27" t="n"/>
      <c r="AM574" s="27" t="n"/>
      <c r="AN574" s="27" t="n"/>
      <c r="AO574" s="27" t="n"/>
      <c r="AP574" s="27" t="n"/>
      <c r="AQ574" s="33" t="n"/>
      <c r="AR574" s="33" t="n"/>
      <c r="AS574" s="33" t="n"/>
      <c r="AT574" s="33" t="n"/>
      <c r="AU574" s="33" t="n"/>
      <c r="AV574" s="33" t="n"/>
      <c r="AW574" s="33" t="n"/>
      <c r="AX574" s="33" t="n"/>
      <c r="AY574" s="33" t="n"/>
      <c r="AZ574" s="33" t="n"/>
      <c r="BA574" s="33" t="n"/>
      <c r="BB574" s="33" t="n"/>
      <c r="BC574" s="33" t="n"/>
      <c r="BD574" s="33" t="n"/>
      <c r="BE574" s="33" t="n"/>
      <c r="BF574" s="33" t="n"/>
      <c r="BG574" s="33" t="n"/>
      <c r="BH574" s="33" t="n"/>
      <c r="BI574" s="27" t="n"/>
      <c r="BJ574" s="33" t="n"/>
      <c r="BK574" s="33" t="n"/>
      <c r="BL574" s="33" t="n"/>
      <c r="BM574" s="27" t="n"/>
      <c r="BN574" s="27" t="n"/>
      <c r="BO574" s="27" t="n"/>
      <c r="BP574" s="27" t="n"/>
      <c r="BQ574" s="36" t="n"/>
      <c r="BR574" s="37" t="n"/>
      <c r="BS574" s="36" t="n"/>
      <c r="BT574" s="37" t="n"/>
    </row>
    <row r="575" ht="19.9" customHeight="1" s="521">
      <c r="A575" s="10" t="n">
        <v>575</v>
      </c>
      <c r="B575" s="16" t="n">
        <v>30</v>
      </c>
      <c r="C575" s="520" t="n"/>
      <c r="D575" s="50">
        <f>LEFT(F575,1)&amp;RIGHT(F575,2)&amp;"N"&amp;G575&amp;"S"&amp;H575&amp;"C"&amp;I575</f>
        <v/>
      </c>
      <c r="E575" s="533" t="inlineStr">
        <is>
          <t>Spare</t>
        </is>
      </c>
      <c r="F575" s="22">
        <f>F574</f>
        <v/>
      </c>
      <c r="G575" s="21">
        <f>G574</f>
        <v/>
      </c>
      <c r="H575" s="21">
        <f>H574</f>
        <v/>
      </c>
      <c r="I575" s="21" t="n">
        <v>30</v>
      </c>
      <c r="J575" s="85">
        <f>J574</f>
        <v/>
      </c>
      <c r="K575" s="22">
        <f>IF(MID(J575,4,3)="551","DO","DI")</f>
        <v/>
      </c>
      <c r="L575" s="22" t="n"/>
      <c r="M575" s="22" t="n"/>
      <c r="N575" s="22">
        <f>IF(N574&lt;&gt;"",N574,"")</f>
        <v/>
      </c>
      <c r="O575" s="22" t="n"/>
      <c r="P575" s="22" t="n"/>
      <c r="Q575" s="26" t="n"/>
      <c r="R575" s="26" t="n"/>
      <c r="S575" s="25">
        <f>"%Z"&amp;TEXT(G575,"00")&amp;TEXT(H575,"0")&amp;"1"&amp;TEXT(I575,"00")</f>
        <v/>
      </c>
      <c r="T575" s="22">
        <f>IF(D575&lt;&gt;"",D575,"")</f>
        <v/>
      </c>
      <c r="U575" s="26" t="n"/>
      <c r="V575" s="22">
        <f>IF(E575&lt;&gt;"",E575,"")</f>
        <v/>
      </c>
      <c r="W575" s="23" t="inlineStr">
        <is>
          <t>dry</t>
        </is>
      </c>
      <c r="X575" s="84" t="inlineStr">
        <is>
          <t>DCS</t>
        </is>
      </c>
      <c r="Y575" s="27" t="n"/>
      <c r="Z575" s="27" t="n"/>
      <c r="AA575" s="28" t="n"/>
      <c r="AB575" s="33" t="n"/>
      <c r="AC575" s="29" t="n"/>
      <c r="AD575" s="27" t="n"/>
      <c r="AE575" s="27" t="n"/>
      <c r="AF575" s="27" t="n"/>
      <c r="AG575" s="27" t="n"/>
      <c r="AH575" s="32" t="n"/>
      <c r="AI575" s="27" t="n"/>
      <c r="AJ575" s="530" t="n"/>
      <c r="AK575" s="530" t="n"/>
      <c r="AL575" s="27" t="n"/>
      <c r="AM575" s="27" t="n"/>
      <c r="AN575" s="27" t="n"/>
      <c r="AO575" s="27" t="n"/>
      <c r="AP575" s="27" t="n"/>
      <c r="AQ575" s="33" t="n"/>
      <c r="AR575" s="33" t="n"/>
      <c r="AS575" s="33" t="n"/>
      <c r="AT575" s="33" t="n"/>
      <c r="AU575" s="33" t="n"/>
      <c r="AV575" s="33" t="n"/>
      <c r="AW575" s="33" t="n"/>
      <c r="AX575" s="33" t="n"/>
      <c r="AY575" s="33" t="n"/>
      <c r="AZ575" s="33" t="n"/>
      <c r="BA575" s="33" t="n"/>
      <c r="BB575" s="33" t="n"/>
      <c r="BC575" s="33" t="n"/>
      <c r="BD575" s="33" t="n"/>
      <c r="BE575" s="33" t="n"/>
      <c r="BF575" s="33" t="n"/>
      <c r="BG575" s="33" t="n"/>
      <c r="BH575" s="33" t="n"/>
      <c r="BI575" s="27" t="n"/>
      <c r="BJ575" s="33" t="n"/>
      <c r="BK575" s="33" t="n"/>
      <c r="BL575" s="33" t="n"/>
      <c r="BM575" s="27" t="n"/>
      <c r="BN575" s="27" t="n"/>
      <c r="BO575" s="27" t="n"/>
      <c r="BP575" s="27" t="n"/>
      <c r="BQ575" s="36" t="n"/>
      <c r="BR575" s="37" t="n"/>
      <c r="BS575" s="36" t="n"/>
      <c r="BT575" s="37" t="n"/>
    </row>
    <row r="576" ht="19.9" customHeight="1" s="521">
      <c r="A576" s="10" t="n">
        <v>576</v>
      </c>
      <c r="B576" s="16" t="n">
        <v>31</v>
      </c>
      <c r="C576" s="520" t="n"/>
      <c r="D576" s="50">
        <f>LEFT(F576,1)&amp;RIGHT(F576,2)&amp;"N"&amp;G576&amp;"S"&amp;H576&amp;"C"&amp;I576</f>
        <v/>
      </c>
      <c r="E576" s="533" t="inlineStr">
        <is>
          <t>Spare</t>
        </is>
      </c>
      <c r="F576" s="22">
        <f>F575</f>
        <v/>
      </c>
      <c r="G576" s="21">
        <f>G575</f>
        <v/>
      </c>
      <c r="H576" s="21">
        <f>H575</f>
        <v/>
      </c>
      <c r="I576" s="21" t="n">
        <v>31</v>
      </c>
      <c r="J576" s="85">
        <f>J575</f>
        <v/>
      </c>
      <c r="K576" s="22">
        <f>IF(MID(J576,4,3)="551","DO","DI")</f>
        <v/>
      </c>
      <c r="L576" s="22" t="n"/>
      <c r="M576" s="22" t="n"/>
      <c r="N576" s="22">
        <f>IF(N575&lt;&gt;"",N575,"")</f>
        <v/>
      </c>
      <c r="O576" s="22" t="n"/>
      <c r="P576" s="22" t="n"/>
      <c r="Q576" s="22" t="n"/>
      <c r="R576" s="22" t="n"/>
      <c r="S576" s="25">
        <f>"%Z"&amp;TEXT(G576,"00")&amp;TEXT(H576,"0")&amp;"1"&amp;TEXT(I576,"00")</f>
        <v/>
      </c>
      <c r="T576" s="22">
        <f>IF(D576&lt;&gt;"",D576,"")</f>
        <v/>
      </c>
      <c r="U576" s="26" t="n"/>
      <c r="V576" s="22">
        <f>IF(E576&lt;&gt;"",E576,"")</f>
        <v/>
      </c>
      <c r="W576" s="23" t="inlineStr">
        <is>
          <t>dry</t>
        </is>
      </c>
      <c r="X576" s="84" t="inlineStr">
        <is>
          <t>DCS</t>
        </is>
      </c>
      <c r="Y576" s="27" t="n"/>
      <c r="Z576" s="27" t="n"/>
      <c r="AA576" s="28" t="n"/>
      <c r="AB576" s="33" t="n"/>
      <c r="AC576" s="29" t="n"/>
      <c r="AD576" s="27" t="n"/>
      <c r="AE576" s="27" t="n"/>
      <c r="AF576" s="27" t="n"/>
      <c r="AG576" s="27" t="n"/>
      <c r="AH576" s="33" t="n"/>
      <c r="AI576" s="27" t="n"/>
      <c r="AJ576" s="530" t="n"/>
      <c r="AK576" s="530" t="n"/>
      <c r="AL576" s="27" t="n"/>
      <c r="AM576" s="27" t="n"/>
      <c r="AN576" s="27" t="n"/>
      <c r="AO576" s="27" t="n"/>
      <c r="AP576" s="27" t="n"/>
      <c r="AQ576" s="33" t="n"/>
      <c r="AR576" s="33" t="n"/>
      <c r="AS576" s="33" t="n"/>
      <c r="AT576" s="33" t="n"/>
      <c r="AU576" s="33" t="n"/>
      <c r="AV576" s="33" t="n"/>
      <c r="AW576" s="33" t="n"/>
      <c r="AX576" s="33" t="n"/>
      <c r="AY576" s="33" t="n"/>
      <c r="AZ576" s="33" t="n"/>
      <c r="BA576" s="33" t="n"/>
      <c r="BB576" s="33" t="n"/>
      <c r="BC576" s="33" t="n"/>
      <c r="BD576" s="33" t="n"/>
      <c r="BE576" s="33" t="n"/>
      <c r="BF576" s="33" t="n"/>
      <c r="BG576" s="33" t="n"/>
      <c r="BH576" s="33" t="n"/>
      <c r="BI576" s="27" t="n"/>
      <c r="BJ576" s="33" t="n"/>
      <c r="BK576" s="33" t="n"/>
      <c r="BL576" s="33" t="n"/>
      <c r="BM576" s="27" t="n"/>
      <c r="BN576" s="27" t="n"/>
      <c r="BO576" s="27" t="n"/>
      <c r="BP576" s="27" t="n"/>
      <c r="BQ576" s="36" t="n"/>
      <c r="BR576" s="37" t="n"/>
      <c r="BS576" s="36" t="n"/>
      <c r="BT576" s="37" t="n"/>
    </row>
    <row r="577" ht="19.9" customHeight="1" s="521">
      <c r="A577" s="10" t="n">
        <v>577</v>
      </c>
      <c r="B577" s="16" t="n">
        <v>32</v>
      </c>
      <c r="C577" s="520" t="n"/>
      <c r="D577" s="50">
        <f>LEFT(F577,1)&amp;RIGHT(F577,2)&amp;"N"&amp;G577&amp;"S"&amp;H577&amp;"C"&amp;I577</f>
        <v/>
      </c>
      <c r="E577" s="533" t="inlineStr">
        <is>
          <t>Spare</t>
        </is>
      </c>
      <c r="F577" s="22">
        <f>F576</f>
        <v/>
      </c>
      <c r="G577" s="21">
        <f>G576</f>
        <v/>
      </c>
      <c r="H577" s="21">
        <f>H576</f>
        <v/>
      </c>
      <c r="I577" s="21" t="n">
        <v>32</v>
      </c>
      <c r="J577" s="85">
        <f>J576</f>
        <v/>
      </c>
      <c r="K577" s="22">
        <f>IF(MID(J577,4,3)="551","DO","DI")</f>
        <v/>
      </c>
      <c r="L577" s="22" t="n"/>
      <c r="M577" s="22" t="n"/>
      <c r="N577" s="22">
        <f>IF(N576&lt;&gt;"",N576,"")</f>
        <v/>
      </c>
      <c r="O577" s="22" t="n"/>
      <c r="P577" s="22" t="n"/>
      <c r="Q577" s="22" t="n"/>
      <c r="R577" s="22" t="n"/>
      <c r="S577" s="25">
        <f>"%Z"&amp;TEXT(G577,"00")&amp;TEXT(H577,"0")&amp;"1"&amp;TEXT(I577,"00")</f>
        <v/>
      </c>
      <c r="T577" s="22">
        <f>IF(D577&lt;&gt;"",D577,"")</f>
        <v/>
      </c>
      <c r="U577" s="26" t="n"/>
      <c r="V577" s="22">
        <f>IF(E577&lt;&gt;"",E577,"")</f>
        <v/>
      </c>
      <c r="W577" s="23" t="inlineStr">
        <is>
          <t>dry</t>
        </is>
      </c>
      <c r="X577" s="84" t="inlineStr">
        <is>
          <t>DCS</t>
        </is>
      </c>
      <c r="Y577" s="27" t="n"/>
      <c r="Z577" s="27" t="n"/>
      <c r="AA577" s="28" t="n"/>
      <c r="AB577" s="33" t="n"/>
      <c r="AC577" s="29" t="n"/>
      <c r="AD577" s="27" t="n"/>
      <c r="AE577" s="27" t="n"/>
      <c r="AF577" s="27" t="n"/>
      <c r="AG577" s="27" t="n"/>
      <c r="AH577" s="33" t="n"/>
      <c r="AI577" s="27" t="n"/>
      <c r="AJ577" s="530" t="n"/>
      <c r="AK577" s="530" t="n"/>
      <c r="AL577" s="27" t="n"/>
      <c r="AM577" s="27" t="n"/>
      <c r="AN577" s="27" t="n"/>
      <c r="AO577" s="27" t="n"/>
      <c r="AP577" s="27" t="n"/>
      <c r="AQ577" s="33" t="n"/>
      <c r="AR577" s="33" t="n"/>
      <c r="AS577" s="33" t="n"/>
      <c r="AT577" s="33" t="n"/>
      <c r="AU577" s="33" t="n"/>
      <c r="AV577" s="33" t="n"/>
      <c r="AW577" s="33" t="n"/>
      <c r="AX577" s="33" t="n"/>
      <c r="AY577" s="33" t="n"/>
      <c r="AZ577" s="33" t="n"/>
      <c r="BA577" s="33" t="n"/>
      <c r="BB577" s="33" t="n"/>
      <c r="BC577" s="33" t="n"/>
      <c r="BD577" s="33" t="n"/>
      <c r="BE577" s="33" t="n"/>
      <c r="BF577" s="33" t="n"/>
      <c r="BG577" s="33" t="n"/>
      <c r="BH577" s="33" t="n"/>
      <c r="BI577" s="27" t="n"/>
      <c r="BJ577" s="33" t="n"/>
      <c r="BK577" s="33" t="n"/>
      <c r="BL577" s="33" t="n"/>
      <c r="BM577" s="27" t="n"/>
      <c r="BN577" s="27" t="n"/>
      <c r="BO577" s="27" t="n"/>
      <c r="BP577" s="27" t="n"/>
      <c r="BQ577" s="36" t="n"/>
      <c r="BR577" s="37" t="n"/>
      <c r="BS577" s="36" t="n"/>
      <c r="BT577" s="37" t="n"/>
    </row>
  </sheetData>
  <autoFilter ref="A1:BV577"/>
  <conditionalFormatting sqref="E1">
    <cfRule type="duplicateValues" priority="412" dxfId="220" stopIfTrue="1"/>
    <cfRule type="duplicateValues" priority="413" dxfId="219" stopIfTrue="1"/>
  </conditionalFormatting>
  <conditionalFormatting sqref="E271:E277">
    <cfRule type="uniqueValues" priority="243" dxfId="275"/>
    <cfRule type="duplicateValues" priority="244" dxfId="275"/>
  </conditionalFormatting>
  <conditionalFormatting sqref="J578:J1048576 J258:J289 J1:J161">
    <cfRule type="containsText" priority="310" operator="containsText" dxfId="221" text="551">
      <formula>NOT(ISERROR(SEARCH("551",J1)))</formula>
    </cfRule>
  </conditionalFormatting>
  <conditionalFormatting sqref="J162:J193">
    <cfRule type="containsText" priority="301" operator="containsText" dxfId="221" text="551">
      <formula>NOT(ISERROR(SEARCH("551",J162)))</formula>
    </cfRule>
  </conditionalFormatting>
  <conditionalFormatting sqref="J290:J353">
    <cfRule type="containsText" priority="278" operator="containsText" dxfId="221" text="551">
      <formula>NOT(ISERROR(SEARCH("551",J290)))</formula>
    </cfRule>
  </conditionalFormatting>
  <conditionalFormatting sqref="J418:J449">
    <cfRule type="containsText" priority="266" operator="containsText" dxfId="221" text="551">
      <formula>NOT(ISERROR(SEARCH("551",J418)))</formula>
    </cfRule>
  </conditionalFormatting>
  <conditionalFormatting sqref="J514:J545">
    <cfRule type="containsText" priority="257" operator="containsText" dxfId="221" text="551">
      <formula>NOT(ISERROR(SEARCH("551",J514)))</formula>
    </cfRule>
  </conditionalFormatting>
  <conditionalFormatting sqref="M578:M1048576 M258:M289 M1:M161">
    <cfRule type="cellIs" priority="309" operator="equal" dxfId="221">
      <formula>"nc"</formula>
    </cfRule>
  </conditionalFormatting>
  <conditionalFormatting sqref="M162:M193">
    <cfRule type="cellIs" priority="300" operator="equal" dxfId="221">
      <formula>"nc"</formula>
    </cfRule>
  </conditionalFormatting>
  <conditionalFormatting sqref="M290:M353">
    <cfRule type="cellIs" priority="277" operator="equal" dxfId="221">
      <formula>"nc"</formula>
    </cfRule>
  </conditionalFormatting>
  <conditionalFormatting sqref="M418:M449">
    <cfRule type="cellIs" priority="242" operator="equal" dxfId="221">
      <formula>"nc"</formula>
    </cfRule>
  </conditionalFormatting>
  <conditionalFormatting sqref="M514:M537">
    <cfRule type="cellIs" priority="241" operator="equal" dxfId="221">
      <formula>"nc"</formula>
    </cfRule>
  </conditionalFormatting>
  <conditionalFormatting sqref="M542:M545">
    <cfRule type="cellIs" priority="256" operator="equal" dxfId="221">
      <formula>"nc"</formula>
    </cfRule>
  </conditionalFormatting>
  <conditionalFormatting sqref="V2:V193 V258:V353 V418:V449 V514:V545">
    <cfRule type="expression" priority="409" dxfId="223">
      <formula>LENB($V2)&gt;24</formula>
    </cfRule>
  </conditionalFormatting>
  <conditionalFormatting sqref="E339:E340">
    <cfRule type="duplicateValues" priority="284" dxfId="221"/>
    <cfRule type="duplicateValues" priority="285" dxfId="221"/>
    <cfRule type="duplicateValues" priority="286" dxfId="221"/>
  </conditionalFormatting>
  <conditionalFormatting sqref="E435:E437">
    <cfRule type="duplicateValues" priority="270" dxfId="221"/>
    <cfRule type="duplicateValues" priority="271" dxfId="221"/>
    <cfRule type="duplicateValues" priority="272" dxfId="221"/>
  </conditionalFormatting>
  <conditionalFormatting sqref="E158:E161">
    <cfRule type="uniqueValues" priority="238" dxfId="275"/>
    <cfRule type="duplicateValues" priority="239" dxfId="275"/>
  </conditionalFormatting>
  <conditionalFormatting sqref="E446:E449">
    <cfRule type="uniqueValues" priority="222" dxfId="275"/>
    <cfRule type="duplicateValues" priority="223" dxfId="275"/>
  </conditionalFormatting>
  <conditionalFormatting sqref="E120:E123">
    <cfRule type="uniqueValues" priority="212" dxfId="275"/>
    <cfRule type="duplicateValues" priority="213" dxfId="275"/>
  </conditionalFormatting>
  <conditionalFormatting sqref="E514:E545 E346:E353 E272:E343 E258:E270 E124:E157 E66:E119 E1 E162:E193 E418:E445 E578:E1048576 E34:E63">
    <cfRule type="uniqueValues" priority="953" dxfId="275"/>
    <cfRule type="duplicateValues" priority="954" dxfId="275"/>
  </conditionalFormatting>
  <conditionalFormatting sqref="E344:E345">
    <cfRule type="uniqueValues" priority="199" dxfId="275"/>
    <cfRule type="duplicateValues" priority="200" dxfId="275"/>
  </conditionalFormatting>
  <conditionalFormatting sqref="M538:M539">
    <cfRule type="cellIs" priority="192" operator="equal" dxfId="221">
      <formula>"nc"</formula>
    </cfRule>
  </conditionalFormatting>
  <conditionalFormatting sqref="M540:M541">
    <cfRule type="cellIs" priority="191" operator="equal" dxfId="221">
      <formula>"nc"</formula>
    </cfRule>
  </conditionalFormatting>
  <conditionalFormatting sqref="J194:J225">
    <cfRule type="containsText" priority="183" operator="containsText" dxfId="221" text="551">
      <formula>NOT(ISERROR(SEARCH("551",J194)))</formula>
    </cfRule>
  </conditionalFormatting>
  <conditionalFormatting sqref="M194:M225">
    <cfRule type="cellIs" priority="182" operator="equal" dxfId="221">
      <formula>"nc"</formula>
    </cfRule>
  </conditionalFormatting>
  <conditionalFormatting sqref="V194:V225">
    <cfRule type="expression" priority="184" dxfId="223">
      <formula>LENB($V194)&gt;24</formula>
    </cfRule>
  </conditionalFormatting>
  <conditionalFormatting sqref="E212:E223">
    <cfRule type="uniqueValues" priority="180" dxfId="275"/>
    <cfRule type="duplicateValues" priority="181" dxfId="275"/>
  </conditionalFormatting>
  <conditionalFormatting sqref="E224">
    <cfRule type="uniqueValues" priority="175" dxfId="275"/>
    <cfRule type="duplicateValues" priority="176" dxfId="275"/>
  </conditionalFormatting>
  <conditionalFormatting sqref="E194:E211">
    <cfRule type="uniqueValues" priority="185" dxfId="275"/>
    <cfRule type="duplicateValues" priority="186" dxfId="275"/>
  </conditionalFormatting>
  <conditionalFormatting sqref="J226:J257">
    <cfRule type="containsText" priority="147" operator="containsText" dxfId="221" text="551">
      <formula>NOT(ISERROR(SEARCH("551",J226)))</formula>
    </cfRule>
  </conditionalFormatting>
  <conditionalFormatting sqref="M226:M257">
    <cfRule type="cellIs" priority="146" operator="equal" dxfId="221">
      <formula>"nc"</formula>
    </cfRule>
  </conditionalFormatting>
  <conditionalFormatting sqref="V226:V257">
    <cfRule type="expression" priority="148" dxfId="223">
      <formula>LENB($V226)&gt;24</formula>
    </cfRule>
  </conditionalFormatting>
  <conditionalFormatting sqref="E244:E255">
    <cfRule type="uniqueValues" priority="144" dxfId="275"/>
    <cfRule type="duplicateValues" priority="145" dxfId="275"/>
  </conditionalFormatting>
  <conditionalFormatting sqref="E256">
    <cfRule type="uniqueValues" priority="139" dxfId="275"/>
    <cfRule type="duplicateValues" priority="140" dxfId="275"/>
  </conditionalFormatting>
  <conditionalFormatting sqref="E226:E243">
    <cfRule type="uniqueValues" priority="149" dxfId="275"/>
    <cfRule type="duplicateValues" priority="150" dxfId="275"/>
  </conditionalFormatting>
  <conditionalFormatting sqref="J354:J385">
    <cfRule type="containsText" priority="129" operator="containsText" dxfId="221" text="551">
      <formula>NOT(ISERROR(SEARCH("551",J354)))</formula>
    </cfRule>
  </conditionalFormatting>
  <conditionalFormatting sqref="M354:M385">
    <cfRule type="cellIs" priority="128" operator="equal" dxfId="221">
      <formula>"nc"</formula>
    </cfRule>
  </conditionalFormatting>
  <conditionalFormatting sqref="V354:V385">
    <cfRule type="expression" priority="130" dxfId="223">
      <formula>LENB($V354)&gt;24</formula>
    </cfRule>
  </conditionalFormatting>
  <conditionalFormatting sqref="E372:E383">
    <cfRule type="uniqueValues" priority="126" dxfId="275"/>
    <cfRule type="duplicateValues" priority="127" dxfId="275"/>
  </conditionalFormatting>
  <conditionalFormatting sqref="E384">
    <cfRule type="uniqueValues" priority="121" dxfId="275"/>
    <cfRule type="duplicateValues" priority="122" dxfId="275"/>
  </conditionalFormatting>
  <conditionalFormatting sqref="E354:E371">
    <cfRule type="uniqueValues" priority="131" dxfId="275"/>
    <cfRule type="duplicateValues" priority="132" dxfId="275"/>
  </conditionalFormatting>
  <conditionalFormatting sqref="J386:J417">
    <cfRule type="containsText" priority="111" operator="containsText" dxfId="221" text="551">
      <formula>NOT(ISERROR(SEARCH("551",J386)))</formula>
    </cfRule>
  </conditionalFormatting>
  <conditionalFormatting sqref="M386:M417">
    <cfRule type="cellIs" priority="110" operator="equal" dxfId="221">
      <formula>"nc"</formula>
    </cfRule>
  </conditionalFormatting>
  <conditionalFormatting sqref="V386:V417">
    <cfRule type="expression" priority="112" dxfId="223">
      <formula>LENB($V386)&gt;24</formula>
    </cfRule>
  </conditionalFormatting>
  <conditionalFormatting sqref="E404:E415">
    <cfRule type="uniqueValues" priority="108" dxfId="275"/>
    <cfRule type="duplicateValues" priority="109" dxfId="275"/>
  </conditionalFormatting>
  <conditionalFormatting sqref="E416">
    <cfRule type="uniqueValues" priority="103" dxfId="275"/>
    <cfRule type="duplicateValues" priority="104" dxfId="275"/>
  </conditionalFormatting>
  <conditionalFormatting sqref="E386:E403">
    <cfRule type="uniqueValues" priority="113" dxfId="275"/>
    <cfRule type="duplicateValues" priority="114" dxfId="275"/>
  </conditionalFormatting>
  <conditionalFormatting sqref="J450:J481">
    <cfRule type="containsText" priority="93" operator="containsText" dxfId="221" text="551">
      <formula>NOT(ISERROR(SEARCH("551",J450)))</formula>
    </cfRule>
  </conditionalFormatting>
  <conditionalFormatting sqref="M450:M481">
    <cfRule type="cellIs" priority="92" operator="equal" dxfId="221">
      <formula>"nc"</formula>
    </cfRule>
  </conditionalFormatting>
  <conditionalFormatting sqref="V450:V481">
    <cfRule type="expression" priority="94" dxfId="223">
      <formula>LENB($V450)&gt;24</formula>
    </cfRule>
  </conditionalFormatting>
  <conditionalFormatting sqref="E468:E479">
    <cfRule type="uniqueValues" priority="90" dxfId="275"/>
    <cfRule type="duplicateValues" priority="91" dxfId="275"/>
  </conditionalFormatting>
  <conditionalFormatting sqref="E480">
    <cfRule type="uniqueValues" priority="85" dxfId="275"/>
    <cfRule type="duplicateValues" priority="86" dxfId="275"/>
  </conditionalFormatting>
  <conditionalFormatting sqref="E450:E467">
    <cfRule type="uniqueValues" priority="95" dxfId="275"/>
    <cfRule type="duplicateValues" priority="96" dxfId="275"/>
  </conditionalFormatting>
  <conditionalFormatting sqref="J482:J513">
    <cfRule type="containsText" priority="75" operator="containsText" dxfId="221" text="551">
      <formula>NOT(ISERROR(SEARCH("551",J482)))</formula>
    </cfRule>
  </conditionalFormatting>
  <conditionalFormatting sqref="M482:M513">
    <cfRule type="cellIs" priority="74" operator="equal" dxfId="221">
      <formula>"nc"</formula>
    </cfRule>
  </conditionalFormatting>
  <conditionalFormatting sqref="V482:V513">
    <cfRule type="expression" priority="76" dxfId="223">
      <formula>LENB($V482)&gt;24</formula>
    </cfRule>
  </conditionalFormatting>
  <conditionalFormatting sqref="E500:E511">
    <cfRule type="uniqueValues" priority="72" dxfId="275"/>
    <cfRule type="duplicateValues" priority="73" dxfId="275"/>
  </conditionalFormatting>
  <conditionalFormatting sqref="E512">
    <cfRule type="uniqueValues" priority="67" dxfId="275"/>
    <cfRule type="duplicateValues" priority="68" dxfId="275"/>
  </conditionalFormatting>
  <conditionalFormatting sqref="E482:E499">
    <cfRule type="uniqueValues" priority="77" dxfId="275"/>
    <cfRule type="duplicateValues" priority="78" dxfId="275"/>
  </conditionalFormatting>
  <conditionalFormatting sqref="J546:J577">
    <cfRule type="containsText" priority="51" operator="containsText" dxfId="221" text="551">
      <formula>NOT(ISERROR(SEARCH("551",J546)))</formula>
    </cfRule>
  </conditionalFormatting>
  <conditionalFormatting sqref="M546:M569">
    <cfRule type="cellIs" priority="49" operator="equal" dxfId="221">
      <formula>"nc"</formula>
    </cfRule>
  </conditionalFormatting>
  <conditionalFormatting sqref="M574:M577">
    <cfRule type="cellIs" priority="50" operator="equal" dxfId="221">
      <formula>"nc"</formula>
    </cfRule>
  </conditionalFormatting>
  <conditionalFormatting sqref="V546:V577">
    <cfRule type="expression" priority="60" dxfId="223">
      <formula>LENB($V546)&gt;24</formula>
    </cfRule>
  </conditionalFormatting>
  <conditionalFormatting sqref="E546:E577">
    <cfRule type="uniqueValues" priority="62" dxfId="275"/>
    <cfRule type="duplicateValues" priority="63" dxfId="275"/>
  </conditionalFormatting>
  <conditionalFormatting sqref="M570:M571">
    <cfRule type="cellIs" priority="48" operator="equal" dxfId="221">
      <formula>"nc"</formula>
    </cfRule>
  </conditionalFormatting>
  <conditionalFormatting sqref="M572:M573">
    <cfRule type="cellIs" priority="47" operator="equal" dxfId="221">
      <formula>"nc"</formula>
    </cfRule>
  </conditionalFormatting>
  <conditionalFormatting sqref="D34:D35 D1:D2 D66:D91 D98:D125 D130:D154 D162:D183 D194:D196 D226:D233 D258:D262 D290:D295 D322:D340 D354:D368 D370:D381 D386:D405 D418:D443 D450:D474 D482:D509 D514:D524 D530 D546:D563 D578:D1048576">
    <cfRule type="duplicateValues" priority="45" dxfId="272"/>
  </conditionalFormatting>
  <conditionalFormatting sqref="D3:D33">
    <cfRule type="duplicateValues" priority="43" dxfId="221"/>
    <cfRule type="duplicateValues" priority="44" dxfId="221"/>
  </conditionalFormatting>
  <conditionalFormatting sqref="D36:D65">
    <cfRule type="duplicateValues" priority="41" dxfId="221"/>
    <cfRule type="duplicateValues" priority="42" dxfId="221"/>
  </conditionalFormatting>
  <conditionalFormatting sqref="D92:D97">
    <cfRule type="duplicateValues" priority="39" dxfId="221"/>
    <cfRule type="duplicateValues" priority="40" dxfId="221"/>
  </conditionalFormatting>
  <conditionalFormatting sqref="D126:D129">
    <cfRule type="duplicateValues" priority="37" dxfId="221"/>
    <cfRule type="duplicateValues" priority="38" dxfId="221"/>
  </conditionalFormatting>
  <conditionalFormatting sqref="D155:D161">
    <cfRule type="duplicateValues" priority="35" dxfId="221"/>
    <cfRule type="duplicateValues" priority="36" dxfId="221"/>
  </conditionalFormatting>
  <conditionalFormatting sqref="D184:D193">
    <cfRule type="duplicateValues" priority="33" dxfId="221"/>
    <cfRule type="duplicateValues" priority="34" dxfId="221"/>
  </conditionalFormatting>
  <conditionalFormatting sqref="D197:D225">
    <cfRule type="duplicateValues" priority="31" dxfId="221"/>
    <cfRule type="duplicateValues" priority="32" dxfId="221"/>
  </conditionalFormatting>
  <conditionalFormatting sqref="D234:D257">
    <cfRule type="duplicateValues" priority="29" dxfId="221"/>
    <cfRule type="duplicateValues" priority="30" dxfId="221"/>
  </conditionalFormatting>
  <conditionalFormatting sqref="D263:D289">
    <cfRule type="duplicateValues" priority="27" dxfId="221"/>
    <cfRule type="duplicateValues" priority="28" dxfId="221"/>
  </conditionalFormatting>
  <conditionalFormatting sqref="D296:D321">
    <cfRule type="duplicateValues" priority="25" dxfId="221"/>
    <cfRule type="duplicateValues" priority="26" dxfId="221"/>
  </conditionalFormatting>
  <conditionalFormatting sqref="D341:D353">
    <cfRule type="duplicateValues" priority="23" dxfId="221"/>
    <cfRule type="duplicateValues" priority="24" dxfId="221"/>
  </conditionalFormatting>
  <conditionalFormatting sqref="D369">
    <cfRule type="duplicateValues" priority="21" dxfId="221"/>
    <cfRule type="duplicateValues" priority="22" dxfId="221"/>
  </conditionalFormatting>
  <conditionalFormatting sqref="D382:D385">
    <cfRule type="duplicateValues" priority="19" dxfId="221"/>
    <cfRule type="duplicateValues" priority="20" dxfId="221"/>
  </conditionalFormatting>
  <conditionalFormatting sqref="D406:D417">
    <cfRule type="duplicateValues" priority="17" dxfId="221"/>
    <cfRule type="duplicateValues" priority="18" dxfId="221"/>
  </conditionalFormatting>
  <conditionalFormatting sqref="D444:D449">
    <cfRule type="duplicateValues" priority="15" dxfId="221"/>
    <cfRule type="duplicateValues" priority="16" dxfId="221"/>
  </conditionalFormatting>
  <conditionalFormatting sqref="D475:D481">
    <cfRule type="duplicateValues" priority="13" dxfId="221"/>
    <cfRule type="duplicateValues" priority="14" dxfId="221"/>
  </conditionalFormatting>
  <conditionalFormatting sqref="D510:D513">
    <cfRule type="duplicateValues" priority="11" dxfId="221"/>
    <cfRule type="duplicateValues" priority="12" dxfId="221"/>
  </conditionalFormatting>
  <conditionalFormatting sqref="D525:D529">
    <cfRule type="duplicateValues" priority="9" dxfId="221"/>
    <cfRule type="duplicateValues" priority="10" dxfId="221"/>
  </conditionalFormatting>
  <conditionalFormatting sqref="D531:D545">
    <cfRule type="duplicateValues" priority="7" dxfId="221"/>
    <cfRule type="duplicateValues" priority="8" dxfId="221"/>
  </conditionalFormatting>
  <conditionalFormatting sqref="D564:D577">
    <cfRule type="duplicateValues" priority="5" dxfId="221"/>
    <cfRule type="duplicateValues" priority="6" dxfId="221"/>
  </conditionalFormatting>
  <conditionalFormatting sqref="E2">
    <cfRule type="expression" priority="4" dxfId="228">
      <formula>LENB($G2)&gt;24</formula>
    </cfRule>
  </conditionalFormatting>
  <conditionalFormatting sqref="E3:E17">
    <cfRule type="expression" priority="3" dxfId="228">
      <formula>LENB($G3)&gt;24</formula>
    </cfRule>
  </conditionalFormatting>
  <conditionalFormatting sqref="E18">
    <cfRule type="expression" priority="2" dxfId="228">
      <formula>LENB($G18)&gt;24</formula>
    </cfRule>
  </conditionalFormatting>
  <conditionalFormatting sqref="E19:E33">
    <cfRule type="expression" priority="1" dxfId="228">
      <formula>LENB($G19)&gt;24</formula>
    </cfRule>
  </conditionalFormatting>
  <pageMargins left="0.699305555555556" right="0.699305555555556" top="0.75" bottom="0.75" header="0.3" footer="0.3"/>
  <pageSetup orientation="landscape" paperSize="8" scale="57"/>
  <rowBreaks count="18" manualBreakCount="18">
    <brk id="33" min="1" max="72" man="1"/>
    <brk id="65" min="1" max="72" man="1"/>
    <brk id="97" min="1" max="72" man="1"/>
    <brk id="129" min="0" max="16383" man="1"/>
    <brk id="161" min="0" max="16383" man="1"/>
    <brk id="193" min="1" max="72" man="1"/>
    <brk id="225" min="0" max="16383" man="1"/>
    <brk id="257" min="1" max="72" man="1"/>
    <brk id="289" min="0" max="16383" man="1"/>
    <brk id="321" min="0" max="16383" man="1"/>
    <brk id="353" min="1" max="72" man="1"/>
    <brk id="385" min="1" max="72" man="1"/>
    <brk id="417" min="1" max="72" man="1"/>
    <brk id="449" min="1" max="72" man="1"/>
    <brk id="481" min="1" max="72" man="1"/>
    <brk id="513" min="1" max="72" man="1"/>
    <brk id="545" min="1" max="72" man="1"/>
    <brk id="593" min="1" max="72" man="1"/>
  </rowBreaks>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2"/>
  <sheetViews>
    <sheetView workbookViewId="0">
      <selection activeCell="C15" sqref="C15"/>
    </sheetView>
  </sheetViews>
  <sheetFormatPr baseColWidth="8" defaultRowHeight="13.5"/>
  <cols>
    <col width="12.75" bestFit="1" customWidth="1" style="521" min="1" max="1"/>
    <col width="47.125" bestFit="1" customWidth="1" style="521" min="2" max="3"/>
  </cols>
  <sheetData>
    <row r="1">
      <c r="A1" s="14" t="inlineStr">
        <is>
          <t>PID_TAG</t>
        </is>
      </c>
      <c r="B1" s="526" t="inlineStr">
        <is>
          <t>COMMENT</t>
        </is>
      </c>
      <c r="C1" s="51" t="inlineStr">
        <is>
          <t>TGCOMM</t>
        </is>
      </c>
    </row>
    <row r="2">
      <c r="A2" s="43" t="inlineStr">
        <is>
          <t>18-PT-62302</t>
        </is>
      </c>
      <c r="B2" s="541" t="inlineStr">
        <is>
          <t>李强测试</t>
        </is>
      </c>
      <c r="C2" s="22" t="inlineStr">
        <is>
          <t>李强测试1</t>
        </is>
      </c>
    </row>
  </sheetData>
  <conditionalFormatting sqref="A1:A2">
    <cfRule type="duplicateValues" priority="2" dxfId="221"/>
  </conditionalFormatting>
  <conditionalFormatting sqref="A1">
    <cfRule type="duplicateValues" priority="3" dxfId="221"/>
    <cfRule type="duplicateValues" priority="5" dxfId="220" stopIfTrue="1"/>
    <cfRule type="duplicateValues" priority="6" dxfId="219" stopIfTrue="1"/>
  </conditionalFormatting>
  <conditionalFormatting sqref="C2">
    <cfRule type="expression" priority="1" dxfId="223">
      <formula>LENB($G2)&gt;24</formula>
    </cfRule>
  </conditionalFormatting>
  <pageMargins left="0.7" right="0.7" top="0.75" bottom="0.75" header="0.3" footer="0.3"/>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AC1104"/>
  <sheetViews>
    <sheetView zoomScale="85" zoomScaleNormal="85" workbookViewId="0">
      <selection activeCell="B2" sqref="B2:F3"/>
    </sheetView>
  </sheetViews>
  <sheetFormatPr baseColWidth="8" defaultRowHeight="12.75"/>
  <cols>
    <col width="10.875" bestFit="1" customWidth="1" style="200" min="1" max="1"/>
    <col width="17.25" bestFit="1" customWidth="1" style="170" min="2" max="2"/>
    <col width="43" bestFit="1" customWidth="1" style="170" min="3" max="3"/>
    <col width="46.125" bestFit="1" customWidth="1" style="170" min="4" max="4"/>
    <col width="24.625" customWidth="1" style="170" min="5" max="5"/>
    <col width="11.75" bestFit="1" customWidth="1" style="170" min="6" max="6"/>
    <col width="10.375" bestFit="1" customWidth="1" style="170" min="7" max="7"/>
    <col width="8.125" customWidth="1" style="170" min="8" max="8"/>
    <col width="12.125" bestFit="1" customWidth="1" style="170" min="9" max="9"/>
    <col width="11.625" customWidth="1" style="647" min="10" max="10"/>
    <col width="6.5" bestFit="1" customWidth="1" style="647" min="11" max="11"/>
    <col width="7.375" bestFit="1" customWidth="1" style="171" min="12" max="12"/>
    <col width="13.25" bestFit="1" customWidth="1" style="170" min="13" max="13"/>
    <col width="12.625" bestFit="1" customWidth="1" style="170" min="14" max="14"/>
    <col width="12.625" customWidth="1" style="170" min="15" max="15"/>
    <col width="15.875" bestFit="1" customWidth="1" style="170" min="16" max="16"/>
    <col width="16.25" bestFit="1" customWidth="1" style="170" min="17" max="17"/>
    <col width="4.5" bestFit="1" customWidth="1" style="170" min="18" max="18"/>
    <col width="12.5" bestFit="1" customWidth="1" style="193" min="19" max="19"/>
    <col width="18.375" bestFit="1" customWidth="1" style="193" min="20" max="20"/>
    <col width="9" customWidth="1" style="193" min="21" max="21"/>
    <col width="10.875" bestFit="1" customWidth="1" style="200" min="22" max="22"/>
    <col width="4.5" bestFit="1" customWidth="1" style="193" min="23" max="23"/>
    <col width="6.5" bestFit="1" customWidth="1" style="193" min="24" max="24"/>
    <col width="10.5" bestFit="1" customWidth="1" style="193" min="25" max="25"/>
    <col width="17.25" bestFit="1" customWidth="1" style="193" min="26" max="26"/>
    <col width="2.625" bestFit="1" customWidth="1" style="193" min="27" max="29"/>
    <col width="9" customWidth="1" style="193" min="30" max="50"/>
    <col width="9" customWidth="1" style="193" min="51" max="16384"/>
  </cols>
  <sheetData>
    <row r="1" ht="13.5" customHeight="1" s="521">
      <c r="A1" s="200" t="inlineStr">
        <is>
          <t>LOOP NO1</t>
        </is>
      </c>
      <c r="B1" s="14" t="inlineStr">
        <is>
          <t>PID_TAG</t>
        </is>
      </c>
      <c r="C1" s="170" t="inlineStr">
        <is>
          <t>INSTRUMENT TYPE</t>
        </is>
      </c>
      <c r="D1" s="505" t="inlineStr">
        <is>
          <t>COMMENT</t>
        </is>
      </c>
      <c r="E1" s="170" t="inlineStr">
        <is>
          <t>P&amp;IDNO</t>
        </is>
      </c>
      <c r="F1" s="51" t="inlineStr">
        <is>
          <t>DCSTAG1</t>
        </is>
      </c>
      <c r="G1" s="517" t="inlineStr">
        <is>
          <t>信号类型1</t>
        </is>
      </c>
      <c r="H1" s="505" t="inlineStr">
        <is>
          <t>REDUN1</t>
        </is>
      </c>
      <c r="I1" s="515" t="inlineStr">
        <is>
          <t>SIGNAL1</t>
        </is>
      </c>
      <c r="J1" s="648" t="inlineStr">
        <is>
          <t>SIGNAL</t>
        </is>
      </c>
      <c r="L1" s="171" t="inlineStr">
        <is>
          <t>QTY</t>
        </is>
      </c>
      <c r="M1" s="170" t="inlineStr">
        <is>
          <t>Signal_Detail</t>
        </is>
      </c>
      <c r="N1" s="505" t="inlineStr">
        <is>
          <t>IS-BARRIER</t>
        </is>
      </c>
      <c r="O1" s="505" t="inlineStr">
        <is>
          <t>IS_Non_IS</t>
        </is>
      </c>
      <c r="P1" s="170" t="inlineStr">
        <is>
          <t>CARD#/RACK#</t>
        </is>
      </c>
      <c r="Q1" s="170" t="inlineStr">
        <is>
          <t>REMARKS</t>
        </is>
      </c>
      <c r="S1" s="31" t="inlineStr">
        <is>
          <t>JB_CABLE_NM1</t>
        </is>
      </c>
      <c r="T1" s="30" t="inlineStr">
        <is>
          <t>J.B.NAME1</t>
        </is>
      </c>
      <c r="V1" s="200" t="inlineStr">
        <is>
          <t>LOOP NO</t>
        </is>
      </c>
      <c r="Z1" s="193" t="inlineStr">
        <is>
          <t>DCSTAG1</t>
        </is>
      </c>
    </row>
    <row r="2" ht="13.5" customHeight="1" s="521">
      <c r="A2" s="200" t="n">
        <v>1840</v>
      </c>
      <c r="B2" s="179" t="inlineStr">
        <is>
          <t>18-TT-61102</t>
        </is>
      </c>
      <c r="C2" s="177" t="inlineStr">
        <is>
          <t>Integral Temperature Transmitter</t>
        </is>
      </c>
      <c r="D2" s="179" t="inlineStr">
        <is>
          <t>GC TO TA-6101 TEMP. INDIC.</t>
        </is>
      </c>
      <c r="E2" s="179" t="inlineStr">
        <is>
          <t>1840-PS07-611</t>
        </is>
      </c>
      <c r="F2" s="178" t="inlineStr">
        <is>
          <t>TI</t>
        </is>
      </c>
      <c r="G2" s="179" t="inlineStr">
        <is>
          <t>DCS-AI</t>
        </is>
      </c>
      <c r="H2" s="178" t="inlineStr">
        <is>
          <t>-</t>
        </is>
      </c>
      <c r="I2" s="180" t="inlineStr">
        <is>
          <t>4~20mA_x000D_
HART</t>
        </is>
      </c>
      <c r="J2" s="202" t="inlineStr">
        <is>
          <t>4~20mA</t>
        </is>
      </c>
      <c r="K2" s="649" t="inlineStr">
        <is>
          <t>HART</t>
        </is>
      </c>
      <c r="L2" s="173" t="n">
        <v>1</v>
      </c>
      <c r="M2" s="178" t="inlineStr">
        <is>
          <t>-</t>
        </is>
      </c>
      <c r="N2" s="178" t="inlineStr">
        <is>
          <t>Yes</t>
        </is>
      </c>
      <c r="O2" s="178">
        <f>IF(N2="Yes","Y","N")</f>
        <v/>
      </c>
      <c r="P2" s="178" t="inlineStr">
        <is>
          <t>-</t>
        </is>
      </c>
      <c r="Q2" s="181" t="inlineStr">
        <is>
          <t>-</t>
        </is>
      </c>
      <c r="R2" s="170" t="inlineStr">
        <is>
          <t>C01</t>
        </is>
      </c>
      <c r="S2" s="193" t="inlineStr">
        <is>
          <t>18-40-005-iSC</t>
        </is>
      </c>
      <c r="T2" s="193" t="inlineStr">
        <is>
          <t>18-IJB-40-005</t>
        </is>
      </c>
      <c r="U2" s="509" t="inlineStr">
        <is>
          <t>AI-IS</t>
        </is>
      </c>
      <c r="V2" s="200" t="n">
        <v>1840</v>
      </c>
      <c r="W2" s="9">
        <f>LEFT(B2,3)</f>
        <v/>
      </c>
      <c r="X2" s="47">
        <f>F2</f>
        <v/>
      </c>
      <c r="Y2" s="47">
        <f>RIGHT(B2,AB2)</f>
        <v/>
      </c>
      <c r="Z2" s="47">
        <f>W2&amp;X2&amp;Y2</f>
        <v/>
      </c>
      <c r="AA2" s="47">
        <f>LEFT(Y2,1)</f>
        <v/>
      </c>
      <c r="AB2" s="193">
        <f>IF(AC2&lt;&gt;"-",7,6)</f>
        <v/>
      </c>
      <c r="AC2" s="193" t="inlineStr">
        <is>
          <t>-</t>
        </is>
      </c>
    </row>
    <row r="3" ht="13.5" customHeight="1" s="521">
      <c r="A3" s="200" t="n">
        <v>1840</v>
      </c>
      <c r="B3" s="179" t="inlineStr">
        <is>
          <t>18-TT-61103</t>
        </is>
      </c>
      <c r="C3" s="177" t="inlineStr">
        <is>
          <t>Integral Temperature Transmitter</t>
        </is>
      </c>
      <c r="D3" s="179" t="inlineStr">
        <is>
          <t>GC FROM TA-6101 TOP TEMP. INDIC.</t>
        </is>
      </c>
      <c r="E3" s="179" t="inlineStr">
        <is>
          <t>1840-PS07-611</t>
        </is>
      </c>
      <c r="F3" s="178" t="inlineStr">
        <is>
          <t>TI</t>
        </is>
      </c>
      <c r="G3" s="179" t="inlineStr">
        <is>
          <t>DCS-AI</t>
        </is>
      </c>
      <c r="H3" s="178" t="inlineStr">
        <is>
          <t>-</t>
        </is>
      </c>
      <c r="I3" s="180" t="inlineStr">
        <is>
          <t>4~20mA_x000D_
HART</t>
        </is>
      </c>
      <c r="J3" s="202" t="inlineStr">
        <is>
          <t>4~20mA</t>
        </is>
      </c>
      <c r="K3" s="649" t="inlineStr">
        <is>
          <t>HART</t>
        </is>
      </c>
      <c r="L3" s="173" t="n">
        <v>1</v>
      </c>
      <c r="M3" s="178" t="inlineStr">
        <is>
          <t>-</t>
        </is>
      </c>
      <c r="N3" s="178" t="inlineStr">
        <is>
          <t>Yes</t>
        </is>
      </c>
      <c r="O3" s="178">
        <f>IF(N3="Yes","Y","N")</f>
        <v/>
      </c>
      <c r="P3" s="170" t="inlineStr">
        <is>
          <t>-</t>
        </is>
      </c>
      <c r="Q3" s="181" t="inlineStr">
        <is>
          <t>-</t>
        </is>
      </c>
      <c r="R3" s="170" t="inlineStr">
        <is>
          <t>C01</t>
        </is>
      </c>
      <c r="S3" s="193" t="inlineStr">
        <is>
          <t>18-40-016-iSC</t>
        </is>
      </c>
      <c r="T3" s="193" t="inlineStr">
        <is>
          <t>18-IJB-40-016</t>
        </is>
      </c>
      <c r="U3" s="509" t="inlineStr">
        <is>
          <t>AI-IS</t>
        </is>
      </c>
      <c r="V3" s="200" t="n">
        <v>1840</v>
      </c>
      <c r="W3" s="9">
        <f>LEFT(B3,3)</f>
        <v/>
      </c>
      <c r="X3" s="47">
        <f>F3</f>
        <v/>
      </c>
      <c r="Y3" s="47">
        <f>RIGHT(B3,AB3)</f>
        <v/>
      </c>
      <c r="Z3" s="47">
        <f>W3&amp;X3&amp;Y3</f>
        <v/>
      </c>
      <c r="AA3" s="47">
        <f>LEFT(Y3,1)</f>
        <v/>
      </c>
      <c r="AB3" s="193">
        <f>IF(AC3&lt;&gt;"-",7,6)</f>
        <v/>
      </c>
      <c r="AC3" s="193" t="inlineStr">
        <is>
          <t>-</t>
        </is>
      </c>
    </row>
    <row r="4" ht="13.5" customHeight="1" s="521">
      <c r="A4" s="200" t="n">
        <v>1840</v>
      </c>
      <c r="B4" s="179" t="inlineStr">
        <is>
          <t>18-TT-61104</t>
        </is>
      </c>
      <c r="C4" s="177" t="inlineStr">
        <is>
          <t>Integral Temperature Transmitter</t>
        </is>
      </c>
      <c r="D4" s="179" t="inlineStr">
        <is>
          <t>TA-6101 TEMP. INDIC.</t>
        </is>
      </c>
      <c r="E4" s="179" t="inlineStr">
        <is>
          <t>1840-PS07-611</t>
        </is>
      </c>
      <c r="F4" s="178" t="inlineStr">
        <is>
          <t>TI</t>
        </is>
      </c>
      <c r="G4" s="179" t="inlineStr">
        <is>
          <t>DCS-AI</t>
        </is>
      </c>
      <c r="H4" s="178" t="inlineStr">
        <is>
          <t>-</t>
        </is>
      </c>
      <c r="I4" s="180" t="inlineStr">
        <is>
          <t>4~20mA_x000D_
HART</t>
        </is>
      </c>
      <c r="J4" s="202" t="inlineStr">
        <is>
          <t>4~20mA</t>
        </is>
      </c>
      <c r="K4" s="649" t="inlineStr">
        <is>
          <t>HART</t>
        </is>
      </c>
      <c r="L4" s="173" t="n">
        <v>1</v>
      </c>
      <c r="M4" s="178" t="inlineStr">
        <is>
          <t>-</t>
        </is>
      </c>
      <c r="N4" s="178" t="inlineStr">
        <is>
          <t>Yes</t>
        </is>
      </c>
      <c r="O4" s="178">
        <f>IF(N4="Yes","Y","N")</f>
        <v/>
      </c>
      <c r="P4" s="178" t="inlineStr">
        <is>
          <t>-</t>
        </is>
      </c>
      <c r="Q4" s="181" t="inlineStr">
        <is>
          <t>-</t>
        </is>
      </c>
      <c r="R4" s="170" t="inlineStr">
        <is>
          <t>C01</t>
        </is>
      </c>
      <c r="S4" s="193" t="inlineStr">
        <is>
          <t>18-40-015-iSC</t>
        </is>
      </c>
      <c r="T4" s="193" t="inlineStr">
        <is>
          <t>18-IJB-40-015</t>
        </is>
      </c>
      <c r="U4" s="509" t="inlineStr">
        <is>
          <t>AI-IS</t>
        </is>
      </c>
      <c r="V4" s="200" t="n">
        <v>1840</v>
      </c>
      <c r="W4" s="9">
        <f>LEFT(B4,3)</f>
        <v/>
      </c>
      <c r="X4" s="47">
        <f>F4</f>
        <v/>
      </c>
      <c r="Y4" s="47">
        <f>RIGHT(B4,AB4)</f>
        <v/>
      </c>
      <c r="Z4" s="47">
        <f>W4&amp;X4&amp;Y4</f>
        <v/>
      </c>
      <c r="AA4" s="47">
        <f>LEFT(Y4,1)</f>
        <v/>
      </c>
      <c r="AB4" s="193">
        <f>IF(AC4&lt;&gt;"-",7,6)</f>
        <v/>
      </c>
      <c r="AC4" s="193" t="inlineStr">
        <is>
          <t>-</t>
        </is>
      </c>
    </row>
    <row r="5" ht="13.5" customHeight="1" s="521">
      <c r="A5" s="200" t="n">
        <v>1840</v>
      </c>
      <c r="B5" s="179" t="inlineStr">
        <is>
          <t>18-TT-61105</t>
        </is>
      </c>
      <c r="C5" s="177" t="inlineStr">
        <is>
          <t>Integral Temperature Transmitter</t>
        </is>
      </c>
      <c r="D5" s="179" t="inlineStr">
        <is>
          <t>TA-6101 TEMP. INDIC., CONTR.</t>
        </is>
      </c>
      <c r="E5" s="179" t="inlineStr">
        <is>
          <t>1840-PS07-611</t>
        </is>
      </c>
      <c r="F5" s="178" t="inlineStr">
        <is>
          <t>TIC</t>
        </is>
      </c>
      <c r="G5" s="179" t="inlineStr">
        <is>
          <t>DCS-AI</t>
        </is>
      </c>
      <c r="H5" s="178" t="inlineStr">
        <is>
          <t>Yes</t>
        </is>
      </c>
      <c r="I5" s="180" t="inlineStr">
        <is>
          <t>4~20mA_x000D_
HART</t>
        </is>
      </c>
      <c r="J5" s="202" t="inlineStr">
        <is>
          <t>4~20mA</t>
        </is>
      </c>
      <c r="K5" s="649" t="inlineStr">
        <is>
          <t>HART</t>
        </is>
      </c>
      <c r="L5" s="173" t="n">
        <v>1</v>
      </c>
      <c r="M5" s="178" t="inlineStr">
        <is>
          <t>-</t>
        </is>
      </c>
      <c r="N5" s="178" t="inlineStr">
        <is>
          <t>Yes</t>
        </is>
      </c>
      <c r="O5" s="178">
        <f>IF(N5="Yes","Y","N")</f>
        <v/>
      </c>
      <c r="P5" s="178" t="inlineStr">
        <is>
          <t>-</t>
        </is>
      </c>
      <c r="Q5" s="181" t="inlineStr">
        <is>
          <t>-</t>
        </is>
      </c>
      <c r="R5" s="170" t="inlineStr">
        <is>
          <t>C01</t>
        </is>
      </c>
      <c r="S5" s="193" t="inlineStr">
        <is>
          <t>18-40-015-iSC</t>
        </is>
      </c>
      <c r="T5" s="193" t="inlineStr">
        <is>
          <t>18-IJB-40-015</t>
        </is>
      </c>
      <c r="U5" s="508" t="inlineStr">
        <is>
          <t>AIR-IS</t>
        </is>
      </c>
      <c r="V5" s="200" t="n">
        <v>1840</v>
      </c>
      <c r="W5" s="9">
        <f>LEFT(B5,3)</f>
        <v/>
      </c>
      <c r="X5" s="47">
        <f>F5</f>
        <v/>
      </c>
      <c r="Y5" s="47">
        <f>RIGHT(B5,AB5)</f>
        <v/>
      </c>
      <c r="Z5" s="47">
        <f>W5&amp;X5&amp;Y5</f>
        <v/>
      </c>
      <c r="AA5" s="47">
        <f>LEFT(Y5,1)</f>
        <v/>
      </c>
      <c r="AB5" s="193">
        <f>IF(AC5&lt;&gt;"-",7,6)</f>
        <v/>
      </c>
      <c r="AC5" s="193" t="inlineStr">
        <is>
          <t>-</t>
        </is>
      </c>
    </row>
    <row r="6" ht="13.5" customHeight="1" s="521">
      <c r="A6" s="200" t="n">
        <v>1840</v>
      </c>
      <c r="B6" s="179" t="inlineStr">
        <is>
          <t>18-TT-61106</t>
        </is>
      </c>
      <c r="C6" s="177" t="inlineStr">
        <is>
          <t>Integral Temperature Transmitter</t>
        </is>
      </c>
      <c r="D6" s="179" t="inlineStr">
        <is>
          <t>TA-6101 TEMP. INDIC.</t>
        </is>
      </c>
      <c r="E6" s="179" t="inlineStr">
        <is>
          <t>1840-PS07-611</t>
        </is>
      </c>
      <c r="F6" s="178" t="inlineStr">
        <is>
          <t>TI</t>
        </is>
      </c>
      <c r="G6" s="179" t="inlineStr">
        <is>
          <t>DCS-AI</t>
        </is>
      </c>
      <c r="H6" s="178" t="inlineStr">
        <is>
          <t>-</t>
        </is>
      </c>
      <c r="I6" s="180" t="inlineStr">
        <is>
          <t>4~20mA_x000D_
HART</t>
        </is>
      </c>
      <c r="J6" s="202" t="inlineStr">
        <is>
          <t>4~20mA</t>
        </is>
      </c>
      <c r="K6" s="649" t="inlineStr">
        <is>
          <t>HART</t>
        </is>
      </c>
      <c r="L6" s="173" t="n">
        <v>1</v>
      </c>
      <c r="M6" s="178" t="inlineStr">
        <is>
          <t>-</t>
        </is>
      </c>
      <c r="N6" s="178" t="inlineStr">
        <is>
          <t>Yes</t>
        </is>
      </c>
      <c r="O6" s="178">
        <f>IF(N6="Yes","Y","N")</f>
        <v/>
      </c>
      <c r="P6" s="178" t="inlineStr">
        <is>
          <t>-</t>
        </is>
      </c>
      <c r="Q6" s="181" t="inlineStr">
        <is>
          <t>-</t>
        </is>
      </c>
      <c r="R6" s="170" t="inlineStr">
        <is>
          <t>C01</t>
        </is>
      </c>
      <c r="S6" s="193" t="inlineStr">
        <is>
          <t>18-40-015-iSC</t>
        </is>
      </c>
      <c r="T6" s="193" t="inlineStr">
        <is>
          <t>18-IJB-40-015</t>
        </is>
      </c>
      <c r="U6" s="509" t="inlineStr">
        <is>
          <t>AI-IS</t>
        </is>
      </c>
      <c r="V6" s="200" t="n">
        <v>1840</v>
      </c>
      <c r="W6" s="9">
        <f>LEFT(B6,3)</f>
        <v/>
      </c>
      <c r="X6" s="47">
        <f>F6</f>
        <v/>
      </c>
      <c r="Y6" s="47">
        <f>RIGHT(B6,AB6)</f>
        <v/>
      </c>
      <c r="Z6" s="47">
        <f>W6&amp;X6&amp;Y6</f>
        <v/>
      </c>
      <c r="AA6" s="47">
        <f>LEFT(Y6,1)</f>
        <v/>
      </c>
      <c r="AB6" s="193">
        <f>IF(AC6&lt;&gt;"-",7,6)</f>
        <v/>
      </c>
      <c r="AC6" s="193" t="inlineStr">
        <is>
          <t>-</t>
        </is>
      </c>
    </row>
    <row r="7" ht="13.5" customHeight="1" s="521">
      <c r="A7" s="200" t="n">
        <v>1840</v>
      </c>
      <c r="B7" s="179" t="inlineStr">
        <is>
          <t>18-TT-61107</t>
        </is>
      </c>
      <c r="C7" s="177" t="inlineStr">
        <is>
          <t>Integral Temperature Transmitter</t>
        </is>
      </c>
      <c r="D7" s="179" t="inlineStr">
        <is>
          <t>TA-6101 TEMP. INDIC.</t>
        </is>
      </c>
      <c r="E7" s="179" t="inlineStr">
        <is>
          <t>1840-PS07-611</t>
        </is>
      </c>
      <c r="F7" s="178" t="inlineStr">
        <is>
          <t>TI</t>
        </is>
      </c>
      <c r="G7" s="179" t="inlineStr">
        <is>
          <t>DCS-AI</t>
        </is>
      </c>
      <c r="H7" s="178" t="inlineStr">
        <is>
          <t>-</t>
        </is>
      </c>
      <c r="I7" s="180" t="inlineStr">
        <is>
          <t>4~20mA_x000D_
HART</t>
        </is>
      </c>
      <c r="J7" s="202" t="inlineStr">
        <is>
          <t>4~20mA</t>
        </is>
      </c>
      <c r="K7" s="649" t="inlineStr">
        <is>
          <t>HART</t>
        </is>
      </c>
      <c r="L7" s="173" t="n">
        <v>1</v>
      </c>
      <c r="M7" s="178" t="inlineStr">
        <is>
          <t>-</t>
        </is>
      </c>
      <c r="N7" s="178" t="inlineStr">
        <is>
          <t>Yes</t>
        </is>
      </c>
      <c r="O7" s="178">
        <f>IF(N7="Yes","Y","N")</f>
        <v/>
      </c>
      <c r="P7" s="178" t="inlineStr">
        <is>
          <t>-</t>
        </is>
      </c>
      <c r="Q7" s="181" t="inlineStr">
        <is>
          <t>-</t>
        </is>
      </c>
      <c r="R7" s="170" t="inlineStr">
        <is>
          <t>C01</t>
        </is>
      </c>
      <c r="S7" s="193" t="inlineStr">
        <is>
          <t>18-40-011-iSC</t>
        </is>
      </c>
      <c r="T7" s="193" t="inlineStr">
        <is>
          <t>18-IJB-40-011</t>
        </is>
      </c>
      <c r="U7" s="509" t="inlineStr">
        <is>
          <t>AI-IS</t>
        </is>
      </c>
      <c r="V7" s="200" t="n">
        <v>1840</v>
      </c>
      <c r="W7" s="9">
        <f>LEFT(B7,3)</f>
        <v/>
      </c>
      <c r="X7" s="47">
        <f>F7</f>
        <v/>
      </c>
      <c r="Y7" s="47">
        <f>RIGHT(B7,AB7)</f>
        <v/>
      </c>
      <c r="Z7" s="47">
        <f>W7&amp;X7&amp;Y7</f>
        <v/>
      </c>
      <c r="AA7" s="47">
        <f>LEFT(Y7,1)</f>
        <v/>
      </c>
      <c r="AB7" s="193">
        <f>IF(AC7&lt;&gt;"-",7,6)</f>
        <v/>
      </c>
      <c r="AC7" s="193" t="inlineStr">
        <is>
          <t>-</t>
        </is>
      </c>
    </row>
    <row r="8" ht="13.5" customHeight="1" s="521">
      <c r="A8" s="200" t="n">
        <v>1840</v>
      </c>
      <c r="B8" s="179" t="inlineStr">
        <is>
          <t>18-TT-61108</t>
        </is>
      </c>
      <c r="C8" s="177" t="inlineStr">
        <is>
          <t>Integral Temperature Transmitter</t>
        </is>
      </c>
      <c r="D8" s="179" t="inlineStr">
        <is>
          <t>TA-6101 TEMP. INDIC.</t>
        </is>
      </c>
      <c r="E8" s="179" t="inlineStr">
        <is>
          <t>1840-PS07-611</t>
        </is>
      </c>
      <c r="F8" s="178" t="inlineStr">
        <is>
          <t>TI</t>
        </is>
      </c>
      <c r="G8" s="179" t="inlineStr">
        <is>
          <t>DCS-AI</t>
        </is>
      </c>
      <c r="H8" s="178" t="inlineStr">
        <is>
          <t>-</t>
        </is>
      </c>
      <c r="I8" s="180" t="inlineStr">
        <is>
          <t>4~20mA_x000D_
HART</t>
        </is>
      </c>
      <c r="J8" s="202" t="inlineStr">
        <is>
          <t>4~20mA</t>
        </is>
      </c>
      <c r="K8" s="649" t="inlineStr">
        <is>
          <t>HART</t>
        </is>
      </c>
      <c r="L8" s="173" t="n">
        <v>1</v>
      </c>
      <c r="M8" s="178" t="inlineStr">
        <is>
          <t>-</t>
        </is>
      </c>
      <c r="N8" s="178" t="inlineStr">
        <is>
          <t>Yes</t>
        </is>
      </c>
      <c r="O8" s="178">
        <f>IF(N8="Yes","Y","N")</f>
        <v/>
      </c>
      <c r="P8" s="178" t="inlineStr">
        <is>
          <t>-</t>
        </is>
      </c>
      <c r="Q8" s="181" t="inlineStr">
        <is>
          <t>-</t>
        </is>
      </c>
      <c r="R8" s="170" t="inlineStr">
        <is>
          <t>C01</t>
        </is>
      </c>
      <c r="S8" s="193" t="inlineStr">
        <is>
          <t>18-40-011-iSC</t>
        </is>
      </c>
      <c r="T8" s="193" t="inlineStr">
        <is>
          <t>18-IJB-40-011</t>
        </is>
      </c>
      <c r="U8" s="509" t="inlineStr">
        <is>
          <t>AI-IS</t>
        </is>
      </c>
      <c r="V8" s="200" t="n">
        <v>1840</v>
      </c>
      <c r="W8" s="9">
        <f>LEFT(B8,3)</f>
        <v/>
      </c>
      <c r="X8" s="47">
        <f>F8</f>
        <v/>
      </c>
      <c r="Y8" s="47">
        <f>RIGHT(B8,AB8)</f>
        <v/>
      </c>
      <c r="Z8" s="47">
        <f>W8&amp;X8&amp;Y8</f>
        <v/>
      </c>
      <c r="AA8" s="47">
        <f>LEFT(Y8,1)</f>
        <v/>
      </c>
      <c r="AB8" s="193">
        <f>IF(AC8&lt;&gt;"-",7,6)</f>
        <v/>
      </c>
      <c r="AC8" s="193" t="inlineStr">
        <is>
          <t>-</t>
        </is>
      </c>
    </row>
    <row r="9" ht="13.5" customHeight="1" s="521">
      <c r="A9" s="200" t="n">
        <v>1840</v>
      </c>
      <c r="B9" s="179" t="inlineStr">
        <is>
          <t>18-TT-61109</t>
        </is>
      </c>
      <c r="C9" s="177" t="inlineStr">
        <is>
          <t>Integral Temperature Transmitter</t>
        </is>
      </c>
      <c r="D9" s="179" t="inlineStr">
        <is>
          <t>GC FROM ET-6101 TEMP. INDIC.</t>
        </is>
      </c>
      <c r="E9" s="179" t="inlineStr">
        <is>
          <t>1840-PS07-611</t>
        </is>
      </c>
      <c r="F9" s="178" t="inlineStr">
        <is>
          <t>TI</t>
        </is>
      </c>
      <c r="G9" s="179" t="inlineStr">
        <is>
          <t>DCS-AI</t>
        </is>
      </c>
      <c r="H9" s="178" t="inlineStr">
        <is>
          <t>-</t>
        </is>
      </c>
      <c r="I9" s="180" t="inlineStr">
        <is>
          <t>4~20mA_x000D_
HART</t>
        </is>
      </c>
      <c r="J9" s="202" t="inlineStr">
        <is>
          <t>4~20mA</t>
        </is>
      </c>
      <c r="K9" s="649" t="inlineStr">
        <is>
          <t>HART</t>
        </is>
      </c>
      <c r="L9" s="173" t="n">
        <v>1</v>
      </c>
      <c r="M9" s="178" t="inlineStr">
        <is>
          <t>-</t>
        </is>
      </c>
      <c r="N9" s="178" t="inlineStr">
        <is>
          <t>Yes</t>
        </is>
      </c>
      <c r="O9" s="178">
        <f>IF(N9="Yes","Y","N")</f>
        <v/>
      </c>
      <c r="P9" s="178" t="inlineStr">
        <is>
          <t>-</t>
        </is>
      </c>
      <c r="Q9" s="181" t="inlineStr">
        <is>
          <t>-</t>
        </is>
      </c>
      <c r="R9" s="170" t="inlineStr">
        <is>
          <t>C01</t>
        </is>
      </c>
      <c r="S9" s="193" t="inlineStr">
        <is>
          <t>18-40-005-iSC</t>
        </is>
      </c>
      <c r="T9" s="193" t="inlineStr">
        <is>
          <t>18-IJB-40-005</t>
        </is>
      </c>
      <c r="U9" s="509" t="inlineStr">
        <is>
          <t>AI-IS</t>
        </is>
      </c>
      <c r="V9" s="200" t="n">
        <v>1840</v>
      </c>
      <c r="W9" s="9">
        <f>LEFT(B9,3)</f>
        <v/>
      </c>
      <c r="X9" s="47">
        <f>F9</f>
        <v/>
      </c>
      <c r="Y9" s="47">
        <f>RIGHT(B9,AB9)</f>
        <v/>
      </c>
      <c r="Z9" s="47">
        <f>W9&amp;X9&amp;Y9</f>
        <v/>
      </c>
      <c r="AA9" s="47">
        <f>LEFT(Y9,1)</f>
        <v/>
      </c>
      <c r="AB9" s="193">
        <f>IF(AC9&lt;&gt;"-",7,6)</f>
        <v/>
      </c>
      <c r="AC9" s="193" t="inlineStr">
        <is>
          <t>-</t>
        </is>
      </c>
    </row>
    <row r="10" ht="13.5" customHeight="1" s="521">
      <c r="A10" s="200" t="n">
        <v>1840</v>
      </c>
      <c r="B10" s="179" t="inlineStr">
        <is>
          <t>18-TT-61110</t>
        </is>
      </c>
      <c r="C10" s="177" t="inlineStr">
        <is>
          <t>Integral Temperature Transmitter</t>
        </is>
      </c>
      <c r="D10" s="179" t="inlineStr">
        <is>
          <t>HCS FROM TA-6101 BOTTOM TEMP. INDIC.</t>
        </is>
      </c>
      <c r="E10" s="179" t="inlineStr">
        <is>
          <t>1840-PS07-611</t>
        </is>
      </c>
      <c r="F10" s="178" t="inlineStr">
        <is>
          <t>TI</t>
        </is>
      </c>
      <c r="G10" s="179" t="inlineStr">
        <is>
          <t>DCS-AI</t>
        </is>
      </c>
      <c r="H10" s="178" t="inlineStr">
        <is>
          <t>-</t>
        </is>
      </c>
      <c r="I10" s="180" t="inlineStr">
        <is>
          <t>4~20mA_x000D_
HART</t>
        </is>
      </c>
      <c r="J10" s="202" t="inlineStr">
        <is>
          <t>4~20mA</t>
        </is>
      </c>
      <c r="K10" s="649" t="inlineStr">
        <is>
          <t>HART</t>
        </is>
      </c>
      <c r="L10" s="173" t="n">
        <v>1</v>
      </c>
      <c r="M10" s="178" t="inlineStr">
        <is>
          <t>-</t>
        </is>
      </c>
      <c r="N10" s="178" t="inlineStr">
        <is>
          <t>Yes</t>
        </is>
      </c>
      <c r="O10" s="178">
        <f>IF(N10="Yes","Y","N")</f>
        <v/>
      </c>
      <c r="P10" s="178" t="inlineStr">
        <is>
          <t>-</t>
        </is>
      </c>
      <c r="Q10" s="181" t="inlineStr">
        <is>
          <t>-</t>
        </is>
      </c>
      <c r="R10" s="170" t="inlineStr">
        <is>
          <t>C01</t>
        </is>
      </c>
      <c r="S10" s="193" t="inlineStr">
        <is>
          <t>18-40-002-iSC</t>
        </is>
      </c>
      <c r="T10" s="193" t="inlineStr">
        <is>
          <t>18-IJB-40-002</t>
        </is>
      </c>
      <c r="U10" s="509" t="inlineStr">
        <is>
          <t>AI-IS</t>
        </is>
      </c>
      <c r="V10" s="200" t="n">
        <v>1840</v>
      </c>
      <c r="W10" s="9">
        <f>LEFT(B10,3)</f>
        <v/>
      </c>
      <c r="X10" s="47">
        <f>F10</f>
        <v/>
      </c>
      <c r="Y10" s="47">
        <f>RIGHT(B10,AB10)</f>
        <v/>
      </c>
      <c r="Z10" s="47">
        <f>W10&amp;X10&amp;Y10</f>
        <v/>
      </c>
      <c r="AA10" s="47">
        <f>LEFT(Y10,1)</f>
        <v/>
      </c>
      <c r="AB10" s="193">
        <f>IF(AC10&lt;&gt;"-",7,6)</f>
        <v/>
      </c>
      <c r="AC10" s="193" t="inlineStr">
        <is>
          <t>-</t>
        </is>
      </c>
    </row>
    <row r="11" ht="13.5" customHeight="1" s="521">
      <c r="A11" s="200" t="n">
        <v>1840</v>
      </c>
      <c r="B11" s="179" t="inlineStr">
        <is>
          <t>18-TT-61201</t>
        </is>
      </c>
      <c r="C11" s="177" t="inlineStr">
        <is>
          <t>Integral Temperature Transmitter</t>
        </is>
      </c>
      <c r="D11" s="179" t="inlineStr">
        <is>
          <t>ETH TO ET-6103 TEMP. INDIC.</t>
        </is>
      </c>
      <c r="E11" s="179" t="inlineStr">
        <is>
          <t>1840-PS07-612</t>
        </is>
      </c>
      <c r="F11" s="178" t="inlineStr">
        <is>
          <t>TI</t>
        </is>
      </c>
      <c r="G11" s="179" t="inlineStr">
        <is>
          <t>DCS-AI</t>
        </is>
      </c>
      <c r="H11" s="178" t="inlineStr">
        <is>
          <t>-</t>
        </is>
      </c>
      <c r="I11" s="180" t="inlineStr">
        <is>
          <t>4~20mA_x000D_
HART</t>
        </is>
      </c>
      <c r="J11" s="202" t="inlineStr">
        <is>
          <t>4~20mA</t>
        </is>
      </c>
      <c r="K11" s="649" t="inlineStr">
        <is>
          <t>HART</t>
        </is>
      </c>
      <c r="L11" s="173" t="n">
        <v>1</v>
      </c>
      <c r="M11" s="178" t="inlineStr">
        <is>
          <t>-</t>
        </is>
      </c>
      <c r="N11" s="178" t="inlineStr">
        <is>
          <t>Yes</t>
        </is>
      </c>
      <c r="O11" s="178">
        <f>IF(N11="Yes","Y","N")</f>
        <v/>
      </c>
      <c r="P11" s="178" t="inlineStr">
        <is>
          <t>-</t>
        </is>
      </c>
      <c r="Q11" s="181" t="inlineStr">
        <is>
          <t>-</t>
        </is>
      </c>
      <c r="R11" s="170" t="inlineStr">
        <is>
          <t>C01</t>
        </is>
      </c>
      <c r="S11" s="193" t="inlineStr">
        <is>
          <t>18-40-016-iSC</t>
        </is>
      </c>
      <c r="T11" s="193" t="inlineStr">
        <is>
          <t>18-IJB-40-016</t>
        </is>
      </c>
      <c r="U11" s="509" t="inlineStr">
        <is>
          <t>AI-IS</t>
        </is>
      </c>
      <c r="V11" s="200" t="n">
        <v>1840</v>
      </c>
      <c r="W11" s="9">
        <f>LEFT(B11,3)</f>
        <v/>
      </c>
      <c r="X11" s="47">
        <f>F11</f>
        <v/>
      </c>
      <c r="Y11" s="47">
        <f>RIGHT(B11,AB11)</f>
        <v/>
      </c>
      <c r="Z11" s="47">
        <f>W11&amp;X11&amp;Y11</f>
        <v/>
      </c>
      <c r="AA11" s="47">
        <f>LEFT(Y11,1)</f>
        <v/>
      </c>
      <c r="AB11" s="193">
        <f>IF(AC11&lt;&gt;"-",7,6)</f>
        <v/>
      </c>
      <c r="AC11" s="193" t="inlineStr">
        <is>
          <t>-</t>
        </is>
      </c>
    </row>
    <row r="12" ht="13.5" customHeight="1" s="521">
      <c r="A12" s="200" t="n">
        <v>1840</v>
      </c>
      <c r="B12" s="179" t="inlineStr">
        <is>
          <t>18-TT-61203</t>
        </is>
      </c>
      <c r="C12" s="177" t="inlineStr">
        <is>
          <t>Integral Temperature Transmitter</t>
        </is>
      </c>
      <c r="D12" s="179" t="inlineStr">
        <is>
          <t>ETH TO VE-6103 TEMP. INDIC.</t>
        </is>
      </c>
      <c r="E12" s="179" t="inlineStr">
        <is>
          <t>1840-PS07-612</t>
        </is>
      </c>
      <c r="F12" s="178" t="inlineStr">
        <is>
          <t>TI</t>
        </is>
      </c>
      <c r="G12" s="179" t="inlineStr">
        <is>
          <t>DCS-AI</t>
        </is>
      </c>
      <c r="H12" s="178" t="inlineStr">
        <is>
          <t>-</t>
        </is>
      </c>
      <c r="I12" s="180" t="inlineStr">
        <is>
          <t>4~20mA_x000D_
HART</t>
        </is>
      </c>
      <c r="J12" s="202" t="inlineStr">
        <is>
          <t>4~20mA</t>
        </is>
      </c>
      <c r="K12" s="649" t="inlineStr">
        <is>
          <t>HART</t>
        </is>
      </c>
      <c r="L12" s="173" t="n">
        <v>1</v>
      </c>
      <c r="M12" s="178" t="inlineStr">
        <is>
          <t>-</t>
        </is>
      </c>
      <c r="N12" s="178" t="inlineStr">
        <is>
          <t>Yes</t>
        </is>
      </c>
      <c r="O12" s="178">
        <f>IF(N12="Yes","Y","N")</f>
        <v/>
      </c>
      <c r="P12" s="178" t="inlineStr">
        <is>
          <t>-</t>
        </is>
      </c>
      <c r="Q12" s="181" t="inlineStr">
        <is>
          <t>-</t>
        </is>
      </c>
      <c r="R12" s="170" t="inlineStr">
        <is>
          <t>C01</t>
        </is>
      </c>
      <c r="S12" s="193" t="inlineStr">
        <is>
          <t>18-40-006-iSC</t>
        </is>
      </c>
      <c r="T12" s="193" t="inlineStr">
        <is>
          <t>18-IJB-40-006</t>
        </is>
      </c>
      <c r="U12" s="509" t="inlineStr">
        <is>
          <t>AI-IS</t>
        </is>
      </c>
      <c r="V12" s="200" t="n">
        <v>1840</v>
      </c>
      <c r="W12" s="9">
        <f>LEFT(B12,3)</f>
        <v/>
      </c>
      <c r="X12" s="47">
        <f>F12</f>
        <v/>
      </c>
      <c r="Y12" s="47">
        <f>RIGHT(B12,AB12)</f>
        <v/>
      </c>
      <c r="Z12" s="47">
        <f>W12&amp;X12&amp;Y12</f>
        <v/>
      </c>
      <c r="AA12" s="47">
        <f>LEFT(Y12,1)</f>
        <v/>
      </c>
      <c r="AB12" s="193">
        <f>IF(AC12&lt;&gt;"-",7,6)</f>
        <v/>
      </c>
      <c r="AC12" s="193" t="inlineStr">
        <is>
          <t>-</t>
        </is>
      </c>
    </row>
    <row r="13" ht="13.5" customHeight="1" s="521">
      <c r="A13" s="200" t="n">
        <v>1840</v>
      </c>
      <c r="B13" s="179" t="inlineStr">
        <is>
          <t>18-TT-61205</t>
        </is>
      </c>
      <c r="C13" s="177" t="inlineStr">
        <is>
          <t>Integral Temperature Transmitter</t>
        </is>
      </c>
      <c r="D13" s="179" t="inlineStr">
        <is>
          <t>TA-6102 TEMP. INDIC.</t>
        </is>
      </c>
      <c r="E13" s="179" t="inlineStr">
        <is>
          <t>1840-PS07-612</t>
        </is>
      </c>
      <c r="F13" s="178" t="inlineStr">
        <is>
          <t>TI</t>
        </is>
      </c>
      <c r="G13" s="179" t="inlineStr">
        <is>
          <t>DCS-AI</t>
        </is>
      </c>
      <c r="H13" s="178" t="inlineStr">
        <is>
          <t>-</t>
        </is>
      </c>
      <c r="I13" s="180" t="inlineStr">
        <is>
          <t>4~20mA_x000D_
HART</t>
        </is>
      </c>
      <c r="J13" s="202" t="inlineStr">
        <is>
          <t>4~20mA</t>
        </is>
      </c>
      <c r="K13" s="649" t="inlineStr">
        <is>
          <t>HART</t>
        </is>
      </c>
      <c r="L13" s="173" t="n">
        <v>1</v>
      </c>
      <c r="M13" s="178" t="inlineStr">
        <is>
          <t>-</t>
        </is>
      </c>
      <c r="N13" s="178" t="inlineStr">
        <is>
          <t>Yes</t>
        </is>
      </c>
      <c r="O13" s="178">
        <f>IF(N13="Yes","Y","N")</f>
        <v/>
      </c>
      <c r="P13" s="178" t="inlineStr">
        <is>
          <t>-</t>
        </is>
      </c>
      <c r="Q13" s="181" t="inlineStr">
        <is>
          <t>-</t>
        </is>
      </c>
      <c r="R13" s="170" t="inlineStr">
        <is>
          <t>C01</t>
        </is>
      </c>
      <c r="S13" s="193" t="inlineStr">
        <is>
          <t>18-40-007-iSC</t>
        </is>
      </c>
      <c r="T13" s="193" t="inlineStr">
        <is>
          <t>18-IJB-40-007</t>
        </is>
      </c>
      <c r="U13" s="509" t="inlineStr">
        <is>
          <t>AI-IS</t>
        </is>
      </c>
      <c r="V13" s="200" t="n">
        <v>1840</v>
      </c>
      <c r="W13" s="9">
        <f>LEFT(B13,3)</f>
        <v/>
      </c>
      <c r="X13" s="47">
        <f>F13</f>
        <v/>
      </c>
      <c r="Y13" s="47">
        <f>RIGHT(B13,AB13)</f>
        <v/>
      </c>
      <c r="Z13" s="47">
        <f>W13&amp;X13&amp;Y13</f>
        <v/>
      </c>
      <c r="AA13" s="47">
        <f>LEFT(Y13,1)</f>
        <v/>
      </c>
      <c r="AB13" s="193">
        <f>IF(AC13&lt;&gt;"-",7,6)</f>
        <v/>
      </c>
      <c r="AC13" s="193" t="inlineStr">
        <is>
          <t>-</t>
        </is>
      </c>
    </row>
    <row r="14" ht="13.5" customHeight="1" s="521">
      <c r="A14" s="200" t="n">
        <v>1840</v>
      </c>
      <c r="B14" s="179" t="inlineStr">
        <is>
          <t>18-TT-61206</t>
        </is>
      </c>
      <c r="C14" s="177" t="inlineStr">
        <is>
          <t>Integral Temperature Transmitter</t>
        </is>
      </c>
      <c r="D14" s="179" t="inlineStr">
        <is>
          <t>TA-6102 TEMP. INDIC.</t>
        </is>
      </c>
      <c r="E14" s="179" t="inlineStr">
        <is>
          <t>1840-PS07-612</t>
        </is>
      </c>
      <c r="F14" s="178" t="inlineStr">
        <is>
          <t>TI</t>
        </is>
      </c>
      <c r="G14" s="179" t="inlineStr">
        <is>
          <t>DCS-AI</t>
        </is>
      </c>
      <c r="H14" s="178" t="inlineStr">
        <is>
          <t>-</t>
        </is>
      </c>
      <c r="I14" s="180" t="inlineStr">
        <is>
          <t>4~20mA_x000D_
HART</t>
        </is>
      </c>
      <c r="J14" s="202" t="inlineStr">
        <is>
          <t>4~20mA</t>
        </is>
      </c>
      <c r="K14" s="649" t="inlineStr">
        <is>
          <t>HART</t>
        </is>
      </c>
      <c r="L14" s="173" t="n">
        <v>1</v>
      </c>
      <c r="M14" s="178" t="inlineStr">
        <is>
          <t>-</t>
        </is>
      </c>
      <c r="N14" s="178" t="inlineStr">
        <is>
          <t>Yes</t>
        </is>
      </c>
      <c r="O14" s="178">
        <f>IF(N14="Yes","Y","N")</f>
        <v/>
      </c>
      <c r="P14" s="178" t="inlineStr">
        <is>
          <t>-</t>
        </is>
      </c>
      <c r="Q14" s="181" t="inlineStr">
        <is>
          <t>-</t>
        </is>
      </c>
      <c r="R14" s="170" t="inlineStr">
        <is>
          <t>C01</t>
        </is>
      </c>
      <c r="S14" s="193" t="inlineStr">
        <is>
          <t>18-40-007-iSC</t>
        </is>
      </c>
      <c r="T14" s="193" t="inlineStr">
        <is>
          <t>18-IJB-40-007</t>
        </is>
      </c>
      <c r="U14" s="509" t="inlineStr">
        <is>
          <t>AI-IS</t>
        </is>
      </c>
      <c r="V14" s="200" t="n">
        <v>1840</v>
      </c>
      <c r="W14" s="9">
        <f>LEFT(B14,3)</f>
        <v/>
      </c>
      <c r="X14" s="47">
        <f>F14</f>
        <v/>
      </c>
      <c r="Y14" s="47">
        <f>RIGHT(B14,AB14)</f>
        <v/>
      </c>
      <c r="Z14" s="47">
        <f>W14&amp;X14&amp;Y14</f>
        <v/>
      </c>
      <c r="AA14" s="47">
        <f>LEFT(Y14,1)</f>
        <v/>
      </c>
      <c r="AB14" s="193">
        <f>IF(AC14&lt;&gt;"-",7,6)</f>
        <v/>
      </c>
      <c r="AC14" s="193" t="inlineStr">
        <is>
          <t>-</t>
        </is>
      </c>
    </row>
    <row r="15" ht="13.5" customHeight="1" s="521">
      <c r="A15" s="200" t="n">
        <v>1840</v>
      </c>
      <c r="B15" s="179" t="inlineStr">
        <is>
          <t>18-TT-61207</t>
        </is>
      </c>
      <c r="C15" s="177" t="inlineStr">
        <is>
          <t>Integral Temperature Transmitter</t>
        </is>
      </c>
      <c r="D15" s="179" t="inlineStr">
        <is>
          <t>TA-6102 TEMP. INDIC., CONTR., ALARM</t>
        </is>
      </c>
      <c r="E15" s="179" t="inlineStr">
        <is>
          <t>1840-PS07-612</t>
        </is>
      </c>
      <c r="F15" s="178" t="inlineStr">
        <is>
          <t>TICA</t>
        </is>
      </c>
      <c r="G15" s="179" t="inlineStr">
        <is>
          <t>DCS-AI</t>
        </is>
      </c>
      <c r="H15" s="178" t="inlineStr">
        <is>
          <t>Yes</t>
        </is>
      </c>
      <c r="I15" s="180" t="inlineStr">
        <is>
          <t>4~20mA_x000D_
HART</t>
        </is>
      </c>
      <c r="J15" s="202" t="inlineStr">
        <is>
          <t>4~20mA</t>
        </is>
      </c>
      <c r="K15" s="649" t="inlineStr">
        <is>
          <t>HART</t>
        </is>
      </c>
      <c r="L15" s="173" t="n">
        <v>1</v>
      </c>
      <c r="M15" s="178" t="inlineStr">
        <is>
          <t>-</t>
        </is>
      </c>
      <c r="N15" s="178" t="inlineStr">
        <is>
          <t>Yes</t>
        </is>
      </c>
      <c r="O15" s="178">
        <f>IF(N15="Yes","Y","N")</f>
        <v/>
      </c>
      <c r="P15" s="178" t="inlineStr">
        <is>
          <t>-</t>
        </is>
      </c>
      <c r="Q15" s="181" t="inlineStr">
        <is>
          <t>-</t>
        </is>
      </c>
      <c r="R15" s="170" t="inlineStr">
        <is>
          <t>C01</t>
        </is>
      </c>
      <c r="S15" s="193" t="inlineStr">
        <is>
          <t>18-40-007-iSC</t>
        </is>
      </c>
      <c r="T15" s="193" t="inlineStr">
        <is>
          <t>18-IJB-40-007</t>
        </is>
      </c>
      <c r="U15" s="508" t="inlineStr">
        <is>
          <t>AIR-IS</t>
        </is>
      </c>
      <c r="V15" s="200" t="n">
        <v>1840</v>
      </c>
      <c r="W15" s="9">
        <f>LEFT(B15,3)</f>
        <v/>
      </c>
      <c r="X15" s="47">
        <f>F15</f>
        <v/>
      </c>
      <c r="Y15" s="47">
        <f>RIGHT(B15,AB15)</f>
        <v/>
      </c>
      <c r="Z15" s="47">
        <f>W15&amp;X15&amp;Y15</f>
        <v/>
      </c>
      <c r="AA15" s="47">
        <f>LEFT(Y15,1)</f>
        <v/>
      </c>
      <c r="AB15" s="193">
        <f>IF(AC15&lt;&gt;"-",7,6)</f>
        <v/>
      </c>
      <c r="AC15" s="193" t="inlineStr">
        <is>
          <t>-</t>
        </is>
      </c>
    </row>
    <row r="16" ht="13.5" customHeight="1" s="521">
      <c r="A16" s="200" t="n">
        <v>1840</v>
      </c>
      <c r="B16" s="179" t="inlineStr">
        <is>
          <t>18-TT-61208</t>
        </is>
      </c>
      <c r="C16" s="177" t="inlineStr">
        <is>
          <t>Integral Temperature Transmitter</t>
        </is>
      </c>
      <c r="D16" s="179" t="inlineStr">
        <is>
          <t>GC TO OSBL TEMP. INDIC., ALARM</t>
        </is>
      </c>
      <c r="E16" s="179" t="inlineStr">
        <is>
          <t>1840-PS07-612</t>
        </is>
      </c>
      <c r="F16" s="178" t="inlineStr">
        <is>
          <t>TIA</t>
        </is>
      </c>
      <c r="G16" s="179" t="inlineStr">
        <is>
          <t>DCS-AI</t>
        </is>
      </c>
      <c r="H16" s="178" t="inlineStr">
        <is>
          <t>-</t>
        </is>
      </c>
      <c r="I16" s="180" t="inlineStr">
        <is>
          <t>4~20mA_x000D_
HART</t>
        </is>
      </c>
      <c r="J16" s="202" t="inlineStr">
        <is>
          <t>4~20mA</t>
        </is>
      </c>
      <c r="K16" s="649" t="inlineStr">
        <is>
          <t>HART</t>
        </is>
      </c>
      <c r="L16" s="173" t="n">
        <v>1</v>
      </c>
      <c r="M16" s="178" t="inlineStr">
        <is>
          <t>-</t>
        </is>
      </c>
      <c r="N16" s="178" t="inlineStr">
        <is>
          <t>Yes</t>
        </is>
      </c>
      <c r="O16" s="178">
        <f>IF(N16="Yes","Y","N")</f>
        <v/>
      </c>
      <c r="P16" s="178" t="inlineStr">
        <is>
          <t>-</t>
        </is>
      </c>
      <c r="Q16" s="181" t="inlineStr">
        <is>
          <t>-</t>
        </is>
      </c>
      <c r="R16" s="170" t="inlineStr">
        <is>
          <t>C01</t>
        </is>
      </c>
      <c r="S16" s="193" t="inlineStr">
        <is>
          <t>18-40-011-iSC</t>
        </is>
      </c>
      <c r="T16" s="193" t="inlineStr">
        <is>
          <t>18-IJB-40-011</t>
        </is>
      </c>
      <c r="U16" s="509" t="inlineStr">
        <is>
          <t>AI-IS</t>
        </is>
      </c>
      <c r="V16" s="200" t="n">
        <v>1840</v>
      </c>
      <c r="W16" s="9">
        <f>LEFT(B16,3)</f>
        <v/>
      </c>
      <c r="X16" s="47">
        <f>F16</f>
        <v/>
      </c>
      <c r="Y16" s="47">
        <f>RIGHT(B16,AB16)</f>
        <v/>
      </c>
      <c r="Z16" s="47">
        <f>W16&amp;X16&amp;Y16</f>
        <v/>
      </c>
      <c r="AA16" s="47">
        <f>LEFT(Y16,1)</f>
        <v/>
      </c>
      <c r="AB16" s="193">
        <f>IF(AC16&lt;&gt;"-",7,6)</f>
        <v/>
      </c>
      <c r="AC16" s="193" t="inlineStr">
        <is>
          <t>-</t>
        </is>
      </c>
    </row>
    <row r="17" ht="13.5" customHeight="1" s="521">
      <c r="A17" s="200" t="n">
        <v>1840</v>
      </c>
      <c r="B17" s="179" t="inlineStr">
        <is>
          <t>18-TT-61209</t>
        </is>
      </c>
      <c r="C17" s="177" t="inlineStr">
        <is>
          <t>Integral Temperature Transmitter</t>
        </is>
      </c>
      <c r="D17" s="179" t="inlineStr">
        <is>
          <t>ETH FROM ET-6103 TEMP.  NDIC., ALARM</t>
        </is>
      </c>
      <c r="E17" s="179" t="inlineStr">
        <is>
          <t>1840-PS07-612</t>
        </is>
      </c>
      <c r="F17" s="178" t="inlineStr">
        <is>
          <t>TIA</t>
        </is>
      </c>
      <c r="G17" s="179" t="inlineStr">
        <is>
          <t>DCS-AI</t>
        </is>
      </c>
      <c r="H17" s="178" t="inlineStr">
        <is>
          <t>-</t>
        </is>
      </c>
      <c r="I17" s="180" t="inlineStr">
        <is>
          <t>4~20mA_x000D_
HART</t>
        </is>
      </c>
      <c r="J17" s="202" t="inlineStr">
        <is>
          <t>4~20mA</t>
        </is>
      </c>
      <c r="K17" s="649" t="inlineStr">
        <is>
          <t>HART</t>
        </is>
      </c>
      <c r="L17" s="173" t="n">
        <v>1</v>
      </c>
      <c r="M17" s="178" t="inlineStr">
        <is>
          <t>-</t>
        </is>
      </c>
      <c r="N17" s="178" t="inlineStr">
        <is>
          <t>Yes</t>
        </is>
      </c>
      <c r="O17" s="178">
        <f>IF(N17="Yes","Y","N")</f>
        <v/>
      </c>
      <c r="P17" s="178" t="inlineStr">
        <is>
          <t>-</t>
        </is>
      </c>
      <c r="Q17" s="181" t="inlineStr">
        <is>
          <t>-</t>
        </is>
      </c>
      <c r="R17" s="170" t="inlineStr">
        <is>
          <t>C01</t>
        </is>
      </c>
      <c r="S17" s="193" t="inlineStr">
        <is>
          <t>18-40-016-iSC</t>
        </is>
      </c>
      <c r="T17" s="193" t="inlineStr">
        <is>
          <t>18-IJB-40-016</t>
        </is>
      </c>
      <c r="U17" s="509" t="inlineStr">
        <is>
          <t>AI-IS</t>
        </is>
      </c>
      <c r="V17" s="200" t="n">
        <v>1840</v>
      </c>
      <c r="W17" s="9">
        <f>LEFT(B17,3)</f>
        <v/>
      </c>
      <c r="X17" s="47">
        <f>F17</f>
        <v/>
      </c>
      <c r="Y17" s="47">
        <f>RIGHT(B17,AB17)</f>
        <v/>
      </c>
      <c r="Z17" s="47">
        <f>W17&amp;X17&amp;Y17</f>
        <v/>
      </c>
      <c r="AA17" s="47">
        <f>LEFT(Y17,1)</f>
        <v/>
      </c>
      <c r="AB17" s="193">
        <f>IF(AC17&lt;&gt;"-",7,6)</f>
        <v/>
      </c>
      <c r="AC17" s="193" t="inlineStr">
        <is>
          <t>-</t>
        </is>
      </c>
    </row>
    <row r="18" ht="13.5" customHeight="1" s="521">
      <c r="A18" s="200" t="n">
        <v>1840</v>
      </c>
      <c r="B18" s="179" t="inlineStr">
        <is>
          <t>18-TT-62101</t>
        </is>
      </c>
      <c r="C18" s="177" t="inlineStr">
        <is>
          <t>Integral Temperature Transmitter</t>
        </is>
      </c>
      <c r="D18" s="179" t="inlineStr">
        <is>
          <t>TA-6201 TEMP. INDIC.</t>
        </is>
      </c>
      <c r="E18" s="179" t="inlineStr">
        <is>
          <t>1840-PS07-621</t>
        </is>
      </c>
      <c r="F18" s="178" t="inlineStr">
        <is>
          <t>TI</t>
        </is>
      </c>
      <c r="G18" s="179" t="inlineStr">
        <is>
          <t>DCS-AI</t>
        </is>
      </c>
      <c r="H18" s="178" t="inlineStr">
        <is>
          <t>-</t>
        </is>
      </c>
      <c r="I18" s="180" t="inlineStr">
        <is>
          <t>4~20mA_x000D_
HART</t>
        </is>
      </c>
      <c r="J18" s="202" t="inlineStr">
        <is>
          <t>4~20mA</t>
        </is>
      </c>
      <c r="K18" s="649" t="inlineStr">
        <is>
          <t>HART</t>
        </is>
      </c>
      <c r="L18" s="173" t="n">
        <v>1</v>
      </c>
      <c r="M18" s="178" t="inlineStr">
        <is>
          <t>-</t>
        </is>
      </c>
      <c r="N18" s="178" t="inlineStr">
        <is>
          <t>Yes</t>
        </is>
      </c>
      <c r="O18" s="178">
        <f>IF(N18="Yes","Y","N")</f>
        <v/>
      </c>
      <c r="P18" s="178" t="inlineStr">
        <is>
          <t>-</t>
        </is>
      </c>
      <c r="Q18" s="181" t="inlineStr">
        <is>
          <t>-</t>
        </is>
      </c>
      <c r="R18" s="170" t="inlineStr">
        <is>
          <t>C01</t>
        </is>
      </c>
      <c r="S18" s="193" t="inlineStr">
        <is>
          <t>18-40-015-iSC</t>
        </is>
      </c>
      <c r="T18" s="193" t="inlineStr">
        <is>
          <t>18-IJB-40-015</t>
        </is>
      </c>
      <c r="U18" s="509" t="inlineStr">
        <is>
          <t>AI-IS</t>
        </is>
      </c>
      <c r="V18" s="200" t="n">
        <v>1840</v>
      </c>
      <c r="W18" s="9">
        <f>LEFT(B18,3)</f>
        <v/>
      </c>
      <c r="X18" s="47">
        <f>F18</f>
        <v/>
      </c>
      <c r="Y18" s="47">
        <f>RIGHT(B18,AB18)</f>
        <v/>
      </c>
      <c r="Z18" s="47">
        <f>W18&amp;X18&amp;Y18</f>
        <v/>
      </c>
      <c r="AA18" s="47">
        <f>LEFT(Y18,1)</f>
        <v/>
      </c>
      <c r="AB18" s="193">
        <f>IF(AC18&lt;&gt;"-",7,6)</f>
        <v/>
      </c>
      <c r="AC18" s="193" t="inlineStr">
        <is>
          <t>-</t>
        </is>
      </c>
    </row>
    <row r="19" ht="13.5" customHeight="1" s="521">
      <c r="A19" s="200" t="n">
        <v>1840</v>
      </c>
      <c r="B19" s="179" t="inlineStr">
        <is>
          <t>18-TT-62102</t>
        </is>
      </c>
      <c r="C19" s="177" t="inlineStr">
        <is>
          <t>Integral Temperature Transmitter</t>
        </is>
      </c>
      <c r="D19" s="179" t="inlineStr">
        <is>
          <t>TA-6201 TEMP. INDIC.</t>
        </is>
      </c>
      <c r="E19" s="179" t="inlineStr">
        <is>
          <t>1840-PS07-621</t>
        </is>
      </c>
      <c r="F19" s="178" t="inlineStr">
        <is>
          <t>TI</t>
        </is>
      </c>
      <c r="G19" s="179" t="inlineStr">
        <is>
          <t>DCS-AI</t>
        </is>
      </c>
      <c r="H19" s="178" t="inlineStr">
        <is>
          <t>-</t>
        </is>
      </c>
      <c r="I19" s="180" t="inlineStr">
        <is>
          <t>4~20mA_x000D_
HART</t>
        </is>
      </c>
      <c r="J19" s="202" t="inlineStr">
        <is>
          <t>4~20mA</t>
        </is>
      </c>
      <c r="K19" s="649" t="inlineStr">
        <is>
          <t>HART</t>
        </is>
      </c>
      <c r="L19" s="173" t="n">
        <v>1</v>
      </c>
      <c r="M19" s="178" t="inlineStr">
        <is>
          <t>-</t>
        </is>
      </c>
      <c r="N19" s="178" t="inlineStr">
        <is>
          <t>Yes</t>
        </is>
      </c>
      <c r="O19" s="178">
        <f>IF(N19="Yes","Y","N")</f>
        <v/>
      </c>
      <c r="P19" s="178" t="inlineStr">
        <is>
          <t>-</t>
        </is>
      </c>
      <c r="Q19" s="181" t="inlineStr">
        <is>
          <t>-</t>
        </is>
      </c>
      <c r="R19" s="170" t="inlineStr">
        <is>
          <t>C01</t>
        </is>
      </c>
      <c r="S19" s="193" t="inlineStr">
        <is>
          <t>18-40-015-iSC</t>
        </is>
      </c>
      <c r="T19" s="193" t="inlineStr">
        <is>
          <t>18-IJB-40-015</t>
        </is>
      </c>
      <c r="U19" s="509" t="inlineStr">
        <is>
          <t>AI-IS</t>
        </is>
      </c>
      <c r="V19" s="200" t="n">
        <v>1840</v>
      </c>
      <c r="W19" s="9">
        <f>LEFT(B19,3)</f>
        <v/>
      </c>
      <c r="X19" s="47">
        <f>F19</f>
        <v/>
      </c>
      <c r="Y19" s="47">
        <f>RIGHT(B19,AB19)</f>
        <v/>
      </c>
      <c r="Z19" s="47">
        <f>W19&amp;X19&amp;Y19</f>
        <v/>
      </c>
      <c r="AA19" s="47">
        <f>LEFT(Y19,1)</f>
        <v/>
      </c>
      <c r="AB19" s="193">
        <f>IF(AC19&lt;&gt;"-",7,6)</f>
        <v/>
      </c>
      <c r="AC19" s="193" t="inlineStr">
        <is>
          <t>-</t>
        </is>
      </c>
    </row>
    <row r="20" ht="13.5" customHeight="1" s="521">
      <c r="A20" s="200" t="n">
        <v>1840</v>
      </c>
      <c r="B20" s="179" t="inlineStr">
        <is>
          <t>18-TT-62103</t>
        </is>
      </c>
      <c r="C20" s="177" t="inlineStr">
        <is>
          <t>Integral Temperature Transmitter</t>
        </is>
      </c>
      <c r="D20" s="179" t="inlineStr">
        <is>
          <t>TA-6201 TEMP. INDIC.</t>
        </is>
      </c>
      <c r="E20" s="179" t="inlineStr">
        <is>
          <t>1840-PS07-621</t>
        </is>
      </c>
      <c r="F20" s="178" t="inlineStr">
        <is>
          <t>TI</t>
        </is>
      </c>
      <c r="G20" s="179" t="inlineStr">
        <is>
          <t>DCS-AI</t>
        </is>
      </c>
      <c r="H20" s="178" t="inlineStr">
        <is>
          <t>-</t>
        </is>
      </c>
      <c r="I20" s="180" t="inlineStr">
        <is>
          <t>4~20mA_x000D_
HART</t>
        </is>
      </c>
      <c r="J20" s="202" t="inlineStr">
        <is>
          <t>4~20mA</t>
        </is>
      </c>
      <c r="K20" s="649" t="inlineStr">
        <is>
          <t>HART</t>
        </is>
      </c>
      <c r="L20" s="173" t="n">
        <v>1</v>
      </c>
      <c r="M20" s="178" t="inlineStr">
        <is>
          <t>-</t>
        </is>
      </c>
      <c r="N20" s="178" t="inlineStr">
        <is>
          <t>Yes</t>
        </is>
      </c>
      <c r="O20" s="178">
        <f>IF(N20="Yes","Y","N")</f>
        <v/>
      </c>
      <c r="P20" s="178" t="inlineStr">
        <is>
          <t>-</t>
        </is>
      </c>
      <c r="Q20" s="181" t="inlineStr">
        <is>
          <t>-</t>
        </is>
      </c>
      <c r="R20" s="170" t="inlineStr">
        <is>
          <t>C01</t>
        </is>
      </c>
      <c r="S20" s="193" t="inlineStr">
        <is>
          <t>18-40-015-iSC</t>
        </is>
      </c>
      <c r="T20" s="193" t="inlineStr">
        <is>
          <t>18-IJB-40-015</t>
        </is>
      </c>
      <c r="U20" s="509" t="inlineStr">
        <is>
          <t>AI-IS</t>
        </is>
      </c>
      <c r="V20" s="200" t="n">
        <v>1840</v>
      </c>
      <c r="W20" s="9">
        <f>LEFT(B20,3)</f>
        <v/>
      </c>
      <c r="X20" s="47">
        <f>F20</f>
        <v/>
      </c>
      <c r="Y20" s="47">
        <f>RIGHT(B20,AB20)</f>
        <v/>
      </c>
      <c r="Z20" s="47">
        <f>W20&amp;X20&amp;Y20</f>
        <v/>
      </c>
      <c r="AA20" s="47">
        <f>LEFT(Y20,1)</f>
        <v/>
      </c>
      <c r="AB20" s="193">
        <f>IF(AC20&lt;&gt;"-",7,6)</f>
        <v/>
      </c>
      <c r="AC20" s="193" t="inlineStr">
        <is>
          <t>-</t>
        </is>
      </c>
    </row>
    <row r="21" ht="13.5" customHeight="1" s="521">
      <c r="A21" s="200" t="n">
        <v>1840</v>
      </c>
      <c r="B21" s="179" t="inlineStr">
        <is>
          <t>18-TT-62104</t>
        </is>
      </c>
      <c r="C21" s="177" t="inlineStr">
        <is>
          <t>Integral Temperature Transmitter</t>
        </is>
      </c>
      <c r="D21" s="179" t="inlineStr">
        <is>
          <t>TA-6201 TEMP. INDIC.</t>
        </is>
      </c>
      <c r="E21" s="179" t="inlineStr">
        <is>
          <t>1840-PS07-621</t>
        </is>
      </c>
      <c r="F21" s="178" t="inlineStr">
        <is>
          <t>TI</t>
        </is>
      </c>
      <c r="G21" s="179" t="inlineStr">
        <is>
          <t>DCS-AI</t>
        </is>
      </c>
      <c r="H21" s="178" t="inlineStr">
        <is>
          <t>-</t>
        </is>
      </c>
      <c r="I21" s="180" t="inlineStr">
        <is>
          <t>4~20mA_x000D_
HART</t>
        </is>
      </c>
      <c r="J21" s="202" t="inlineStr">
        <is>
          <t>4~20mA</t>
        </is>
      </c>
      <c r="K21" s="649" t="inlineStr">
        <is>
          <t>HART</t>
        </is>
      </c>
      <c r="L21" s="173" t="n">
        <v>1</v>
      </c>
      <c r="M21" s="178" t="inlineStr">
        <is>
          <t>-</t>
        </is>
      </c>
      <c r="N21" s="178" t="inlineStr">
        <is>
          <t>Yes</t>
        </is>
      </c>
      <c r="O21" s="178">
        <f>IF(N21="Yes","Y","N")</f>
        <v/>
      </c>
      <c r="P21" s="178" t="inlineStr">
        <is>
          <t>-</t>
        </is>
      </c>
      <c r="Q21" s="181" t="inlineStr">
        <is>
          <t>-</t>
        </is>
      </c>
      <c r="R21" s="170" t="inlineStr">
        <is>
          <t>C01</t>
        </is>
      </c>
      <c r="S21" s="193" t="inlineStr">
        <is>
          <t>18-40-015-iSC</t>
        </is>
      </c>
      <c r="T21" s="193" t="inlineStr">
        <is>
          <t>18-IJB-40-015</t>
        </is>
      </c>
      <c r="U21" s="509" t="inlineStr">
        <is>
          <t>AI-IS</t>
        </is>
      </c>
      <c r="V21" s="200" t="n">
        <v>1840</v>
      </c>
      <c r="W21" s="9">
        <f>LEFT(B21,3)</f>
        <v/>
      </c>
      <c r="X21" s="47">
        <f>F21</f>
        <v/>
      </c>
      <c r="Y21" s="47">
        <f>RIGHT(B21,AB21)</f>
        <v/>
      </c>
      <c r="Z21" s="47">
        <f>W21&amp;X21&amp;Y21</f>
        <v/>
      </c>
      <c r="AA21" s="47">
        <f>LEFT(Y21,1)</f>
        <v/>
      </c>
      <c r="AB21" s="193">
        <f>IF(AC21&lt;&gt;"-",7,6)</f>
        <v/>
      </c>
      <c r="AC21" s="193" t="inlineStr">
        <is>
          <t>-</t>
        </is>
      </c>
    </row>
    <row r="22" ht="13.5" customHeight="1" s="521">
      <c r="A22" s="200" t="n">
        <v>1840</v>
      </c>
      <c r="B22" s="179" t="inlineStr">
        <is>
          <t>18-TT-62107</t>
        </is>
      </c>
      <c r="C22" s="177" t="inlineStr">
        <is>
          <t>Integral Temperature Transmitter</t>
        </is>
      </c>
      <c r="D22" s="179" t="inlineStr">
        <is>
          <t>PR TO VE-6202 TEMP. INDIC.</t>
        </is>
      </c>
      <c r="E22" s="179" t="inlineStr">
        <is>
          <t>1840-PS07-621</t>
        </is>
      </c>
      <c r="F22" s="178" t="inlineStr">
        <is>
          <t>TI</t>
        </is>
      </c>
      <c r="G22" s="179" t="inlineStr">
        <is>
          <t>DCS-AI</t>
        </is>
      </c>
      <c r="H22" s="178" t="inlineStr">
        <is>
          <t>-</t>
        </is>
      </c>
      <c r="I22" s="180" t="inlineStr">
        <is>
          <t>4~20mA_x000D_
HART</t>
        </is>
      </c>
      <c r="J22" s="202" t="inlineStr">
        <is>
          <t>4~20mA</t>
        </is>
      </c>
      <c r="K22" s="649" t="inlineStr">
        <is>
          <t>HART</t>
        </is>
      </c>
      <c r="L22" s="173" t="n">
        <v>1</v>
      </c>
      <c r="M22" s="178" t="inlineStr">
        <is>
          <t>-</t>
        </is>
      </c>
      <c r="N22" s="178" t="inlineStr">
        <is>
          <t>Yes</t>
        </is>
      </c>
      <c r="O22" s="178">
        <f>IF(N22="Yes","Y","N")</f>
        <v/>
      </c>
      <c r="P22" s="178" t="inlineStr">
        <is>
          <t>-</t>
        </is>
      </c>
      <c r="Q22" s="181" t="inlineStr">
        <is>
          <t>-</t>
        </is>
      </c>
      <c r="R22" s="170" t="inlineStr">
        <is>
          <t>C01</t>
        </is>
      </c>
      <c r="S22" s="193" t="inlineStr">
        <is>
          <t>18-40-006-iSC</t>
        </is>
      </c>
      <c r="T22" s="193" t="inlineStr">
        <is>
          <t>18-IJB-40-006</t>
        </is>
      </c>
      <c r="U22" s="509" t="inlineStr">
        <is>
          <t>AI-IS</t>
        </is>
      </c>
      <c r="V22" s="200" t="n">
        <v>1840</v>
      </c>
      <c r="W22" s="9">
        <f>LEFT(B22,3)</f>
        <v/>
      </c>
      <c r="X22" s="47">
        <f>F22</f>
        <v/>
      </c>
      <c r="Y22" s="47">
        <f>RIGHT(B22,AB22)</f>
        <v/>
      </c>
      <c r="Z22" s="47">
        <f>W22&amp;X22&amp;Y22</f>
        <v/>
      </c>
      <c r="AA22" s="47">
        <f>LEFT(Y22,1)</f>
        <v/>
      </c>
      <c r="AB22" s="193">
        <f>IF(AC22&lt;&gt;"-",7,6)</f>
        <v/>
      </c>
      <c r="AC22" s="193" t="inlineStr">
        <is>
          <t>-</t>
        </is>
      </c>
    </row>
    <row r="23" ht="13.5" customHeight="1" s="521">
      <c r="A23" s="200" t="n">
        <v>1840</v>
      </c>
      <c r="B23" s="179" t="inlineStr">
        <is>
          <t>18-TT-62108</t>
        </is>
      </c>
      <c r="C23" s="177" t="inlineStr">
        <is>
          <t>Integral Temperature Transmitter</t>
        </is>
      </c>
      <c r="D23" s="179" t="inlineStr">
        <is>
          <t>P TO VE-6203 TEMP. INDIC.</t>
        </is>
      </c>
      <c r="E23" s="179" t="inlineStr">
        <is>
          <t>1840-PS07-621</t>
        </is>
      </c>
      <c r="F23" s="178" t="inlineStr">
        <is>
          <t>TI</t>
        </is>
      </c>
      <c r="G23" s="179" t="inlineStr">
        <is>
          <t>DCS-AI</t>
        </is>
      </c>
      <c r="H23" s="178" t="inlineStr">
        <is>
          <t>-</t>
        </is>
      </c>
      <c r="I23" s="180" t="inlineStr">
        <is>
          <t>4~20mA_x000D_
HART</t>
        </is>
      </c>
      <c r="J23" s="202" t="inlineStr">
        <is>
          <t>4~20mA</t>
        </is>
      </c>
      <c r="K23" s="649" t="inlineStr">
        <is>
          <t>HART</t>
        </is>
      </c>
      <c r="L23" s="173" t="n">
        <v>1</v>
      </c>
      <c r="M23" s="178" t="inlineStr">
        <is>
          <t>-</t>
        </is>
      </c>
      <c r="N23" s="178" t="inlineStr">
        <is>
          <t>Yes</t>
        </is>
      </c>
      <c r="O23" s="178">
        <f>IF(N23="Yes","Y","N")</f>
        <v/>
      </c>
      <c r="P23" s="178" t="inlineStr">
        <is>
          <t>-</t>
        </is>
      </c>
      <c r="Q23" s="181" t="inlineStr">
        <is>
          <t>-</t>
        </is>
      </c>
      <c r="R23" s="170" t="inlineStr">
        <is>
          <t>C01</t>
        </is>
      </c>
      <c r="S23" s="193" t="inlineStr">
        <is>
          <t>18-40-006-iSC</t>
        </is>
      </c>
      <c r="T23" s="193" t="inlineStr">
        <is>
          <t>18-IJB-40-006</t>
        </is>
      </c>
      <c r="U23" s="509" t="inlineStr">
        <is>
          <t>AI-IS</t>
        </is>
      </c>
      <c r="V23" s="200" t="n">
        <v>1840</v>
      </c>
      <c r="W23" s="9">
        <f>LEFT(B23,3)</f>
        <v/>
      </c>
      <c r="X23" s="47">
        <f>F23</f>
        <v/>
      </c>
      <c r="Y23" s="47">
        <f>RIGHT(B23,AB23)</f>
        <v/>
      </c>
      <c r="Z23" s="47">
        <f>W23&amp;X23&amp;Y23</f>
        <v/>
      </c>
      <c r="AA23" s="47">
        <f>LEFT(Y23,1)</f>
        <v/>
      </c>
      <c r="AB23" s="193">
        <f>IF(AC23&lt;&gt;"-",7,6)</f>
        <v/>
      </c>
      <c r="AC23" s="193" t="inlineStr">
        <is>
          <t>-</t>
        </is>
      </c>
    </row>
    <row r="24" ht="13.5" customHeight="1" s="521">
      <c r="A24" s="200" t="n">
        <v>1840</v>
      </c>
      <c r="B24" s="179" t="inlineStr">
        <is>
          <t>18-TT-62202</t>
        </is>
      </c>
      <c r="C24" s="177" t="inlineStr">
        <is>
          <t>Integral Temperature Transmitter</t>
        </is>
      </c>
      <c r="D24" s="179" t="inlineStr">
        <is>
          <t>PR TO ET-6201 TEMP.  INDIC., CONTR.</t>
        </is>
      </c>
      <c r="E24" s="179" t="inlineStr">
        <is>
          <t>1840-PS07-622</t>
        </is>
      </c>
      <c r="F24" s="178" t="inlineStr">
        <is>
          <t>TIC</t>
        </is>
      </c>
      <c r="G24" s="179" t="inlineStr">
        <is>
          <t>DCS-AI</t>
        </is>
      </c>
      <c r="H24" s="178" t="inlineStr">
        <is>
          <t>Yes</t>
        </is>
      </c>
      <c r="I24" s="180" t="inlineStr">
        <is>
          <t>4~20mA_x000D_
HART</t>
        </is>
      </c>
      <c r="J24" s="202" t="inlineStr">
        <is>
          <t>4~20mA</t>
        </is>
      </c>
      <c r="K24" s="649" t="inlineStr">
        <is>
          <t>HART</t>
        </is>
      </c>
      <c r="L24" s="173" t="n">
        <v>1</v>
      </c>
      <c r="M24" s="178" t="inlineStr">
        <is>
          <t>-</t>
        </is>
      </c>
      <c r="N24" s="178" t="inlineStr">
        <is>
          <t>Yes</t>
        </is>
      </c>
      <c r="O24" s="178">
        <f>IF(N24="Yes","Y","N")</f>
        <v/>
      </c>
      <c r="P24" s="178" t="inlineStr">
        <is>
          <t>-</t>
        </is>
      </c>
      <c r="Q24" s="181" t="inlineStr">
        <is>
          <t>-</t>
        </is>
      </c>
      <c r="R24" s="170" t="inlineStr">
        <is>
          <t>C01</t>
        </is>
      </c>
      <c r="S24" s="193" t="inlineStr">
        <is>
          <t>18-40-010-iSC</t>
        </is>
      </c>
      <c r="T24" s="193" t="inlineStr">
        <is>
          <t>18-IJB-40-010</t>
        </is>
      </c>
      <c r="U24" s="508" t="inlineStr">
        <is>
          <t>AIR-IS</t>
        </is>
      </c>
      <c r="V24" s="200" t="n">
        <v>1840</v>
      </c>
      <c r="W24" s="9">
        <f>LEFT(B24,3)</f>
        <v/>
      </c>
      <c r="X24" s="47">
        <f>F24</f>
        <v/>
      </c>
      <c r="Y24" s="47">
        <f>RIGHT(B24,AB24)</f>
        <v/>
      </c>
      <c r="Z24" s="47">
        <f>W24&amp;X24&amp;Y24</f>
        <v/>
      </c>
      <c r="AA24" s="47">
        <f>LEFT(Y24,1)</f>
        <v/>
      </c>
      <c r="AB24" s="193">
        <f>IF(AC24&lt;&gt;"-",7,6)</f>
        <v/>
      </c>
      <c r="AC24" s="193" t="inlineStr">
        <is>
          <t>-</t>
        </is>
      </c>
    </row>
    <row r="25" ht="13.5" customHeight="1" s="521">
      <c r="A25" s="200" t="n">
        <v>1840</v>
      </c>
      <c r="B25" s="179" t="inlineStr">
        <is>
          <t>18-TT-62203</t>
        </is>
      </c>
      <c r="C25" s="177" t="inlineStr">
        <is>
          <t>Integral Temperature Transmitter</t>
        </is>
      </c>
      <c r="D25" s="179" t="inlineStr">
        <is>
          <t>PR TO VE-6201 TEMP.  INDIC.</t>
        </is>
      </c>
      <c r="E25" s="179" t="inlineStr">
        <is>
          <t>1840-PS07-622</t>
        </is>
      </c>
      <c r="F25" s="178" t="inlineStr">
        <is>
          <t>TI</t>
        </is>
      </c>
      <c r="G25" s="179" t="inlineStr">
        <is>
          <t>DCS-AI</t>
        </is>
      </c>
      <c r="H25" s="178" t="inlineStr">
        <is>
          <t>-</t>
        </is>
      </c>
      <c r="I25" s="180" t="inlineStr">
        <is>
          <t>4~20mA_x000D_
HART</t>
        </is>
      </c>
      <c r="J25" s="202" t="inlineStr">
        <is>
          <t>4~20mA</t>
        </is>
      </c>
      <c r="K25" s="649" t="inlineStr">
        <is>
          <t>HART</t>
        </is>
      </c>
      <c r="L25" s="173" t="n">
        <v>1</v>
      </c>
      <c r="M25" s="178" t="inlineStr">
        <is>
          <t>-</t>
        </is>
      </c>
      <c r="N25" s="178" t="inlineStr">
        <is>
          <t>Yes</t>
        </is>
      </c>
      <c r="O25" s="178">
        <f>IF(N25="Yes","Y","N")</f>
        <v/>
      </c>
      <c r="P25" s="178" t="inlineStr">
        <is>
          <t>-</t>
        </is>
      </c>
      <c r="Q25" s="181" t="inlineStr">
        <is>
          <t>-</t>
        </is>
      </c>
      <c r="R25" s="170" t="inlineStr">
        <is>
          <t>C01</t>
        </is>
      </c>
      <c r="S25" s="193" t="inlineStr">
        <is>
          <t>18-40-006-iSC</t>
        </is>
      </c>
      <c r="T25" s="193" t="inlineStr">
        <is>
          <t>18-IJB-40-006</t>
        </is>
      </c>
      <c r="U25" s="509" t="inlineStr">
        <is>
          <t>AI-IS</t>
        </is>
      </c>
      <c r="V25" s="200" t="n">
        <v>1840</v>
      </c>
      <c r="W25" s="9">
        <f>LEFT(B25,3)</f>
        <v/>
      </c>
      <c r="X25" s="47">
        <f>F25</f>
        <v/>
      </c>
      <c r="Y25" s="47">
        <f>RIGHT(B25,AB25)</f>
        <v/>
      </c>
      <c r="Z25" s="47">
        <f>W25&amp;X25&amp;Y25</f>
        <v/>
      </c>
      <c r="AA25" s="47">
        <f>LEFT(Y25,1)</f>
        <v/>
      </c>
      <c r="AB25" s="193">
        <f>IF(AC25&lt;&gt;"-",7,6)</f>
        <v/>
      </c>
      <c r="AC25" s="193" t="inlineStr">
        <is>
          <t>-</t>
        </is>
      </c>
    </row>
    <row r="26" ht="13.5" customHeight="1" s="521">
      <c r="A26" s="200" t="n">
        <v>1840</v>
      </c>
      <c r="B26" s="179" t="inlineStr">
        <is>
          <t>18-TT-62205</t>
        </is>
      </c>
      <c r="C26" s="177" t="inlineStr">
        <is>
          <t>Integral Temperature Transmitter</t>
        </is>
      </c>
      <c r="D26" s="179" t="inlineStr">
        <is>
          <t>PR TO PC-6201 TEMP.  INDIC., ALA., INTERL.</t>
        </is>
      </c>
      <c r="E26" s="179" t="inlineStr">
        <is>
          <t>1840-PS07-622</t>
        </is>
      </c>
      <c r="F26" s="178" t="inlineStr">
        <is>
          <t>TISA</t>
        </is>
      </c>
      <c r="G26" s="179" t="inlineStr">
        <is>
          <t>DCS-AI</t>
        </is>
      </c>
      <c r="H26" s="178" t="inlineStr">
        <is>
          <t>Yes</t>
        </is>
      </c>
      <c r="I26" s="180" t="inlineStr">
        <is>
          <t>4~20mA_x000D_
HART</t>
        </is>
      </c>
      <c r="J26" s="202" t="inlineStr">
        <is>
          <t>4~20mA</t>
        </is>
      </c>
      <c r="K26" s="649" t="inlineStr">
        <is>
          <t>HART</t>
        </is>
      </c>
      <c r="L26" s="173" t="n">
        <v>1</v>
      </c>
      <c r="M26" s="178" t="inlineStr">
        <is>
          <t>-</t>
        </is>
      </c>
      <c r="N26" s="178" t="inlineStr">
        <is>
          <t>Yes</t>
        </is>
      </c>
      <c r="O26" s="178">
        <f>IF(N26="Yes","Y","N")</f>
        <v/>
      </c>
      <c r="P26" s="178" t="inlineStr">
        <is>
          <t>-</t>
        </is>
      </c>
      <c r="Q26" s="181" t="inlineStr">
        <is>
          <t>-</t>
        </is>
      </c>
      <c r="R26" s="170" t="inlineStr">
        <is>
          <t>C01</t>
        </is>
      </c>
      <c r="S26" s="193" t="inlineStr">
        <is>
          <t>18-40-005-iSC</t>
        </is>
      </c>
      <c r="T26" s="193" t="inlineStr">
        <is>
          <t>18-IJB-40-005</t>
        </is>
      </c>
      <c r="U26" s="508" t="inlineStr">
        <is>
          <t>AIR-IS</t>
        </is>
      </c>
      <c r="V26" s="200" t="n">
        <v>1840</v>
      </c>
      <c r="W26" s="9">
        <f>LEFT(B26,3)</f>
        <v/>
      </c>
      <c r="X26" s="47">
        <f>F26</f>
        <v/>
      </c>
      <c r="Y26" s="47">
        <f>RIGHT(B26,AB26)</f>
        <v/>
      </c>
      <c r="Z26" s="47">
        <f>W26&amp;X26&amp;Y26</f>
        <v/>
      </c>
      <c r="AA26" s="47">
        <f>LEFT(Y26,1)</f>
        <v/>
      </c>
      <c r="AB26" s="193">
        <f>IF(AC26&lt;&gt;"-",7,6)</f>
        <v/>
      </c>
      <c r="AC26" s="193" t="inlineStr">
        <is>
          <t>-</t>
        </is>
      </c>
    </row>
    <row r="27" ht="13.5" customHeight="1" s="521">
      <c r="A27" s="200" t="n">
        <v>1840</v>
      </c>
      <c r="B27" s="179" t="inlineStr">
        <is>
          <t>18-TT-62301</t>
        </is>
      </c>
      <c r="C27" s="177" t="inlineStr">
        <is>
          <t>Integral Temperature Transmitter</t>
        </is>
      </c>
      <c r="D27" s="179" t="inlineStr">
        <is>
          <t>VE-6203 TEMP. INDIC.</t>
        </is>
      </c>
      <c r="E27" s="179" t="inlineStr">
        <is>
          <t>1840-PS07-623</t>
        </is>
      </c>
      <c r="F27" s="178" t="inlineStr">
        <is>
          <t>TI</t>
        </is>
      </c>
      <c r="G27" s="179" t="inlineStr">
        <is>
          <t>DCS-AI</t>
        </is>
      </c>
      <c r="H27" s="178" t="inlineStr">
        <is>
          <t>-</t>
        </is>
      </c>
      <c r="I27" s="180" t="inlineStr">
        <is>
          <t>4~20mA_x000D_
HART</t>
        </is>
      </c>
      <c r="J27" s="202" t="inlineStr">
        <is>
          <t>4~20mA</t>
        </is>
      </c>
      <c r="K27" s="649" t="inlineStr">
        <is>
          <t>HART</t>
        </is>
      </c>
      <c r="L27" s="173" t="n">
        <v>1</v>
      </c>
      <c r="M27" s="178" t="inlineStr">
        <is>
          <t>-</t>
        </is>
      </c>
      <c r="N27" s="178" t="inlineStr">
        <is>
          <t>Yes</t>
        </is>
      </c>
      <c r="O27" s="178">
        <f>IF(N27="Yes","Y","N")</f>
        <v/>
      </c>
      <c r="P27" s="178" t="inlineStr">
        <is>
          <t>-</t>
        </is>
      </c>
      <c r="Q27" s="181" t="inlineStr">
        <is>
          <t>-</t>
        </is>
      </c>
      <c r="R27" s="170" t="inlineStr">
        <is>
          <t>C01</t>
        </is>
      </c>
      <c r="S27" s="193" t="inlineStr">
        <is>
          <t>18-40-002-iSC</t>
        </is>
      </c>
      <c r="T27" s="193" t="inlineStr">
        <is>
          <t>18-IJB-40-002</t>
        </is>
      </c>
      <c r="U27" s="509" t="inlineStr">
        <is>
          <t>AI-IS</t>
        </is>
      </c>
      <c r="V27" s="200" t="n">
        <v>1840</v>
      </c>
      <c r="W27" s="9">
        <f>LEFT(B27,3)</f>
        <v/>
      </c>
      <c r="X27" s="47">
        <f>F27</f>
        <v/>
      </c>
      <c r="Y27" s="47">
        <f>RIGHT(B27,AB27)</f>
        <v/>
      </c>
      <c r="Z27" s="47">
        <f>W27&amp;X27&amp;Y27</f>
        <v/>
      </c>
      <c r="AA27" s="47">
        <f>LEFT(Y27,1)</f>
        <v/>
      </c>
      <c r="AB27" s="193">
        <f>IF(AC27&lt;&gt;"-",7,6)</f>
        <v/>
      </c>
      <c r="AC27" s="193" t="inlineStr">
        <is>
          <t>-</t>
        </is>
      </c>
    </row>
    <row r="28" ht="13.5" customHeight="1" s="521">
      <c r="A28" s="200" t="n">
        <v>1840</v>
      </c>
      <c r="B28" s="179" t="inlineStr">
        <is>
          <t>18-TT-62302</t>
        </is>
      </c>
      <c r="C28" s="177" t="inlineStr">
        <is>
          <t>Integral Temperature Transmitter</t>
        </is>
      </c>
      <c r="D28" s="179" t="inlineStr">
        <is>
          <t>P FROM VE-6203 TEMP. INDIC.</t>
        </is>
      </c>
      <c r="E28" s="179" t="inlineStr">
        <is>
          <t>1840-PS07-623</t>
        </is>
      </c>
      <c r="F28" s="178" t="inlineStr">
        <is>
          <t>TI</t>
        </is>
      </c>
      <c r="G28" s="179" t="inlineStr">
        <is>
          <t>DCS-AI</t>
        </is>
      </c>
      <c r="H28" s="178" t="inlineStr">
        <is>
          <t>-</t>
        </is>
      </c>
      <c r="I28" s="180" t="inlineStr">
        <is>
          <t>4~20mA_x000D_
HART</t>
        </is>
      </c>
      <c r="J28" s="202" t="inlineStr">
        <is>
          <t>4~20mA</t>
        </is>
      </c>
      <c r="K28" s="649" t="inlineStr">
        <is>
          <t>HART</t>
        </is>
      </c>
      <c r="L28" s="173" t="n">
        <v>1</v>
      </c>
      <c r="M28" s="178" t="inlineStr">
        <is>
          <t>-</t>
        </is>
      </c>
      <c r="N28" s="178" t="inlineStr">
        <is>
          <t>Yes</t>
        </is>
      </c>
      <c r="O28" s="178">
        <f>IF(N28="Yes","Y","N")</f>
        <v/>
      </c>
      <c r="P28" s="178" t="inlineStr">
        <is>
          <t>-</t>
        </is>
      </c>
      <c r="Q28" s="181" t="inlineStr">
        <is>
          <t>-</t>
        </is>
      </c>
      <c r="R28" s="170" t="inlineStr">
        <is>
          <t>C01</t>
        </is>
      </c>
      <c r="S28" s="193" t="inlineStr">
        <is>
          <t>18-40-001-iSC</t>
        </is>
      </c>
      <c r="T28" s="193" t="inlineStr">
        <is>
          <t>18-IJB-40-001</t>
        </is>
      </c>
      <c r="U28" s="509" t="inlineStr">
        <is>
          <t>AI-IS</t>
        </is>
      </c>
      <c r="V28" s="200" t="n">
        <v>1840</v>
      </c>
      <c r="W28" s="9">
        <f>LEFT(B28,3)</f>
        <v/>
      </c>
      <c r="X28" s="47">
        <f>F28</f>
        <v/>
      </c>
      <c r="Y28" s="47">
        <f>RIGHT(B28,AB28)</f>
        <v/>
      </c>
      <c r="Z28" s="47">
        <f>W28&amp;X28&amp;Y28</f>
        <v/>
      </c>
      <c r="AA28" s="47">
        <f>LEFT(Y28,1)</f>
        <v/>
      </c>
      <c r="AB28" s="193">
        <f>IF(AC28&lt;&gt;"-",7,6)</f>
        <v/>
      </c>
      <c r="AC28" s="193" t="inlineStr">
        <is>
          <t>-</t>
        </is>
      </c>
    </row>
    <row r="29" ht="13.5" customHeight="1" s="521">
      <c r="A29" s="200" t="n">
        <v>1840</v>
      </c>
      <c r="B29" s="179" t="inlineStr">
        <is>
          <t>18-TT-63101</t>
        </is>
      </c>
      <c r="C29" s="177" t="inlineStr">
        <is>
          <t>Integral Temperature Transmitter</t>
        </is>
      </c>
      <c r="D29" s="179" t="inlineStr">
        <is>
          <t xml:space="preserve">COOL. TO ET-6301 TEMP.  INDIC., ALARM </t>
        </is>
      </c>
      <c r="E29" s="179" t="inlineStr">
        <is>
          <t>1840-PS07-631</t>
        </is>
      </c>
      <c r="F29" s="178" t="inlineStr">
        <is>
          <t>TIA</t>
        </is>
      </c>
      <c r="G29" s="179" t="inlineStr">
        <is>
          <t>DCS-AI</t>
        </is>
      </c>
      <c r="H29" s="178" t="inlineStr">
        <is>
          <t>-</t>
        </is>
      </c>
      <c r="I29" s="180" t="inlineStr">
        <is>
          <t>4~20mA_x000D_
HART</t>
        </is>
      </c>
      <c r="J29" s="202" t="inlineStr">
        <is>
          <t>4~20mA</t>
        </is>
      </c>
      <c r="K29" s="649" t="inlineStr">
        <is>
          <t>HART</t>
        </is>
      </c>
      <c r="L29" s="173" t="n">
        <v>1</v>
      </c>
      <c r="M29" s="178" t="inlineStr">
        <is>
          <t>-</t>
        </is>
      </c>
      <c r="N29" s="178" t="inlineStr">
        <is>
          <t>Yes</t>
        </is>
      </c>
      <c r="O29" s="178">
        <f>IF(N29="Yes","Y","N")</f>
        <v/>
      </c>
      <c r="P29" s="178" t="inlineStr">
        <is>
          <t>-</t>
        </is>
      </c>
      <c r="Q29" s="181" t="inlineStr">
        <is>
          <t>-</t>
        </is>
      </c>
      <c r="R29" s="170" t="inlineStr">
        <is>
          <t>C01</t>
        </is>
      </c>
      <c r="S29" s="193" t="inlineStr">
        <is>
          <t>18-40-010-iSC</t>
        </is>
      </c>
      <c r="T29" s="193" t="inlineStr">
        <is>
          <t>18-IJB-40-010</t>
        </is>
      </c>
      <c r="U29" s="509" t="inlineStr">
        <is>
          <t>AI-IS</t>
        </is>
      </c>
      <c r="V29" s="200" t="n">
        <v>1840</v>
      </c>
      <c r="W29" s="9">
        <f>LEFT(B29,3)</f>
        <v/>
      </c>
      <c r="X29" s="47">
        <f>F29</f>
        <v/>
      </c>
      <c r="Y29" s="47">
        <f>RIGHT(B29,AB29)</f>
        <v/>
      </c>
      <c r="Z29" s="47">
        <f>W29&amp;X29&amp;Y29</f>
        <v/>
      </c>
      <c r="AA29" s="47">
        <f>LEFT(Y29,1)</f>
        <v/>
      </c>
      <c r="AB29" s="193">
        <f>IF(AC29&lt;&gt;"-",7,6)</f>
        <v/>
      </c>
      <c r="AC29" s="193" t="inlineStr">
        <is>
          <t>-</t>
        </is>
      </c>
    </row>
    <row r="30" ht="13.5" customHeight="1" s="521">
      <c r="B30" s="179" t="n"/>
      <c r="C30" s="179" t="n"/>
      <c r="D30" s="179" t="n"/>
      <c r="E30" s="650" t="n"/>
      <c r="F30" s="178" t="n"/>
      <c r="G30" s="179" t="n"/>
      <c r="H30" s="178" t="n"/>
      <c r="I30" s="180" t="n"/>
      <c r="J30" s="202" t="n"/>
      <c r="K30" s="649" t="n"/>
      <c r="L30" s="173" t="n"/>
      <c r="M30" s="178" t="n"/>
      <c r="N30" s="178" t="n"/>
      <c r="O30" s="178">
        <f>IF(N30="Yes","Y","N")</f>
        <v/>
      </c>
      <c r="P30" s="178" t="n"/>
      <c r="Q30" s="181" t="n"/>
      <c r="X30" s="47" t="n"/>
      <c r="Y30" s="47">
        <f>RIGHT(B30,AB30)</f>
        <v/>
      </c>
      <c r="Z30" s="47" t="n"/>
      <c r="AA30" s="47" t="n"/>
      <c r="AB30" s="193">
        <f>IF(AC30&lt;&gt;"-",7,6)</f>
        <v/>
      </c>
    </row>
    <row r="31" ht="13.5" customHeight="1" s="521">
      <c r="A31" s="200" t="n">
        <v>1840</v>
      </c>
      <c r="B31" s="179" t="inlineStr">
        <is>
          <t>18-PT-61103</t>
        </is>
      </c>
      <c r="C31" s="182" t="inlineStr">
        <is>
          <t>Pressure Transmitter</t>
        </is>
      </c>
      <c r="D31" s="179" t="inlineStr">
        <is>
          <t>GC TO TA-6101 PRES. INDIC., CONTR., ALA.</t>
        </is>
      </c>
      <c r="E31" s="179" t="inlineStr">
        <is>
          <t>1840-PS07-611</t>
        </is>
      </c>
      <c r="F31" s="178" t="inlineStr">
        <is>
          <t>PICA</t>
        </is>
      </c>
      <c r="G31" s="179" t="inlineStr">
        <is>
          <t>DCS-AI</t>
        </is>
      </c>
      <c r="H31" s="178" t="inlineStr">
        <is>
          <t>Yes</t>
        </is>
      </c>
      <c r="I31" s="180" t="inlineStr">
        <is>
          <t>4~20mA_x000D_
HART</t>
        </is>
      </c>
      <c r="J31" s="202" t="inlineStr">
        <is>
          <t>4~20mA</t>
        </is>
      </c>
      <c r="K31" s="649" t="inlineStr">
        <is>
          <t>HART</t>
        </is>
      </c>
      <c r="L31" s="173" t="n">
        <v>1</v>
      </c>
      <c r="M31" s="178" t="inlineStr">
        <is>
          <t>-</t>
        </is>
      </c>
      <c r="N31" s="178" t="inlineStr">
        <is>
          <t>Yes</t>
        </is>
      </c>
      <c r="O31" s="178">
        <f>IF(N31="Yes","Y","N")</f>
        <v/>
      </c>
      <c r="P31" s="178" t="inlineStr">
        <is>
          <t>-</t>
        </is>
      </c>
      <c r="Q31" s="181" t="inlineStr">
        <is>
          <t>-</t>
        </is>
      </c>
      <c r="R31" s="170" t="inlineStr">
        <is>
          <t>C01</t>
        </is>
      </c>
      <c r="S31" s="193" t="inlineStr">
        <is>
          <t>18-40-015-iSC</t>
        </is>
      </c>
      <c r="T31" s="193" t="inlineStr">
        <is>
          <t>18-IJB-40-015</t>
        </is>
      </c>
      <c r="U31" s="508" t="inlineStr">
        <is>
          <t>AIR-IS</t>
        </is>
      </c>
      <c r="V31" s="200" t="n">
        <v>1840</v>
      </c>
      <c r="W31" s="9">
        <f>LEFT(B31,3)</f>
        <v/>
      </c>
      <c r="X31" s="47">
        <f>F31</f>
        <v/>
      </c>
      <c r="Y31" s="47">
        <f>RIGHT(B31,AB31)</f>
        <v/>
      </c>
      <c r="Z31" s="47">
        <f>W31&amp;X31&amp;Y31</f>
        <v/>
      </c>
      <c r="AA31" s="47">
        <f>LEFT(Y31,1)</f>
        <v/>
      </c>
      <c r="AB31" s="193">
        <f>IF(AC31&lt;&gt;"-",7,6)</f>
        <v/>
      </c>
      <c r="AC31" s="193" t="inlineStr">
        <is>
          <t>-</t>
        </is>
      </c>
    </row>
    <row r="32" ht="13.5" customHeight="1" s="521">
      <c r="A32" s="200" t="n">
        <v>1840</v>
      </c>
      <c r="B32" s="179" t="inlineStr">
        <is>
          <t>18-PT-61108</t>
        </is>
      </c>
      <c r="C32" s="182" t="inlineStr">
        <is>
          <t>Pressure Transmitter</t>
        </is>
      </c>
      <c r="D32" s="179" t="inlineStr">
        <is>
          <t>LLS TO ET-6101 PRES. INDI., ALA., INTER.</t>
        </is>
      </c>
      <c r="E32" s="179" t="inlineStr">
        <is>
          <t>1840-PS07-611</t>
        </is>
      </c>
      <c r="F32" s="178" t="inlineStr">
        <is>
          <t>PISA</t>
        </is>
      </c>
      <c r="G32" s="179" t="inlineStr">
        <is>
          <t>DCS-AI</t>
        </is>
      </c>
      <c r="H32" s="178" t="inlineStr">
        <is>
          <t>Yes</t>
        </is>
      </c>
      <c r="I32" s="180" t="inlineStr">
        <is>
          <t>4~20mA_x000D_
HART</t>
        </is>
      </c>
      <c r="J32" s="202" t="inlineStr">
        <is>
          <t>4~20mA</t>
        </is>
      </c>
      <c r="K32" s="649" t="inlineStr">
        <is>
          <t>HART</t>
        </is>
      </c>
      <c r="L32" s="173" t="n">
        <v>1</v>
      </c>
      <c r="M32" s="178" t="inlineStr">
        <is>
          <t>-</t>
        </is>
      </c>
      <c r="N32" s="178" t="inlineStr">
        <is>
          <t>Yes</t>
        </is>
      </c>
      <c r="O32" s="178">
        <f>IF(N32="Yes","Y","N")</f>
        <v/>
      </c>
      <c r="P32" s="178" t="inlineStr">
        <is>
          <t>-</t>
        </is>
      </c>
      <c r="Q32" s="178" t="inlineStr">
        <is>
          <t>-</t>
        </is>
      </c>
      <c r="R32" s="170" t="inlineStr">
        <is>
          <t>C01</t>
        </is>
      </c>
      <c r="S32" s="193" t="inlineStr">
        <is>
          <t>18-40-005-iSC</t>
        </is>
      </c>
      <c r="T32" s="193" t="inlineStr">
        <is>
          <t>18-IJB-40-005</t>
        </is>
      </c>
      <c r="U32" s="508" t="inlineStr">
        <is>
          <t>AIR-IS</t>
        </is>
      </c>
      <c r="V32" s="200" t="n">
        <v>1840</v>
      </c>
      <c r="W32" s="9">
        <f>LEFT(B32,3)</f>
        <v/>
      </c>
      <c r="X32" s="47">
        <f>F32</f>
        <v/>
      </c>
      <c r="Y32" s="47">
        <f>RIGHT(B32,AB32)</f>
        <v/>
      </c>
      <c r="Z32" s="47">
        <f>W32&amp;X32&amp;Y32</f>
        <v/>
      </c>
      <c r="AA32" s="47">
        <f>LEFT(Y32,1)</f>
        <v/>
      </c>
      <c r="AB32" s="193">
        <f>IF(AC32&lt;&gt;"-",7,6)</f>
        <v/>
      </c>
      <c r="AC32" s="193" t="inlineStr">
        <is>
          <t>-</t>
        </is>
      </c>
    </row>
    <row r="33" ht="13.5" customHeight="1" s="521">
      <c r="A33" s="200" t="n">
        <v>1840</v>
      </c>
      <c r="B33" s="179" t="inlineStr">
        <is>
          <t>18-PT-61109</t>
        </is>
      </c>
      <c r="C33" s="182" t="inlineStr">
        <is>
          <t>Pressure Transmitter</t>
        </is>
      </c>
      <c r="D33" s="179" t="inlineStr">
        <is>
          <t>GC TO TA-6106 PRES. INDIC., CONTR., ALA.</t>
        </is>
      </c>
      <c r="E33" s="179" t="inlineStr">
        <is>
          <t>1840-PS07-611</t>
        </is>
      </c>
      <c r="F33" s="178" t="inlineStr">
        <is>
          <t>PICA</t>
        </is>
      </c>
      <c r="G33" s="179" t="inlineStr">
        <is>
          <t>DCS-AI</t>
        </is>
      </c>
      <c r="H33" s="178" t="inlineStr">
        <is>
          <t>Yes</t>
        </is>
      </c>
      <c r="I33" s="180" t="inlineStr">
        <is>
          <t>4~20mA_x000D_
HART</t>
        </is>
      </c>
      <c r="J33" s="202" t="inlineStr">
        <is>
          <t>4~20mA</t>
        </is>
      </c>
      <c r="K33" s="649" t="inlineStr">
        <is>
          <t>HART</t>
        </is>
      </c>
      <c r="L33" s="173" t="n">
        <v>1</v>
      </c>
      <c r="M33" s="178" t="inlineStr">
        <is>
          <t>-</t>
        </is>
      </c>
      <c r="N33" s="178" t="inlineStr">
        <is>
          <t>Yes</t>
        </is>
      </c>
      <c r="O33" s="178">
        <f>IF(N33="Yes","Y","N")</f>
        <v/>
      </c>
      <c r="P33" s="178" t="inlineStr">
        <is>
          <t>-</t>
        </is>
      </c>
      <c r="Q33" s="178" t="inlineStr">
        <is>
          <t>-</t>
        </is>
      </c>
      <c r="R33" s="170" t="inlineStr">
        <is>
          <t>C01</t>
        </is>
      </c>
      <c r="S33" s="193" t="inlineStr">
        <is>
          <t>18-40-011-iSC</t>
        </is>
      </c>
      <c r="T33" s="193" t="inlineStr">
        <is>
          <t>18-IJB-40-011</t>
        </is>
      </c>
      <c r="U33" s="508" t="inlineStr">
        <is>
          <t>AIR-IS</t>
        </is>
      </c>
      <c r="V33" s="200" t="n">
        <v>1840</v>
      </c>
      <c r="W33" s="9">
        <f>LEFT(B33,3)</f>
        <v/>
      </c>
      <c r="X33" s="47">
        <f>F33</f>
        <v/>
      </c>
      <c r="Y33" s="47">
        <f>RIGHT(B33,AB33)</f>
        <v/>
      </c>
      <c r="Z33" s="47">
        <f>W33&amp;X33&amp;Y33</f>
        <v/>
      </c>
      <c r="AA33" s="47">
        <f>LEFT(Y33,1)</f>
        <v/>
      </c>
      <c r="AB33" s="193">
        <f>IF(AC33&lt;&gt;"-",7,6)</f>
        <v/>
      </c>
      <c r="AC33" s="193" t="inlineStr">
        <is>
          <t>-</t>
        </is>
      </c>
    </row>
    <row r="34" ht="13.5" customHeight="1" s="521">
      <c r="A34" s="200" t="n">
        <v>1840</v>
      </c>
      <c r="B34" s="179" t="inlineStr">
        <is>
          <t>18-PT-61202</t>
        </is>
      </c>
      <c r="C34" s="182" t="inlineStr">
        <is>
          <t>Pressure Transmitter</t>
        </is>
      </c>
      <c r="D34" s="179" t="inlineStr">
        <is>
          <t>COOL. FROM ET-6102 PRES. INDIC., CONTR.</t>
        </is>
      </c>
      <c r="E34" s="179" t="inlineStr">
        <is>
          <t>1840-PS07-612</t>
        </is>
      </c>
      <c r="F34" s="178" t="inlineStr">
        <is>
          <t>PIC</t>
        </is>
      </c>
      <c r="G34" s="179" t="inlineStr">
        <is>
          <t>DCS-AI</t>
        </is>
      </c>
      <c r="H34" s="178" t="inlineStr">
        <is>
          <t>Yes</t>
        </is>
      </c>
      <c r="I34" s="180" t="inlineStr">
        <is>
          <t>4~20mA_x000D_
HART</t>
        </is>
      </c>
      <c r="J34" s="202" t="inlineStr">
        <is>
          <t>4~20mA</t>
        </is>
      </c>
      <c r="K34" s="649" t="inlineStr">
        <is>
          <t>HART</t>
        </is>
      </c>
      <c r="L34" s="173" t="n">
        <v>1</v>
      </c>
      <c r="M34" s="178" t="inlineStr">
        <is>
          <t>-</t>
        </is>
      </c>
      <c r="N34" s="178" t="inlineStr">
        <is>
          <t>Yes</t>
        </is>
      </c>
      <c r="O34" s="178">
        <f>IF(N34="Yes","Y","N")</f>
        <v/>
      </c>
      <c r="P34" s="178" t="inlineStr">
        <is>
          <t>-</t>
        </is>
      </c>
      <c r="Q34" s="178" t="inlineStr">
        <is>
          <t>-</t>
        </is>
      </c>
      <c r="R34" s="170" t="inlineStr">
        <is>
          <t>C01</t>
        </is>
      </c>
      <c r="S34" s="193" t="inlineStr">
        <is>
          <t>18-40-011-iSC</t>
        </is>
      </c>
      <c r="T34" s="193" t="inlineStr">
        <is>
          <t>18-IJB-40-011</t>
        </is>
      </c>
      <c r="U34" s="508" t="inlineStr">
        <is>
          <t>AIR-IS</t>
        </is>
      </c>
      <c r="V34" s="200" t="n">
        <v>1840</v>
      </c>
      <c r="W34" s="9">
        <f>LEFT(B34,3)</f>
        <v/>
      </c>
      <c r="X34" s="47">
        <f>F34</f>
        <v/>
      </c>
      <c r="Y34" s="47">
        <f>RIGHT(B34,AB34)</f>
        <v/>
      </c>
      <c r="Z34" s="47">
        <f>W34&amp;X34&amp;Y34</f>
        <v/>
      </c>
      <c r="AA34" s="47">
        <f>LEFT(Y34,1)</f>
        <v/>
      </c>
      <c r="AB34" s="193">
        <f>IF(AC34&lt;&gt;"-",7,6)</f>
        <v/>
      </c>
      <c r="AC34" s="193" t="inlineStr">
        <is>
          <t>-</t>
        </is>
      </c>
    </row>
    <row r="35" ht="13.5" customHeight="1" s="521">
      <c r="A35" s="200" t="n">
        <v>1840</v>
      </c>
      <c r="B35" s="179" t="inlineStr">
        <is>
          <t>18-PT-61204</t>
        </is>
      </c>
      <c r="C35" s="182" t="inlineStr">
        <is>
          <t>Pressure Transmitter</t>
        </is>
      </c>
      <c r="D35" s="179" t="inlineStr">
        <is>
          <t>GC ENDS TO ET-6105 PRES. INDIC., CONTR.</t>
        </is>
      </c>
      <c r="E35" s="179" t="inlineStr">
        <is>
          <t>1840-PS07-612</t>
        </is>
      </c>
      <c r="F35" s="178" t="inlineStr">
        <is>
          <t>PIC</t>
        </is>
      </c>
      <c r="G35" s="179" t="inlineStr">
        <is>
          <t>DCS-AI</t>
        </is>
      </c>
      <c r="H35" s="178" t="inlineStr">
        <is>
          <t>Yes</t>
        </is>
      </c>
      <c r="I35" s="180" t="inlineStr">
        <is>
          <t>4~20mA_x000D_
HART</t>
        </is>
      </c>
      <c r="J35" s="202" t="inlineStr">
        <is>
          <t>4~20mA</t>
        </is>
      </c>
      <c r="K35" s="649" t="inlineStr">
        <is>
          <t>HART</t>
        </is>
      </c>
      <c r="L35" s="173" t="n">
        <v>1</v>
      </c>
      <c r="M35" s="178" t="inlineStr">
        <is>
          <t>-</t>
        </is>
      </c>
      <c r="N35" s="178" t="inlineStr">
        <is>
          <t>Yes</t>
        </is>
      </c>
      <c r="O35" s="178">
        <f>IF(N35="Yes","Y","N")</f>
        <v/>
      </c>
      <c r="P35" s="178" t="inlineStr">
        <is>
          <t>-</t>
        </is>
      </c>
      <c r="Q35" s="178" t="inlineStr">
        <is>
          <t>-</t>
        </is>
      </c>
      <c r="R35" s="170" t="inlineStr">
        <is>
          <t>C01</t>
        </is>
      </c>
      <c r="S35" s="193" t="inlineStr">
        <is>
          <t>18-40-011-iSC</t>
        </is>
      </c>
      <c r="T35" s="193" t="inlineStr">
        <is>
          <t>18-IJB-40-011</t>
        </is>
      </c>
      <c r="U35" s="508" t="inlineStr">
        <is>
          <t>AIR-IS</t>
        </is>
      </c>
      <c r="V35" s="200" t="n">
        <v>1840</v>
      </c>
      <c r="W35" s="9">
        <f>LEFT(B35,3)</f>
        <v/>
      </c>
      <c r="X35" s="47">
        <f>F35</f>
        <v/>
      </c>
      <c r="Y35" s="47">
        <f>RIGHT(B35,AB35)</f>
        <v/>
      </c>
      <c r="Z35" s="47">
        <f>W35&amp;X35&amp;Y35</f>
        <v/>
      </c>
      <c r="AA35" s="47">
        <f>LEFT(Y35,1)</f>
        <v/>
      </c>
      <c r="AB35" s="193">
        <f>IF(AC35&lt;&gt;"-",7,6)</f>
        <v/>
      </c>
      <c r="AC35" s="193" t="inlineStr">
        <is>
          <t>-</t>
        </is>
      </c>
    </row>
    <row r="36" ht="13.5" customHeight="1" s="521">
      <c r="A36" s="200" t="n">
        <v>1840</v>
      </c>
      <c r="B36" s="179" t="inlineStr">
        <is>
          <t>18-PT-61210</t>
        </is>
      </c>
      <c r="C36" s="182" t="inlineStr">
        <is>
          <t>Pressure Transmitter</t>
        </is>
      </c>
      <c r="D36" s="179" t="inlineStr">
        <is>
          <t>COOL. FROM ET-6104 PRES. INDIC., CONTR.</t>
        </is>
      </c>
      <c r="E36" s="179" t="inlineStr">
        <is>
          <t>1840-PS07-612</t>
        </is>
      </c>
      <c r="F36" s="178" t="inlineStr">
        <is>
          <t>PIC</t>
        </is>
      </c>
      <c r="G36" s="179" t="inlineStr">
        <is>
          <t>DCS-AI</t>
        </is>
      </c>
      <c r="H36" s="178" t="inlineStr">
        <is>
          <t>Yes</t>
        </is>
      </c>
      <c r="I36" s="180" t="inlineStr">
        <is>
          <t>4~20mA_x000D_
HART</t>
        </is>
      </c>
      <c r="J36" s="202" t="inlineStr">
        <is>
          <t>4~20mA</t>
        </is>
      </c>
      <c r="K36" s="649" t="inlineStr">
        <is>
          <t>HART</t>
        </is>
      </c>
      <c r="L36" s="173" t="n">
        <v>1</v>
      </c>
      <c r="M36" s="178" t="inlineStr">
        <is>
          <t>-</t>
        </is>
      </c>
      <c r="N36" s="178" t="inlineStr">
        <is>
          <t>Yes</t>
        </is>
      </c>
      <c r="O36" s="178">
        <f>IF(N36="Yes","Y","N")</f>
        <v/>
      </c>
      <c r="P36" s="178" t="inlineStr">
        <is>
          <t>-</t>
        </is>
      </c>
      <c r="Q36" s="178" t="inlineStr">
        <is>
          <t>-</t>
        </is>
      </c>
      <c r="R36" s="170" t="inlineStr">
        <is>
          <t>C01</t>
        </is>
      </c>
      <c r="S36" s="193" t="inlineStr">
        <is>
          <t>18-40-010-iSC</t>
        </is>
      </c>
      <c r="T36" s="193" t="inlineStr">
        <is>
          <t>18-IJB-40-010</t>
        </is>
      </c>
      <c r="U36" s="508" t="inlineStr">
        <is>
          <t>AIR-IS</t>
        </is>
      </c>
      <c r="V36" s="200" t="n">
        <v>1840</v>
      </c>
      <c r="W36" s="9">
        <f>LEFT(B36,3)</f>
        <v/>
      </c>
      <c r="X36" s="47">
        <f>F36</f>
        <v/>
      </c>
      <c r="Y36" s="47">
        <f>RIGHT(B36,AB36)</f>
        <v/>
      </c>
      <c r="Z36" s="47">
        <f>W36&amp;X36&amp;Y36</f>
        <v/>
      </c>
      <c r="AA36" s="47">
        <f>LEFT(Y36,1)</f>
        <v/>
      </c>
      <c r="AB36" s="193">
        <f>IF(AC36&lt;&gt;"-",7,6)</f>
        <v/>
      </c>
      <c r="AC36" s="193" t="inlineStr">
        <is>
          <t>-</t>
        </is>
      </c>
    </row>
    <row r="37" ht="13.5" customHeight="1" s="521">
      <c r="A37" s="200" t="n">
        <v>1840</v>
      </c>
      <c r="B37" s="179" t="inlineStr">
        <is>
          <t>18-PT-62103</t>
        </is>
      </c>
      <c r="C37" s="182" t="inlineStr">
        <is>
          <t>Pressure Transmitter</t>
        </is>
      </c>
      <c r="D37" s="179" t="inlineStr">
        <is>
          <t>TA-6201 BOTTOM PRES. INDIC.</t>
        </is>
      </c>
      <c r="E37" s="179" t="inlineStr">
        <is>
          <t>1840-PS07-621</t>
        </is>
      </c>
      <c r="F37" s="178" t="inlineStr">
        <is>
          <t>PI</t>
        </is>
      </c>
      <c r="G37" s="179" t="inlineStr">
        <is>
          <t>DCS-AI</t>
        </is>
      </c>
      <c r="H37" s="178" t="inlineStr">
        <is>
          <t>-</t>
        </is>
      </c>
      <c r="I37" s="180" t="inlineStr">
        <is>
          <t>4~20mA_x000D_
HART</t>
        </is>
      </c>
      <c r="J37" s="202" t="inlineStr">
        <is>
          <t>4~20mA</t>
        </is>
      </c>
      <c r="K37" s="649" t="inlineStr">
        <is>
          <t>HART</t>
        </is>
      </c>
      <c r="L37" s="173" t="n">
        <v>1</v>
      </c>
      <c r="M37" s="178" t="inlineStr">
        <is>
          <t>-</t>
        </is>
      </c>
      <c r="N37" s="178" t="inlineStr">
        <is>
          <t>Yes</t>
        </is>
      </c>
      <c r="O37" s="178">
        <f>IF(N37="Yes","Y","N")</f>
        <v/>
      </c>
      <c r="P37" s="178" t="inlineStr">
        <is>
          <t>-</t>
        </is>
      </c>
      <c r="Q37" s="178" t="inlineStr">
        <is>
          <t>-</t>
        </is>
      </c>
      <c r="R37" s="170" t="inlineStr">
        <is>
          <t>C01</t>
        </is>
      </c>
      <c r="S37" s="193" t="inlineStr">
        <is>
          <t>18-40-010-iSC</t>
        </is>
      </c>
      <c r="T37" s="193" t="inlineStr">
        <is>
          <t>18-IJB-40-010</t>
        </is>
      </c>
      <c r="U37" s="509" t="inlineStr">
        <is>
          <t>AI-IS</t>
        </is>
      </c>
      <c r="V37" s="200" t="n">
        <v>1840</v>
      </c>
      <c r="W37" s="9">
        <f>LEFT(B37,3)</f>
        <v/>
      </c>
      <c r="X37" s="47">
        <f>F37</f>
        <v/>
      </c>
      <c r="Y37" s="47">
        <f>RIGHT(B37,AB37)</f>
        <v/>
      </c>
      <c r="Z37" s="47">
        <f>W37&amp;X37&amp;Y37</f>
        <v/>
      </c>
      <c r="AA37" s="47">
        <f>LEFT(Y37,1)</f>
        <v/>
      </c>
      <c r="AB37" s="193">
        <f>IF(AC37&lt;&gt;"-",7,6)</f>
        <v/>
      </c>
      <c r="AC37" s="193" t="inlineStr">
        <is>
          <t>-</t>
        </is>
      </c>
    </row>
    <row r="38" ht="13.5" customHeight="1" s="521">
      <c r="A38" s="200" t="n">
        <v>1840</v>
      </c>
      <c r="B38" s="179" t="inlineStr">
        <is>
          <t>18-PT-62104</t>
        </is>
      </c>
      <c r="C38" s="182" t="inlineStr">
        <is>
          <t>Pressure Transmitter</t>
        </is>
      </c>
      <c r="D38" s="179" t="inlineStr">
        <is>
          <t>VE-6202 TOP PRES. INDIC., CONTR., ALA.</t>
        </is>
      </c>
      <c r="E38" s="179" t="inlineStr">
        <is>
          <t>1840-PS07-621</t>
        </is>
      </c>
      <c r="F38" s="178" t="inlineStr">
        <is>
          <t>PICA</t>
        </is>
      </c>
      <c r="G38" s="179" t="inlineStr">
        <is>
          <t>DCS-AI</t>
        </is>
      </c>
      <c r="H38" s="178" t="inlineStr">
        <is>
          <t>Yes</t>
        </is>
      </c>
      <c r="I38" s="180" t="inlineStr">
        <is>
          <t>4~20mA_x000D_
HART</t>
        </is>
      </c>
      <c r="J38" s="202" t="inlineStr">
        <is>
          <t>4~20mA</t>
        </is>
      </c>
      <c r="K38" s="649" t="inlineStr">
        <is>
          <t>HART</t>
        </is>
      </c>
      <c r="L38" s="173" t="n">
        <v>1</v>
      </c>
      <c r="M38" s="178" t="inlineStr">
        <is>
          <t>-</t>
        </is>
      </c>
      <c r="N38" s="178" t="inlineStr">
        <is>
          <t>Yes</t>
        </is>
      </c>
      <c r="O38" s="178">
        <f>IF(N38="Yes","Y","N")</f>
        <v/>
      </c>
      <c r="P38" s="178" t="inlineStr">
        <is>
          <t>-</t>
        </is>
      </c>
      <c r="Q38" s="178" t="inlineStr">
        <is>
          <t>-</t>
        </is>
      </c>
      <c r="R38" s="170" t="inlineStr">
        <is>
          <t>C01</t>
        </is>
      </c>
      <c r="S38" s="193" t="inlineStr">
        <is>
          <t>18-40-011-iSC</t>
        </is>
      </c>
      <c r="T38" s="193" t="inlineStr">
        <is>
          <t>18-IJB-40-011</t>
        </is>
      </c>
      <c r="U38" s="508" t="inlineStr">
        <is>
          <t>AIR-IS</t>
        </is>
      </c>
      <c r="V38" s="200" t="n">
        <v>1840</v>
      </c>
      <c r="W38" s="9">
        <f>LEFT(B38,3)</f>
        <v/>
      </c>
      <c r="X38" s="47">
        <f>F38</f>
        <v/>
      </c>
      <c r="Y38" s="47">
        <f>RIGHT(B38,AB38)</f>
        <v/>
      </c>
      <c r="Z38" s="47">
        <f>W38&amp;X38&amp;Y38</f>
        <v/>
      </c>
      <c r="AA38" s="47">
        <f>LEFT(Y38,1)</f>
        <v/>
      </c>
      <c r="AB38" s="193">
        <f>IF(AC38&lt;&gt;"-",7,6)</f>
        <v/>
      </c>
      <c r="AC38" s="193" t="inlineStr">
        <is>
          <t>-</t>
        </is>
      </c>
    </row>
    <row r="39" ht="13.5" customHeight="1" s="521">
      <c r="A39" s="200" t="n">
        <v>1840</v>
      </c>
      <c r="B39" s="179" t="inlineStr">
        <is>
          <t>18-PT-62202</t>
        </is>
      </c>
      <c r="C39" s="182" t="inlineStr">
        <is>
          <t>Pressure Transmitter</t>
        </is>
      </c>
      <c r="D39" s="183" t="inlineStr">
        <is>
          <t>PR TO VE-6201 PRES. INDIC., CONTR. ALA., INTERL.</t>
        </is>
      </c>
      <c r="E39" s="179" t="inlineStr">
        <is>
          <t>1840-PS07-622</t>
        </is>
      </c>
      <c r="F39" s="178" t="inlineStr">
        <is>
          <t>PICSA</t>
        </is>
      </c>
      <c r="G39" s="179" t="inlineStr">
        <is>
          <t>DCS-AI</t>
        </is>
      </c>
      <c r="H39" s="178" t="inlineStr">
        <is>
          <t>Yes</t>
        </is>
      </c>
      <c r="I39" s="180" t="inlineStr">
        <is>
          <t>4~20mA_x000D_
HART</t>
        </is>
      </c>
      <c r="J39" s="202" t="inlineStr">
        <is>
          <t>4~20mA</t>
        </is>
      </c>
      <c r="K39" s="649" t="inlineStr">
        <is>
          <t>HART</t>
        </is>
      </c>
      <c r="L39" s="173" t="n">
        <v>1</v>
      </c>
      <c r="M39" s="178" t="inlineStr">
        <is>
          <t>-</t>
        </is>
      </c>
      <c r="N39" s="178" t="inlineStr">
        <is>
          <t>Yes</t>
        </is>
      </c>
      <c r="O39" s="178">
        <f>IF(N39="Yes","Y","N")</f>
        <v/>
      </c>
      <c r="P39" s="178" t="inlineStr">
        <is>
          <t>-</t>
        </is>
      </c>
      <c r="Q39" s="178" t="inlineStr">
        <is>
          <t>-</t>
        </is>
      </c>
      <c r="R39" s="170" t="inlineStr">
        <is>
          <t>C01</t>
        </is>
      </c>
      <c r="S39" s="193" t="inlineStr">
        <is>
          <t>18-40-006-iSC</t>
        </is>
      </c>
      <c r="T39" s="193" t="inlineStr">
        <is>
          <t>18-IJB-40-006</t>
        </is>
      </c>
      <c r="U39" s="508" t="inlineStr">
        <is>
          <t>AIR-IS</t>
        </is>
      </c>
      <c r="V39" s="200" t="n">
        <v>1840</v>
      </c>
      <c r="W39" s="9">
        <f>LEFT(B39,3)</f>
        <v/>
      </c>
      <c r="X39" s="47">
        <f>F39</f>
        <v/>
      </c>
      <c r="Y39" s="47">
        <f>RIGHT(B39,AB39)</f>
        <v/>
      </c>
      <c r="Z39" s="47">
        <f>W39&amp;X39&amp;Y39</f>
        <v/>
      </c>
      <c r="AA39" s="47">
        <f>LEFT(Y39,1)</f>
        <v/>
      </c>
      <c r="AB39" s="193">
        <f>IF(AC39&lt;&gt;"-",7,6)</f>
        <v/>
      </c>
      <c r="AC39" s="193" t="inlineStr">
        <is>
          <t>-</t>
        </is>
      </c>
    </row>
    <row r="40" ht="13.5" customHeight="1" s="521">
      <c r="A40" s="200" t="n">
        <v>1840</v>
      </c>
      <c r="B40" s="179" t="inlineStr">
        <is>
          <t>18-PT-62301</t>
        </is>
      </c>
      <c r="C40" s="182" t="inlineStr">
        <is>
          <t>Pressure Transmitter _x000D_
With Diaphragm Seal</t>
        </is>
      </c>
      <c r="D40" s="179" t="inlineStr">
        <is>
          <t>VE-6203 TO P PRES. INDIC.,CONTR. ALA.</t>
        </is>
      </c>
      <c r="E40" s="179" t="inlineStr">
        <is>
          <t>1840-PS07-623</t>
        </is>
      </c>
      <c r="F40" s="178" t="inlineStr">
        <is>
          <t>PICSA</t>
        </is>
      </c>
      <c r="G40" s="179" t="inlineStr">
        <is>
          <t>DCS-AI</t>
        </is>
      </c>
      <c r="H40" s="178" t="inlineStr">
        <is>
          <t>Yes</t>
        </is>
      </c>
      <c r="I40" s="180" t="inlineStr">
        <is>
          <t>4~20mA_x000D_
HART</t>
        </is>
      </c>
      <c r="J40" s="202" t="inlineStr">
        <is>
          <t>4~20mA</t>
        </is>
      </c>
      <c r="K40" s="649" t="inlineStr">
        <is>
          <t>HART</t>
        </is>
      </c>
      <c r="L40" s="173" t="n">
        <v>1</v>
      </c>
      <c r="M40" s="178" t="inlineStr">
        <is>
          <t>-</t>
        </is>
      </c>
      <c r="N40" s="178" t="inlineStr">
        <is>
          <t>Yes</t>
        </is>
      </c>
      <c r="O40" s="178">
        <f>IF(N40="Yes","Y","N")</f>
        <v/>
      </c>
      <c r="P40" s="178" t="inlineStr">
        <is>
          <t>-</t>
        </is>
      </c>
      <c r="Q40" s="178" t="inlineStr">
        <is>
          <t>-</t>
        </is>
      </c>
      <c r="R40" s="170" t="inlineStr">
        <is>
          <t>C01</t>
        </is>
      </c>
      <c r="S40" s="176" t="inlineStr">
        <is>
          <t>无电缆信息</t>
        </is>
      </c>
      <c r="U40" s="508" t="inlineStr">
        <is>
          <t>AIR-IS</t>
        </is>
      </c>
      <c r="V40" s="200" t="n">
        <v>1840</v>
      </c>
      <c r="W40" s="9">
        <f>LEFT(B40,3)</f>
        <v/>
      </c>
      <c r="X40" s="47">
        <f>F40</f>
        <v/>
      </c>
      <c r="Y40" s="47">
        <f>RIGHT(B40,AB40)</f>
        <v/>
      </c>
      <c r="Z40" s="47">
        <f>W40&amp;X40&amp;Y40</f>
        <v/>
      </c>
      <c r="AA40" s="47">
        <f>LEFT(Y40,1)</f>
        <v/>
      </c>
      <c r="AB40" s="193">
        <f>IF(AC40&lt;&gt;"-",7,6)</f>
        <v/>
      </c>
      <c r="AC40" s="193" t="inlineStr">
        <is>
          <t>-</t>
        </is>
      </c>
    </row>
    <row r="41" ht="13.5" customHeight="1" s="521">
      <c r="A41" s="200" t="n">
        <v>1840</v>
      </c>
      <c r="B41" s="179" t="inlineStr">
        <is>
          <t>18-PT-62302</t>
        </is>
      </c>
      <c r="C41" s="182" t="inlineStr">
        <is>
          <t>Pressure Transmitter</t>
        </is>
      </c>
      <c r="D41" s="179" t="inlineStr">
        <is>
          <t>LLS TO ET-6203 PRES. INDIC., ALA., INTERL.</t>
        </is>
      </c>
      <c r="E41" s="179" t="inlineStr">
        <is>
          <t>1840-PS07-623</t>
        </is>
      </c>
      <c r="F41" s="178" t="inlineStr">
        <is>
          <t>PISA</t>
        </is>
      </c>
      <c r="G41" s="179" t="inlineStr">
        <is>
          <t>DCS-AI</t>
        </is>
      </c>
      <c r="H41" s="178" t="inlineStr">
        <is>
          <t>Yes</t>
        </is>
      </c>
      <c r="I41" s="180" t="inlineStr">
        <is>
          <t>4~20mA_x000D_
HART</t>
        </is>
      </c>
      <c r="J41" s="202" t="inlineStr">
        <is>
          <t>4~20mA</t>
        </is>
      </c>
      <c r="K41" s="649" t="inlineStr">
        <is>
          <t>HART</t>
        </is>
      </c>
      <c r="L41" s="173" t="n">
        <v>1</v>
      </c>
      <c r="M41" s="178" t="inlineStr">
        <is>
          <t>-</t>
        </is>
      </c>
      <c r="N41" s="178" t="inlineStr">
        <is>
          <t>Yes</t>
        </is>
      </c>
      <c r="O41" s="178">
        <f>IF(N41="Yes","Y","N")</f>
        <v/>
      </c>
      <c r="P41" s="178" t="inlineStr">
        <is>
          <t>-</t>
        </is>
      </c>
      <c r="Q41" s="178" t="inlineStr">
        <is>
          <t>-</t>
        </is>
      </c>
      <c r="R41" s="170" t="inlineStr">
        <is>
          <t>C01</t>
        </is>
      </c>
      <c r="S41" s="193" t="inlineStr">
        <is>
          <t>18-40-001-iSC</t>
        </is>
      </c>
      <c r="T41" s="193" t="inlineStr">
        <is>
          <t>18-IJB-40-001</t>
        </is>
      </c>
      <c r="U41" s="508" t="inlineStr">
        <is>
          <t>AIR-IS</t>
        </is>
      </c>
      <c r="V41" s="200" t="n">
        <v>1840</v>
      </c>
      <c r="W41" s="9">
        <f>LEFT(B41,3)</f>
        <v/>
      </c>
      <c r="X41" s="47">
        <f>F41</f>
        <v/>
      </c>
      <c r="Y41" s="47">
        <f>RIGHT(B41,AB41)</f>
        <v/>
      </c>
      <c r="Z41" s="47">
        <f>W41&amp;X41&amp;Y41</f>
        <v/>
      </c>
      <c r="AA41" s="47">
        <f>LEFT(Y41,1)</f>
        <v/>
      </c>
      <c r="AB41" s="193">
        <f>IF(AC41&lt;&gt;"-",7,6)</f>
        <v/>
      </c>
      <c r="AC41" s="193" t="inlineStr">
        <is>
          <t>-</t>
        </is>
      </c>
    </row>
    <row r="42" ht="13.5" customHeight="1" s="521">
      <c r="A42" s="200" t="n">
        <v>1840</v>
      </c>
      <c r="B42" s="179" t="inlineStr">
        <is>
          <t>18-PT-62303</t>
        </is>
      </c>
      <c r="C42" s="182" t="inlineStr">
        <is>
          <t>Pressure Transmitter</t>
        </is>
      </c>
      <c r="D42" s="179" t="inlineStr">
        <is>
          <t>P TO POSM PRES. INDIC.</t>
        </is>
      </c>
      <c r="E42" s="179" t="inlineStr">
        <is>
          <t>1840-PS07-623</t>
        </is>
      </c>
      <c r="F42" s="178" t="inlineStr">
        <is>
          <t>PI</t>
        </is>
      </c>
      <c r="G42" s="179" t="inlineStr">
        <is>
          <t>DCS-AI</t>
        </is>
      </c>
      <c r="H42" s="178" t="inlineStr">
        <is>
          <t>-</t>
        </is>
      </c>
      <c r="I42" s="180" t="inlineStr">
        <is>
          <t>4~20mA_x000D_
HART</t>
        </is>
      </c>
      <c r="J42" s="202" t="inlineStr">
        <is>
          <t>4~20mA</t>
        </is>
      </c>
      <c r="K42" s="649" t="inlineStr">
        <is>
          <t>HART</t>
        </is>
      </c>
      <c r="L42" s="173" t="n">
        <v>1</v>
      </c>
      <c r="M42" s="178" t="inlineStr">
        <is>
          <t>-</t>
        </is>
      </c>
      <c r="N42" s="178" t="inlineStr">
        <is>
          <t>Yes</t>
        </is>
      </c>
      <c r="O42" s="178">
        <f>IF(N42="Yes","Y","N")</f>
        <v/>
      </c>
      <c r="P42" s="178" t="inlineStr">
        <is>
          <t>-</t>
        </is>
      </c>
      <c r="Q42" s="178" t="inlineStr">
        <is>
          <t>-</t>
        </is>
      </c>
      <c r="R42" s="170" t="inlineStr">
        <is>
          <t>C01</t>
        </is>
      </c>
      <c r="S42" s="193" t="inlineStr">
        <is>
          <t>18-40-001-iSC</t>
        </is>
      </c>
      <c r="T42" s="193" t="inlineStr">
        <is>
          <t>18-IJB-40-001</t>
        </is>
      </c>
      <c r="U42" s="509" t="inlineStr">
        <is>
          <t>AI-IS</t>
        </is>
      </c>
      <c r="V42" s="200" t="n">
        <v>1840</v>
      </c>
      <c r="W42" s="9">
        <f>LEFT(B42,3)</f>
        <v/>
      </c>
      <c r="X42" s="47">
        <f>F42</f>
        <v/>
      </c>
      <c r="Y42" s="47">
        <f>RIGHT(B42,AB42)</f>
        <v/>
      </c>
      <c r="Z42" s="47">
        <f>W42&amp;X42&amp;Y42</f>
        <v/>
      </c>
      <c r="AA42" s="47">
        <f>LEFT(Y42,1)</f>
        <v/>
      </c>
      <c r="AB42" s="193">
        <f>IF(AC42&lt;&gt;"-",7,6)</f>
        <v/>
      </c>
      <c r="AC42" s="193" t="inlineStr">
        <is>
          <t>-</t>
        </is>
      </c>
    </row>
    <row r="43" ht="13.5" customHeight="1" s="521">
      <c r="A43" s="200" t="n">
        <v>1840</v>
      </c>
      <c r="B43" s="179" t="inlineStr">
        <is>
          <t>18-PT-63104</t>
        </is>
      </c>
      <c r="C43" s="182" t="inlineStr">
        <is>
          <t>Pressure Transmitter _x000D_
With Diaphragm Seal</t>
        </is>
      </c>
      <c r="D43" s="179" t="inlineStr">
        <is>
          <t>VE-6303 PRES. INDIC., CONTR. ALA.</t>
        </is>
      </c>
      <c r="E43" s="179" t="inlineStr">
        <is>
          <t>1840-PS07-631</t>
        </is>
      </c>
      <c r="F43" s="178" t="inlineStr">
        <is>
          <t>PICA</t>
        </is>
      </c>
      <c r="G43" s="179" t="inlineStr">
        <is>
          <t>DCS-AI</t>
        </is>
      </c>
      <c r="H43" s="179" t="inlineStr">
        <is>
          <t>Yes</t>
        </is>
      </c>
      <c r="I43" s="180" t="inlineStr">
        <is>
          <t>4~20mA_x000D_
HART</t>
        </is>
      </c>
      <c r="J43" s="202" t="inlineStr">
        <is>
          <t>4~20mA</t>
        </is>
      </c>
      <c r="K43" s="649" t="inlineStr">
        <is>
          <t>HART</t>
        </is>
      </c>
      <c r="L43" s="173" t="n">
        <v>1</v>
      </c>
      <c r="M43" s="178" t="inlineStr">
        <is>
          <t>-</t>
        </is>
      </c>
      <c r="N43" s="178" t="inlineStr">
        <is>
          <t>Yes</t>
        </is>
      </c>
      <c r="O43" s="178">
        <f>IF(N43="Yes","Y","N")</f>
        <v/>
      </c>
      <c r="P43" s="178" t="inlineStr">
        <is>
          <t>-</t>
        </is>
      </c>
      <c r="Q43" s="178" t="inlineStr">
        <is>
          <t>-</t>
        </is>
      </c>
      <c r="R43" s="170" t="inlineStr">
        <is>
          <t>C01</t>
        </is>
      </c>
      <c r="S43" s="193" t="inlineStr">
        <is>
          <t>18-40-016-iSC</t>
        </is>
      </c>
      <c r="T43" s="193" t="inlineStr">
        <is>
          <t>18-IJB-40-016</t>
        </is>
      </c>
      <c r="U43" s="508" t="inlineStr">
        <is>
          <t>AIR-IS</t>
        </is>
      </c>
      <c r="V43" s="200" t="n">
        <v>1840</v>
      </c>
      <c r="W43" s="9">
        <f>LEFT(B43,3)</f>
        <v/>
      </c>
      <c r="X43" s="47">
        <f>F43</f>
        <v/>
      </c>
      <c r="Y43" s="47">
        <f>RIGHT(B43,AB43)</f>
        <v/>
      </c>
      <c r="Z43" s="47">
        <f>W43&amp;X43&amp;Y43</f>
        <v/>
      </c>
      <c r="AA43" s="47">
        <f>LEFT(Y43,1)</f>
        <v/>
      </c>
      <c r="AB43" s="193">
        <f>IF(AC43&lt;&gt;"-",7,6)</f>
        <v/>
      </c>
      <c r="AC43" s="193" t="inlineStr">
        <is>
          <t>-</t>
        </is>
      </c>
    </row>
    <row r="44" ht="13.5" customHeight="1" s="521">
      <c r="B44" s="179" t="n"/>
      <c r="C44" s="182" t="n"/>
      <c r="D44" s="179" t="n"/>
      <c r="E44" s="179" t="n"/>
      <c r="F44" s="178" t="n"/>
      <c r="G44" s="179" t="n"/>
      <c r="H44" s="178" t="n"/>
      <c r="I44" s="180" t="n"/>
      <c r="J44" s="202" t="n"/>
      <c r="K44" s="649" t="n"/>
      <c r="L44" s="173" t="n"/>
      <c r="M44" s="178" t="n"/>
      <c r="N44" s="178" t="n"/>
      <c r="O44" s="178">
        <f>IF(N44="Yes","Y","N")</f>
        <v/>
      </c>
      <c r="P44" s="178" t="n"/>
      <c r="Q44" s="181" t="n"/>
      <c r="X44" s="47" t="n"/>
      <c r="Y44" s="47">
        <f>RIGHT(B44,AB44)</f>
        <v/>
      </c>
      <c r="Z44" s="47" t="n"/>
      <c r="AA44" s="47" t="n"/>
      <c r="AB44" s="193">
        <f>IF(AC44&lt;&gt;"-",7,6)</f>
        <v/>
      </c>
    </row>
    <row r="45" ht="13.5" customHeight="1" s="521">
      <c r="A45" s="200" t="n">
        <v>1840</v>
      </c>
      <c r="B45" s="184" t="inlineStr">
        <is>
          <t>18-PDT-61104</t>
        </is>
      </c>
      <c r="C45" s="182" t="inlineStr">
        <is>
          <t>D/P Transmitter</t>
        </is>
      </c>
      <c r="D45" s="183" t="inlineStr">
        <is>
          <t>TA-6101 PRES.DIFFER. INDIC., ALARNM</t>
        </is>
      </c>
      <c r="E45" s="179" t="inlineStr">
        <is>
          <t>1840-PS07-611</t>
        </is>
      </c>
      <c r="F45" s="178" t="inlineStr">
        <is>
          <t>PDIA</t>
        </is>
      </c>
      <c r="G45" s="179" t="inlineStr">
        <is>
          <t>DCS-AI</t>
        </is>
      </c>
      <c r="H45" s="179" t="inlineStr">
        <is>
          <t>-</t>
        </is>
      </c>
      <c r="I45" s="180" t="inlineStr">
        <is>
          <t>4~20mA_x000D_
HART</t>
        </is>
      </c>
      <c r="J45" s="202" t="inlineStr">
        <is>
          <t>4~20mA</t>
        </is>
      </c>
      <c r="K45" s="649" t="inlineStr">
        <is>
          <t>HART</t>
        </is>
      </c>
      <c r="L45" s="173" t="n">
        <v>1</v>
      </c>
      <c r="M45" s="178" t="inlineStr">
        <is>
          <t>-</t>
        </is>
      </c>
      <c r="N45" s="178" t="inlineStr">
        <is>
          <t>Yes</t>
        </is>
      </c>
      <c r="O45" s="178">
        <f>IF(N45="Yes","Y","N")</f>
        <v/>
      </c>
      <c r="P45" s="178" t="inlineStr">
        <is>
          <t>-</t>
        </is>
      </c>
      <c r="Q45" s="178" t="inlineStr">
        <is>
          <t>-</t>
        </is>
      </c>
      <c r="R45" s="170" t="inlineStr">
        <is>
          <t>C01</t>
        </is>
      </c>
      <c r="S45" s="193" t="inlineStr">
        <is>
          <t>防雷仪表</t>
        </is>
      </c>
      <c r="U45" s="509" t="inlineStr">
        <is>
          <t>AI-IS</t>
        </is>
      </c>
      <c r="V45" s="200" t="n">
        <v>1840</v>
      </c>
      <c r="W45" s="9">
        <f>LEFT(B45,3)</f>
        <v/>
      </c>
      <c r="X45" s="47">
        <f>F45</f>
        <v/>
      </c>
      <c r="Y45" s="47">
        <f>RIGHT(B45,AB45)</f>
        <v/>
      </c>
      <c r="Z45" s="47">
        <f>W45&amp;X45&amp;Y45</f>
        <v/>
      </c>
      <c r="AA45" s="47">
        <f>LEFT(Y45,1)</f>
        <v/>
      </c>
      <c r="AB45" s="193">
        <f>IF(AC45&lt;&gt;"-",7,6)</f>
        <v/>
      </c>
      <c r="AC45" s="193" t="inlineStr">
        <is>
          <t>-</t>
        </is>
      </c>
    </row>
    <row r="46" ht="13.5" customHeight="1" s="521">
      <c r="A46" s="200" t="n">
        <v>1840</v>
      </c>
      <c r="B46" s="184" t="inlineStr">
        <is>
          <t>18-PDT-61211</t>
        </is>
      </c>
      <c r="C46" s="182" t="inlineStr">
        <is>
          <t>D/P Transmitter</t>
        </is>
      </c>
      <c r="D46" s="179" t="inlineStr">
        <is>
          <t>TA-6102 PRES.DIFFER. INDIC., ALARM</t>
        </is>
      </c>
      <c r="E46" s="179" t="inlineStr">
        <is>
          <t>1840-PS07-612</t>
        </is>
      </c>
      <c r="F46" s="178" t="inlineStr">
        <is>
          <t>PDIA</t>
        </is>
      </c>
      <c r="G46" s="179" t="inlineStr">
        <is>
          <t>DCS-AI</t>
        </is>
      </c>
      <c r="H46" s="179" t="inlineStr">
        <is>
          <t>-</t>
        </is>
      </c>
      <c r="I46" s="180" t="inlineStr">
        <is>
          <t>4~20mA_x000D_
HART</t>
        </is>
      </c>
      <c r="J46" s="202" t="inlineStr">
        <is>
          <t>4~20mA</t>
        </is>
      </c>
      <c r="K46" s="649" t="inlineStr">
        <is>
          <t>HART</t>
        </is>
      </c>
      <c r="L46" s="173" t="n">
        <v>1</v>
      </c>
      <c r="M46" s="178" t="inlineStr">
        <is>
          <t>-</t>
        </is>
      </c>
      <c r="N46" s="178" t="inlineStr">
        <is>
          <t>Yes</t>
        </is>
      </c>
      <c r="O46" s="178">
        <f>IF(N46="Yes","Y","N")</f>
        <v/>
      </c>
      <c r="P46" s="178" t="inlineStr">
        <is>
          <t>-</t>
        </is>
      </c>
      <c r="Q46" s="178" t="inlineStr">
        <is>
          <t>-</t>
        </is>
      </c>
      <c r="R46" s="170" t="inlineStr">
        <is>
          <t>C01</t>
        </is>
      </c>
      <c r="S46" s="193" t="inlineStr">
        <is>
          <t>18-40-016-iSC</t>
        </is>
      </c>
      <c r="T46" s="193" t="inlineStr">
        <is>
          <t>18-IJB-40-016</t>
        </is>
      </c>
      <c r="U46" s="509" t="inlineStr">
        <is>
          <t>AI-IS</t>
        </is>
      </c>
      <c r="V46" s="200" t="n">
        <v>1840</v>
      </c>
      <c r="W46" s="9">
        <f>LEFT(B46,3)</f>
        <v/>
      </c>
      <c r="X46" s="47">
        <f>F46</f>
        <v/>
      </c>
      <c r="Y46" s="47">
        <f>RIGHT(B46,AB46)</f>
        <v/>
      </c>
      <c r="Z46" s="47">
        <f>W46&amp;X46&amp;Y46</f>
        <v/>
      </c>
      <c r="AA46" s="47">
        <f>LEFT(Y46,1)</f>
        <v/>
      </c>
      <c r="AB46" s="193">
        <f>IF(AC46&lt;&gt;"-",7,6)</f>
        <v/>
      </c>
      <c r="AC46" s="193" t="inlineStr">
        <is>
          <t>-</t>
        </is>
      </c>
    </row>
    <row r="47" ht="13.5" customHeight="1" s="521">
      <c r="A47" s="200" t="n">
        <v>1840</v>
      </c>
      <c r="B47" s="184" t="inlineStr">
        <is>
          <t>18-PDT-62101</t>
        </is>
      </c>
      <c r="C47" s="182" t="inlineStr">
        <is>
          <t>D/P Transmitter</t>
        </is>
      </c>
      <c r="D47" s="183" t="inlineStr">
        <is>
          <t>TA-6201 PRES.DIFFER. INDIC., ALARM</t>
        </is>
      </c>
      <c r="E47" s="179" t="inlineStr">
        <is>
          <t>1840-PS07-621</t>
        </is>
      </c>
      <c r="F47" s="178" t="inlineStr">
        <is>
          <t>PDIA</t>
        </is>
      </c>
      <c r="G47" s="179" t="inlineStr">
        <is>
          <t>DCS-AI</t>
        </is>
      </c>
      <c r="H47" s="179" t="inlineStr">
        <is>
          <t>-</t>
        </is>
      </c>
      <c r="I47" s="180" t="inlineStr">
        <is>
          <t>4~20mA_x000D_
HART</t>
        </is>
      </c>
      <c r="J47" s="202" t="inlineStr">
        <is>
          <t>4~20mA</t>
        </is>
      </c>
      <c r="K47" s="649" t="inlineStr">
        <is>
          <t>HART</t>
        </is>
      </c>
      <c r="L47" s="173" t="n">
        <v>1</v>
      </c>
      <c r="M47" s="178" t="inlineStr">
        <is>
          <t>-</t>
        </is>
      </c>
      <c r="N47" s="178" t="inlineStr">
        <is>
          <t>Yes</t>
        </is>
      </c>
      <c r="O47" s="178">
        <f>IF(N47="Yes","Y","N")</f>
        <v/>
      </c>
      <c r="P47" s="178" t="inlineStr">
        <is>
          <t>-</t>
        </is>
      </c>
      <c r="Q47" s="178" t="inlineStr">
        <is>
          <t>-</t>
        </is>
      </c>
      <c r="R47" s="170" t="inlineStr">
        <is>
          <t>C01</t>
        </is>
      </c>
      <c r="S47" s="193" t="inlineStr">
        <is>
          <t>防雷仪表</t>
        </is>
      </c>
      <c r="U47" s="509" t="inlineStr">
        <is>
          <t>AI-IS</t>
        </is>
      </c>
      <c r="V47" s="200" t="n">
        <v>1840</v>
      </c>
      <c r="W47" s="9">
        <f>LEFT(B47,3)</f>
        <v/>
      </c>
      <c r="X47" s="47">
        <f>F47</f>
        <v/>
      </c>
      <c r="Y47" s="47">
        <f>RIGHT(B47,AB47)</f>
        <v/>
      </c>
      <c r="Z47" s="47">
        <f>W47&amp;X47&amp;Y47</f>
        <v/>
      </c>
      <c r="AA47" s="47">
        <f>LEFT(Y47,1)</f>
        <v/>
      </c>
      <c r="AB47" s="193">
        <f>IF(AC47&lt;&gt;"-",7,6)</f>
        <v/>
      </c>
      <c r="AC47" s="193" t="inlineStr">
        <is>
          <t>-</t>
        </is>
      </c>
    </row>
    <row r="48" ht="13.5" customHeight="1" s="521">
      <c r="A48" s="200" t="n">
        <v>1840</v>
      </c>
      <c r="B48" s="184" t="inlineStr">
        <is>
          <t>18-PDT-62108</t>
        </is>
      </c>
      <c r="C48" s="182" t="inlineStr">
        <is>
          <t>D/P Transmitter With Diaphragm Seal</t>
        </is>
      </c>
      <c r="D48" s="183" t="inlineStr">
        <is>
          <t>PR TO ET-3101 PRES.DIFFER. INDIC., ALA., INTERL.</t>
        </is>
      </c>
      <c r="E48" s="179" t="inlineStr">
        <is>
          <t>1840-PS07-621</t>
        </is>
      </c>
      <c r="F48" s="178" t="inlineStr">
        <is>
          <t>PDISA</t>
        </is>
      </c>
      <c r="G48" s="179" t="inlineStr">
        <is>
          <t>DCS-AI</t>
        </is>
      </c>
      <c r="H48" s="179" t="inlineStr">
        <is>
          <t>Yes</t>
        </is>
      </c>
      <c r="I48" s="180" t="inlineStr">
        <is>
          <t>4~20mA_x000D_
HART</t>
        </is>
      </c>
      <c r="J48" s="202" t="inlineStr">
        <is>
          <t>4~20mA</t>
        </is>
      </c>
      <c r="K48" s="649" t="inlineStr">
        <is>
          <t>HART</t>
        </is>
      </c>
      <c r="L48" s="173" t="n">
        <v>1</v>
      </c>
      <c r="M48" s="178" t="inlineStr">
        <is>
          <t>-</t>
        </is>
      </c>
      <c r="N48" s="178" t="inlineStr">
        <is>
          <t>Yes</t>
        </is>
      </c>
      <c r="O48" s="178">
        <f>IF(N48="Yes","Y","N")</f>
        <v/>
      </c>
      <c r="P48" s="178" t="inlineStr">
        <is>
          <t>-</t>
        </is>
      </c>
      <c r="Q48" s="178" t="inlineStr">
        <is>
          <t>-</t>
        </is>
      </c>
      <c r="R48" s="170" t="inlineStr">
        <is>
          <t>C01</t>
        </is>
      </c>
      <c r="S48" s="193" t="inlineStr">
        <is>
          <t>18-40-006-iSC</t>
        </is>
      </c>
      <c r="T48" s="193" t="inlineStr">
        <is>
          <t>18-IJB-40-006</t>
        </is>
      </c>
      <c r="U48" s="508" t="inlineStr">
        <is>
          <t>AIR-IS</t>
        </is>
      </c>
      <c r="V48" s="200" t="n">
        <v>1840</v>
      </c>
      <c r="W48" s="9">
        <f>LEFT(B48,3)</f>
        <v/>
      </c>
      <c r="X48" s="47">
        <f>F48</f>
        <v/>
      </c>
      <c r="Y48" s="47">
        <f>RIGHT(B48,AB48)</f>
        <v/>
      </c>
      <c r="Z48" s="47">
        <f>W48&amp;X48&amp;Y48</f>
        <v/>
      </c>
      <c r="AA48" s="47">
        <f>LEFT(Y48,1)</f>
        <v/>
      </c>
      <c r="AB48" s="193">
        <f>IF(AC48&lt;&gt;"-",7,6)</f>
        <v/>
      </c>
      <c r="AC48" s="193" t="inlineStr">
        <is>
          <t>-</t>
        </is>
      </c>
    </row>
    <row r="49" ht="13.5" customHeight="1" s="521">
      <c r="B49" s="184" t="n"/>
      <c r="C49" s="182" t="n"/>
      <c r="D49" s="179" t="n"/>
      <c r="E49" s="179" t="n"/>
      <c r="F49" s="178" t="n"/>
      <c r="G49" s="179" t="n"/>
      <c r="H49" s="178" t="n"/>
      <c r="I49" s="180" t="n"/>
      <c r="J49" s="202" t="n"/>
      <c r="K49" s="649" t="n"/>
      <c r="L49" s="173" t="n"/>
      <c r="M49" s="178" t="n"/>
      <c r="N49" s="178" t="n"/>
      <c r="O49" s="178">
        <f>IF(N49="Yes","Y","N")</f>
        <v/>
      </c>
      <c r="P49" s="178" t="n"/>
      <c r="Q49" s="181" t="n"/>
      <c r="X49" s="47" t="n"/>
      <c r="Y49" s="47">
        <f>RIGHT(B49,AB49)</f>
        <v/>
      </c>
      <c r="Z49" s="47" t="n"/>
      <c r="AA49" s="47" t="n"/>
      <c r="AB49" s="193">
        <f>IF(AC49&lt;&gt;"-",7,6)</f>
        <v/>
      </c>
    </row>
    <row r="50" ht="13.5" customHeight="1" s="521">
      <c r="A50" s="200" t="n">
        <v>1840</v>
      </c>
      <c r="B50" s="184" t="inlineStr">
        <is>
          <t>18-FT-61101</t>
        </is>
      </c>
      <c r="C50" s="182" t="inlineStr">
        <is>
          <t>VORTEX FLOWMETER</t>
        </is>
      </c>
      <c r="D50" s="184" t="inlineStr">
        <is>
          <t>GC TO TA-6101 FLOW</t>
        </is>
      </c>
      <c r="E50" s="184" t="inlineStr">
        <is>
          <t>1840-PS07-611</t>
        </is>
      </c>
      <c r="F50" s="178" t="inlineStr">
        <is>
          <t>FIA</t>
        </is>
      </c>
      <c r="G50" s="179" t="inlineStr">
        <is>
          <t>DCS-AI</t>
        </is>
      </c>
      <c r="H50" s="178" t="inlineStr">
        <is>
          <t>-</t>
        </is>
      </c>
      <c r="I50" s="180" t="inlineStr">
        <is>
          <t>4~20mA_x000D_
HART</t>
        </is>
      </c>
      <c r="J50" s="202" t="inlineStr">
        <is>
          <t>4~20mA</t>
        </is>
      </c>
      <c r="K50" s="649" t="inlineStr">
        <is>
          <t>HART</t>
        </is>
      </c>
      <c r="L50" s="173" t="n">
        <v>1</v>
      </c>
      <c r="M50" s="178" t="inlineStr">
        <is>
          <t>-</t>
        </is>
      </c>
      <c r="N50" s="178" t="inlineStr">
        <is>
          <t>Yes</t>
        </is>
      </c>
      <c r="O50" s="178">
        <f>IF(N50="Yes","Y","N")</f>
        <v/>
      </c>
      <c r="P50" s="178" t="inlineStr">
        <is>
          <t>-</t>
        </is>
      </c>
      <c r="Q50" s="181" t="inlineStr">
        <is>
          <t>-</t>
        </is>
      </c>
      <c r="R50" s="170" t="inlineStr">
        <is>
          <t>C01</t>
        </is>
      </c>
      <c r="S50" s="193" t="inlineStr">
        <is>
          <t>18-40-011-iSC</t>
        </is>
      </c>
      <c r="T50" s="193" t="inlineStr">
        <is>
          <t>18-IJB-40-011</t>
        </is>
      </c>
      <c r="U50" s="509" t="inlineStr">
        <is>
          <t>AI-IS</t>
        </is>
      </c>
      <c r="V50" s="200" t="n">
        <v>1840</v>
      </c>
      <c r="W50" s="9">
        <f>LEFT(B50,3)</f>
        <v/>
      </c>
      <c r="X50" s="47">
        <f>F50</f>
        <v/>
      </c>
      <c r="Y50" s="47">
        <f>RIGHT(B50,AB50)</f>
        <v/>
      </c>
      <c r="Z50" s="47">
        <f>W50&amp;X50&amp;Y50</f>
        <v/>
      </c>
      <c r="AA50" s="47">
        <f>LEFT(Y50,1)</f>
        <v/>
      </c>
      <c r="AB50" s="193">
        <f>IF(AC50&lt;&gt;"-",7,6)</f>
        <v/>
      </c>
      <c r="AC50" s="193" t="inlineStr">
        <is>
          <t>-</t>
        </is>
      </c>
    </row>
    <row r="51" ht="13.5" customHeight="1" s="521">
      <c r="A51" s="200" t="n">
        <v>1840</v>
      </c>
      <c r="B51" s="184" t="inlineStr">
        <is>
          <t>18-FT-61103</t>
        </is>
      </c>
      <c r="C51" s="182" t="inlineStr">
        <is>
          <t>VORTEX FLOWMETER</t>
        </is>
      </c>
      <c r="D51" s="179" t="inlineStr">
        <is>
          <t>GC TO TA-6101 FLOW</t>
        </is>
      </c>
      <c r="E51" s="179" t="inlineStr">
        <is>
          <t>1840-PS07-611</t>
        </is>
      </c>
      <c r="F51" s="178" t="inlineStr">
        <is>
          <t>FICA</t>
        </is>
      </c>
      <c r="G51" s="179" t="inlineStr">
        <is>
          <t>DCS-AI</t>
        </is>
      </c>
      <c r="H51" s="179" t="inlineStr">
        <is>
          <t>Yes</t>
        </is>
      </c>
      <c r="I51" s="180" t="inlineStr">
        <is>
          <t>4~20mA_x000D_
HART</t>
        </is>
      </c>
      <c r="J51" s="202" t="inlineStr">
        <is>
          <t>4~20mA</t>
        </is>
      </c>
      <c r="K51" s="649" t="inlineStr">
        <is>
          <t>HART</t>
        </is>
      </c>
      <c r="L51" s="173" t="n">
        <v>1</v>
      </c>
      <c r="M51" s="178" t="inlineStr">
        <is>
          <t>-</t>
        </is>
      </c>
      <c r="N51" s="178" t="inlineStr">
        <is>
          <t>Yes</t>
        </is>
      </c>
      <c r="O51" s="178">
        <f>IF(N51="Yes","Y","N")</f>
        <v/>
      </c>
      <c r="P51" s="178" t="inlineStr">
        <is>
          <t>-</t>
        </is>
      </c>
      <c r="Q51" s="181" t="inlineStr">
        <is>
          <t>-</t>
        </is>
      </c>
      <c r="R51" s="170" t="inlineStr">
        <is>
          <t>C01</t>
        </is>
      </c>
      <c r="S51" s="193" t="inlineStr">
        <is>
          <t>18-40-005-iSC</t>
        </is>
      </c>
      <c r="T51" s="193" t="inlineStr">
        <is>
          <t>18-IJB-40-005</t>
        </is>
      </c>
      <c r="U51" s="508" t="inlineStr">
        <is>
          <t>AIR-IS</t>
        </is>
      </c>
      <c r="V51" s="200" t="n">
        <v>1840</v>
      </c>
      <c r="W51" s="9">
        <f>LEFT(B51,3)</f>
        <v/>
      </c>
      <c r="X51" s="47">
        <f>F51</f>
        <v/>
      </c>
      <c r="Y51" s="47">
        <f>RIGHT(B51,AB51)</f>
        <v/>
      </c>
      <c r="Z51" s="47">
        <f>W51&amp;X51&amp;Y51</f>
        <v/>
      </c>
      <c r="AA51" s="47">
        <f>LEFT(Y51,1)</f>
        <v/>
      </c>
      <c r="AB51" s="193">
        <f>IF(AC51&lt;&gt;"-",7,6)</f>
        <v/>
      </c>
      <c r="AC51" s="193" t="inlineStr">
        <is>
          <t>-</t>
        </is>
      </c>
    </row>
    <row r="52" ht="13.5" customHeight="1" s="521">
      <c r="A52" s="200" t="n">
        <v>1840</v>
      </c>
      <c r="B52" s="184" t="inlineStr">
        <is>
          <t>18-FT-61104</t>
        </is>
      </c>
      <c r="C52" s="193" t="inlineStr">
        <is>
          <t>VORTEX FLOWMETER</t>
        </is>
      </c>
      <c r="D52" s="184" t="inlineStr">
        <is>
          <t>LLS TO ET-6101 FLOW</t>
        </is>
      </c>
      <c r="E52" s="184" t="inlineStr">
        <is>
          <t>1840-PS07-611</t>
        </is>
      </c>
      <c r="F52" s="178" t="inlineStr">
        <is>
          <t>FICA</t>
        </is>
      </c>
      <c r="G52" s="179" t="inlineStr">
        <is>
          <t>DCS-AI</t>
        </is>
      </c>
      <c r="H52" s="179" t="inlineStr">
        <is>
          <t>Yes</t>
        </is>
      </c>
      <c r="I52" s="180" t="inlineStr">
        <is>
          <t>4~20mA_x000D_
HART</t>
        </is>
      </c>
      <c r="J52" s="202" t="inlineStr">
        <is>
          <t>4~20mA</t>
        </is>
      </c>
      <c r="K52" s="649" t="inlineStr">
        <is>
          <t>HART</t>
        </is>
      </c>
      <c r="L52" s="173" t="n">
        <v>1</v>
      </c>
      <c r="M52" s="178" t="inlineStr">
        <is>
          <t>-</t>
        </is>
      </c>
      <c r="N52" s="178" t="inlineStr">
        <is>
          <t>Yes</t>
        </is>
      </c>
      <c r="O52" s="178">
        <f>IF(N52="Yes","Y","N")</f>
        <v/>
      </c>
      <c r="P52" s="178" t="inlineStr">
        <is>
          <t>-</t>
        </is>
      </c>
      <c r="Q52" s="181" t="inlineStr">
        <is>
          <t>-</t>
        </is>
      </c>
      <c r="R52" s="170" t="inlineStr">
        <is>
          <t>C01</t>
        </is>
      </c>
      <c r="S52" s="193" t="inlineStr">
        <is>
          <t>18-40-005-iSC</t>
        </is>
      </c>
      <c r="T52" s="193" t="inlineStr">
        <is>
          <t>18-IJB-40-005</t>
        </is>
      </c>
      <c r="U52" s="508" t="inlineStr">
        <is>
          <t>AIR-IS</t>
        </is>
      </c>
      <c r="V52" s="200" t="n">
        <v>1840</v>
      </c>
      <c r="W52" s="9">
        <f>LEFT(B52,3)</f>
        <v/>
      </c>
      <c r="X52" s="47">
        <f>F52</f>
        <v/>
      </c>
      <c r="Y52" s="47">
        <f>RIGHT(B52,AB52)</f>
        <v/>
      </c>
      <c r="Z52" s="47">
        <f>W52&amp;X52&amp;Y52</f>
        <v/>
      </c>
      <c r="AA52" s="47">
        <f>LEFT(Y52,1)</f>
        <v/>
      </c>
      <c r="AB52" s="193">
        <f>IF(AC52&lt;&gt;"-",7,6)</f>
        <v/>
      </c>
      <c r="AC52" s="193" t="inlineStr">
        <is>
          <t>-</t>
        </is>
      </c>
    </row>
    <row r="53" ht="13.5" customHeight="1" s="521">
      <c r="A53" s="200" t="n">
        <v>1840</v>
      </c>
      <c r="B53" s="184" t="inlineStr">
        <is>
          <t>18-FT-61201</t>
        </is>
      </c>
      <c r="C53" s="182" t="inlineStr">
        <is>
          <t>VORTEX FLOWMETER</t>
        </is>
      </c>
      <c r="D53" s="184" t="inlineStr">
        <is>
          <t>RECO. ETHY. TO TA-6102 FLOW</t>
        </is>
      </c>
      <c r="E53" s="184" t="inlineStr">
        <is>
          <t>1840-PS07-612</t>
        </is>
      </c>
      <c r="F53" s="178" t="inlineStr">
        <is>
          <t>FIC</t>
        </is>
      </c>
      <c r="G53" s="179" t="inlineStr">
        <is>
          <t>DCS-AI</t>
        </is>
      </c>
      <c r="H53" s="179" t="inlineStr">
        <is>
          <t>Yes</t>
        </is>
      </c>
      <c r="I53" s="180" t="inlineStr">
        <is>
          <t>4~20mA_x000D_
HART</t>
        </is>
      </c>
      <c r="J53" s="202" t="inlineStr">
        <is>
          <t>4~20mA</t>
        </is>
      </c>
      <c r="K53" s="649" t="inlineStr">
        <is>
          <t>HART</t>
        </is>
      </c>
      <c r="L53" s="173" t="n">
        <v>1</v>
      </c>
      <c r="M53" s="178" t="inlineStr">
        <is>
          <t>-</t>
        </is>
      </c>
      <c r="N53" s="178" t="inlineStr">
        <is>
          <t>Yes</t>
        </is>
      </c>
      <c r="O53" s="178">
        <f>IF(N53="Yes","Y","N")</f>
        <v/>
      </c>
      <c r="P53" s="170" t="inlineStr">
        <is>
          <t>-</t>
        </is>
      </c>
      <c r="Q53" s="181" t="inlineStr">
        <is>
          <t>-</t>
        </is>
      </c>
      <c r="R53" s="170" t="inlineStr">
        <is>
          <t>C01</t>
        </is>
      </c>
      <c r="S53" s="193" t="inlineStr">
        <is>
          <t>18-40-007-iSC</t>
        </is>
      </c>
      <c r="T53" s="193" t="inlineStr">
        <is>
          <t>18-IJB-40-007</t>
        </is>
      </c>
      <c r="U53" s="508" t="inlineStr">
        <is>
          <t>AIR-IS</t>
        </is>
      </c>
      <c r="V53" s="200" t="n">
        <v>1840</v>
      </c>
      <c r="W53" s="9">
        <f>LEFT(B53,3)</f>
        <v/>
      </c>
      <c r="X53" s="47">
        <f>F53</f>
        <v/>
      </c>
      <c r="Y53" s="47">
        <f>RIGHT(B53,AB53)</f>
        <v/>
      </c>
      <c r="Z53" s="47">
        <f>W53&amp;X53&amp;Y53</f>
        <v/>
      </c>
      <c r="AA53" s="47">
        <f>LEFT(Y53,1)</f>
        <v/>
      </c>
      <c r="AB53" s="193">
        <f>IF(AC53&lt;&gt;"-",7,6)</f>
        <v/>
      </c>
      <c r="AC53" s="193" t="inlineStr">
        <is>
          <t>-</t>
        </is>
      </c>
    </row>
    <row r="54" ht="13.5" customHeight="1" s="521">
      <c r="A54" s="200" t="n">
        <v>1840</v>
      </c>
      <c r="B54" s="184" t="inlineStr">
        <is>
          <t>18-FT-61202</t>
        </is>
      </c>
      <c r="C54" s="182" t="inlineStr">
        <is>
          <t>VORTEX FLOWMETER</t>
        </is>
      </c>
      <c r="D54" s="179" t="inlineStr">
        <is>
          <t>HCS TO TA-6101 FLOW</t>
        </is>
      </c>
      <c r="E54" s="179" t="inlineStr">
        <is>
          <t>1840-PS07-612</t>
        </is>
      </c>
      <c r="F54" s="178" t="inlineStr">
        <is>
          <t>FIC</t>
        </is>
      </c>
      <c r="G54" s="179" t="inlineStr">
        <is>
          <t>DCS-AI</t>
        </is>
      </c>
      <c r="H54" s="179" t="inlineStr">
        <is>
          <t>Yes</t>
        </is>
      </c>
      <c r="I54" s="180" t="inlineStr">
        <is>
          <t>4~20mA_x000D_
HART</t>
        </is>
      </c>
      <c r="J54" s="202" t="inlineStr">
        <is>
          <t>4~20mA</t>
        </is>
      </c>
      <c r="K54" s="649" t="inlineStr">
        <is>
          <t>HART</t>
        </is>
      </c>
      <c r="L54" s="173" t="n">
        <v>1</v>
      </c>
      <c r="M54" s="178" t="inlineStr">
        <is>
          <t>-</t>
        </is>
      </c>
      <c r="N54" s="178" t="inlineStr">
        <is>
          <t>Yes</t>
        </is>
      </c>
      <c r="O54" s="178">
        <f>IF(N54="Yes","Y","N")</f>
        <v/>
      </c>
      <c r="P54" s="178" t="inlineStr">
        <is>
          <t>-</t>
        </is>
      </c>
      <c r="Q54" s="181" t="inlineStr">
        <is>
          <t>-</t>
        </is>
      </c>
      <c r="R54" s="170" t="inlineStr">
        <is>
          <t>C01</t>
        </is>
      </c>
      <c r="S54" s="193" t="inlineStr">
        <is>
          <t>18-40-011-iSC</t>
        </is>
      </c>
      <c r="T54" s="193" t="inlineStr">
        <is>
          <t>18-IJB-40-011</t>
        </is>
      </c>
      <c r="U54" s="508" t="inlineStr">
        <is>
          <t>AIR-IS</t>
        </is>
      </c>
      <c r="V54" s="200" t="n">
        <v>1840</v>
      </c>
      <c r="W54" s="9">
        <f>LEFT(B54,3)</f>
        <v/>
      </c>
      <c r="X54" s="47">
        <f>F54</f>
        <v/>
      </c>
      <c r="Y54" s="47">
        <f>RIGHT(B54,AB54)</f>
        <v/>
      </c>
      <c r="Z54" s="47">
        <f>W54&amp;X54&amp;Y54</f>
        <v/>
      </c>
      <c r="AA54" s="47">
        <f>LEFT(Y54,1)</f>
        <v/>
      </c>
      <c r="AB54" s="193">
        <f>IF(AC54&lt;&gt;"-",7,6)</f>
        <v/>
      </c>
      <c r="AC54" s="193" t="inlineStr">
        <is>
          <t>-</t>
        </is>
      </c>
    </row>
    <row r="55" ht="13.5" customHeight="1" s="521">
      <c r="A55" s="200" t="n">
        <v>1840</v>
      </c>
      <c r="B55" s="184" t="inlineStr">
        <is>
          <t>18-FT-61205</t>
        </is>
      </c>
      <c r="C55" s="182" t="inlineStr">
        <is>
          <t>Coriolis Mass Flowmeter</t>
        </is>
      </c>
      <c r="D55" s="184" t="inlineStr">
        <is>
          <t>GC TO ET-6105 FLOW INDICA., ALARM</t>
        </is>
      </c>
      <c r="E55" s="184" t="inlineStr">
        <is>
          <t>1840-PS07-612</t>
        </is>
      </c>
      <c r="F55" s="178" t="inlineStr">
        <is>
          <t>FIA</t>
        </is>
      </c>
      <c r="G55" s="179" t="inlineStr">
        <is>
          <t>DCS-AI</t>
        </is>
      </c>
      <c r="H55" s="178" t="inlineStr">
        <is>
          <t>-</t>
        </is>
      </c>
      <c r="I55" s="180" t="inlineStr">
        <is>
          <t>4~20mA_x000D_
HART</t>
        </is>
      </c>
      <c r="J55" s="202" t="inlineStr">
        <is>
          <t>4~20mA</t>
        </is>
      </c>
      <c r="K55" s="649" t="inlineStr">
        <is>
          <t>HART</t>
        </is>
      </c>
      <c r="L55" s="173" t="n">
        <v>1</v>
      </c>
      <c r="M55" s="178" t="inlineStr">
        <is>
          <t>24VDC</t>
        </is>
      </c>
      <c r="N55" s="178" t="inlineStr">
        <is>
          <t>-</t>
        </is>
      </c>
      <c r="O55" s="178">
        <f>IF(N55="Yes","Y","N")</f>
        <v/>
      </c>
      <c r="P55" s="178" t="inlineStr">
        <is>
          <t>-</t>
        </is>
      </c>
      <c r="Q55" s="181" t="inlineStr">
        <is>
          <t>-</t>
        </is>
      </c>
      <c r="R55" s="170" t="inlineStr">
        <is>
          <t>C01</t>
        </is>
      </c>
      <c r="S55" s="193" t="inlineStr">
        <is>
          <t>18-40-003-SC</t>
        </is>
      </c>
      <c r="T55" s="193" t="inlineStr">
        <is>
          <t>18-EJB-40-003</t>
        </is>
      </c>
      <c r="U55" s="509" t="inlineStr">
        <is>
          <t>AI-NIS</t>
        </is>
      </c>
      <c r="V55" s="200" t="n">
        <v>1840</v>
      </c>
      <c r="W55" s="9">
        <f>LEFT(B55,3)</f>
        <v/>
      </c>
      <c r="X55" s="47">
        <f>F55</f>
        <v/>
      </c>
      <c r="Y55" s="47">
        <f>RIGHT(B55,AB55)</f>
        <v/>
      </c>
      <c r="Z55" s="47">
        <f>W55&amp;X55&amp;Y55</f>
        <v/>
      </c>
      <c r="AA55" s="47">
        <f>LEFT(Y55,1)</f>
        <v/>
      </c>
      <c r="AB55" s="193">
        <f>IF(AC55&lt;&gt;"-",7,6)</f>
        <v/>
      </c>
      <c r="AC55" s="193" t="inlineStr">
        <is>
          <t>-</t>
        </is>
      </c>
    </row>
    <row r="56" ht="13.5" customHeight="1" s="521">
      <c r="A56" s="200" t="n">
        <v>1840</v>
      </c>
      <c r="B56" s="184" t="inlineStr">
        <is>
          <t>18-FT-61206</t>
        </is>
      </c>
      <c r="C56" s="182" t="inlineStr">
        <is>
          <t>Coriolis Mass Flowmeter</t>
        </is>
      </c>
      <c r="D56" s="184" t="inlineStr">
        <is>
          <t>C2 OFFSPEC TO OSBL FLOW</t>
        </is>
      </c>
      <c r="E56" s="184" t="inlineStr">
        <is>
          <t>1840-PS07-612</t>
        </is>
      </c>
      <c r="F56" s="178" t="inlineStr">
        <is>
          <t>FI</t>
        </is>
      </c>
      <c r="G56" s="179" t="inlineStr">
        <is>
          <t>DCS-AI</t>
        </is>
      </c>
      <c r="H56" s="178" t="inlineStr">
        <is>
          <t>-</t>
        </is>
      </c>
      <c r="I56" s="180" t="inlineStr">
        <is>
          <t>4~20mA_x000D_
HART</t>
        </is>
      </c>
      <c r="J56" s="202" t="inlineStr">
        <is>
          <t>4~20mA</t>
        </is>
      </c>
      <c r="K56" s="649" t="inlineStr">
        <is>
          <t>HART</t>
        </is>
      </c>
      <c r="L56" s="173" t="n">
        <v>1</v>
      </c>
      <c r="M56" s="178" t="inlineStr">
        <is>
          <t>24VDC</t>
        </is>
      </c>
      <c r="N56" s="178" t="inlineStr">
        <is>
          <t>-</t>
        </is>
      </c>
      <c r="O56" s="178">
        <f>IF(N56="Yes","Y","N")</f>
        <v/>
      </c>
      <c r="P56" s="178" t="inlineStr">
        <is>
          <t>-</t>
        </is>
      </c>
      <c r="Q56" s="185" t="inlineStr">
        <is>
          <t>-</t>
        </is>
      </c>
      <c r="R56" s="170" t="inlineStr">
        <is>
          <t>C01</t>
        </is>
      </c>
      <c r="S56" s="193" t="inlineStr">
        <is>
          <t>18-40-003-SC</t>
        </is>
      </c>
      <c r="T56" s="193" t="inlineStr">
        <is>
          <t>18-EJB-40-003</t>
        </is>
      </c>
      <c r="U56" s="509" t="inlineStr">
        <is>
          <t>AI-NIS</t>
        </is>
      </c>
      <c r="V56" s="200" t="n">
        <v>1840</v>
      </c>
      <c r="W56" s="9">
        <f>LEFT(B56,3)</f>
        <v/>
      </c>
      <c r="X56" s="47">
        <f>F56</f>
        <v/>
      </c>
      <c r="Y56" s="47">
        <f>RIGHT(B56,AB56)</f>
        <v/>
      </c>
      <c r="Z56" s="47">
        <f>W56&amp;X56&amp;Y56</f>
        <v/>
      </c>
      <c r="AA56" s="47">
        <f>LEFT(Y56,1)</f>
        <v/>
      </c>
      <c r="AB56" s="193">
        <f>IF(AC56&lt;&gt;"-",7,6)</f>
        <v/>
      </c>
      <c r="AC56" s="193" t="inlineStr">
        <is>
          <t>-</t>
        </is>
      </c>
    </row>
    <row r="57" ht="13.5" customHeight="1" s="521">
      <c r="A57" s="200" t="n">
        <v>1840</v>
      </c>
      <c r="B57" s="184" t="inlineStr">
        <is>
          <t>18-FT-62101</t>
        </is>
      </c>
      <c r="C57" s="182" t="inlineStr">
        <is>
          <t>VORTEX FLOWMETER</t>
        </is>
      </c>
      <c r="D57" s="179" t="inlineStr">
        <is>
          <t>C3 HCS TO TA-6201 FLOW</t>
        </is>
      </c>
      <c r="E57" s="179" t="inlineStr">
        <is>
          <t>1840-PS07-621</t>
        </is>
      </c>
      <c r="F57" s="178" t="inlineStr">
        <is>
          <t>FIC</t>
        </is>
      </c>
      <c r="G57" s="179" t="inlineStr">
        <is>
          <t>DCS-AI</t>
        </is>
      </c>
      <c r="H57" s="179" t="inlineStr">
        <is>
          <t>Yes</t>
        </is>
      </c>
      <c r="I57" s="180" t="inlineStr">
        <is>
          <t>4~20mA_x000D_
HART</t>
        </is>
      </c>
      <c r="J57" s="202" t="inlineStr">
        <is>
          <t>4~20mA</t>
        </is>
      </c>
      <c r="K57" s="649" t="inlineStr">
        <is>
          <t>HART</t>
        </is>
      </c>
      <c r="L57" s="173" t="n">
        <v>1</v>
      </c>
      <c r="M57" s="178" t="inlineStr">
        <is>
          <t>-</t>
        </is>
      </c>
      <c r="N57" s="178" t="inlineStr">
        <is>
          <t>Yes</t>
        </is>
      </c>
      <c r="O57" s="178">
        <f>IF(N57="Yes","Y","N")</f>
        <v/>
      </c>
      <c r="P57" s="178" t="inlineStr">
        <is>
          <t>-</t>
        </is>
      </c>
      <c r="Q57" s="181" t="inlineStr">
        <is>
          <t>-</t>
        </is>
      </c>
      <c r="R57" s="170" t="inlineStr">
        <is>
          <t>C01</t>
        </is>
      </c>
      <c r="S57" s="193" t="inlineStr">
        <is>
          <t>18-40-002-iSC</t>
        </is>
      </c>
      <c r="T57" s="193" t="inlineStr">
        <is>
          <t>18-IJB-40-002</t>
        </is>
      </c>
      <c r="U57" s="508" t="inlineStr">
        <is>
          <t>AIR-IS</t>
        </is>
      </c>
      <c r="V57" s="200" t="n">
        <v>1840</v>
      </c>
      <c r="W57" s="9">
        <f>LEFT(B57,3)</f>
        <v/>
      </c>
      <c r="X57" s="47">
        <f>F57</f>
        <v/>
      </c>
      <c r="Y57" s="47">
        <f>RIGHT(B57,AB57)</f>
        <v/>
      </c>
      <c r="Z57" s="47">
        <f>W57&amp;X57&amp;Y57</f>
        <v/>
      </c>
      <c r="AA57" s="47">
        <f>LEFT(Y57,1)</f>
        <v/>
      </c>
      <c r="AB57" s="193">
        <f>IF(AC57&lt;&gt;"-",7,6)</f>
        <v/>
      </c>
      <c r="AC57" s="193" t="inlineStr">
        <is>
          <t>-</t>
        </is>
      </c>
    </row>
    <row r="58" ht="13.5" customHeight="1" s="521">
      <c r="A58" s="200" t="n">
        <v>1840</v>
      </c>
      <c r="B58" s="184" t="inlineStr">
        <is>
          <t>18-FT-62103</t>
        </is>
      </c>
      <c r="C58" s="193" t="inlineStr">
        <is>
          <t>VORTEX FLOWMETER</t>
        </is>
      </c>
      <c r="D58" s="184" t="inlineStr">
        <is>
          <t>C3 HCS TO TA-6201 REFL. FLOW</t>
        </is>
      </c>
      <c r="E58" s="184" t="inlineStr">
        <is>
          <t>1840-PS07-621</t>
        </is>
      </c>
      <c r="F58" s="178" t="inlineStr">
        <is>
          <t>FIC</t>
        </is>
      </c>
      <c r="G58" s="179" t="inlineStr">
        <is>
          <t>DCS-AI</t>
        </is>
      </c>
      <c r="H58" s="179" t="inlineStr">
        <is>
          <t>Yes</t>
        </is>
      </c>
      <c r="I58" s="180" t="inlineStr">
        <is>
          <t>4~20mA_x000D_
HART</t>
        </is>
      </c>
      <c r="J58" s="202" t="inlineStr">
        <is>
          <t>4~20mA</t>
        </is>
      </c>
      <c r="K58" s="649" t="inlineStr">
        <is>
          <t>HART</t>
        </is>
      </c>
      <c r="L58" s="173" t="n">
        <v>1</v>
      </c>
      <c r="M58" s="178" t="inlineStr">
        <is>
          <t>-</t>
        </is>
      </c>
      <c r="N58" s="178" t="inlineStr">
        <is>
          <t>Yes</t>
        </is>
      </c>
      <c r="O58" s="178">
        <f>IF(N58="Yes","Y","N")</f>
        <v/>
      </c>
      <c r="P58" s="178" t="inlineStr">
        <is>
          <t>-</t>
        </is>
      </c>
      <c r="Q58" s="181" t="inlineStr">
        <is>
          <t>-</t>
        </is>
      </c>
      <c r="R58" s="170" t="inlineStr">
        <is>
          <t>C01</t>
        </is>
      </c>
      <c r="S58" s="193" t="inlineStr">
        <is>
          <t>18-40-002-iSC</t>
        </is>
      </c>
      <c r="T58" s="193" t="inlineStr">
        <is>
          <t>18-IJB-40-002</t>
        </is>
      </c>
      <c r="U58" s="508" t="inlineStr">
        <is>
          <t>AIR-IS</t>
        </is>
      </c>
      <c r="V58" s="200" t="n">
        <v>1840</v>
      </c>
      <c r="W58" s="9">
        <f>LEFT(B58,3)</f>
        <v/>
      </c>
      <c r="X58" s="47">
        <f>F58</f>
        <v/>
      </c>
      <c r="Y58" s="47">
        <f>RIGHT(B58,AB58)</f>
        <v/>
      </c>
      <c r="Z58" s="47">
        <f>W58&amp;X58&amp;Y58</f>
        <v/>
      </c>
      <c r="AA58" s="47">
        <f>LEFT(Y58,1)</f>
        <v/>
      </c>
      <c r="AB58" s="193">
        <f>IF(AC58&lt;&gt;"-",7,6)</f>
        <v/>
      </c>
      <c r="AC58" s="193" t="inlineStr">
        <is>
          <t>-</t>
        </is>
      </c>
    </row>
    <row r="59" ht="13.5" customHeight="1" s="521">
      <c r="A59" s="200" t="n">
        <v>1840</v>
      </c>
      <c r="B59" s="184" t="inlineStr">
        <is>
          <t>18-FT-62104</t>
        </is>
      </c>
      <c r="C59" s="182" t="inlineStr">
        <is>
          <t>Coriolis Mass Flowmeter</t>
        </is>
      </c>
      <c r="D59" s="184" t="inlineStr">
        <is>
          <t>P TO VE-6203 FLOW</t>
        </is>
      </c>
      <c r="E59" s="184" t="inlineStr">
        <is>
          <t>1840-PS07-621</t>
        </is>
      </c>
      <c r="F59" s="178" t="inlineStr">
        <is>
          <t>FICQA</t>
        </is>
      </c>
      <c r="G59" s="179" t="inlineStr">
        <is>
          <t>DCS-AI</t>
        </is>
      </c>
      <c r="H59" s="179" t="inlineStr">
        <is>
          <t>Yes</t>
        </is>
      </c>
      <c r="I59" s="180" t="inlineStr">
        <is>
          <t>4~20mA_x000D_
HART</t>
        </is>
      </c>
      <c r="J59" s="202" t="inlineStr">
        <is>
          <t>4~20mA</t>
        </is>
      </c>
      <c r="K59" s="649" t="inlineStr">
        <is>
          <t>HART</t>
        </is>
      </c>
      <c r="L59" s="173" t="n">
        <v>1</v>
      </c>
      <c r="M59" s="178" t="inlineStr">
        <is>
          <t>24VDC</t>
        </is>
      </c>
      <c r="N59" s="178" t="inlineStr">
        <is>
          <t>-</t>
        </is>
      </c>
      <c r="O59" s="178">
        <f>IF(N59="Yes","Y","N")</f>
        <v/>
      </c>
      <c r="P59" s="170" t="inlineStr">
        <is>
          <t>-</t>
        </is>
      </c>
      <c r="Q59" s="181" t="inlineStr">
        <is>
          <t>-</t>
        </is>
      </c>
      <c r="R59" s="170" t="inlineStr">
        <is>
          <t>C01</t>
        </is>
      </c>
      <c r="S59" s="193" t="inlineStr">
        <is>
          <t>18-40-003-SC</t>
        </is>
      </c>
      <c r="T59" s="193" t="inlineStr">
        <is>
          <t>18-EJB-40-003</t>
        </is>
      </c>
      <c r="U59" s="510" t="inlineStr">
        <is>
          <t>AIR-NIS</t>
        </is>
      </c>
      <c r="V59" s="200" t="n">
        <v>1840</v>
      </c>
      <c r="W59" s="9">
        <f>LEFT(B59,3)</f>
        <v/>
      </c>
      <c r="X59" s="47">
        <f>F59</f>
        <v/>
      </c>
      <c r="Y59" s="47">
        <f>RIGHT(B59,AB59)</f>
        <v/>
      </c>
      <c r="Z59" s="47">
        <f>W59&amp;X59&amp;Y59</f>
        <v/>
      </c>
      <c r="AA59" s="47">
        <f>LEFT(Y59,1)</f>
        <v/>
      </c>
      <c r="AB59" s="193">
        <f>IF(AC59&lt;&gt;"-",7,6)</f>
        <v/>
      </c>
      <c r="AC59" s="193" t="inlineStr">
        <is>
          <t>-</t>
        </is>
      </c>
    </row>
    <row r="60" ht="13.5" customHeight="1" s="521">
      <c r="A60" s="200" t="n">
        <v>1840</v>
      </c>
      <c r="B60" s="184" t="inlineStr">
        <is>
          <t>18-FT-62105</t>
        </is>
      </c>
      <c r="C60" s="182" t="inlineStr">
        <is>
          <t>Coriolis Mass Flowmeter</t>
        </is>
      </c>
      <c r="D60" s="184" t="inlineStr">
        <is>
          <t>PR TO ET-3101 FLOW</t>
        </is>
      </c>
      <c r="E60" s="184" t="inlineStr">
        <is>
          <t>1840-PS07-621</t>
        </is>
      </c>
      <c r="F60" s="178" t="inlineStr">
        <is>
          <t>FICQ</t>
        </is>
      </c>
      <c r="G60" s="179" t="inlineStr">
        <is>
          <t>DCS-AI</t>
        </is>
      </c>
      <c r="H60" s="179" t="inlineStr">
        <is>
          <t>Yes</t>
        </is>
      </c>
      <c r="I60" s="180" t="inlineStr">
        <is>
          <t>4~20mA_x000D_
HART</t>
        </is>
      </c>
      <c r="J60" s="202" t="inlineStr">
        <is>
          <t>4~20mA</t>
        </is>
      </c>
      <c r="K60" s="649" t="inlineStr">
        <is>
          <t>HART</t>
        </is>
      </c>
      <c r="L60" s="173" t="n">
        <v>1</v>
      </c>
      <c r="M60" s="178" t="inlineStr">
        <is>
          <t>24VDC</t>
        </is>
      </c>
      <c r="N60" s="178" t="inlineStr">
        <is>
          <t>-</t>
        </is>
      </c>
      <c r="O60" s="178">
        <f>IF(N60="Yes","Y","N")</f>
        <v/>
      </c>
      <c r="P60" s="178" t="inlineStr">
        <is>
          <t>-</t>
        </is>
      </c>
      <c r="Q60" s="181" t="inlineStr">
        <is>
          <t>-</t>
        </is>
      </c>
      <c r="R60" s="170" t="inlineStr">
        <is>
          <t>C01</t>
        </is>
      </c>
      <c r="S60" s="193" t="inlineStr">
        <is>
          <t>18-40-003-SC</t>
        </is>
      </c>
      <c r="T60" s="193" t="inlineStr">
        <is>
          <t>18-EJB-40-003</t>
        </is>
      </c>
      <c r="U60" s="510" t="inlineStr">
        <is>
          <t>AIR-NIS</t>
        </is>
      </c>
      <c r="V60" s="200" t="n">
        <v>1840</v>
      </c>
      <c r="W60" s="9">
        <f>LEFT(B60,3)</f>
        <v/>
      </c>
      <c r="X60" s="47">
        <f>F60</f>
        <v/>
      </c>
      <c r="Y60" s="47">
        <f>RIGHT(B60,AB60)</f>
        <v/>
      </c>
      <c r="Z60" s="47">
        <f>W60&amp;X60&amp;Y60</f>
        <v/>
      </c>
      <c r="AA60" s="47">
        <f>LEFT(Y60,1)</f>
        <v/>
      </c>
      <c r="AB60" s="193">
        <f>IF(AC60&lt;&gt;"-",7,6)</f>
        <v/>
      </c>
      <c r="AC60" s="193" t="inlineStr">
        <is>
          <t>-</t>
        </is>
      </c>
    </row>
    <row r="61" ht="13.5" customHeight="1" s="521">
      <c r="A61" s="200" t="n">
        <v>1840</v>
      </c>
      <c r="B61" s="184" t="inlineStr">
        <is>
          <t>18-FT-62201</t>
        </is>
      </c>
      <c r="C61" s="182" t="inlineStr">
        <is>
          <t>VORTEX FLOWMETER</t>
        </is>
      </c>
      <c r="D61" s="184" t="inlineStr">
        <is>
          <t>PR TO PC-6201 FLOW INDICA.</t>
        </is>
      </c>
      <c r="E61" s="184" t="inlineStr">
        <is>
          <t>1840-PS07-622</t>
        </is>
      </c>
      <c r="F61" s="178" t="inlineStr">
        <is>
          <t>FI</t>
        </is>
      </c>
      <c r="G61" s="179" t="inlineStr">
        <is>
          <t>DCS-AI</t>
        </is>
      </c>
      <c r="H61" s="178" t="inlineStr">
        <is>
          <t>-</t>
        </is>
      </c>
      <c r="I61" s="180" t="inlineStr">
        <is>
          <t>4~20mA_x000D_
HART</t>
        </is>
      </c>
      <c r="J61" s="202" t="inlineStr">
        <is>
          <t>4~20mA</t>
        </is>
      </c>
      <c r="K61" s="649" t="inlineStr">
        <is>
          <t>HART</t>
        </is>
      </c>
      <c r="L61" s="173" t="n">
        <v>1</v>
      </c>
      <c r="M61" s="178" t="inlineStr">
        <is>
          <t>-</t>
        </is>
      </c>
      <c r="N61" s="178" t="inlineStr">
        <is>
          <t>Yes</t>
        </is>
      </c>
      <c r="O61" s="178">
        <f>IF(N61="Yes","Y","N")</f>
        <v/>
      </c>
      <c r="P61" s="178" t="inlineStr">
        <is>
          <t>-</t>
        </is>
      </c>
      <c r="Q61" s="181" t="inlineStr">
        <is>
          <t>-</t>
        </is>
      </c>
      <c r="R61" s="170" t="inlineStr">
        <is>
          <t>C01</t>
        </is>
      </c>
      <c r="S61" s="193" t="inlineStr">
        <is>
          <t>18-40-006-iSC</t>
        </is>
      </c>
      <c r="T61" s="193" t="inlineStr">
        <is>
          <t>18-IJB-40-006</t>
        </is>
      </c>
      <c r="U61" s="509" t="inlineStr">
        <is>
          <t>AI-IS</t>
        </is>
      </c>
      <c r="V61" s="200" t="n">
        <v>1840</v>
      </c>
      <c r="W61" s="9">
        <f>LEFT(B61,3)</f>
        <v/>
      </c>
      <c r="X61" s="47">
        <f>F61</f>
        <v/>
      </c>
      <c r="Y61" s="47">
        <f>RIGHT(B61,AB61)</f>
        <v/>
      </c>
      <c r="Z61" s="47">
        <f>W61&amp;X61&amp;Y61</f>
        <v/>
      </c>
      <c r="AA61" s="47">
        <f>LEFT(Y61,1)</f>
        <v/>
      </c>
      <c r="AB61" s="193">
        <f>IF(AC61&lt;&gt;"-",7,6)</f>
        <v/>
      </c>
      <c r="AC61" s="193" t="inlineStr">
        <is>
          <t>-</t>
        </is>
      </c>
    </row>
    <row r="62" ht="13.5" customHeight="1" s="521">
      <c r="A62" s="200" t="n">
        <v>1840</v>
      </c>
      <c r="B62" s="184" t="inlineStr">
        <is>
          <t>18-FT-62202</t>
        </is>
      </c>
      <c r="C62" s="182" t="inlineStr">
        <is>
          <t>VORTEX FLOWMETER</t>
        </is>
      </c>
      <c r="D62" s="179" t="inlineStr">
        <is>
          <t>PR TO PC-6201 BYPASS FLOW</t>
        </is>
      </c>
      <c r="E62" s="179" t="inlineStr">
        <is>
          <t>1840-PS07-622</t>
        </is>
      </c>
      <c r="F62" s="178" t="inlineStr">
        <is>
          <t>FI</t>
        </is>
      </c>
      <c r="G62" s="179" t="inlineStr">
        <is>
          <t>DCS-AI</t>
        </is>
      </c>
      <c r="H62" s="178" t="inlineStr">
        <is>
          <t>-</t>
        </is>
      </c>
      <c r="I62" s="180" t="inlineStr">
        <is>
          <t>4~20mA_x000D_
HART</t>
        </is>
      </c>
      <c r="J62" s="202" t="inlineStr">
        <is>
          <t>4~20mA</t>
        </is>
      </c>
      <c r="K62" s="649" t="inlineStr">
        <is>
          <t>HART</t>
        </is>
      </c>
      <c r="L62" s="173" t="n">
        <v>1</v>
      </c>
      <c r="M62" s="178" t="inlineStr">
        <is>
          <t>-</t>
        </is>
      </c>
      <c r="N62" s="178" t="inlineStr">
        <is>
          <t>Yes</t>
        </is>
      </c>
      <c r="O62" s="178">
        <f>IF(N62="Yes","Y","N")</f>
        <v/>
      </c>
      <c r="P62" s="178" t="inlineStr">
        <is>
          <t>-</t>
        </is>
      </c>
      <c r="Q62" s="181" t="inlineStr">
        <is>
          <t>-</t>
        </is>
      </c>
      <c r="R62" s="170" t="inlineStr">
        <is>
          <t>C01</t>
        </is>
      </c>
      <c r="S62" s="193" t="inlineStr">
        <is>
          <t>18-40-016-iSC</t>
        </is>
      </c>
      <c r="T62" s="193" t="inlineStr">
        <is>
          <t>18-IJB-40-016</t>
        </is>
      </c>
      <c r="U62" s="509" t="inlineStr">
        <is>
          <t>AI-IS</t>
        </is>
      </c>
      <c r="V62" s="200" t="n">
        <v>1840</v>
      </c>
      <c r="W62" s="9">
        <f>LEFT(B62,3)</f>
        <v/>
      </c>
      <c r="X62" s="47">
        <f>F62</f>
        <v/>
      </c>
      <c r="Y62" s="47">
        <f>RIGHT(B62,AB62)</f>
        <v/>
      </c>
      <c r="Z62" s="47">
        <f>W62&amp;X62&amp;Y62</f>
        <v/>
      </c>
      <c r="AA62" s="47">
        <f>LEFT(Y62,1)</f>
        <v/>
      </c>
      <c r="AB62" s="193">
        <f>IF(AC62&lt;&gt;"-",7,6)</f>
        <v/>
      </c>
      <c r="AC62" s="193" t="inlineStr">
        <is>
          <t>-</t>
        </is>
      </c>
    </row>
    <row r="63" ht="13.5" customHeight="1" s="521">
      <c r="A63" s="200" t="n">
        <v>1840</v>
      </c>
      <c r="B63" s="184" t="inlineStr">
        <is>
          <t>18-FT-62301</t>
        </is>
      </c>
      <c r="C63" s="193" t="inlineStr">
        <is>
          <t>VORTEX FLOWMETER</t>
        </is>
      </c>
      <c r="D63" s="184" t="inlineStr">
        <is>
          <t>LLS TO ET-6203 FLOW</t>
        </is>
      </c>
      <c r="E63" s="184" t="inlineStr">
        <is>
          <t>1840-PS07-623</t>
        </is>
      </c>
      <c r="F63" s="178" t="inlineStr">
        <is>
          <t>FICA</t>
        </is>
      </c>
      <c r="G63" s="179" t="inlineStr">
        <is>
          <t>DCS-AI</t>
        </is>
      </c>
      <c r="H63" s="179" t="inlineStr">
        <is>
          <t>Yes</t>
        </is>
      </c>
      <c r="I63" s="180" t="inlineStr">
        <is>
          <t>4~20mA_x000D_
HART</t>
        </is>
      </c>
      <c r="J63" s="202" t="inlineStr">
        <is>
          <t>4~20mA</t>
        </is>
      </c>
      <c r="K63" s="649" t="inlineStr">
        <is>
          <t>HART</t>
        </is>
      </c>
      <c r="L63" s="173" t="n">
        <v>1</v>
      </c>
      <c r="M63" s="178" t="inlineStr">
        <is>
          <t>-</t>
        </is>
      </c>
      <c r="N63" s="178" t="inlineStr">
        <is>
          <t>Yes</t>
        </is>
      </c>
      <c r="O63" s="178">
        <f>IF(N63="Yes","Y","N")</f>
        <v/>
      </c>
      <c r="P63" s="170" t="inlineStr">
        <is>
          <t>-</t>
        </is>
      </c>
      <c r="Q63" s="181" t="inlineStr">
        <is>
          <t>-</t>
        </is>
      </c>
      <c r="R63" s="170" t="inlineStr">
        <is>
          <t>C01</t>
        </is>
      </c>
      <c r="S63" s="193" t="inlineStr">
        <is>
          <t>18-40-001-iSC</t>
        </is>
      </c>
      <c r="T63" s="193" t="inlineStr">
        <is>
          <t>18-IJB-40-001</t>
        </is>
      </c>
      <c r="U63" s="508" t="inlineStr">
        <is>
          <t>AIR-IS</t>
        </is>
      </c>
      <c r="V63" s="200" t="n">
        <v>1840</v>
      </c>
      <c r="W63" s="9">
        <f>LEFT(B63,3)</f>
        <v/>
      </c>
      <c r="X63" s="47">
        <f>F63</f>
        <v/>
      </c>
      <c r="Y63" s="47">
        <f>RIGHT(B63,AB63)</f>
        <v/>
      </c>
      <c r="Z63" s="47">
        <f>W63&amp;X63&amp;Y63</f>
        <v/>
      </c>
      <c r="AA63" s="47">
        <f>LEFT(Y63,1)</f>
        <v/>
      </c>
      <c r="AB63" s="193">
        <f>IF(AC63&lt;&gt;"-",7,6)</f>
        <v/>
      </c>
      <c r="AC63" s="193" t="inlineStr">
        <is>
          <t>-</t>
        </is>
      </c>
    </row>
    <row r="64" ht="13.5" customHeight="1" s="521">
      <c r="B64" s="184" t="n"/>
      <c r="C64" s="182" t="n"/>
      <c r="D64" s="186" t="n"/>
      <c r="E64" s="179" t="n"/>
      <c r="F64" s="178" t="n"/>
      <c r="G64" s="179" t="n"/>
      <c r="H64" s="178" t="n"/>
      <c r="I64" s="180" t="n"/>
      <c r="J64" s="202" t="n"/>
      <c r="K64" s="649" t="n"/>
      <c r="L64" s="173" t="n"/>
      <c r="M64" s="178" t="n"/>
      <c r="N64" s="178" t="n"/>
      <c r="O64" s="178">
        <f>IF(N64="Yes","Y","N")</f>
        <v/>
      </c>
      <c r="P64" s="178" t="n"/>
      <c r="Q64" s="181" t="n"/>
      <c r="X64" s="47" t="n"/>
      <c r="Y64" s="47">
        <f>RIGHT(B64,AB64)</f>
        <v/>
      </c>
      <c r="Z64" s="47" t="n"/>
      <c r="AA64" s="47" t="n"/>
      <c r="AB64" s="193">
        <f>IF(AC64&lt;&gt;"-",7,6)</f>
        <v/>
      </c>
    </row>
    <row r="65" ht="13.5" customHeight="1" s="521">
      <c r="A65" s="200" t="n">
        <v>1840</v>
      </c>
      <c r="B65" s="184" t="inlineStr">
        <is>
          <t>18-LT-61101</t>
        </is>
      </c>
      <c r="C65" s="182" t="inlineStr">
        <is>
          <t>Displacer Transmitter</t>
        </is>
      </c>
      <c r="D65" s="187" t="inlineStr">
        <is>
          <t xml:space="preserve">18-VE-6101 </t>
        </is>
      </c>
      <c r="E65" s="179" t="inlineStr">
        <is>
          <t>1840-PS07-611</t>
        </is>
      </c>
      <c r="F65" s="178" t="inlineStr">
        <is>
          <t>LICSA</t>
        </is>
      </c>
      <c r="G65" s="179" t="inlineStr">
        <is>
          <t>DCS-AI</t>
        </is>
      </c>
      <c r="H65" s="179" t="inlineStr">
        <is>
          <t>Yes</t>
        </is>
      </c>
      <c r="I65" s="180" t="inlineStr">
        <is>
          <t>4~20mA_x000D_
HART</t>
        </is>
      </c>
      <c r="J65" s="202" t="inlineStr">
        <is>
          <t>4~20mA</t>
        </is>
      </c>
      <c r="K65" s="649" t="inlineStr">
        <is>
          <t>HART</t>
        </is>
      </c>
      <c r="L65" s="173" t="n">
        <v>1</v>
      </c>
      <c r="M65" s="178" t="inlineStr">
        <is>
          <t>-</t>
        </is>
      </c>
      <c r="N65" s="178" t="inlineStr">
        <is>
          <t>Yes</t>
        </is>
      </c>
      <c r="O65" s="178">
        <f>IF(N65="Yes","Y","N")</f>
        <v/>
      </c>
      <c r="P65" s="170" t="inlineStr">
        <is>
          <t>-</t>
        </is>
      </c>
      <c r="Q65" s="181" t="inlineStr">
        <is>
          <t>-</t>
        </is>
      </c>
      <c r="R65" s="170" t="inlineStr">
        <is>
          <t>C01</t>
        </is>
      </c>
      <c r="S65" s="193" t="inlineStr">
        <is>
          <t>18-40-007-iSC</t>
        </is>
      </c>
      <c r="T65" s="193" t="inlineStr">
        <is>
          <t>18-IJB-40-007</t>
        </is>
      </c>
      <c r="U65" s="508" t="inlineStr">
        <is>
          <t>AIR-IS</t>
        </is>
      </c>
      <c r="V65" s="200" t="n">
        <v>1840</v>
      </c>
      <c r="W65" s="9">
        <f>LEFT(B65,3)</f>
        <v/>
      </c>
      <c r="X65" s="47">
        <f>F65</f>
        <v/>
      </c>
      <c r="Y65" s="47">
        <f>RIGHT(B65,AB65)</f>
        <v/>
      </c>
      <c r="Z65" s="47">
        <f>W65&amp;X65&amp;Y65</f>
        <v/>
      </c>
      <c r="AA65" s="47">
        <f>LEFT(Y65,1)</f>
        <v/>
      </c>
      <c r="AB65" s="193">
        <f>IF(AC65&lt;&gt;"-",7,6)</f>
        <v/>
      </c>
      <c r="AC65" s="193" t="inlineStr">
        <is>
          <t>-</t>
        </is>
      </c>
    </row>
    <row r="66" ht="13.5" customHeight="1" s="521">
      <c r="A66" s="200" t="n">
        <v>1840</v>
      </c>
      <c r="B66" s="184" t="inlineStr">
        <is>
          <t>18-LT-61103</t>
        </is>
      </c>
      <c r="C66" s="182" t="inlineStr">
        <is>
          <t>Displacer Transmitter</t>
        </is>
      </c>
      <c r="D66" s="184" t="inlineStr">
        <is>
          <t>TA-6101 LEVEL INDIC., CONTR., ALA., INTERL.</t>
        </is>
      </c>
      <c r="E66" s="179" t="inlineStr">
        <is>
          <t>1840-PS07-611</t>
        </is>
      </c>
      <c r="F66" s="178" t="inlineStr">
        <is>
          <t>LICSA</t>
        </is>
      </c>
      <c r="G66" s="179" t="inlineStr">
        <is>
          <t>DCS-AI</t>
        </is>
      </c>
      <c r="H66" s="179" t="inlineStr">
        <is>
          <t>Yes</t>
        </is>
      </c>
      <c r="I66" s="180" t="inlineStr">
        <is>
          <t>4~20mA_x000D_
HART</t>
        </is>
      </c>
      <c r="J66" s="202" t="inlineStr">
        <is>
          <t>4~20mA</t>
        </is>
      </c>
      <c r="K66" s="649" t="inlineStr">
        <is>
          <t>HART</t>
        </is>
      </c>
      <c r="L66" s="173" t="n">
        <v>1</v>
      </c>
      <c r="M66" s="178" t="inlineStr">
        <is>
          <t>-</t>
        </is>
      </c>
      <c r="N66" s="178" t="inlineStr">
        <is>
          <t>Yes</t>
        </is>
      </c>
      <c r="O66" s="178">
        <f>IF(N66="Yes","Y","N")</f>
        <v/>
      </c>
      <c r="P66" s="178" t="inlineStr">
        <is>
          <t>-</t>
        </is>
      </c>
      <c r="Q66" s="181" t="inlineStr">
        <is>
          <t>-</t>
        </is>
      </c>
      <c r="R66" s="170" t="inlineStr">
        <is>
          <t>C01</t>
        </is>
      </c>
      <c r="S66" s="193" t="inlineStr">
        <is>
          <t>18-40-005-iSC</t>
        </is>
      </c>
      <c r="T66" s="193" t="inlineStr">
        <is>
          <t>18-IJB-40-005</t>
        </is>
      </c>
      <c r="U66" s="508" t="inlineStr">
        <is>
          <t>AIR-IS</t>
        </is>
      </c>
      <c r="V66" s="200" t="n">
        <v>1840</v>
      </c>
      <c r="W66" s="9">
        <f>LEFT(B66,3)</f>
        <v/>
      </c>
      <c r="X66" s="47">
        <f>F66</f>
        <v/>
      </c>
      <c r="Y66" s="47">
        <f>RIGHT(B66,AB66)</f>
        <v/>
      </c>
      <c r="Z66" s="47">
        <f>W66&amp;X66&amp;Y66</f>
        <v/>
      </c>
      <c r="AA66" s="47">
        <f>LEFT(Y66,1)</f>
        <v/>
      </c>
      <c r="AB66" s="193">
        <f>IF(AC66&lt;&gt;"-",7,6)</f>
        <v/>
      </c>
      <c r="AC66" s="193" t="inlineStr">
        <is>
          <t>-</t>
        </is>
      </c>
    </row>
    <row r="67" ht="13.5" customHeight="1" s="521">
      <c r="A67" s="200" t="n">
        <v>1840</v>
      </c>
      <c r="B67" s="184" t="inlineStr">
        <is>
          <t>18-LT-61201</t>
        </is>
      </c>
      <c r="C67" s="182" t="inlineStr">
        <is>
          <t>D/P Level Transmitter_x000D_
With Diaphgram Seal</t>
        </is>
      </c>
      <c r="D67" s="179" t="inlineStr">
        <is>
          <t>ET-6104 LEVEL INDIC., CONTR., ALA.</t>
        </is>
      </c>
      <c r="E67" s="179" t="inlineStr">
        <is>
          <t>1840-PS07-612</t>
        </is>
      </c>
      <c r="F67" s="178" t="inlineStr">
        <is>
          <t>LICA</t>
        </is>
      </c>
      <c r="G67" s="179" t="inlineStr">
        <is>
          <t>DCS-AI</t>
        </is>
      </c>
      <c r="H67" s="179" t="inlineStr">
        <is>
          <t>Yes</t>
        </is>
      </c>
      <c r="I67" s="180" t="inlineStr">
        <is>
          <t>4~20mA_x000D_
HART</t>
        </is>
      </c>
      <c r="J67" s="202" t="inlineStr">
        <is>
          <t>4~20mA</t>
        </is>
      </c>
      <c r="K67" s="649" t="inlineStr">
        <is>
          <t>HART</t>
        </is>
      </c>
      <c r="L67" s="173" t="n">
        <v>1</v>
      </c>
      <c r="M67" s="178" t="inlineStr">
        <is>
          <t>-</t>
        </is>
      </c>
      <c r="N67" s="178" t="inlineStr">
        <is>
          <t>Yes</t>
        </is>
      </c>
      <c r="O67" s="178">
        <f>IF(N67="Yes","Y","N")</f>
        <v/>
      </c>
      <c r="P67" s="170" t="inlineStr">
        <is>
          <t>-</t>
        </is>
      </c>
      <c r="Q67" s="181" t="inlineStr">
        <is>
          <t>-</t>
        </is>
      </c>
      <c r="R67" s="170" t="inlineStr">
        <is>
          <t>C01</t>
        </is>
      </c>
      <c r="S67" s="193" t="inlineStr">
        <is>
          <t>18-40-010-iSC</t>
        </is>
      </c>
      <c r="T67" s="193" t="inlineStr">
        <is>
          <t>18-IJB-40-010</t>
        </is>
      </c>
      <c r="U67" s="508" t="inlineStr">
        <is>
          <t>AIR-IS</t>
        </is>
      </c>
      <c r="V67" s="200" t="n">
        <v>1840</v>
      </c>
      <c r="W67" s="9">
        <f>LEFT(B67,3)</f>
        <v/>
      </c>
      <c r="X67" s="47">
        <f>F67</f>
        <v/>
      </c>
      <c r="Y67" s="47">
        <f>RIGHT(B67,AB67)</f>
        <v/>
      </c>
      <c r="Z67" s="47">
        <f>W67&amp;X67&amp;Y67</f>
        <v/>
      </c>
      <c r="AA67" s="47">
        <f>LEFT(Y67,1)</f>
        <v/>
      </c>
      <c r="AB67" s="193">
        <f>IF(AC67&lt;&gt;"-",7,6)</f>
        <v/>
      </c>
      <c r="AC67" s="193" t="inlineStr">
        <is>
          <t>-</t>
        </is>
      </c>
    </row>
    <row r="68" ht="13.5" customHeight="1" s="521">
      <c r="A68" s="200" t="n">
        <v>1840</v>
      </c>
      <c r="B68" s="184" t="inlineStr">
        <is>
          <t>18-LT-61202</t>
        </is>
      </c>
      <c r="C68" s="182" t="inlineStr">
        <is>
          <t>D/P Level Transmitter_x000D_
With Diaphgram Seal</t>
        </is>
      </c>
      <c r="D68" s="184" t="inlineStr">
        <is>
          <t>ET-6102 LEVEL INDIC., CONTR., ALA.</t>
        </is>
      </c>
      <c r="E68" s="179" t="inlineStr">
        <is>
          <t>1840-PS07-612</t>
        </is>
      </c>
      <c r="F68" s="178" t="inlineStr">
        <is>
          <t>LICA</t>
        </is>
      </c>
      <c r="G68" s="179" t="inlineStr">
        <is>
          <t>DCS-AI</t>
        </is>
      </c>
      <c r="H68" s="179" t="inlineStr">
        <is>
          <t>Yes</t>
        </is>
      </c>
      <c r="I68" s="180" t="inlineStr">
        <is>
          <t>4~20mA_x000D_
HART</t>
        </is>
      </c>
      <c r="J68" s="202" t="inlineStr">
        <is>
          <t>4~20mA</t>
        </is>
      </c>
      <c r="K68" s="649" t="inlineStr">
        <is>
          <t>HART</t>
        </is>
      </c>
      <c r="L68" s="173" t="n">
        <v>1</v>
      </c>
      <c r="M68" s="178" t="inlineStr">
        <is>
          <t>-</t>
        </is>
      </c>
      <c r="N68" s="178" t="inlineStr">
        <is>
          <t>Yes</t>
        </is>
      </c>
      <c r="O68" s="178">
        <f>IF(N68="Yes","Y","N")</f>
        <v/>
      </c>
      <c r="P68" s="178" t="inlineStr">
        <is>
          <t>-</t>
        </is>
      </c>
      <c r="Q68" s="181" t="inlineStr">
        <is>
          <t>-</t>
        </is>
      </c>
      <c r="R68" s="170" t="inlineStr">
        <is>
          <t>C01</t>
        </is>
      </c>
      <c r="S68" s="193" t="inlineStr">
        <is>
          <t>18-40-016-iSC</t>
        </is>
      </c>
      <c r="T68" s="193" t="inlineStr">
        <is>
          <t>18-IJB-40-016</t>
        </is>
      </c>
      <c r="U68" s="508" t="inlineStr">
        <is>
          <t>AIR-IS</t>
        </is>
      </c>
      <c r="V68" s="200" t="n">
        <v>1840</v>
      </c>
      <c r="W68" s="9">
        <f>LEFT(B68,3)</f>
        <v/>
      </c>
      <c r="X68" s="47">
        <f>F68</f>
        <v/>
      </c>
      <c r="Y68" s="47">
        <f>RIGHT(B68,AB68)</f>
        <v/>
      </c>
      <c r="Z68" s="47">
        <f>W68&amp;X68&amp;Y68</f>
        <v/>
      </c>
      <c r="AA68" s="47">
        <f>LEFT(Y68,1)</f>
        <v/>
      </c>
      <c r="AB68" s="193">
        <f>IF(AC68&lt;&gt;"-",7,6)</f>
        <v/>
      </c>
      <c r="AC68" s="193" t="inlineStr">
        <is>
          <t>-</t>
        </is>
      </c>
    </row>
    <row r="69" ht="13.5" customHeight="1" s="521">
      <c r="A69" s="200" t="n">
        <v>1840</v>
      </c>
      <c r="B69" s="184" t="inlineStr">
        <is>
          <t>18-LT-61203</t>
        </is>
      </c>
      <c r="C69" s="182" t="inlineStr">
        <is>
          <t>Displacer Transmitter</t>
        </is>
      </c>
      <c r="D69" s="184" t="inlineStr">
        <is>
          <t>VE-6103 LEVEL INDIC., CONTR., ALA., INTERL.</t>
        </is>
      </c>
      <c r="E69" s="179" t="inlineStr">
        <is>
          <t>1840-PS07-612</t>
        </is>
      </c>
      <c r="F69" s="178" t="inlineStr">
        <is>
          <t>LICSA</t>
        </is>
      </c>
      <c r="G69" s="179" t="inlineStr">
        <is>
          <t>DCS-AI</t>
        </is>
      </c>
      <c r="H69" s="179" t="inlineStr">
        <is>
          <t>Yes</t>
        </is>
      </c>
      <c r="I69" s="180" t="inlineStr">
        <is>
          <t>4~20mA_x000D_
HART</t>
        </is>
      </c>
      <c r="J69" s="202" t="inlineStr">
        <is>
          <t>4~20mA</t>
        </is>
      </c>
      <c r="K69" s="649" t="inlineStr">
        <is>
          <t>HART</t>
        </is>
      </c>
      <c r="L69" s="173" t="n">
        <v>1</v>
      </c>
      <c r="M69" s="178" t="inlineStr">
        <is>
          <t>-</t>
        </is>
      </c>
      <c r="N69" s="178" t="inlineStr">
        <is>
          <t>Yes</t>
        </is>
      </c>
      <c r="O69" s="178">
        <f>IF(N69="Yes","Y","N")</f>
        <v/>
      </c>
      <c r="P69" s="170" t="inlineStr">
        <is>
          <t>-</t>
        </is>
      </c>
      <c r="Q69" s="181" t="inlineStr">
        <is>
          <t>-</t>
        </is>
      </c>
      <c r="R69" s="170" t="inlineStr">
        <is>
          <t>C01</t>
        </is>
      </c>
      <c r="S69" s="193" t="inlineStr">
        <is>
          <t>18-40-006-iSC</t>
        </is>
      </c>
      <c r="T69" s="193" t="inlineStr">
        <is>
          <t>18-IJB-40-006</t>
        </is>
      </c>
      <c r="U69" s="508" t="inlineStr">
        <is>
          <t>AIR-IS</t>
        </is>
      </c>
      <c r="V69" s="200" t="n">
        <v>1840</v>
      </c>
      <c r="W69" s="9">
        <f>LEFT(B69,3)</f>
        <v/>
      </c>
      <c r="X69" s="47">
        <f>F69</f>
        <v/>
      </c>
      <c r="Y69" s="47">
        <f>RIGHT(B69,AB69)</f>
        <v/>
      </c>
      <c r="Z69" s="47">
        <f>W69&amp;X69&amp;Y69</f>
        <v/>
      </c>
      <c r="AA69" s="47">
        <f>LEFT(Y69,1)</f>
        <v/>
      </c>
      <c r="AB69" s="193">
        <f>IF(AC69&lt;&gt;"-",7,6)</f>
        <v/>
      </c>
      <c r="AC69" s="193" t="inlineStr">
        <is>
          <t>-</t>
        </is>
      </c>
    </row>
    <row r="70" ht="13.5" customHeight="1" s="521">
      <c r="A70" s="200" t="n">
        <v>1840</v>
      </c>
      <c r="B70" s="184" t="inlineStr">
        <is>
          <t>18-LT-61205</t>
        </is>
      </c>
      <c r="C70" s="182" t="inlineStr">
        <is>
          <t>Displacer Transmitter</t>
        </is>
      </c>
      <c r="D70" s="184" t="inlineStr">
        <is>
          <t>VE-6102 LEVEL INDIC., CONT., ALA., INTERL.</t>
        </is>
      </c>
      <c r="E70" s="179" t="inlineStr">
        <is>
          <t>1840-PS07-612</t>
        </is>
      </c>
      <c r="F70" s="178" t="inlineStr">
        <is>
          <t>LICSA</t>
        </is>
      </c>
      <c r="G70" s="179" t="inlineStr">
        <is>
          <t>DCS-AI</t>
        </is>
      </c>
      <c r="H70" s="179" t="inlineStr">
        <is>
          <t>Yes</t>
        </is>
      </c>
      <c r="I70" s="180" t="inlineStr">
        <is>
          <t>4~20mA_x000D_
HART</t>
        </is>
      </c>
      <c r="J70" s="202" t="inlineStr">
        <is>
          <t>4~20mA</t>
        </is>
      </c>
      <c r="K70" s="649" t="inlineStr">
        <is>
          <t>HART</t>
        </is>
      </c>
      <c r="L70" s="173" t="n">
        <v>1</v>
      </c>
      <c r="M70" s="178" t="inlineStr">
        <is>
          <t>-</t>
        </is>
      </c>
      <c r="N70" s="178" t="inlineStr">
        <is>
          <t>Yes</t>
        </is>
      </c>
      <c r="O70" s="178">
        <f>IF(N70="Yes","Y","N")</f>
        <v/>
      </c>
      <c r="P70" s="178" t="inlineStr">
        <is>
          <t>-</t>
        </is>
      </c>
      <c r="Q70" s="181" t="inlineStr">
        <is>
          <t>-</t>
        </is>
      </c>
      <c r="R70" s="170" t="inlineStr">
        <is>
          <t>C01</t>
        </is>
      </c>
      <c r="S70" s="193" t="inlineStr">
        <is>
          <t>18-40-007-iSC</t>
        </is>
      </c>
      <c r="T70" s="193" t="inlineStr">
        <is>
          <t>18-IJB-40-007</t>
        </is>
      </c>
      <c r="U70" s="508" t="inlineStr">
        <is>
          <t>AIR-IS</t>
        </is>
      </c>
      <c r="V70" s="200" t="n">
        <v>1840</v>
      </c>
      <c r="W70" s="9">
        <f>LEFT(B70,3)</f>
        <v/>
      </c>
      <c r="X70" s="47">
        <f>F70</f>
        <v/>
      </c>
      <c r="Y70" s="47">
        <f>RIGHT(B70,AB70)</f>
        <v/>
      </c>
      <c r="Z70" s="47">
        <f>W70&amp;X70&amp;Y70</f>
        <v/>
      </c>
      <c r="AA70" s="47">
        <f>LEFT(Y70,1)</f>
        <v/>
      </c>
      <c r="AB70" s="193">
        <f>IF(AC70&lt;&gt;"-",7,6)</f>
        <v/>
      </c>
      <c r="AC70" s="193" t="inlineStr">
        <is>
          <t>-</t>
        </is>
      </c>
    </row>
    <row r="71" ht="13.5" customHeight="1" s="521">
      <c r="A71" s="200" t="n">
        <v>1840</v>
      </c>
      <c r="B71" s="184" t="inlineStr">
        <is>
          <t>18-LT-62101</t>
        </is>
      </c>
      <c r="C71" s="182" t="inlineStr">
        <is>
          <t>Displacer Transmitter</t>
        </is>
      </c>
      <c r="D71" s="184" t="inlineStr">
        <is>
          <t>TA-6201 LEVEL INDIC., CON., ALA., INTERL.</t>
        </is>
      </c>
      <c r="E71" s="179" t="inlineStr">
        <is>
          <t>1840-PS07-621</t>
        </is>
      </c>
      <c r="F71" s="178" t="inlineStr">
        <is>
          <t>LICSA</t>
        </is>
      </c>
      <c r="G71" s="179" t="inlineStr">
        <is>
          <t>DCS-AI</t>
        </is>
      </c>
      <c r="H71" s="179" t="inlineStr">
        <is>
          <t>Yes</t>
        </is>
      </c>
      <c r="I71" s="180" t="inlineStr">
        <is>
          <t>4~20mA_x000D_
HART</t>
        </is>
      </c>
      <c r="J71" s="202" t="inlineStr">
        <is>
          <t>4~20mA</t>
        </is>
      </c>
      <c r="K71" s="649" t="inlineStr">
        <is>
          <t>HART</t>
        </is>
      </c>
      <c r="L71" s="173" t="n">
        <v>1</v>
      </c>
      <c r="M71" s="178" t="inlineStr">
        <is>
          <t>-</t>
        </is>
      </c>
      <c r="N71" s="178" t="inlineStr">
        <is>
          <t>Yes</t>
        </is>
      </c>
      <c r="O71" s="178">
        <f>IF(N71="Yes","Y","N")</f>
        <v/>
      </c>
      <c r="P71" s="170" t="inlineStr">
        <is>
          <t>-</t>
        </is>
      </c>
      <c r="Q71" s="181" t="inlineStr">
        <is>
          <t>-</t>
        </is>
      </c>
      <c r="R71" s="170" t="inlineStr">
        <is>
          <t>C01</t>
        </is>
      </c>
      <c r="S71" s="193" t="inlineStr">
        <is>
          <t>18-40-010-iSC</t>
        </is>
      </c>
      <c r="T71" s="193" t="inlineStr">
        <is>
          <t>18-IJB-40-010</t>
        </is>
      </c>
      <c r="U71" s="508" t="inlineStr">
        <is>
          <t>AIR-IS</t>
        </is>
      </c>
      <c r="V71" s="200" t="n">
        <v>1840</v>
      </c>
      <c r="W71" s="9">
        <f>LEFT(B71,3)</f>
        <v/>
      </c>
      <c r="X71" s="47">
        <f>F71</f>
        <v/>
      </c>
      <c r="Y71" s="47">
        <f>RIGHT(B71,AB71)</f>
        <v/>
      </c>
      <c r="Z71" s="47">
        <f>W71&amp;X71&amp;Y71</f>
        <v/>
      </c>
      <c r="AA71" s="47">
        <f>LEFT(Y71,1)</f>
        <v/>
      </c>
      <c r="AB71" s="193">
        <f>IF(AC71&lt;&gt;"-",7,6)</f>
        <v/>
      </c>
      <c r="AC71" s="193" t="inlineStr">
        <is>
          <t>-</t>
        </is>
      </c>
    </row>
    <row r="72" ht="13.5" customHeight="1" s="521">
      <c r="A72" s="200" t="n">
        <v>1840</v>
      </c>
      <c r="B72" s="184" t="inlineStr">
        <is>
          <t>18-LT-62105</t>
        </is>
      </c>
      <c r="C72" s="182" t="inlineStr">
        <is>
          <t>Displacer Transmitter</t>
        </is>
      </c>
      <c r="D72" s="184" t="inlineStr">
        <is>
          <t>VE-6202 LEVEL INDIC., CON., ALA., INTERL.</t>
        </is>
      </c>
      <c r="E72" s="179" t="inlineStr">
        <is>
          <t>1840-PS07-621</t>
        </is>
      </c>
      <c r="F72" s="178" t="inlineStr">
        <is>
          <t>LICSA</t>
        </is>
      </c>
      <c r="G72" s="179" t="inlineStr">
        <is>
          <t>DCS-AI</t>
        </is>
      </c>
      <c r="H72" s="179" t="inlineStr">
        <is>
          <t>Yes</t>
        </is>
      </c>
      <c r="I72" s="180" t="inlineStr">
        <is>
          <t>4~20mA_x000D_
HART</t>
        </is>
      </c>
      <c r="J72" s="202" t="inlineStr">
        <is>
          <t>4~20mA</t>
        </is>
      </c>
      <c r="K72" s="649" t="inlineStr">
        <is>
          <t>HART</t>
        </is>
      </c>
      <c r="L72" s="173" t="n">
        <v>1</v>
      </c>
      <c r="M72" s="178" t="inlineStr">
        <is>
          <t>-</t>
        </is>
      </c>
      <c r="N72" s="178" t="inlineStr">
        <is>
          <t>Yes</t>
        </is>
      </c>
      <c r="O72" s="178">
        <f>IF(N72="Yes","Y","N")</f>
        <v/>
      </c>
      <c r="P72" s="178" t="inlineStr">
        <is>
          <t>-</t>
        </is>
      </c>
      <c r="Q72" s="181" t="inlineStr">
        <is>
          <t>-</t>
        </is>
      </c>
      <c r="R72" s="170" t="inlineStr">
        <is>
          <t>C01</t>
        </is>
      </c>
      <c r="S72" s="193" t="inlineStr">
        <is>
          <t>18-40-006-iSC</t>
        </is>
      </c>
      <c r="T72" s="193" t="inlineStr">
        <is>
          <t>18-IJB-40-006</t>
        </is>
      </c>
      <c r="U72" s="508" t="inlineStr">
        <is>
          <t>AIR-IS</t>
        </is>
      </c>
      <c r="V72" s="200" t="n">
        <v>1840</v>
      </c>
      <c r="W72" s="9">
        <f>LEFT(B72,3)</f>
        <v/>
      </c>
      <c r="X72" s="47">
        <f>F72</f>
        <v/>
      </c>
      <c r="Y72" s="47">
        <f>RIGHT(B72,AB72)</f>
        <v/>
      </c>
      <c r="Z72" s="47">
        <f>W72&amp;X72&amp;Y72</f>
        <v/>
      </c>
      <c r="AA72" s="47">
        <f>LEFT(Y72,1)</f>
        <v/>
      </c>
      <c r="AB72" s="193">
        <f>IF(AC72&lt;&gt;"-",7,6)</f>
        <v/>
      </c>
      <c r="AC72" s="193" t="inlineStr">
        <is>
          <t>-</t>
        </is>
      </c>
    </row>
    <row r="73" ht="13.5" customHeight="1" s="521">
      <c r="A73" s="200" t="n">
        <v>1840</v>
      </c>
      <c r="B73" s="184" t="inlineStr">
        <is>
          <t>18-LT-62201</t>
        </is>
      </c>
      <c r="C73" s="182" t="inlineStr">
        <is>
          <t>Displacer Transmitter</t>
        </is>
      </c>
      <c r="D73" s="184" t="inlineStr">
        <is>
          <t>VE-6201 LEVEL INDIC., ALA., INTERL.</t>
        </is>
      </c>
      <c r="E73" s="179" t="inlineStr">
        <is>
          <t>1840-PS07-622</t>
        </is>
      </c>
      <c r="F73" s="178" t="inlineStr">
        <is>
          <t>LISA</t>
        </is>
      </c>
      <c r="G73" s="179" t="inlineStr">
        <is>
          <t>DCS-AI</t>
        </is>
      </c>
      <c r="H73" s="179" t="inlineStr">
        <is>
          <t>Yes</t>
        </is>
      </c>
      <c r="I73" s="180" t="inlineStr">
        <is>
          <t>4~20mA_x000D_
HART</t>
        </is>
      </c>
      <c r="J73" s="202" t="inlineStr">
        <is>
          <t>4~20mA</t>
        </is>
      </c>
      <c r="K73" s="649" t="inlineStr">
        <is>
          <t>HART</t>
        </is>
      </c>
      <c r="L73" s="173" t="n">
        <v>1</v>
      </c>
      <c r="M73" s="178" t="inlineStr">
        <is>
          <t>-</t>
        </is>
      </c>
      <c r="N73" s="178" t="inlineStr">
        <is>
          <t>Yes</t>
        </is>
      </c>
      <c r="O73" s="178">
        <f>IF(N73="Yes","Y","N")</f>
        <v/>
      </c>
      <c r="P73" s="170" t="inlineStr">
        <is>
          <t>-</t>
        </is>
      </c>
      <c r="Q73" s="181" t="inlineStr">
        <is>
          <t>-</t>
        </is>
      </c>
      <c r="R73" s="170" t="inlineStr">
        <is>
          <t>C01</t>
        </is>
      </c>
      <c r="S73" s="193" t="inlineStr">
        <is>
          <t>18-40-002-iSC</t>
        </is>
      </c>
      <c r="T73" s="193" t="inlineStr">
        <is>
          <t>18-IJB-40-002</t>
        </is>
      </c>
      <c r="U73" s="508" t="inlineStr">
        <is>
          <t>AIR-IS</t>
        </is>
      </c>
      <c r="V73" s="200" t="n">
        <v>1840</v>
      </c>
      <c r="W73" s="9">
        <f>LEFT(B73,3)</f>
        <v/>
      </c>
      <c r="X73" s="47">
        <f>F73</f>
        <v/>
      </c>
      <c r="Y73" s="47">
        <f>RIGHT(B73,AB73)</f>
        <v/>
      </c>
      <c r="Z73" s="47">
        <f>W73&amp;X73&amp;Y73</f>
        <v/>
      </c>
      <c r="AA73" s="47">
        <f>LEFT(Y73,1)</f>
        <v/>
      </c>
      <c r="AB73" s="193">
        <f>IF(AC73&lt;&gt;"-",7,6)</f>
        <v/>
      </c>
      <c r="AC73" s="193" t="inlineStr">
        <is>
          <t>-</t>
        </is>
      </c>
    </row>
    <row r="74" ht="13.5" customHeight="1" s="521">
      <c r="A74" s="200" t="n">
        <v>1840</v>
      </c>
      <c r="B74" s="184" t="inlineStr">
        <is>
          <t>18-LT-62301</t>
        </is>
      </c>
      <c r="C74" s="182" t="inlineStr">
        <is>
          <t>D/P Level Transmitter_x000D_
With Diaphgram Seal</t>
        </is>
      </c>
      <c r="D74" s="179" t="inlineStr">
        <is>
          <t>VE-6203 LEVEL INDIC., CON. ALA.INTERL.</t>
        </is>
      </c>
      <c r="E74" s="179" t="inlineStr">
        <is>
          <t>1840-PS07-623</t>
        </is>
      </c>
      <c r="F74" s="178" t="inlineStr">
        <is>
          <t>LICSA</t>
        </is>
      </c>
      <c r="G74" s="179" t="inlineStr">
        <is>
          <t>DCS-AI</t>
        </is>
      </c>
      <c r="H74" s="179" t="inlineStr">
        <is>
          <t>Yes</t>
        </is>
      </c>
      <c r="I74" s="180" t="inlineStr">
        <is>
          <t>4~20mA_x000D_
HART</t>
        </is>
      </c>
      <c r="J74" s="202" t="inlineStr">
        <is>
          <t>4~20mA</t>
        </is>
      </c>
      <c r="K74" s="649" t="inlineStr">
        <is>
          <t>HART</t>
        </is>
      </c>
      <c r="L74" s="173" t="n">
        <v>1</v>
      </c>
      <c r="M74" s="178" t="inlineStr">
        <is>
          <t>-</t>
        </is>
      </c>
      <c r="N74" s="178" t="inlineStr">
        <is>
          <t>Yes</t>
        </is>
      </c>
      <c r="O74" s="178">
        <f>IF(N74="Yes","Y","N")</f>
        <v/>
      </c>
      <c r="P74" s="178" t="inlineStr">
        <is>
          <t>-</t>
        </is>
      </c>
      <c r="Q74" s="181" t="inlineStr">
        <is>
          <t>-</t>
        </is>
      </c>
      <c r="R74" s="170" t="inlineStr">
        <is>
          <t>C01</t>
        </is>
      </c>
      <c r="S74" s="193" t="inlineStr">
        <is>
          <t>18-40-002-iSC</t>
        </is>
      </c>
      <c r="T74" s="193" t="inlineStr">
        <is>
          <t>18-IJB-40-002</t>
        </is>
      </c>
      <c r="U74" s="508" t="inlineStr">
        <is>
          <t>AIR-IS</t>
        </is>
      </c>
      <c r="V74" s="200" t="n">
        <v>1840</v>
      </c>
      <c r="W74" s="9">
        <f>LEFT(B74,3)</f>
        <v/>
      </c>
      <c r="X74" s="47">
        <f>F74</f>
        <v/>
      </c>
      <c r="Y74" s="47">
        <f>RIGHT(B74,AB74)</f>
        <v/>
      </c>
      <c r="Z74" s="47">
        <f>W74&amp;X74&amp;Y74</f>
        <v/>
      </c>
      <c r="AA74" s="47">
        <f>LEFT(Y74,1)</f>
        <v/>
      </c>
      <c r="AB74" s="193">
        <f>IF(AC74&lt;&gt;"-",7,6)</f>
        <v/>
      </c>
      <c r="AC74" s="193" t="inlineStr">
        <is>
          <t>-</t>
        </is>
      </c>
    </row>
    <row r="75" ht="13.5" customHeight="1" s="521">
      <c r="A75" s="200" t="n">
        <v>1840</v>
      </c>
      <c r="B75" s="184" t="inlineStr">
        <is>
          <t>18-LT-63103</t>
        </is>
      </c>
      <c r="C75" s="182" t="inlineStr">
        <is>
          <t>Displacer Transmitter</t>
        </is>
      </c>
      <c r="D75" s="184" t="inlineStr">
        <is>
          <t>VE-6303 LEVEL INDIC., ALAR.</t>
        </is>
      </c>
      <c r="E75" s="179" t="inlineStr">
        <is>
          <t>1840-PS07-631</t>
        </is>
      </c>
      <c r="F75" s="178" t="inlineStr">
        <is>
          <t>LIA</t>
        </is>
      </c>
      <c r="G75" s="179" t="inlineStr">
        <is>
          <t>DCS-AI</t>
        </is>
      </c>
      <c r="H75" s="179" t="inlineStr">
        <is>
          <t>-</t>
        </is>
      </c>
      <c r="I75" s="180" t="inlineStr">
        <is>
          <t>4~20mA_x000D_
HART</t>
        </is>
      </c>
      <c r="J75" s="202" t="inlineStr">
        <is>
          <t>4~20mA</t>
        </is>
      </c>
      <c r="K75" s="649" t="inlineStr">
        <is>
          <t>HART</t>
        </is>
      </c>
      <c r="L75" s="173" t="n">
        <v>1</v>
      </c>
      <c r="M75" s="178" t="inlineStr">
        <is>
          <t>-</t>
        </is>
      </c>
      <c r="N75" s="178" t="inlineStr">
        <is>
          <t>Yes</t>
        </is>
      </c>
      <c r="O75" s="178">
        <f>IF(N75="Yes","Y","N")</f>
        <v/>
      </c>
      <c r="P75" s="170" t="inlineStr">
        <is>
          <t>-</t>
        </is>
      </c>
      <c r="Q75" s="181" t="inlineStr">
        <is>
          <t>-</t>
        </is>
      </c>
      <c r="R75" s="170" t="inlineStr">
        <is>
          <t>C01</t>
        </is>
      </c>
      <c r="S75" s="193" t="inlineStr">
        <is>
          <t>18-40-006-iSC</t>
        </is>
      </c>
      <c r="T75" s="193" t="inlineStr">
        <is>
          <t>18-IJB-40-006</t>
        </is>
      </c>
      <c r="U75" s="509" t="inlineStr">
        <is>
          <t>AI-IS</t>
        </is>
      </c>
      <c r="V75" s="200" t="n">
        <v>1840</v>
      </c>
      <c r="W75" s="9">
        <f>LEFT(B75,3)</f>
        <v/>
      </c>
      <c r="X75" s="47">
        <f>F75</f>
        <v/>
      </c>
      <c r="Y75" s="47">
        <f>RIGHT(B75,AB75)</f>
        <v/>
      </c>
      <c r="Z75" s="47">
        <f>W75&amp;X75&amp;Y75</f>
        <v/>
      </c>
      <c r="AA75" s="47">
        <f>LEFT(Y75,1)</f>
        <v/>
      </c>
      <c r="AB75" s="193">
        <f>IF(AC75&lt;&gt;"-",7,6)</f>
        <v/>
      </c>
      <c r="AC75" s="193" t="inlineStr">
        <is>
          <t>-</t>
        </is>
      </c>
    </row>
    <row r="76" ht="13.5" customHeight="1" s="521">
      <c r="B76" s="184" t="n"/>
      <c r="C76" s="182" t="n"/>
      <c r="D76" s="184" t="n"/>
      <c r="E76" s="179" t="n"/>
      <c r="F76" s="178" t="n"/>
      <c r="G76" s="179" t="n"/>
      <c r="H76" s="179" t="n"/>
      <c r="I76" s="180" t="n"/>
      <c r="J76" s="202" t="n"/>
      <c r="K76" s="649" t="n"/>
      <c r="L76" s="173" t="n"/>
      <c r="M76" s="178" t="n"/>
      <c r="N76" s="178" t="n"/>
      <c r="O76" s="178">
        <f>IF(N76="Yes","Y","N")</f>
        <v/>
      </c>
      <c r="Q76" s="181" t="n"/>
      <c r="X76" s="47" t="n"/>
      <c r="Y76" s="47">
        <f>RIGHT(B76,AB76)</f>
        <v/>
      </c>
      <c r="Z76" s="47" t="n"/>
      <c r="AA76" s="47" t="n"/>
      <c r="AB76" s="193">
        <f>IF(AC76&lt;&gt;"-",7,6)</f>
        <v/>
      </c>
    </row>
    <row r="77" ht="13.5" customHeight="1" s="521">
      <c r="A77" s="200" t="n">
        <v>1840</v>
      </c>
      <c r="B77" s="184" t="inlineStr">
        <is>
          <t>18-LS-61207</t>
        </is>
      </c>
      <c r="C77" s="182" t="inlineStr">
        <is>
          <t>Tuning Folk</t>
        </is>
      </c>
      <c r="D77" s="184" t="inlineStr">
        <is>
          <t>PP-6103 INLET LEVEL SWITCH</t>
        </is>
      </c>
      <c r="E77" s="179" t="inlineStr">
        <is>
          <t>1840-PS07-612</t>
        </is>
      </c>
      <c r="F77" s="178" t="inlineStr">
        <is>
          <t>LSL</t>
        </is>
      </c>
      <c r="G77" s="182" t="inlineStr">
        <is>
          <t>DCS-DI</t>
        </is>
      </c>
      <c r="H77" s="179" t="inlineStr">
        <is>
          <t>Yes</t>
        </is>
      </c>
      <c r="I77" s="180" t="inlineStr">
        <is>
          <t>DRY_x000D_(NC)</t>
        </is>
      </c>
      <c r="J77" s="202" t="inlineStr">
        <is>
          <t>DRY</t>
        </is>
      </c>
      <c r="K77" s="649" t="inlineStr">
        <is>
          <t>(NC)</t>
        </is>
      </c>
      <c r="L77" s="173" t="n">
        <v>1</v>
      </c>
      <c r="M77" s="178" t="inlineStr">
        <is>
          <t>24VDC</t>
        </is>
      </c>
      <c r="N77" s="178" t="inlineStr">
        <is>
          <t>-</t>
        </is>
      </c>
      <c r="O77" s="178">
        <f>IF(N77="Yes","Y","N")</f>
        <v/>
      </c>
      <c r="P77" s="178" t="inlineStr">
        <is>
          <t>-</t>
        </is>
      </c>
      <c r="Q77" s="181" t="inlineStr">
        <is>
          <t>-</t>
        </is>
      </c>
      <c r="R77" s="170" t="inlineStr">
        <is>
          <t>C01</t>
        </is>
      </c>
      <c r="S77" s="193" t="inlineStr">
        <is>
          <t>单拉</t>
        </is>
      </c>
      <c r="U77" s="507" t="inlineStr">
        <is>
          <t>DIR-RE</t>
        </is>
      </c>
      <c r="V77" s="200" t="n">
        <v>1840</v>
      </c>
      <c r="W77" s="9">
        <f>LEFT(B77,3)</f>
        <v/>
      </c>
      <c r="X77" s="47">
        <f>F77</f>
        <v/>
      </c>
      <c r="Y77" s="47">
        <f>RIGHT(B77,AB77)</f>
        <v/>
      </c>
      <c r="Z77" s="47">
        <f>W77&amp;X77&amp;Y77</f>
        <v/>
      </c>
      <c r="AA77" s="47">
        <f>LEFT(Y77,1)</f>
        <v/>
      </c>
      <c r="AB77" s="193">
        <f>IF(AC77&lt;&gt;"-",7,6)</f>
        <v/>
      </c>
      <c r="AC77" s="193" t="inlineStr">
        <is>
          <t>-</t>
        </is>
      </c>
    </row>
    <row r="78" ht="13.5" customHeight="1" s="521">
      <c r="B78" s="184" t="n"/>
      <c r="C78" s="182" t="n"/>
      <c r="D78" s="186" t="n"/>
      <c r="E78" s="179" t="n"/>
      <c r="F78" s="178" t="n"/>
      <c r="G78" s="179" t="n"/>
      <c r="H78" s="178" t="n"/>
      <c r="I78" s="180" t="n"/>
      <c r="J78" s="202" t="n"/>
      <c r="K78" s="649" t="n"/>
      <c r="L78" s="173" t="n"/>
      <c r="M78" s="178" t="n"/>
      <c r="N78" s="178" t="n"/>
      <c r="O78" s="178">
        <f>IF(N78="Yes","Y","N")</f>
        <v/>
      </c>
      <c r="P78" s="178" t="n"/>
      <c r="Q78" s="181" t="n"/>
      <c r="X78" s="47" t="n"/>
      <c r="Y78" s="47">
        <f>RIGHT(B78,AB78)</f>
        <v/>
      </c>
      <c r="Z78" s="47" t="n"/>
      <c r="AA78" s="47" t="n"/>
      <c r="AB78" s="193">
        <f>IF(AC78&lt;&gt;"-",7,6)</f>
        <v/>
      </c>
    </row>
    <row r="79" ht="13.5" customHeight="1" s="521">
      <c r="A79" s="200" t="n">
        <v>1840</v>
      </c>
      <c r="B79" s="184" t="inlineStr">
        <is>
          <t>18-TV-62202</t>
        </is>
      </c>
      <c r="C79" s="182" t="inlineStr">
        <is>
          <t>Globe</t>
        </is>
      </c>
      <c r="D79" s="179" t="inlineStr">
        <is>
          <t>CWR FROM ET-61202 FOR PR TEMP. CONTR.</t>
        </is>
      </c>
      <c r="E79" s="179" t="inlineStr">
        <is>
          <t>1840-PS07-622</t>
        </is>
      </c>
      <c r="F79" s="178" t="inlineStr">
        <is>
          <t>TV</t>
        </is>
      </c>
      <c r="G79" s="179" t="inlineStr">
        <is>
          <t>DCS-AO</t>
        </is>
      </c>
      <c r="H79" s="178" t="inlineStr">
        <is>
          <t>Yes</t>
        </is>
      </c>
      <c r="I79" s="180" t="inlineStr">
        <is>
          <t>4~20mA_x000D_
HART</t>
        </is>
      </c>
      <c r="J79" s="202" t="inlineStr">
        <is>
          <t>4~20mA</t>
        </is>
      </c>
      <c r="K79" s="649" t="inlineStr">
        <is>
          <t>HART</t>
        </is>
      </c>
      <c r="L79" s="173" t="n">
        <v>1</v>
      </c>
      <c r="M79" s="178" t="inlineStr">
        <is>
          <t>-</t>
        </is>
      </c>
      <c r="N79" s="178" t="inlineStr">
        <is>
          <t>Yes</t>
        </is>
      </c>
      <c r="O79" s="178">
        <f>IF(N79="Yes","Y","N")</f>
        <v/>
      </c>
      <c r="P79" s="178" t="inlineStr">
        <is>
          <t>-</t>
        </is>
      </c>
      <c r="Q79" s="181" t="inlineStr">
        <is>
          <t>-</t>
        </is>
      </c>
      <c r="R79" s="170" t="inlineStr">
        <is>
          <t>C01</t>
        </is>
      </c>
      <c r="S79" s="193" t="inlineStr">
        <is>
          <t>18-40-017-iSC</t>
        </is>
      </c>
      <c r="T79" s="193" t="inlineStr">
        <is>
          <t>18-IJB-40-017</t>
        </is>
      </c>
      <c r="U79" s="510" t="inlineStr">
        <is>
          <t>AOR-IS</t>
        </is>
      </c>
      <c r="V79" s="200" t="n">
        <v>1840</v>
      </c>
      <c r="W79" s="9">
        <f>LEFT(B79,3)</f>
        <v/>
      </c>
      <c r="X79" s="47">
        <f>F79</f>
        <v/>
      </c>
      <c r="Y79" s="47">
        <f>RIGHT(B79,AB79)</f>
        <v/>
      </c>
      <c r="Z79" s="47">
        <f>W79&amp;X79&amp;Y79</f>
        <v/>
      </c>
      <c r="AA79" s="47">
        <f>LEFT(Y79,1)</f>
        <v/>
      </c>
      <c r="AB79" s="193">
        <f>IF(AC79&lt;&gt;"-",7,6)</f>
        <v/>
      </c>
      <c r="AC79" s="193" t="inlineStr">
        <is>
          <t>-</t>
        </is>
      </c>
    </row>
    <row r="80" ht="13.5" customHeight="1" s="521">
      <c r="A80" s="200" t="n">
        <v>1840</v>
      </c>
      <c r="B80" s="184" t="inlineStr">
        <is>
          <t>18-PXV-61103A</t>
        </is>
      </c>
      <c r="C80" s="182" t="inlineStr">
        <is>
          <t>Globe</t>
        </is>
      </c>
      <c r="D80" s="179" t="inlineStr">
        <is>
          <t>GC TO TA-6101 PRESSURE CONTROL</t>
        </is>
      </c>
      <c r="E80" s="179" t="inlineStr">
        <is>
          <t>1830-PS07-661</t>
        </is>
      </c>
      <c r="F80" s="178" t="inlineStr">
        <is>
          <t>PV</t>
        </is>
      </c>
      <c r="G80" s="179" t="inlineStr">
        <is>
          <t>DCS-AO</t>
        </is>
      </c>
      <c r="H80" s="178" t="inlineStr">
        <is>
          <t>Yes</t>
        </is>
      </c>
      <c r="I80" s="180" t="inlineStr">
        <is>
          <t>4~20mA_x000D_
HART</t>
        </is>
      </c>
      <c r="J80" s="202" t="inlineStr">
        <is>
          <t>4~20mA</t>
        </is>
      </c>
      <c r="K80" s="649" t="inlineStr">
        <is>
          <t>HART</t>
        </is>
      </c>
      <c r="L80" s="173" t="n">
        <v>1</v>
      </c>
      <c r="M80" s="178" t="inlineStr">
        <is>
          <t>-</t>
        </is>
      </c>
      <c r="N80" s="178" t="inlineStr">
        <is>
          <t>Yes</t>
        </is>
      </c>
      <c r="O80" s="178">
        <f>IF(N80="Yes","Y","N")</f>
        <v/>
      </c>
      <c r="P80" s="178" t="inlineStr">
        <is>
          <t>-</t>
        </is>
      </c>
      <c r="Q80" s="181" t="inlineStr">
        <is>
          <t>-</t>
        </is>
      </c>
      <c r="R80" s="170" t="inlineStr">
        <is>
          <t>C01</t>
        </is>
      </c>
      <c r="S80" s="193" t="inlineStr">
        <is>
          <t>18-40-017-iSC</t>
        </is>
      </c>
      <c r="T80" s="193" t="inlineStr">
        <is>
          <t>18-IJB-40-017</t>
        </is>
      </c>
      <c r="U80" s="510" t="inlineStr">
        <is>
          <t>AOR-IS</t>
        </is>
      </c>
      <c r="V80" s="200" t="n">
        <v>1840</v>
      </c>
      <c r="W80" s="9">
        <f>LEFT(B80,3)</f>
        <v/>
      </c>
      <c r="X80" s="47">
        <f>F80</f>
        <v/>
      </c>
      <c r="Y80" s="47">
        <f>RIGHT(B80,AB80)</f>
        <v/>
      </c>
      <c r="Z80" s="47">
        <f>W80&amp;X80&amp;Y80</f>
        <v/>
      </c>
      <c r="AA80" s="47">
        <f>LEFT(Y80,1)</f>
        <v/>
      </c>
      <c r="AB80" s="193">
        <f>IF(AC80&lt;&gt;"-",7,6)</f>
        <v/>
      </c>
      <c r="AC80" s="193" t="inlineStr">
        <is>
          <t>6</t>
        </is>
      </c>
    </row>
    <row r="81" ht="13.5" customHeight="1" s="521">
      <c r="A81" s="200" t="n">
        <v>1840</v>
      </c>
      <c r="B81" s="184" t="inlineStr">
        <is>
          <t>18-PV-61103B</t>
        </is>
      </c>
      <c r="C81" s="182" t="inlineStr">
        <is>
          <t>Globe</t>
        </is>
      </c>
      <c r="D81" s="179" t="inlineStr">
        <is>
          <t>CWS FOR TA-6101 PRES. CONTROL</t>
        </is>
      </c>
      <c r="E81" s="179" t="inlineStr">
        <is>
          <t>1830-PS07-661</t>
        </is>
      </c>
      <c r="F81" s="178" t="inlineStr">
        <is>
          <t>PV</t>
        </is>
      </c>
      <c r="G81" s="179" t="inlineStr">
        <is>
          <t>DCS-AO</t>
        </is>
      </c>
      <c r="H81" s="178" t="inlineStr">
        <is>
          <t>Yes</t>
        </is>
      </c>
      <c r="I81" s="180" t="inlineStr">
        <is>
          <t>4~20mA_x000D_
HART</t>
        </is>
      </c>
      <c r="J81" s="202" t="inlineStr">
        <is>
          <t>4~20mA</t>
        </is>
      </c>
      <c r="K81" s="649" t="inlineStr">
        <is>
          <t>HART</t>
        </is>
      </c>
      <c r="L81" s="173" t="n">
        <v>1</v>
      </c>
      <c r="M81" s="178" t="inlineStr">
        <is>
          <t>-</t>
        </is>
      </c>
      <c r="N81" s="178" t="inlineStr">
        <is>
          <t>Yes</t>
        </is>
      </c>
      <c r="O81" s="178">
        <f>IF(N81="Yes","Y","N")</f>
        <v/>
      </c>
      <c r="P81" s="178" t="inlineStr">
        <is>
          <t>-</t>
        </is>
      </c>
      <c r="Q81" s="181" t="inlineStr">
        <is>
          <t>-</t>
        </is>
      </c>
      <c r="R81" s="170" t="inlineStr">
        <is>
          <t>C01</t>
        </is>
      </c>
      <c r="S81" s="193" t="inlineStr">
        <is>
          <t>18-40-012-iSC</t>
        </is>
      </c>
      <c r="T81" s="193" t="inlineStr">
        <is>
          <t>18-IJB-40-012</t>
        </is>
      </c>
      <c r="U81" s="510" t="inlineStr">
        <is>
          <t>AOR-IS</t>
        </is>
      </c>
      <c r="V81" s="200" t="n">
        <v>1840</v>
      </c>
      <c r="W81" s="9">
        <f>LEFT(B81,3)</f>
        <v/>
      </c>
      <c r="X81" s="47">
        <f>F81</f>
        <v/>
      </c>
      <c r="Y81" s="47">
        <f>RIGHT(B81,AB81)</f>
        <v/>
      </c>
      <c r="Z81" s="47">
        <f>W81&amp;X81&amp;Y81</f>
        <v/>
      </c>
      <c r="AA81" s="47">
        <f>LEFT(Y81,1)</f>
        <v/>
      </c>
      <c r="AB81" s="193">
        <f>IF(AC81&lt;&gt;"-",7,6)</f>
        <v/>
      </c>
      <c r="AC81" s="193" t="inlineStr">
        <is>
          <t>6</t>
        </is>
      </c>
    </row>
    <row r="82" ht="13.5" customHeight="1" s="521">
      <c r="A82" s="200" t="n">
        <v>1840</v>
      </c>
      <c r="B82" s="184" t="inlineStr">
        <is>
          <t>18-PV-61109</t>
        </is>
      </c>
      <c r="C82" s="182" t="inlineStr">
        <is>
          <t>Globe</t>
        </is>
      </c>
      <c r="D82" s="179" t="inlineStr">
        <is>
          <t>GC TO FLARE FOR GC TO ET-6106 PRES. CONTR.</t>
        </is>
      </c>
      <c r="E82" s="179" t="inlineStr">
        <is>
          <t>1840-PS07-611</t>
        </is>
      </c>
      <c r="F82" s="178" t="inlineStr">
        <is>
          <t>PV</t>
        </is>
      </c>
      <c r="G82" s="179" t="inlineStr">
        <is>
          <t>DCS-AO</t>
        </is>
      </c>
      <c r="H82" s="178" t="inlineStr">
        <is>
          <t>Yes</t>
        </is>
      </c>
      <c r="I82" s="180" t="inlineStr">
        <is>
          <t>4~20mA_x000D_
HART</t>
        </is>
      </c>
      <c r="J82" s="202" t="inlineStr">
        <is>
          <t>4~20mA</t>
        </is>
      </c>
      <c r="K82" s="649" t="inlineStr">
        <is>
          <t>HART</t>
        </is>
      </c>
      <c r="L82" s="173" t="n">
        <v>1</v>
      </c>
      <c r="M82" s="178" t="inlineStr">
        <is>
          <t>-</t>
        </is>
      </c>
      <c r="N82" s="178" t="inlineStr">
        <is>
          <t>Yes</t>
        </is>
      </c>
      <c r="O82" s="178">
        <f>IF(N82="Yes","Y","N")</f>
        <v/>
      </c>
      <c r="P82" s="178" t="inlineStr">
        <is>
          <t>-</t>
        </is>
      </c>
      <c r="Q82" s="181" t="inlineStr">
        <is>
          <t>-</t>
        </is>
      </c>
      <c r="R82" s="170" t="inlineStr">
        <is>
          <t>C01</t>
        </is>
      </c>
      <c r="S82" s="193" t="inlineStr">
        <is>
          <t>18-40-012-iSC</t>
        </is>
      </c>
      <c r="T82" s="193" t="inlineStr">
        <is>
          <t>18-IJB-40-012</t>
        </is>
      </c>
      <c r="U82" s="510" t="inlineStr">
        <is>
          <t>AOR-IS</t>
        </is>
      </c>
      <c r="V82" s="200" t="n">
        <v>1840</v>
      </c>
      <c r="W82" s="9">
        <f>LEFT(B82,3)</f>
        <v/>
      </c>
      <c r="X82" s="47">
        <f>F82</f>
        <v/>
      </c>
      <c r="Y82" s="47">
        <f>RIGHT(B82,AB82)</f>
        <v/>
      </c>
      <c r="Z82" s="47">
        <f>W82&amp;X82&amp;Y82</f>
        <v/>
      </c>
      <c r="AA82" s="47">
        <f>LEFT(Y82,1)</f>
        <v/>
      </c>
      <c r="AB82" s="193">
        <f>IF(AC82&lt;&gt;"-",7,6)</f>
        <v/>
      </c>
      <c r="AC82" s="193" t="inlineStr">
        <is>
          <t>-</t>
        </is>
      </c>
    </row>
    <row r="83" ht="13.5" customHeight="1" s="521">
      <c r="A83" s="200" t="n">
        <v>1840</v>
      </c>
      <c r="B83" s="184" t="inlineStr">
        <is>
          <t>18-PV-61202</t>
        </is>
      </c>
      <c r="C83" s="182" t="inlineStr">
        <is>
          <t>Globe</t>
        </is>
      </c>
      <c r="D83" s="179" t="inlineStr">
        <is>
          <t>COOL. FROM ET-6102 FOR PRES. CONTR.</t>
        </is>
      </c>
      <c r="E83" s="179" t="inlineStr">
        <is>
          <t>1840-PS07-612</t>
        </is>
      </c>
      <c r="F83" s="178" t="inlineStr">
        <is>
          <t>PV</t>
        </is>
      </c>
      <c r="G83" s="179" t="inlineStr">
        <is>
          <t>DCS-AO</t>
        </is>
      </c>
      <c r="H83" s="178" t="inlineStr">
        <is>
          <t>Yes</t>
        </is>
      </c>
      <c r="I83" s="180" t="inlineStr">
        <is>
          <t>4~20mA_x000D_
HART</t>
        </is>
      </c>
      <c r="J83" s="202" t="inlineStr">
        <is>
          <t>4~20mA</t>
        </is>
      </c>
      <c r="K83" s="649" t="inlineStr">
        <is>
          <t>HART</t>
        </is>
      </c>
      <c r="L83" s="173" t="n">
        <v>1</v>
      </c>
      <c r="M83" s="178" t="inlineStr">
        <is>
          <t>-</t>
        </is>
      </c>
      <c r="N83" s="178" t="inlineStr">
        <is>
          <t>Yes</t>
        </is>
      </c>
      <c r="O83" s="178">
        <f>IF(N83="Yes","Y","N")</f>
        <v/>
      </c>
      <c r="P83" s="178" t="inlineStr">
        <is>
          <t>-</t>
        </is>
      </c>
      <c r="Q83" s="181" t="inlineStr">
        <is>
          <t>-</t>
        </is>
      </c>
      <c r="R83" s="170" t="inlineStr">
        <is>
          <t>C01</t>
        </is>
      </c>
      <c r="S83" s="193" t="inlineStr">
        <is>
          <t>18-40-012-iSC</t>
        </is>
      </c>
      <c r="T83" s="193" t="inlineStr">
        <is>
          <t>18-IJB-40-012</t>
        </is>
      </c>
      <c r="U83" s="510" t="inlineStr">
        <is>
          <t>AOR-IS</t>
        </is>
      </c>
      <c r="V83" s="200" t="n">
        <v>1840</v>
      </c>
      <c r="W83" s="9">
        <f>LEFT(B83,3)</f>
        <v/>
      </c>
      <c r="X83" s="47">
        <f>F83</f>
        <v/>
      </c>
      <c r="Y83" s="47">
        <f>RIGHT(B83,AB83)</f>
        <v/>
      </c>
      <c r="Z83" s="47">
        <f>W83&amp;X83&amp;Y83</f>
        <v/>
      </c>
      <c r="AA83" s="47">
        <f>LEFT(Y83,1)</f>
        <v/>
      </c>
      <c r="AB83" s="193">
        <f>IF(AC83&lt;&gt;"-",7,6)</f>
        <v/>
      </c>
      <c r="AC83" s="193" t="inlineStr">
        <is>
          <t>-</t>
        </is>
      </c>
    </row>
    <row r="84" ht="13.5" customHeight="1" s="521">
      <c r="A84" s="200" t="n">
        <v>1840</v>
      </c>
      <c r="B84" s="184" t="inlineStr">
        <is>
          <t>18-PV-61204</t>
        </is>
      </c>
      <c r="C84" s="182" t="inlineStr">
        <is>
          <t>Globe</t>
        </is>
      </c>
      <c r="D84" s="179" t="inlineStr">
        <is>
          <t>HCS TO ET-6105 FOR ET-6102 PRES. CONTR.</t>
        </is>
      </c>
      <c r="E84" s="179" t="inlineStr">
        <is>
          <t>1840-PS07-612</t>
        </is>
      </c>
      <c r="F84" s="178" t="inlineStr">
        <is>
          <t>PV</t>
        </is>
      </c>
      <c r="G84" s="179" t="inlineStr">
        <is>
          <t>DCS-AO</t>
        </is>
      </c>
      <c r="H84" s="178" t="inlineStr">
        <is>
          <t>Yes</t>
        </is>
      </c>
      <c r="I84" s="180" t="inlineStr">
        <is>
          <t>4~20mA_x000D_
HART</t>
        </is>
      </c>
      <c r="J84" s="202" t="inlineStr">
        <is>
          <t>4~20mA</t>
        </is>
      </c>
      <c r="K84" s="649" t="inlineStr">
        <is>
          <t>HART</t>
        </is>
      </c>
      <c r="L84" s="173" t="n">
        <v>1</v>
      </c>
      <c r="M84" s="178" t="inlineStr">
        <is>
          <t>-</t>
        </is>
      </c>
      <c r="N84" s="178" t="inlineStr">
        <is>
          <t>Yes</t>
        </is>
      </c>
      <c r="O84" s="178">
        <f>IF(N84="Yes","Y","N")</f>
        <v/>
      </c>
      <c r="P84" s="178" t="inlineStr">
        <is>
          <t>-</t>
        </is>
      </c>
      <c r="Q84" s="181" t="inlineStr">
        <is>
          <t>-</t>
        </is>
      </c>
      <c r="R84" s="170" t="inlineStr">
        <is>
          <t>C01</t>
        </is>
      </c>
      <c r="S84" s="193" t="inlineStr">
        <is>
          <t>18-40-012-iSC</t>
        </is>
      </c>
      <c r="T84" s="193" t="inlineStr">
        <is>
          <t>18-IJB-40-012</t>
        </is>
      </c>
      <c r="U84" s="510" t="inlineStr">
        <is>
          <t>AOR-IS</t>
        </is>
      </c>
      <c r="V84" s="200" t="n">
        <v>1840</v>
      </c>
      <c r="W84" s="9">
        <f>LEFT(B84,3)</f>
        <v/>
      </c>
      <c r="X84" s="47">
        <f>F84</f>
        <v/>
      </c>
      <c r="Y84" s="47">
        <f>RIGHT(B84,AB84)</f>
        <v/>
      </c>
      <c r="Z84" s="47">
        <f>W84&amp;X84&amp;Y84</f>
        <v/>
      </c>
      <c r="AA84" s="47">
        <f>LEFT(Y84,1)</f>
        <v/>
      </c>
      <c r="AB84" s="193">
        <f>IF(AC84&lt;&gt;"-",7,6)</f>
        <v/>
      </c>
      <c r="AC84" s="193" t="inlineStr">
        <is>
          <t>-</t>
        </is>
      </c>
    </row>
    <row r="85" ht="13.5" customHeight="1" s="521">
      <c r="A85" s="200" t="n">
        <v>1840</v>
      </c>
      <c r="B85" s="184" t="inlineStr">
        <is>
          <t>18-PV-61210</t>
        </is>
      </c>
      <c r="C85" s="182" t="inlineStr">
        <is>
          <t>Globe</t>
        </is>
      </c>
      <c r="D85" s="179" t="inlineStr">
        <is>
          <t>COOL. FROM ET-6104 FOR ET-6104 PRES. CONTR.</t>
        </is>
      </c>
      <c r="E85" s="179" t="inlineStr">
        <is>
          <t>1840-PS07-612</t>
        </is>
      </c>
      <c r="F85" s="178" t="inlineStr">
        <is>
          <t>PV</t>
        </is>
      </c>
      <c r="G85" s="179" t="inlineStr">
        <is>
          <t>DCS-AO</t>
        </is>
      </c>
      <c r="H85" s="178" t="inlineStr">
        <is>
          <t>Yes</t>
        </is>
      </c>
      <c r="I85" s="180" t="inlineStr">
        <is>
          <t>4~20mA_x000D_
HART</t>
        </is>
      </c>
      <c r="J85" s="202" t="inlineStr">
        <is>
          <t>4~20mA</t>
        </is>
      </c>
      <c r="K85" s="649" t="inlineStr">
        <is>
          <t>HART</t>
        </is>
      </c>
      <c r="L85" s="173" t="n">
        <v>1</v>
      </c>
      <c r="M85" s="178" t="inlineStr">
        <is>
          <t>-</t>
        </is>
      </c>
      <c r="N85" s="178" t="inlineStr">
        <is>
          <t>Yes</t>
        </is>
      </c>
      <c r="O85" s="178">
        <f>IF(N85="Yes","Y","N")</f>
        <v/>
      </c>
      <c r="P85" s="178" t="inlineStr">
        <is>
          <t>-</t>
        </is>
      </c>
      <c r="Q85" s="181" t="inlineStr">
        <is>
          <t>-</t>
        </is>
      </c>
      <c r="R85" s="170" t="inlineStr">
        <is>
          <t>C01</t>
        </is>
      </c>
      <c r="S85" s="193" t="inlineStr">
        <is>
          <t>18-40-012-iSC</t>
        </is>
      </c>
      <c r="T85" s="193" t="inlineStr">
        <is>
          <t>18-IJB-40-012</t>
        </is>
      </c>
      <c r="U85" s="510" t="inlineStr">
        <is>
          <t>AOR-IS</t>
        </is>
      </c>
      <c r="V85" s="200" t="n">
        <v>1840</v>
      </c>
      <c r="W85" s="9">
        <f>LEFT(B85,3)</f>
        <v/>
      </c>
      <c r="X85" s="47">
        <f>F85</f>
        <v/>
      </c>
      <c r="Y85" s="47">
        <f>RIGHT(B85,AB85)</f>
        <v/>
      </c>
      <c r="Z85" s="47">
        <f>W85&amp;X85&amp;Y85</f>
        <v/>
      </c>
      <c r="AA85" s="47">
        <f>LEFT(Y85,1)</f>
        <v/>
      </c>
      <c r="AB85" s="193">
        <f>IF(AC85&lt;&gt;"-",7,6)</f>
        <v/>
      </c>
      <c r="AC85" s="193" t="inlineStr">
        <is>
          <t>-</t>
        </is>
      </c>
    </row>
    <row r="86" ht="13.5" customHeight="1" s="521">
      <c r="A86" s="200" t="n">
        <v>1840</v>
      </c>
      <c r="B86" s="184" t="inlineStr">
        <is>
          <t>18-PV-62104</t>
        </is>
      </c>
      <c r="C86" s="182" t="inlineStr">
        <is>
          <t>Globe</t>
        </is>
      </c>
      <c r="D86" s="179" t="inlineStr">
        <is>
          <t>PRE TO FLARE FOR VE-6202 PRES. CONTR.</t>
        </is>
      </c>
      <c r="E86" s="179" t="inlineStr">
        <is>
          <t>1840-PS07-621</t>
        </is>
      </c>
      <c r="F86" s="178" t="inlineStr">
        <is>
          <t>PV</t>
        </is>
      </c>
      <c r="G86" s="179" t="inlineStr">
        <is>
          <t>DCS-AO</t>
        </is>
      </c>
      <c r="H86" s="178" t="inlineStr">
        <is>
          <t>Yes</t>
        </is>
      </c>
      <c r="I86" s="180" t="inlineStr">
        <is>
          <t>4~20mA_x000D_
HART</t>
        </is>
      </c>
      <c r="J86" s="202" t="inlineStr">
        <is>
          <t>4~20mA</t>
        </is>
      </c>
      <c r="K86" s="649" t="inlineStr">
        <is>
          <t>HART</t>
        </is>
      </c>
      <c r="L86" s="173" t="n">
        <v>1</v>
      </c>
      <c r="M86" s="178" t="inlineStr">
        <is>
          <t>-</t>
        </is>
      </c>
      <c r="N86" s="178" t="inlineStr">
        <is>
          <t>Yes</t>
        </is>
      </c>
      <c r="O86" s="178">
        <f>IF(N86="Yes","Y","N")</f>
        <v/>
      </c>
      <c r="P86" s="178" t="inlineStr">
        <is>
          <t>-</t>
        </is>
      </c>
      <c r="Q86" s="181" t="inlineStr">
        <is>
          <t>-</t>
        </is>
      </c>
      <c r="R86" s="170" t="inlineStr">
        <is>
          <t>C01</t>
        </is>
      </c>
      <c r="S86" s="193" t="inlineStr">
        <is>
          <t>18-40-012-iSC</t>
        </is>
      </c>
      <c r="T86" s="193" t="inlineStr">
        <is>
          <t>18-IJB-40-012</t>
        </is>
      </c>
      <c r="U86" s="510" t="inlineStr">
        <is>
          <t>AOR-IS</t>
        </is>
      </c>
      <c r="V86" s="200" t="n">
        <v>1840</v>
      </c>
      <c r="W86" s="9">
        <f>LEFT(B86,3)</f>
        <v/>
      </c>
      <c r="X86" s="47">
        <f>F86</f>
        <v/>
      </c>
      <c r="Y86" s="47">
        <f>RIGHT(B86,AB86)</f>
        <v/>
      </c>
      <c r="Z86" s="47">
        <f>W86&amp;X86&amp;Y86</f>
        <v/>
      </c>
      <c r="AA86" s="47">
        <f>LEFT(Y86,1)</f>
        <v/>
      </c>
      <c r="AB86" s="193">
        <f>IF(AC86&lt;&gt;"-",7,6)</f>
        <v/>
      </c>
      <c r="AC86" s="193" t="inlineStr">
        <is>
          <t>-</t>
        </is>
      </c>
    </row>
    <row r="87" ht="13.5" customHeight="1" s="521">
      <c r="A87" s="200" t="n">
        <v>1840</v>
      </c>
      <c r="B87" s="184" t="inlineStr">
        <is>
          <t>18-PV-62301</t>
        </is>
      </c>
      <c r="C87" s="182" t="inlineStr">
        <is>
          <t>Globe</t>
        </is>
      </c>
      <c r="D87" s="179" t="inlineStr">
        <is>
          <t>P TO OSBL PRES. CONTR.</t>
        </is>
      </c>
      <c r="E87" s="179" t="inlineStr">
        <is>
          <t>1840-PS07-623</t>
        </is>
      </c>
      <c r="F87" s="178" t="inlineStr">
        <is>
          <t>PV</t>
        </is>
      </c>
      <c r="G87" s="179" t="inlineStr">
        <is>
          <t>DCS-AO</t>
        </is>
      </c>
      <c r="H87" s="178" t="inlineStr">
        <is>
          <t>Yes</t>
        </is>
      </c>
      <c r="I87" s="180" t="inlineStr">
        <is>
          <t>4~20mA_x000D_
HART</t>
        </is>
      </c>
      <c r="J87" s="202" t="inlineStr">
        <is>
          <t>4~20mA</t>
        </is>
      </c>
      <c r="K87" s="649" t="inlineStr">
        <is>
          <t>HART</t>
        </is>
      </c>
      <c r="L87" s="173" t="n">
        <v>1</v>
      </c>
      <c r="M87" s="178" t="inlineStr">
        <is>
          <t>-</t>
        </is>
      </c>
      <c r="N87" s="178" t="inlineStr">
        <is>
          <t>Yes</t>
        </is>
      </c>
      <c r="O87" s="178">
        <f>IF(N87="Yes","Y","N")</f>
        <v/>
      </c>
      <c r="P87" s="178" t="inlineStr">
        <is>
          <t>-</t>
        </is>
      </c>
      <c r="Q87" s="181" t="inlineStr">
        <is>
          <t>-</t>
        </is>
      </c>
      <c r="R87" s="170" t="inlineStr">
        <is>
          <t>C01</t>
        </is>
      </c>
      <c r="S87" s="193" t="inlineStr">
        <is>
          <t>18-40-008-iSC</t>
        </is>
      </c>
      <c r="T87" s="193" t="inlineStr">
        <is>
          <t>18-IJB-40-008</t>
        </is>
      </c>
      <c r="U87" s="510" t="inlineStr">
        <is>
          <t>AOR-IS</t>
        </is>
      </c>
      <c r="V87" s="200" t="n">
        <v>1840</v>
      </c>
      <c r="W87" s="9">
        <f>LEFT(B87,3)</f>
        <v/>
      </c>
      <c r="X87" s="47">
        <f>F87</f>
        <v/>
      </c>
      <c r="Y87" s="47">
        <f>RIGHT(B87,AB87)</f>
        <v/>
      </c>
      <c r="Z87" s="47">
        <f>W87&amp;X87&amp;Y87</f>
        <v/>
      </c>
      <c r="AA87" s="47">
        <f>LEFT(Y87,1)</f>
        <v/>
      </c>
      <c r="AB87" s="193">
        <f>IF(AC87&lt;&gt;"-",7,6)</f>
        <v/>
      </c>
      <c r="AC87" s="193" t="inlineStr">
        <is>
          <t>-</t>
        </is>
      </c>
    </row>
    <row r="88" ht="13.5" customHeight="1" s="521">
      <c r="A88" s="200" t="n">
        <v>1840</v>
      </c>
      <c r="B88" s="184" t="inlineStr">
        <is>
          <t>18-PV-63104A</t>
        </is>
      </c>
      <c r="C88" s="182" t="inlineStr">
        <is>
          <t>Globe</t>
        </is>
      </c>
      <c r="D88" s="179" t="inlineStr">
        <is>
          <t>COOL. TO VE-6303 FOR PESS. CONTR.</t>
        </is>
      </c>
      <c r="E88" s="179" t="inlineStr">
        <is>
          <t>1840-PS07-631</t>
        </is>
      </c>
      <c r="F88" s="178" t="inlineStr">
        <is>
          <t>PV</t>
        </is>
      </c>
      <c r="G88" s="179" t="inlineStr">
        <is>
          <t>DCS-AO</t>
        </is>
      </c>
      <c r="H88" s="178" t="inlineStr">
        <is>
          <t>Yes</t>
        </is>
      </c>
      <c r="I88" s="180" t="inlineStr">
        <is>
          <t>4~20mA_x000D_
HART</t>
        </is>
      </c>
      <c r="J88" s="202" t="inlineStr">
        <is>
          <t>4~20mA</t>
        </is>
      </c>
      <c r="K88" s="649" t="inlineStr">
        <is>
          <t>HART</t>
        </is>
      </c>
      <c r="L88" s="173" t="n">
        <v>1</v>
      </c>
      <c r="M88" s="178" t="inlineStr">
        <is>
          <t>-</t>
        </is>
      </c>
      <c r="N88" s="178" t="inlineStr">
        <is>
          <t>Yes</t>
        </is>
      </c>
      <c r="O88" s="178">
        <f>IF(N88="Yes","Y","N")</f>
        <v/>
      </c>
      <c r="P88" s="178" t="inlineStr">
        <is>
          <t>-</t>
        </is>
      </c>
      <c r="Q88" s="181" t="inlineStr">
        <is>
          <t>-</t>
        </is>
      </c>
      <c r="R88" s="170" t="inlineStr">
        <is>
          <t>C01</t>
        </is>
      </c>
      <c r="S88" s="193" t="inlineStr">
        <is>
          <t>18-40-012-iSC</t>
        </is>
      </c>
      <c r="T88" s="193" t="inlineStr">
        <is>
          <t>18-IJB-40-012</t>
        </is>
      </c>
      <c r="U88" s="510" t="inlineStr">
        <is>
          <t>AOR-IS</t>
        </is>
      </c>
      <c r="V88" s="200" t="n">
        <v>1840</v>
      </c>
      <c r="W88" s="9">
        <f>LEFT(B88,3)</f>
        <v/>
      </c>
      <c r="X88" s="47">
        <f>F88</f>
        <v/>
      </c>
      <c r="Y88" s="47">
        <f>RIGHT(B88,AB88)</f>
        <v/>
      </c>
      <c r="Z88" s="47">
        <f>W88&amp;X88&amp;Y88</f>
        <v/>
      </c>
      <c r="AA88" s="47">
        <f>LEFT(Y88,1)</f>
        <v/>
      </c>
      <c r="AB88" s="193">
        <f>IF(AC88&lt;&gt;"-",7,6)</f>
        <v/>
      </c>
      <c r="AC88" s="193" t="inlineStr">
        <is>
          <t>6</t>
        </is>
      </c>
    </row>
    <row r="89" ht="13.5" customHeight="1" s="521">
      <c r="A89" s="200" t="n">
        <v>1840</v>
      </c>
      <c r="B89" s="184" t="inlineStr">
        <is>
          <t>18-PV-63104B</t>
        </is>
      </c>
      <c r="C89" s="182" t="inlineStr">
        <is>
          <t>Globe</t>
        </is>
      </c>
      <c r="D89" s="179" t="inlineStr">
        <is>
          <t>COOL. TO FLARE FOR VE-6303 PESS. CONTR.</t>
        </is>
      </c>
      <c r="E89" s="179" t="inlineStr">
        <is>
          <t>1840-PS07-631</t>
        </is>
      </c>
      <c r="F89" s="178" t="inlineStr">
        <is>
          <t>PV</t>
        </is>
      </c>
      <c r="G89" s="179" t="inlineStr">
        <is>
          <t>DCS-AO</t>
        </is>
      </c>
      <c r="H89" s="178" t="inlineStr">
        <is>
          <t>Yes</t>
        </is>
      </c>
      <c r="I89" s="180" t="inlineStr">
        <is>
          <t>4~20mA_x000D_
HART</t>
        </is>
      </c>
      <c r="J89" s="202" t="inlineStr">
        <is>
          <t>4~20mA</t>
        </is>
      </c>
      <c r="K89" s="649" t="inlineStr">
        <is>
          <t>HART</t>
        </is>
      </c>
      <c r="L89" s="173" t="n">
        <v>1</v>
      </c>
      <c r="M89" s="178" t="inlineStr">
        <is>
          <t>-</t>
        </is>
      </c>
      <c r="N89" s="178" t="inlineStr">
        <is>
          <t>Yes</t>
        </is>
      </c>
      <c r="O89" s="178">
        <f>IF(N89="Yes","Y","N")</f>
        <v/>
      </c>
      <c r="P89" s="178" t="inlineStr">
        <is>
          <t>-</t>
        </is>
      </c>
      <c r="Q89" s="181" t="inlineStr">
        <is>
          <t>-</t>
        </is>
      </c>
      <c r="R89" s="170" t="inlineStr">
        <is>
          <t>C01</t>
        </is>
      </c>
      <c r="S89" s="193" t="inlineStr">
        <is>
          <t>18-40-017-iSC</t>
        </is>
      </c>
      <c r="T89" s="193" t="inlineStr">
        <is>
          <t>18-IJB-40-017</t>
        </is>
      </c>
      <c r="U89" s="510" t="inlineStr">
        <is>
          <t>AOR-IS</t>
        </is>
      </c>
      <c r="V89" s="200" t="n">
        <v>1840</v>
      </c>
      <c r="W89" s="9">
        <f>LEFT(B89,3)</f>
        <v/>
      </c>
      <c r="X89" s="47">
        <f>F89</f>
        <v/>
      </c>
      <c r="Y89" s="47">
        <f>RIGHT(B89,AB89)</f>
        <v/>
      </c>
      <c r="Z89" s="47">
        <f>W89&amp;X89&amp;Y89</f>
        <v/>
      </c>
      <c r="AA89" s="47">
        <f>LEFT(Y89,1)</f>
        <v/>
      </c>
      <c r="AB89" s="193">
        <f>IF(AC89&lt;&gt;"-",7,6)</f>
        <v/>
      </c>
      <c r="AC89" s="193" t="inlineStr">
        <is>
          <t>6</t>
        </is>
      </c>
    </row>
    <row r="90" ht="13.5" customHeight="1" s="521">
      <c r="A90" s="200" t="n">
        <v>1840</v>
      </c>
      <c r="B90" s="179" t="inlineStr">
        <is>
          <t>18-FXV-61103</t>
        </is>
      </c>
      <c r="C90" s="182" t="inlineStr">
        <is>
          <t>Globe</t>
        </is>
      </c>
      <c r="D90" s="179" t="inlineStr">
        <is>
          <t>GC TO TA-6101 FLOW CONTROL</t>
        </is>
      </c>
      <c r="E90" s="184" t="inlineStr">
        <is>
          <t>1840-PS07-611</t>
        </is>
      </c>
      <c r="F90" s="178" t="inlineStr">
        <is>
          <t>FV</t>
        </is>
      </c>
      <c r="G90" s="179" t="inlineStr">
        <is>
          <t>DCS-AO</t>
        </is>
      </c>
      <c r="H90" s="178" t="inlineStr">
        <is>
          <t>Yes</t>
        </is>
      </c>
      <c r="I90" s="180" t="inlineStr">
        <is>
          <t>4~20mA_x000D_
HART</t>
        </is>
      </c>
      <c r="J90" s="202" t="inlineStr">
        <is>
          <t>4~20mA</t>
        </is>
      </c>
      <c r="K90" s="649" t="inlineStr">
        <is>
          <t>HART</t>
        </is>
      </c>
      <c r="L90" s="173" t="n">
        <v>1</v>
      </c>
      <c r="M90" s="178" t="inlineStr">
        <is>
          <t>-</t>
        </is>
      </c>
      <c r="N90" s="178" t="inlineStr">
        <is>
          <t>Yes</t>
        </is>
      </c>
      <c r="O90" s="178">
        <f>IF(N90="Yes","Y","N")</f>
        <v/>
      </c>
      <c r="P90" s="178" t="inlineStr">
        <is>
          <t>-</t>
        </is>
      </c>
      <c r="Q90" s="181" t="inlineStr">
        <is>
          <t>-</t>
        </is>
      </c>
      <c r="R90" s="170" t="inlineStr">
        <is>
          <t>C01</t>
        </is>
      </c>
      <c r="S90" s="193" t="inlineStr">
        <is>
          <t>18-40-008-iSC</t>
        </is>
      </c>
      <c r="T90" s="193" t="inlineStr">
        <is>
          <t>18-IJB-40-008</t>
        </is>
      </c>
      <c r="U90" s="510" t="inlineStr">
        <is>
          <t>AOR-IS</t>
        </is>
      </c>
      <c r="V90" s="200" t="n">
        <v>1840</v>
      </c>
      <c r="W90" s="9">
        <f>LEFT(B90,3)</f>
        <v/>
      </c>
      <c r="X90" s="47">
        <f>F90</f>
        <v/>
      </c>
      <c r="Y90" s="47">
        <f>RIGHT(B90,AB90)</f>
        <v/>
      </c>
      <c r="Z90" s="47">
        <f>W90&amp;X90&amp;Y90</f>
        <v/>
      </c>
      <c r="AA90" s="47">
        <f>LEFT(Y90,1)</f>
        <v/>
      </c>
      <c r="AB90" s="193">
        <f>IF(AC90&lt;&gt;"-",7,6)</f>
        <v/>
      </c>
      <c r="AC90" s="193" t="inlineStr">
        <is>
          <t>-</t>
        </is>
      </c>
    </row>
    <row r="91" ht="13.5" customHeight="1" s="521">
      <c r="A91" s="200" t="n">
        <v>1840</v>
      </c>
      <c r="B91" s="179" t="inlineStr">
        <is>
          <t>18-FXV-61104</t>
        </is>
      </c>
      <c r="C91" s="182" t="inlineStr">
        <is>
          <t>Globe</t>
        </is>
      </c>
      <c r="D91" s="179" t="inlineStr">
        <is>
          <t>LLS TO ET-6101 FLOW CONTROL</t>
        </is>
      </c>
      <c r="E91" s="184" t="inlineStr">
        <is>
          <t>1840-PS07-611</t>
        </is>
      </c>
      <c r="F91" s="178" t="inlineStr">
        <is>
          <t>FV</t>
        </is>
      </c>
      <c r="G91" s="179" t="inlineStr">
        <is>
          <t>DCS-AO</t>
        </is>
      </c>
      <c r="H91" s="178" t="inlineStr">
        <is>
          <t>Yes</t>
        </is>
      </c>
      <c r="I91" s="180" t="inlineStr">
        <is>
          <t>4~20mA_x000D_
HART</t>
        </is>
      </c>
      <c r="J91" s="202" t="inlineStr">
        <is>
          <t>4~20mA</t>
        </is>
      </c>
      <c r="K91" s="649" t="inlineStr">
        <is>
          <t>HART</t>
        </is>
      </c>
      <c r="L91" s="173" t="n">
        <v>1</v>
      </c>
      <c r="M91" s="178" t="inlineStr">
        <is>
          <t>-</t>
        </is>
      </c>
      <c r="N91" s="178" t="inlineStr">
        <is>
          <t>Yes</t>
        </is>
      </c>
      <c r="O91" s="178">
        <f>IF(N91="Yes","Y","N")</f>
        <v/>
      </c>
      <c r="P91" s="178" t="inlineStr">
        <is>
          <t>-</t>
        </is>
      </c>
      <c r="Q91" s="181" t="inlineStr">
        <is>
          <t>-</t>
        </is>
      </c>
      <c r="R91" s="170" t="inlineStr">
        <is>
          <t>C01</t>
        </is>
      </c>
      <c r="S91" s="193" t="inlineStr">
        <is>
          <t>18-40-008-iSC</t>
        </is>
      </c>
      <c r="T91" s="193" t="inlineStr">
        <is>
          <t>18-IJB-40-008</t>
        </is>
      </c>
      <c r="U91" s="510" t="inlineStr">
        <is>
          <t>AOR-IS</t>
        </is>
      </c>
      <c r="V91" s="200" t="n">
        <v>1840</v>
      </c>
      <c r="W91" s="9">
        <f>LEFT(B91,3)</f>
        <v/>
      </c>
      <c r="X91" s="47">
        <f>F91</f>
        <v/>
      </c>
      <c r="Y91" s="47">
        <f>RIGHT(B91,AB91)</f>
        <v/>
      </c>
      <c r="Z91" s="47">
        <f>W91&amp;X91&amp;Y91</f>
        <v/>
      </c>
      <c r="AA91" s="47">
        <f>LEFT(Y91,1)</f>
        <v/>
      </c>
      <c r="AB91" s="193">
        <f>IF(AC91&lt;&gt;"-",7,6)</f>
        <v/>
      </c>
      <c r="AC91" s="193" t="inlineStr">
        <is>
          <t>-</t>
        </is>
      </c>
    </row>
    <row r="92" ht="13.5" customHeight="1" s="521">
      <c r="A92" s="200" t="n">
        <v>1840</v>
      </c>
      <c r="B92" s="179" t="inlineStr">
        <is>
          <t>18-FV-61201</t>
        </is>
      </c>
      <c r="C92" s="182" t="inlineStr">
        <is>
          <t>Globe</t>
        </is>
      </c>
      <c r="D92" s="179" t="inlineStr">
        <is>
          <t>RECOV. ETHY. TO TA-6102 FLOW CONTROL</t>
        </is>
      </c>
      <c r="E92" s="179" t="inlineStr">
        <is>
          <t>1840-PS07-612</t>
        </is>
      </c>
      <c r="F92" s="178" t="inlineStr">
        <is>
          <t>FV</t>
        </is>
      </c>
      <c r="G92" s="179" t="inlineStr">
        <is>
          <t>DCS-AO</t>
        </is>
      </c>
      <c r="H92" s="178" t="inlineStr">
        <is>
          <t>Yes</t>
        </is>
      </c>
      <c r="I92" s="180" t="inlineStr">
        <is>
          <t>4~20mA_x000D_
HART</t>
        </is>
      </c>
      <c r="J92" s="202" t="inlineStr">
        <is>
          <t>4~20mA</t>
        </is>
      </c>
      <c r="K92" s="649" t="inlineStr">
        <is>
          <t>HART</t>
        </is>
      </c>
      <c r="L92" s="173" t="n">
        <v>1</v>
      </c>
      <c r="M92" s="178" t="inlineStr">
        <is>
          <t>-</t>
        </is>
      </c>
      <c r="N92" s="178" t="inlineStr">
        <is>
          <t>Yes</t>
        </is>
      </c>
      <c r="O92" s="178">
        <f>IF(N92="Yes","Y","N")</f>
        <v/>
      </c>
      <c r="P92" s="178" t="inlineStr">
        <is>
          <t>-</t>
        </is>
      </c>
      <c r="Q92" s="181" t="inlineStr">
        <is>
          <t>-</t>
        </is>
      </c>
      <c r="R92" s="170" t="inlineStr">
        <is>
          <t>C01</t>
        </is>
      </c>
      <c r="S92" s="193" t="inlineStr">
        <is>
          <t>18-40-012-iSC</t>
        </is>
      </c>
      <c r="T92" s="193" t="inlineStr">
        <is>
          <t>18-IJB-40-012</t>
        </is>
      </c>
      <c r="U92" s="510" t="inlineStr">
        <is>
          <t>AOR-IS</t>
        </is>
      </c>
      <c r="V92" s="200" t="n">
        <v>1840</v>
      </c>
      <c r="W92" s="9">
        <f>LEFT(B92,3)</f>
        <v/>
      </c>
      <c r="X92" s="47">
        <f>F92</f>
        <v/>
      </c>
      <c r="Y92" s="47">
        <f>RIGHT(B92,AB92)</f>
        <v/>
      </c>
      <c r="Z92" s="47">
        <f>W92&amp;X92&amp;Y92</f>
        <v/>
      </c>
      <c r="AA92" s="47">
        <f>LEFT(Y92,1)</f>
        <v/>
      </c>
      <c r="AB92" s="193">
        <f>IF(AC92&lt;&gt;"-",7,6)</f>
        <v/>
      </c>
      <c r="AC92" s="193" t="inlineStr">
        <is>
          <t>-</t>
        </is>
      </c>
    </row>
    <row r="93" ht="13.5" customHeight="1" s="521">
      <c r="A93" s="200" t="n">
        <v>1840</v>
      </c>
      <c r="B93" s="179" t="inlineStr">
        <is>
          <t>18-FV-61202</t>
        </is>
      </c>
      <c r="C93" s="182" t="inlineStr">
        <is>
          <t>Globe</t>
        </is>
      </c>
      <c r="D93" s="179" t="inlineStr">
        <is>
          <t>HCS TO TA-6101 REFLUX FLOW CONTROL</t>
        </is>
      </c>
      <c r="E93" s="179" t="inlineStr">
        <is>
          <t>1840-PS07-612</t>
        </is>
      </c>
      <c r="F93" s="178" t="inlineStr">
        <is>
          <t>FV</t>
        </is>
      </c>
      <c r="G93" s="179" t="inlineStr">
        <is>
          <t>DCS-AO</t>
        </is>
      </c>
      <c r="H93" s="178" t="inlineStr">
        <is>
          <t>Yes</t>
        </is>
      </c>
      <c r="I93" s="180" t="inlineStr">
        <is>
          <t>4~20mA_x000D_
HART</t>
        </is>
      </c>
      <c r="J93" s="202" t="inlineStr">
        <is>
          <t>4~20mA</t>
        </is>
      </c>
      <c r="K93" s="649" t="inlineStr">
        <is>
          <t>HART</t>
        </is>
      </c>
      <c r="L93" s="173" t="n">
        <v>1</v>
      </c>
      <c r="M93" s="178" t="inlineStr">
        <is>
          <t>-</t>
        </is>
      </c>
      <c r="N93" s="178" t="inlineStr">
        <is>
          <t>Yes</t>
        </is>
      </c>
      <c r="O93" s="178">
        <f>IF(N93="Yes","Y","N")</f>
        <v/>
      </c>
      <c r="P93" s="178" t="inlineStr">
        <is>
          <t>-</t>
        </is>
      </c>
      <c r="Q93" s="181" t="inlineStr">
        <is>
          <t>-</t>
        </is>
      </c>
      <c r="R93" s="170" t="inlineStr">
        <is>
          <t>C01</t>
        </is>
      </c>
      <c r="S93" s="193" t="inlineStr">
        <is>
          <t>18-40-012-iSC</t>
        </is>
      </c>
      <c r="T93" s="193" t="inlineStr">
        <is>
          <t>18-IJB-40-012</t>
        </is>
      </c>
      <c r="U93" s="510" t="inlineStr">
        <is>
          <t>AOR-IS</t>
        </is>
      </c>
      <c r="V93" s="200" t="n">
        <v>1840</v>
      </c>
      <c r="W93" s="9">
        <f>LEFT(B93,3)</f>
        <v/>
      </c>
      <c r="X93" s="47">
        <f>F93</f>
        <v/>
      </c>
      <c r="Y93" s="47">
        <f>RIGHT(B93,AB93)</f>
        <v/>
      </c>
      <c r="Z93" s="47">
        <f>W93&amp;X93&amp;Y93</f>
        <v/>
      </c>
      <c r="AA93" s="47">
        <f>LEFT(Y93,1)</f>
        <v/>
      </c>
      <c r="AB93" s="193">
        <f>IF(AC93&lt;&gt;"-",7,6)</f>
        <v/>
      </c>
      <c r="AC93" s="193" t="inlineStr">
        <is>
          <t>-</t>
        </is>
      </c>
    </row>
    <row r="94" ht="13.5" customHeight="1" s="521">
      <c r="A94" s="200" t="n">
        <v>1840</v>
      </c>
      <c r="B94" s="179" t="inlineStr">
        <is>
          <t>18-FXV-62101</t>
        </is>
      </c>
      <c r="C94" s="182" t="inlineStr">
        <is>
          <t>Globe</t>
        </is>
      </c>
      <c r="D94" s="179" t="inlineStr">
        <is>
          <t>C3 TO TA-6201 FLOW CONTROL</t>
        </is>
      </c>
      <c r="E94" s="179" t="inlineStr">
        <is>
          <t>1840-PS07-621</t>
        </is>
      </c>
      <c r="F94" s="178" t="inlineStr">
        <is>
          <t>FV</t>
        </is>
      </c>
      <c r="G94" s="179" t="inlineStr">
        <is>
          <t>DCS-AO</t>
        </is>
      </c>
      <c r="H94" s="178" t="inlineStr">
        <is>
          <t>Yes</t>
        </is>
      </c>
      <c r="I94" s="180" t="inlineStr">
        <is>
          <t>4~20mA_x000D_
HART</t>
        </is>
      </c>
      <c r="J94" s="202" t="inlineStr">
        <is>
          <t>4~20mA</t>
        </is>
      </c>
      <c r="K94" s="649" t="inlineStr">
        <is>
          <t>HART</t>
        </is>
      </c>
      <c r="L94" s="173" t="n">
        <v>1</v>
      </c>
      <c r="M94" s="178" t="inlineStr">
        <is>
          <t>-</t>
        </is>
      </c>
      <c r="N94" s="178" t="inlineStr">
        <is>
          <t>Yes</t>
        </is>
      </c>
      <c r="O94" s="178">
        <f>IF(N94="Yes","Y","N")</f>
        <v/>
      </c>
      <c r="P94" s="178" t="inlineStr">
        <is>
          <t>-</t>
        </is>
      </c>
      <c r="Q94" s="181" t="inlineStr">
        <is>
          <t>-</t>
        </is>
      </c>
      <c r="R94" s="170" t="inlineStr">
        <is>
          <t>C01</t>
        </is>
      </c>
      <c r="S94" s="193" t="inlineStr">
        <is>
          <t>18-40-008-iSC</t>
        </is>
      </c>
      <c r="T94" s="193" t="inlineStr">
        <is>
          <t>18-IJB-40-008</t>
        </is>
      </c>
      <c r="U94" s="510" t="inlineStr">
        <is>
          <t>AOR-IS</t>
        </is>
      </c>
      <c r="V94" s="200" t="n">
        <v>1840</v>
      </c>
      <c r="W94" s="9">
        <f>LEFT(B94,3)</f>
        <v/>
      </c>
      <c r="X94" s="47">
        <f>F94</f>
        <v/>
      </c>
      <c r="Y94" s="47">
        <f>RIGHT(B94,AB94)</f>
        <v/>
      </c>
      <c r="Z94" s="47">
        <f>W94&amp;X94&amp;Y94</f>
        <v/>
      </c>
      <c r="AA94" s="47">
        <f>LEFT(Y94,1)</f>
        <v/>
      </c>
      <c r="AB94" s="193">
        <f>IF(AC94&lt;&gt;"-",7,6)</f>
        <v/>
      </c>
      <c r="AC94" s="193" t="inlineStr">
        <is>
          <t>-</t>
        </is>
      </c>
    </row>
    <row r="95" ht="13.5" customHeight="1" s="521">
      <c r="A95" s="200" t="n">
        <v>1840</v>
      </c>
      <c r="B95" s="179" t="inlineStr">
        <is>
          <t>18-FV-62103</t>
        </is>
      </c>
      <c r="C95" s="182" t="inlineStr">
        <is>
          <t>Globe</t>
        </is>
      </c>
      <c r="D95" s="179" t="inlineStr">
        <is>
          <t>C3 TO TA-6201 REFLUX FLOW CONTROL</t>
        </is>
      </c>
      <c r="E95" s="179" t="inlineStr">
        <is>
          <t>1840-PS07-621</t>
        </is>
      </c>
      <c r="F95" s="178" t="inlineStr">
        <is>
          <t>FV</t>
        </is>
      </c>
      <c r="G95" s="179" t="inlineStr">
        <is>
          <t>DCS-AO</t>
        </is>
      </c>
      <c r="H95" s="178" t="inlineStr">
        <is>
          <t>Yes</t>
        </is>
      </c>
      <c r="I95" s="180" t="inlineStr">
        <is>
          <t>4~20mA_x000D_
HART</t>
        </is>
      </c>
      <c r="J95" s="202" t="inlineStr">
        <is>
          <t>4~20mA</t>
        </is>
      </c>
      <c r="K95" s="649" t="inlineStr">
        <is>
          <t>HART</t>
        </is>
      </c>
      <c r="L95" s="173" t="n">
        <v>1</v>
      </c>
      <c r="M95" s="178" t="inlineStr">
        <is>
          <t>-</t>
        </is>
      </c>
      <c r="N95" s="178" t="inlineStr">
        <is>
          <t>Yes</t>
        </is>
      </c>
      <c r="O95" s="178">
        <f>IF(N95="Yes","Y","N")</f>
        <v/>
      </c>
      <c r="P95" s="178" t="inlineStr">
        <is>
          <t>-</t>
        </is>
      </c>
      <c r="Q95" s="181" t="inlineStr">
        <is>
          <t>-</t>
        </is>
      </c>
      <c r="R95" s="170" t="inlineStr">
        <is>
          <t>C01</t>
        </is>
      </c>
      <c r="S95" s="193" t="inlineStr">
        <is>
          <t>18-40-008-iSC</t>
        </is>
      </c>
      <c r="T95" s="193" t="inlineStr">
        <is>
          <t>18-IJB-40-008</t>
        </is>
      </c>
      <c r="U95" s="510" t="inlineStr">
        <is>
          <t>AOR-IS</t>
        </is>
      </c>
      <c r="V95" s="200" t="n">
        <v>1840</v>
      </c>
      <c r="W95" s="9">
        <f>LEFT(B95,3)</f>
        <v/>
      </c>
      <c r="X95" s="47">
        <f>F95</f>
        <v/>
      </c>
      <c r="Y95" s="47">
        <f>RIGHT(B95,AB95)</f>
        <v/>
      </c>
      <c r="Z95" s="47">
        <f>W95&amp;X95&amp;Y95</f>
        <v/>
      </c>
      <c r="AA95" s="47">
        <f>LEFT(Y95,1)</f>
        <v/>
      </c>
      <c r="AB95" s="193">
        <f>IF(AC95&lt;&gt;"-",7,6)</f>
        <v/>
      </c>
      <c r="AC95" s="193" t="inlineStr">
        <is>
          <t>-</t>
        </is>
      </c>
    </row>
    <row r="96" ht="13.5" customHeight="1" s="521">
      <c r="A96" s="200" t="n">
        <v>1840</v>
      </c>
      <c r="B96" s="179" t="inlineStr">
        <is>
          <t>18-FV-62104</t>
        </is>
      </c>
      <c r="C96" s="182" t="inlineStr">
        <is>
          <t>Globe</t>
        </is>
      </c>
      <c r="D96" s="179" t="inlineStr">
        <is>
          <t>PROPANE FROM TA-6201 FLOW CONTROL</t>
        </is>
      </c>
      <c r="E96" s="179" t="inlineStr">
        <is>
          <t>1840-PS07-621</t>
        </is>
      </c>
      <c r="F96" s="178" t="inlineStr">
        <is>
          <t>FV</t>
        </is>
      </c>
      <c r="G96" s="179" t="inlineStr">
        <is>
          <t>DCS-AO</t>
        </is>
      </c>
      <c r="H96" s="178" t="inlineStr">
        <is>
          <t>Yes</t>
        </is>
      </c>
      <c r="I96" s="180" t="inlineStr">
        <is>
          <t>4~20mA_x000D_
HART</t>
        </is>
      </c>
      <c r="J96" s="202" t="inlineStr">
        <is>
          <t>4~20mA</t>
        </is>
      </c>
      <c r="K96" s="649" t="inlineStr">
        <is>
          <t>HART</t>
        </is>
      </c>
      <c r="L96" s="173" t="n">
        <v>1</v>
      </c>
      <c r="M96" s="178" t="inlineStr">
        <is>
          <t>-</t>
        </is>
      </c>
      <c r="N96" s="178" t="inlineStr">
        <is>
          <t>Yes</t>
        </is>
      </c>
      <c r="O96" s="178">
        <f>IF(N96="Yes","Y","N")</f>
        <v/>
      </c>
      <c r="P96" s="178" t="inlineStr">
        <is>
          <t>-</t>
        </is>
      </c>
      <c r="Q96" s="181" t="inlineStr">
        <is>
          <t>-</t>
        </is>
      </c>
      <c r="R96" s="170" t="inlineStr">
        <is>
          <t>C01</t>
        </is>
      </c>
      <c r="S96" s="193" t="inlineStr">
        <is>
          <t>18-40-008-iSC</t>
        </is>
      </c>
      <c r="T96" s="193" t="inlineStr">
        <is>
          <t>18-IJB-40-008</t>
        </is>
      </c>
      <c r="U96" s="510" t="inlineStr">
        <is>
          <t>AOR-IS</t>
        </is>
      </c>
      <c r="V96" s="200" t="n">
        <v>1840</v>
      </c>
      <c r="W96" s="9">
        <f>LEFT(B96,3)</f>
        <v/>
      </c>
      <c r="X96" s="47">
        <f>F96</f>
        <v/>
      </c>
      <c r="Y96" s="47">
        <f>RIGHT(B96,AB96)</f>
        <v/>
      </c>
      <c r="Z96" s="47">
        <f>W96&amp;X96&amp;Y96</f>
        <v/>
      </c>
      <c r="AA96" s="47">
        <f>LEFT(Y96,1)</f>
        <v/>
      </c>
      <c r="AB96" s="193">
        <f>IF(AC96&lt;&gt;"-",7,6)</f>
        <v/>
      </c>
      <c r="AC96" s="193" t="inlineStr">
        <is>
          <t>-</t>
        </is>
      </c>
    </row>
    <row r="97" ht="13.5" customHeight="1" s="521">
      <c r="A97" s="200" t="n">
        <v>1840</v>
      </c>
      <c r="B97" s="179" t="inlineStr">
        <is>
          <t>18-FV-62105</t>
        </is>
      </c>
      <c r="C97" s="182" t="inlineStr">
        <is>
          <t>Globe</t>
        </is>
      </c>
      <c r="D97" s="179" t="inlineStr">
        <is>
          <t>PR TO OSBL TANK FLOW CONTR.</t>
        </is>
      </c>
      <c r="E97" s="179" t="inlineStr">
        <is>
          <t>1840-PS07-621</t>
        </is>
      </c>
      <c r="F97" s="178" t="inlineStr">
        <is>
          <t>FV</t>
        </is>
      </c>
      <c r="G97" s="179" t="inlineStr">
        <is>
          <t>DCS-AO</t>
        </is>
      </c>
      <c r="H97" s="178" t="inlineStr">
        <is>
          <t>Yes</t>
        </is>
      </c>
      <c r="I97" s="180" t="inlineStr">
        <is>
          <t>4~20mA_x000D_
HART</t>
        </is>
      </c>
      <c r="J97" s="202" t="inlineStr">
        <is>
          <t>4~20mA</t>
        </is>
      </c>
      <c r="K97" s="649" t="inlineStr">
        <is>
          <t>HART</t>
        </is>
      </c>
      <c r="L97" s="173" t="n">
        <v>1</v>
      </c>
      <c r="M97" s="178" t="inlineStr">
        <is>
          <t>-</t>
        </is>
      </c>
      <c r="N97" s="178" t="inlineStr">
        <is>
          <t>Yes</t>
        </is>
      </c>
      <c r="O97" s="178">
        <f>IF(N97="Yes","Y","N")</f>
        <v/>
      </c>
      <c r="P97" s="178" t="inlineStr">
        <is>
          <t>-</t>
        </is>
      </c>
      <c r="Q97" s="181" t="inlineStr">
        <is>
          <t>-</t>
        </is>
      </c>
      <c r="R97" s="170" t="inlineStr">
        <is>
          <t>C01</t>
        </is>
      </c>
      <c r="S97" s="193" t="inlineStr">
        <is>
          <t>18-40-008-iSC</t>
        </is>
      </c>
      <c r="T97" s="193" t="inlineStr">
        <is>
          <t>18-IJB-40-008</t>
        </is>
      </c>
      <c r="U97" s="510" t="inlineStr">
        <is>
          <t>AOR-IS</t>
        </is>
      </c>
      <c r="V97" s="200" t="n">
        <v>1840</v>
      </c>
      <c r="W97" s="9">
        <f>LEFT(B97,3)</f>
        <v/>
      </c>
      <c r="X97" s="47">
        <f>F97</f>
        <v/>
      </c>
      <c r="Y97" s="47">
        <f>RIGHT(B97,AB97)</f>
        <v/>
      </c>
      <c r="Z97" s="47">
        <f>W97&amp;X97&amp;Y97</f>
        <v/>
      </c>
      <c r="AA97" s="47">
        <f>LEFT(Y97,1)</f>
        <v/>
      </c>
      <c r="AB97" s="193">
        <f>IF(AC97&lt;&gt;"-",7,6)</f>
        <v/>
      </c>
      <c r="AC97" s="193" t="inlineStr">
        <is>
          <t>-</t>
        </is>
      </c>
    </row>
    <row r="98" ht="13.5" customHeight="1" s="521">
      <c r="A98" s="200" t="n">
        <v>1840</v>
      </c>
      <c r="B98" s="179" t="inlineStr">
        <is>
          <t>18-FV-62301</t>
        </is>
      </c>
      <c r="C98" s="182" t="inlineStr">
        <is>
          <t>Globe</t>
        </is>
      </c>
      <c r="D98" s="179" t="inlineStr">
        <is>
          <t>LLS TO ET-6203 FLOW CONTROL</t>
        </is>
      </c>
      <c r="E98" s="184" t="inlineStr">
        <is>
          <t>1840-PS07-623</t>
        </is>
      </c>
      <c r="F98" s="178" t="inlineStr">
        <is>
          <t>FV</t>
        </is>
      </c>
      <c r="G98" s="179" t="inlineStr">
        <is>
          <t>DCS-AO</t>
        </is>
      </c>
      <c r="H98" s="178" t="inlineStr">
        <is>
          <t>Yes</t>
        </is>
      </c>
      <c r="I98" s="180" t="inlineStr">
        <is>
          <t>4~20mA_x000D_
HART</t>
        </is>
      </c>
      <c r="J98" s="202" t="inlineStr">
        <is>
          <t>4~20mA</t>
        </is>
      </c>
      <c r="K98" s="649" t="inlineStr">
        <is>
          <t>HART</t>
        </is>
      </c>
      <c r="L98" s="173" t="n">
        <v>1</v>
      </c>
      <c r="M98" s="178" t="inlineStr">
        <is>
          <t>-</t>
        </is>
      </c>
      <c r="N98" s="178" t="inlineStr">
        <is>
          <t>Yes</t>
        </is>
      </c>
      <c r="O98" s="178">
        <f>IF(N98="Yes","Y","N")</f>
        <v/>
      </c>
      <c r="P98" s="178" t="inlineStr">
        <is>
          <t>-</t>
        </is>
      </c>
      <c r="Q98" s="181" t="inlineStr">
        <is>
          <t>-</t>
        </is>
      </c>
      <c r="R98" s="170" t="inlineStr">
        <is>
          <t>C01</t>
        </is>
      </c>
      <c r="S98" s="193" t="inlineStr">
        <is>
          <t>18-40-008-iSC</t>
        </is>
      </c>
      <c r="T98" s="193" t="inlineStr">
        <is>
          <t>18-IJB-40-008</t>
        </is>
      </c>
      <c r="U98" s="510" t="inlineStr">
        <is>
          <t>AOR-IS</t>
        </is>
      </c>
      <c r="V98" s="200" t="n">
        <v>1840</v>
      </c>
      <c r="W98" s="9">
        <f>LEFT(B98,3)</f>
        <v/>
      </c>
      <c r="X98" s="47">
        <f>F98</f>
        <v/>
      </c>
      <c r="Y98" s="47">
        <f>RIGHT(B98,AB98)</f>
        <v/>
      </c>
      <c r="Z98" s="47">
        <f>W98&amp;X98&amp;Y98</f>
        <v/>
      </c>
      <c r="AA98" s="47">
        <f>LEFT(Y98,1)</f>
        <v/>
      </c>
      <c r="AB98" s="193">
        <f>IF(AC98&lt;&gt;"-",7,6)</f>
        <v/>
      </c>
      <c r="AC98" s="193" t="inlineStr">
        <is>
          <t>-</t>
        </is>
      </c>
    </row>
    <row r="99" ht="13.5" customHeight="1" s="521">
      <c r="A99" s="200" t="n">
        <v>1840</v>
      </c>
      <c r="B99" s="179" t="inlineStr">
        <is>
          <t>18-LV-61201</t>
        </is>
      </c>
      <c r="C99" s="182" t="inlineStr">
        <is>
          <t>Globe</t>
        </is>
      </c>
      <c r="D99" s="179" t="inlineStr">
        <is>
          <t>COOL. TO ET-6104 LEVEL CONTROL</t>
        </is>
      </c>
      <c r="E99" s="179" t="inlineStr">
        <is>
          <t>1840-PS07-612</t>
        </is>
      </c>
      <c r="F99" s="178" t="inlineStr">
        <is>
          <t>LV</t>
        </is>
      </c>
      <c r="G99" s="179" t="inlineStr">
        <is>
          <t>DCS-AO</t>
        </is>
      </c>
      <c r="H99" s="178" t="inlineStr">
        <is>
          <t>Yes</t>
        </is>
      </c>
      <c r="I99" s="180" t="inlineStr">
        <is>
          <t>4~20mA_x000D_
HART</t>
        </is>
      </c>
      <c r="J99" s="202" t="inlineStr">
        <is>
          <t>4~20mA</t>
        </is>
      </c>
      <c r="K99" s="649" t="inlineStr">
        <is>
          <t>HART</t>
        </is>
      </c>
      <c r="L99" s="173" t="n">
        <v>1</v>
      </c>
      <c r="M99" s="178" t="inlineStr">
        <is>
          <t>-</t>
        </is>
      </c>
      <c r="N99" s="178" t="inlineStr">
        <is>
          <t>Yes</t>
        </is>
      </c>
      <c r="O99" s="178">
        <f>IF(N99="Yes","Y","N")</f>
        <v/>
      </c>
      <c r="P99" s="178" t="inlineStr">
        <is>
          <t>-</t>
        </is>
      </c>
      <c r="Q99" s="181" t="inlineStr">
        <is>
          <t>-</t>
        </is>
      </c>
      <c r="R99" s="170" t="inlineStr">
        <is>
          <t>C01</t>
        </is>
      </c>
      <c r="S99" s="193" t="inlineStr">
        <is>
          <t>18-40-012-iSC</t>
        </is>
      </c>
      <c r="T99" s="193" t="inlineStr">
        <is>
          <t>18-IJB-40-012</t>
        </is>
      </c>
      <c r="U99" s="510" t="inlineStr">
        <is>
          <t>AOR-IS</t>
        </is>
      </c>
      <c r="V99" s="200" t="n">
        <v>1840</v>
      </c>
      <c r="W99" s="9">
        <f>LEFT(B99,3)</f>
        <v/>
      </c>
      <c r="X99" s="47">
        <f>F99</f>
        <v/>
      </c>
      <c r="Y99" s="47">
        <f>RIGHT(B99,AB99)</f>
        <v/>
      </c>
      <c r="Z99" s="47">
        <f>W99&amp;X99&amp;Y99</f>
        <v/>
      </c>
      <c r="AA99" s="47">
        <f>LEFT(Y99,1)</f>
        <v/>
      </c>
      <c r="AB99" s="193">
        <f>IF(AC99&lt;&gt;"-",7,6)</f>
        <v/>
      </c>
      <c r="AC99" s="193" t="inlineStr">
        <is>
          <t>-</t>
        </is>
      </c>
    </row>
    <row r="100" ht="13.5" customHeight="1" s="521">
      <c r="A100" s="200" t="n">
        <v>1840</v>
      </c>
      <c r="B100" s="179" t="inlineStr">
        <is>
          <t>18-LV-61202</t>
        </is>
      </c>
      <c r="C100" s="182" t="inlineStr">
        <is>
          <t>Globe</t>
        </is>
      </c>
      <c r="D100" s="179" t="inlineStr">
        <is>
          <t>COOL. TO ET-6102 LEVEL CONTR.</t>
        </is>
      </c>
      <c r="E100" s="179" t="inlineStr">
        <is>
          <t>1840-PS07-612</t>
        </is>
      </c>
      <c r="F100" s="178" t="inlineStr">
        <is>
          <t>LV</t>
        </is>
      </c>
      <c r="G100" s="179" t="inlineStr">
        <is>
          <t>DCS-AO</t>
        </is>
      </c>
      <c r="H100" s="178" t="inlineStr">
        <is>
          <t>Yes</t>
        </is>
      </c>
      <c r="I100" s="180" t="inlineStr">
        <is>
          <t>4~20mA_x000D_
HART</t>
        </is>
      </c>
      <c r="J100" s="202" t="inlineStr">
        <is>
          <t>4~20mA</t>
        </is>
      </c>
      <c r="K100" s="649" t="inlineStr">
        <is>
          <t>HART</t>
        </is>
      </c>
      <c r="L100" s="173" t="n">
        <v>1</v>
      </c>
      <c r="M100" s="178" t="inlineStr">
        <is>
          <t>-</t>
        </is>
      </c>
      <c r="N100" s="178" t="inlineStr">
        <is>
          <t>Yes</t>
        </is>
      </c>
      <c r="O100" s="178">
        <f>IF(N100="Yes","Y","N")</f>
        <v/>
      </c>
      <c r="P100" s="178" t="inlineStr">
        <is>
          <t>-</t>
        </is>
      </c>
      <c r="Q100" s="181" t="inlineStr">
        <is>
          <t>-</t>
        </is>
      </c>
      <c r="R100" s="170" t="inlineStr">
        <is>
          <t>C01</t>
        </is>
      </c>
      <c r="S100" s="193" t="inlineStr">
        <is>
          <t>18-40-017-iSC</t>
        </is>
      </c>
      <c r="T100" s="193" t="inlineStr">
        <is>
          <t>18-IJB-40-017</t>
        </is>
      </c>
      <c r="U100" s="510" t="inlineStr">
        <is>
          <t>AOR-IS</t>
        </is>
      </c>
      <c r="V100" s="200" t="n">
        <v>1840</v>
      </c>
      <c r="W100" s="9">
        <f>LEFT(B100,3)</f>
        <v/>
      </c>
      <c r="X100" s="47">
        <f>F100</f>
        <v/>
      </c>
      <c r="Y100" s="47">
        <f>RIGHT(B100,AB100)</f>
        <v/>
      </c>
      <c r="Z100" s="47">
        <f>W100&amp;X100&amp;Y100</f>
        <v/>
      </c>
      <c r="AA100" s="47">
        <f>LEFT(Y100,1)</f>
        <v/>
      </c>
      <c r="AB100" s="193">
        <f>IF(AC100&lt;&gt;"-",7,6)</f>
        <v/>
      </c>
      <c r="AC100" s="193" t="inlineStr">
        <is>
          <t>-</t>
        </is>
      </c>
    </row>
    <row r="101" ht="13.5" customHeight="1" s="521">
      <c r="A101" s="200" t="n">
        <v>1840</v>
      </c>
      <c r="B101" s="179" t="inlineStr">
        <is>
          <t>18-LV-61203</t>
        </is>
      </c>
      <c r="C101" s="182" t="inlineStr">
        <is>
          <t>Globe</t>
        </is>
      </c>
      <c r="D101" s="179" t="inlineStr">
        <is>
          <t>C2 OFFSPEC TO OSBL FOR VE-6103 LEVEL CONTR.</t>
        </is>
      </c>
      <c r="E101" s="179" t="inlineStr">
        <is>
          <t>1840-PS07-612</t>
        </is>
      </c>
      <c r="F101" s="178" t="inlineStr">
        <is>
          <t>LV</t>
        </is>
      </c>
      <c r="G101" s="179" t="inlineStr">
        <is>
          <t>DCS-AO</t>
        </is>
      </c>
      <c r="H101" s="178" t="inlineStr">
        <is>
          <t>Yes</t>
        </is>
      </c>
      <c r="I101" s="180" t="inlineStr">
        <is>
          <t>4~20mA_x000D_
HART</t>
        </is>
      </c>
      <c r="J101" s="202" t="inlineStr">
        <is>
          <t>4~20mA</t>
        </is>
      </c>
      <c r="K101" s="649" t="inlineStr">
        <is>
          <t>HART</t>
        </is>
      </c>
      <c r="L101" s="173" t="n">
        <v>1</v>
      </c>
      <c r="M101" s="178" t="inlineStr">
        <is>
          <t>-</t>
        </is>
      </c>
      <c r="N101" s="178" t="inlineStr">
        <is>
          <t>Yes</t>
        </is>
      </c>
      <c r="O101" s="178">
        <f>IF(N101="Yes","Y","N")</f>
        <v/>
      </c>
      <c r="P101" s="178" t="inlineStr">
        <is>
          <t>-</t>
        </is>
      </c>
      <c r="Q101" s="181" t="inlineStr">
        <is>
          <t>-</t>
        </is>
      </c>
      <c r="R101" s="170" t="inlineStr">
        <is>
          <t>C01</t>
        </is>
      </c>
      <c r="S101" s="193" t="inlineStr">
        <is>
          <t>18-40-017-iSC</t>
        </is>
      </c>
      <c r="T101" s="193" t="inlineStr">
        <is>
          <t>18-IJB-40-017</t>
        </is>
      </c>
      <c r="U101" s="510" t="inlineStr">
        <is>
          <t>AOR-IS</t>
        </is>
      </c>
      <c r="V101" s="200" t="n">
        <v>1840</v>
      </c>
      <c r="W101" s="9">
        <f>LEFT(B101,3)</f>
        <v/>
      </c>
      <c r="X101" s="47">
        <f>F101</f>
        <v/>
      </c>
      <c r="Y101" s="47">
        <f>RIGHT(B101,AB101)</f>
        <v/>
      </c>
      <c r="Z101" s="47">
        <f>W101&amp;X101&amp;Y101</f>
        <v/>
      </c>
      <c r="AA101" s="47">
        <f>LEFT(Y101,1)</f>
        <v/>
      </c>
      <c r="AB101" s="193">
        <f>IF(AC101&lt;&gt;"-",7,6)</f>
        <v/>
      </c>
      <c r="AC101" s="193" t="inlineStr">
        <is>
          <t>-</t>
        </is>
      </c>
    </row>
    <row r="102" ht="13.5" customHeight="1" s="521">
      <c r="B102" s="179" t="n"/>
      <c r="C102" s="179" t="n"/>
      <c r="D102" s="179" t="n"/>
      <c r="E102" s="650" t="n"/>
      <c r="F102" s="178" t="n"/>
      <c r="G102" s="179" t="n"/>
      <c r="H102" s="178" t="n"/>
      <c r="I102" s="180" t="n"/>
      <c r="J102" s="202" t="n"/>
      <c r="K102" s="649" t="n"/>
      <c r="L102" s="173" t="n"/>
      <c r="M102" s="178" t="n"/>
      <c r="N102" s="178" t="n"/>
      <c r="O102" s="178">
        <f>IF(N102="Yes","Y","N")</f>
        <v/>
      </c>
      <c r="P102" s="178" t="n"/>
      <c r="Q102" s="181" t="n"/>
      <c r="X102" s="47" t="n"/>
      <c r="Y102" s="47">
        <f>RIGHT(B102,AB102)</f>
        <v/>
      </c>
      <c r="Z102" s="47" t="n"/>
      <c r="AA102" s="47" t="n"/>
      <c r="AB102" s="193">
        <f>IF(AC102&lt;&gt;"-",7,6)</f>
        <v/>
      </c>
    </row>
    <row r="103" ht="13.5" customHeight="1" s="521">
      <c r="A103" s="200" t="n">
        <v>1840</v>
      </c>
      <c r="B103" s="184" t="inlineStr">
        <is>
          <t>18-PZSL-61103A</t>
        </is>
      </c>
      <c r="C103" s="182" t="inlineStr">
        <is>
          <t>Limit Switch</t>
        </is>
      </c>
      <c r="D103" s="179" t="inlineStr">
        <is>
          <t>CARRIER GAS TO TA-6101</t>
        </is>
      </c>
      <c r="E103" s="179" t="inlineStr">
        <is>
          <t>1830-PS07-661</t>
        </is>
      </c>
      <c r="F103" s="178" t="inlineStr">
        <is>
          <t>PZSL</t>
        </is>
      </c>
      <c r="G103" s="179" t="inlineStr">
        <is>
          <t>DCS-DI</t>
        </is>
      </c>
      <c r="H103" s="179" t="inlineStr">
        <is>
          <t>-</t>
        </is>
      </c>
      <c r="I103" s="180" t="inlineStr">
        <is>
          <t>NAMUR(NO)</t>
        </is>
      </c>
      <c r="J103" s="202" t="inlineStr">
        <is>
          <t>NAMUR</t>
        </is>
      </c>
      <c r="K103" s="649" t="inlineStr">
        <is>
          <t>(NO)</t>
        </is>
      </c>
      <c r="L103" s="173" t="n">
        <v>1</v>
      </c>
      <c r="M103" s="178" t="inlineStr">
        <is>
          <t>-</t>
        </is>
      </c>
      <c r="N103" s="178" t="inlineStr">
        <is>
          <t>Yes</t>
        </is>
      </c>
      <c r="O103" s="178">
        <f>IF(N103="Yes","Y","N")</f>
        <v/>
      </c>
      <c r="P103" s="188" t="inlineStr">
        <is>
          <t>-</t>
        </is>
      </c>
      <c r="Q103" s="181" t="inlineStr">
        <is>
          <t>-</t>
        </is>
      </c>
      <c r="R103" s="188" t="inlineStr">
        <is>
          <t>C01</t>
        </is>
      </c>
      <c r="S103" s="193" t="inlineStr">
        <is>
          <t>18-40-013-iCC</t>
        </is>
      </c>
      <c r="T103" s="193" t="inlineStr">
        <is>
          <t>18-IJB-40-013</t>
        </is>
      </c>
      <c r="U103" s="507" t="inlineStr">
        <is>
          <t>DI-MI</t>
        </is>
      </c>
      <c r="V103" s="200" t="n">
        <v>1840</v>
      </c>
      <c r="W103" s="9">
        <f>LEFT(B103,3)</f>
        <v/>
      </c>
      <c r="X103" s="47">
        <f>F103</f>
        <v/>
      </c>
      <c r="Y103" s="47">
        <f>RIGHT(B103,AB103)</f>
        <v/>
      </c>
      <c r="Z103" s="47">
        <f>W103&amp;X103&amp;Y103</f>
        <v/>
      </c>
      <c r="AA103" s="47">
        <f>LEFT(Y103,1)</f>
        <v/>
      </c>
      <c r="AB103" s="193">
        <f>IF(AC103&lt;&gt;"-",7,6)</f>
        <v/>
      </c>
      <c r="AC103" s="193" t="inlineStr">
        <is>
          <t>6</t>
        </is>
      </c>
    </row>
    <row r="104" ht="13.5" customHeight="1" s="521">
      <c r="A104" s="200" t="n">
        <v>1840</v>
      </c>
      <c r="B104" s="184" t="inlineStr">
        <is>
          <t>18-PZSL-61202</t>
        </is>
      </c>
      <c r="C104" s="182" t="inlineStr">
        <is>
          <t>Limit Switch</t>
        </is>
      </c>
      <c r="D104" s="179" t="inlineStr">
        <is>
          <t>COOL. FROM ET-6102 FOR PRES. CONTR.</t>
        </is>
      </c>
      <c r="E104" s="179" t="inlineStr">
        <is>
          <t>1840-PS07-612</t>
        </is>
      </c>
      <c r="F104" s="178" t="inlineStr">
        <is>
          <t>PZSL</t>
        </is>
      </c>
      <c r="G104" s="179" t="inlineStr">
        <is>
          <t>DCS-DI</t>
        </is>
      </c>
      <c r="H104" s="179" t="inlineStr">
        <is>
          <t>-</t>
        </is>
      </c>
      <c r="I104" s="180" t="inlineStr">
        <is>
          <t>NAMUR(NO)</t>
        </is>
      </c>
      <c r="J104" s="202" t="inlineStr">
        <is>
          <t>NAMUR</t>
        </is>
      </c>
      <c r="K104" s="649" t="inlineStr">
        <is>
          <t>(NO)</t>
        </is>
      </c>
      <c r="L104" s="173" t="n">
        <v>1</v>
      </c>
      <c r="M104" s="178" t="inlineStr">
        <is>
          <t>-</t>
        </is>
      </c>
      <c r="N104" s="178" t="inlineStr">
        <is>
          <t>Yes</t>
        </is>
      </c>
      <c r="O104" s="178">
        <f>IF(N104="Yes","Y","N")</f>
        <v/>
      </c>
      <c r="P104" s="188" t="inlineStr">
        <is>
          <t>-</t>
        </is>
      </c>
      <c r="Q104" s="181" t="inlineStr">
        <is>
          <t>-</t>
        </is>
      </c>
      <c r="R104" s="188" t="inlineStr">
        <is>
          <t>C01</t>
        </is>
      </c>
      <c r="S104" s="193" t="inlineStr">
        <is>
          <t>18-40-013-iCC</t>
        </is>
      </c>
      <c r="T104" s="193" t="inlineStr">
        <is>
          <t>18-IJB-40-013</t>
        </is>
      </c>
      <c r="U104" s="507" t="inlineStr">
        <is>
          <t>DI-MI</t>
        </is>
      </c>
      <c r="V104" s="200" t="n">
        <v>1840</v>
      </c>
      <c r="W104" s="9">
        <f>LEFT(B104,3)</f>
        <v/>
      </c>
      <c r="X104" s="47">
        <f>F104</f>
        <v/>
      </c>
      <c r="Y104" s="47">
        <f>RIGHT(B104,AB104)</f>
        <v/>
      </c>
      <c r="Z104" s="47">
        <f>W104&amp;X104&amp;Y104</f>
        <v/>
      </c>
      <c r="AA104" s="47">
        <f>LEFT(Y104,1)</f>
        <v/>
      </c>
      <c r="AB104" s="193">
        <f>IF(AC104&lt;&gt;"-",7,6)</f>
        <v/>
      </c>
      <c r="AC104" s="193" t="inlineStr">
        <is>
          <t>-</t>
        </is>
      </c>
    </row>
    <row r="105" ht="13.5" customHeight="1" s="521">
      <c r="A105" s="200" t="n">
        <v>1840</v>
      </c>
      <c r="B105" s="184" t="inlineStr">
        <is>
          <t>18-PZSL-61204</t>
        </is>
      </c>
      <c r="C105" s="182" t="inlineStr">
        <is>
          <t>Limit Switch</t>
        </is>
      </c>
      <c r="D105" s="179" t="inlineStr">
        <is>
          <t>HCS TO ET-6105 FOR ET-6102 PRES. CONTR.</t>
        </is>
      </c>
      <c r="E105" s="179" t="inlineStr">
        <is>
          <t>1840-PS07-612</t>
        </is>
      </c>
      <c r="F105" s="178" t="inlineStr">
        <is>
          <t>PZSL</t>
        </is>
      </c>
      <c r="G105" s="179" t="inlineStr">
        <is>
          <t>DCS-DI</t>
        </is>
      </c>
      <c r="H105" s="179" t="inlineStr">
        <is>
          <t>-</t>
        </is>
      </c>
      <c r="I105" s="180" t="inlineStr">
        <is>
          <t>NAMUR(NO)</t>
        </is>
      </c>
      <c r="J105" s="202" t="inlineStr">
        <is>
          <t>NAMUR</t>
        </is>
      </c>
      <c r="K105" s="649" t="inlineStr">
        <is>
          <t>(NO)</t>
        </is>
      </c>
      <c r="L105" s="173" t="n">
        <v>1</v>
      </c>
      <c r="M105" s="178" t="inlineStr">
        <is>
          <t>-</t>
        </is>
      </c>
      <c r="N105" s="178" t="inlineStr">
        <is>
          <t>Yes</t>
        </is>
      </c>
      <c r="O105" s="178">
        <f>IF(N105="Yes","Y","N")</f>
        <v/>
      </c>
      <c r="P105" s="188" t="inlineStr">
        <is>
          <t>-</t>
        </is>
      </c>
      <c r="Q105" s="181" t="inlineStr">
        <is>
          <t>-</t>
        </is>
      </c>
      <c r="R105" s="188" t="inlineStr">
        <is>
          <t>C01</t>
        </is>
      </c>
      <c r="S105" s="193" t="inlineStr">
        <is>
          <t>18-40-013-iCC</t>
        </is>
      </c>
      <c r="T105" s="193" t="inlineStr">
        <is>
          <t>18-IJB-40-013</t>
        </is>
      </c>
      <c r="U105" s="507" t="inlineStr">
        <is>
          <t>DI-MI</t>
        </is>
      </c>
      <c r="V105" s="200" t="n">
        <v>1840</v>
      </c>
      <c r="W105" s="9">
        <f>LEFT(B105,3)</f>
        <v/>
      </c>
      <c r="X105" s="47">
        <f>F105</f>
        <v/>
      </c>
      <c r="Y105" s="47">
        <f>RIGHT(B105,AB105)</f>
        <v/>
      </c>
      <c r="Z105" s="47">
        <f>W105&amp;X105&amp;Y105</f>
        <v/>
      </c>
      <c r="AA105" s="47">
        <f>LEFT(Y105,1)</f>
        <v/>
      </c>
      <c r="AB105" s="193">
        <f>IF(AC105&lt;&gt;"-",7,6)</f>
        <v/>
      </c>
      <c r="AC105" s="193" t="inlineStr">
        <is>
          <t>-</t>
        </is>
      </c>
    </row>
    <row r="106" ht="13.5" customHeight="1" s="521">
      <c r="A106" s="200" t="n">
        <v>1840</v>
      </c>
      <c r="B106" s="184" t="inlineStr">
        <is>
          <t>18-PZSL-61210</t>
        </is>
      </c>
      <c r="C106" s="182" t="inlineStr">
        <is>
          <t>Limit Switch</t>
        </is>
      </c>
      <c r="D106" s="179" t="inlineStr">
        <is>
          <t>COOL. FROM ET-6104 FOR ET-6104 PRES. CONTR.</t>
        </is>
      </c>
      <c r="E106" s="179" t="inlineStr">
        <is>
          <t>1840-PS07-612</t>
        </is>
      </c>
      <c r="F106" s="178" t="inlineStr">
        <is>
          <t>PZSL</t>
        </is>
      </c>
      <c r="G106" s="179" t="inlineStr">
        <is>
          <t>DCS-DI</t>
        </is>
      </c>
      <c r="H106" s="179" t="inlineStr">
        <is>
          <t>-</t>
        </is>
      </c>
      <c r="I106" s="180" t="inlineStr">
        <is>
          <t>NAMUR(NO)</t>
        </is>
      </c>
      <c r="J106" s="202" t="inlineStr">
        <is>
          <t>NAMUR</t>
        </is>
      </c>
      <c r="K106" s="649" t="inlineStr">
        <is>
          <t>(NO)</t>
        </is>
      </c>
      <c r="L106" s="173" t="n">
        <v>1</v>
      </c>
      <c r="M106" s="178" t="inlineStr">
        <is>
          <t>-</t>
        </is>
      </c>
      <c r="N106" s="178" t="inlineStr">
        <is>
          <t>Yes</t>
        </is>
      </c>
      <c r="O106" s="178">
        <f>IF(N106="Yes","Y","N")</f>
        <v/>
      </c>
      <c r="P106" s="188" t="inlineStr">
        <is>
          <t>-</t>
        </is>
      </c>
      <c r="Q106" s="181" t="inlineStr">
        <is>
          <t>-</t>
        </is>
      </c>
      <c r="R106" s="188" t="inlineStr">
        <is>
          <t>C01</t>
        </is>
      </c>
      <c r="S106" s="193" t="inlineStr">
        <is>
          <t>18-40-013-iCC</t>
        </is>
      </c>
      <c r="T106" s="193" t="inlineStr">
        <is>
          <t>18-IJB-40-013</t>
        </is>
      </c>
      <c r="U106" s="507" t="inlineStr">
        <is>
          <t>DI-MI</t>
        </is>
      </c>
      <c r="V106" s="200" t="n">
        <v>1840</v>
      </c>
      <c r="W106" s="9">
        <f>LEFT(B106,3)</f>
        <v/>
      </c>
      <c r="X106" s="47">
        <f>F106</f>
        <v/>
      </c>
      <c r="Y106" s="47">
        <f>RIGHT(B106,AB106)</f>
        <v/>
      </c>
      <c r="Z106" s="47">
        <f>W106&amp;X106&amp;Y106</f>
        <v/>
      </c>
      <c r="AA106" s="47">
        <f>LEFT(Y106,1)</f>
        <v/>
      </c>
      <c r="AB106" s="193">
        <f>IF(AC106&lt;&gt;"-",7,6)</f>
        <v/>
      </c>
      <c r="AC106" s="193" t="inlineStr">
        <is>
          <t>-</t>
        </is>
      </c>
    </row>
    <row r="107" ht="13.5" customHeight="1" s="521">
      <c r="A107" s="200" t="n">
        <v>1840</v>
      </c>
      <c r="B107" s="184" t="inlineStr">
        <is>
          <t>18-PZSL-62104</t>
        </is>
      </c>
      <c r="C107" s="182" t="inlineStr">
        <is>
          <t>Limit Switch</t>
        </is>
      </c>
      <c r="D107" s="179" t="inlineStr">
        <is>
          <t>HCS TO ET-6105 FOR ET-6102 PRES. CONTR.</t>
        </is>
      </c>
      <c r="E107" s="179" t="inlineStr">
        <is>
          <t>1840-PS07-621</t>
        </is>
      </c>
      <c r="F107" s="178" t="inlineStr">
        <is>
          <t>PZSL</t>
        </is>
      </c>
      <c r="G107" s="179" t="inlineStr">
        <is>
          <t>DCS-DI</t>
        </is>
      </c>
      <c r="H107" s="179" t="inlineStr">
        <is>
          <t>-</t>
        </is>
      </c>
      <c r="I107" s="180" t="inlineStr">
        <is>
          <t>NAMUR(NO)</t>
        </is>
      </c>
      <c r="J107" s="202" t="inlineStr">
        <is>
          <t>NAMUR</t>
        </is>
      </c>
      <c r="K107" s="649" t="inlineStr">
        <is>
          <t>(NO)</t>
        </is>
      </c>
      <c r="L107" s="173" t="n">
        <v>1</v>
      </c>
      <c r="M107" s="178" t="inlineStr">
        <is>
          <t>-</t>
        </is>
      </c>
      <c r="N107" s="178" t="inlineStr">
        <is>
          <t>Yes</t>
        </is>
      </c>
      <c r="O107" s="178">
        <f>IF(N107="Yes","Y","N")</f>
        <v/>
      </c>
      <c r="P107" s="188" t="inlineStr">
        <is>
          <t>-</t>
        </is>
      </c>
      <c r="Q107" s="181" t="inlineStr">
        <is>
          <t>-</t>
        </is>
      </c>
      <c r="R107" s="188" t="inlineStr">
        <is>
          <t>C01</t>
        </is>
      </c>
      <c r="S107" s="193" t="inlineStr">
        <is>
          <t>18-40-013-iCC</t>
        </is>
      </c>
      <c r="T107" s="193" t="inlineStr">
        <is>
          <t>18-IJB-40-013</t>
        </is>
      </c>
      <c r="U107" s="507" t="inlineStr">
        <is>
          <t>DI-MI</t>
        </is>
      </c>
      <c r="V107" s="200" t="n">
        <v>1840</v>
      </c>
      <c r="W107" s="9">
        <f>LEFT(B107,3)</f>
        <v/>
      </c>
      <c r="X107" s="47">
        <f>F107</f>
        <v/>
      </c>
      <c r="Y107" s="47">
        <f>RIGHT(B107,AB107)</f>
        <v/>
      </c>
      <c r="Z107" s="47">
        <f>W107&amp;X107&amp;Y107</f>
        <v/>
      </c>
      <c r="AA107" s="47">
        <f>LEFT(Y107,1)</f>
        <v/>
      </c>
      <c r="AB107" s="193">
        <f>IF(AC107&lt;&gt;"-",7,6)</f>
        <v/>
      </c>
      <c r="AC107" s="193" t="inlineStr">
        <is>
          <t>-</t>
        </is>
      </c>
    </row>
    <row r="108" ht="13.5" customHeight="1" s="521">
      <c r="A108" s="200" t="n">
        <v>1840</v>
      </c>
      <c r="B108" s="184" t="inlineStr">
        <is>
          <t>18-FZSL-61103</t>
        </is>
      </c>
      <c r="C108" s="182" t="inlineStr">
        <is>
          <t>Limit Switch</t>
        </is>
      </c>
      <c r="D108" s="179" t="inlineStr">
        <is>
          <t>LIQUID FEED TO TA-6101</t>
        </is>
      </c>
      <c r="E108" s="184" t="inlineStr">
        <is>
          <t>1840-PS07-611</t>
        </is>
      </c>
      <c r="F108" s="178" t="inlineStr">
        <is>
          <t>FZSL</t>
        </is>
      </c>
      <c r="G108" s="179" t="inlineStr">
        <is>
          <t>DCS-DI</t>
        </is>
      </c>
      <c r="H108" s="179" t="inlineStr">
        <is>
          <t>-</t>
        </is>
      </c>
      <c r="I108" s="180" t="inlineStr">
        <is>
          <t>NAMUR(NO)</t>
        </is>
      </c>
      <c r="J108" s="202" t="inlineStr">
        <is>
          <t>NAMUR</t>
        </is>
      </c>
      <c r="K108" s="649" t="inlineStr">
        <is>
          <t>(NO)</t>
        </is>
      </c>
      <c r="L108" s="173" t="n">
        <v>1</v>
      </c>
      <c r="M108" s="178" t="inlineStr">
        <is>
          <t>-</t>
        </is>
      </c>
      <c r="N108" s="178" t="inlineStr">
        <is>
          <t>Yes</t>
        </is>
      </c>
      <c r="O108" s="178">
        <f>IF(N108="Yes","Y","N")</f>
        <v/>
      </c>
      <c r="P108" s="188" t="inlineStr">
        <is>
          <t>-</t>
        </is>
      </c>
      <c r="Q108" s="181" t="inlineStr">
        <is>
          <t>-</t>
        </is>
      </c>
      <c r="R108" s="188" t="inlineStr">
        <is>
          <t>C01</t>
        </is>
      </c>
      <c r="S108" s="193" t="inlineStr">
        <is>
          <t>18-40-004-iCC</t>
        </is>
      </c>
      <c r="T108" s="193" t="inlineStr">
        <is>
          <t>18-IJB-40-004</t>
        </is>
      </c>
      <c r="U108" s="507" t="inlineStr">
        <is>
          <t>DI-MI</t>
        </is>
      </c>
      <c r="V108" s="200" t="n">
        <v>1840</v>
      </c>
      <c r="W108" s="9">
        <f>LEFT(B108,3)</f>
        <v/>
      </c>
      <c r="X108" s="47">
        <f>F108</f>
        <v/>
      </c>
      <c r="Y108" s="47">
        <f>RIGHT(B108,AB108)</f>
        <v/>
      </c>
      <c r="Z108" s="47">
        <f>W108&amp;X108&amp;Y108</f>
        <v/>
      </c>
      <c r="AA108" s="47">
        <f>LEFT(Y108,1)</f>
        <v/>
      </c>
      <c r="AB108" s="193">
        <f>IF(AC108&lt;&gt;"-",7,6)</f>
        <v/>
      </c>
      <c r="AC108" s="193" t="inlineStr">
        <is>
          <t>-</t>
        </is>
      </c>
    </row>
    <row r="109" ht="13.5" customHeight="1" s="521">
      <c r="A109" s="200" t="n">
        <v>1840</v>
      </c>
      <c r="B109" s="184" t="inlineStr">
        <is>
          <t>18-FZSL-61104</t>
        </is>
      </c>
      <c r="C109" s="182" t="inlineStr">
        <is>
          <t>Limit Switch</t>
        </is>
      </c>
      <c r="D109" s="179" t="inlineStr">
        <is>
          <t>LLP STEAM TO ET-6101</t>
        </is>
      </c>
      <c r="E109" s="184" t="inlineStr">
        <is>
          <t>1840-PS07-611</t>
        </is>
      </c>
      <c r="F109" s="178" t="inlineStr">
        <is>
          <t>FZSL</t>
        </is>
      </c>
      <c r="G109" s="179" t="inlineStr">
        <is>
          <t>DCS-DI</t>
        </is>
      </c>
      <c r="H109" s="179" t="inlineStr">
        <is>
          <t>-</t>
        </is>
      </c>
      <c r="I109" s="180" t="inlineStr">
        <is>
          <t>NAMUR(NO)</t>
        </is>
      </c>
      <c r="J109" s="202" t="inlineStr">
        <is>
          <t>NAMUR</t>
        </is>
      </c>
      <c r="K109" s="649" t="inlineStr">
        <is>
          <t>(NO)</t>
        </is>
      </c>
      <c r="L109" s="173" t="n">
        <v>1</v>
      </c>
      <c r="M109" s="178" t="inlineStr">
        <is>
          <t>-</t>
        </is>
      </c>
      <c r="N109" s="178" t="inlineStr">
        <is>
          <t>Yes</t>
        </is>
      </c>
      <c r="O109" s="178">
        <f>IF(N109="Yes","Y","N")</f>
        <v/>
      </c>
      <c r="P109" s="188" t="inlineStr">
        <is>
          <t>-</t>
        </is>
      </c>
      <c r="Q109" s="181" t="inlineStr">
        <is>
          <t>-</t>
        </is>
      </c>
      <c r="R109" s="188" t="inlineStr">
        <is>
          <t>C01</t>
        </is>
      </c>
      <c r="S109" s="193" t="inlineStr">
        <is>
          <t>18-40-009-iCC</t>
        </is>
      </c>
      <c r="T109" s="193" t="inlineStr">
        <is>
          <t>18-IJB-40-009</t>
        </is>
      </c>
      <c r="U109" s="507" t="inlineStr">
        <is>
          <t>DI-MI</t>
        </is>
      </c>
      <c r="V109" s="200" t="n">
        <v>1840</v>
      </c>
      <c r="W109" s="9">
        <f>LEFT(B109,3)</f>
        <v/>
      </c>
      <c r="X109" s="47">
        <f>F109</f>
        <v/>
      </c>
      <c r="Y109" s="47">
        <f>RIGHT(B109,AB109)</f>
        <v/>
      </c>
      <c r="Z109" s="47">
        <f>W109&amp;X109&amp;Y109</f>
        <v/>
      </c>
      <c r="AA109" s="47">
        <f>LEFT(Y109,1)</f>
        <v/>
      </c>
      <c r="AB109" s="193">
        <f>IF(AC109&lt;&gt;"-",7,6)</f>
        <v/>
      </c>
      <c r="AC109" s="193" t="inlineStr">
        <is>
          <t>-</t>
        </is>
      </c>
    </row>
    <row r="110" ht="13.5" customHeight="1" s="521">
      <c r="A110" s="200" t="n">
        <v>1840</v>
      </c>
      <c r="B110" s="184" t="inlineStr">
        <is>
          <t>18-FZSL-61201</t>
        </is>
      </c>
      <c r="C110" s="182" t="inlineStr">
        <is>
          <t>Limit Switch</t>
        </is>
      </c>
      <c r="D110" s="179" t="inlineStr">
        <is>
          <t>RECOV. ETHY. TO TA-6102 FLOW CONTROL</t>
        </is>
      </c>
      <c r="E110" s="179" t="inlineStr">
        <is>
          <t>1840-PS07-612</t>
        </is>
      </c>
      <c r="F110" s="178" t="inlineStr">
        <is>
          <t>FZSL</t>
        </is>
      </c>
      <c r="G110" s="179" t="inlineStr">
        <is>
          <t>DCS-DI</t>
        </is>
      </c>
      <c r="H110" s="179" t="inlineStr">
        <is>
          <t>-</t>
        </is>
      </c>
      <c r="I110" s="180" t="inlineStr">
        <is>
          <t>NAMUR(NO)</t>
        </is>
      </c>
      <c r="J110" s="202" t="inlineStr">
        <is>
          <t>NAMUR</t>
        </is>
      </c>
      <c r="K110" s="649" t="inlineStr">
        <is>
          <t>(NO)</t>
        </is>
      </c>
      <c r="L110" s="173" t="n">
        <v>1</v>
      </c>
      <c r="M110" s="178" t="inlineStr">
        <is>
          <t>-</t>
        </is>
      </c>
      <c r="N110" s="178" t="inlineStr">
        <is>
          <t>Yes</t>
        </is>
      </c>
      <c r="O110" s="178">
        <f>IF(N110="Yes","Y","N")</f>
        <v/>
      </c>
      <c r="P110" s="188" t="inlineStr">
        <is>
          <t>-</t>
        </is>
      </c>
      <c r="Q110" s="181" t="inlineStr">
        <is>
          <t>-</t>
        </is>
      </c>
      <c r="R110" s="188" t="inlineStr">
        <is>
          <t>C01</t>
        </is>
      </c>
      <c r="S110" s="193" t="inlineStr">
        <is>
          <t>18-40-013-iCC</t>
        </is>
      </c>
      <c r="T110" s="193" t="inlineStr">
        <is>
          <t>18-IJB-40-013</t>
        </is>
      </c>
      <c r="U110" s="507" t="inlineStr">
        <is>
          <t>DI-MI</t>
        </is>
      </c>
      <c r="V110" s="200" t="n">
        <v>1840</v>
      </c>
      <c r="W110" s="9">
        <f>LEFT(B110,3)</f>
        <v/>
      </c>
      <c r="X110" s="47">
        <f>F110</f>
        <v/>
      </c>
      <c r="Y110" s="47">
        <f>RIGHT(B110,AB110)</f>
        <v/>
      </c>
      <c r="Z110" s="47">
        <f>W110&amp;X110&amp;Y110</f>
        <v/>
      </c>
      <c r="AA110" s="47">
        <f>LEFT(Y110,1)</f>
        <v/>
      </c>
      <c r="AB110" s="193">
        <f>IF(AC110&lt;&gt;"-",7,6)</f>
        <v/>
      </c>
      <c r="AC110" s="193" t="inlineStr">
        <is>
          <t>-</t>
        </is>
      </c>
    </row>
    <row r="111" ht="13.5" customHeight="1" s="521">
      <c r="A111" s="200" t="n">
        <v>1840</v>
      </c>
      <c r="B111" s="184" t="inlineStr">
        <is>
          <t>18-FZSL-61202</t>
        </is>
      </c>
      <c r="C111" s="182" t="inlineStr">
        <is>
          <t>Limit Switch</t>
        </is>
      </c>
      <c r="D111" s="179" t="inlineStr">
        <is>
          <t>HCS TO TA-6101 REFLUX FLOW CONTROL</t>
        </is>
      </c>
      <c r="E111" s="179" t="inlineStr">
        <is>
          <t>1840-PS07-612</t>
        </is>
      </c>
      <c r="F111" s="178" t="inlineStr">
        <is>
          <t>FZSL</t>
        </is>
      </c>
      <c r="G111" s="179" t="inlineStr">
        <is>
          <t>DCS-DI</t>
        </is>
      </c>
      <c r="H111" s="179" t="inlineStr">
        <is>
          <t>-</t>
        </is>
      </c>
      <c r="I111" s="180" t="inlineStr">
        <is>
          <t>NAMUR(NO)</t>
        </is>
      </c>
      <c r="J111" s="202" t="inlineStr">
        <is>
          <t>NAMUR</t>
        </is>
      </c>
      <c r="K111" s="649" t="inlineStr">
        <is>
          <t>(NO)</t>
        </is>
      </c>
      <c r="L111" s="173" t="n">
        <v>1</v>
      </c>
      <c r="M111" s="178" t="inlineStr">
        <is>
          <t>-</t>
        </is>
      </c>
      <c r="N111" s="178" t="inlineStr">
        <is>
          <t>Yes</t>
        </is>
      </c>
      <c r="O111" s="178">
        <f>IF(N111="Yes","Y","N")</f>
        <v/>
      </c>
      <c r="P111" s="188" t="inlineStr">
        <is>
          <t>-</t>
        </is>
      </c>
      <c r="Q111" s="181" t="inlineStr">
        <is>
          <t>-</t>
        </is>
      </c>
      <c r="R111" s="188" t="inlineStr">
        <is>
          <t>C01</t>
        </is>
      </c>
      <c r="S111" s="193" t="inlineStr">
        <is>
          <t>18-40-013-iCC</t>
        </is>
      </c>
      <c r="T111" s="193" t="inlineStr">
        <is>
          <t>18-IJB-40-013</t>
        </is>
      </c>
      <c r="U111" s="507" t="inlineStr">
        <is>
          <t>DI-MI</t>
        </is>
      </c>
      <c r="V111" s="200" t="n">
        <v>1840</v>
      </c>
      <c r="W111" s="9">
        <f>LEFT(B111,3)</f>
        <v/>
      </c>
      <c r="X111" s="47">
        <f>F111</f>
        <v/>
      </c>
      <c r="Y111" s="47">
        <f>RIGHT(B111,AB111)</f>
        <v/>
      </c>
      <c r="Z111" s="47">
        <f>W111&amp;X111&amp;Y111</f>
        <v/>
      </c>
      <c r="AA111" s="47">
        <f>LEFT(Y111,1)</f>
        <v/>
      </c>
      <c r="AB111" s="193">
        <f>IF(AC111&lt;&gt;"-",7,6)</f>
        <v/>
      </c>
      <c r="AC111" s="193" t="inlineStr">
        <is>
          <t>-</t>
        </is>
      </c>
    </row>
    <row r="112" ht="13.5" customHeight="1" s="521">
      <c r="A112" s="200" t="n">
        <v>1840</v>
      </c>
      <c r="B112" s="184" t="inlineStr">
        <is>
          <t>18-FZSL-62101</t>
        </is>
      </c>
      <c r="C112" s="182" t="inlineStr">
        <is>
          <t>Limit Switch</t>
        </is>
      </c>
      <c r="D112" s="179" t="inlineStr">
        <is>
          <t>C3 TO TA-6201</t>
        </is>
      </c>
      <c r="E112" s="179" t="inlineStr">
        <is>
          <t>1840-PS07-621</t>
        </is>
      </c>
      <c r="F112" s="178" t="inlineStr">
        <is>
          <t>FZSL</t>
        </is>
      </c>
      <c r="G112" s="179" t="inlineStr">
        <is>
          <t>DCS-DI</t>
        </is>
      </c>
      <c r="H112" s="179" t="inlineStr">
        <is>
          <t>-</t>
        </is>
      </c>
      <c r="I112" s="180" t="inlineStr">
        <is>
          <t>NAMUR(NO)</t>
        </is>
      </c>
      <c r="J112" s="202" t="inlineStr">
        <is>
          <t>NAMUR</t>
        </is>
      </c>
      <c r="K112" s="649" t="inlineStr">
        <is>
          <t>(NO)</t>
        </is>
      </c>
      <c r="L112" s="173" t="n">
        <v>1</v>
      </c>
      <c r="M112" s="178" t="inlineStr">
        <is>
          <t>-</t>
        </is>
      </c>
      <c r="N112" s="178" t="inlineStr">
        <is>
          <t>Yes</t>
        </is>
      </c>
      <c r="O112" s="178">
        <f>IF(N112="Yes","Y","N")</f>
        <v/>
      </c>
      <c r="P112" s="188" t="inlineStr">
        <is>
          <t>-</t>
        </is>
      </c>
      <c r="Q112" s="181" t="inlineStr">
        <is>
          <t>-</t>
        </is>
      </c>
      <c r="R112" s="188" t="inlineStr">
        <is>
          <t>C01</t>
        </is>
      </c>
      <c r="S112" s="193" t="inlineStr">
        <is>
          <t>18-40-004-iCC</t>
        </is>
      </c>
      <c r="T112" s="193" t="inlineStr">
        <is>
          <t>18-IJB-40-004</t>
        </is>
      </c>
      <c r="U112" s="507" t="inlineStr">
        <is>
          <t>DI-MI</t>
        </is>
      </c>
      <c r="V112" s="200" t="n">
        <v>1840</v>
      </c>
      <c r="W112" s="9">
        <f>LEFT(B112,3)</f>
        <v/>
      </c>
      <c r="X112" s="47">
        <f>F112</f>
        <v/>
      </c>
      <c r="Y112" s="47">
        <f>RIGHT(B112,AB112)</f>
        <v/>
      </c>
      <c r="Z112" s="47">
        <f>W112&amp;X112&amp;Y112</f>
        <v/>
      </c>
      <c r="AA112" s="47">
        <f>LEFT(Y112,1)</f>
        <v/>
      </c>
      <c r="AB112" s="193">
        <f>IF(AC112&lt;&gt;"-",7,6)</f>
        <v/>
      </c>
      <c r="AC112" s="193" t="inlineStr">
        <is>
          <t>-</t>
        </is>
      </c>
    </row>
    <row r="113" ht="13.5" customHeight="1" s="521">
      <c r="A113" s="200" t="n">
        <v>1840</v>
      </c>
      <c r="B113" s="184" t="inlineStr">
        <is>
          <t>18-FZSL-62104</t>
        </is>
      </c>
      <c r="C113" s="182" t="inlineStr">
        <is>
          <t>Limit Switch</t>
        </is>
      </c>
      <c r="D113" s="179" t="inlineStr">
        <is>
          <t>PROPANE FROM TA-6201 FLOW CONTROL</t>
        </is>
      </c>
      <c r="E113" s="179" t="inlineStr">
        <is>
          <t>1840-PS07-621</t>
        </is>
      </c>
      <c r="F113" s="178" t="inlineStr">
        <is>
          <t>FZSL</t>
        </is>
      </c>
      <c r="G113" s="179" t="inlineStr">
        <is>
          <t>DCS-DI</t>
        </is>
      </c>
      <c r="H113" s="179" t="inlineStr">
        <is>
          <t>-</t>
        </is>
      </c>
      <c r="I113" s="180" t="inlineStr">
        <is>
          <t>NAMUR(NO)</t>
        </is>
      </c>
      <c r="J113" s="202" t="inlineStr">
        <is>
          <t>NAMUR</t>
        </is>
      </c>
      <c r="K113" s="649" t="inlineStr">
        <is>
          <t>(NO)</t>
        </is>
      </c>
      <c r="L113" s="173" t="n">
        <v>1</v>
      </c>
      <c r="M113" s="178" t="inlineStr">
        <is>
          <t>-</t>
        </is>
      </c>
      <c r="N113" s="178" t="inlineStr">
        <is>
          <t>Yes</t>
        </is>
      </c>
      <c r="O113" s="178">
        <f>IF(N113="Yes","Y","N")</f>
        <v/>
      </c>
      <c r="P113" s="188" t="inlineStr">
        <is>
          <t>-</t>
        </is>
      </c>
      <c r="Q113" s="181" t="inlineStr">
        <is>
          <t>-</t>
        </is>
      </c>
      <c r="R113" s="188" t="inlineStr">
        <is>
          <t>C01</t>
        </is>
      </c>
      <c r="S113" s="193" t="inlineStr">
        <is>
          <t>18-40-009-iCC</t>
        </is>
      </c>
      <c r="T113" s="193" t="inlineStr">
        <is>
          <t>18-IJB-40-009</t>
        </is>
      </c>
      <c r="U113" s="507" t="inlineStr">
        <is>
          <t>DI-MI</t>
        </is>
      </c>
      <c r="V113" s="200" t="n">
        <v>1840</v>
      </c>
      <c r="W113" s="9">
        <f>LEFT(B113,3)</f>
        <v/>
      </c>
      <c r="X113" s="47">
        <f>F113</f>
        <v/>
      </c>
      <c r="Y113" s="47">
        <f>RIGHT(B113,AB113)</f>
        <v/>
      </c>
      <c r="Z113" s="47">
        <f>W113&amp;X113&amp;Y113</f>
        <v/>
      </c>
      <c r="AA113" s="47">
        <f>LEFT(Y113,1)</f>
        <v/>
      </c>
      <c r="AB113" s="193">
        <f>IF(AC113&lt;&gt;"-",7,6)</f>
        <v/>
      </c>
      <c r="AC113" s="193" t="inlineStr">
        <is>
          <t>-</t>
        </is>
      </c>
    </row>
    <row r="114" ht="13.5" customHeight="1" s="521">
      <c r="A114" s="200" t="n">
        <v>1840</v>
      </c>
      <c r="B114" s="184" t="inlineStr">
        <is>
          <t>18-FZSL-62105</t>
        </is>
      </c>
      <c r="C114" s="182" t="inlineStr">
        <is>
          <t>Limit Switch</t>
        </is>
      </c>
      <c r="D114" s="179" t="inlineStr">
        <is>
          <t>PR TO OSBL TANK FLOW CONTR.</t>
        </is>
      </c>
      <c r="E114" s="179" t="inlineStr">
        <is>
          <t>1840-PS07-621</t>
        </is>
      </c>
      <c r="F114" s="178" t="inlineStr">
        <is>
          <t>FZSL</t>
        </is>
      </c>
      <c r="G114" s="179" t="inlineStr">
        <is>
          <t>DCS-DI</t>
        </is>
      </c>
      <c r="H114" s="179" t="inlineStr">
        <is>
          <t>-</t>
        </is>
      </c>
      <c r="I114" s="180" t="inlineStr">
        <is>
          <t>NAMUR(NO)</t>
        </is>
      </c>
      <c r="J114" s="202" t="inlineStr">
        <is>
          <t>NAMUR</t>
        </is>
      </c>
      <c r="K114" s="649" t="inlineStr">
        <is>
          <t>(NO)</t>
        </is>
      </c>
      <c r="L114" s="173" t="n">
        <v>1</v>
      </c>
      <c r="M114" s="178" t="inlineStr">
        <is>
          <t>-</t>
        </is>
      </c>
      <c r="N114" s="178" t="inlineStr">
        <is>
          <t>Yes</t>
        </is>
      </c>
      <c r="O114" s="178">
        <f>IF(N114="Yes","Y","N")</f>
        <v/>
      </c>
      <c r="P114" s="188" t="inlineStr">
        <is>
          <t>-</t>
        </is>
      </c>
      <c r="Q114" s="181" t="inlineStr">
        <is>
          <t>-</t>
        </is>
      </c>
      <c r="R114" s="188" t="inlineStr">
        <is>
          <t>C01</t>
        </is>
      </c>
      <c r="S114" s="193" t="inlineStr">
        <is>
          <t>18-40-009-iCC</t>
        </is>
      </c>
      <c r="T114" s="193" t="inlineStr">
        <is>
          <t>18-IJB-40-009</t>
        </is>
      </c>
      <c r="U114" s="507" t="inlineStr">
        <is>
          <t>DI-MI</t>
        </is>
      </c>
      <c r="V114" s="200" t="n">
        <v>1840</v>
      </c>
      <c r="W114" s="9">
        <f>LEFT(B114,3)</f>
        <v/>
      </c>
      <c r="X114" s="47">
        <f>F114</f>
        <v/>
      </c>
      <c r="Y114" s="47">
        <f>RIGHT(B114,AB114)</f>
        <v/>
      </c>
      <c r="Z114" s="47">
        <f>W114&amp;X114&amp;Y114</f>
        <v/>
      </c>
      <c r="AA114" s="47">
        <f>LEFT(Y114,1)</f>
        <v/>
      </c>
      <c r="AB114" s="193">
        <f>IF(AC114&lt;&gt;"-",7,6)</f>
        <v/>
      </c>
      <c r="AC114" s="193" t="inlineStr">
        <is>
          <t>-</t>
        </is>
      </c>
    </row>
    <row r="115" ht="13.5" customHeight="1" s="521">
      <c r="A115" s="200" t="n">
        <v>1840</v>
      </c>
      <c r="B115" s="184" t="inlineStr">
        <is>
          <t>18-LZSL-61201</t>
        </is>
      </c>
      <c r="C115" s="182" t="inlineStr">
        <is>
          <t>Limit Switch</t>
        </is>
      </c>
      <c r="D115" s="179" t="inlineStr">
        <is>
          <t>COOL. TO ET-6104 LEVEL CONTROL</t>
        </is>
      </c>
      <c r="E115" s="179" t="inlineStr">
        <is>
          <t>1840-PS07-612</t>
        </is>
      </c>
      <c r="F115" s="178" t="inlineStr">
        <is>
          <t>LZSL</t>
        </is>
      </c>
      <c r="G115" s="179" t="inlineStr">
        <is>
          <t>DCS-DI</t>
        </is>
      </c>
      <c r="H115" s="179" t="inlineStr">
        <is>
          <t>-</t>
        </is>
      </c>
      <c r="I115" s="180" t="inlineStr">
        <is>
          <t>NAMUR(NO)</t>
        </is>
      </c>
      <c r="J115" s="202" t="inlineStr">
        <is>
          <t>NAMUR</t>
        </is>
      </c>
      <c r="K115" s="649" t="inlineStr">
        <is>
          <t>(NO)</t>
        </is>
      </c>
      <c r="L115" s="173" t="n">
        <v>1</v>
      </c>
      <c r="M115" s="178" t="inlineStr">
        <is>
          <t>-</t>
        </is>
      </c>
      <c r="N115" s="178" t="inlineStr">
        <is>
          <t>Yes</t>
        </is>
      </c>
      <c r="O115" s="178">
        <f>IF(N115="Yes","Y","N")</f>
        <v/>
      </c>
      <c r="P115" s="188" t="inlineStr">
        <is>
          <t>-</t>
        </is>
      </c>
      <c r="Q115" s="181" t="inlineStr">
        <is>
          <t>-</t>
        </is>
      </c>
      <c r="R115" s="188" t="inlineStr">
        <is>
          <t>C01</t>
        </is>
      </c>
      <c r="S115" s="193" t="inlineStr">
        <is>
          <t>18-40-013-iCC</t>
        </is>
      </c>
      <c r="T115" s="193" t="inlineStr">
        <is>
          <t>18-IJB-40-013</t>
        </is>
      </c>
      <c r="U115" s="507" t="inlineStr">
        <is>
          <t>DI-MI</t>
        </is>
      </c>
      <c r="V115" s="200" t="n">
        <v>1840</v>
      </c>
      <c r="W115" s="9">
        <f>LEFT(B115,3)</f>
        <v/>
      </c>
      <c r="X115" s="47">
        <f>F115</f>
        <v/>
      </c>
      <c r="Y115" s="47">
        <f>RIGHT(B115,AB115)</f>
        <v/>
      </c>
      <c r="Z115" s="47">
        <f>W115&amp;X115&amp;Y115</f>
        <v/>
      </c>
      <c r="AA115" s="47">
        <f>LEFT(Y115,1)</f>
        <v/>
      </c>
      <c r="AB115" s="193">
        <f>IF(AC115&lt;&gt;"-",7,6)</f>
        <v/>
      </c>
      <c r="AC115" s="193" t="inlineStr">
        <is>
          <t>-</t>
        </is>
      </c>
    </row>
    <row r="116" ht="13.5" customHeight="1" s="521">
      <c r="A116" s="200" t="n">
        <v>1840</v>
      </c>
      <c r="B116" s="184" t="inlineStr">
        <is>
          <t>18-LZSL-61202</t>
        </is>
      </c>
      <c r="C116" s="182" t="inlineStr">
        <is>
          <t>Limit Switch</t>
        </is>
      </c>
      <c r="D116" s="179" t="inlineStr">
        <is>
          <t>COOL. TO ET-6102 LEVEL CONTR.</t>
        </is>
      </c>
      <c r="E116" s="179" t="inlineStr">
        <is>
          <t>1840-PS07-612</t>
        </is>
      </c>
      <c r="F116" s="178" t="inlineStr">
        <is>
          <t>LZSL</t>
        </is>
      </c>
      <c r="G116" s="179" t="inlineStr">
        <is>
          <t>DCS-DI</t>
        </is>
      </c>
      <c r="H116" s="179" t="inlineStr">
        <is>
          <t>-</t>
        </is>
      </c>
      <c r="I116" s="180" t="inlineStr">
        <is>
          <t>NAMUR(NO)</t>
        </is>
      </c>
      <c r="J116" s="202" t="inlineStr">
        <is>
          <t>NAMUR</t>
        </is>
      </c>
      <c r="K116" s="649" t="inlineStr">
        <is>
          <t>(NO)</t>
        </is>
      </c>
      <c r="L116" s="173" t="n">
        <v>1</v>
      </c>
      <c r="M116" s="178" t="inlineStr">
        <is>
          <t>-</t>
        </is>
      </c>
      <c r="N116" s="178" t="inlineStr">
        <is>
          <t>Yes</t>
        </is>
      </c>
      <c r="O116" s="178">
        <f>IF(N116="Yes","Y","N")</f>
        <v/>
      </c>
      <c r="P116" s="188" t="inlineStr">
        <is>
          <t>-</t>
        </is>
      </c>
      <c r="Q116" s="181" t="inlineStr">
        <is>
          <t>-</t>
        </is>
      </c>
      <c r="R116" s="188" t="inlineStr">
        <is>
          <t>C01</t>
        </is>
      </c>
      <c r="S116" s="193" t="inlineStr">
        <is>
          <t>18-40-013-iCC</t>
        </is>
      </c>
      <c r="T116" s="193" t="inlineStr">
        <is>
          <t>18-IJB-40-013</t>
        </is>
      </c>
      <c r="U116" s="507" t="inlineStr">
        <is>
          <t>DI-MI</t>
        </is>
      </c>
      <c r="V116" s="200" t="n">
        <v>1840</v>
      </c>
      <c r="W116" s="9">
        <f>LEFT(B116,3)</f>
        <v/>
      </c>
      <c r="X116" s="47">
        <f>F116</f>
        <v/>
      </c>
      <c r="Y116" s="47">
        <f>RIGHT(B116,AB116)</f>
        <v/>
      </c>
      <c r="Z116" s="47">
        <f>W116&amp;X116&amp;Y116</f>
        <v/>
      </c>
      <c r="AA116" s="47">
        <f>LEFT(Y116,1)</f>
        <v/>
      </c>
      <c r="AB116" s="193">
        <f>IF(AC116&lt;&gt;"-",7,6)</f>
        <v/>
      </c>
      <c r="AC116" s="193" t="inlineStr">
        <is>
          <t>-</t>
        </is>
      </c>
    </row>
    <row r="117" ht="13.5" customHeight="1" s="521">
      <c r="A117" s="200" t="n">
        <v>1840</v>
      </c>
      <c r="B117" s="184" t="inlineStr">
        <is>
          <t>18-LZSL-61203</t>
        </is>
      </c>
      <c r="C117" s="182" t="inlineStr">
        <is>
          <t>Limit Switch</t>
        </is>
      </c>
      <c r="D117" s="179" t="inlineStr">
        <is>
          <t>C2 OFFSPEC TO OSBL FOR VE-6103 LEVEL CONTR.</t>
        </is>
      </c>
      <c r="E117" s="179" t="inlineStr">
        <is>
          <t>1840-PS07-612</t>
        </is>
      </c>
      <c r="F117" s="178" t="inlineStr">
        <is>
          <t>LZSL</t>
        </is>
      </c>
      <c r="G117" s="179" t="inlineStr">
        <is>
          <t>DCS-DI</t>
        </is>
      </c>
      <c r="H117" s="179" t="inlineStr">
        <is>
          <t>-</t>
        </is>
      </c>
      <c r="I117" s="180" t="inlineStr">
        <is>
          <t>NAMUR(NO)</t>
        </is>
      </c>
      <c r="J117" s="202" t="inlineStr">
        <is>
          <t>NAMUR</t>
        </is>
      </c>
      <c r="K117" s="649" t="inlineStr">
        <is>
          <t>(NO)</t>
        </is>
      </c>
      <c r="L117" s="173" t="n">
        <v>1</v>
      </c>
      <c r="M117" s="178" t="inlineStr">
        <is>
          <t>-</t>
        </is>
      </c>
      <c r="N117" s="178" t="inlineStr">
        <is>
          <t>Yes</t>
        </is>
      </c>
      <c r="O117" s="178">
        <f>IF(N117="Yes","Y","N")</f>
        <v/>
      </c>
      <c r="P117" s="188" t="inlineStr">
        <is>
          <t>-</t>
        </is>
      </c>
      <c r="Q117" s="181" t="inlineStr">
        <is>
          <t>-</t>
        </is>
      </c>
      <c r="R117" s="188" t="inlineStr">
        <is>
          <t>C01</t>
        </is>
      </c>
      <c r="S117" s="193" t="inlineStr">
        <is>
          <t>18-40-013-iCC</t>
        </is>
      </c>
      <c r="T117" s="193" t="inlineStr">
        <is>
          <t>18-IJB-40-013</t>
        </is>
      </c>
      <c r="U117" s="507" t="inlineStr">
        <is>
          <t>DI-MI</t>
        </is>
      </c>
      <c r="V117" s="200" t="n">
        <v>1840</v>
      </c>
      <c r="W117" s="9">
        <f>LEFT(B117,3)</f>
        <v/>
      </c>
      <c r="X117" s="47">
        <f>F117</f>
        <v/>
      </c>
      <c r="Y117" s="47">
        <f>RIGHT(B117,AB117)</f>
        <v/>
      </c>
      <c r="Z117" s="47">
        <f>W117&amp;X117&amp;Y117</f>
        <v/>
      </c>
      <c r="AA117" s="47">
        <f>LEFT(Y117,1)</f>
        <v/>
      </c>
      <c r="AB117" s="193">
        <f>IF(AC117&lt;&gt;"-",7,6)</f>
        <v/>
      </c>
      <c r="AC117" s="193" t="inlineStr">
        <is>
          <t>-</t>
        </is>
      </c>
    </row>
    <row r="118" ht="13.5" customHeight="1" s="521">
      <c r="A118" s="200" t="n">
        <v>1840</v>
      </c>
      <c r="B118" s="184" t="inlineStr">
        <is>
          <t>18-XZSH-61102</t>
        </is>
      </c>
      <c r="C118" s="182" t="inlineStr">
        <is>
          <t>Limit Switch</t>
        </is>
      </c>
      <c r="D118" s="184" t="inlineStr">
        <is>
          <t>RECOV. MONOMERS FROM UP-6501</t>
        </is>
      </c>
      <c r="E118" s="179" t="inlineStr">
        <is>
          <t>1840-PS07-611</t>
        </is>
      </c>
      <c r="F118" s="178" t="inlineStr">
        <is>
          <t>XZSH</t>
        </is>
      </c>
      <c r="G118" s="179" t="inlineStr">
        <is>
          <t>DCS-DI</t>
        </is>
      </c>
      <c r="H118" s="179" t="inlineStr">
        <is>
          <t>-</t>
        </is>
      </c>
      <c r="I118" s="180" t="inlineStr">
        <is>
          <t>NAMUR(NO)</t>
        </is>
      </c>
      <c r="J118" s="202" t="inlineStr">
        <is>
          <t>NAMUR</t>
        </is>
      </c>
      <c r="K118" s="649" t="inlineStr">
        <is>
          <t>(NO)</t>
        </is>
      </c>
      <c r="L118" s="173" t="n">
        <v>1</v>
      </c>
      <c r="M118" s="178" t="inlineStr">
        <is>
          <t>-</t>
        </is>
      </c>
      <c r="N118" s="178" t="inlineStr">
        <is>
          <t>Yes</t>
        </is>
      </c>
      <c r="O118" s="178">
        <f>IF(N118="Yes","Y","N")</f>
        <v/>
      </c>
      <c r="P118" s="188" t="inlineStr">
        <is>
          <t>-</t>
        </is>
      </c>
      <c r="Q118" s="181" t="inlineStr">
        <is>
          <t>-</t>
        </is>
      </c>
      <c r="R118" s="188" t="inlineStr">
        <is>
          <t>C01</t>
        </is>
      </c>
      <c r="S118" s="193" t="inlineStr">
        <is>
          <t>18-40-014-iCC</t>
        </is>
      </c>
      <c r="T118" s="193" t="inlineStr">
        <is>
          <t>18-IJB-40-014</t>
        </is>
      </c>
      <c r="U118" s="507" t="inlineStr">
        <is>
          <t>DI-MI</t>
        </is>
      </c>
      <c r="V118" s="200" t="n">
        <v>1840</v>
      </c>
      <c r="W118" s="9">
        <f>LEFT(B118,3)</f>
        <v/>
      </c>
      <c r="X118" s="47">
        <f>F118</f>
        <v/>
      </c>
      <c r="Y118" s="47">
        <f>RIGHT(B118,AB118)</f>
        <v/>
      </c>
      <c r="Z118" s="47">
        <f>W118&amp;X118&amp;Y118</f>
        <v/>
      </c>
      <c r="AA118" s="47">
        <f>LEFT(Y118,1)</f>
        <v/>
      </c>
      <c r="AB118" s="193">
        <f>IF(AC118&lt;&gt;"-",7,6)</f>
        <v/>
      </c>
      <c r="AC118" s="193" t="inlineStr">
        <is>
          <t>-</t>
        </is>
      </c>
    </row>
    <row r="119" ht="13.5" customHeight="1" s="521">
      <c r="A119" s="200" t="n">
        <v>1840</v>
      </c>
      <c r="B119" s="184" t="inlineStr">
        <is>
          <t>18-XZSL-61102</t>
        </is>
      </c>
      <c r="C119" s="182" t="inlineStr">
        <is>
          <t>Limit Switch</t>
        </is>
      </c>
      <c r="D119" s="184" t="inlineStr">
        <is>
          <t>RECOV. MONOMERS FROM UP-6501</t>
        </is>
      </c>
      <c r="E119" s="179" t="inlineStr">
        <is>
          <t>1840-PS07-611</t>
        </is>
      </c>
      <c r="F119" s="178" t="inlineStr">
        <is>
          <t>XZSL</t>
        </is>
      </c>
      <c r="G119" s="179" t="inlineStr">
        <is>
          <t>DCS-DI</t>
        </is>
      </c>
      <c r="H119" s="179" t="inlineStr">
        <is>
          <t>-</t>
        </is>
      </c>
      <c r="I119" s="180" t="inlineStr">
        <is>
          <t>NAMUR(NO)</t>
        </is>
      </c>
      <c r="J119" s="202" t="inlineStr">
        <is>
          <t>NAMUR</t>
        </is>
      </c>
      <c r="K119" s="649" t="inlineStr">
        <is>
          <t>(NO)</t>
        </is>
      </c>
      <c r="L119" s="173" t="n">
        <v>1</v>
      </c>
      <c r="M119" s="178" t="inlineStr">
        <is>
          <t>-</t>
        </is>
      </c>
      <c r="N119" s="178" t="inlineStr">
        <is>
          <t>Yes</t>
        </is>
      </c>
      <c r="O119" s="178">
        <f>IF(N119="Yes","Y","N")</f>
        <v/>
      </c>
      <c r="P119" s="188" t="inlineStr">
        <is>
          <t>-</t>
        </is>
      </c>
      <c r="Q119" s="181" t="inlineStr">
        <is>
          <t>-</t>
        </is>
      </c>
      <c r="R119" s="188" t="inlineStr">
        <is>
          <t>C01</t>
        </is>
      </c>
      <c r="S119" s="193" t="inlineStr">
        <is>
          <t>18-40-014-iCC</t>
        </is>
      </c>
      <c r="T119" s="193" t="inlineStr">
        <is>
          <t>18-IJB-40-014</t>
        </is>
      </c>
      <c r="U119" s="507" t="inlineStr">
        <is>
          <t>DI-MI</t>
        </is>
      </c>
      <c r="V119" s="200" t="n">
        <v>1840</v>
      </c>
      <c r="W119" s="9">
        <f>LEFT(B119,3)</f>
        <v/>
      </c>
      <c r="X119" s="47">
        <f>F119</f>
        <v/>
      </c>
      <c r="Y119" s="47">
        <f>RIGHT(B119,AB119)</f>
        <v/>
      </c>
      <c r="Z119" s="47">
        <f>W119&amp;X119&amp;Y119</f>
        <v/>
      </c>
      <c r="AA119" s="47">
        <f>LEFT(Y119,1)</f>
        <v/>
      </c>
      <c r="AB119" s="193">
        <f>IF(AC119&lt;&gt;"-",7,6)</f>
        <v/>
      </c>
      <c r="AC119" s="193" t="inlineStr">
        <is>
          <t>-</t>
        </is>
      </c>
    </row>
    <row r="120" ht="13.5" customHeight="1" s="521">
      <c r="A120" s="200" t="n">
        <v>1840</v>
      </c>
      <c r="B120" s="184" t="inlineStr">
        <is>
          <t>18-XZSH-61103</t>
        </is>
      </c>
      <c r="C120" s="182" t="inlineStr">
        <is>
          <t>Limit Switch</t>
        </is>
      </c>
      <c r="D120" s="184" t="inlineStr">
        <is>
          <t>LIQUID BLEED FROM PP-3201</t>
        </is>
      </c>
      <c r="E120" s="179" t="inlineStr">
        <is>
          <t>1840-PS07-611</t>
        </is>
      </c>
      <c r="F120" s="178" t="inlineStr">
        <is>
          <t>XZSH</t>
        </is>
      </c>
      <c r="G120" s="179" t="inlineStr">
        <is>
          <t>DCS-DI</t>
        </is>
      </c>
      <c r="H120" s="179" t="inlineStr">
        <is>
          <t>-</t>
        </is>
      </c>
      <c r="I120" s="180" t="inlineStr">
        <is>
          <t>NAMUR(NO)</t>
        </is>
      </c>
      <c r="J120" s="202" t="inlineStr">
        <is>
          <t>NAMUR</t>
        </is>
      </c>
      <c r="K120" s="649" t="inlineStr">
        <is>
          <t>(NO)</t>
        </is>
      </c>
      <c r="L120" s="173" t="n">
        <v>1</v>
      </c>
      <c r="M120" s="178" t="inlineStr">
        <is>
          <t>-</t>
        </is>
      </c>
      <c r="N120" s="178" t="inlineStr">
        <is>
          <t>Yes</t>
        </is>
      </c>
      <c r="O120" s="178">
        <f>IF(N120="Yes","Y","N")</f>
        <v/>
      </c>
      <c r="P120" s="188" t="inlineStr">
        <is>
          <t>-</t>
        </is>
      </c>
      <c r="Q120" s="181" t="inlineStr">
        <is>
          <t>-</t>
        </is>
      </c>
      <c r="R120" s="188" t="inlineStr">
        <is>
          <t>C01</t>
        </is>
      </c>
      <c r="S120" s="193" t="inlineStr">
        <is>
          <t>18-40-014-iCC</t>
        </is>
      </c>
      <c r="T120" s="193" t="inlineStr">
        <is>
          <t>18-IJB-40-014</t>
        </is>
      </c>
      <c r="U120" s="507" t="inlineStr">
        <is>
          <t>DI-MI</t>
        </is>
      </c>
      <c r="V120" s="200" t="n">
        <v>1840</v>
      </c>
      <c r="W120" s="9">
        <f>LEFT(B120,3)</f>
        <v/>
      </c>
      <c r="X120" s="47">
        <f>F120</f>
        <v/>
      </c>
      <c r="Y120" s="47">
        <f>RIGHT(B120,AB120)</f>
        <v/>
      </c>
      <c r="Z120" s="47">
        <f>W120&amp;X120&amp;Y120</f>
        <v/>
      </c>
      <c r="AA120" s="47">
        <f>LEFT(Y120,1)</f>
        <v/>
      </c>
      <c r="AB120" s="193">
        <f>IF(AC120&lt;&gt;"-",7,6)</f>
        <v/>
      </c>
      <c r="AC120" s="193" t="inlineStr">
        <is>
          <t>-</t>
        </is>
      </c>
    </row>
    <row r="121" ht="13.5" customHeight="1" s="521">
      <c r="A121" s="200" t="n">
        <v>1840</v>
      </c>
      <c r="B121" s="184" t="inlineStr">
        <is>
          <t>18-XZSL-61103</t>
        </is>
      </c>
      <c r="C121" s="182" t="inlineStr">
        <is>
          <t>Limit Switch</t>
        </is>
      </c>
      <c r="D121" s="184" t="inlineStr">
        <is>
          <t>LIQUID BLEED FROM PP-3201</t>
        </is>
      </c>
      <c r="E121" s="179" t="inlineStr">
        <is>
          <t>1840-PS07-611</t>
        </is>
      </c>
      <c r="F121" s="178" t="inlineStr">
        <is>
          <t>XZSL</t>
        </is>
      </c>
      <c r="G121" s="179" t="inlineStr">
        <is>
          <t>DCS-DI</t>
        </is>
      </c>
      <c r="H121" s="179" t="inlineStr">
        <is>
          <t>-</t>
        </is>
      </c>
      <c r="I121" s="180" t="inlineStr">
        <is>
          <t>NAMUR(NO)</t>
        </is>
      </c>
      <c r="J121" s="202" t="inlineStr">
        <is>
          <t>NAMUR</t>
        </is>
      </c>
      <c r="K121" s="649" t="inlineStr">
        <is>
          <t>(NO)</t>
        </is>
      </c>
      <c r="L121" s="173" t="n">
        <v>1</v>
      </c>
      <c r="M121" s="178" t="inlineStr">
        <is>
          <t>-</t>
        </is>
      </c>
      <c r="N121" s="178" t="inlineStr">
        <is>
          <t>Yes</t>
        </is>
      </c>
      <c r="O121" s="178">
        <f>IF(N121="Yes","Y","N")</f>
        <v/>
      </c>
      <c r="P121" s="188" t="inlineStr">
        <is>
          <t>-</t>
        </is>
      </c>
      <c r="Q121" s="181" t="inlineStr">
        <is>
          <t>-</t>
        </is>
      </c>
      <c r="R121" s="188" t="inlineStr">
        <is>
          <t>C01</t>
        </is>
      </c>
      <c r="S121" s="193" t="inlineStr">
        <is>
          <t>18-40-014-iCC</t>
        </is>
      </c>
      <c r="T121" s="193" t="inlineStr">
        <is>
          <t>18-IJB-40-014</t>
        </is>
      </c>
      <c r="U121" s="507" t="inlineStr">
        <is>
          <t>DI-MI</t>
        </is>
      </c>
      <c r="V121" s="200" t="n">
        <v>1840</v>
      </c>
      <c r="W121" s="9">
        <f>LEFT(B121,3)</f>
        <v/>
      </c>
      <c r="X121" s="47">
        <f>F121</f>
        <v/>
      </c>
      <c r="Y121" s="47">
        <f>RIGHT(B121,AB121)</f>
        <v/>
      </c>
      <c r="Z121" s="47">
        <f>W121&amp;X121&amp;Y121</f>
        <v/>
      </c>
      <c r="AA121" s="47">
        <f>LEFT(Y121,1)</f>
        <v/>
      </c>
      <c r="AB121" s="193">
        <f>IF(AC121&lt;&gt;"-",7,6)</f>
        <v/>
      </c>
      <c r="AC121" s="193" t="inlineStr">
        <is>
          <t>-</t>
        </is>
      </c>
    </row>
    <row r="122" ht="13.5" customHeight="1" s="521">
      <c r="A122" s="200" t="n">
        <v>1840</v>
      </c>
      <c r="B122" s="184" t="inlineStr">
        <is>
          <t>18-XZSH-61104</t>
        </is>
      </c>
      <c r="C122" s="182" t="inlineStr">
        <is>
          <t>Limit Switch</t>
        </is>
      </c>
      <c r="D122" s="184" t="inlineStr">
        <is>
          <t>LLP STEAM TO ET-6101</t>
        </is>
      </c>
      <c r="E122" s="179" t="inlineStr">
        <is>
          <t>1840-PS07-611</t>
        </is>
      </c>
      <c r="F122" s="178" t="inlineStr">
        <is>
          <t>XZSH</t>
        </is>
      </c>
      <c r="G122" s="179" t="inlineStr">
        <is>
          <t>DCS-DI</t>
        </is>
      </c>
      <c r="H122" s="179" t="inlineStr">
        <is>
          <t>-</t>
        </is>
      </c>
      <c r="I122" s="180" t="inlineStr">
        <is>
          <t>NAMUR(NO)</t>
        </is>
      </c>
      <c r="J122" s="202" t="inlineStr">
        <is>
          <t>NAMUR</t>
        </is>
      </c>
      <c r="K122" s="649" t="inlineStr">
        <is>
          <t>(NO)</t>
        </is>
      </c>
      <c r="L122" s="173" t="n">
        <v>1</v>
      </c>
      <c r="M122" s="178" t="inlineStr">
        <is>
          <t>-</t>
        </is>
      </c>
      <c r="N122" s="178" t="inlineStr">
        <is>
          <t>Yes</t>
        </is>
      </c>
      <c r="O122" s="178">
        <f>IF(N122="Yes","Y","N")</f>
        <v/>
      </c>
      <c r="P122" s="188" t="inlineStr">
        <is>
          <t>-</t>
        </is>
      </c>
      <c r="Q122" s="181" t="inlineStr">
        <is>
          <t>-</t>
        </is>
      </c>
      <c r="R122" s="188" t="inlineStr">
        <is>
          <t>C01</t>
        </is>
      </c>
      <c r="S122" s="193" t="inlineStr">
        <is>
          <t>18-40-009-iCC</t>
        </is>
      </c>
      <c r="T122" s="193" t="inlineStr">
        <is>
          <t>18-IJB-40-009</t>
        </is>
      </c>
      <c r="U122" s="507" t="inlineStr">
        <is>
          <t>DI-MI</t>
        </is>
      </c>
      <c r="V122" s="200" t="n">
        <v>1840</v>
      </c>
      <c r="W122" s="9">
        <f>LEFT(B122,3)</f>
        <v/>
      </c>
      <c r="X122" s="47">
        <f>F122</f>
        <v/>
      </c>
      <c r="Y122" s="47">
        <f>RIGHT(B122,AB122)</f>
        <v/>
      </c>
      <c r="Z122" s="47">
        <f>W122&amp;X122&amp;Y122</f>
        <v/>
      </c>
      <c r="AA122" s="47">
        <f>LEFT(Y122,1)</f>
        <v/>
      </c>
      <c r="AB122" s="193">
        <f>IF(AC122&lt;&gt;"-",7,6)</f>
        <v/>
      </c>
      <c r="AC122" s="193" t="inlineStr">
        <is>
          <t>-</t>
        </is>
      </c>
    </row>
    <row r="123" ht="13.5" customHeight="1" s="521">
      <c r="A123" s="200" t="n">
        <v>1840</v>
      </c>
      <c r="B123" s="184" t="inlineStr">
        <is>
          <t>18-XZSL-61104</t>
        </is>
      </c>
      <c r="C123" s="182" t="inlineStr">
        <is>
          <t>Limit Switch</t>
        </is>
      </c>
      <c r="D123" s="184" t="inlineStr">
        <is>
          <t>LLP STEAM TO ET-6101</t>
        </is>
      </c>
      <c r="E123" s="179" t="inlineStr">
        <is>
          <t>1840-PS07-611</t>
        </is>
      </c>
      <c r="F123" s="178" t="inlineStr">
        <is>
          <t>XZSL</t>
        </is>
      </c>
      <c r="G123" s="179" t="inlineStr">
        <is>
          <t>DCS-DI</t>
        </is>
      </c>
      <c r="H123" s="179" t="inlineStr">
        <is>
          <t>-</t>
        </is>
      </c>
      <c r="I123" s="180" t="inlineStr">
        <is>
          <t>NAMUR(NO)</t>
        </is>
      </c>
      <c r="J123" s="202" t="inlineStr">
        <is>
          <t>NAMUR</t>
        </is>
      </c>
      <c r="K123" s="649" t="inlineStr">
        <is>
          <t>(NO)</t>
        </is>
      </c>
      <c r="L123" s="173" t="n">
        <v>1</v>
      </c>
      <c r="M123" s="178" t="inlineStr">
        <is>
          <t>-</t>
        </is>
      </c>
      <c r="N123" s="178" t="inlineStr">
        <is>
          <t>Yes</t>
        </is>
      </c>
      <c r="O123" s="178">
        <f>IF(N123="Yes","Y","N")</f>
        <v/>
      </c>
      <c r="P123" s="188" t="inlineStr">
        <is>
          <t>-</t>
        </is>
      </c>
      <c r="Q123" s="181" t="inlineStr">
        <is>
          <t>-</t>
        </is>
      </c>
      <c r="R123" s="188" t="inlineStr">
        <is>
          <t>C01</t>
        </is>
      </c>
      <c r="S123" s="193" t="inlineStr">
        <is>
          <t>18-40-009-iCC</t>
        </is>
      </c>
      <c r="T123" s="193" t="inlineStr">
        <is>
          <t>18-IJB-40-009</t>
        </is>
      </c>
      <c r="U123" s="507" t="inlineStr">
        <is>
          <t>DI-MI</t>
        </is>
      </c>
      <c r="V123" s="200" t="n">
        <v>1840</v>
      </c>
      <c r="W123" s="9">
        <f>LEFT(B123,3)</f>
        <v/>
      </c>
      <c r="X123" s="47">
        <f>F123</f>
        <v/>
      </c>
      <c r="Y123" s="47">
        <f>RIGHT(B123,AB123)</f>
        <v/>
      </c>
      <c r="Z123" s="47">
        <f>W123&amp;X123&amp;Y123</f>
        <v/>
      </c>
      <c r="AA123" s="47">
        <f>LEFT(Y123,1)</f>
        <v/>
      </c>
      <c r="AB123" s="193">
        <f>IF(AC123&lt;&gt;"-",7,6)</f>
        <v/>
      </c>
      <c r="AC123" s="193" t="inlineStr">
        <is>
          <t>-</t>
        </is>
      </c>
    </row>
    <row r="124" ht="13.5" customHeight="1" s="521">
      <c r="A124" s="200" t="n">
        <v>1840</v>
      </c>
      <c r="B124" s="184" t="inlineStr">
        <is>
          <t>18-XZSH-61105</t>
        </is>
      </c>
      <c r="C124" s="182" t="inlineStr">
        <is>
          <t>Limit Switch</t>
        </is>
      </c>
      <c r="D124" s="184" t="inlineStr">
        <is>
          <t>LLSC FROM ET-6101</t>
        </is>
      </c>
      <c r="E124" s="179" t="inlineStr">
        <is>
          <t>1840-PS07-611</t>
        </is>
      </c>
      <c r="F124" s="178" t="inlineStr">
        <is>
          <t>XZSH</t>
        </is>
      </c>
      <c r="G124" s="179" t="inlineStr">
        <is>
          <t>DCS-DI</t>
        </is>
      </c>
      <c r="H124" s="179" t="inlineStr">
        <is>
          <t>-</t>
        </is>
      </c>
      <c r="I124" s="180" t="inlineStr">
        <is>
          <t>NAMUR(NO)</t>
        </is>
      </c>
      <c r="J124" s="202" t="inlineStr">
        <is>
          <t>NAMUR</t>
        </is>
      </c>
      <c r="K124" s="649" t="inlineStr">
        <is>
          <t>(NO)</t>
        </is>
      </c>
      <c r="L124" s="173" t="n">
        <v>1</v>
      </c>
      <c r="M124" s="178" t="inlineStr">
        <is>
          <t>-</t>
        </is>
      </c>
      <c r="N124" s="178" t="inlineStr">
        <is>
          <t>Yes</t>
        </is>
      </c>
      <c r="O124" s="178">
        <f>IF(N124="Yes","Y","N")</f>
        <v/>
      </c>
      <c r="P124" s="188" t="inlineStr">
        <is>
          <t>-</t>
        </is>
      </c>
      <c r="Q124" s="181" t="inlineStr">
        <is>
          <t>-</t>
        </is>
      </c>
      <c r="R124" s="188" t="inlineStr">
        <is>
          <t>C01</t>
        </is>
      </c>
      <c r="S124" s="193" t="inlineStr">
        <is>
          <t>18-40-004-iCC</t>
        </is>
      </c>
      <c r="T124" s="193" t="inlineStr">
        <is>
          <t>18-IJB-40-004</t>
        </is>
      </c>
      <c r="U124" s="507" t="inlineStr">
        <is>
          <t>DI-MI</t>
        </is>
      </c>
      <c r="V124" s="200" t="n">
        <v>1840</v>
      </c>
      <c r="W124" s="9">
        <f>LEFT(B124,3)</f>
        <v/>
      </c>
      <c r="X124" s="47">
        <f>F124</f>
        <v/>
      </c>
      <c r="Y124" s="47">
        <f>RIGHT(B124,AB124)</f>
        <v/>
      </c>
      <c r="Z124" s="47">
        <f>W124&amp;X124&amp;Y124</f>
        <v/>
      </c>
      <c r="AA124" s="47">
        <f>LEFT(Y124,1)</f>
        <v/>
      </c>
      <c r="AB124" s="193">
        <f>IF(AC124&lt;&gt;"-",7,6)</f>
        <v/>
      </c>
      <c r="AC124" s="193" t="inlineStr">
        <is>
          <t>-</t>
        </is>
      </c>
    </row>
    <row r="125" ht="13.5" customHeight="1" s="521">
      <c r="A125" s="200" t="n">
        <v>1840</v>
      </c>
      <c r="B125" s="184" t="inlineStr">
        <is>
          <t>18-XZSL-61105</t>
        </is>
      </c>
      <c r="C125" s="182" t="inlineStr">
        <is>
          <t>Limit Switch</t>
        </is>
      </c>
      <c r="D125" s="184" t="inlineStr">
        <is>
          <t>LLSC FROM ET-6101</t>
        </is>
      </c>
      <c r="E125" s="179" t="inlineStr">
        <is>
          <t>1840-PS07-611</t>
        </is>
      </c>
      <c r="F125" s="178" t="inlineStr">
        <is>
          <t>XZSL</t>
        </is>
      </c>
      <c r="G125" s="179" t="inlineStr">
        <is>
          <t>DCS-DI</t>
        </is>
      </c>
      <c r="H125" s="179" t="inlineStr">
        <is>
          <t>-</t>
        </is>
      </c>
      <c r="I125" s="180" t="inlineStr">
        <is>
          <t>NAMUR(NO)</t>
        </is>
      </c>
      <c r="J125" s="202" t="inlineStr">
        <is>
          <t>NAMUR</t>
        </is>
      </c>
      <c r="K125" s="649" t="inlineStr">
        <is>
          <t>(NO)</t>
        </is>
      </c>
      <c r="L125" s="173" t="n">
        <v>1</v>
      </c>
      <c r="M125" s="178" t="inlineStr">
        <is>
          <t>-</t>
        </is>
      </c>
      <c r="N125" s="178" t="inlineStr">
        <is>
          <t>Yes</t>
        </is>
      </c>
      <c r="O125" s="178">
        <f>IF(N125="Yes","Y","N")</f>
        <v/>
      </c>
      <c r="P125" s="188" t="inlineStr">
        <is>
          <t>-</t>
        </is>
      </c>
      <c r="Q125" s="181" t="inlineStr">
        <is>
          <t>-</t>
        </is>
      </c>
      <c r="R125" s="188" t="inlineStr">
        <is>
          <t>C01</t>
        </is>
      </c>
      <c r="S125" s="193" t="inlineStr">
        <is>
          <t>18-40-004-iCC</t>
        </is>
      </c>
      <c r="T125" s="193" t="inlineStr">
        <is>
          <t>18-IJB-40-004</t>
        </is>
      </c>
      <c r="U125" s="507" t="inlineStr">
        <is>
          <t>DI-MI</t>
        </is>
      </c>
      <c r="V125" s="200" t="n">
        <v>1840</v>
      </c>
      <c r="W125" s="9">
        <f>LEFT(B125,3)</f>
        <v/>
      </c>
      <c r="X125" s="47">
        <f>F125</f>
        <v/>
      </c>
      <c r="Y125" s="47">
        <f>RIGHT(B125,AB125)</f>
        <v/>
      </c>
      <c r="Z125" s="47">
        <f>W125&amp;X125&amp;Y125</f>
        <v/>
      </c>
      <c r="AA125" s="47">
        <f>LEFT(Y125,1)</f>
        <v/>
      </c>
      <c r="AB125" s="193">
        <f>IF(AC125&lt;&gt;"-",7,6)</f>
        <v/>
      </c>
      <c r="AC125" s="193" t="inlineStr">
        <is>
          <t>-</t>
        </is>
      </c>
    </row>
    <row r="126" ht="13.5" customHeight="1" s="521">
      <c r="A126" s="200" t="n">
        <v>1840</v>
      </c>
      <c r="B126" s="184" t="inlineStr">
        <is>
          <t>18-XZSH-61106</t>
        </is>
      </c>
      <c r="C126" s="182" t="inlineStr">
        <is>
          <t>Limit Switch</t>
        </is>
      </c>
      <c r="D126" s="184" t="inlineStr">
        <is>
          <t>CARRIER GAS TO ET-6106</t>
        </is>
      </c>
      <c r="E126" s="179" t="inlineStr">
        <is>
          <t>1840-PS07-611</t>
        </is>
      </c>
      <c r="F126" s="178" t="inlineStr">
        <is>
          <t>XZSH</t>
        </is>
      </c>
      <c r="G126" s="179" t="inlineStr">
        <is>
          <t>DCS-DI</t>
        </is>
      </c>
      <c r="H126" s="179" t="inlineStr">
        <is>
          <t>-</t>
        </is>
      </c>
      <c r="I126" s="180" t="inlineStr">
        <is>
          <t>NAMUR(NO)</t>
        </is>
      </c>
      <c r="J126" s="202" t="inlineStr">
        <is>
          <t>NAMUR</t>
        </is>
      </c>
      <c r="K126" s="649" t="inlineStr">
        <is>
          <t>(NO)</t>
        </is>
      </c>
      <c r="L126" s="173" t="n">
        <v>1</v>
      </c>
      <c r="M126" s="178" t="inlineStr">
        <is>
          <t>-</t>
        </is>
      </c>
      <c r="N126" s="178" t="inlineStr">
        <is>
          <t>Yes</t>
        </is>
      </c>
      <c r="O126" s="178">
        <f>IF(N126="Yes","Y","N")</f>
        <v/>
      </c>
      <c r="P126" s="188" t="inlineStr">
        <is>
          <t>-</t>
        </is>
      </c>
      <c r="Q126" s="181" t="inlineStr">
        <is>
          <t>-</t>
        </is>
      </c>
      <c r="R126" s="188" t="inlineStr">
        <is>
          <t>C01</t>
        </is>
      </c>
      <c r="S126" s="193" t="inlineStr">
        <is>
          <t>18-40-014-iCC</t>
        </is>
      </c>
      <c r="T126" s="193" t="inlineStr">
        <is>
          <t>18-IJB-40-014</t>
        </is>
      </c>
      <c r="U126" s="507" t="inlineStr">
        <is>
          <t>DI-MI</t>
        </is>
      </c>
      <c r="V126" s="200" t="n">
        <v>1840</v>
      </c>
      <c r="W126" s="9">
        <f>LEFT(B126,3)</f>
        <v/>
      </c>
      <c r="X126" s="47">
        <f>F126</f>
        <v/>
      </c>
      <c r="Y126" s="47">
        <f>RIGHT(B126,AB126)</f>
        <v/>
      </c>
      <c r="Z126" s="47">
        <f>W126&amp;X126&amp;Y126</f>
        <v/>
      </c>
      <c r="AA126" s="47">
        <f>LEFT(Y126,1)</f>
        <v/>
      </c>
      <c r="AB126" s="193">
        <f>IF(AC126&lt;&gt;"-",7,6)</f>
        <v/>
      </c>
      <c r="AC126" s="193" t="inlineStr">
        <is>
          <t>-</t>
        </is>
      </c>
    </row>
    <row r="127" ht="13.5" customHeight="1" s="521">
      <c r="A127" s="200" t="n">
        <v>1840</v>
      </c>
      <c r="B127" s="184" t="inlineStr">
        <is>
          <t>18-XZSL-61106</t>
        </is>
      </c>
      <c r="C127" s="182" t="inlineStr">
        <is>
          <t>Limit Switch</t>
        </is>
      </c>
      <c r="D127" s="184" t="inlineStr">
        <is>
          <t>CARRIER GAS TO ET-6106</t>
        </is>
      </c>
      <c r="E127" s="179" t="inlineStr">
        <is>
          <t>1840-PS07-611</t>
        </is>
      </c>
      <c r="F127" s="178" t="inlineStr">
        <is>
          <t>XZSL</t>
        </is>
      </c>
      <c r="G127" s="179" t="inlineStr">
        <is>
          <t>DCS-DI</t>
        </is>
      </c>
      <c r="H127" s="179" t="inlineStr">
        <is>
          <t>-</t>
        </is>
      </c>
      <c r="I127" s="180" t="inlineStr">
        <is>
          <t>NAMUR(NO)</t>
        </is>
      </c>
      <c r="J127" s="202" t="inlineStr">
        <is>
          <t>NAMUR</t>
        </is>
      </c>
      <c r="K127" s="649" t="inlineStr">
        <is>
          <t>(NO)</t>
        </is>
      </c>
      <c r="L127" s="173" t="n">
        <v>1</v>
      </c>
      <c r="M127" s="178" t="inlineStr">
        <is>
          <t>-</t>
        </is>
      </c>
      <c r="N127" s="178" t="inlineStr">
        <is>
          <t>Yes</t>
        </is>
      </c>
      <c r="O127" s="178">
        <f>IF(N127="Yes","Y","N")</f>
        <v/>
      </c>
      <c r="P127" s="188" t="inlineStr">
        <is>
          <t>-</t>
        </is>
      </c>
      <c r="Q127" s="181" t="inlineStr">
        <is>
          <t>-</t>
        </is>
      </c>
      <c r="R127" s="188" t="inlineStr">
        <is>
          <t>C01</t>
        </is>
      </c>
      <c r="S127" s="193" t="inlineStr">
        <is>
          <t>18-40-014-iCC</t>
        </is>
      </c>
      <c r="T127" s="193" t="inlineStr">
        <is>
          <t>18-IJB-40-014</t>
        </is>
      </c>
      <c r="U127" s="507" t="inlineStr">
        <is>
          <t>DI-MI</t>
        </is>
      </c>
      <c r="V127" s="200" t="n">
        <v>1840</v>
      </c>
      <c r="W127" s="9">
        <f>LEFT(B127,3)</f>
        <v/>
      </c>
      <c r="X127" s="47">
        <f>F127</f>
        <v/>
      </c>
      <c r="Y127" s="47">
        <f>RIGHT(B127,AB127)</f>
        <v/>
      </c>
      <c r="Z127" s="47">
        <f>W127&amp;X127&amp;Y127</f>
        <v/>
      </c>
      <c r="AA127" s="47">
        <f>LEFT(Y127,1)</f>
        <v/>
      </c>
      <c r="AB127" s="193">
        <f>IF(AC127&lt;&gt;"-",7,6)</f>
        <v/>
      </c>
      <c r="AC127" s="193" t="inlineStr">
        <is>
          <t>-</t>
        </is>
      </c>
    </row>
    <row r="128" ht="13.5" customHeight="1" s="521">
      <c r="A128" s="200" t="n">
        <v>1840</v>
      </c>
      <c r="B128" s="184" t="inlineStr">
        <is>
          <t>18-XZSH-61201</t>
        </is>
      </c>
      <c r="C128" s="182" t="inlineStr">
        <is>
          <t>Limit Switch</t>
        </is>
      </c>
      <c r="D128" s="184" t="inlineStr">
        <is>
          <t>RECOV. ETHY. TO VE-6103 ON-OFF VALVE</t>
        </is>
      </c>
      <c r="E128" s="179" t="inlineStr">
        <is>
          <t>1840-PS07-612</t>
        </is>
      </c>
      <c r="F128" s="178" t="inlineStr">
        <is>
          <t>XZSH</t>
        </is>
      </c>
      <c r="G128" s="179" t="inlineStr">
        <is>
          <t>DCS-DI</t>
        </is>
      </c>
      <c r="H128" s="179" t="inlineStr">
        <is>
          <t>-</t>
        </is>
      </c>
      <c r="I128" s="180" t="inlineStr">
        <is>
          <t>NAMUR(NO)</t>
        </is>
      </c>
      <c r="J128" s="202" t="inlineStr">
        <is>
          <t>NAMUR</t>
        </is>
      </c>
      <c r="K128" s="649" t="inlineStr">
        <is>
          <t>(NO)</t>
        </is>
      </c>
      <c r="L128" s="173" t="n">
        <v>1</v>
      </c>
      <c r="M128" s="178" t="inlineStr">
        <is>
          <t>-</t>
        </is>
      </c>
      <c r="N128" s="178" t="inlineStr">
        <is>
          <t>Yes</t>
        </is>
      </c>
      <c r="O128" s="178">
        <f>IF(N128="Yes","Y","N")</f>
        <v/>
      </c>
      <c r="P128" s="188" t="inlineStr">
        <is>
          <t>-</t>
        </is>
      </c>
      <c r="Q128" s="181" t="inlineStr">
        <is>
          <t>-</t>
        </is>
      </c>
      <c r="R128" s="188" t="inlineStr">
        <is>
          <t>C01</t>
        </is>
      </c>
      <c r="S128" s="193" t="inlineStr">
        <is>
          <t>18-40-014-iCC</t>
        </is>
      </c>
      <c r="T128" s="193" t="inlineStr">
        <is>
          <t>18-IJB-40-014</t>
        </is>
      </c>
      <c r="U128" s="507" t="inlineStr">
        <is>
          <t>DI-MI</t>
        </is>
      </c>
      <c r="V128" s="200" t="n">
        <v>1840</v>
      </c>
      <c r="W128" s="9">
        <f>LEFT(B128,3)</f>
        <v/>
      </c>
      <c r="X128" s="47">
        <f>F128</f>
        <v/>
      </c>
      <c r="Y128" s="47">
        <f>RIGHT(B128,AB128)</f>
        <v/>
      </c>
      <c r="Z128" s="47">
        <f>W128&amp;X128&amp;Y128</f>
        <v/>
      </c>
      <c r="AA128" s="47">
        <f>LEFT(Y128,1)</f>
        <v/>
      </c>
      <c r="AB128" s="193">
        <f>IF(AC128&lt;&gt;"-",7,6)</f>
        <v/>
      </c>
      <c r="AC128" s="193" t="inlineStr">
        <is>
          <t>-</t>
        </is>
      </c>
    </row>
    <row r="129" ht="13.5" customHeight="1" s="521">
      <c r="A129" s="200" t="n">
        <v>1840</v>
      </c>
      <c r="B129" s="184" t="inlineStr">
        <is>
          <t>18-XZSL-61201</t>
        </is>
      </c>
      <c r="C129" s="182" t="inlineStr">
        <is>
          <t>Limit Switch</t>
        </is>
      </c>
      <c r="D129" s="184" t="inlineStr">
        <is>
          <t>RECOV. ETHY. TO VE-6103 ON-OFF VALVE</t>
        </is>
      </c>
      <c r="E129" s="179" t="inlineStr">
        <is>
          <t>1840-PS07-612</t>
        </is>
      </c>
      <c r="F129" s="178" t="inlineStr">
        <is>
          <t>XZSL</t>
        </is>
      </c>
      <c r="G129" s="179" t="inlineStr">
        <is>
          <t>DCS-DI</t>
        </is>
      </c>
      <c r="H129" s="179" t="inlineStr">
        <is>
          <t>-</t>
        </is>
      </c>
      <c r="I129" s="180" t="inlineStr">
        <is>
          <t>NAMUR(NO)</t>
        </is>
      </c>
      <c r="J129" s="202" t="inlineStr">
        <is>
          <t>NAMUR</t>
        </is>
      </c>
      <c r="K129" s="649" t="inlineStr">
        <is>
          <t>(NO)</t>
        </is>
      </c>
      <c r="L129" s="173" t="n">
        <v>1</v>
      </c>
      <c r="M129" s="178" t="inlineStr">
        <is>
          <t>-</t>
        </is>
      </c>
      <c r="N129" s="178" t="inlineStr">
        <is>
          <t>Yes</t>
        </is>
      </c>
      <c r="O129" s="178">
        <f>IF(N129="Yes","Y","N")</f>
        <v/>
      </c>
      <c r="P129" s="188" t="inlineStr">
        <is>
          <t>-</t>
        </is>
      </c>
      <c r="Q129" s="181" t="inlineStr">
        <is>
          <t>-</t>
        </is>
      </c>
      <c r="R129" s="188" t="inlineStr">
        <is>
          <t>C01</t>
        </is>
      </c>
      <c r="S129" s="193" t="inlineStr">
        <is>
          <t>18-40-014-iCC</t>
        </is>
      </c>
      <c r="T129" s="193" t="inlineStr">
        <is>
          <t>18-IJB-40-014</t>
        </is>
      </c>
      <c r="U129" s="507" t="inlineStr">
        <is>
          <t>DI-MI</t>
        </is>
      </c>
      <c r="V129" s="200" t="n">
        <v>1840</v>
      </c>
      <c r="W129" s="9">
        <f>LEFT(B129,3)</f>
        <v/>
      </c>
      <c r="X129" s="47">
        <f>F129</f>
        <v/>
      </c>
      <c r="Y129" s="47">
        <f>RIGHT(B129,AB129)</f>
        <v/>
      </c>
      <c r="Z129" s="47">
        <f>W129&amp;X129&amp;Y129</f>
        <v/>
      </c>
      <c r="AA129" s="47">
        <f>LEFT(Y129,1)</f>
        <v/>
      </c>
      <c r="AB129" s="193">
        <f>IF(AC129&lt;&gt;"-",7,6)</f>
        <v/>
      </c>
      <c r="AC129" s="193" t="inlineStr">
        <is>
          <t>-</t>
        </is>
      </c>
    </row>
    <row r="130" ht="13.5" customHeight="1" s="521">
      <c r="A130" s="200" t="n">
        <v>1840</v>
      </c>
      <c r="B130" s="184" t="inlineStr">
        <is>
          <t>18-XZSH-61206</t>
        </is>
      </c>
      <c r="C130" s="182" t="inlineStr">
        <is>
          <t>Limit Switch</t>
        </is>
      </c>
      <c r="D130" s="184" t="inlineStr">
        <is>
          <t>C2 OFFSPEC TO OSBL ON-OFF VALVE</t>
        </is>
      </c>
      <c r="E130" s="179" t="inlineStr">
        <is>
          <t>1840-PS07-612</t>
        </is>
      </c>
      <c r="F130" s="178" t="inlineStr">
        <is>
          <t>XZSH</t>
        </is>
      </c>
      <c r="G130" s="179" t="inlineStr">
        <is>
          <t>DCS-DI</t>
        </is>
      </c>
      <c r="H130" s="179" t="inlineStr">
        <is>
          <t>-</t>
        </is>
      </c>
      <c r="I130" s="180" t="inlineStr">
        <is>
          <t>NAMUR(NO)</t>
        </is>
      </c>
      <c r="J130" s="202" t="inlineStr">
        <is>
          <t>NAMUR</t>
        </is>
      </c>
      <c r="K130" s="649" t="inlineStr">
        <is>
          <t>(NO)</t>
        </is>
      </c>
      <c r="L130" s="173" t="n">
        <v>1</v>
      </c>
      <c r="M130" s="178" t="inlineStr">
        <is>
          <t>-</t>
        </is>
      </c>
      <c r="N130" s="178" t="inlineStr">
        <is>
          <t>Yes</t>
        </is>
      </c>
      <c r="O130" s="178">
        <f>IF(N130="Yes","Y","N")</f>
        <v/>
      </c>
      <c r="P130" s="188" t="inlineStr">
        <is>
          <t>-</t>
        </is>
      </c>
      <c r="Q130" s="181" t="inlineStr">
        <is>
          <t>-</t>
        </is>
      </c>
      <c r="R130" s="188" t="inlineStr">
        <is>
          <t>C01</t>
        </is>
      </c>
      <c r="S130" s="193" t="inlineStr">
        <is>
          <t>18-40-014-iCC</t>
        </is>
      </c>
      <c r="T130" s="193" t="inlineStr">
        <is>
          <t>18-IJB-40-014</t>
        </is>
      </c>
      <c r="U130" s="507" t="inlineStr">
        <is>
          <t>DI-MI</t>
        </is>
      </c>
      <c r="V130" s="200" t="n">
        <v>1840</v>
      </c>
      <c r="W130" s="9">
        <f>LEFT(B130,3)</f>
        <v/>
      </c>
      <c r="X130" s="47">
        <f>F130</f>
        <v/>
      </c>
      <c r="Y130" s="47">
        <f>RIGHT(B130,AB130)</f>
        <v/>
      </c>
      <c r="Z130" s="47">
        <f>W130&amp;X130&amp;Y130</f>
        <v/>
      </c>
      <c r="AA130" s="47">
        <f>LEFT(Y130,1)</f>
        <v/>
      </c>
      <c r="AB130" s="193">
        <f>IF(AC130&lt;&gt;"-",7,6)</f>
        <v/>
      </c>
      <c r="AC130" s="193" t="inlineStr">
        <is>
          <t>-</t>
        </is>
      </c>
    </row>
    <row r="131" ht="13.5" customHeight="1" s="521">
      <c r="A131" s="200" t="n">
        <v>1840</v>
      </c>
      <c r="B131" s="184" t="inlineStr">
        <is>
          <t>18-XZSL-61206</t>
        </is>
      </c>
      <c r="C131" s="182" t="inlineStr">
        <is>
          <t>Limit Switch</t>
        </is>
      </c>
      <c r="D131" s="184" t="inlineStr">
        <is>
          <t>C2 OFFSPEC TO OSBL ON-OFF VALVE</t>
        </is>
      </c>
      <c r="E131" s="179" t="inlineStr">
        <is>
          <t>1840-PS07-612</t>
        </is>
      </c>
      <c r="F131" s="178" t="inlineStr">
        <is>
          <t>XZSL</t>
        </is>
      </c>
      <c r="G131" s="179" t="inlineStr">
        <is>
          <t>DCS-DI</t>
        </is>
      </c>
      <c r="H131" s="179" t="inlineStr">
        <is>
          <t>-</t>
        </is>
      </c>
      <c r="I131" s="180" t="inlineStr">
        <is>
          <t>NAMUR(NO)</t>
        </is>
      </c>
      <c r="J131" s="202" t="inlineStr">
        <is>
          <t>NAMUR</t>
        </is>
      </c>
      <c r="K131" s="649" t="inlineStr">
        <is>
          <t>(NO)</t>
        </is>
      </c>
      <c r="L131" s="173" t="n">
        <v>1</v>
      </c>
      <c r="M131" s="178" t="inlineStr">
        <is>
          <t>-</t>
        </is>
      </c>
      <c r="N131" s="178" t="inlineStr">
        <is>
          <t>Yes</t>
        </is>
      </c>
      <c r="O131" s="178">
        <f>IF(N131="Yes","Y","N")</f>
        <v/>
      </c>
      <c r="P131" s="188" t="inlineStr">
        <is>
          <t>-</t>
        </is>
      </c>
      <c r="Q131" s="181" t="inlineStr">
        <is>
          <t>-</t>
        </is>
      </c>
      <c r="R131" s="188" t="inlineStr">
        <is>
          <t>C01</t>
        </is>
      </c>
      <c r="S131" s="193" t="inlineStr">
        <is>
          <t>18-40-014-iCC</t>
        </is>
      </c>
      <c r="T131" s="193" t="inlineStr">
        <is>
          <t>18-IJB-40-014</t>
        </is>
      </c>
      <c r="U131" s="507" t="inlineStr">
        <is>
          <t>DI-MI</t>
        </is>
      </c>
      <c r="V131" s="200" t="n">
        <v>1840</v>
      </c>
      <c r="W131" s="9">
        <f>LEFT(B131,3)</f>
        <v/>
      </c>
      <c r="X131" s="47">
        <f>F131</f>
        <v/>
      </c>
      <c r="Y131" s="47">
        <f>RIGHT(B131,AB131)</f>
        <v/>
      </c>
      <c r="Z131" s="47">
        <f>W131&amp;X131&amp;Y131</f>
        <v/>
      </c>
      <c r="AA131" s="47">
        <f>LEFT(Y131,1)</f>
        <v/>
      </c>
      <c r="AB131" s="193">
        <f>IF(AC131&lt;&gt;"-",7,6)</f>
        <v/>
      </c>
      <c r="AC131" s="193" t="inlineStr">
        <is>
          <t>-</t>
        </is>
      </c>
    </row>
    <row r="132" ht="13.5" customHeight="1" s="521">
      <c r="A132" s="200" t="n">
        <v>1840</v>
      </c>
      <c r="B132" s="184" t="inlineStr">
        <is>
          <t>18-XZSH-62101</t>
        </is>
      </c>
      <c r="C132" s="182" t="inlineStr">
        <is>
          <t>Limit Switch</t>
        </is>
      </c>
      <c r="D132" s="184" t="inlineStr">
        <is>
          <t>C3 TO TA-6201</t>
        </is>
      </c>
      <c r="E132" s="179" t="inlineStr">
        <is>
          <t>1840-PS07-621</t>
        </is>
      </c>
      <c r="F132" s="178" t="inlineStr">
        <is>
          <t>XZSH</t>
        </is>
      </c>
      <c r="G132" s="179" t="inlineStr">
        <is>
          <t>DCS-DI</t>
        </is>
      </c>
      <c r="H132" s="179" t="inlineStr">
        <is>
          <t>-</t>
        </is>
      </c>
      <c r="I132" s="180" t="inlineStr">
        <is>
          <t>NAMUR(NO)</t>
        </is>
      </c>
      <c r="J132" s="202" t="inlineStr">
        <is>
          <t>NAMUR</t>
        </is>
      </c>
      <c r="K132" s="649" t="inlineStr">
        <is>
          <t>(NO)</t>
        </is>
      </c>
      <c r="L132" s="173" t="n">
        <v>1</v>
      </c>
      <c r="M132" s="178" t="inlineStr">
        <is>
          <t>-</t>
        </is>
      </c>
      <c r="N132" s="178" t="inlineStr">
        <is>
          <t>Yes</t>
        </is>
      </c>
      <c r="O132" s="178">
        <f>IF(N132="Yes","Y","N")</f>
        <v/>
      </c>
      <c r="P132" s="188" t="inlineStr">
        <is>
          <t>-</t>
        </is>
      </c>
      <c r="Q132" s="181" t="inlineStr">
        <is>
          <t>-</t>
        </is>
      </c>
      <c r="R132" s="188" t="inlineStr">
        <is>
          <t>C01</t>
        </is>
      </c>
      <c r="S132" s="193" t="inlineStr">
        <is>
          <t>18-40-004-iCC</t>
        </is>
      </c>
      <c r="T132" s="193" t="inlineStr">
        <is>
          <t>18-IJB-40-004</t>
        </is>
      </c>
      <c r="U132" s="507" t="inlineStr">
        <is>
          <t>DI-MI</t>
        </is>
      </c>
      <c r="V132" s="200" t="n">
        <v>1840</v>
      </c>
      <c r="W132" s="9">
        <f>LEFT(B132,3)</f>
        <v/>
      </c>
      <c r="X132" s="47">
        <f>F132</f>
        <v/>
      </c>
      <c r="Y132" s="47">
        <f>RIGHT(B132,AB132)</f>
        <v/>
      </c>
      <c r="Z132" s="47">
        <f>W132&amp;X132&amp;Y132</f>
        <v/>
      </c>
      <c r="AA132" s="47">
        <f>LEFT(Y132,1)</f>
        <v/>
      </c>
      <c r="AB132" s="193">
        <f>IF(AC132&lt;&gt;"-",7,6)</f>
        <v/>
      </c>
      <c r="AC132" s="193" t="inlineStr">
        <is>
          <t>-</t>
        </is>
      </c>
    </row>
    <row r="133" ht="13.5" customHeight="1" s="521">
      <c r="A133" s="200" t="n">
        <v>1840</v>
      </c>
      <c r="B133" s="184" t="inlineStr">
        <is>
          <t>18-XZSL-62101</t>
        </is>
      </c>
      <c r="C133" s="182" t="inlineStr">
        <is>
          <t>Limit Switch</t>
        </is>
      </c>
      <c r="D133" s="184" t="inlineStr">
        <is>
          <t>C3 TO TA-6201</t>
        </is>
      </c>
      <c r="E133" s="179" t="inlineStr">
        <is>
          <t>1840-PS07-621</t>
        </is>
      </c>
      <c r="F133" s="178" t="inlineStr">
        <is>
          <t>XZSL</t>
        </is>
      </c>
      <c r="G133" s="179" t="inlineStr">
        <is>
          <t>DCS-DI</t>
        </is>
      </c>
      <c r="H133" s="179" t="inlineStr">
        <is>
          <t>-</t>
        </is>
      </c>
      <c r="I133" s="180" t="inlineStr">
        <is>
          <t>NAMUR(NO)</t>
        </is>
      </c>
      <c r="J133" s="202" t="inlineStr">
        <is>
          <t>NAMUR</t>
        </is>
      </c>
      <c r="K133" s="649" t="inlineStr">
        <is>
          <t>(NO)</t>
        </is>
      </c>
      <c r="L133" s="173" t="n">
        <v>1</v>
      </c>
      <c r="M133" s="178" t="inlineStr">
        <is>
          <t>-</t>
        </is>
      </c>
      <c r="N133" s="178" t="inlineStr">
        <is>
          <t>Yes</t>
        </is>
      </c>
      <c r="O133" s="178">
        <f>IF(N133="Yes","Y","N")</f>
        <v/>
      </c>
      <c r="P133" s="188" t="inlineStr">
        <is>
          <t>-</t>
        </is>
      </c>
      <c r="Q133" s="181" t="inlineStr">
        <is>
          <t>-</t>
        </is>
      </c>
      <c r="R133" s="188" t="inlineStr">
        <is>
          <t>C01</t>
        </is>
      </c>
      <c r="S133" s="193" t="inlineStr">
        <is>
          <t>18-40-004-iCC</t>
        </is>
      </c>
      <c r="T133" s="193" t="inlineStr">
        <is>
          <t>18-IJB-40-004</t>
        </is>
      </c>
      <c r="U133" s="507" t="inlineStr">
        <is>
          <t>DI-MI</t>
        </is>
      </c>
      <c r="V133" s="200" t="n">
        <v>1840</v>
      </c>
      <c r="W133" s="9">
        <f>LEFT(B133,3)</f>
        <v/>
      </c>
      <c r="X133" s="47">
        <f>F133</f>
        <v/>
      </c>
      <c r="Y133" s="47">
        <f>RIGHT(B133,AB133)</f>
        <v/>
      </c>
      <c r="Z133" s="47">
        <f>W133&amp;X133&amp;Y133</f>
        <v/>
      </c>
      <c r="AA133" s="47">
        <f>LEFT(Y133,1)</f>
        <v/>
      </c>
      <c r="AB133" s="193">
        <f>IF(AC133&lt;&gt;"-",7,6)</f>
        <v/>
      </c>
      <c r="AC133" s="193" t="inlineStr">
        <is>
          <t>-</t>
        </is>
      </c>
    </row>
    <row r="134" ht="13.5" customHeight="1" s="521">
      <c r="A134" s="200" t="n">
        <v>1840</v>
      </c>
      <c r="B134" s="184" t="inlineStr">
        <is>
          <t>18-XZSH-62105</t>
        </is>
      </c>
      <c r="C134" s="182" t="inlineStr">
        <is>
          <t>Limit Switch</t>
        </is>
      </c>
      <c r="D134" s="184" t="inlineStr">
        <is>
          <t>PRTO ET-3101 ON-OFF VALVE</t>
        </is>
      </c>
      <c r="E134" s="179" t="inlineStr">
        <is>
          <t>1840-PS07-621</t>
        </is>
      </c>
      <c r="F134" s="178" t="inlineStr">
        <is>
          <t>XZSH</t>
        </is>
      </c>
      <c r="G134" s="179" t="inlineStr">
        <is>
          <t>DCS-DI</t>
        </is>
      </c>
      <c r="H134" s="179" t="inlineStr">
        <is>
          <t>-</t>
        </is>
      </c>
      <c r="I134" s="180" t="inlineStr">
        <is>
          <t>NAMUR(NO)</t>
        </is>
      </c>
      <c r="J134" s="202" t="inlineStr">
        <is>
          <t>NAMUR</t>
        </is>
      </c>
      <c r="K134" s="649" t="inlineStr">
        <is>
          <t>(NO)</t>
        </is>
      </c>
      <c r="L134" s="173" t="n">
        <v>1</v>
      </c>
      <c r="M134" s="178" t="inlineStr">
        <is>
          <t>-</t>
        </is>
      </c>
      <c r="N134" s="178" t="inlineStr">
        <is>
          <t>Yes</t>
        </is>
      </c>
      <c r="O134" s="178">
        <f>IF(N134="Yes","Y","N")</f>
        <v/>
      </c>
      <c r="P134" s="188" t="inlineStr">
        <is>
          <t>-</t>
        </is>
      </c>
      <c r="Q134" s="181" t="inlineStr">
        <is>
          <t>-</t>
        </is>
      </c>
      <c r="R134" s="188" t="inlineStr">
        <is>
          <t>C01</t>
        </is>
      </c>
      <c r="S134" s="193" t="inlineStr">
        <is>
          <t>18-40-009-iCC</t>
        </is>
      </c>
      <c r="T134" s="193" t="inlineStr">
        <is>
          <t>18-IJB-40-009</t>
        </is>
      </c>
      <c r="U134" s="507" t="inlineStr">
        <is>
          <t>DI-MI</t>
        </is>
      </c>
      <c r="V134" s="200" t="n">
        <v>1840</v>
      </c>
      <c r="W134" s="9">
        <f>LEFT(B134,3)</f>
        <v/>
      </c>
      <c r="X134" s="47">
        <f>F134</f>
        <v/>
      </c>
      <c r="Y134" s="47">
        <f>RIGHT(B134,AB134)</f>
        <v/>
      </c>
      <c r="Z134" s="47">
        <f>W134&amp;X134&amp;Y134</f>
        <v/>
      </c>
      <c r="AA134" s="47">
        <f>LEFT(Y134,1)</f>
        <v/>
      </c>
      <c r="AB134" s="193">
        <f>IF(AC134&lt;&gt;"-",7,6)</f>
        <v/>
      </c>
      <c r="AC134" s="193" t="inlineStr">
        <is>
          <t>-</t>
        </is>
      </c>
    </row>
    <row r="135" ht="13.5" customHeight="1" s="521">
      <c r="A135" s="200" t="n">
        <v>1840</v>
      </c>
      <c r="B135" s="184" t="inlineStr">
        <is>
          <t>18-XZSL-62105</t>
        </is>
      </c>
      <c r="C135" s="182" t="inlineStr">
        <is>
          <t>Limit Switch</t>
        </is>
      </c>
      <c r="D135" s="184" t="inlineStr">
        <is>
          <t>PRTO ET-3101 ON-OFF VALVE</t>
        </is>
      </c>
      <c r="E135" s="179" t="inlineStr">
        <is>
          <t>1840-PS07-621</t>
        </is>
      </c>
      <c r="F135" s="178" t="inlineStr">
        <is>
          <t>XZSL</t>
        </is>
      </c>
      <c r="G135" s="179" t="inlineStr">
        <is>
          <t>DCS-DI</t>
        </is>
      </c>
      <c r="H135" s="179" t="inlineStr">
        <is>
          <t>-</t>
        </is>
      </c>
      <c r="I135" s="180" t="inlineStr">
        <is>
          <t>NAMUR(NO)</t>
        </is>
      </c>
      <c r="J135" s="202" t="inlineStr">
        <is>
          <t>NAMUR</t>
        </is>
      </c>
      <c r="K135" s="649" t="inlineStr">
        <is>
          <t>(NO)</t>
        </is>
      </c>
      <c r="L135" s="173" t="n">
        <v>1</v>
      </c>
      <c r="M135" s="178" t="inlineStr">
        <is>
          <t>-</t>
        </is>
      </c>
      <c r="N135" s="178" t="inlineStr">
        <is>
          <t>Yes</t>
        </is>
      </c>
      <c r="O135" s="178">
        <f>IF(N135="Yes","Y","N")</f>
        <v/>
      </c>
      <c r="P135" s="188" t="inlineStr">
        <is>
          <t>-</t>
        </is>
      </c>
      <c r="Q135" s="181" t="inlineStr">
        <is>
          <t>-</t>
        </is>
      </c>
      <c r="R135" s="188" t="inlineStr">
        <is>
          <t>C01</t>
        </is>
      </c>
      <c r="S135" s="193" t="inlineStr">
        <is>
          <t>18-40-009-iCC</t>
        </is>
      </c>
      <c r="T135" s="193" t="inlineStr">
        <is>
          <t>18-IJB-40-009</t>
        </is>
      </c>
      <c r="U135" s="507" t="inlineStr">
        <is>
          <t>DI-MI</t>
        </is>
      </c>
      <c r="V135" s="200" t="n">
        <v>1840</v>
      </c>
      <c r="W135" s="9">
        <f>LEFT(B135,3)</f>
        <v/>
      </c>
      <c r="X135" s="47">
        <f>F135</f>
        <v/>
      </c>
      <c r="Y135" s="47">
        <f>RIGHT(B135,AB135)</f>
        <v/>
      </c>
      <c r="Z135" s="47">
        <f>W135&amp;X135&amp;Y135</f>
        <v/>
      </c>
      <c r="AA135" s="47">
        <f>LEFT(Y135,1)</f>
        <v/>
      </c>
      <c r="AB135" s="193">
        <f>IF(AC135&lt;&gt;"-",7,6)</f>
        <v/>
      </c>
      <c r="AC135" s="193" t="inlineStr">
        <is>
          <t>-</t>
        </is>
      </c>
    </row>
    <row r="136" ht="13.5" customHeight="1" s="521">
      <c r="A136" s="200" t="n">
        <v>1840</v>
      </c>
      <c r="B136" s="184" t="inlineStr">
        <is>
          <t>18-XZSH-62106</t>
        </is>
      </c>
      <c r="C136" s="182" t="inlineStr">
        <is>
          <t>Limit Switch</t>
        </is>
      </c>
      <c r="D136" s="184" t="inlineStr">
        <is>
          <t>RECO. PR FROM VE-6202 ON-OFF VALVE</t>
        </is>
      </c>
      <c r="E136" s="179" t="inlineStr">
        <is>
          <t>1840-PS07-621</t>
        </is>
      </c>
      <c r="F136" s="178" t="inlineStr">
        <is>
          <t>XZSH</t>
        </is>
      </c>
      <c r="G136" s="179" t="inlineStr">
        <is>
          <t>DCS-DI</t>
        </is>
      </c>
      <c r="H136" s="179" t="inlineStr">
        <is>
          <t>-</t>
        </is>
      </c>
      <c r="I136" s="180" t="inlineStr">
        <is>
          <t>NAMUR(NO)</t>
        </is>
      </c>
      <c r="J136" s="202" t="inlineStr">
        <is>
          <t>NAMUR</t>
        </is>
      </c>
      <c r="K136" s="649" t="inlineStr">
        <is>
          <t>(NO)</t>
        </is>
      </c>
      <c r="L136" s="173" t="n">
        <v>1</v>
      </c>
      <c r="M136" s="178" t="inlineStr">
        <is>
          <t>-</t>
        </is>
      </c>
      <c r="N136" s="178" t="inlineStr">
        <is>
          <t>Yes</t>
        </is>
      </c>
      <c r="O136" s="178">
        <f>IF(N136="Yes","Y","N")</f>
        <v/>
      </c>
      <c r="P136" s="188" t="inlineStr">
        <is>
          <t>-</t>
        </is>
      </c>
      <c r="Q136" s="181" t="inlineStr">
        <is>
          <t>-</t>
        </is>
      </c>
      <c r="R136" s="188" t="inlineStr">
        <is>
          <t>C01</t>
        </is>
      </c>
      <c r="S136" s="193" t="inlineStr">
        <is>
          <t>18-40-009-iCC</t>
        </is>
      </c>
      <c r="T136" s="193" t="inlineStr">
        <is>
          <t>18-IJB-40-009</t>
        </is>
      </c>
      <c r="U136" s="507" t="inlineStr">
        <is>
          <t>DI-MI</t>
        </is>
      </c>
      <c r="V136" s="200" t="n">
        <v>1840</v>
      </c>
      <c r="W136" s="9">
        <f>LEFT(B136,3)</f>
        <v/>
      </c>
      <c r="X136" s="47">
        <f>F136</f>
        <v/>
      </c>
      <c r="Y136" s="47">
        <f>RIGHT(B136,AB136)</f>
        <v/>
      </c>
      <c r="Z136" s="47">
        <f>W136&amp;X136&amp;Y136</f>
        <v/>
      </c>
      <c r="AA136" s="47">
        <f>LEFT(Y136,1)</f>
        <v/>
      </c>
      <c r="AB136" s="193">
        <f>IF(AC136&lt;&gt;"-",7,6)</f>
        <v/>
      </c>
      <c r="AC136" s="193" t="inlineStr">
        <is>
          <t>-</t>
        </is>
      </c>
    </row>
    <row r="137" ht="13.5" customHeight="1" s="521">
      <c r="A137" s="200" t="n">
        <v>1840</v>
      </c>
      <c r="B137" s="184" t="inlineStr">
        <is>
          <t>18-XZSL-62106</t>
        </is>
      </c>
      <c r="C137" s="182" t="inlineStr">
        <is>
          <t>Limit Switch</t>
        </is>
      </c>
      <c r="D137" s="184" t="inlineStr">
        <is>
          <t>RECO. PR FROM VE-6202 ON-OFF VALVE</t>
        </is>
      </c>
      <c r="E137" s="179" t="inlineStr">
        <is>
          <t>1840-PS07-621</t>
        </is>
      </c>
      <c r="F137" s="178" t="inlineStr">
        <is>
          <t>XZSL</t>
        </is>
      </c>
      <c r="G137" s="179" t="inlineStr">
        <is>
          <t>DCS-DI</t>
        </is>
      </c>
      <c r="H137" s="179" t="inlineStr">
        <is>
          <t>-</t>
        </is>
      </c>
      <c r="I137" s="180" t="inlineStr">
        <is>
          <t>NAMUR(NO)</t>
        </is>
      </c>
      <c r="J137" s="202" t="inlineStr">
        <is>
          <t>NAMUR</t>
        </is>
      </c>
      <c r="K137" s="649" t="inlineStr">
        <is>
          <t>(NO)</t>
        </is>
      </c>
      <c r="L137" s="173" t="n">
        <v>1</v>
      </c>
      <c r="M137" s="178" t="inlineStr">
        <is>
          <t>-</t>
        </is>
      </c>
      <c r="N137" s="178" t="inlineStr">
        <is>
          <t>Yes</t>
        </is>
      </c>
      <c r="O137" s="178">
        <f>IF(N137="Yes","Y","N")</f>
        <v/>
      </c>
      <c r="P137" s="188" t="inlineStr">
        <is>
          <t>-</t>
        </is>
      </c>
      <c r="Q137" s="181" t="inlineStr">
        <is>
          <t>-</t>
        </is>
      </c>
      <c r="R137" s="188" t="inlineStr">
        <is>
          <t>C01</t>
        </is>
      </c>
      <c r="S137" s="193" t="inlineStr">
        <is>
          <t>18-40-009-iCC</t>
        </is>
      </c>
      <c r="T137" s="193" t="inlineStr">
        <is>
          <t>18-IJB-40-009</t>
        </is>
      </c>
      <c r="U137" s="507" t="inlineStr">
        <is>
          <t>DI-MI</t>
        </is>
      </c>
      <c r="V137" s="200" t="n">
        <v>1840</v>
      </c>
      <c r="W137" s="9">
        <f>LEFT(B137,3)</f>
        <v/>
      </c>
      <c r="X137" s="47">
        <f>F137</f>
        <v/>
      </c>
      <c r="Y137" s="47">
        <f>RIGHT(B137,AB137)</f>
        <v/>
      </c>
      <c r="Z137" s="47">
        <f>W137&amp;X137&amp;Y137</f>
        <v/>
      </c>
      <c r="AA137" s="47">
        <f>LEFT(Y137,1)</f>
        <v/>
      </c>
      <c r="AB137" s="193">
        <f>IF(AC137&lt;&gt;"-",7,6)</f>
        <v/>
      </c>
      <c r="AC137" s="193" t="inlineStr">
        <is>
          <t>-</t>
        </is>
      </c>
    </row>
    <row r="138" ht="13.5" customHeight="1" s="521">
      <c r="A138" s="200" t="n">
        <v>1840</v>
      </c>
      <c r="B138" s="184" t="inlineStr">
        <is>
          <t>18-XZSH-62301</t>
        </is>
      </c>
      <c r="C138" s="182" t="inlineStr">
        <is>
          <t>Limit Switch</t>
        </is>
      </c>
      <c r="D138" s="184" t="inlineStr">
        <is>
          <t>LLS TO ET-6203 ON-OFF VALVE</t>
        </is>
      </c>
      <c r="E138" s="179" t="inlineStr">
        <is>
          <t>1840-PS07-623</t>
        </is>
      </c>
      <c r="F138" s="178" t="inlineStr">
        <is>
          <t>XZSH</t>
        </is>
      </c>
      <c r="G138" s="179" t="inlineStr">
        <is>
          <t>DCS-DI</t>
        </is>
      </c>
      <c r="H138" s="179" t="inlineStr">
        <is>
          <t>-</t>
        </is>
      </c>
      <c r="I138" s="180" t="inlineStr">
        <is>
          <t>NAMUR(NO)</t>
        </is>
      </c>
      <c r="J138" s="202" t="inlineStr">
        <is>
          <t>NAMUR</t>
        </is>
      </c>
      <c r="K138" s="649" t="inlineStr">
        <is>
          <t>(NO)</t>
        </is>
      </c>
      <c r="L138" s="173" t="n">
        <v>1</v>
      </c>
      <c r="M138" s="178" t="inlineStr">
        <is>
          <t>-</t>
        </is>
      </c>
      <c r="N138" s="178" t="inlineStr">
        <is>
          <t>Yes</t>
        </is>
      </c>
      <c r="O138" s="178">
        <f>IF(N138="Yes","Y","N")</f>
        <v/>
      </c>
      <c r="P138" s="188" t="inlineStr">
        <is>
          <t>-</t>
        </is>
      </c>
      <c r="Q138" s="181" t="inlineStr">
        <is>
          <t>-</t>
        </is>
      </c>
      <c r="R138" s="188" t="inlineStr">
        <is>
          <t>C01</t>
        </is>
      </c>
      <c r="S138" s="193" t="inlineStr">
        <is>
          <t>18-40-003-iCC</t>
        </is>
      </c>
      <c r="T138" s="193" t="inlineStr">
        <is>
          <t>18-IJB-40-003</t>
        </is>
      </c>
      <c r="U138" s="507" t="inlineStr">
        <is>
          <t>DI-MI</t>
        </is>
      </c>
      <c r="V138" s="200" t="n">
        <v>1840</v>
      </c>
      <c r="W138" s="9">
        <f>LEFT(B138,3)</f>
        <v/>
      </c>
      <c r="X138" s="47">
        <f>F138</f>
        <v/>
      </c>
      <c r="Y138" s="47">
        <f>RIGHT(B138,AB138)</f>
        <v/>
      </c>
      <c r="Z138" s="47">
        <f>W138&amp;X138&amp;Y138</f>
        <v/>
      </c>
      <c r="AA138" s="47">
        <f>LEFT(Y138,1)</f>
        <v/>
      </c>
      <c r="AB138" s="193">
        <f>IF(AC138&lt;&gt;"-",7,6)</f>
        <v/>
      </c>
      <c r="AC138" s="193" t="inlineStr">
        <is>
          <t>-</t>
        </is>
      </c>
    </row>
    <row r="139" ht="13.5" customHeight="1" s="521">
      <c r="A139" s="200" t="n">
        <v>1840</v>
      </c>
      <c r="B139" s="184" t="inlineStr">
        <is>
          <t>18-XZSL-62301</t>
        </is>
      </c>
      <c r="C139" s="182" t="inlineStr">
        <is>
          <t>Limit Switch</t>
        </is>
      </c>
      <c r="D139" s="184" t="inlineStr">
        <is>
          <t>LLS TO ET-6203 ON-OFF VALVE</t>
        </is>
      </c>
      <c r="E139" s="179" t="inlineStr">
        <is>
          <t>1840-PS07-623</t>
        </is>
      </c>
      <c r="F139" s="178" t="inlineStr">
        <is>
          <t>XZSL</t>
        </is>
      </c>
      <c r="G139" s="179" t="inlineStr">
        <is>
          <t>DCS-DI</t>
        </is>
      </c>
      <c r="H139" s="179" t="inlineStr">
        <is>
          <t>-</t>
        </is>
      </c>
      <c r="I139" s="180" t="inlineStr">
        <is>
          <t>NAMUR(NO)</t>
        </is>
      </c>
      <c r="J139" s="202" t="inlineStr">
        <is>
          <t>NAMUR</t>
        </is>
      </c>
      <c r="K139" s="649" t="inlineStr">
        <is>
          <t>(NO)</t>
        </is>
      </c>
      <c r="L139" s="173" t="n">
        <v>1</v>
      </c>
      <c r="M139" s="178" t="inlineStr">
        <is>
          <t>-</t>
        </is>
      </c>
      <c r="N139" s="178" t="inlineStr">
        <is>
          <t>Yes</t>
        </is>
      </c>
      <c r="O139" s="178">
        <f>IF(N139="Yes","Y","N")</f>
        <v/>
      </c>
      <c r="P139" s="188" t="inlineStr">
        <is>
          <t>-</t>
        </is>
      </c>
      <c r="Q139" s="181" t="inlineStr">
        <is>
          <t>-</t>
        </is>
      </c>
      <c r="R139" s="188" t="inlineStr">
        <is>
          <t>C01</t>
        </is>
      </c>
      <c r="S139" s="193" t="inlineStr">
        <is>
          <t>18-40-003-iCC</t>
        </is>
      </c>
      <c r="T139" s="193" t="inlineStr">
        <is>
          <t>18-IJB-40-003</t>
        </is>
      </c>
      <c r="U139" s="507" t="inlineStr">
        <is>
          <t>DI-MI</t>
        </is>
      </c>
      <c r="V139" s="200" t="n">
        <v>1840</v>
      </c>
      <c r="W139" s="9">
        <f>LEFT(B139,3)</f>
        <v/>
      </c>
      <c r="X139" s="47">
        <f>F139</f>
        <v/>
      </c>
      <c r="Y139" s="47">
        <f>RIGHT(B139,AB139)</f>
        <v/>
      </c>
      <c r="Z139" s="47">
        <f>W139&amp;X139&amp;Y139</f>
        <v/>
      </c>
      <c r="AA139" s="47">
        <f>LEFT(Y139,1)</f>
        <v/>
      </c>
      <c r="AB139" s="193">
        <f>IF(AC139&lt;&gt;"-",7,6)</f>
        <v/>
      </c>
      <c r="AC139" s="193" t="inlineStr">
        <is>
          <t>-</t>
        </is>
      </c>
    </row>
    <row r="140" ht="13.5" customHeight="1" s="521">
      <c r="A140" s="200" t="n">
        <v>1840</v>
      </c>
      <c r="B140" s="184" t="inlineStr">
        <is>
          <t>18-XZSH-62302</t>
        </is>
      </c>
      <c r="C140" s="182" t="inlineStr">
        <is>
          <t>Limit Switch</t>
        </is>
      </c>
      <c r="D140" s="184" t="inlineStr">
        <is>
          <t>LLSC FROM ET-6203 ON-OFF VALVE</t>
        </is>
      </c>
      <c r="E140" s="179" t="inlineStr">
        <is>
          <t>1840-PS07-623</t>
        </is>
      </c>
      <c r="F140" s="178" t="inlineStr">
        <is>
          <t>XZSH</t>
        </is>
      </c>
      <c r="G140" s="179" t="inlineStr">
        <is>
          <t>DCS-DI</t>
        </is>
      </c>
      <c r="H140" s="179" t="inlineStr">
        <is>
          <t>-</t>
        </is>
      </c>
      <c r="I140" s="180" t="inlineStr">
        <is>
          <t>NAMUR(NO)</t>
        </is>
      </c>
      <c r="J140" s="202" t="inlineStr">
        <is>
          <t>NAMUR</t>
        </is>
      </c>
      <c r="K140" s="649" t="inlineStr">
        <is>
          <t>(NO)</t>
        </is>
      </c>
      <c r="L140" s="173" t="n">
        <v>1</v>
      </c>
      <c r="M140" s="178" t="inlineStr">
        <is>
          <t>-</t>
        </is>
      </c>
      <c r="N140" s="178" t="inlineStr">
        <is>
          <t>Yes</t>
        </is>
      </c>
      <c r="O140" s="178">
        <f>IF(N140="Yes","Y","N")</f>
        <v/>
      </c>
      <c r="P140" s="188" t="inlineStr">
        <is>
          <t>-</t>
        </is>
      </c>
      <c r="Q140" s="181" t="inlineStr">
        <is>
          <t>-</t>
        </is>
      </c>
      <c r="R140" s="188" t="inlineStr">
        <is>
          <t>C01</t>
        </is>
      </c>
      <c r="S140" s="193" t="inlineStr">
        <is>
          <t>18-40-003-iCC</t>
        </is>
      </c>
      <c r="T140" s="193" t="inlineStr">
        <is>
          <t>18-IJB-40-003</t>
        </is>
      </c>
      <c r="U140" s="507" t="inlineStr">
        <is>
          <t>DI-MI</t>
        </is>
      </c>
      <c r="V140" s="200" t="n">
        <v>1840</v>
      </c>
      <c r="W140" s="9">
        <f>LEFT(B140,3)</f>
        <v/>
      </c>
      <c r="X140" s="47">
        <f>F140</f>
        <v/>
      </c>
      <c r="Y140" s="47">
        <f>RIGHT(B140,AB140)</f>
        <v/>
      </c>
      <c r="Z140" s="47">
        <f>W140&amp;X140&amp;Y140</f>
        <v/>
      </c>
      <c r="AA140" s="47">
        <f>LEFT(Y140,1)</f>
        <v/>
      </c>
      <c r="AB140" s="193">
        <f>IF(AC140&lt;&gt;"-",7,6)</f>
        <v/>
      </c>
      <c r="AC140" s="193" t="inlineStr">
        <is>
          <t>-</t>
        </is>
      </c>
    </row>
    <row r="141" ht="13.5" customHeight="1" s="521">
      <c r="A141" s="200" t="n">
        <v>1840</v>
      </c>
      <c r="B141" s="184" t="inlineStr">
        <is>
          <t>18-XZSL-62302</t>
        </is>
      </c>
      <c r="C141" s="182" t="inlineStr">
        <is>
          <t>Limit Switch</t>
        </is>
      </c>
      <c r="D141" s="184" t="inlineStr">
        <is>
          <t>LLSC FROM ET-6203 ON-OFF VALVE</t>
        </is>
      </c>
      <c r="E141" s="179" t="inlineStr">
        <is>
          <t>1840-PS07-623</t>
        </is>
      </c>
      <c r="F141" s="178" t="inlineStr">
        <is>
          <t>XZSL</t>
        </is>
      </c>
      <c r="G141" s="179" t="inlineStr">
        <is>
          <t>DCS-DI</t>
        </is>
      </c>
      <c r="H141" s="179" t="inlineStr">
        <is>
          <t>-</t>
        </is>
      </c>
      <c r="I141" s="180" t="inlineStr">
        <is>
          <t>NAMUR(NO)</t>
        </is>
      </c>
      <c r="J141" s="202" t="inlineStr">
        <is>
          <t>NAMUR</t>
        </is>
      </c>
      <c r="K141" s="649" t="inlineStr">
        <is>
          <t>(NO)</t>
        </is>
      </c>
      <c r="L141" s="173" t="n">
        <v>1</v>
      </c>
      <c r="M141" s="178" t="inlineStr">
        <is>
          <t>-</t>
        </is>
      </c>
      <c r="N141" s="178" t="inlineStr">
        <is>
          <t>Yes</t>
        </is>
      </c>
      <c r="O141" s="178">
        <f>IF(N141="Yes","Y","N")</f>
        <v/>
      </c>
      <c r="P141" s="188" t="inlineStr">
        <is>
          <t>-</t>
        </is>
      </c>
      <c r="Q141" s="181" t="inlineStr">
        <is>
          <t>-</t>
        </is>
      </c>
      <c r="R141" s="188" t="inlineStr">
        <is>
          <t>C01</t>
        </is>
      </c>
      <c r="S141" s="193" t="inlineStr">
        <is>
          <t>18-40-003-iCC</t>
        </is>
      </c>
      <c r="T141" s="193" t="inlineStr">
        <is>
          <t>18-IJB-40-003</t>
        </is>
      </c>
      <c r="U141" s="507" t="inlineStr">
        <is>
          <t>DI-MI</t>
        </is>
      </c>
      <c r="V141" s="200" t="n">
        <v>1840</v>
      </c>
      <c r="W141" s="9">
        <f>LEFT(B141,3)</f>
        <v/>
      </c>
      <c r="X141" s="47">
        <f>F141</f>
        <v/>
      </c>
      <c r="Y141" s="47">
        <f>RIGHT(B141,AB141)</f>
        <v/>
      </c>
      <c r="Z141" s="47">
        <f>W141&amp;X141&amp;Y141</f>
        <v/>
      </c>
      <c r="AA141" s="47">
        <f>LEFT(Y141,1)</f>
        <v/>
      </c>
      <c r="AB141" s="193">
        <f>IF(AC141&lt;&gt;"-",7,6)</f>
        <v/>
      </c>
      <c r="AC141" s="193" t="inlineStr">
        <is>
          <t>-</t>
        </is>
      </c>
    </row>
    <row r="142" ht="13.5" customHeight="1" s="521">
      <c r="A142" s="200" t="n">
        <v>1840</v>
      </c>
      <c r="B142" s="184" t="inlineStr">
        <is>
          <t>18-XZSH-62303</t>
        </is>
      </c>
      <c r="C142" s="182" t="inlineStr">
        <is>
          <t>Limit Switch</t>
        </is>
      </c>
      <c r="D142" s="184" t="inlineStr">
        <is>
          <t>P TO POSM ON-OFF VALVE</t>
        </is>
      </c>
      <c r="E142" s="179" t="inlineStr">
        <is>
          <t>1840-PS07-623</t>
        </is>
      </c>
      <c r="F142" s="178" t="inlineStr">
        <is>
          <t>XZSH</t>
        </is>
      </c>
      <c r="G142" s="179" t="inlineStr">
        <is>
          <t>DCS-DI</t>
        </is>
      </c>
      <c r="H142" s="179" t="inlineStr">
        <is>
          <t>-</t>
        </is>
      </c>
      <c r="I142" s="180" t="inlineStr">
        <is>
          <t>NAMUR(NO)</t>
        </is>
      </c>
      <c r="J142" s="202" t="inlineStr">
        <is>
          <t>NAMUR</t>
        </is>
      </c>
      <c r="K142" s="649" t="inlineStr">
        <is>
          <t>(NO)</t>
        </is>
      </c>
      <c r="L142" s="173" t="n">
        <v>1</v>
      </c>
      <c r="M142" s="178" t="inlineStr">
        <is>
          <t>-</t>
        </is>
      </c>
      <c r="N142" s="178" t="inlineStr">
        <is>
          <t>Yes</t>
        </is>
      </c>
      <c r="O142" s="178">
        <f>IF(N142="Yes","Y","N")</f>
        <v/>
      </c>
      <c r="P142" s="188" t="inlineStr">
        <is>
          <t>-</t>
        </is>
      </c>
      <c r="Q142" s="181" t="inlineStr">
        <is>
          <t>-</t>
        </is>
      </c>
      <c r="R142" s="188" t="inlineStr">
        <is>
          <t>C01</t>
        </is>
      </c>
      <c r="S142" s="193" t="inlineStr">
        <is>
          <t>18-40-003-iCC</t>
        </is>
      </c>
      <c r="T142" s="193" t="inlineStr">
        <is>
          <t>18-IJB-40-003</t>
        </is>
      </c>
      <c r="U142" s="507" t="inlineStr">
        <is>
          <t>DI-MI</t>
        </is>
      </c>
      <c r="V142" s="200" t="n">
        <v>1840</v>
      </c>
      <c r="W142" s="9">
        <f>LEFT(B142,3)</f>
        <v/>
      </c>
      <c r="X142" s="47">
        <f>F142</f>
        <v/>
      </c>
      <c r="Y142" s="47">
        <f>RIGHT(B142,AB142)</f>
        <v/>
      </c>
      <c r="Z142" s="47">
        <f>W142&amp;X142&amp;Y142</f>
        <v/>
      </c>
      <c r="AA142" s="47">
        <f>LEFT(Y142,1)</f>
        <v/>
      </c>
      <c r="AB142" s="193">
        <f>IF(AC142&lt;&gt;"-",7,6)</f>
        <v/>
      </c>
      <c r="AC142" s="193" t="inlineStr">
        <is>
          <t>-</t>
        </is>
      </c>
    </row>
    <row r="143" ht="13.5" customHeight="1" s="521">
      <c r="A143" s="200" t="n">
        <v>1840</v>
      </c>
      <c r="B143" s="184" t="inlineStr">
        <is>
          <t>18-XZSL-62303</t>
        </is>
      </c>
      <c r="C143" s="182" t="inlineStr">
        <is>
          <t>Limit Switch</t>
        </is>
      </c>
      <c r="D143" s="184" t="inlineStr">
        <is>
          <t>P TO POSM ON-OFF VALVE</t>
        </is>
      </c>
      <c r="E143" s="179" t="inlineStr">
        <is>
          <t>1840-PS07-623</t>
        </is>
      </c>
      <c r="F143" s="178" t="inlineStr">
        <is>
          <t>XZSL</t>
        </is>
      </c>
      <c r="G143" s="179" t="inlineStr">
        <is>
          <t>DCS-DI</t>
        </is>
      </c>
      <c r="H143" s="179" t="inlineStr">
        <is>
          <t>-</t>
        </is>
      </c>
      <c r="I143" s="180" t="inlineStr">
        <is>
          <t>NAMUR(NO)</t>
        </is>
      </c>
      <c r="J143" s="202" t="inlineStr">
        <is>
          <t>NAMUR</t>
        </is>
      </c>
      <c r="K143" s="649" t="inlineStr">
        <is>
          <t>(NO)</t>
        </is>
      </c>
      <c r="L143" s="173" t="n">
        <v>1</v>
      </c>
      <c r="M143" s="178" t="inlineStr">
        <is>
          <t>-</t>
        </is>
      </c>
      <c r="N143" s="178" t="inlineStr">
        <is>
          <t>Yes</t>
        </is>
      </c>
      <c r="O143" s="178">
        <f>IF(N143="Yes","Y","N")</f>
        <v/>
      </c>
      <c r="P143" s="188" t="inlineStr">
        <is>
          <t>-</t>
        </is>
      </c>
      <c r="Q143" s="181" t="inlineStr">
        <is>
          <t>-</t>
        </is>
      </c>
      <c r="R143" s="188" t="inlineStr">
        <is>
          <t>C01</t>
        </is>
      </c>
      <c r="S143" s="193" t="inlineStr">
        <is>
          <t>18-40-003-iCC</t>
        </is>
      </c>
      <c r="T143" s="193" t="inlineStr">
        <is>
          <t>18-IJB-40-003</t>
        </is>
      </c>
      <c r="U143" s="507" t="inlineStr">
        <is>
          <t>DI-MI</t>
        </is>
      </c>
      <c r="V143" s="200" t="n">
        <v>1840</v>
      </c>
      <c r="W143" s="9">
        <f>LEFT(B143,3)</f>
        <v/>
      </c>
      <c r="X143" s="47">
        <f>F143</f>
        <v/>
      </c>
      <c r="Y143" s="47">
        <f>RIGHT(B143,AB143)</f>
        <v/>
      </c>
      <c r="Z143" s="47">
        <f>W143&amp;X143&amp;Y143</f>
        <v/>
      </c>
      <c r="AA143" s="47">
        <f>LEFT(Y143,1)</f>
        <v/>
      </c>
      <c r="AB143" s="193">
        <f>IF(AC143&lt;&gt;"-",7,6)</f>
        <v/>
      </c>
      <c r="AC143" s="193" t="inlineStr">
        <is>
          <t>-</t>
        </is>
      </c>
    </row>
    <row r="144" ht="13.5" customHeight="1" s="521">
      <c r="B144" s="179" t="n"/>
      <c r="C144" s="177" t="n"/>
      <c r="D144" s="179" t="n"/>
      <c r="E144" s="179" t="n"/>
      <c r="F144" s="178" t="n"/>
      <c r="G144" s="179" t="n"/>
      <c r="H144" s="178" t="n"/>
      <c r="I144" s="180" t="n"/>
      <c r="J144" s="202" t="n"/>
      <c r="K144" s="649" t="n"/>
      <c r="L144" s="173" t="n"/>
      <c r="M144" s="178" t="n"/>
      <c r="N144" s="178" t="n"/>
      <c r="O144" s="178">
        <f>IF(N144="Yes","Y","N")</f>
        <v/>
      </c>
      <c r="P144" s="178" t="n"/>
      <c r="Q144" s="181" t="n"/>
      <c r="X144" s="47" t="n"/>
      <c r="Y144" s="47">
        <f>RIGHT(B144,AB144)</f>
        <v/>
      </c>
      <c r="Z144" s="47" t="n"/>
      <c r="AA144" s="47" t="n"/>
      <c r="AB144" s="193">
        <f>IF(AC144&lt;&gt;"-",7,6)</f>
        <v/>
      </c>
    </row>
    <row r="145" ht="13.5" customHeight="1" s="521">
      <c r="A145" s="200" t="n">
        <v>1840</v>
      </c>
      <c r="B145" s="179" t="inlineStr">
        <is>
          <t>18-PN-62104</t>
        </is>
      </c>
      <c r="C145" s="182" t="inlineStr">
        <is>
          <t>Solenoid Valve</t>
        </is>
      </c>
      <c r="D145" s="179" t="inlineStr">
        <is>
          <t>-</t>
        </is>
      </c>
      <c r="E145" s="179" t="inlineStr">
        <is>
          <t>1840-PS07-621</t>
        </is>
      </c>
      <c r="F145" s="178" t="inlineStr">
        <is>
          <t>PN</t>
        </is>
      </c>
      <c r="G145" s="179" t="inlineStr">
        <is>
          <t>DCS-DO</t>
        </is>
      </c>
      <c r="H145" s="178" t="inlineStr">
        <is>
          <t>Yes</t>
        </is>
      </c>
      <c r="I145" s="514" t="inlineStr">
        <is>
          <t>WET_x000D_(NC)</t>
        </is>
      </c>
      <c r="J145" s="202" t="inlineStr">
        <is>
          <t xml:space="preserve">WET_x000D_
</t>
        </is>
      </c>
      <c r="K145" s="649" t="inlineStr">
        <is>
          <t>(NC)</t>
        </is>
      </c>
      <c r="L145" s="173" t="n">
        <v>1</v>
      </c>
      <c r="M145" s="178" t="inlineStr">
        <is>
          <t>24VDC</t>
        </is>
      </c>
      <c r="N145" s="178" t="inlineStr">
        <is>
          <t>-</t>
        </is>
      </c>
      <c r="O145" s="178">
        <f>IF(N145="Yes","Y","N")</f>
        <v/>
      </c>
      <c r="P145" s="178" t="inlineStr">
        <is>
          <t>-</t>
        </is>
      </c>
      <c r="Q145" s="185" t="inlineStr">
        <is>
          <t>-</t>
        </is>
      </c>
      <c r="R145" s="189" t="inlineStr">
        <is>
          <t>C01</t>
        </is>
      </c>
      <c r="S145" s="193" t="inlineStr">
        <is>
          <t>18-40-001-CC</t>
        </is>
      </c>
      <c r="T145" s="193" t="inlineStr">
        <is>
          <t>18-EJB-40-001</t>
        </is>
      </c>
      <c r="U145" s="507" t="inlineStr">
        <is>
          <t>DOR-24V</t>
        </is>
      </c>
      <c r="V145" s="200" t="n">
        <v>1840</v>
      </c>
      <c r="W145" s="9">
        <f>LEFT(B145,3)</f>
        <v/>
      </c>
      <c r="X145" s="47">
        <f>F145</f>
        <v/>
      </c>
      <c r="Y145" s="47">
        <f>RIGHT(B145,AB145)</f>
        <v/>
      </c>
      <c r="Z145" s="47">
        <f>W145&amp;X145&amp;Y145</f>
        <v/>
      </c>
      <c r="AA145" s="47">
        <f>LEFT(Y145,1)</f>
        <v/>
      </c>
      <c r="AB145" s="193">
        <f>IF(AC145&lt;&gt;"-",7,6)</f>
        <v/>
      </c>
      <c r="AC145" s="193" t="inlineStr">
        <is>
          <t>-</t>
        </is>
      </c>
    </row>
    <row r="146" ht="13.5" customHeight="1" s="521">
      <c r="A146" s="200" t="n">
        <v>1840</v>
      </c>
      <c r="B146" s="190" t="inlineStr">
        <is>
          <t>18-XN-61105</t>
        </is>
      </c>
      <c r="C146" s="182" t="inlineStr">
        <is>
          <t>Solenoid Valve</t>
        </is>
      </c>
      <c r="D146" s="190" t="inlineStr">
        <is>
          <t>-</t>
        </is>
      </c>
      <c r="E146" s="179" t="inlineStr">
        <is>
          <t>1840-PS07-611</t>
        </is>
      </c>
      <c r="F146" s="178" t="inlineStr">
        <is>
          <t>XN</t>
        </is>
      </c>
      <c r="G146" s="179" t="inlineStr">
        <is>
          <t>DCS-DO</t>
        </is>
      </c>
      <c r="H146" s="178" t="inlineStr">
        <is>
          <t>Yes</t>
        </is>
      </c>
      <c r="I146" s="514" t="inlineStr">
        <is>
          <t>WET_x000D_(NC)</t>
        </is>
      </c>
      <c r="J146" s="202" t="inlineStr">
        <is>
          <t xml:space="preserve">WET_x000D_
</t>
        </is>
      </c>
      <c r="K146" s="649" t="inlineStr">
        <is>
          <t>(NC)</t>
        </is>
      </c>
      <c r="L146" s="173" t="n">
        <v>1</v>
      </c>
      <c r="M146" s="178" t="inlineStr">
        <is>
          <t>24VDC</t>
        </is>
      </c>
      <c r="N146" s="178" t="inlineStr">
        <is>
          <t>-</t>
        </is>
      </c>
      <c r="O146" s="178">
        <f>IF(N146="Yes","Y","N")</f>
        <v/>
      </c>
      <c r="P146" s="178" t="inlineStr">
        <is>
          <t>-</t>
        </is>
      </c>
      <c r="Q146" s="181" t="inlineStr">
        <is>
          <t>-</t>
        </is>
      </c>
      <c r="R146" s="189" t="inlineStr">
        <is>
          <t>C01</t>
        </is>
      </c>
      <c r="S146" s="193" t="inlineStr">
        <is>
          <t>18-40-001-CC</t>
        </is>
      </c>
      <c r="T146" s="193" t="inlineStr">
        <is>
          <t>18-EJB-40-001</t>
        </is>
      </c>
      <c r="U146" s="507" t="inlineStr">
        <is>
          <t>DOR-24V</t>
        </is>
      </c>
      <c r="V146" s="200" t="n">
        <v>1840</v>
      </c>
      <c r="W146" s="9">
        <f>LEFT(B146,3)</f>
        <v/>
      </c>
      <c r="X146" s="47">
        <f>F146</f>
        <v/>
      </c>
      <c r="Y146" s="47">
        <f>RIGHT(B146,AB146)</f>
        <v/>
      </c>
      <c r="Z146" s="47">
        <f>W146&amp;X146&amp;Y146</f>
        <v/>
      </c>
      <c r="AA146" s="47">
        <f>LEFT(Y146,1)</f>
        <v/>
      </c>
      <c r="AB146" s="193">
        <f>IF(AC146&lt;&gt;"-",7,6)</f>
        <v/>
      </c>
      <c r="AC146" s="193" t="inlineStr">
        <is>
          <t>-</t>
        </is>
      </c>
    </row>
    <row r="147" ht="13.5" customHeight="1" s="521">
      <c r="A147" s="200" t="n">
        <v>1840</v>
      </c>
      <c r="B147" s="190" t="inlineStr">
        <is>
          <t>18-XN-61201</t>
        </is>
      </c>
      <c r="C147" s="182" t="inlineStr">
        <is>
          <t>Solenoid Valve</t>
        </is>
      </c>
      <c r="D147" s="190" t="inlineStr">
        <is>
          <t>-</t>
        </is>
      </c>
      <c r="E147" s="179" t="inlineStr">
        <is>
          <t>1840-PS07-612</t>
        </is>
      </c>
      <c r="F147" s="178" t="inlineStr">
        <is>
          <t>XN</t>
        </is>
      </c>
      <c r="G147" s="179" t="inlineStr">
        <is>
          <t>DCS-DO</t>
        </is>
      </c>
      <c r="H147" s="178" t="inlineStr">
        <is>
          <t>Yes</t>
        </is>
      </c>
      <c r="I147" s="514" t="inlineStr">
        <is>
          <t>WET_x000D_(NC)</t>
        </is>
      </c>
      <c r="J147" s="202" t="inlineStr">
        <is>
          <t xml:space="preserve">WET_x000D_
</t>
        </is>
      </c>
      <c r="K147" s="649" t="inlineStr">
        <is>
          <t>(NC)</t>
        </is>
      </c>
      <c r="L147" s="173" t="n">
        <v>1</v>
      </c>
      <c r="M147" s="178" t="inlineStr">
        <is>
          <t>24VDC</t>
        </is>
      </c>
      <c r="N147" s="178" t="inlineStr">
        <is>
          <t>-</t>
        </is>
      </c>
      <c r="O147" s="178">
        <f>IF(N147="Yes","Y","N")</f>
        <v/>
      </c>
      <c r="P147" s="178" t="inlineStr">
        <is>
          <t>-</t>
        </is>
      </c>
      <c r="Q147" s="181" t="inlineStr">
        <is>
          <t>-</t>
        </is>
      </c>
      <c r="R147" s="189" t="inlineStr">
        <is>
          <t>C01</t>
        </is>
      </c>
      <c r="S147" s="193" t="inlineStr">
        <is>
          <t>18-40-001-CC</t>
        </is>
      </c>
      <c r="T147" s="193" t="inlineStr">
        <is>
          <t>18-EJB-40-001</t>
        </is>
      </c>
      <c r="U147" s="507" t="inlineStr">
        <is>
          <t>DOR-24V</t>
        </is>
      </c>
      <c r="V147" s="200" t="n">
        <v>1840</v>
      </c>
      <c r="W147" s="9">
        <f>LEFT(B147,3)</f>
        <v/>
      </c>
      <c r="X147" s="47">
        <f>F147</f>
        <v/>
      </c>
      <c r="Y147" s="47">
        <f>RIGHT(B147,AB147)</f>
        <v/>
      </c>
      <c r="Z147" s="47">
        <f>W147&amp;X147&amp;Y147</f>
        <v/>
      </c>
      <c r="AA147" s="47">
        <f>LEFT(Y147,1)</f>
        <v/>
      </c>
      <c r="AB147" s="193">
        <f>IF(AC147&lt;&gt;"-",7,6)</f>
        <v/>
      </c>
      <c r="AC147" s="193" t="inlineStr">
        <is>
          <t>-</t>
        </is>
      </c>
    </row>
    <row r="148" ht="13.5" customHeight="1" s="521">
      <c r="A148" s="200" t="n">
        <v>1840</v>
      </c>
      <c r="B148" s="190" t="inlineStr">
        <is>
          <t>18-XN-61206</t>
        </is>
      </c>
      <c r="C148" s="182" t="inlineStr">
        <is>
          <t>Solenoid Valve</t>
        </is>
      </c>
      <c r="D148" s="190" t="inlineStr">
        <is>
          <t>-</t>
        </is>
      </c>
      <c r="E148" s="179" t="inlineStr">
        <is>
          <t>1840-PS07-612</t>
        </is>
      </c>
      <c r="F148" s="178" t="inlineStr">
        <is>
          <t>XN</t>
        </is>
      </c>
      <c r="G148" s="179" t="inlineStr">
        <is>
          <t>DCS-DO</t>
        </is>
      </c>
      <c r="H148" s="178" t="inlineStr">
        <is>
          <t>Yes</t>
        </is>
      </c>
      <c r="I148" s="514" t="inlineStr">
        <is>
          <t>WET_x000D_(NC)</t>
        </is>
      </c>
      <c r="J148" s="202" t="inlineStr">
        <is>
          <t xml:space="preserve">WET_x000D_
</t>
        </is>
      </c>
      <c r="K148" s="649" t="inlineStr">
        <is>
          <t>(NC)</t>
        </is>
      </c>
      <c r="L148" s="173" t="n">
        <v>1</v>
      </c>
      <c r="M148" s="178" t="inlineStr">
        <is>
          <t>24VDC</t>
        </is>
      </c>
      <c r="N148" s="178" t="inlineStr">
        <is>
          <t>-</t>
        </is>
      </c>
      <c r="O148" s="178">
        <f>IF(N148="Yes","Y","N")</f>
        <v/>
      </c>
      <c r="P148" s="178" t="inlineStr">
        <is>
          <t>-</t>
        </is>
      </c>
      <c r="Q148" s="185" t="inlineStr">
        <is>
          <t>-</t>
        </is>
      </c>
      <c r="R148" s="189" t="inlineStr">
        <is>
          <t>C01</t>
        </is>
      </c>
      <c r="S148" s="193" t="inlineStr">
        <is>
          <t>18-40-001-CC</t>
        </is>
      </c>
      <c r="T148" s="193" t="inlineStr">
        <is>
          <t>18-EJB-40-001</t>
        </is>
      </c>
      <c r="U148" s="507" t="inlineStr">
        <is>
          <t>DOR-24V</t>
        </is>
      </c>
      <c r="V148" s="200" t="n">
        <v>1840</v>
      </c>
      <c r="W148" s="9">
        <f>LEFT(B148,3)</f>
        <v/>
      </c>
      <c r="X148" s="47">
        <f>F148</f>
        <v/>
      </c>
      <c r="Y148" s="47">
        <f>RIGHT(B148,AB148)</f>
        <v/>
      </c>
      <c r="Z148" s="47">
        <f>W148&amp;X148&amp;Y148</f>
        <v/>
      </c>
      <c r="AA148" s="47">
        <f>LEFT(Y148,1)</f>
        <v/>
      </c>
      <c r="AB148" s="193">
        <f>IF(AC148&lt;&gt;"-",7,6)</f>
        <v/>
      </c>
      <c r="AC148" s="193" t="inlineStr">
        <is>
          <t>-</t>
        </is>
      </c>
    </row>
    <row r="149" ht="13.5" customHeight="1" s="521">
      <c r="A149" s="200" t="n">
        <v>1840</v>
      </c>
      <c r="B149" s="190" t="inlineStr">
        <is>
          <t>18-XN-62106</t>
        </is>
      </c>
      <c r="C149" s="182" t="inlineStr">
        <is>
          <t>Solenoid Valve</t>
        </is>
      </c>
      <c r="D149" s="190" t="inlineStr">
        <is>
          <t>-</t>
        </is>
      </c>
      <c r="E149" s="179" t="inlineStr">
        <is>
          <t>1840-PS07-621</t>
        </is>
      </c>
      <c r="F149" s="178" t="inlineStr">
        <is>
          <t>XN</t>
        </is>
      </c>
      <c r="G149" s="179" t="inlineStr">
        <is>
          <t>DCS-DO</t>
        </is>
      </c>
      <c r="H149" s="178" t="inlineStr">
        <is>
          <t>Yes</t>
        </is>
      </c>
      <c r="I149" s="514" t="inlineStr">
        <is>
          <t>WET_x000D_(NC)</t>
        </is>
      </c>
      <c r="J149" s="202" t="inlineStr">
        <is>
          <t xml:space="preserve">WET_x000D_
</t>
        </is>
      </c>
      <c r="K149" s="649" t="inlineStr">
        <is>
          <t>(NC)</t>
        </is>
      </c>
      <c r="L149" s="173" t="n">
        <v>1</v>
      </c>
      <c r="M149" s="178" t="inlineStr">
        <is>
          <t>24VDC</t>
        </is>
      </c>
      <c r="N149" s="178" t="inlineStr">
        <is>
          <t>-</t>
        </is>
      </c>
      <c r="O149" s="178">
        <f>IF(N149="Yes","Y","N")</f>
        <v/>
      </c>
      <c r="P149" s="178" t="inlineStr">
        <is>
          <t>-</t>
        </is>
      </c>
      <c r="Q149" s="181" t="inlineStr">
        <is>
          <t>-</t>
        </is>
      </c>
      <c r="R149" s="189" t="inlineStr">
        <is>
          <t>C01</t>
        </is>
      </c>
      <c r="S149" s="193" t="inlineStr">
        <is>
          <t>18-40-001-CC</t>
        </is>
      </c>
      <c r="T149" s="193" t="inlineStr">
        <is>
          <t>18-EJB-40-001</t>
        </is>
      </c>
      <c r="U149" s="507" t="inlineStr">
        <is>
          <t>DOR-24V</t>
        </is>
      </c>
      <c r="V149" s="200" t="n">
        <v>1840</v>
      </c>
      <c r="W149" s="9">
        <f>LEFT(B149,3)</f>
        <v/>
      </c>
      <c r="X149" s="47">
        <f>F149</f>
        <v/>
      </c>
      <c r="Y149" s="47">
        <f>RIGHT(B149,AB149)</f>
        <v/>
      </c>
      <c r="Z149" s="47">
        <f>W149&amp;X149&amp;Y149</f>
        <v/>
      </c>
      <c r="AA149" s="47">
        <f>LEFT(Y149,1)</f>
        <v/>
      </c>
      <c r="AB149" s="193">
        <f>IF(AC149&lt;&gt;"-",7,6)</f>
        <v/>
      </c>
      <c r="AC149" s="193" t="inlineStr">
        <is>
          <t>-</t>
        </is>
      </c>
    </row>
    <row r="150" ht="13.5" customHeight="1" s="521">
      <c r="A150" s="200" t="n">
        <v>1840</v>
      </c>
      <c r="B150" s="190" t="inlineStr">
        <is>
          <t>18-XN-62301</t>
        </is>
      </c>
      <c r="C150" s="182" t="inlineStr">
        <is>
          <t>Solenoid Valve</t>
        </is>
      </c>
      <c r="D150" s="190" t="inlineStr">
        <is>
          <t>-</t>
        </is>
      </c>
      <c r="E150" s="179" t="inlineStr">
        <is>
          <t>1840-PS07-623</t>
        </is>
      </c>
      <c r="F150" s="178" t="inlineStr">
        <is>
          <t>XN</t>
        </is>
      </c>
      <c r="G150" s="179" t="inlineStr">
        <is>
          <t>DCS-DO</t>
        </is>
      </c>
      <c r="H150" s="178" t="inlineStr">
        <is>
          <t>Yes</t>
        </is>
      </c>
      <c r="I150" s="514" t="inlineStr">
        <is>
          <t>WET_x000D_(NC)</t>
        </is>
      </c>
      <c r="J150" s="202" t="inlineStr">
        <is>
          <t xml:space="preserve">WET_x000D_
</t>
        </is>
      </c>
      <c r="K150" s="649" t="inlineStr">
        <is>
          <t>(NC)</t>
        </is>
      </c>
      <c r="L150" s="173" t="n">
        <v>1</v>
      </c>
      <c r="M150" s="178" t="inlineStr">
        <is>
          <t>24VDC</t>
        </is>
      </c>
      <c r="N150" s="178" t="inlineStr">
        <is>
          <t>-</t>
        </is>
      </c>
      <c r="O150" s="178">
        <f>IF(N150="Yes","Y","N")</f>
        <v/>
      </c>
      <c r="P150" s="178" t="inlineStr">
        <is>
          <t>-</t>
        </is>
      </c>
      <c r="Q150" s="185" t="inlineStr">
        <is>
          <t>-</t>
        </is>
      </c>
      <c r="R150" s="189" t="inlineStr">
        <is>
          <t>C01</t>
        </is>
      </c>
      <c r="S150" s="193" t="inlineStr">
        <is>
          <t>18-40-001-CC</t>
        </is>
      </c>
      <c r="T150" s="193" t="inlineStr">
        <is>
          <t>18-EJB-40-001</t>
        </is>
      </c>
      <c r="U150" s="507" t="inlineStr">
        <is>
          <t>DOR-24V</t>
        </is>
      </c>
      <c r="V150" s="200" t="n">
        <v>1840</v>
      </c>
      <c r="W150" s="9">
        <f>LEFT(B150,3)</f>
        <v/>
      </c>
      <c r="X150" s="47">
        <f>F150</f>
        <v/>
      </c>
      <c r="Y150" s="47">
        <f>RIGHT(B150,AB150)</f>
        <v/>
      </c>
      <c r="Z150" s="47">
        <f>W150&amp;X150&amp;Y150</f>
        <v/>
      </c>
      <c r="AA150" s="47">
        <f>LEFT(Y150,1)</f>
        <v/>
      </c>
      <c r="AB150" s="193">
        <f>IF(AC150&lt;&gt;"-",7,6)</f>
        <v/>
      </c>
      <c r="AC150" s="193" t="inlineStr">
        <is>
          <t>-</t>
        </is>
      </c>
    </row>
    <row r="151" ht="13.5" customHeight="1" s="521">
      <c r="A151" s="200" t="n">
        <v>1840</v>
      </c>
      <c r="B151" s="190" t="inlineStr">
        <is>
          <t>18-XN-62302</t>
        </is>
      </c>
      <c r="C151" s="182" t="inlineStr">
        <is>
          <t>Solenoid Valve</t>
        </is>
      </c>
      <c r="D151" s="190" t="inlineStr">
        <is>
          <t>-</t>
        </is>
      </c>
      <c r="E151" s="179" t="inlineStr">
        <is>
          <t>1840-PS07-623</t>
        </is>
      </c>
      <c r="F151" s="178" t="inlineStr">
        <is>
          <t>XN</t>
        </is>
      </c>
      <c r="G151" s="179" t="inlineStr">
        <is>
          <t>DCS-DO</t>
        </is>
      </c>
      <c r="H151" s="178" t="inlineStr">
        <is>
          <t>Yes</t>
        </is>
      </c>
      <c r="I151" s="514" t="inlineStr">
        <is>
          <t>WET_x000D_(NC)</t>
        </is>
      </c>
      <c r="J151" s="202" t="inlineStr">
        <is>
          <t xml:space="preserve">WET_x000D_
</t>
        </is>
      </c>
      <c r="K151" s="649" t="inlineStr">
        <is>
          <t>(NC)</t>
        </is>
      </c>
      <c r="L151" s="173" t="n">
        <v>1</v>
      </c>
      <c r="M151" s="178" t="inlineStr">
        <is>
          <t>24VDC</t>
        </is>
      </c>
      <c r="N151" s="178" t="inlineStr">
        <is>
          <t>-</t>
        </is>
      </c>
      <c r="O151" s="178">
        <f>IF(N151="Yes","Y","N")</f>
        <v/>
      </c>
      <c r="P151" s="178" t="inlineStr">
        <is>
          <t>-</t>
        </is>
      </c>
      <c r="Q151" s="181" t="inlineStr">
        <is>
          <t>-</t>
        </is>
      </c>
      <c r="R151" s="189" t="inlineStr">
        <is>
          <t>C01</t>
        </is>
      </c>
      <c r="S151" s="193" t="inlineStr">
        <is>
          <t>18-40-001-CC</t>
        </is>
      </c>
      <c r="T151" s="193" t="inlineStr">
        <is>
          <t>18-EJB-40-001</t>
        </is>
      </c>
      <c r="U151" s="507" t="inlineStr">
        <is>
          <t>DOR-24V</t>
        </is>
      </c>
      <c r="V151" s="200" t="n">
        <v>1840</v>
      </c>
      <c r="W151" s="9">
        <f>LEFT(B151,3)</f>
        <v/>
      </c>
      <c r="X151" s="47">
        <f>F151</f>
        <v/>
      </c>
      <c r="Y151" s="47">
        <f>RIGHT(B151,AB151)</f>
        <v/>
      </c>
      <c r="Z151" s="47">
        <f>W151&amp;X151&amp;Y151</f>
        <v/>
      </c>
      <c r="AA151" s="47">
        <f>LEFT(Y151,1)</f>
        <v/>
      </c>
      <c r="AB151" s="193">
        <f>IF(AC151&lt;&gt;"-",7,6)</f>
        <v/>
      </c>
      <c r="AC151" s="193" t="inlineStr">
        <is>
          <t>-</t>
        </is>
      </c>
    </row>
    <row r="152" ht="13.5" customHeight="1" s="521">
      <c r="B152" s="179" t="n"/>
      <c r="C152" s="177" t="n"/>
      <c r="D152" s="179" t="n"/>
      <c r="E152" s="179" t="n"/>
      <c r="F152" s="178" t="n"/>
      <c r="G152" s="179" t="n"/>
      <c r="H152" s="178" t="n"/>
      <c r="I152" s="180" t="n"/>
      <c r="J152" s="202" t="n"/>
      <c r="K152" s="649" t="n"/>
      <c r="L152" s="173" t="n"/>
      <c r="M152" s="178" t="n"/>
      <c r="N152" s="178" t="n"/>
      <c r="O152" s="178">
        <f>IF(N152="Yes","Y","N")</f>
        <v/>
      </c>
      <c r="P152" s="178" t="n"/>
      <c r="Q152" s="181" t="n"/>
      <c r="X152" s="47" t="n"/>
      <c r="Y152" s="47">
        <f>RIGHT(B152,AB152)</f>
        <v/>
      </c>
      <c r="Z152" s="47" t="n"/>
      <c r="AA152" s="47" t="n"/>
      <c r="AB152" s="193">
        <f>IF(AC152&lt;&gt;"-",7,6)</f>
        <v/>
      </c>
    </row>
    <row r="153" ht="13.5" customHeight="1" s="521">
      <c r="A153" s="200" t="n">
        <v>1840</v>
      </c>
      <c r="B153" s="179" t="inlineStr">
        <is>
          <t>18-HS-61101A</t>
        </is>
      </c>
      <c r="C153" s="179" t="inlineStr">
        <is>
          <t>Pushbutton</t>
        </is>
      </c>
      <c r="D153" s="179" t="inlineStr">
        <is>
          <t xml:space="preserve"> RUD</t>
        </is>
      </c>
      <c r="E153" s="179" t="inlineStr">
        <is>
          <t>1840-PS07-611</t>
        </is>
      </c>
      <c r="F153" s="178" t="inlineStr">
        <is>
          <t>HS</t>
        </is>
      </c>
      <c r="G153" s="179" t="inlineStr">
        <is>
          <t>DCS-DI</t>
        </is>
      </c>
      <c r="H153" s="178" t="inlineStr">
        <is>
          <t>-</t>
        </is>
      </c>
      <c r="I153" s="180" t="inlineStr">
        <is>
          <t>DRY_x000D_(NC)</t>
        </is>
      </c>
      <c r="J153" s="202" t="inlineStr">
        <is>
          <t xml:space="preserve">DRY_x000D_
</t>
        </is>
      </c>
      <c r="K153" s="649" t="inlineStr">
        <is>
          <t>(NC)</t>
        </is>
      </c>
      <c r="L153" s="173" t="n">
        <v>1</v>
      </c>
      <c r="M153" s="178" t="inlineStr">
        <is>
          <t>-</t>
        </is>
      </c>
      <c r="N153" s="178" t="inlineStr">
        <is>
          <t>-</t>
        </is>
      </c>
      <c r="O153" s="178">
        <f>IF(N153="Yes","Y","N")</f>
        <v/>
      </c>
      <c r="P153" s="178" t="inlineStr">
        <is>
          <t>-</t>
        </is>
      </c>
      <c r="Q153" s="181" t="inlineStr">
        <is>
          <t>Console</t>
        </is>
      </c>
      <c r="R153" s="170" t="inlineStr">
        <is>
          <t>C01</t>
        </is>
      </c>
      <c r="U153" s="507" t="inlineStr">
        <is>
          <t>DI-RE</t>
        </is>
      </c>
      <c r="V153" s="200" t="n">
        <v>1840</v>
      </c>
      <c r="W153" s="9">
        <f>LEFT(B153,3)</f>
        <v/>
      </c>
      <c r="X153" s="47">
        <f>F153</f>
        <v/>
      </c>
      <c r="Y153" s="47">
        <f>RIGHT(B153,AB153)</f>
        <v/>
      </c>
      <c r="Z153" s="47">
        <f>W153&amp;X153&amp;Y153</f>
        <v/>
      </c>
      <c r="AA153" s="47">
        <f>LEFT(Y153,1)</f>
        <v/>
      </c>
      <c r="AB153" s="193" t="n">
        <v>7</v>
      </c>
      <c r="AC153" s="193" t="inlineStr">
        <is>
          <t>-</t>
        </is>
      </c>
    </row>
    <row r="154" ht="13.5" customHeight="1" s="521">
      <c r="A154" s="200" t="n">
        <v>1840</v>
      </c>
      <c r="B154" s="179" t="inlineStr">
        <is>
          <t>18-HS-61101B</t>
        </is>
      </c>
      <c r="C154" s="179" t="inlineStr">
        <is>
          <t>Pushbutton</t>
        </is>
      </c>
      <c r="D154" s="179" t="inlineStr">
        <is>
          <t xml:space="preserve"> RUD</t>
        </is>
      </c>
      <c r="E154" s="179" t="inlineStr">
        <is>
          <t>1840-PS07-611</t>
        </is>
      </c>
      <c r="F154" s="178" t="inlineStr">
        <is>
          <t>HS</t>
        </is>
      </c>
      <c r="G154" s="179" t="inlineStr">
        <is>
          <t>DCS-DI</t>
        </is>
      </c>
      <c r="H154" s="178" t="inlineStr">
        <is>
          <t>-</t>
        </is>
      </c>
      <c r="I154" s="180" t="inlineStr">
        <is>
          <t>DRY_x000D_(NC)</t>
        </is>
      </c>
      <c r="J154" s="202" t="inlineStr">
        <is>
          <t xml:space="preserve">DRY_x000D_
</t>
        </is>
      </c>
      <c r="K154" s="649" t="inlineStr">
        <is>
          <t>(NC)</t>
        </is>
      </c>
      <c r="L154" s="173" t="n">
        <v>1</v>
      </c>
      <c r="M154" s="178" t="inlineStr">
        <is>
          <t>-</t>
        </is>
      </c>
      <c r="N154" s="178" t="inlineStr">
        <is>
          <t>-</t>
        </is>
      </c>
      <c r="O154" s="178">
        <f>IF(N154="Yes","Y","N")</f>
        <v/>
      </c>
      <c r="P154" s="178" t="inlineStr">
        <is>
          <t>-</t>
        </is>
      </c>
      <c r="Q154" s="181" t="inlineStr">
        <is>
          <t>-</t>
        </is>
      </c>
      <c r="R154" s="170" t="inlineStr">
        <is>
          <t>C01</t>
        </is>
      </c>
      <c r="S154" s="193" t="inlineStr">
        <is>
          <t>单拉</t>
        </is>
      </c>
      <c r="U154" s="507" t="inlineStr">
        <is>
          <t>DI-RE</t>
        </is>
      </c>
      <c r="V154" s="200" t="n">
        <v>1840</v>
      </c>
      <c r="W154" s="9">
        <f>LEFT(B154,3)</f>
        <v/>
      </c>
      <c r="X154" s="47">
        <f>F154</f>
        <v/>
      </c>
      <c r="Y154" s="47">
        <f>RIGHT(B154,AB154)</f>
        <v/>
      </c>
      <c r="Z154" s="47">
        <f>W154&amp;X154&amp;Y154</f>
        <v/>
      </c>
      <c r="AA154" s="47">
        <f>LEFT(Y154,1)</f>
        <v/>
      </c>
      <c r="AB154" s="193" t="n">
        <v>7</v>
      </c>
      <c r="AC154" s="193" t="inlineStr">
        <is>
          <t>-</t>
        </is>
      </c>
    </row>
    <row r="155" ht="13.5" customHeight="1" s="521">
      <c r="A155" s="200" t="n">
        <v>1840</v>
      </c>
      <c r="B155" s="179" t="inlineStr">
        <is>
          <t>18-HS-61102</t>
        </is>
      </c>
      <c r="C155" s="179" t="inlineStr">
        <is>
          <t>Pushbutton</t>
        </is>
      </c>
      <c r="D155" s="179" t="inlineStr">
        <is>
          <t xml:space="preserve"> RUD RESET</t>
        </is>
      </c>
      <c r="E155" s="179" t="inlineStr">
        <is>
          <t>1840-PS07-611</t>
        </is>
      </c>
      <c r="F155" s="178" t="inlineStr">
        <is>
          <t>HS</t>
        </is>
      </c>
      <c r="G155" s="179" t="inlineStr">
        <is>
          <t>DCS-DI</t>
        </is>
      </c>
      <c r="H155" s="178" t="inlineStr">
        <is>
          <t>-</t>
        </is>
      </c>
      <c r="I155" s="180" t="inlineStr">
        <is>
          <t>DRY_x000D_(NO)</t>
        </is>
      </c>
      <c r="J155" s="202" t="inlineStr">
        <is>
          <t xml:space="preserve">DRY_x000D_
</t>
        </is>
      </c>
      <c r="K155" s="649" t="inlineStr">
        <is>
          <t>(NO)</t>
        </is>
      </c>
      <c r="L155" s="173" t="n">
        <v>1</v>
      </c>
      <c r="M155" s="178" t="inlineStr">
        <is>
          <t>-</t>
        </is>
      </c>
      <c r="N155" s="178" t="inlineStr">
        <is>
          <t>-</t>
        </is>
      </c>
      <c r="O155" s="178">
        <f>IF(N155="Yes","Y","N")</f>
        <v/>
      </c>
      <c r="P155" s="178" t="inlineStr">
        <is>
          <t>-</t>
        </is>
      </c>
      <c r="Q155" s="181" t="inlineStr">
        <is>
          <t>Console</t>
        </is>
      </c>
      <c r="R155" s="170" t="inlineStr">
        <is>
          <t>C01</t>
        </is>
      </c>
      <c r="U155" s="507" t="inlineStr">
        <is>
          <t>DI-RE</t>
        </is>
      </c>
      <c r="V155" s="200" t="n">
        <v>1840</v>
      </c>
      <c r="W155" s="9">
        <f>LEFT(B155,3)</f>
        <v/>
      </c>
      <c r="X155" s="47">
        <f>F155</f>
        <v/>
      </c>
      <c r="Y155" s="47">
        <f>RIGHT(B155,AB155)</f>
        <v/>
      </c>
      <c r="Z155" s="47">
        <f>W155&amp;X155&amp;Y155</f>
        <v/>
      </c>
      <c r="AA155" s="47">
        <f>LEFT(Y155,1)</f>
        <v/>
      </c>
      <c r="AB155" s="193" t="n">
        <v>6</v>
      </c>
      <c r="AC155" s="193" t="inlineStr">
        <is>
          <t>-</t>
        </is>
      </c>
    </row>
    <row r="156" ht="13.5" customHeight="1" s="521">
      <c r="B156" s="179" t="n"/>
      <c r="C156" s="177" t="n"/>
      <c r="D156" s="179" t="n"/>
      <c r="E156" s="179" t="n"/>
      <c r="F156" s="178" t="n"/>
      <c r="G156" s="179" t="n"/>
      <c r="H156" s="178" t="n"/>
      <c r="I156" s="180" t="n"/>
      <c r="J156" s="202" t="n"/>
      <c r="K156" s="649" t="n"/>
      <c r="L156" s="173" t="n"/>
      <c r="M156" s="178" t="n"/>
      <c r="N156" s="178" t="n"/>
      <c r="O156" s="178">
        <f>IF(N156="Yes","Y","N")</f>
        <v/>
      </c>
      <c r="P156" s="178" t="n"/>
      <c r="Q156" s="181" t="n"/>
      <c r="X156" s="47" t="n"/>
      <c r="Y156" s="47">
        <f>RIGHT(B156,AB156)</f>
        <v/>
      </c>
      <c r="Z156" s="47" t="n"/>
      <c r="AA156" s="47" t="n"/>
      <c r="AB156" s="193" t="n">
        <v>7</v>
      </c>
    </row>
    <row r="157" ht="13.5" customHeight="1" s="521">
      <c r="A157" s="200" t="n">
        <v>1840</v>
      </c>
      <c r="B157" s="179" t="inlineStr">
        <is>
          <t>18-PT-61281A</t>
        </is>
      </c>
      <c r="C157" s="177" t="inlineStr">
        <is>
          <t>Pressure Transmitter</t>
        </is>
      </c>
      <c r="D157" s="179" t="inlineStr">
        <is>
          <t>18-PP-6102A</t>
        </is>
      </c>
      <c r="E157" s="179" t="inlineStr">
        <is>
          <t>1840-PS07-612</t>
        </is>
      </c>
      <c r="F157" s="178" t="inlineStr">
        <is>
          <t>PIA</t>
        </is>
      </c>
      <c r="G157" s="179" t="inlineStr">
        <is>
          <t>DCS-AI</t>
        </is>
      </c>
      <c r="H157" s="178" t="inlineStr">
        <is>
          <t>-</t>
        </is>
      </c>
      <c r="I157" s="180" t="inlineStr">
        <is>
          <t>4~20mA_x000D_
HART</t>
        </is>
      </c>
      <c r="J157" s="202" t="inlineStr">
        <is>
          <t>4~20mA</t>
        </is>
      </c>
      <c r="K157" s="649" t="inlineStr">
        <is>
          <t>HART</t>
        </is>
      </c>
      <c r="L157" s="173" t="n">
        <v>1</v>
      </c>
      <c r="M157" s="178" t="inlineStr">
        <is>
          <t>-</t>
        </is>
      </c>
      <c r="N157" s="178" t="inlineStr">
        <is>
          <t>Yes</t>
        </is>
      </c>
      <c r="O157" s="178">
        <f>IF(N157="Yes","Y","N")</f>
        <v/>
      </c>
      <c r="P157" s="178" t="inlineStr">
        <is>
          <t>-</t>
        </is>
      </c>
      <c r="Q157" s="181" t="inlineStr">
        <is>
          <t>-</t>
        </is>
      </c>
      <c r="R157" s="170" t="inlineStr">
        <is>
          <t>C01</t>
        </is>
      </c>
      <c r="S157" s="193" t="inlineStr">
        <is>
          <t>18-40-001-iSC</t>
        </is>
      </c>
      <c r="T157" s="193" t="inlineStr">
        <is>
          <t>18-IJB-40-001</t>
        </is>
      </c>
      <c r="U157" s="509" t="inlineStr">
        <is>
          <t>AI-IS</t>
        </is>
      </c>
      <c r="V157" s="200" t="n">
        <v>1840</v>
      </c>
      <c r="W157" s="9">
        <f>LEFT(B157,3)</f>
        <v/>
      </c>
      <c r="X157" s="47">
        <f>F157</f>
        <v/>
      </c>
      <c r="Y157" s="47">
        <f>RIGHT(B157,AB157)</f>
        <v/>
      </c>
      <c r="Z157" s="47">
        <f>W157&amp;X157&amp;Y157</f>
        <v/>
      </c>
      <c r="AA157" s="47">
        <f>LEFT(Y157,1)</f>
        <v/>
      </c>
      <c r="AB157" s="193" t="n">
        <v>7</v>
      </c>
      <c r="AC157" s="193" t="inlineStr">
        <is>
          <t>-</t>
        </is>
      </c>
    </row>
    <row r="158" ht="13.5" customHeight="1" s="521">
      <c r="A158" s="200" t="n">
        <v>1840</v>
      </c>
      <c r="B158" s="179" t="inlineStr">
        <is>
          <t>18-PT-61281B</t>
        </is>
      </c>
      <c r="C158" s="177" t="inlineStr">
        <is>
          <t>Pressure Transmitter</t>
        </is>
      </c>
      <c r="D158" s="179" t="inlineStr">
        <is>
          <t>18-PP-6102B</t>
        </is>
      </c>
      <c r="E158" s="179" t="inlineStr">
        <is>
          <t>1840-PS07-612</t>
        </is>
      </c>
      <c r="F158" s="178" t="inlineStr">
        <is>
          <t>PIA</t>
        </is>
      </c>
      <c r="G158" s="179" t="inlineStr">
        <is>
          <t>DCS-AI</t>
        </is>
      </c>
      <c r="H158" s="178" t="inlineStr">
        <is>
          <t>-</t>
        </is>
      </c>
      <c r="I158" s="180" t="inlineStr">
        <is>
          <t>4~20mA_x000D_
HART</t>
        </is>
      </c>
      <c r="J158" s="202" t="inlineStr">
        <is>
          <t>4~20mA</t>
        </is>
      </c>
      <c r="K158" s="649" t="inlineStr">
        <is>
          <t>HART</t>
        </is>
      </c>
      <c r="L158" s="173" t="n">
        <v>1</v>
      </c>
      <c r="M158" s="178" t="inlineStr">
        <is>
          <t>-</t>
        </is>
      </c>
      <c r="N158" s="178" t="inlineStr">
        <is>
          <t>Yes</t>
        </is>
      </c>
      <c r="O158" s="178">
        <f>IF(N158="Yes","Y","N")</f>
        <v/>
      </c>
      <c r="P158" s="178" t="inlineStr">
        <is>
          <t>-</t>
        </is>
      </c>
      <c r="Q158" s="181" t="inlineStr">
        <is>
          <t>-</t>
        </is>
      </c>
      <c r="R158" s="170" t="inlineStr">
        <is>
          <t>C01</t>
        </is>
      </c>
      <c r="S158" s="193" t="inlineStr">
        <is>
          <t>18-40-001-iSC</t>
        </is>
      </c>
      <c r="T158" s="193" t="inlineStr">
        <is>
          <t>18-IJB-40-001</t>
        </is>
      </c>
      <c r="U158" s="509" t="inlineStr">
        <is>
          <t>AI-IS</t>
        </is>
      </c>
      <c r="V158" s="200" t="n">
        <v>1840</v>
      </c>
      <c r="W158" s="9">
        <f>LEFT(B158,3)</f>
        <v/>
      </c>
      <c r="X158" s="47">
        <f>F158</f>
        <v/>
      </c>
      <c r="Y158" s="47">
        <f>RIGHT(B158,AB158)</f>
        <v/>
      </c>
      <c r="Z158" s="47">
        <f>W158&amp;X158&amp;Y158</f>
        <v/>
      </c>
      <c r="AA158" s="47">
        <f>LEFT(Y158,1)</f>
        <v/>
      </c>
      <c r="AB158" s="193" t="n">
        <v>7</v>
      </c>
      <c r="AC158" s="193" t="inlineStr">
        <is>
          <t>-</t>
        </is>
      </c>
    </row>
    <row r="159" ht="13.5" customHeight="1" s="521">
      <c r="A159" s="200" t="n">
        <v>1840</v>
      </c>
      <c r="B159" s="179" t="inlineStr">
        <is>
          <t>18-PT-61283</t>
        </is>
      </c>
      <c r="C159" s="177" t="inlineStr">
        <is>
          <t>Pressure Transmitter</t>
        </is>
      </c>
      <c r="D159" s="179" t="inlineStr">
        <is>
          <t>18-PP-6103</t>
        </is>
      </c>
      <c r="E159" s="179" t="inlineStr">
        <is>
          <t>1840-PS07-612</t>
        </is>
      </c>
      <c r="F159" s="178" t="inlineStr">
        <is>
          <t>PIA</t>
        </is>
      </c>
      <c r="G159" s="179" t="inlineStr">
        <is>
          <t>DCS-AI</t>
        </is>
      </c>
      <c r="H159" s="178" t="inlineStr">
        <is>
          <t>-</t>
        </is>
      </c>
      <c r="I159" s="180" t="inlineStr">
        <is>
          <t>4~20mA_x000D_
HART</t>
        </is>
      </c>
      <c r="J159" s="202" t="inlineStr">
        <is>
          <t>4~20mA</t>
        </is>
      </c>
      <c r="K159" s="649" t="inlineStr">
        <is>
          <t>HART</t>
        </is>
      </c>
      <c r="L159" s="173" t="n">
        <v>1</v>
      </c>
      <c r="M159" s="178" t="inlineStr">
        <is>
          <t>-</t>
        </is>
      </c>
      <c r="N159" s="178" t="inlineStr">
        <is>
          <t>Yes</t>
        </is>
      </c>
      <c r="O159" s="178">
        <f>IF(N159="Yes","Y","N")</f>
        <v/>
      </c>
      <c r="P159" s="178" t="inlineStr">
        <is>
          <t>-</t>
        </is>
      </c>
      <c r="Q159" s="181" t="inlineStr">
        <is>
          <t>-</t>
        </is>
      </c>
      <c r="R159" s="170" t="inlineStr">
        <is>
          <t>C01</t>
        </is>
      </c>
      <c r="S159" s="193" t="inlineStr">
        <is>
          <t>18-40-001-iSC</t>
        </is>
      </c>
      <c r="T159" s="193" t="inlineStr">
        <is>
          <t>18-IJB-40-001</t>
        </is>
      </c>
      <c r="U159" s="509" t="inlineStr">
        <is>
          <t>AI-IS</t>
        </is>
      </c>
      <c r="V159" s="200" t="n">
        <v>1840</v>
      </c>
      <c r="W159" s="9">
        <f>LEFT(B159,3)</f>
        <v/>
      </c>
      <c r="X159" s="47">
        <f>F159</f>
        <v/>
      </c>
      <c r="Y159" s="47">
        <f>RIGHT(B159,AB159)</f>
        <v/>
      </c>
      <c r="Z159" s="47">
        <f>W159&amp;X159&amp;Y159</f>
        <v/>
      </c>
      <c r="AA159" s="47">
        <f>LEFT(Y159,1)</f>
        <v/>
      </c>
      <c r="AB159" s="193" t="n">
        <v>6</v>
      </c>
      <c r="AC159" s="193" t="inlineStr">
        <is>
          <t>-</t>
        </is>
      </c>
    </row>
    <row r="160" ht="13.5" customHeight="1" s="521">
      <c r="A160" s="200" t="n">
        <v>1840</v>
      </c>
      <c r="B160" s="179" t="inlineStr">
        <is>
          <t>18-PT-62181A</t>
        </is>
      </c>
      <c r="C160" s="177" t="inlineStr">
        <is>
          <t>Pressure Transmitter</t>
        </is>
      </c>
      <c r="D160" s="179" t="inlineStr">
        <is>
          <t>18-PP-6202A</t>
        </is>
      </c>
      <c r="E160" s="179" t="inlineStr">
        <is>
          <t>1840-PS07-621</t>
        </is>
      </c>
      <c r="F160" s="178" t="inlineStr">
        <is>
          <t>PIA</t>
        </is>
      </c>
      <c r="G160" s="179" t="inlineStr">
        <is>
          <t>DCS-AI</t>
        </is>
      </c>
      <c r="H160" s="178" t="inlineStr">
        <is>
          <t>-</t>
        </is>
      </c>
      <c r="I160" s="180" t="inlineStr">
        <is>
          <t>4~20mA_x000D_
HART</t>
        </is>
      </c>
      <c r="J160" s="202" t="inlineStr">
        <is>
          <t>4~20mA</t>
        </is>
      </c>
      <c r="K160" s="649" t="inlineStr">
        <is>
          <t>HART</t>
        </is>
      </c>
      <c r="L160" s="173" t="n">
        <v>1</v>
      </c>
      <c r="M160" s="178" t="inlineStr">
        <is>
          <t>-</t>
        </is>
      </c>
      <c r="N160" s="178" t="inlineStr">
        <is>
          <t>Yes</t>
        </is>
      </c>
      <c r="O160" s="178">
        <f>IF(N160="Yes","Y","N")</f>
        <v/>
      </c>
      <c r="P160" s="178" t="inlineStr">
        <is>
          <t>-</t>
        </is>
      </c>
      <c r="Q160" s="181" t="inlineStr">
        <is>
          <t>-</t>
        </is>
      </c>
      <c r="R160" s="170" t="inlineStr">
        <is>
          <t>C01</t>
        </is>
      </c>
      <c r="S160" s="193" t="inlineStr">
        <is>
          <t>18-40-001-iSC</t>
        </is>
      </c>
      <c r="T160" s="193" t="inlineStr">
        <is>
          <t>18-IJB-40-001</t>
        </is>
      </c>
      <c r="U160" s="509" t="inlineStr">
        <is>
          <t>AI-IS</t>
        </is>
      </c>
      <c r="V160" s="200" t="n">
        <v>1840</v>
      </c>
      <c r="W160" s="9">
        <f>LEFT(B160,3)</f>
        <v/>
      </c>
      <c r="X160" s="47">
        <f>F160</f>
        <v/>
      </c>
      <c r="Y160" s="47">
        <f>RIGHT(B160,AB160)</f>
        <v/>
      </c>
      <c r="Z160" s="47">
        <f>W160&amp;X160&amp;Y160</f>
        <v/>
      </c>
      <c r="AA160" s="47">
        <f>LEFT(Y160,1)</f>
        <v/>
      </c>
      <c r="AB160" s="193" t="n">
        <v>7</v>
      </c>
      <c r="AC160" s="193" t="inlineStr">
        <is>
          <t>-</t>
        </is>
      </c>
    </row>
    <row r="161" ht="13.5" customHeight="1" s="521">
      <c r="A161" s="200" t="n">
        <v>1840</v>
      </c>
      <c r="B161" s="179" t="inlineStr">
        <is>
          <t>18-PT-62181B</t>
        </is>
      </c>
      <c r="C161" s="177" t="inlineStr">
        <is>
          <t>Pressure Transmitter</t>
        </is>
      </c>
      <c r="D161" s="179" t="inlineStr">
        <is>
          <t>18-PP-6202B</t>
        </is>
      </c>
      <c r="E161" s="179" t="inlineStr">
        <is>
          <t>1840-PS07-621</t>
        </is>
      </c>
      <c r="F161" s="178" t="inlineStr">
        <is>
          <t>PIA</t>
        </is>
      </c>
      <c r="G161" s="179" t="inlineStr">
        <is>
          <t>DCS-AI</t>
        </is>
      </c>
      <c r="H161" s="178" t="inlineStr">
        <is>
          <t>-</t>
        </is>
      </c>
      <c r="I161" s="180" t="inlineStr">
        <is>
          <t>4~20mA_x000D_
HART</t>
        </is>
      </c>
      <c r="J161" s="202" t="inlineStr">
        <is>
          <t>4~20mA</t>
        </is>
      </c>
      <c r="K161" s="649" t="inlineStr">
        <is>
          <t>HART</t>
        </is>
      </c>
      <c r="L161" s="173" t="n">
        <v>1</v>
      </c>
      <c r="M161" s="178" t="inlineStr">
        <is>
          <t>-</t>
        </is>
      </c>
      <c r="N161" s="178" t="inlineStr">
        <is>
          <t>Yes</t>
        </is>
      </c>
      <c r="O161" s="178">
        <f>IF(N161="Yes","Y","N")</f>
        <v/>
      </c>
      <c r="P161" s="178" t="inlineStr">
        <is>
          <t>-</t>
        </is>
      </c>
      <c r="Q161" s="181" t="inlineStr">
        <is>
          <t>-</t>
        </is>
      </c>
      <c r="R161" s="170" t="inlineStr">
        <is>
          <t>C01</t>
        </is>
      </c>
      <c r="S161" s="193" t="inlineStr">
        <is>
          <t>18-40-001-iSC</t>
        </is>
      </c>
      <c r="T161" s="193" t="inlineStr">
        <is>
          <t>18-IJB-40-001</t>
        </is>
      </c>
      <c r="U161" s="509" t="inlineStr">
        <is>
          <t>AI-IS</t>
        </is>
      </c>
      <c r="V161" s="200" t="n">
        <v>1840</v>
      </c>
      <c r="W161" s="9">
        <f>LEFT(B161,3)</f>
        <v/>
      </c>
      <c r="X161" s="47">
        <f>F161</f>
        <v/>
      </c>
      <c r="Y161" s="47">
        <f>RIGHT(B161,AB161)</f>
        <v/>
      </c>
      <c r="Z161" s="47">
        <f>W161&amp;X161&amp;Y161</f>
        <v/>
      </c>
      <c r="AA161" s="47">
        <f>LEFT(Y161,1)</f>
        <v/>
      </c>
      <c r="AB161" s="193" t="n">
        <v>7</v>
      </c>
      <c r="AC161" s="193" t="inlineStr">
        <is>
          <t>-</t>
        </is>
      </c>
    </row>
    <row r="162" ht="13.5" customHeight="1" s="521">
      <c r="B162" s="179" t="n"/>
      <c r="C162" s="177" t="n"/>
      <c r="D162" s="179" t="n"/>
      <c r="E162" s="179" t="n"/>
      <c r="F162" s="178" t="n"/>
      <c r="G162" s="179" t="n"/>
      <c r="H162" s="178" t="n"/>
      <c r="I162" s="180" t="n"/>
      <c r="J162" s="202" t="n"/>
      <c r="K162" s="649" t="n"/>
      <c r="L162" s="173" t="n"/>
      <c r="M162" s="178" t="n"/>
      <c r="N162" s="178" t="n"/>
      <c r="O162" s="178">
        <f>IF(N162="Yes","Y","N")</f>
        <v/>
      </c>
      <c r="P162" s="178" t="n"/>
      <c r="Q162" s="181" t="n"/>
      <c r="X162" s="47" t="n"/>
      <c r="Y162" s="47">
        <f>RIGHT(B162,AB162)</f>
        <v/>
      </c>
      <c r="Z162" s="47" t="n"/>
      <c r="AA162" s="47" t="n"/>
      <c r="AB162" s="193">
        <f>IF(AC162&lt;&gt;"-",7,6)</f>
        <v/>
      </c>
    </row>
    <row r="163" ht="13.5" customHeight="1" s="521">
      <c r="A163" s="200" t="n">
        <v>1840</v>
      </c>
      <c r="B163" s="179" t="inlineStr">
        <is>
          <t>18-HS-61201P</t>
        </is>
      </c>
      <c r="C163" s="177" t="inlineStr">
        <is>
          <t>DCS</t>
        </is>
      </c>
      <c r="D163" s="179" t="inlineStr">
        <is>
          <t>18-PP-6102A STOP</t>
        </is>
      </c>
      <c r="E163" s="179" t="inlineStr">
        <is>
          <t>1840-PS07-612</t>
        </is>
      </c>
      <c r="F163" s="178" t="inlineStr">
        <is>
          <t>HS</t>
        </is>
      </c>
      <c r="G163" s="179" t="inlineStr">
        <is>
          <t>DCS-DO</t>
        </is>
      </c>
      <c r="H163" s="178" t="inlineStr">
        <is>
          <t>Yes</t>
        </is>
      </c>
      <c r="I163" s="180" t="inlineStr">
        <is>
          <t>DRY_x000D_(NC)</t>
        </is>
      </c>
      <c r="J163" s="202" t="inlineStr">
        <is>
          <t xml:space="preserve">DRY_x000D_
</t>
        </is>
      </c>
      <c r="K163" s="649" t="inlineStr">
        <is>
          <t>(NC)</t>
        </is>
      </c>
      <c r="L163" s="173" t="n">
        <v>1</v>
      </c>
      <c r="M163" s="178" t="inlineStr">
        <is>
          <t>-</t>
        </is>
      </c>
      <c r="N163" s="178" t="inlineStr">
        <is>
          <t>-</t>
        </is>
      </c>
      <c r="O163" s="178">
        <f>IF(N163="Yes","Y","N")</f>
        <v/>
      </c>
      <c r="P163" s="178" t="inlineStr">
        <is>
          <t>-</t>
        </is>
      </c>
      <c r="Q163" s="181" t="inlineStr">
        <is>
          <t>MCC</t>
        </is>
      </c>
      <c r="R163" s="170" t="inlineStr">
        <is>
          <t>C01</t>
        </is>
      </c>
      <c r="S163" s="181" t="inlineStr">
        <is>
          <t>MCC</t>
        </is>
      </c>
      <c r="U163" s="507" t="inlineStr">
        <is>
          <t>DOR-Dry</t>
        </is>
      </c>
      <c r="V163" s="200" t="n">
        <v>1840</v>
      </c>
      <c r="W163" s="9">
        <f>LEFT(B163,3)</f>
        <v/>
      </c>
      <c r="X163" s="47">
        <f>F163</f>
        <v/>
      </c>
      <c r="Y163" s="47">
        <f>RIGHT(B163,AB163)</f>
        <v/>
      </c>
      <c r="Z163" s="47">
        <f>W163&amp;X163&amp;Y163</f>
        <v/>
      </c>
      <c r="AA163" s="47">
        <f>LEFT(Y163,1)</f>
        <v/>
      </c>
      <c r="AB163" s="193" t="n">
        <v>7</v>
      </c>
      <c r="AC163" s="193" t="inlineStr">
        <is>
          <t>-</t>
        </is>
      </c>
    </row>
    <row r="164" ht="13.5" customHeight="1" s="521">
      <c r="A164" s="200" t="n">
        <v>1840</v>
      </c>
      <c r="B164" s="179" t="inlineStr">
        <is>
          <t>18-YL-61201R</t>
        </is>
      </c>
      <c r="C164" s="177" t="inlineStr">
        <is>
          <t>DCS</t>
        </is>
      </c>
      <c r="D164" s="179" t="inlineStr">
        <is>
          <t>18-PP-6102A RUN</t>
        </is>
      </c>
      <c r="E164" s="179" t="inlineStr">
        <is>
          <t>1840-PS07-612</t>
        </is>
      </c>
      <c r="F164" s="178" t="inlineStr">
        <is>
          <t>YL</t>
        </is>
      </c>
      <c r="G164" s="179" t="inlineStr">
        <is>
          <t>DCS-DI</t>
        </is>
      </c>
      <c r="H164" s="178" t="inlineStr">
        <is>
          <t>-</t>
        </is>
      </c>
      <c r="I164" s="180" t="inlineStr">
        <is>
          <t>DRY_x000D_(NO)</t>
        </is>
      </c>
      <c r="J164" s="202" t="inlineStr">
        <is>
          <t xml:space="preserve">DRY_x000D_
</t>
        </is>
      </c>
      <c r="K164" s="649" t="inlineStr">
        <is>
          <t>(NO)</t>
        </is>
      </c>
      <c r="L164" s="173" t="n">
        <v>1</v>
      </c>
      <c r="M164" s="178" t="inlineStr">
        <is>
          <t>-</t>
        </is>
      </c>
      <c r="N164" s="178" t="inlineStr">
        <is>
          <t>-</t>
        </is>
      </c>
      <c r="O164" s="178">
        <f>IF(N164="Yes","Y","N")</f>
        <v/>
      </c>
      <c r="P164" s="178" t="inlineStr">
        <is>
          <t>-</t>
        </is>
      </c>
      <c r="Q164" s="181" t="inlineStr">
        <is>
          <t>MCC</t>
        </is>
      </c>
      <c r="R164" s="170" t="inlineStr">
        <is>
          <t>C01</t>
        </is>
      </c>
      <c r="S164" s="181" t="inlineStr">
        <is>
          <t>MCC</t>
        </is>
      </c>
      <c r="U164" s="507" t="inlineStr">
        <is>
          <t>DI-RE</t>
        </is>
      </c>
      <c r="V164" s="200" t="n">
        <v>1840</v>
      </c>
      <c r="W164" s="9">
        <f>LEFT(B164,3)</f>
        <v/>
      </c>
      <c r="X164" s="47">
        <f>F164</f>
        <v/>
      </c>
      <c r="Y164" s="47">
        <f>RIGHT(B164,AB164)</f>
        <v/>
      </c>
      <c r="Z164" s="47">
        <f>W164&amp;X164&amp;Y164</f>
        <v/>
      </c>
      <c r="AA164" s="47">
        <f>LEFT(Y164,1)</f>
        <v/>
      </c>
      <c r="AB164" s="193" t="n">
        <v>7</v>
      </c>
      <c r="AC164" s="193" t="inlineStr">
        <is>
          <t>-</t>
        </is>
      </c>
    </row>
    <row r="165" ht="13.5" customHeight="1" s="521">
      <c r="A165" s="200" t="n">
        <v>1840</v>
      </c>
      <c r="B165" s="179" t="inlineStr">
        <is>
          <t>18-YL-61201F</t>
        </is>
      </c>
      <c r="C165" s="177" t="inlineStr">
        <is>
          <t>DCS</t>
        </is>
      </c>
      <c r="D165" s="179" t="inlineStr">
        <is>
          <t>18-PP-6102A FAULT</t>
        </is>
      </c>
      <c r="E165" s="179" t="inlineStr">
        <is>
          <t>1840-PS07-612</t>
        </is>
      </c>
      <c r="F165" s="178" t="inlineStr">
        <is>
          <t>YL</t>
        </is>
      </c>
      <c r="G165" s="179" t="inlineStr">
        <is>
          <t>DCS-DI</t>
        </is>
      </c>
      <c r="H165" s="178" t="inlineStr">
        <is>
          <t>-</t>
        </is>
      </c>
      <c r="I165" s="180" t="inlineStr">
        <is>
          <t>DRY_x000D_(NO)</t>
        </is>
      </c>
      <c r="J165" s="202" t="inlineStr">
        <is>
          <t xml:space="preserve">DRY_x000D_
</t>
        </is>
      </c>
      <c r="K165" s="649" t="inlineStr">
        <is>
          <t>(NO)</t>
        </is>
      </c>
      <c r="L165" s="173" t="n">
        <v>1</v>
      </c>
      <c r="M165" s="178" t="inlineStr">
        <is>
          <t>-</t>
        </is>
      </c>
      <c r="N165" s="178" t="inlineStr">
        <is>
          <t>-</t>
        </is>
      </c>
      <c r="O165" s="178">
        <f>IF(N165="Yes","Y","N")</f>
        <v/>
      </c>
      <c r="P165" s="178" t="inlineStr">
        <is>
          <t>-</t>
        </is>
      </c>
      <c r="Q165" s="181" t="inlineStr">
        <is>
          <t>MCC</t>
        </is>
      </c>
      <c r="R165" s="170" t="inlineStr">
        <is>
          <t>C01</t>
        </is>
      </c>
      <c r="S165" s="181" t="inlineStr">
        <is>
          <t>MCC</t>
        </is>
      </c>
      <c r="U165" s="507" t="inlineStr">
        <is>
          <t>DI-RE</t>
        </is>
      </c>
      <c r="V165" s="200" t="n">
        <v>1840</v>
      </c>
      <c r="W165" s="9">
        <f>LEFT(B165,3)</f>
        <v/>
      </c>
      <c r="X165" s="47">
        <f>F165</f>
        <v/>
      </c>
      <c r="Y165" s="47">
        <f>RIGHT(B165,AB165)</f>
        <v/>
      </c>
      <c r="Z165" s="47">
        <f>W165&amp;X165&amp;Y165</f>
        <v/>
      </c>
      <c r="AA165" s="47">
        <f>LEFT(Y165,1)</f>
        <v/>
      </c>
      <c r="AB165" s="193" t="n">
        <v>7</v>
      </c>
      <c r="AC165" s="193" t="inlineStr">
        <is>
          <t>-</t>
        </is>
      </c>
    </row>
    <row r="166" ht="13.5" customHeight="1" s="521">
      <c r="A166" s="200" t="n">
        <v>1840</v>
      </c>
      <c r="B166" s="179" t="inlineStr">
        <is>
          <t>18-HS-61202P</t>
        </is>
      </c>
      <c r="C166" s="177" t="inlineStr">
        <is>
          <t>DCS</t>
        </is>
      </c>
      <c r="D166" s="179" t="inlineStr">
        <is>
          <t>18-PP-6102B STOP</t>
        </is>
      </c>
      <c r="E166" s="179" t="inlineStr">
        <is>
          <t>1840-PS07-612</t>
        </is>
      </c>
      <c r="F166" s="178" t="inlineStr">
        <is>
          <t>HS</t>
        </is>
      </c>
      <c r="G166" s="179" t="inlineStr">
        <is>
          <t>DCS-DO</t>
        </is>
      </c>
      <c r="H166" s="178" t="inlineStr">
        <is>
          <t>Yes</t>
        </is>
      </c>
      <c r="I166" s="180" t="inlineStr">
        <is>
          <t>DRY_x000D_(NC)</t>
        </is>
      </c>
      <c r="J166" s="202" t="inlineStr">
        <is>
          <t xml:space="preserve">DRY_x000D_
</t>
        </is>
      </c>
      <c r="K166" s="649" t="inlineStr">
        <is>
          <t>(NC)</t>
        </is>
      </c>
      <c r="L166" s="173" t="n">
        <v>1</v>
      </c>
      <c r="M166" s="178" t="inlineStr">
        <is>
          <t>-</t>
        </is>
      </c>
      <c r="N166" s="178" t="inlineStr">
        <is>
          <t>-</t>
        </is>
      </c>
      <c r="O166" s="178">
        <f>IF(N166="Yes","Y","N")</f>
        <v/>
      </c>
      <c r="P166" s="178" t="inlineStr">
        <is>
          <t>-</t>
        </is>
      </c>
      <c r="Q166" s="181" t="inlineStr">
        <is>
          <t>MCC</t>
        </is>
      </c>
      <c r="R166" s="170" t="inlineStr">
        <is>
          <t>C01</t>
        </is>
      </c>
      <c r="S166" s="181" t="inlineStr">
        <is>
          <t>MCC</t>
        </is>
      </c>
      <c r="U166" s="507" t="inlineStr">
        <is>
          <t>DOR-Dry</t>
        </is>
      </c>
      <c r="V166" s="200" t="n">
        <v>1840</v>
      </c>
      <c r="W166" s="9">
        <f>LEFT(B166,3)</f>
        <v/>
      </c>
      <c r="X166" s="47">
        <f>F166</f>
        <v/>
      </c>
      <c r="Y166" s="47">
        <f>RIGHT(B166,AB166)</f>
        <v/>
      </c>
      <c r="Z166" s="47">
        <f>W166&amp;X166&amp;Y166</f>
        <v/>
      </c>
      <c r="AA166" s="47">
        <f>LEFT(Y166,1)</f>
        <v/>
      </c>
      <c r="AB166" s="193" t="n">
        <v>7</v>
      </c>
      <c r="AC166" s="193" t="inlineStr">
        <is>
          <t>-</t>
        </is>
      </c>
    </row>
    <row r="167" ht="13.5" customHeight="1" s="521">
      <c r="A167" s="200" t="n">
        <v>1840</v>
      </c>
      <c r="B167" s="179" t="inlineStr">
        <is>
          <t>18-YL-61202R</t>
        </is>
      </c>
      <c r="C167" s="179" t="inlineStr">
        <is>
          <t>DCS</t>
        </is>
      </c>
      <c r="D167" s="179" t="inlineStr">
        <is>
          <t>18-PP-6102B RUN</t>
        </is>
      </c>
      <c r="E167" s="650" t="inlineStr">
        <is>
          <t>1840-PS07-612</t>
        </is>
      </c>
      <c r="F167" s="178" t="inlineStr">
        <is>
          <t>YL</t>
        </is>
      </c>
      <c r="G167" s="179" t="inlineStr">
        <is>
          <t>DCS-DI</t>
        </is>
      </c>
      <c r="H167" s="178" t="inlineStr">
        <is>
          <t>-</t>
        </is>
      </c>
      <c r="I167" s="180" t="inlineStr">
        <is>
          <t>DRY_x000D_(NO)</t>
        </is>
      </c>
      <c r="J167" s="202" t="inlineStr">
        <is>
          <t xml:space="preserve">DRY_x000D_
</t>
        </is>
      </c>
      <c r="K167" s="649" t="inlineStr">
        <is>
          <t>(NO)</t>
        </is>
      </c>
      <c r="L167" s="173" t="n">
        <v>1</v>
      </c>
      <c r="M167" s="178" t="inlineStr">
        <is>
          <t>-</t>
        </is>
      </c>
      <c r="N167" s="178" t="inlineStr">
        <is>
          <t>-</t>
        </is>
      </c>
      <c r="O167" s="178">
        <f>IF(N167="Yes","Y","N")</f>
        <v/>
      </c>
      <c r="P167" s="178" t="inlineStr">
        <is>
          <t>-</t>
        </is>
      </c>
      <c r="Q167" s="181" t="inlineStr">
        <is>
          <t>MCC</t>
        </is>
      </c>
      <c r="R167" s="170" t="inlineStr">
        <is>
          <t>C01</t>
        </is>
      </c>
      <c r="S167" s="181" t="inlineStr">
        <is>
          <t>MCC</t>
        </is>
      </c>
      <c r="U167" s="507" t="inlineStr">
        <is>
          <t>DI-RE</t>
        </is>
      </c>
      <c r="V167" s="200" t="n">
        <v>1840</v>
      </c>
      <c r="W167" s="9">
        <f>LEFT(B167,3)</f>
        <v/>
      </c>
      <c r="X167" s="47">
        <f>F167</f>
        <v/>
      </c>
      <c r="Y167" s="47">
        <f>RIGHT(B167,AB167)</f>
        <v/>
      </c>
      <c r="Z167" s="47">
        <f>W167&amp;X167&amp;Y167</f>
        <v/>
      </c>
      <c r="AA167" s="47">
        <f>LEFT(Y167,1)</f>
        <v/>
      </c>
      <c r="AB167" s="193" t="n">
        <v>7</v>
      </c>
      <c r="AC167" s="193" t="inlineStr">
        <is>
          <t>-</t>
        </is>
      </c>
    </row>
    <row r="168" ht="13.5" customHeight="1" s="521">
      <c r="A168" s="200" t="n">
        <v>1840</v>
      </c>
      <c r="B168" s="179" t="inlineStr">
        <is>
          <t>18-YL-61202F</t>
        </is>
      </c>
      <c r="C168" s="179" t="inlineStr">
        <is>
          <t>DCS</t>
        </is>
      </c>
      <c r="D168" s="179" t="inlineStr">
        <is>
          <t>18-PP-6102B FAULT</t>
        </is>
      </c>
      <c r="E168" s="650" t="inlineStr">
        <is>
          <t>1840-PS07-612</t>
        </is>
      </c>
      <c r="F168" s="178" t="inlineStr">
        <is>
          <t>YL</t>
        </is>
      </c>
      <c r="G168" s="179" t="inlineStr">
        <is>
          <t>DCS-DI</t>
        </is>
      </c>
      <c r="H168" s="178" t="inlineStr">
        <is>
          <t>-</t>
        </is>
      </c>
      <c r="I168" s="180" t="inlineStr">
        <is>
          <t>DRY_x000D_(NO)</t>
        </is>
      </c>
      <c r="J168" s="202" t="inlineStr">
        <is>
          <t xml:space="preserve">DRY_x000D_
</t>
        </is>
      </c>
      <c r="K168" s="649" t="inlineStr">
        <is>
          <t>(NO)</t>
        </is>
      </c>
      <c r="L168" s="173" t="n">
        <v>1</v>
      </c>
      <c r="M168" s="178" t="inlineStr">
        <is>
          <t>-</t>
        </is>
      </c>
      <c r="N168" s="178" t="inlineStr">
        <is>
          <t>-</t>
        </is>
      </c>
      <c r="O168" s="178">
        <f>IF(N168="Yes","Y","N")</f>
        <v/>
      </c>
      <c r="P168" s="178" t="inlineStr">
        <is>
          <t>-</t>
        </is>
      </c>
      <c r="Q168" s="181" t="inlineStr">
        <is>
          <t>MCC</t>
        </is>
      </c>
      <c r="R168" s="170" t="inlineStr">
        <is>
          <t>C01</t>
        </is>
      </c>
      <c r="S168" s="181" t="inlineStr">
        <is>
          <t>MCC</t>
        </is>
      </c>
      <c r="U168" s="507" t="inlineStr">
        <is>
          <t>DI-RE</t>
        </is>
      </c>
      <c r="V168" s="200" t="n">
        <v>1840</v>
      </c>
      <c r="W168" s="9">
        <f>LEFT(B168,3)</f>
        <v/>
      </c>
      <c r="X168" s="47">
        <f>F168</f>
        <v/>
      </c>
      <c r="Y168" s="47">
        <f>RIGHT(B168,AB168)</f>
        <v/>
      </c>
      <c r="Z168" s="47">
        <f>W168&amp;X168&amp;Y168</f>
        <v/>
      </c>
      <c r="AA168" s="47">
        <f>LEFT(Y168,1)</f>
        <v/>
      </c>
      <c r="AB168" s="193" t="n">
        <v>7</v>
      </c>
      <c r="AC168" s="193" t="inlineStr">
        <is>
          <t>-</t>
        </is>
      </c>
    </row>
    <row r="169" ht="13.5" customHeight="1" s="521">
      <c r="A169" s="200" t="n">
        <v>1840</v>
      </c>
      <c r="B169" s="179" t="inlineStr">
        <is>
          <t>18-HS-61203P</t>
        </is>
      </c>
      <c r="C169" s="179" t="inlineStr">
        <is>
          <t>DCS</t>
        </is>
      </c>
      <c r="D169" s="179" t="inlineStr">
        <is>
          <t>18-PP-6103 STOP</t>
        </is>
      </c>
      <c r="E169" s="650" t="inlineStr">
        <is>
          <t>1840-PS07-612</t>
        </is>
      </c>
      <c r="F169" s="178" t="inlineStr">
        <is>
          <t>HS</t>
        </is>
      </c>
      <c r="G169" s="179" t="inlineStr">
        <is>
          <t>DCS-DO</t>
        </is>
      </c>
      <c r="H169" s="178" t="inlineStr">
        <is>
          <t>Yes</t>
        </is>
      </c>
      <c r="I169" s="180" t="inlineStr">
        <is>
          <t>DRY_x000D_(NC)</t>
        </is>
      </c>
      <c r="J169" s="202" t="inlineStr">
        <is>
          <t xml:space="preserve">DRY_x000D_
</t>
        </is>
      </c>
      <c r="K169" s="649" t="inlineStr">
        <is>
          <t>(NC)</t>
        </is>
      </c>
      <c r="L169" s="173" t="n">
        <v>1</v>
      </c>
      <c r="M169" s="178" t="inlineStr">
        <is>
          <t>-</t>
        </is>
      </c>
      <c r="N169" s="178" t="inlineStr">
        <is>
          <t>-</t>
        </is>
      </c>
      <c r="O169" s="178">
        <f>IF(N169="Yes","Y","N")</f>
        <v/>
      </c>
      <c r="P169" s="178" t="inlineStr">
        <is>
          <t>-</t>
        </is>
      </c>
      <c r="Q169" s="181" t="inlineStr">
        <is>
          <t>MCC</t>
        </is>
      </c>
      <c r="R169" s="170" t="inlineStr">
        <is>
          <t>C01</t>
        </is>
      </c>
      <c r="S169" s="181" t="inlineStr">
        <is>
          <t>MCC</t>
        </is>
      </c>
      <c r="U169" s="507" t="inlineStr">
        <is>
          <t>DOR-Dry</t>
        </is>
      </c>
      <c r="V169" s="200" t="n">
        <v>1840</v>
      </c>
      <c r="W169" s="9">
        <f>LEFT(B169,3)</f>
        <v/>
      </c>
      <c r="X169" s="47">
        <f>F169</f>
        <v/>
      </c>
      <c r="Y169" s="47">
        <f>RIGHT(B169,AB169)</f>
        <v/>
      </c>
      <c r="Z169" s="47">
        <f>W169&amp;X169&amp;Y169</f>
        <v/>
      </c>
      <c r="AA169" s="47">
        <f>LEFT(Y169,1)</f>
        <v/>
      </c>
      <c r="AB169" s="193" t="n">
        <v>7</v>
      </c>
      <c r="AC169" s="193" t="inlineStr">
        <is>
          <t>-</t>
        </is>
      </c>
    </row>
    <row r="170" ht="13.5" customHeight="1" s="521">
      <c r="A170" s="200" t="n">
        <v>1840</v>
      </c>
      <c r="B170" s="179" t="inlineStr">
        <is>
          <t>18-YL-61203R</t>
        </is>
      </c>
      <c r="C170" s="179" t="inlineStr">
        <is>
          <t>DCS</t>
        </is>
      </c>
      <c r="D170" s="179" t="inlineStr">
        <is>
          <t>18-PP-6103 RUN</t>
        </is>
      </c>
      <c r="E170" s="650" t="inlineStr">
        <is>
          <t>1840-PS07-612</t>
        </is>
      </c>
      <c r="F170" s="178" t="inlineStr">
        <is>
          <t>YL</t>
        </is>
      </c>
      <c r="G170" s="179" t="inlineStr">
        <is>
          <t>DCS-DI</t>
        </is>
      </c>
      <c r="H170" s="178" t="inlineStr">
        <is>
          <t>-</t>
        </is>
      </c>
      <c r="I170" s="180" t="inlineStr">
        <is>
          <t>DRY_x000D_(NO)</t>
        </is>
      </c>
      <c r="J170" s="202" t="inlineStr">
        <is>
          <t xml:space="preserve">DRY_x000D_
</t>
        </is>
      </c>
      <c r="K170" s="649" t="inlineStr">
        <is>
          <t>(NO)</t>
        </is>
      </c>
      <c r="L170" s="173" t="n">
        <v>1</v>
      </c>
      <c r="M170" s="178" t="inlineStr">
        <is>
          <t>-</t>
        </is>
      </c>
      <c r="N170" s="178" t="inlineStr">
        <is>
          <t>-</t>
        </is>
      </c>
      <c r="O170" s="178">
        <f>IF(N170="Yes","Y","N")</f>
        <v/>
      </c>
      <c r="P170" s="178" t="inlineStr">
        <is>
          <t>-</t>
        </is>
      </c>
      <c r="Q170" s="181" t="inlineStr">
        <is>
          <t>MCC</t>
        </is>
      </c>
      <c r="R170" s="170" t="inlineStr">
        <is>
          <t>C01</t>
        </is>
      </c>
      <c r="S170" s="181" t="inlineStr">
        <is>
          <t>MCC</t>
        </is>
      </c>
      <c r="U170" s="507" t="inlineStr">
        <is>
          <t>DI-RE</t>
        </is>
      </c>
      <c r="V170" s="200" t="n">
        <v>1840</v>
      </c>
      <c r="W170" s="9">
        <f>LEFT(B170,3)</f>
        <v/>
      </c>
      <c r="X170" s="47">
        <f>F170</f>
        <v/>
      </c>
      <c r="Y170" s="47">
        <f>RIGHT(B170,AB170)</f>
        <v/>
      </c>
      <c r="Z170" s="47">
        <f>W170&amp;X170&amp;Y170</f>
        <v/>
      </c>
      <c r="AA170" s="47">
        <f>LEFT(Y170,1)</f>
        <v/>
      </c>
      <c r="AB170" s="193" t="n">
        <v>7</v>
      </c>
      <c r="AC170" s="193" t="inlineStr">
        <is>
          <t>-</t>
        </is>
      </c>
    </row>
    <row r="171" ht="13.5" customHeight="1" s="521">
      <c r="A171" s="200" t="n">
        <v>1840</v>
      </c>
      <c r="B171" s="179" t="inlineStr">
        <is>
          <t>18-YL-61203F</t>
        </is>
      </c>
      <c r="C171" s="179" t="inlineStr">
        <is>
          <t>DCS</t>
        </is>
      </c>
      <c r="D171" s="179" t="inlineStr">
        <is>
          <t>18-PP-6103 FAULT</t>
        </is>
      </c>
      <c r="E171" s="650" t="inlineStr">
        <is>
          <t>1840-PS07-612</t>
        </is>
      </c>
      <c r="F171" s="178" t="inlineStr">
        <is>
          <t>YL</t>
        </is>
      </c>
      <c r="G171" s="179" t="inlineStr">
        <is>
          <t>DCS-DI</t>
        </is>
      </c>
      <c r="H171" s="178" t="inlineStr">
        <is>
          <t>-</t>
        </is>
      </c>
      <c r="I171" s="180" t="inlineStr">
        <is>
          <t>DRY_x000D_(NO)</t>
        </is>
      </c>
      <c r="J171" s="202" t="inlineStr">
        <is>
          <t xml:space="preserve">DRY_x000D_
</t>
        </is>
      </c>
      <c r="K171" s="649" t="inlineStr">
        <is>
          <t>(NO)</t>
        </is>
      </c>
      <c r="L171" s="173" t="n">
        <v>1</v>
      </c>
      <c r="M171" s="178" t="inlineStr">
        <is>
          <t>-</t>
        </is>
      </c>
      <c r="N171" s="178" t="inlineStr">
        <is>
          <t>-</t>
        </is>
      </c>
      <c r="O171" s="178">
        <f>IF(N171="Yes","Y","N")</f>
        <v/>
      </c>
      <c r="P171" s="178" t="inlineStr">
        <is>
          <t>-</t>
        </is>
      </c>
      <c r="Q171" s="181" t="inlineStr">
        <is>
          <t>MCC</t>
        </is>
      </c>
      <c r="R171" s="170" t="inlineStr">
        <is>
          <t>C01</t>
        </is>
      </c>
      <c r="S171" s="181" t="inlineStr">
        <is>
          <t>MCC</t>
        </is>
      </c>
      <c r="U171" s="507" t="inlineStr">
        <is>
          <t>DI-RE</t>
        </is>
      </c>
      <c r="V171" s="200" t="n">
        <v>1840</v>
      </c>
      <c r="W171" s="9">
        <f>LEFT(B171,3)</f>
        <v/>
      </c>
      <c r="X171" s="47">
        <f>F171</f>
        <v/>
      </c>
      <c r="Y171" s="47">
        <f>RIGHT(B171,AB171)</f>
        <v/>
      </c>
      <c r="Z171" s="47">
        <f>W171&amp;X171&amp;Y171</f>
        <v/>
      </c>
      <c r="AA171" s="47">
        <f>LEFT(Y171,1)</f>
        <v/>
      </c>
      <c r="AB171" s="193" t="n">
        <v>7</v>
      </c>
      <c r="AC171" s="193" t="inlineStr">
        <is>
          <t>-</t>
        </is>
      </c>
    </row>
    <row r="172" ht="13.5" customHeight="1" s="521">
      <c r="A172" s="200" t="n">
        <v>1840</v>
      </c>
      <c r="B172" s="179" t="inlineStr">
        <is>
          <t>18-HS-62101S</t>
        </is>
      </c>
      <c r="C172" s="179" t="inlineStr">
        <is>
          <t>DCS</t>
        </is>
      </c>
      <c r="D172" s="179" t="inlineStr">
        <is>
          <t>18-PP-6202A START</t>
        </is>
      </c>
      <c r="E172" s="650" t="inlineStr">
        <is>
          <t>1840-PS07-621</t>
        </is>
      </c>
      <c r="F172" s="178" t="inlineStr">
        <is>
          <t>HS</t>
        </is>
      </c>
      <c r="G172" s="179" t="inlineStr">
        <is>
          <t>DCS-DO</t>
        </is>
      </c>
      <c r="H172" s="178" t="inlineStr">
        <is>
          <t>-</t>
        </is>
      </c>
      <c r="I172" s="180" t="inlineStr">
        <is>
          <t>DRY_x000D_
(NO)</t>
        </is>
      </c>
      <c r="J172" s="202" t="inlineStr">
        <is>
          <t xml:space="preserve">DRY_x000D_
</t>
        </is>
      </c>
      <c r="K172" s="649" t="inlineStr">
        <is>
          <t>(NO)</t>
        </is>
      </c>
      <c r="L172" s="173" t="n">
        <v>1</v>
      </c>
      <c r="M172" s="178" t="inlineStr">
        <is>
          <t>-</t>
        </is>
      </c>
      <c r="N172" s="178" t="inlineStr">
        <is>
          <t>-</t>
        </is>
      </c>
      <c r="O172" s="178">
        <f>IF(N172="Yes","Y","N")</f>
        <v/>
      </c>
      <c r="P172" s="178" t="inlineStr">
        <is>
          <t>-</t>
        </is>
      </c>
      <c r="Q172" s="181" t="inlineStr">
        <is>
          <t>MCC</t>
        </is>
      </c>
      <c r="R172" s="170" t="inlineStr">
        <is>
          <t>C01</t>
        </is>
      </c>
      <c r="S172" s="181" t="inlineStr">
        <is>
          <t>MCC</t>
        </is>
      </c>
      <c r="U172" s="507" t="inlineStr">
        <is>
          <t>DO-Dry</t>
        </is>
      </c>
      <c r="V172" s="200" t="n">
        <v>1840</v>
      </c>
      <c r="W172" s="9">
        <f>LEFT(B172,3)</f>
        <v/>
      </c>
      <c r="X172" s="47">
        <f>F172</f>
        <v/>
      </c>
      <c r="Y172" s="47">
        <f>RIGHT(B172,AB172)</f>
        <v/>
      </c>
      <c r="Z172" s="47">
        <f>W172&amp;X172&amp;Y172</f>
        <v/>
      </c>
      <c r="AA172" s="47">
        <f>LEFT(Y172,1)</f>
        <v/>
      </c>
      <c r="AB172" s="193" t="n">
        <v>7</v>
      </c>
      <c r="AC172" s="193" t="inlineStr">
        <is>
          <t>-</t>
        </is>
      </c>
    </row>
    <row r="173" ht="13.5" customHeight="1" s="521">
      <c r="A173" s="200" t="n">
        <v>1840</v>
      </c>
      <c r="B173" s="179" t="inlineStr">
        <is>
          <t>18-HS-62101P</t>
        </is>
      </c>
      <c r="C173" s="179" t="inlineStr">
        <is>
          <t>DCS</t>
        </is>
      </c>
      <c r="D173" s="179" t="inlineStr">
        <is>
          <t>18-PP-6202A STOP</t>
        </is>
      </c>
      <c r="E173" s="650" t="inlineStr">
        <is>
          <t>1840-PS07-621</t>
        </is>
      </c>
      <c r="F173" s="178" t="inlineStr">
        <is>
          <t>HS</t>
        </is>
      </c>
      <c r="G173" s="179" t="inlineStr">
        <is>
          <t>DCS-DO</t>
        </is>
      </c>
      <c r="H173" s="178" t="inlineStr">
        <is>
          <t>Yes</t>
        </is>
      </c>
      <c r="I173" s="180" t="inlineStr">
        <is>
          <t>DRY_x000D_(NC)</t>
        </is>
      </c>
      <c r="J173" s="202" t="inlineStr">
        <is>
          <t xml:space="preserve">DRY_x000D_
</t>
        </is>
      </c>
      <c r="K173" s="649" t="inlineStr">
        <is>
          <t>(NC)</t>
        </is>
      </c>
      <c r="L173" s="173" t="n">
        <v>1</v>
      </c>
      <c r="M173" s="178" t="inlineStr">
        <is>
          <t>-</t>
        </is>
      </c>
      <c r="N173" s="178" t="inlineStr">
        <is>
          <t>-</t>
        </is>
      </c>
      <c r="O173" s="178">
        <f>IF(N173="Yes","Y","N")</f>
        <v/>
      </c>
      <c r="P173" s="178" t="inlineStr">
        <is>
          <t>-</t>
        </is>
      </c>
      <c r="Q173" s="181" t="inlineStr">
        <is>
          <t>MCC</t>
        </is>
      </c>
      <c r="R173" s="170" t="inlineStr">
        <is>
          <t>C01</t>
        </is>
      </c>
      <c r="S173" s="181" t="inlineStr">
        <is>
          <t>MCC</t>
        </is>
      </c>
      <c r="U173" s="507" t="inlineStr">
        <is>
          <t>DOR-Dry</t>
        </is>
      </c>
      <c r="V173" s="200" t="n">
        <v>1840</v>
      </c>
      <c r="W173" s="9">
        <f>LEFT(B173,3)</f>
        <v/>
      </c>
      <c r="X173" s="47">
        <f>F173</f>
        <v/>
      </c>
      <c r="Y173" s="47">
        <f>RIGHT(B173,AB173)</f>
        <v/>
      </c>
      <c r="Z173" s="47">
        <f>W173&amp;X173&amp;Y173</f>
        <v/>
      </c>
      <c r="AA173" s="47">
        <f>LEFT(Y173,1)</f>
        <v/>
      </c>
      <c r="AB173" s="193" t="n">
        <v>7</v>
      </c>
      <c r="AC173" s="193" t="inlineStr">
        <is>
          <t>-</t>
        </is>
      </c>
    </row>
    <row r="174" ht="13.5" customHeight="1" s="521">
      <c r="A174" s="200" t="n">
        <v>1840</v>
      </c>
      <c r="B174" s="179" t="inlineStr">
        <is>
          <t>18-YL-62101L</t>
        </is>
      </c>
      <c r="C174" s="179" t="inlineStr">
        <is>
          <t>DCS</t>
        </is>
      </c>
      <c r="D174" s="179" t="inlineStr">
        <is>
          <t>18-PP-6202A REMOTE</t>
        </is>
      </c>
      <c r="E174" s="650" t="inlineStr">
        <is>
          <t>1840-PS07-621</t>
        </is>
      </c>
      <c r="F174" s="178" t="inlineStr">
        <is>
          <t>YL</t>
        </is>
      </c>
      <c r="G174" s="179" t="inlineStr">
        <is>
          <t>DCS-DI</t>
        </is>
      </c>
      <c r="H174" s="178" t="inlineStr">
        <is>
          <t>-</t>
        </is>
      </c>
      <c r="I174" s="180" t="inlineStr">
        <is>
          <t>DRY_x000D_(NO)</t>
        </is>
      </c>
      <c r="J174" s="202" t="inlineStr">
        <is>
          <t xml:space="preserve">DRY_x000D_
</t>
        </is>
      </c>
      <c r="K174" s="649" t="inlineStr">
        <is>
          <t>(NO)</t>
        </is>
      </c>
      <c r="L174" s="173" t="n">
        <v>1</v>
      </c>
      <c r="M174" s="178" t="inlineStr">
        <is>
          <t>-</t>
        </is>
      </c>
      <c r="N174" s="178" t="inlineStr">
        <is>
          <t>-</t>
        </is>
      </c>
      <c r="O174" s="178">
        <f>IF(N174="Yes","Y","N")</f>
        <v/>
      </c>
      <c r="P174" s="178" t="inlineStr">
        <is>
          <t>-</t>
        </is>
      </c>
      <c r="Q174" s="181" t="inlineStr">
        <is>
          <t>MCC</t>
        </is>
      </c>
      <c r="R174" s="170" t="inlineStr">
        <is>
          <t>C01</t>
        </is>
      </c>
      <c r="S174" s="181" t="inlineStr">
        <is>
          <t>MCC</t>
        </is>
      </c>
      <c r="U174" s="507" t="inlineStr">
        <is>
          <t>DI-RE</t>
        </is>
      </c>
      <c r="V174" s="200" t="n">
        <v>1840</v>
      </c>
      <c r="W174" s="9">
        <f>LEFT(B174,3)</f>
        <v/>
      </c>
      <c r="X174" s="47">
        <f>F174</f>
        <v/>
      </c>
      <c r="Y174" s="47">
        <f>RIGHT(B174,AB174)</f>
        <v/>
      </c>
      <c r="Z174" s="47">
        <f>W174&amp;X174&amp;Y174</f>
        <v/>
      </c>
      <c r="AA174" s="47">
        <f>LEFT(Y174,1)</f>
        <v/>
      </c>
      <c r="AB174" s="193" t="n">
        <v>7</v>
      </c>
      <c r="AC174" s="193" t="inlineStr">
        <is>
          <t>-</t>
        </is>
      </c>
    </row>
    <row r="175" ht="13.5" customHeight="1" s="521">
      <c r="A175" s="200" t="n">
        <v>1840</v>
      </c>
      <c r="B175" s="179" t="inlineStr">
        <is>
          <t>18-YL-62101R</t>
        </is>
      </c>
      <c r="C175" s="179" t="inlineStr">
        <is>
          <t>DCS</t>
        </is>
      </c>
      <c r="D175" s="179" t="inlineStr">
        <is>
          <t>18-PP-6202A RUN</t>
        </is>
      </c>
      <c r="E175" s="650" t="inlineStr">
        <is>
          <t>1840-PS07-621</t>
        </is>
      </c>
      <c r="F175" s="178" t="inlineStr">
        <is>
          <t>YL</t>
        </is>
      </c>
      <c r="G175" s="179" t="inlineStr">
        <is>
          <t>DCS-DI</t>
        </is>
      </c>
      <c r="H175" s="178" t="inlineStr">
        <is>
          <t>-</t>
        </is>
      </c>
      <c r="I175" s="180" t="inlineStr">
        <is>
          <t>DRY_x000D_(NO)</t>
        </is>
      </c>
      <c r="J175" s="202" t="inlineStr">
        <is>
          <t xml:space="preserve">DRY_x000D_
</t>
        </is>
      </c>
      <c r="K175" s="649" t="inlineStr">
        <is>
          <t>(NO)</t>
        </is>
      </c>
      <c r="L175" s="173" t="n">
        <v>1</v>
      </c>
      <c r="M175" s="178" t="inlineStr">
        <is>
          <t>-</t>
        </is>
      </c>
      <c r="N175" s="178" t="inlineStr">
        <is>
          <t>-</t>
        </is>
      </c>
      <c r="O175" s="178">
        <f>IF(N175="Yes","Y","N")</f>
        <v/>
      </c>
      <c r="P175" s="178" t="inlineStr">
        <is>
          <t>-</t>
        </is>
      </c>
      <c r="Q175" s="181" t="inlineStr">
        <is>
          <t>MCC</t>
        </is>
      </c>
      <c r="R175" s="170" t="inlineStr">
        <is>
          <t>C01</t>
        </is>
      </c>
      <c r="S175" s="181" t="inlineStr">
        <is>
          <t>MCC</t>
        </is>
      </c>
      <c r="U175" s="507" t="inlineStr">
        <is>
          <t>DI-RE</t>
        </is>
      </c>
      <c r="V175" s="200" t="n">
        <v>1840</v>
      </c>
      <c r="W175" s="9">
        <f>LEFT(B175,3)</f>
        <v/>
      </c>
      <c r="X175" s="47">
        <f>F175</f>
        <v/>
      </c>
      <c r="Y175" s="47">
        <f>RIGHT(B175,AB175)</f>
        <v/>
      </c>
      <c r="Z175" s="47">
        <f>W175&amp;X175&amp;Y175</f>
        <v/>
      </c>
      <c r="AA175" s="47">
        <f>LEFT(Y175,1)</f>
        <v/>
      </c>
      <c r="AB175" s="193" t="n">
        <v>7</v>
      </c>
      <c r="AC175" s="193" t="inlineStr">
        <is>
          <t>-</t>
        </is>
      </c>
    </row>
    <row r="176" ht="13.5" customHeight="1" s="521">
      <c r="A176" s="200" t="n">
        <v>1840</v>
      </c>
      <c r="B176" s="179" t="inlineStr">
        <is>
          <t>18-YL-62101F</t>
        </is>
      </c>
      <c r="C176" s="179" t="inlineStr">
        <is>
          <t>DCS</t>
        </is>
      </c>
      <c r="D176" s="179" t="inlineStr">
        <is>
          <t>18-PP-6202A FAULT</t>
        </is>
      </c>
      <c r="E176" s="650" t="inlineStr">
        <is>
          <t>1840-PS07-621</t>
        </is>
      </c>
      <c r="F176" s="178" t="inlineStr">
        <is>
          <t>YL</t>
        </is>
      </c>
      <c r="G176" s="179" t="inlineStr">
        <is>
          <t>DCS-DI</t>
        </is>
      </c>
      <c r="H176" s="178" t="inlineStr">
        <is>
          <t>-</t>
        </is>
      </c>
      <c r="I176" s="180" t="inlineStr">
        <is>
          <t>DRY_x000D_(NO)</t>
        </is>
      </c>
      <c r="J176" s="202" t="inlineStr">
        <is>
          <t xml:space="preserve">DRY_x000D_
</t>
        </is>
      </c>
      <c r="K176" s="649" t="inlineStr">
        <is>
          <t>(NO)</t>
        </is>
      </c>
      <c r="L176" s="173" t="n">
        <v>1</v>
      </c>
      <c r="M176" s="178" t="inlineStr">
        <is>
          <t>-</t>
        </is>
      </c>
      <c r="N176" s="178" t="inlineStr">
        <is>
          <t>-</t>
        </is>
      </c>
      <c r="O176" s="178">
        <f>IF(N176="Yes","Y","N")</f>
        <v/>
      </c>
      <c r="P176" s="178" t="inlineStr">
        <is>
          <t>-</t>
        </is>
      </c>
      <c r="Q176" s="181" t="inlineStr">
        <is>
          <t>MCC</t>
        </is>
      </c>
      <c r="R176" s="170" t="inlineStr">
        <is>
          <t>C01</t>
        </is>
      </c>
      <c r="S176" s="181" t="inlineStr">
        <is>
          <t>MCC</t>
        </is>
      </c>
      <c r="U176" s="507" t="inlineStr">
        <is>
          <t>DI-RE</t>
        </is>
      </c>
      <c r="V176" s="200" t="n">
        <v>1840</v>
      </c>
      <c r="W176" s="9">
        <f>LEFT(B176,3)</f>
        <v/>
      </c>
      <c r="X176" s="47">
        <f>F176</f>
        <v/>
      </c>
      <c r="Y176" s="47">
        <f>RIGHT(B176,AB176)</f>
        <v/>
      </c>
      <c r="Z176" s="47">
        <f>W176&amp;X176&amp;Y176</f>
        <v/>
      </c>
      <c r="AA176" s="47">
        <f>LEFT(Y176,1)</f>
        <v/>
      </c>
      <c r="AB176" s="193" t="n">
        <v>7</v>
      </c>
      <c r="AC176" s="193" t="inlineStr">
        <is>
          <t>-</t>
        </is>
      </c>
    </row>
    <row r="177" ht="13.5" customHeight="1" s="521">
      <c r="A177" s="200" t="n">
        <v>1840</v>
      </c>
      <c r="B177" s="179" t="inlineStr">
        <is>
          <t>18-II-62101</t>
        </is>
      </c>
      <c r="C177" s="179" t="inlineStr">
        <is>
          <t>DCS</t>
        </is>
      </c>
      <c r="D177" s="179" t="inlineStr">
        <is>
          <t>18-PP-6202A CURRENT</t>
        </is>
      </c>
      <c r="E177" s="650" t="inlineStr">
        <is>
          <t>1840-PS07-621</t>
        </is>
      </c>
      <c r="F177" s="178" t="inlineStr">
        <is>
          <t>II</t>
        </is>
      </c>
      <c r="G177" s="179" t="inlineStr">
        <is>
          <t>DCS-AI</t>
        </is>
      </c>
      <c r="H177" s="178" t="inlineStr">
        <is>
          <t>-</t>
        </is>
      </c>
      <c r="I177" s="180" t="inlineStr">
        <is>
          <t>4~20mA</t>
        </is>
      </c>
      <c r="J177" s="202" t="inlineStr">
        <is>
          <t>4~20mA</t>
        </is>
      </c>
      <c r="K177" s="649" t="n"/>
      <c r="L177" s="173" t="n">
        <v>1</v>
      </c>
      <c r="M177" s="178" t="inlineStr">
        <is>
          <t>-</t>
        </is>
      </c>
      <c r="N177" s="178" t="inlineStr">
        <is>
          <t>-</t>
        </is>
      </c>
      <c r="O177" s="178">
        <f>IF(N177="Yes","Y","N")</f>
        <v/>
      </c>
      <c r="P177" s="178" t="inlineStr">
        <is>
          <t>-</t>
        </is>
      </c>
      <c r="Q177" s="181" t="inlineStr">
        <is>
          <t>MCC</t>
        </is>
      </c>
      <c r="R177" s="170" t="inlineStr">
        <is>
          <t>C01</t>
        </is>
      </c>
      <c r="S177" s="181" t="inlineStr">
        <is>
          <t>MCC</t>
        </is>
      </c>
      <c r="U177" s="509" t="inlineStr">
        <is>
          <t>AI-NIS</t>
        </is>
      </c>
      <c r="V177" s="200" t="n">
        <v>1840</v>
      </c>
      <c r="W177" s="9">
        <f>LEFT(B177,3)</f>
        <v/>
      </c>
      <c r="X177" s="47">
        <f>F177</f>
        <v/>
      </c>
      <c r="Y177" s="47">
        <f>RIGHT(B177,AB177)</f>
        <v/>
      </c>
      <c r="Z177" s="47">
        <f>W177&amp;X177&amp;Y177</f>
        <v/>
      </c>
      <c r="AA177" s="47">
        <f>LEFT(Y177,1)</f>
        <v/>
      </c>
      <c r="AB177" s="193" t="n">
        <v>6</v>
      </c>
      <c r="AC177" s="193" t="inlineStr">
        <is>
          <t>-</t>
        </is>
      </c>
    </row>
    <row r="178" ht="13.5" customHeight="1" s="521">
      <c r="A178" s="200" t="n">
        <v>1840</v>
      </c>
      <c r="B178" s="179" t="inlineStr">
        <is>
          <t>18-HS-62102S</t>
        </is>
      </c>
      <c r="C178" s="179" t="inlineStr">
        <is>
          <t>DCS</t>
        </is>
      </c>
      <c r="D178" s="179" t="inlineStr">
        <is>
          <t>18-PP-6202B START</t>
        </is>
      </c>
      <c r="E178" s="650" t="inlineStr">
        <is>
          <t>1840-PS07-621</t>
        </is>
      </c>
      <c r="F178" s="178" t="inlineStr">
        <is>
          <t>HS</t>
        </is>
      </c>
      <c r="G178" s="179" t="inlineStr">
        <is>
          <t>DCS-DO</t>
        </is>
      </c>
      <c r="H178" s="178" t="inlineStr">
        <is>
          <t>-</t>
        </is>
      </c>
      <c r="I178" s="180" t="inlineStr">
        <is>
          <t>DRY_x000D_
(NO)</t>
        </is>
      </c>
      <c r="J178" s="202" t="inlineStr">
        <is>
          <t xml:space="preserve">DRY_x000D_
</t>
        </is>
      </c>
      <c r="K178" s="649" t="inlineStr">
        <is>
          <t>(NO)</t>
        </is>
      </c>
      <c r="L178" s="173" t="n">
        <v>1</v>
      </c>
      <c r="M178" s="178" t="inlineStr">
        <is>
          <t>-</t>
        </is>
      </c>
      <c r="N178" s="178" t="inlineStr">
        <is>
          <t>-</t>
        </is>
      </c>
      <c r="O178" s="178">
        <f>IF(N178="Yes","Y","N")</f>
        <v/>
      </c>
      <c r="P178" s="178" t="inlineStr">
        <is>
          <t>-</t>
        </is>
      </c>
      <c r="Q178" s="181" t="inlineStr">
        <is>
          <t>MCC</t>
        </is>
      </c>
      <c r="R178" s="170" t="inlineStr">
        <is>
          <t>C01</t>
        </is>
      </c>
      <c r="S178" s="181" t="inlineStr">
        <is>
          <t>MCC</t>
        </is>
      </c>
      <c r="U178" s="507" t="inlineStr">
        <is>
          <t>DO-Dry</t>
        </is>
      </c>
      <c r="V178" s="200" t="n">
        <v>1840</v>
      </c>
      <c r="W178" s="9">
        <f>LEFT(B178,3)</f>
        <v/>
      </c>
      <c r="X178" s="47">
        <f>F178</f>
        <v/>
      </c>
      <c r="Y178" s="47">
        <f>RIGHT(B178,AB178)</f>
        <v/>
      </c>
      <c r="Z178" s="47">
        <f>W178&amp;X178&amp;Y178</f>
        <v/>
      </c>
      <c r="AA178" s="47">
        <f>LEFT(Y178,1)</f>
        <v/>
      </c>
      <c r="AB178" s="193" t="n">
        <v>7</v>
      </c>
      <c r="AC178" s="193" t="inlineStr">
        <is>
          <t>-</t>
        </is>
      </c>
    </row>
    <row r="179" ht="13.5" customHeight="1" s="521">
      <c r="A179" s="200" t="n">
        <v>1840</v>
      </c>
      <c r="B179" s="179" t="inlineStr">
        <is>
          <t>18-HS-62102P</t>
        </is>
      </c>
      <c r="C179" s="179" t="inlineStr">
        <is>
          <t>DCS</t>
        </is>
      </c>
      <c r="D179" s="179" t="inlineStr">
        <is>
          <t>18-PP-6202B STOP</t>
        </is>
      </c>
      <c r="E179" s="650" t="inlineStr">
        <is>
          <t>1840-PS07-621</t>
        </is>
      </c>
      <c r="F179" s="178" t="inlineStr">
        <is>
          <t>HS</t>
        </is>
      </c>
      <c r="G179" s="179" t="inlineStr">
        <is>
          <t>DCS-DO</t>
        </is>
      </c>
      <c r="H179" s="178" t="inlineStr">
        <is>
          <t>Yes</t>
        </is>
      </c>
      <c r="I179" s="180" t="inlineStr">
        <is>
          <t>DRY_x000D_(NC)</t>
        </is>
      </c>
      <c r="J179" s="202" t="inlineStr">
        <is>
          <t xml:space="preserve">DRY_x000D_
</t>
        </is>
      </c>
      <c r="K179" s="649" t="inlineStr">
        <is>
          <t>(NC)</t>
        </is>
      </c>
      <c r="L179" s="173" t="n">
        <v>1</v>
      </c>
      <c r="M179" s="178" t="inlineStr">
        <is>
          <t>-</t>
        </is>
      </c>
      <c r="N179" s="178" t="inlineStr">
        <is>
          <t>-</t>
        </is>
      </c>
      <c r="O179" s="178">
        <f>IF(N179="Yes","Y","N")</f>
        <v/>
      </c>
      <c r="P179" s="178" t="inlineStr">
        <is>
          <t>-</t>
        </is>
      </c>
      <c r="Q179" s="181" t="inlineStr">
        <is>
          <t>MCC</t>
        </is>
      </c>
      <c r="R179" s="170" t="inlineStr">
        <is>
          <t>C01</t>
        </is>
      </c>
      <c r="S179" s="181" t="inlineStr">
        <is>
          <t>MCC</t>
        </is>
      </c>
      <c r="U179" s="507" t="inlineStr">
        <is>
          <t>DOR-Dry</t>
        </is>
      </c>
      <c r="V179" s="200" t="n">
        <v>1840</v>
      </c>
      <c r="W179" s="9">
        <f>LEFT(B179,3)</f>
        <v/>
      </c>
      <c r="X179" s="47">
        <f>F179</f>
        <v/>
      </c>
      <c r="Y179" s="47">
        <f>RIGHT(B179,AB179)</f>
        <v/>
      </c>
      <c r="Z179" s="47">
        <f>W179&amp;X179&amp;Y179</f>
        <v/>
      </c>
      <c r="AA179" s="47">
        <f>LEFT(Y179,1)</f>
        <v/>
      </c>
      <c r="AB179" s="193" t="n">
        <v>7</v>
      </c>
      <c r="AC179" s="193" t="inlineStr">
        <is>
          <t>-</t>
        </is>
      </c>
    </row>
    <row r="180" ht="13.5" customHeight="1" s="521">
      <c r="A180" s="200" t="n">
        <v>1840</v>
      </c>
      <c r="B180" s="179" t="inlineStr">
        <is>
          <t>18-YL-62102L</t>
        </is>
      </c>
      <c r="C180" s="179" t="inlineStr">
        <is>
          <t>DCS</t>
        </is>
      </c>
      <c r="D180" s="179" t="inlineStr">
        <is>
          <t>18-PP-6202B REMOTE</t>
        </is>
      </c>
      <c r="E180" s="650" t="inlineStr">
        <is>
          <t>1840-PS07-621</t>
        </is>
      </c>
      <c r="F180" s="178" t="inlineStr">
        <is>
          <t>YL</t>
        </is>
      </c>
      <c r="G180" s="179" t="inlineStr">
        <is>
          <t>DCS-DI</t>
        </is>
      </c>
      <c r="H180" s="178" t="inlineStr">
        <is>
          <t>-</t>
        </is>
      </c>
      <c r="I180" s="180" t="inlineStr">
        <is>
          <t>DRY_x000D_(NO)</t>
        </is>
      </c>
      <c r="J180" s="202" t="inlineStr">
        <is>
          <t xml:space="preserve">DRY_x000D_
</t>
        </is>
      </c>
      <c r="K180" s="649" t="inlineStr">
        <is>
          <t>(NO)</t>
        </is>
      </c>
      <c r="L180" s="173" t="n">
        <v>1</v>
      </c>
      <c r="M180" s="178" t="inlineStr">
        <is>
          <t>-</t>
        </is>
      </c>
      <c r="N180" s="178" t="inlineStr">
        <is>
          <t>-</t>
        </is>
      </c>
      <c r="O180" s="178">
        <f>IF(N180="Yes","Y","N")</f>
        <v/>
      </c>
      <c r="P180" s="178" t="inlineStr">
        <is>
          <t>-</t>
        </is>
      </c>
      <c r="Q180" s="181" t="inlineStr">
        <is>
          <t>MCC</t>
        </is>
      </c>
      <c r="R180" s="170" t="inlineStr">
        <is>
          <t>C01</t>
        </is>
      </c>
      <c r="S180" s="181" t="inlineStr">
        <is>
          <t>MCC</t>
        </is>
      </c>
      <c r="U180" s="507" t="inlineStr">
        <is>
          <t>DI-RE</t>
        </is>
      </c>
      <c r="V180" s="200" t="n">
        <v>1840</v>
      </c>
      <c r="W180" s="9">
        <f>LEFT(B180,3)</f>
        <v/>
      </c>
      <c r="X180" s="47">
        <f>F180</f>
        <v/>
      </c>
      <c r="Y180" s="47">
        <f>RIGHT(B180,AB180)</f>
        <v/>
      </c>
      <c r="Z180" s="47">
        <f>W180&amp;X180&amp;Y180</f>
        <v/>
      </c>
      <c r="AA180" s="47">
        <f>LEFT(Y180,1)</f>
        <v/>
      </c>
      <c r="AB180" s="193" t="n">
        <v>7</v>
      </c>
      <c r="AC180" s="193" t="inlineStr">
        <is>
          <t>-</t>
        </is>
      </c>
    </row>
    <row r="181" ht="13.5" customHeight="1" s="521">
      <c r="A181" s="200" t="n">
        <v>1840</v>
      </c>
      <c r="B181" s="179" t="inlineStr">
        <is>
          <t>18-YL-62102R</t>
        </is>
      </c>
      <c r="C181" s="179" t="inlineStr">
        <is>
          <t>DCS</t>
        </is>
      </c>
      <c r="D181" s="179" t="inlineStr">
        <is>
          <t>18-PP-6202B RUN</t>
        </is>
      </c>
      <c r="E181" s="650" t="inlineStr">
        <is>
          <t>1840-PS07-621</t>
        </is>
      </c>
      <c r="F181" s="178" t="inlineStr">
        <is>
          <t>YL</t>
        </is>
      </c>
      <c r="G181" s="179" t="inlineStr">
        <is>
          <t>DCS-DI</t>
        </is>
      </c>
      <c r="H181" s="178" t="inlineStr">
        <is>
          <t>-</t>
        </is>
      </c>
      <c r="I181" s="180" t="inlineStr">
        <is>
          <t>DRY_x000D_(NO)</t>
        </is>
      </c>
      <c r="J181" s="202" t="inlineStr">
        <is>
          <t xml:space="preserve">DRY_x000D_
</t>
        </is>
      </c>
      <c r="K181" s="649" t="inlineStr">
        <is>
          <t>(NO)</t>
        </is>
      </c>
      <c r="L181" s="173" t="n">
        <v>1</v>
      </c>
      <c r="M181" s="178" t="inlineStr">
        <is>
          <t>-</t>
        </is>
      </c>
      <c r="N181" s="178" t="inlineStr">
        <is>
          <t>-</t>
        </is>
      </c>
      <c r="O181" s="178">
        <f>IF(N181="Yes","Y","N")</f>
        <v/>
      </c>
      <c r="P181" s="178" t="inlineStr">
        <is>
          <t>-</t>
        </is>
      </c>
      <c r="Q181" s="181" t="inlineStr">
        <is>
          <t>MCC</t>
        </is>
      </c>
      <c r="R181" s="170" t="inlineStr">
        <is>
          <t>C01</t>
        </is>
      </c>
      <c r="S181" s="181" t="inlineStr">
        <is>
          <t>MCC</t>
        </is>
      </c>
      <c r="U181" s="507" t="inlineStr">
        <is>
          <t>DI-RE</t>
        </is>
      </c>
      <c r="V181" s="200" t="n">
        <v>1840</v>
      </c>
      <c r="W181" s="9">
        <f>LEFT(B181,3)</f>
        <v/>
      </c>
      <c r="X181" s="47">
        <f>F181</f>
        <v/>
      </c>
      <c r="Y181" s="47">
        <f>RIGHT(B181,AB181)</f>
        <v/>
      </c>
      <c r="Z181" s="47">
        <f>W181&amp;X181&amp;Y181</f>
        <v/>
      </c>
      <c r="AA181" s="47">
        <f>LEFT(Y181,1)</f>
        <v/>
      </c>
      <c r="AB181" s="193" t="n">
        <v>7</v>
      </c>
      <c r="AC181" s="193" t="inlineStr">
        <is>
          <t>-</t>
        </is>
      </c>
    </row>
    <row r="182" ht="13.5" customHeight="1" s="521">
      <c r="A182" s="200" t="n">
        <v>1840</v>
      </c>
      <c r="B182" s="179" t="inlineStr">
        <is>
          <t>18-YL-62102F</t>
        </is>
      </c>
      <c r="C182" s="179" t="inlineStr">
        <is>
          <t>DCS</t>
        </is>
      </c>
      <c r="D182" s="179" t="inlineStr">
        <is>
          <t>18-PP-6202B FAULT</t>
        </is>
      </c>
      <c r="E182" s="650" t="inlineStr">
        <is>
          <t>1840-PS07-621</t>
        </is>
      </c>
      <c r="F182" s="178" t="inlineStr">
        <is>
          <t>YL</t>
        </is>
      </c>
      <c r="G182" s="179" t="inlineStr">
        <is>
          <t>DCS-DI</t>
        </is>
      </c>
      <c r="H182" s="178" t="inlineStr">
        <is>
          <t>-</t>
        </is>
      </c>
      <c r="I182" s="180" t="inlineStr">
        <is>
          <t>DRY_x000D_(NO)</t>
        </is>
      </c>
      <c r="J182" s="202" t="inlineStr">
        <is>
          <t xml:space="preserve">DRY_x000D_
</t>
        </is>
      </c>
      <c r="K182" s="649" t="inlineStr">
        <is>
          <t>(NO)</t>
        </is>
      </c>
      <c r="L182" s="173" t="n">
        <v>1</v>
      </c>
      <c r="M182" s="178" t="inlineStr">
        <is>
          <t>-</t>
        </is>
      </c>
      <c r="N182" s="178" t="inlineStr">
        <is>
          <t>-</t>
        </is>
      </c>
      <c r="O182" s="178">
        <f>IF(N182="Yes","Y","N")</f>
        <v/>
      </c>
      <c r="P182" s="178" t="inlineStr">
        <is>
          <t>-</t>
        </is>
      </c>
      <c r="Q182" s="181" t="inlineStr">
        <is>
          <t>MCC</t>
        </is>
      </c>
      <c r="R182" s="170" t="inlineStr">
        <is>
          <t>C01</t>
        </is>
      </c>
      <c r="S182" s="181" t="inlineStr">
        <is>
          <t>MCC</t>
        </is>
      </c>
      <c r="U182" s="507" t="inlineStr">
        <is>
          <t>DI-RE</t>
        </is>
      </c>
      <c r="V182" s="200" t="n">
        <v>1840</v>
      </c>
      <c r="W182" s="9">
        <f>LEFT(B182,3)</f>
        <v/>
      </c>
      <c r="X182" s="47">
        <f>F182</f>
        <v/>
      </c>
      <c r="Y182" s="47">
        <f>RIGHT(B182,AB182)</f>
        <v/>
      </c>
      <c r="Z182" s="47">
        <f>W182&amp;X182&amp;Y182</f>
        <v/>
      </c>
      <c r="AA182" s="47">
        <f>LEFT(Y182,1)</f>
        <v/>
      </c>
      <c r="AB182" s="193" t="n">
        <v>7</v>
      </c>
      <c r="AC182" s="193" t="inlineStr">
        <is>
          <t>-</t>
        </is>
      </c>
    </row>
    <row r="183" ht="13.5" customHeight="1" s="521">
      <c r="A183" s="200" t="n">
        <v>1840</v>
      </c>
      <c r="B183" s="179" t="inlineStr">
        <is>
          <t>18-II-62102</t>
        </is>
      </c>
      <c r="C183" s="179" t="inlineStr">
        <is>
          <t>DCS</t>
        </is>
      </c>
      <c r="D183" s="179" t="inlineStr">
        <is>
          <t>18-PP-6202B CURRENT</t>
        </is>
      </c>
      <c r="E183" s="650" t="inlineStr">
        <is>
          <t>1840-PS07-621</t>
        </is>
      </c>
      <c r="F183" s="178" t="inlineStr">
        <is>
          <t>II</t>
        </is>
      </c>
      <c r="G183" s="179" t="inlineStr">
        <is>
          <t>DCS-AI</t>
        </is>
      </c>
      <c r="H183" s="178" t="inlineStr">
        <is>
          <t>-</t>
        </is>
      </c>
      <c r="I183" s="180" t="inlineStr">
        <is>
          <t>4~20mA</t>
        </is>
      </c>
      <c r="J183" s="202" t="inlineStr">
        <is>
          <t>4~20mA</t>
        </is>
      </c>
      <c r="K183" s="649" t="n"/>
      <c r="L183" s="173" t="n">
        <v>1</v>
      </c>
      <c r="M183" s="178" t="inlineStr">
        <is>
          <t>-</t>
        </is>
      </c>
      <c r="N183" s="178" t="inlineStr">
        <is>
          <t>-</t>
        </is>
      </c>
      <c r="O183" s="178">
        <f>IF(N183="Yes","Y","N")</f>
        <v/>
      </c>
      <c r="P183" s="178" t="inlineStr">
        <is>
          <t>-</t>
        </is>
      </c>
      <c r="Q183" s="181" t="inlineStr">
        <is>
          <t>MCC</t>
        </is>
      </c>
      <c r="R183" s="170" t="inlineStr">
        <is>
          <t>C01</t>
        </is>
      </c>
      <c r="S183" s="181" t="inlineStr">
        <is>
          <t>MCC</t>
        </is>
      </c>
      <c r="U183" s="509" t="inlineStr">
        <is>
          <t>AI-NIS</t>
        </is>
      </c>
      <c r="V183" s="200" t="n">
        <v>1840</v>
      </c>
      <c r="W183" s="9">
        <f>LEFT(B183,3)</f>
        <v/>
      </c>
      <c r="X183" s="47">
        <f>F183</f>
        <v/>
      </c>
      <c r="Y183" s="47">
        <f>RIGHT(B183,AB183)</f>
        <v/>
      </c>
      <c r="Z183" s="47">
        <f>W183&amp;X183&amp;Y183</f>
        <v/>
      </c>
      <c r="AA183" s="47">
        <f>LEFT(Y183,1)</f>
        <v/>
      </c>
      <c r="AB183" s="193">
        <f>IF(AC183&lt;&gt;"-",7,6)</f>
        <v/>
      </c>
      <c r="AC183" s="193" t="inlineStr">
        <is>
          <t>-</t>
        </is>
      </c>
    </row>
    <row r="184" ht="13.5" customHeight="1" s="521">
      <c r="B184" s="179" t="n"/>
      <c r="C184" s="179" t="n"/>
      <c r="D184" s="179" t="n"/>
      <c r="E184" s="650" t="n"/>
      <c r="F184" s="178" t="n"/>
      <c r="G184" s="179" t="n"/>
      <c r="H184" s="178" t="n"/>
      <c r="I184" s="180" t="n"/>
      <c r="J184" s="202" t="n"/>
      <c r="K184" s="649" t="n"/>
      <c r="L184" s="173" t="n"/>
      <c r="M184" s="178" t="n"/>
      <c r="N184" s="178" t="n"/>
      <c r="O184" s="178">
        <f>IF(N184="Yes","Y","N")</f>
        <v/>
      </c>
      <c r="P184" s="178" t="n"/>
      <c r="Q184" s="181" t="n"/>
      <c r="X184" s="47" t="n"/>
      <c r="Y184" s="47">
        <f>RIGHT(B184,AB184)</f>
        <v/>
      </c>
      <c r="Z184" s="47" t="n"/>
      <c r="AA184" s="47" t="n"/>
      <c r="AB184" s="193">
        <f>IF(AC184&lt;&gt;"-",7,6)</f>
        <v/>
      </c>
    </row>
    <row r="185" ht="13.5" customHeight="1" s="521">
      <c r="A185" s="201" t="n">
        <v>1812</v>
      </c>
      <c r="B185" s="187" t="inlineStr">
        <is>
          <t>18-TT-17104</t>
        </is>
      </c>
      <c r="C185" s="182" t="inlineStr">
        <is>
          <t>Temperature Transmitter</t>
        </is>
      </c>
      <c r="D185" s="187" t="inlineStr">
        <is>
          <t>VE-1705</t>
        </is>
      </c>
      <c r="E185" s="187" t="inlineStr">
        <is>
          <t>1812-PS07-171</t>
        </is>
      </c>
      <c r="F185" s="192" t="inlineStr">
        <is>
          <t>TISA</t>
        </is>
      </c>
      <c r="G185" s="193" t="inlineStr">
        <is>
          <t>DCS-AI</t>
        </is>
      </c>
      <c r="H185" s="192" t="inlineStr">
        <is>
          <t>Yes</t>
        </is>
      </c>
      <c r="I185" s="194" t="inlineStr">
        <is>
          <t>4~20mA
HART</t>
        </is>
      </c>
      <c r="J185" s="202" t="inlineStr">
        <is>
          <t>4~20mA</t>
        </is>
      </c>
      <c r="K185" s="649" t="inlineStr">
        <is>
          <t>HART</t>
        </is>
      </c>
      <c r="L185" s="175" t="n">
        <v>1</v>
      </c>
      <c r="M185" s="192" t="inlineStr">
        <is>
          <t>-</t>
        </is>
      </c>
      <c r="N185" s="192" t="inlineStr">
        <is>
          <t>Yes</t>
        </is>
      </c>
      <c r="O185" s="178">
        <f>IF(N185="Yes","Y","N")</f>
        <v/>
      </c>
      <c r="P185" s="192" t="inlineStr">
        <is>
          <t>-</t>
        </is>
      </c>
      <c r="Q185" s="195" t="inlineStr">
        <is>
          <t>-</t>
        </is>
      </c>
      <c r="R185" s="191" t="inlineStr">
        <is>
          <t>C01</t>
        </is>
      </c>
      <c r="S185" s="193" t="inlineStr">
        <is>
          <t>18-12-002-iSC</t>
        </is>
      </c>
      <c r="T185" s="193" t="inlineStr">
        <is>
          <t>18-IJB-12-002</t>
        </is>
      </c>
      <c r="U185" s="508" t="inlineStr">
        <is>
          <t>AIR-IS</t>
        </is>
      </c>
      <c r="V185" s="201" t="n">
        <v>1812</v>
      </c>
      <c r="W185" s="9">
        <f>LEFT(B185,3)</f>
        <v/>
      </c>
      <c r="X185" s="47">
        <f>F185</f>
        <v/>
      </c>
      <c r="Y185" s="47">
        <f>RIGHT(B185,AB185)</f>
        <v/>
      </c>
      <c r="Z185" s="47">
        <f>W185&amp;X185&amp;Y185</f>
        <v/>
      </c>
      <c r="AA185" s="47">
        <f>LEFT(Y185,1)</f>
        <v/>
      </c>
      <c r="AB185" s="193">
        <f>IF(AC185&lt;&gt;"-",7,6)</f>
        <v/>
      </c>
      <c r="AC185" s="193" t="inlineStr">
        <is>
          <t>-</t>
        </is>
      </c>
    </row>
    <row r="186" ht="13.5" customHeight="1" s="521">
      <c r="A186" s="201" t="n">
        <v>1812</v>
      </c>
      <c r="B186" s="187" t="inlineStr">
        <is>
          <t>18-PT-17106</t>
        </is>
      </c>
      <c r="C186" s="182" t="inlineStr">
        <is>
          <t>Pressure Transmitter With
In-Line Diaphragm Seal</t>
        </is>
      </c>
      <c r="D186" s="187" t="inlineStr">
        <is>
          <t>LP NITROGEN TO VE-1701 / VE-1702</t>
        </is>
      </c>
      <c r="E186" s="187" t="inlineStr">
        <is>
          <t>1812-PS07-171</t>
        </is>
      </c>
      <c r="F186" s="192" t="inlineStr">
        <is>
          <t>PICSA</t>
        </is>
      </c>
      <c r="G186" s="193" t="inlineStr">
        <is>
          <t>DCS-AI</t>
        </is>
      </c>
      <c r="H186" s="192" t="inlineStr">
        <is>
          <t>Yes</t>
        </is>
      </c>
      <c r="I186" s="194" t="inlineStr">
        <is>
          <t>4~20mA
HART</t>
        </is>
      </c>
      <c r="J186" s="202" t="inlineStr">
        <is>
          <t>4~20mA</t>
        </is>
      </c>
      <c r="K186" s="649" t="inlineStr">
        <is>
          <t>HART</t>
        </is>
      </c>
      <c r="L186" s="175" t="n">
        <v>1</v>
      </c>
      <c r="M186" s="192" t="inlineStr">
        <is>
          <t>-</t>
        </is>
      </c>
      <c r="N186" s="192" t="inlineStr">
        <is>
          <t>Yes</t>
        </is>
      </c>
      <c r="O186" s="178">
        <f>IF(N186="Yes","Y","N")</f>
        <v/>
      </c>
      <c r="P186" s="192" t="inlineStr">
        <is>
          <t>-</t>
        </is>
      </c>
      <c r="Q186" s="195" t="inlineStr">
        <is>
          <t>-</t>
        </is>
      </c>
      <c r="R186" s="191" t="inlineStr">
        <is>
          <t>C01</t>
        </is>
      </c>
      <c r="S186" s="193" t="inlineStr">
        <is>
          <t>18-12-003-iSC</t>
        </is>
      </c>
      <c r="T186" s="193" t="inlineStr">
        <is>
          <t>18-IJB-12-003</t>
        </is>
      </c>
      <c r="U186" s="508" t="inlineStr">
        <is>
          <t>AIR-IS</t>
        </is>
      </c>
      <c r="V186" s="201" t="n">
        <v>1812</v>
      </c>
      <c r="W186" s="9">
        <f>LEFT(B186,3)</f>
        <v/>
      </c>
      <c r="X186" s="47">
        <f>F186</f>
        <v/>
      </c>
      <c r="Y186" s="47">
        <f>RIGHT(B186,AB186)</f>
        <v/>
      </c>
      <c r="Z186" s="47">
        <f>W186&amp;X186&amp;Y186</f>
        <v/>
      </c>
      <c r="AA186" s="47">
        <f>LEFT(Y186,1)</f>
        <v/>
      </c>
      <c r="AB186" s="193">
        <f>IF(AC186&lt;&gt;"-",7,6)</f>
        <v/>
      </c>
      <c r="AC186" s="193" t="inlineStr">
        <is>
          <t>-</t>
        </is>
      </c>
    </row>
    <row r="187" ht="13.5" customHeight="1" s="521">
      <c r="A187" s="201" t="n">
        <v>1812</v>
      </c>
      <c r="B187" s="187" t="inlineStr">
        <is>
          <t>18-PV-17106A</t>
        </is>
      </c>
      <c r="C187" s="182" t="inlineStr">
        <is>
          <t>Globe</t>
        </is>
      </c>
      <c r="D187" s="187" t="inlineStr">
        <is>
          <t>LP NITROGEN TO VE-1701</t>
        </is>
      </c>
      <c r="E187" s="187" t="inlineStr">
        <is>
          <t>1812-PS07-171</t>
        </is>
      </c>
      <c r="F187" s="192" t="inlineStr">
        <is>
          <t>PV</t>
        </is>
      </c>
      <c r="G187" s="193" t="inlineStr">
        <is>
          <t>DCS-AO</t>
        </is>
      </c>
      <c r="H187" s="192" t="inlineStr">
        <is>
          <t>Yes</t>
        </is>
      </c>
      <c r="I187" s="194" t="inlineStr">
        <is>
          <t>4~20mA
HART</t>
        </is>
      </c>
      <c r="J187" s="202" t="inlineStr">
        <is>
          <t>4~20mA</t>
        </is>
      </c>
      <c r="K187" s="649" t="inlineStr">
        <is>
          <t>HART</t>
        </is>
      </c>
      <c r="L187" s="175" t="n">
        <v>1</v>
      </c>
      <c r="M187" s="192" t="inlineStr">
        <is>
          <t>-</t>
        </is>
      </c>
      <c r="N187" s="191" t="inlineStr">
        <is>
          <t>Yes</t>
        </is>
      </c>
      <c r="O187" s="178">
        <f>IF(N187="Yes","Y","N")</f>
        <v/>
      </c>
      <c r="P187" s="192" t="inlineStr">
        <is>
          <t>-</t>
        </is>
      </c>
      <c r="Q187" s="196" t="inlineStr">
        <is>
          <t>-</t>
        </is>
      </c>
      <c r="R187" s="191" t="inlineStr">
        <is>
          <t>C01</t>
        </is>
      </c>
      <c r="S187" s="193" t="inlineStr">
        <is>
          <t>18-12-001-iSC</t>
        </is>
      </c>
      <c r="T187" s="193" t="inlineStr">
        <is>
          <t>18-IJB-12-001</t>
        </is>
      </c>
      <c r="U187" s="510" t="inlineStr">
        <is>
          <t>AOR-IS</t>
        </is>
      </c>
      <c r="V187" s="201" t="n">
        <v>1812</v>
      </c>
      <c r="W187" s="9">
        <f>LEFT(B187,3)</f>
        <v/>
      </c>
      <c r="X187" s="47">
        <f>F187</f>
        <v/>
      </c>
      <c r="Y187" s="47">
        <f>RIGHT(B187,AB187)</f>
        <v/>
      </c>
      <c r="Z187" s="47">
        <f>W187&amp;X187&amp;Y187</f>
        <v/>
      </c>
      <c r="AA187" s="47">
        <f>LEFT(Y187,1)</f>
        <v/>
      </c>
      <c r="AB187" s="193">
        <f>IF(AC187&lt;&gt;"-",7,6)</f>
        <v/>
      </c>
      <c r="AC187" s="193" t="inlineStr">
        <is>
          <t>1</t>
        </is>
      </c>
    </row>
    <row r="188" ht="13.5" customHeight="1" s="521">
      <c r="A188" s="201" t="n">
        <v>1812</v>
      </c>
      <c r="B188" s="187" t="inlineStr">
        <is>
          <t>18-PV-17106B</t>
        </is>
      </c>
      <c r="C188" s="182" t="inlineStr">
        <is>
          <t>Ball</t>
        </is>
      </c>
      <c r="D188" s="187" t="inlineStr">
        <is>
          <t>LP NITROGEN TO VE-1702</t>
        </is>
      </c>
      <c r="E188" s="187" t="inlineStr">
        <is>
          <t>1812-PS07-171</t>
        </is>
      </c>
      <c r="F188" s="192" t="inlineStr">
        <is>
          <t>PV</t>
        </is>
      </c>
      <c r="G188" s="193" t="inlineStr">
        <is>
          <t>DCS-AO</t>
        </is>
      </c>
      <c r="H188" s="192" t="inlineStr">
        <is>
          <t>Yes</t>
        </is>
      </c>
      <c r="I188" s="194" t="inlineStr">
        <is>
          <t>4~20mA
HART</t>
        </is>
      </c>
      <c r="J188" s="202" t="inlineStr">
        <is>
          <t>4~20mA</t>
        </is>
      </c>
      <c r="K188" s="649" t="inlineStr">
        <is>
          <t>HART</t>
        </is>
      </c>
      <c r="L188" s="175" t="n">
        <v>1</v>
      </c>
      <c r="M188" s="192" t="inlineStr">
        <is>
          <t>-</t>
        </is>
      </c>
      <c r="N188" s="191" t="inlineStr">
        <is>
          <t>Yes</t>
        </is>
      </c>
      <c r="O188" s="178">
        <f>IF(N188="Yes","Y","N")</f>
        <v/>
      </c>
      <c r="P188" s="192" t="inlineStr">
        <is>
          <t>-</t>
        </is>
      </c>
      <c r="Q188" s="196" t="inlineStr">
        <is>
          <t>-</t>
        </is>
      </c>
      <c r="R188" s="191" t="inlineStr">
        <is>
          <t>C01</t>
        </is>
      </c>
      <c r="S188" s="193" t="inlineStr">
        <is>
          <t>18-12-001-iSC</t>
        </is>
      </c>
      <c r="T188" s="193" t="inlineStr">
        <is>
          <t>18-IJB-12-001</t>
        </is>
      </c>
      <c r="U188" s="510" t="inlineStr">
        <is>
          <t>AOR-IS</t>
        </is>
      </c>
      <c r="V188" s="201" t="n">
        <v>1812</v>
      </c>
      <c r="W188" s="9">
        <f>LEFT(B188,3)</f>
        <v/>
      </c>
      <c r="X188" s="47">
        <f>F188</f>
        <v/>
      </c>
      <c r="Y188" s="47">
        <f>RIGHT(B188,AB188)</f>
        <v/>
      </c>
      <c r="Z188" s="47">
        <f>W188&amp;X188&amp;Y188</f>
        <v/>
      </c>
      <c r="AA188" s="47">
        <f>LEFT(Y188,1)</f>
        <v/>
      </c>
      <c r="AB188" s="193">
        <f>IF(AC188&lt;&gt;"-",7,6)</f>
        <v/>
      </c>
      <c r="AC188" s="193" t="inlineStr">
        <is>
          <t>1</t>
        </is>
      </c>
    </row>
    <row r="189" ht="13.5" customHeight="1" s="521">
      <c r="A189" s="201" t="n">
        <v>1812</v>
      </c>
      <c r="B189" s="187" t="inlineStr">
        <is>
          <t>18-PT-17202</t>
        </is>
      </c>
      <c r="C189" s="182" t="inlineStr">
        <is>
          <t>Pressure Transmitter With
In-Line Diaphragm Seal</t>
        </is>
      </c>
      <c r="D189" s="187" t="inlineStr">
        <is>
          <t>TEA FROM PP-1701A</t>
        </is>
      </c>
      <c r="E189" s="187" t="inlineStr">
        <is>
          <t>1812-PS07-172</t>
        </is>
      </c>
      <c r="F189" s="192" t="inlineStr">
        <is>
          <t>PIA</t>
        </is>
      </c>
      <c r="G189" s="193" t="inlineStr">
        <is>
          <t>DCS-AI</t>
        </is>
      </c>
      <c r="H189" s="192" t="inlineStr">
        <is>
          <t>-</t>
        </is>
      </c>
      <c r="I189" s="194" t="inlineStr">
        <is>
          <t>4~20mA
HART</t>
        </is>
      </c>
      <c r="J189" s="202" t="inlineStr">
        <is>
          <t>4~20mA</t>
        </is>
      </c>
      <c r="K189" s="649" t="inlineStr">
        <is>
          <t>HART</t>
        </is>
      </c>
      <c r="L189" s="175" t="n">
        <v>1</v>
      </c>
      <c r="M189" s="192" t="inlineStr">
        <is>
          <t>-</t>
        </is>
      </c>
      <c r="N189" s="192" t="inlineStr">
        <is>
          <t>Yes</t>
        </is>
      </c>
      <c r="O189" s="178">
        <f>IF(N189="Yes","Y","N")</f>
        <v/>
      </c>
      <c r="P189" s="192" t="inlineStr">
        <is>
          <t>-</t>
        </is>
      </c>
      <c r="Q189" s="195" t="inlineStr">
        <is>
          <t>-</t>
        </is>
      </c>
      <c r="R189" s="191" t="inlineStr">
        <is>
          <t>C01</t>
        </is>
      </c>
      <c r="S189" s="193" t="inlineStr">
        <is>
          <t>18-12-002-iSC</t>
        </is>
      </c>
      <c r="T189" s="193" t="inlineStr">
        <is>
          <t>18-IJB-12-002</t>
        </is>
      </c>
      <c r="U189" s="509" t="inlineStr">
        <is>
          <t>AI-IS</t>
        </is>
      </c>
      <c r="V189" s="201" t="n">
        <v>1812</v>
      </c>
      <c r="W189" s="9">
        <f>LEFT(B189,3)</f>
        <v/>
      </c>
      <c r="X189" s="47">
        <f>F189</f>
        <v/>
      </c>
      <c r="Y189" s="47">
        <f>RIGHT(B189,AB189)</f>
        <v/>
      </c>
      <c r="Z189" s="47">
        <f>W189&amp;X189&amp;Y189</f>
        <v/>
      </c>
      <c r="AA189" s="47">
        <f>LEFT(Y189,1)</f>
        <v/>
      </c>
      <c r="AB189" s="193">
        <f>IF(AC189&lt;&gt;"-",7,6)</f>
        <v/>
      </c>
      <c r="AC189" s="193" t="inlineStr">
        <is>
          <t>-</t>
        </is>
      </c>
    </row>
    <row r="190" ht="13.5" customHeight="1" s="521">
      <c r="A190" s="201" t="n">
        <v>1812</v>
      </c>
      <c r="B190" s="187" t="inlineStr">
        <is>
          <t>18-PT-17204</t>
        </is>
      </c>
      <c r="C190" s="182" t="inlineStr">
        <is>
          <t>Pressure Transmitter With
In-Line Diaphragm Seal</t>
        </is>
      </c>
      <c r="D190" s="187" t="inlineStr">
        <is>
          <t>TEA FROM PP-1702A</t>
        </is>
      </c>
      <c r="E190" s="187" t="inlineStr">
        <is>
          <t>1812-PS07-172</t>
        </is>
      </c>
      <c r="F190" s="192" t="inlineStr">
        <is>
          <t>PIA</t>
        </is>
      </c>
      <c r="G190" s="193" t="inlineStr">
        <is>
          <t>DCS-AI</t>
        </is>
      </c>
      <c r="H190" s="192" t="inlineStr">
        <is>
          <t>-</t>
        </is>
      </c>
      <c r="I190" s="194" t="inlineStr">
        <is>
          <t>4~20mA
HART</t>
        </is>
      </c>
      <c r="J190" s="202" t="inlineStr">
        <is>
          <t>4~20mA</t>
        </is>
      </c>
      <c r="K190" s="649" t="inlineStr">
        <is>
          <t>HART</t>
        </is>
      </c>
      <c r="L190" s="175" t="n">
        <v>1</v>
      </c>
      <c r="M190" s="192" t="inlineStr">
        <is>
          <t>-</t>
        </is>
      </c>
      <c r="N190" s="192" t="inlineStr">
        <is>
          <t>Yes</t>
        </is>
      </c>
      <c r="O190" s="178">
        <f>IF(N190="Yes","Y","N")</f>
        <v/>
      </c>
      <c r="P190" s="192" t="inlineStr">
        <is>
          <t>-</t>
        </is>
      </c>
      <c r="Q190" s="195" t="inlineStr">
        <is>
          <t>-</t>
        </is>
      </c>
      <c r="R190" s="191" t="inlineStr">
        <is>
          <t>C01</t>
        </is>
      </c>
      <c r="S190" s="193" t="inlineStr">
        <is>
          <t>18-12-002-iSC</t>
        </is>
      </c>
      <c r="T190" s="193" t="inlineStr">
        <is>
          <t>18-IJB-12-002</t>
        </is>
      </c>
      <c r="U190" s="509" t="inlineStr">
        <is>
          <t>AI-IS</t>
        </is>
      </c>
      <c r="V190" s="201" t="n">
        <v>1812</v>
      </c>
      <c r="W190" s="9">
        <f>LEFT(B190,3)</f>
        <v/>
      </c>
      <c r="X190" s="47">
        <f>F190</f>
        <v/>
      </c>
      <c r="Y190" s="47">
        <f>RIGHT(B190,AB190)</f>
        <v/>
      </c>
      <c r="Z190" s="47">
        <f>W190&amp;X190&amp;Y190</f>
        <v/>
      </c>
      <c r="AA190" s="47">
        <f>LEFT(Y190,1)</f>
        <v/>
      </c>
      <c r="AB190" s="193">
        <f>IF(AC190&lt;&gt;"-",7,6)</f>
        <v/>
      </c>
      <c r="AC190" s="193" t="inlineStr">
        <is>
          <t>-</t>
        </is>
      </c>
    </row>
    <row r="191" ht="13.5" customHeight="1" s="521">
      <c r="A191" s="201" t="n">
        <v>1812</v>
      </c>
      <c r="B191" s="187" t="inlineStr">
        <is>
          <t>18-PT-17206</t>
        </is>
      </c>
      <c r="C191" s="182" t="inlineStr">
        <is>
          <t>Pressure Transmitter With
In-Line Diaphragm Seal</t>
        </is>
      </c>
      <c r="D191" s="187" t="inlineStr">
        <is>
          <t>TEA FROM PP-1701B</t>
        </is>
      </c>
      <c r="E191" s="187" t="inlineStr">
        <is>
          <t>1812-PS07-172</t>
        </is>
      </c>
      <c r="F191" s="192" t="inlineStr">
        <is>
          <t>PIA</t>
        </is>
      </c>
      <c r="G191" s="193" t="inlineStr">
        <is>
          <t>DCS-AI</t>
        </is>
      </c>
      <c r="H191" s="192" t="inlineStr">
        <is>
          <t>-</t>
        </is>
      </c>
      <c r="I191" s="194" t="inlineStr">
        <is>
          <t>4~20mA
HART</t>
        </is>
      </c>
      <c r="J191" s="202" t="inlineStr">
        <is>
          <t>4~20mA</t>
        </is>
      </c>
      <c r="K191" s="649" t="inlineStr">
        <is>
          <t>HART</t>
        </is>
      </c>
      <c r="L191" s="175" t="n">
        <v>1</v>
      </c>
      <c r="M191" s="192" t="inlineStr">
        <is>
          <t>-</t>
        </is>
      </c>
      <c r="N191" s="192" t="inlineStr">
        <is>
          <t>Yes</t>
        </is>
      </c>
      <c r="O191" s="178">
        <f>IF(N191="Yes","Y","N")</f>
        <v/>
      </c>
      <c r="P191" s="191" t="inlineStr">
        <is>
          <t>-</t>
        </is>
      </c>
      <c r="Q191" s="195" t="inlineStr">
        <is>
          <t>-</t>
        </is>
      </c>
      <c r="R191" s="191" t="inlineStr">
        <is>
          <t>C01</t>
        </is>
      </c>
      <c r="S191" s="193" t="inlineStr">
        <is>
          <t>18-12-002-iSC</t>
        </is>
      </c>
      <c r="T191" s="193" t="inlineStr">
        <is>
          <t>18-IJB-12-002</t>
        </is>
      </c>
      <c r="U191" s="509" t="inlineStr">
        <is>
          <t>AI-IS</t>
        </is>
      </c>
      <c r="V191" s="201" t="n">
        <v>1812</v>
      </c>
      <c r="W191" s="9">
        <f>LEFT(B191,3)</f>
        <v/>
      </c>
      <c r="X191" s="47">
        <f>F191</f>
        <v/>
      </c>
      <c r="Y191" s="47">
        <f>RIGHT(B191,AB191)</f>
        <v/>
      </c>
      <c r="Z191" s="47">
        <f>W191&amp;X191&amp;Y191</f>
        <v/>
      </c>
      <c r="AA191" s="47">
        <f>LEFT(Y191,1)</f>
        <v/>
      </c>
      <c r="AB191" s="193">
        <f>IF(AC191&lt;&gt;"-",7,6)</f>
        <v/>
      </c>
      <c r="AC191" s="193" t="inlineStr">
        <is>
          <t>-</t>
        </is>
      </c>
    </row>
    <row r="192" ht="13.5" customHeight="1" s="521">
      <c r="A192" s="201" t="n">
        <v>1812</v>
      </c>
      <c r="B192" s="187" t="inlineStr">
        <is>
          <t>18-PT-17208</t>
        </is>
      </c>
      <c r="C192" s="182" t="inlineStr">
        <is>
          <t>Pressure Transmitter With
In-Line Diaphragm Seal</t>
        </is>
      </c>
      <c r="D192" s="187" t="inlineStr">
        <is>
          <t>TEA FROM PP-1702B</t>
        </is>
      </c>
      <c r="E192" s="187" t="inlineStr">
        <is>
          <t>1812-PS07-172</t>
        </is>
      </c>
      <c r="F192" s="192" t="inlineStr">
        <is>
          <t>PIA</t>
        </is>
      </c>
      <c r="G192" s="193" t="inlineStr">
        <is>
          <t>DCS-AI</t>
        </is>
      </c>
      <c r="H192" s="192" t="inlineStr">
        <is>
          <t>-</t>
        </is>
      </c>
      <c r="I192" s="194" t="inlineStr">
        <is>
          <t>4~20mA
HART</t>
        </is>
      </c>
      <c r="J192" s="202" t="inlineStr">
        <is>
          <t>4~20mA</t>
        </is>
      </c>
      <c r="K192" s="649" t="inlineStr">
        <is>
          <t>HART</t>
        </is>
      </c>
      <c r="L192" s="175" t="n">
        <v>1</v>
      </c>
      <c r="M192" s="192" t="inlineStr">
        <is>
          <t>-</t>
        </is>
      </c>
      <c r="N192" s="191" t="inlineStr">
        <is>
          <t>Yes</t>
        </is>
      </c>
      <c r="O192" s="178">
        <f>IF(N192="Yes","Y","N")</f>
        <v/>
      </c>
      <c r="P192" s="192" t="inlineStr">
        <is>
          <t>-</t>
        </is>
      </c>
      <c r="Q192" s="196" t="inlineStr">
        <is>
          <t>-</t>
        </is>
      </c>
      <c r="R192" s="191" t="inlineStr">
        <is>
          <t>C01</t>
        </is>
      </c>
      <c r="S192" s="193" t="inlineStr">
        <is>
          <t>18-12-002-iSC</t>
        </is>
      </c>
      <c r="T192" s="193" t="inlineStr">
        <is>
          <t>18-IJB-12-002</t>
        </is>
      </c>
      <c r="U192" s="509" t="inlineStr">
        <is>
          <t>AI-IS</t>
        </is>
      </c>
      <c r="V192" s="201" t="n">
        <v>1812</v>
      </c>
      <c r="W192" s="9">
        <f>LEFT(B192,3)</f>
        <v/>
      </c>
      <c r="X192" s="47">
        <f>F192</f>
        <v/>
      </c>
      <c r="Y192" s="47">
        <f>RIGHT(B192,AB192)</f>
        <v/>
      </c>
      <c r="Z192" s="47">
        <f>W192&amp;X192&amp;Y192</f>
        <v/>
      </c>
      <c r="AA192" s="47">
        <f>LEFT(Y192,1)</f>
        <v/>
      </c>
      <c r="AB192" s="193">
        <f>IF(AC192&lt;&gt;"-",7,6)</f>
        <v/>
      </c>
      <c r="AC192" s="193" t="inlineStr">
        <is>
          <t>-</t>
        </is>
      </c>
    </row>
    <row r="193" ht="13.5" customHeight="1" s="521">
      <c r="A193" s="201" t="n">
        <v>1812</v>
      </c>
      <c r="B193" s="187" t="inlineStr">
        <is>
          <t>18-PT-17301</t>
        </is>
      </c>
      <c r="C193" s="182" t="inlineStr">
        <is>
          <t>Pressure Transmitter 
With Diaphragm Seal</t>
        </is>
      </c>
      <c r="D193" s="187" t="inlineStr">
        <is>
          <t>PP-1704 DISCHARGE</t>
        </is>
      </c>
      <c r="E193" s="187" t="inlineStr">
        <is>
          <t>1812-PS07-173</t>
        </is>
      </c>
      <c r="F193" s="192" t="inlineStr">
        <is>
          <t>PIC</t>
        </is>
      </c>
      <c r="G193" s="193" t="inlineStr">
        <is>
          <t>DCS-AI</t>
        </is>
      </c>
      <c r="H193" s="192" t="inlineStr">
        <is>
          <t>Yes</t>
        </is>
      </c>
      <c r="I193" s="194" t="inlineStr">
        <is>
          <t>4~20mA
HART</t>
        </is>
      </c>
      <c r="J193" s="202" t="inlineStr">
        <is>
          <t>4~20mA</t>
        </is>
      </c>
      <c r="K193" s="649" t="inlineStr">
        <is>
          <t>HART</t>
        </is>
      </c>
      <c r="L193" s="175" t="n">
        <v>1</v>
      </c>
      <c r="M193" s="192" t="inlineStr">
        <is>
          <t>-</t>
        </is>
      </c>
      <c r="N193" s="192" t="inlineStr">
        <is>
          <t>Yes</t>
        </is>
      </c>
      <c r="O193" s="178">
        <f>IF(N193="Yes","Y","N")</f>
        <v/>
      </c>
      <c r="P193" s="192" t="inlineStr">
        <is>
          <t>-</t>
        </is>
      </c>
      <c r="Q193" s="195" t="inlineStr">
        <is>
          <t>-</t>
        </is>
      </c>
      <c r="R193" s="191" t="inlineStr">
        <is>
          <t>C01</t>
        </is>
      </c>
      <c r="S193" s="193" t="inlineStr">
        <is>
          <t>18-12-003-iSC</t>
        </is>
      </c>
      <c r="T193" s="193" t="inlineStr">
        <is>
          <t>18-IJB-12-003</t>
        </is>
      </c>
      <c r="U193" s="508" t="inlineStr">
        <is>
          <t>AIR-IS</t>
        </is>
      </c>
      <c r="V193" s="201" t="n">
        <v>1812</v>
      </c>
      <c r="W193" s="9">
        <f>LEFT(B193,3)</f>
        <v/>
      </c>
      <c r="X193" s="47">
        <f>F193</f>
        <v/>
      </c>
      <c r="Y193" s="47">
        <f>RIGHT(B193,AB193)</f>
        <v/>
      </c>
      <c r="Z193" s="47">
        <f>W193&amp;X193&amp;Y193</f>
        <v/>
      </c>
      <c r="AA193" s="47">
        <f>LEFT(Y193,1)</f>
        <v/>
      </c>
      <c r="AB193" s="193">
        <f>IF(AC193&lt;&gt;"-",7,6)</f>
        <v/>
      </c>
      <c r="AC193" s="193" t="inlineStr">
        <is>
          <t>-</t>
        </is>
      </c>
    </row>
    <row r="194" ht="13.5" customHeight="1" s="521">
      <c r="A194" s="201" t="n">
        <v>1812</v>
      </c>
      <c r="B194" s="187" t="inlineStr">
        <is>
          <t>18-PV-17301</t>
        </is>
      </c>
      <c r="C194" s="182" t="inlineStr">
        <is>
          <t>Globe</t>
        </is>
      </c>
      <c r="D194" s="187" t="inlineStr">
        <is>
          <t>White Oil return to VE-1701</t>
        </is>
      </c>
      <c r="E194" s="187" t="inlineStr">
        <is>
          <t>1812-PS07-173</t>
        </is>
      </c>
      <c r="F194" s="192" t="inlineStr">
        <is>
          <t>PV</t>
        </is>
      </c>
      <c r="G194" s="193" t="inlineStr">
        <is>
          <t>DCS-AO</t>
        </is>
      </c>
      <c r="H194" s="192" t="inlineStr">
        <is>
          <t>Yes</t>
        </is>
      </c>
      <c r="I194" s="194" t="inlineStr">
        <is>
          <t>4~20mA
HART</t>
        </is>
      </c>
      <c r="J194" s="202" t="inlineStr">
        <is>
          <t>4~20mA</t>
        </is>
      </c>
      <c r="K194" s="649" t="inlineStr">
        <is>
          <t>HART</t>
        </is>
      </c>
      <c r="L194" s="175" t="n">
        <v>1</v>
      </c>
      <c r="M194" s="192" t="inlineStr">
        <is>
          <t>-</t>
        </is>
      </c>
      <c r="N194" s="191" t="inlineStr">
        <is>
          <t>Yes</t>
        </is>
      </c>
      <c r="O194" s="178">
        <f>IF(N194="Yes","Y","N")</f>
        <v/>
      </c>
      <c r="P194" s="192" t="inlineStr">
        <is>
          <t>-</t>
        </is>
      </c>
      <c r="Q194" s="196" t="inlineStr">
        <is>
          <t>-</t>
        </is>
      </c>
      <c r="R194" s="191" t="inlineStr">
        <is>
          <t>C01</t>
        </is>
      </c>
      <c r="S194" s="193" t="inlineStr">
        <is>
          <t>18-12-001-iSC</t>
        </is>
      </c>
      <c r="T194" s="193" t="inlineStr">
        <is>
          <t>18-IJB-12-001</t>
        </is>
      </c>
      <c r="U194" s="510" t="inlineStr">
        <is>
          <t>AOR-IS</t>
        </is>
      </c>
      <c r="V194" s="201" t="n">
        <v>1812</v>
      </c>
      <c r="W194" s="9">
        <f>LEFT(B194,3)</f>
        <v/>
      </c>
      <c r="X194" s="47">
        <f>F194</f>
        <v/>
      </c>
      <c r="Y194" s="47">
        <f>RIGHT(B194,AB194)</f>
        <v/>
      </c>
      <c r="Z194" s="47">
        <f>W194&amp;X194&amp;Y194</f>
        <v/>
      </c>
      <c r="AA194" s="47">
        <f>LEFT(Y194,1)</f>
        <v/>
      </c>
      <c r="AB194" s="193">
        <f>IF(AC194&lt;&gt;"-",7,6)</f>
        <v/>
      </c>
      <c r="AC194" s="193" t="inlineStr">
        <is>
          <t>-</t>
        </is>
      </c>
    </row>
    <row r="195" ht="13.5" customHeight="1" s="521">
      <c r="A195" s="201" t="n">
        <v>1812</v>
      </c>
      <c r="B195" s="187" t="inlineStr">
        <is>
          <t>18-PT-17302</t>
        </is>
      </c>
      <c r="C195" s="182" t="inlineStr">
        <is>
          <t>Pressure Transmitter 
With Diaphragm Seal</t>
        </is>
      </c>
      <c r="D195" s="187" t="inlineStr">
        <is>
          <t>LP NITROGEN/WHITE OIL TO FLARE</t>
        </is>
      </c>
      <c r="E195" s="187" t="inlineStr">
        <is>
          <t>1812-PS07-173</t>
        </is>
      </c>
      <c r="F195" s="192" t="inlineStr">
        <is>
          <t>PICA</t>
        </is>
      </c>
      <c r="G195" s="193" t="inlineStr">
        <is>
          <t>DCS-AI</t>
        </is>
      </c>
      <c r="H195" s="192" t="inlineStr">
        <is>
          <t>Yes</t>
        </is>
      </c>
      <c r="I195" s="194" t="inlineStr">
        <is>
          <t>4~20mA
HART</t>
        </is>
      </c>
      <c r="J195" s="202" t="inlineStr">
        <is>
          <t>4~20mA</t>
        </is>
      </c>
      <c r="K195" s="649" t="inlineStr">
        <is>
          <t>HART</t>
        </is>
      </c>
      <c r="L195" s="175" t="n">
        <v>1</v>
      </c>
      <c r="M195" s="192" t="inlineStr">
        <is>
          <t>-</t>
        </is>
      </c>
      <c r="N195" s="192" t="inlineStr">
        <is>
          <t>Yes</t>
        </is>
      </c>
      <c r="O195" s="178">
        <f>IF(N195="Yes","Y","N")</f>
        <v/>
      </c>
      <c r="P195" s="192" t="inlineStr">
        <is>
          <t>-</t>
        </is>
      </c>
      <c r="Q195" s="195" t="inlineStr">
        <is>
          <t>-</t>
        </is>
      </c>
      <c r="R195" s="191" t="inlineStr">
        <is>
          <t>C01</t>
        </is>
      </c>
      <c r="S195" s="193" t="inlineStr">
        <is>
          <t>18-12-003-iSC</t>
        </is>
      </c>
      <c r="T195" s="193" t="inlineStr">
        <is>
          <t>18-IJB-12-003</t>
        </is>
      </c>
      <c r="U195" s="508" t="inlineStr">
        <is>
          <t>AIR-IS</t>
        </is>
      </c>
      <c r="V195" s="201" t="n">
        <v>1812</v>
      </c>
      <c r="W195" s="9">
        <f>LEFT(B195,3)</f>
        <v/>
      </c>
      <c r="X195" s="47">
        <f>F195</f>
        <v/>
      </c>
      <c r="Y195" s="47">
        <f>RIGHT(B195,AB195)</f>
        <v/>
      </c>
      <c r="Z195" s="47">
        <f>W195&amp;X195&amp;Y195</f>
        <v/>
      </c>
      <c r="AA195" s="47">
        <f>LEFT(Y195,1)</f>
        <v/>
      </c>
      <c r="AB195" s="193">
        <f>IF(AC195&lt;&gt;"-",7,6)</f>
        <v/>
      </c>
      <c r="AC195" s="193" t="inlineStr">
        <is>
          <t>-</t>
        </is>
      </c>
    </row>
    <row r="196" ht="13.5" customHeight="1" s="521">
      <c r="A196" s="201" t="n">
        <v>1812</v>
      </c>
      <c r="B196" s="187" t="inlineStr">
        <is>
          <t>18-PV-17302A</t>
        </is>
      </c>
      <c r="C196" s="182" t="inlineStr">
        <is>
          <t>Globe</t>
        </is>
      </c>
      <c r="D196" s="187" t="inlineStr">
        <is>
          <t>LP NITROGEN TO VE-1703</t>
        </is>
      </c>
      <c r="E196" s="187" t="inlineStr">
        <is>
          <t>1812-PS07-173</t>
        </is>
      </c>
      <c r="F196" s="192" t="inlineStr">
        <is>
          <t>PV</t>
        </is>
      </c>
      <c r="G196" s="193" t="inlineStr">
        <is>
          <t>DCS-AO</t>
        </is>
      </c>
      <c r="H196" s="192" t="inlineStr">
        <is>
          <t>Yes</t>
        </is>
      </c>
      <c r="I196" s="194" t="inlineStr">
        <is>
          <t>4~20mA
HART</t>
        </is>
      </c>
      <c r="J196" s="202" t="inlineStr">
        <is>
          <t>4~20mA</t>
        </is>
      </c>
      <c r="K196" s="649" t="inlineStr">
        <is>
          <t>HART</t>
        </is>
      </c>
      <c r="L196" s="175" t="n">
        <v>1</v>
      </c>
      <c r="M196" s="192" t="inlineStr">
        <is>
          <t>-</t>
        </is>
      </c>
      <c r="N196" s="191" t="inlineStr">
        <is>
          <t>Yes</t>
        </is>
      </c>
      <c r="O196" s="178">
        <f>IF(N196="Yes","Y","N")</f>
        <v/>
      </c>
      <c r="P196" s="192" t="inlineStr">
        <is>
          <t>-</t>
        </is>
      </c>
      <c r="Q196" s="196" t="inlineStr">
        <is>
          <t>-</t>
        </is>
      </c>
      <c r="R196" s="191" t="inlineStr">
        <is>
          <t>C01</t>
        </is>
      </c>
      <c r="S196" s="193" t="inlineStr">
        <is>
          <t>18-12-001-iSC</t>
        </is>
      </c>
      <c r="T196" s="193" t="inlineStr">
        <is>
          <t>18-IJB-12-001</t>
        </is>
      </c>
      <c r="U196" s="510" t="inlineStr">
        <is>
          <t>AOR-IS</t>
        </is>
      </c>
      <c r="V196" s="201" t="n">
        <v>1812</v>
      </c>
      <c r="W196" s="9">
        <f>LEFT(B196,3)</f>
        <v/>
      </c>
      <c r="X196" s="47">
        <f>F196</f>
        <v/>
      </c>
      <c r="Y196" s="47">
        <f>RIGHT(B196,AB196)</f>
        <v/>
      </c>
      <c r="Z196" s="47">
        <f>W196&amp;X196&amp;Y196</f>
        <v/>
      </c>
      <c r="AA196" s="47">
        <f>LEFT(Y196,1)</f>
        <v/>
      </c>
      <c r="AB196" s="193">
        <f>IF(AC196&lt;&gt;"-",7,6)</f>
        <v/>
      </c>
      <c r="AC196" s="193" t="inlineStr">
        <is>
          <t>1</t>
        </is>
      </c>
    </row>
    <row r="197" ht="13.5" customHeight="1" s="521">
      <c r="A197" s="201" t="n">
        <v>1812</v>
      </c>
      <c r="B197" s="187" t="inlineStr">
        <is>
          <t>18-PV-17302B</t>
        </is>
      </c>
      <c r="C197" s="182" t="inlineStr">
        <is>
          <t>Globe</t>
        </is>
      </c>
      <c r="D197" s="187" t="inlineStr">
        <is>
          <t>NITROGEN/White Oil TO FLARE</t>
        </is>
      </c>
      <c r="E197" s="187" t="inlineStr">
        <is>
          <t>1812-PS07-173</t>
        </is>
      </c>
      <c r="F197" s="192" t="inlineStr">
        <is>
          <t>PV</t>
        </is>
      </c>
      <c r="G197" s="193" t="inlineStr">
        <is>
          <t>DCS-AO</t>
        </is>
      </c>
      <c r="H197" s="192" t="inlineStr">
        <is>
          <t>Yes</t>
        </is>
      </c>
      <c r="I197" s="194" t="inlineStr">
        <is>
          <t>4~20mA
HART</t>
        </is>
      </c>
      <c r="J197" s="202" t="inlineStr">
        <is>
          <t>4~20mA</t>
        </is>
      </c>
      <c r="K197" s="649" t="inlineStr">
        <is>
          <t>HART</t>
        </is>
      </c>
      <c r="L197" s="175" t="n">
        <v>1</v>
      </c>
      <c r="M197" s="192" t="inlineStr">
        <is>
          <t>-</t>
        </is>
      </c>
      <c r="N197" s="191" t="inlineStr">
        <is>
          <t>Yes</t>
        </is>
      </c>
      <c r="O197" s="178">
        <f>IF(N197="Yes","Y","N")</f>
        <v/>
      </c>
      <c r="P197" s="192" t="inlineStr">
        <is>
          <t>-</t>
        </is>
      </c>
      <c r="Q197" s="196" t="inlineStr">
        <is>
          <t>-</t>
        </is>
      </c>
      <c r="R197" s="191" t="inlineStr">
        <is>
          <t>C01</t>
        </is>
      </c>
      <c r="S197" s="193" t="inlineStr">
        <is>
          <t>18-12-001-iSC</t>
        </is>
      </c>
      <c r="T197" s="193" t="inlineStr">
        <is>
          <t>18-IJB-12-001</t>
        </is>
      </c>
      <c r="U197" s="510" t="inlineStr">
        <is>
          <t>AOR-IS</t>
        </is>
      </c>
      <c r="V197" s="201" t="n">
        <v>1812</v>
      </c>
      <c r="W197" s="9">
        <f>LEFT(B197,3)</f>
        <v/>
      </c>
      <c r="X197" s="47">
        <f>F197</f>
        <v/>
      </c>
      <c r="Y197" s="47">
        <f>RIGHT(B197,AB197)</f>
        <v/>
      </c>
      <c r="Z197" s="47">
        <f>W197&amp;X197&amp;Y197</f>
        <v/>
      </c>
      <c r="AA197" s="47">
        <f>LEFT(Y197,1)</f>
        <v/>
      </c>
      <c r="AB197" s="193">
        <f>IF(AC197&lt;&gt;"-",7,6)</f>
        <v/>
      </c>
      <c r="AC197" s="193" t="inlineStr">
        <is>
          <t>1</t>
        </is>
      </c>
    </row>
    <row r="198" ht="13.5" customHeight="1" s="521">
      <c r="A198" s="201" t="n">
        <v>1812</v>
      </c>
      <c r="B198" s="187" t="inlineStr">
        <is>
          <t>18-PS-17211</t>
        </is>
      </c>
      <c r="C198" s="182" t="inlineStr">
        <is>
          <t>Pressure Switch</t>
        </is>
      </c>
      <c r="D198" s="187" t="inlineStr">
        <is>
          <t>18-PP-1701A DIAPHRAGM</t>
        </is>
      </c>
      <c r="E198" s="187" t="inlineStr">
        <is>
          <t>1812-PS07-172</t>
        </is>
      </c>
      <c r="F198" s="192" t="inlineStr">
        <is>
          <t>PSH</t>
        </is>
      </c>
      <c r="G198" s="193" t="inlineStr">
        <is>
          <t>DCS-DI</t>
        </is>
      </c>
      <c r="H198" s="193" t="inlineStr">
        <is>
          <t>Yes</t>
        </is>
      </c>
      <c r="I198" s="180" t="inlineStr">
        <is>
          <t>DRY_x000D_(NO)</t>
        </is>
      </c>
      <c r="J198" s="202" t="inlineStr">
        <is>
          <t xml:space="preserve">DRY
</t>
        </is>
      </c>
      <c r="K198" s="649" t="inlineStr">
        <is>
          <t>(NO)</t>
        </is>
      </c>
      <c r="L198" s="175" t="n">
        <v>1</v>
      </c>
      <c r="M198" s="192" t="inlineStr">
        <is>
          <t>-</t>
        </is>
      </c>
      <c r="N198" s="191" t="inlineStr">
        <is>
          <t>-</t>
        </is>
      </c>
      <c r="O198" s="178">
        <f>IF(N198="Yes","Y","N")</f>
        <v/>
      </c>
      <c r="P198" s="191" t="inlineStr">
        <is>
          <t>-</t>
        </is>
      </c>
      <c r="Q198" s="196" t="inlineStr">
        <is>
          <t>-</t>
        </is>
      </c>
      <c r="R198" s="191" t="inlineStr">
        <is>
          <t>C01</t>
        </is>
      </c>
      <c r="S198" s="193" t="inlineStr">
        <is>
          <t>18-12-004-CC</t>
        </is>
      </c>
      <c r="T198" s="193" t="inlineStr">
        <is>
          <t>18-EJB-12-004</t>
        </is>
      </c>
      <c r="U198" s="507" t="inlineStr">
        <is>
          <t>DIR-RE</t>
        </is>
      </c>
      <c r="V198" s="201" t="n">
        <v>1812</v>
      </c>
      <c r="W198" s="9">
        <f>LEFT(B198,3)</f>
        <v/>
      </c>
      <c r="X198" s="47">
        <f>F198</f>
        <v/>
      </c>
      <c r="Y198" s="47">
        <f>RIGHT(B198,AB198)</f>
        <v/>
      </c>
      <c r="Z198" s="47">
        <f>W198&amp;X198&amp;Y198</f>
        <v/>
      </c>
      <c r="AA198" s="47">
        <f>LEFT(Y198,1)</f>
        <v/>
      </c>
      <c r="AB198" s="193">
        <f>IF(AC198&lt;&gt;"-",7,6)</f>
        <v/>
      </c>
      <c r="AC198" s="193" t="inlineStr">
        <is>
          <t>-</t>
        </is>
      </c>
    </row>
    <row r="199" ht="13.5" customHeight="1" s="521">
      <c r="A199" s="201" t="n">
        <v>1812</v>
      </c>
      <c r="B199" s="187" t="inlineStr">
        <is>
          <t>18-PS-17212</t>
        </is>
      </c>
      <c r="C199" s="182" t="inlineStr">
        <is>
          <t>Pressure Switch</t>
        </is>
      </c>
      <c r="D199" s="187" t="inlineStr">
        <is>
          <t>18-PP-1701B DIAPHRAGM</t>
        </is>
      </c>
      <c r="E199" s="187" t="inlineStr">
        <is>
          <t>1812-PS07-172</t>
        </is>
      </c>
      <c r="F199" s="192" t="inlineStr">
        <is>
          <t>PSH</t>
        </is>
      </c>
      <c r="G199" s="193" t="inlineStr">
        <is>
          <t>DCS-DI</t>
        </is>
      </c>
      <c r="H199" s="193" t="inlineStr">
        <is>
          <t>Yes</t>
        </is>
      </c>
      <c r="I199" s="180" t="inlineStr">
        <is>
          <t>DRY_x000D_(NO)</t>
        </is>
      </c>
      <c r="J199" s="202" t="inlineStr">
        <is>
          <t xml:space="preserve">DRY
</t>
        </is>
      </c>
      <c r="K199" s="649" t="inlineStr">
        <is>
          <t>(NO)</t>
        </is>
      </c>
      <c r="L199" s="175" t="n">
        <v>1</v>
      </c>
      <c r="M199" s="192" t="inlineStr">
        <is>
          <t>-</t>
        </is>
      </c>
      <c r="N199" s="191" t="inlineStr">
        <is>
          <t>-</t>
        </is>
      </c>
      <c r="O199" s="178">
        <f>IF(N199="Yes","Y","N")</f>
        <v/>
      </c>
      <c r="P199" s="191" t="inlineStr">
        <is>
          <t>-</t>
        </is>
      </c>
      <c r="Q199" s="196" t="inlineStr">
        <is>
          <t>-</t>
        </is>
      </c>
      <c r="R199" s="191" t="inlineStr">
        <is>
          <t>C01</t>
        </is>
      </c>
      <c r="S199" s="193" t="inlineStr">
        <is>
          <t>18-12-004-CC</t>
        </is>
      </c>
      <c r="T199" s="193" t="inlineStr">
        <is>
          <t>18-EJB-12-004</t>
        </is>
      </c>
      <c r="U199" s="507" t="inlineStr">
        <is>
          <t>DIR-RE</t>
        </is>
      </c>
      <c r="V199" s="201" t="n">
        <v>1812</v>
      </c>
      <c r="W199" s="9">
        <f>LEFT(B199,3)</f>
        <v/>
      </c>
      <c r="X199" s="47">
        <f>F199</f>
        <v/>
      </c>
      <c r="Y199" s="47">
        <f>RIGHT(B199,AB199)</f>
        <v/>
      </c>
      <c r="Z199" s="47">
        <f>W199&amp;X199&amp;Y199</f>
        <v/>
      </c>
      <c r="AA199" s="47">
        <f>LEFT(Y199,1)</f>
        <v/>
      </c>
      <c r="AB199" s="193">
        <f>IF(AC199&lt;&gt;"-",7,6)</f>
        <v/>
      </c>
      <c r="AC199" s="193" t="inlineStr">
        <is>
          <t>-</t>
        </is>
      </c>
    </row>
    <row r="200" ht="13.5" customHeight="1" s="521">
      <c r="A200" s="201" t="n">
        <v>1812</v>
      </c>
      <c r="B200" s="187" t="inlineStr">
        <is>
          <t>18-PS-17213</t>
        </is>
      </c>
      <c r="C200" s="182" t="inlineStr">
        <is>
          <t>Pressure Switch</t>
        </is>
      </c>
      <c r="D200" s="187" t="inlineStr">
        <is>
          <t>18-PP-1702A DIAPHRAGM</t>
        </is>
      </c>
      <c r="E200" s="187" t="inlineStr">
        <is>
          <t>1812-PS07-172</t>
        </is>
      </c>
      <c r="F200" s="192" t="inlineStr">
        <is>
          <t>PSH</t>
        </is>
      </c>
      <c r="G200" s="193" t="inlineStr">
        <is>
          <t>DCS-DI</t>
        </is>
      </c>
      <c r="H200" s="193" t="inlineStr">
        <is>
          <t>Yes</t>
        </is>
      </c>
      <c r="I200" s="180" t="inlineStr">
        <is>
          <t>DRY_x000D_(NO)</t>
        </is>
      </c>
      <c r="J200" s="202" t="inlineStr">
        <is>
          <t xml:space="preserve">DRY
</t>
        </is>
      </c>
      <c r="K200" s="649" t="inlineStr">
        <is>
          <t>(NO)</t>
        </is>
      </c>
      <c r="L200" s="175" t="n">
        <v>1</v>
      </c>
      <c r="M200" s="192" t="inlineStr">
        <is>
          <t>-</t>
        </is>
      </c>
      <c r="N200" s="191" t="inlineStr">
        <is>
          <t>-</t>
        </is>
      </c>
      <c r="O200" s="178">
        <f>IF(N200="Yes","Y","N")</f>
        <v/>
      </c>
      <c r="P200" s="191" t="inlineStr">
        <is>
          <t>-</t>
        </is>
      </c>
      <c r="Q200" s="196" t="inlineStr">
        <is>
          <t>-</t>
        </is>
      </c>
      <c r="R200" s="191" t="inlineStr">
        <is>
          <t>C01</t>
        </is>
      </c>
      <c r="S200" s="193" t="inlineStr">
        <is>
          <t>18-12-004-CC</t>
        </is>
      </c>
      <c r="T200" s="193" t="inlineStr">
        <is>
          <t>18-EJB-12-004</t>
        </is>
      </c>
      <c r="U200" s="507" t="inlineStr">
        <is>
          <t>DIR-RE</t>
        </is>
      </c>
      <c r="V200" s="201" t="n">
        <v>1812</v>
      </c>
      <c r="W200" s="9">
        <f>LEFT(B200,3)</f>
        <v/>
      </c>
      <c r="X200" s="47">
        <f>F200</f>
        <v/>
      </c>
      <c r="Y200" s="47">
        <f>RIGHT(B200,AB200)</f>
        <v/>
      </c>
      <c r="Z200" s="47">
        <f>W200&amp;X200&amp;Y200</f>
        <v/>
      </c>
      <c r="AA200" s="47">
        <f>LEFT(Y200,1)</f>
        <v/>
      </c>
      <c r="AB200" s="193">
        <f>IF(AC200&lt;&gt;"-",7,6)</f>
        <v/>
      </c>
      <c r="AC200" s="193" t="inlineStr">
        <is>
          <t>-</t>
        </is>
      </c>
    </row>
    <row r="201" ht="13.5" customHeight="1" s="521">
      <c r="A201" s="201" t="n">
        <v>1812</v>
      </c>
      <c r="B201" s="187" t="inlineStr">
        <is>
          <t>18-PS-17214</t>
        </is>
      </c>
      <c r="C201" s="182" t="inlineStr">
        <is>
          <t>Pressure Switch</t>
        </is>
      </c>
      <c r="D201" s="187" t="inlineStr">
        <is>
          <t>18-PP-1702B DIAPHRAGM</t>
        </is>
      </c>
      <c r="E201" s="187" t="inlineStr">
        <is>
          <t>1812-PS07-172</t>
        </is>
      </c>
      <c r="F201" s="192" t="inlineStr">
        <is>
          <t>PSH</t>
        </is>
      </c>
      <c r="G201" s="193" t="inlineStr">
        <is>
          <t>DCS-DI</t>
        </is>
      </c>
      <c r="H201" s="193" t="inlineStr">
        <is>
          <t>Yes</t>
        </is>
      </c>
      <c r="I201" s="180" t="inlineStr">
        <is>
          <t>DRY_x000D_(NO)</t>
        </is>
      </c>
      <c r="J201" s="202" t="inlineStr">
        <is>
          <t xml:space="preserve">DRY
</t>
        </is>
      </c>
      <c r="K201" s="649" t="inlineStr">
        <is>
          <t>(NO)</t>
        </is>
      </c>
      <c r="L201" s="175" t="n">
        <v>1</v>
      </c>
      <c r="M201" s="192" t="inlineStr">
        <is>
          <t>-</t>
        </is>
      </c>
      <c r="N201" s="191" t="inlineStr">
        <is>
          <t>-</t>
        </is>
      </c>
      <c r="O201" s="178">
        <f>IF(N201="Yes","Y","N")</f>
        <v/>
      </c>
      <c r="P201" s="191" t="inlineStr">
        <is>
          <t>-</t>
        </is>
      </c>
      <c r="Q201" s="196" t="inlineStr">
        <is>
          <t>-</t>
        </is>
      </c>
      <c r="R201" s="191" t="inlineStr">
        <is>
          <t>C01</t>
        </is>
      </c>
      <c r="S201" s="193" t="inlineStr">
        <is>
          <t>18-12-004-CC</t>
        </is>
      </c>
      <c r="T201" s="193" t="inlineStr">
        <is>
          <t>18-EJB-12-004</t>
        </is>
      </c>
      <c r="U201" s="507" t="inlineStr">
        <is>
          <t>DIR-RE</t>
        </is>
      </c>
      <c r="V201" s="201" t="n">
        <v>1812</v>
      </c>
      <c r="W201" s="9">
        <f>LEFT(B201,3)</f>
        <v/>
      </c>
      <c r="X201" s="47">
        <f>F201</f>
        <v/>
      </c>
      <c r="Y201" s="47">
        <f>RIGHT(B201,AB201)</f>
        <v/>
      </c>
      <c r="Z201" s="47">
        <f>W201&amp;X201&amp;Y201</f>
        <v/>
      </c>
      <c r="AA201" s="47">
        <f>LEFT(Y201,1)</f>
        <v/>
      </c>
      <c r="AB201" s="193">
        <f>IF(AC201&lt;&gt;"-",7,6)</f>
        <v/>
      </c>
      <c r="AC201" s="193" t="inlineStr">
        <is>
          <t>-</t>
        </is>
      </c>
    </row>
    <row r="202" ht="13.5" customHeight="1" s="521">
      <c r="A202" s="201" t="n">
        <v>1812</v>
      </c>
      <c r="B202" s="187" t="inlineStr">
        <is>
          <t>18-PS-17303</t>
        </is>
      </c>
      <c r="C202" s="182" t="inlineStr">
        <is>
          <t>Pressure Switch</t>
        </is>
      </c>
      <c r="D202" s="187" t="inlineStr">
        <is>
          <t>18-PP-1704 DIAPHRAGM</t>
        </is>
      </c>
      <c r="E202" s="187" t="inlineStr">
        <is>
          <t>1812-PS07-173</t>
        </is>
      </c>
      <c r="F202" s="192" t="inlineStr">
        <is>
          <t>PSH</t>
        </is>
      </c>
      <c r="G202" s="193" t="inlineStr">
        <is>
          <t>DCS-DI</t>
        </is>
      </c>
      <c r="H202" s="193" t="inlineStr">
        <is>
          <t>Yes</t>
        </is>
      </c>
      <c r="I202" s="180" t="inlineStr">
        <is>
          <t>DRY_x000D_(NO)</t>
        </is>
      </c>
      <c r="J202" s="202" t="inlineStr">
        <is>
          <t xml:space="preserve">DRY
</t>
        </is>
      </c>
      <c r="K202" s="649" t="inlineStr">
        <is>
          <t>(NO)</t>
        </is>
      </c>
      <c r="L202" s="175" t="n">
        <v>1</v>
      </c>
      <c r="M202" s="192" t="inlineStr">
        <is>
          <t>-</t>
        </is>
      </c>
      <c r="N202" s="191" t="inlineStr">
        <is>
          <t>-</t>
        </is>
      </c>
      <c r="O202" s="178">
        <f>IF(N202="Yes","Y","N")</f>
        <v/>
      </c>
      <c r="P202" s="191" t="inlineStr">
        <is>
          <t>-</t>
        </is>
      </c>
      <c r="Q202" s="196" t="inlineStr">
        <is>
          <t>-</t>
        </is>
      </c>
      <c r="R202" s="191" t="inlineStr">
        <is>
          <t>C01</t>
        </is>
      </c>
      <c r="S202" s="193" t="inlineStr">
        <is>
          <t>18-12-004-CC</t>
        </is>
      </c>
      <c r="T202" s="193" t="inlineStr">
        <is>
          <t>18-EJB-12-004</t>
        </is>
      </c>
      <c r="U202" s="507" t="inlineStr">
        <is>
          <t>DIR-RE</t>
        </is>
      </c>
      <c r="V202" s="201" t="n">
        <v>1812</v>
      </c>
      <c r="W202" s="9">
        <f>LEFT(B202,3)</f>
        <v/>
      </c>
      <c r="X202" s="47">
        <f>F202</f>
        <v/>
      </c>
      <c r="Y202" s="47">
        <f>RIGHT(B202,AB202)</f>
        <v/>
      </c>
      <c r="Z202" s="47">
        <f>W202&amp;X202&amp;Y202</f>
        <v/>
      </c>
      <c r="AA202" s="47">
        <f>LEFT(Y202,1)</f>
        <v/>
      </c>
      <c r="AB202" s="193">
        <f>IF(AC202&lt;&gt;"-",7,6)</f>
        <v/>
      </c>
      <c r="AC202" s="193" t="inlineStr">
        <is>
          <t>-</t>
        </is>
      </c>
    </row>
    <row r="203" ht="13.5" customHeight="1" s="521">
      <c r="A203" s="201" t="n">
        <v>1812</v>
      </c>
      <c r="B203" s="187" t="inlineStr">
        <is>
          <t>18-FT-17101</t>
        </is>
      </c>
      <c r="C203" s="182" t="inlineStr">
        <is>
          <t>CORIOLIS MASS FLOWMETER</t>
        </is>
      </c>
      <c r="D203" s="187" t="inlineStr">
        <is>
          <t>TEA TO VE-1701</t>
        </is>
      </c>
      <c r="E203" s="187" t="inlineStr">
        <is>
          <t>1812-PS07-171</t>
        </is>
      </c>
      <c r="F203" s="192" t="inlineStr">
        <is>
          <t>FQIA</t>
        </is>
      </c>
      <c r="G203" s="193" t="inlineStr">
        <is>
          <t>DCS-AI</t>
        </is>
      </c>
      <c r="H203" s="192" t="inlineStr">
        <is>
          <t>-</t>
        </is>
      </c>
      <c r="I203" s="194" t="inlineStr">
        <is>
          <t>4~20mA
HART</t>
        </is>
      </c>
      <c r="J203" s="202" t="inlineStr">
        <is>
          <t>4~20mA</t>
        </is>
      </c>
      <c r="K203" s="649" t="inlineStr">
        <is>
          <t>HART</t>
        </is>
      </c>
      <c r="L203" s="175" t="n">
        <v>1</v>
      </c>
      <c r="M203" s="192" t="inlineStr">
        <is>
          <t>24VDC</t>
        </is>
      </c>
      <c r="N203" s="192" t="inlineStr">
        <is>
          <t>-</t>
        </is>
      </c>
      <c r="O203" s="178">
        <f>IF(N203="Yes","Y","N")</f>
        <v/>
      </c>
      <c r="P203" s="192" t="inlineStr">
        <is>
          <t>-</t>
        </is>
      </c>
      <c r="Q203" s="195" t="inlineStr">
        <is>
          <t>-</t>
        </is>
      </c>
      <c r="R203" s="191" t="inlineStr">
        <is>
          <t>C01</t>
        </is>
      </c>
      <c r="S203" s="193" t="inlineStr">
        <is>
          <t>18-12-001-EC</t>
        </is>
      </c>
      <c r="T203" s="193" t="inlineStr">
        <is>
          <t>18-EJB-12-003</t>
        </is>
      </c>
      <c r="U203" s="509" t="inlineStr">
        <is>
          <t>AI-NIS</t>
        </is>
      </c>
      <c r="V203" s="201" t="n">
        <v>1812</v>
      </c>
      <c r="W203" s="9">
        <f>LEFT(B203,3)</f>
        <v/>
      </c>
      <c r="X203" s="47">
        <f>F203</f>
        <v/>
      </c>
      <c r="Y203" s="47">
        <f>RIGHT(B203,AB203)</f>
        <v/>
      </c>
      <c r="Z203" s="47">
        <f>W203&amp;X203&amp;Y203</f>
        <v/>
      </c>
      <c r="AA203" s="47">
        <f>LEFT(Y203,1)</f>
        <v/>
      </c>
      <c r="AB203" s="193">
        <f>IF(AC203&lt;&gt;"-",7,6)</f>
        <v/>
      </c>
      <c r="AC203" s="193" t="inlineStr">
        <is>
          <t>-</t>
        </is>
      </c>
    </row>
    <row r="204" ht="13.5" customHeight="1" s="521">
      <c r="A204" s="201" t="n">
        <v>1812</v>
      </c>
      <c r="B204" s="187" t="inlineStr">
        <is>
          <t>18-FT-17105</t>
        </is>
      </c>
      <c r="C204" s="182" t="inlineStr">
        <is>
          <t>CORIOLIS MASS FLOWMETER</t>
        </is>
      </c>
      <c r="D204" s="187" t="inlineStr">
        <is>
          <t>ISOPROPANOL TO VE-1705</t>
        </is>
      </c>
      <c r="E204" s="187" t="inlineStr">
        <is>
          <t>1812-PS07-171</t>
        </is>
      </c>
      <c r="F204" s="192" t="inlineStr">
        <is>
          <t>FI</t>
        </is>
      </c>
      <c r="G204" s="193" t="inlineStr">
        <is>
          <t>DCS-AI</t>
        </is>
      </c>
      <c r="H204" s="192" t="inlineStr">
        <is>
          <t>-</t>
        </is>
      </c>
      <c r="I204" s="194" t="inlineStr">
        <is>
          <t>4~20mA
HART</t>
        </is>
      </c>
      <c r="J204" s="202" t="inlineStr">
        <is>
          <t>4~20mA</t>
        </is>
      </c>
      <c r="K204" s="649" t="inlineStr">
        <is>
          <t>HART</t>
        </is>
      </c>
      <c r="L204" s="175" t="n">
        <v>1</v>
      </c>
      <c r="M204" s="192" t="inlineStr">
        <is>
          <t>24VDC</t>
        </is>
      </c>
      <c r="N204" s="192" t="inlineStr">
        <is>
          <t>-</t>
        </is>
      </c>
      <c r="O204" s="178">
        <f>IF(N204="Yes","Y","N")</f>
        <v/>
      </c>
      <c r="P204" s="192" t="inlineStr">
        <is>
          <t>-</t>
        </is>
      </c>
      <c r="Q204" s="195" t="inlineStr">
        <is>
          <t>-</t>
        </is>
      </c>
      <c r="R204" s="191" t="inlineStr">
        <is>
          <t>C01</t>
        </is>
      </c>
      <c r="S204" s="193" t="inlineStr">
        <is>
          <t>18-12-001-EC</t>
        </is>
      </c>
      <c r="T204" s="193" t="inlineStr">
        <is>
          <t>18-EJB-12-003</t>
        </is>
      </c>
      <c r="U204" s="509" t="inlineStr">
        <is>
          <t>AI-NIS</t>
        </is>
      </c>
      <c r="V204" s="201" t="n">
        <v>1812</v>
      </c>
      <c r="W204" s="9">
        <f>LEFT(B204,3)</f>
        <v/>
      </c>
      <c r="X204" s="47">
        <f>F204</f>
        <v/>
      </c>
      <c r="Y204" s="47">
        <f>RIGHT(B204,AB204)</f>
        <v/>
      </c>
      <c r="Z204" s="47">
        <f>W204&amp;X204&amp;Y204</f>
        <v/>
      </c>
      <c r="AA204" s="47">
        <f>LEFT(Y204,1)</f>
        <v/>
      </c>
      <c r="AB204" s="193">
        <f>IF(AC204&lt;&gt;"-",7,6)</f>
        <v/>
      </c>
      <c r="AC204" s="193" t="inlineStr">
        <is>
          <t>-</t>
        </is>
      </c>
    </row>
    <row r="205" ht="13.5" customHeight="1" s="521">
      <c r="A205" s="201" t="n">
        <v>1812</v>
      </c>
      <c r="B205" s="187" t="inlineStr">
        <is>
          <t>18-FI-17105B</t>
        </is>
      </c>
      <c r="C205" s="182" t="inlineStr">
        <is>
          <t>Local Indicator</t>
        </is>
      </c>
      <c r="D205" s="187" t="inlineStr">
        <is>
          <t>ISOPROPANOL TO VE-1705</t>
        </is>
      </c>
      <c r="E205" s="187" t="inlineStr">
        <is>
          <t>1812-PS07-171</t>
        </is>
      </c>
      <c r="F205" s="192" t="inlineStr">
        <is>
          <t>FI</t>
        </is>
      </c>
      <c r="G205" s="193" t="inlineStr">
        <is>
          <t>DCS-AO</t>
        </is>
      </c>
      <c r="H205" s="192" t="inlineStr">
        <is>
          <t>Yes</t>
        </is>
      </c>
      <c r="I205" s="194" t="inlineStr">
        <is>
          <t>4~20mA</t>
        </is>
      </c>
      <c r="J205" s="202" t="inlineStr">
        <is>
          <t>4~20mA</t>
        </is>
      </c>
      <c r="K205" s="649" t="inlineStr">
        <is>
          <t>20mA</t>
        </is>
      </c>
      <c r="L205" s="175" t="n">
        <v>1</v>
      </c>
      <c r="M205" s="192" t="inlineStr">
        <is>
          <t>-</t>
        </is>
      </c>
      <c r="N205" s="191" t="inlineStr">
        <is>
          <t>Yes</t>
        </is>
      </c>
      <c r="O205" s="178">
        <f>IF(N205="Yes","Y","N")</f>
        <v/>
      </c>
      <c r="P205" s="192" t="inlineStr">
        <is>
          <t>-</t>
        </is>
      </c>
      <c r="Q205" s="196" t="inlineStr">
        <is>
          <t>-</t>
        </is>
      </c>
      <c r="R205" s="191" t="inlineStr">
        <is>
          <t>C01</t>
        </is>
      </c>
      <c r="S205" s="193" t="inlineStr">
        <is>
          <t>18-12-007-iSC</t>
        </is>
      </c>
      <c r="T205" s="193" t="inlineStr">
        <is>
          <t>18-IJB-12-007</t>
        </is>
      </c>
      <c r="U205" s="510" t="inlineStr">
        <is>
          <t>AOR-IS</t>
        </is>
      </c>
      <c r="V205" s="201" t="n">
        <v>1812</v>
      </c>
      <c r="W205" s="9">
        <f>LEFT(B205,3)</f>
        <v/>
      </c>
      <c r="X205" s="47">
        <f>F205</f>
        <v/>
      </c>
      <c r="Y205" s="47">
        <f>RIGHT(B205,AB205)</f>
        <v/>
      </c>
      <c r="Z205" s="47">
        <f>W205&amp;X205&amp;Y205</f>
        <v/>
      </c>
      <c r="AA205" s="47">
        <f>LEFT(Y205,1)</f>
        <v/>
      </c>
      <c r="AB205" s="193">
        <f>IF(AC205&lt;&gt;"-",7,6)</f>
        <v/>
      </c>
      <c r="AC205" s="193" t="inlineStr">
        <is>
          <t>1</t>
        </is>
      </c>
    </row>
    <row r="206" ht="13.5" customHeight="1" s="521">
      <c r="A206" s="201" t="n">
        <v>1812</v>
      </c>
      <c r="B206" s="187" t="inlineStr">
        <is>
          <t>18-FT-17108</t>
        </is>
      </c>
      <c r="C206" s="182" t="inlineStr">
        <is>
          <t>VORTEX FLOWMETER</t>
        </is>
      </c>
      <c r="D206" s="187" t="inlineStr">
        <is>
          <t>NITROGEN TO TEA CONTAINER</t>
        </is>
      </c>
      <c r="E206" s="187" t="inlineStr">
        <is>
          <t>1812-PS07-171</t>
        </is>
      </c>
      <c r="F206" s="192" t="inlineStr">
        <is>
          <t>FQISA</t>
        </is>
      </c>
      <c r="G206" s="193" t="inlineStr">
        <is>
          <t>DCS-AI</t>
        </is>
      </c>
      <c r="H206" s="192" t="inlineStr">
        <is>
          <t>Yes</t>
        </is>
      </c>
      <c r="I206" s="194" t="inlineStr">
        <is>
          <t>4~20mA
HART</t>
        </is>
      </c>
      <c r="J206" s="202" t="inlineStr">
        <is>
          <t>4~20mA</t>
        </is>
      </c>
      <c r="K206" s="649" t="inlineStr">
        <is>
          <t>HART</t>
        </is>
      </c>
      <c r="L206" s="175" t="n">
        <v>1</v>
      </c>
      <c r="M206" s="192" t="inlineStr">
        <is>
          <t>-</t>
        </is>
      </c>
      <c r="N206" s="192" t="inlineStr">
        <is>
          <t>Yes</t>
        </is>
      </c>
      <c r="O206" s="178">
        <f>IF(N206="Yes","Y","N")</f>
        <v/>
      </c>
      <c r="P206" s="192" t="inlineStr">
        <is>
          <t>-</t>
        </is>
      </c>
      <c r="Q206" s="193" t="inlineStr">
        <is>
          <t>-</t>
        </is>
      </c>
      <c r="R206" s="191" t="inlineStr">
        <is>
          <t>C01</t>
        </is>
      </c>
      <c r="S206" s="193" t="inlineStr">
        <is>
          <t>18-12-003-iSC</t>
        </is>
      </c>
      <c r="T206" s="193" t="inlineStr">
        <is>
          <t>18-IJB-12-003</t>
        </is>
      </c>
      <c r="U206" s="508" t="inlineStr">
        <is>
          <t>AIR-IS</t>
        </is>
      </c>
      <c r="V206" s="201" t="n">
        <v>1812</v>
      </c>
      <c r="W206" s="9">
        <f>LEFT(B206,3)</f>
        <v/>
      </c>
      <c r="X206" s="47">
        <f>F206</f>
        <v/>
      </c>
      <c r="Y206" s="47">
        <f>RIGHT(B206,AB206)</f>
        <v/>
      </c>
      <c r="Z206" s="47">
        <f>W206&amp;X206&amp;Y206</f>
        <v/>
      </c>
      <c r="AA206" s="47">
        <f>LEFT(Y206,1)</f>
        <v/>
      </c>
      <c r="AB206" s="193">
        <f>IF(AC206&lt;&gt;"-",7,6)</f>
        <v/>
      </c>
      <c r="AC206" s="193" t="inlineStr">
        <is>
          <t>-</t>
        </is>
      </c>
    </row>
    <row r="207" ht="13.5" customHeight="1" s="521">
      <c r="A207" s="201" t="n">
        <v>1812</v>
      </c>
      <c r="B207" s="187" t="inlineStr">
        <is>
          <t>18-FT-17114</t>
        </is>
      </c>
      <c r="C207" s="182" t="inlineStr">
        <is>
          <t>CORIOLIS MASS FLOWMETER</t>
        </is>
      </c>
      <c r="D207" s="187" t="inlineStr">
        <is>
          <t>WHITE OIL FLUSH FROM PP-1703</t>
        </is>
      </c>
      <c r="E207" s="187" t="inlineStr">
        <is>
          <t>1812-PS07-171</t>
        </is>
      </c>
      <c r="F207" s="192" t="inlineStr">
        <is>
          <t>FQI</t>
        </is>
      </c>
      <c r="G207" s="193" t="inlineStr">
        <is>
          <t>DCS-AI</t>
        </is>
      </c>
      <c r="H207" s="192" t="inlineStr">
        <is>
          <t>-</t>
        </is>
      </c>
      <c r="I207" s="194" t="inlineStr">
        <is>
          <t>4~20mA
HART</t>
        </is>
      </c>
      <c r="J207" s="202" t="inlineStr">
        <is>
          <t>4~20mA</t>
        </is>
      </c>
      <c r="K207" s="649" t="inlineStr">
        <is>
          <t>HART</t>
        </is>
      </c>
      <c r="L207" s="175" t="n">
        <v>1</v>
      </c>
      <c r="M207" s="192" t="inlineStr">
        <is>
          <t>24VDC</t>
        </is>
      </c>
      <c r="N207" s="192" t="inlineStr">
        <is>
          <t>-</t>
        </is>
      </c>
      <c r="O207" s="178">
        <f>IF(N207="Yes","Y","N")</f>
        <v/>
      </c>
      <c r="P207" s="192" t="inlineStr">
        <is>
          <t>-</t>
        </is>
      </c>
      <c r="Q207" s="196" t="inlineStr">
        <is>
          <t>-</t>
        </is>
      </c>
      <c r="R207" s="191" t="inlineStr">
        <is>
          <t>C01</t>
        </is>
      </c>
      <c r="S207" s="193" t="inlineStr">
        <is>
          <t>18-12-001-EC</t>
        </is>
      </c>
      <c r="T207" s="193" t="inlineStr">
        <is>
          <t>18-EJB-12-003</t>
        </is>
      </c>
      <c r="U207" s="509" t="inlineStr">
        <is>
          <t>AI-NIS</t>
        </is>
      </c>
      <c r="V207" s="201" t="n">
        <v>1812</v>
      </c>
      <c r="W207" s="9">
        <f>LEFT(B207,3)</f>
        <v/>
      </c>
      <c r="X207" s="47">
        <f>F207</f>
        <v/>
      </c>
      <c r="Y207" s="47">
        <f>RIGHT(B207,AB207)</f>
        <v/>
      </c>
      <c r="Z207" s="47">
        <f>W207&amp;X207&amp;Y207</f>
        <v/>
      </c>
      <c r="AA207" s="47">
        <f>LEFT(Y207,1)</f>
        <v/>
      </c>
      <c r="AB207" s="193">
        <f>IF(AC207&lt;&gt;"-",7,6)</f>
        <v/>
      </c>
      <c r="AC207" s="193" t="inlineStr">
        <is>
          <t>-</t>
        </is>
      </c>
    </row>
    <row r="208" ht="13.5" customHeight="1" s="521">
      <c r="A208" s="201" t="n">
        <v>1812</v>
      </c>
      <c r="B208" s="187" t="inlineStr">
        <is>
          <t>18-LT-17101</t>
        </is>
      </c>
      <c r="C208" s="182" t="inlineStr">
        <is>
          <t>RADAR LEVEL TRANS.</t>
        </is>
      </c>
      <c r="D208" s="187" t="inlineStr">
        <is>
          <t>VE-1701</t>
        </is>
      </c>
      <c r="E208" s="187" t="inlineStr">
        <is>
          <t>1812-PS07-171</t>
        </is>
      </c>
      <c r="F208" s="192" t="inlineStr">
        <is>
          <t>LISA</t>
        </is>
      </c>
      <c r="G208" s="193" t="inlineStr">
        <is>
          <t>DCS-AI</t>
        </is>
      </c>
      <c r="H208" s="192" t="inlineStr">
        <is>
          <t>Yes</t>
        </is>
      </c>
      <c r="I208" s="194" t="inlineStr">
        <is>
          <t>4~20mA
HART</t>
        </is>
      </c>
      <c r="J208" s="202" t="inlineStr">
        <is>
          <t>4~20mA</t>
        </is>
      </c>
      <c r="K208" s="649" t="inlineStr">
        <is>
          <t>HART</t>
        </is>
      </c>
      <c r="L208" s="175" t="n">
        <v>1</v>
      </c>
      <c r="M208" s="192" t="inlineStr">
        <is>
          <t>-</t>
        </is>
      </c>
      <c r="N208" s="192" t="inlineStr">
        <is>
          <t>Yes</t>
        </is>
      </c>
      <c r="O208" s="178">
        <f>IF(N208="Yes","Y","N")</f>
        <v/>
      </c>
      <c r="P208" s="192" t="inlineStr">
        <is>
          <t>-</t>
        </is>
      </c>
      <c r="Q208" s="193" t="inlineStr">
        <is>
          <t>-</t>
        </is>
      </c>
      <c r="R208" s="191" t="inlineStr">
        <is>
          <t>C01</t>
        </is>
      </c>
      <c r="S208" s="193" t="inlineStr">
        <is>
          <t>18-12-003-iSC</t>
        </is>
      </c>
      <c r="T208" s="193" t="inlineStr">
        <is>
          <t>18-IJB-12-003</t>
        </is>
      </c>
      <c r="U208" s="508" t="inlineStr">
        <is>
          <t>AIR-IS</t>
        </is>
      </c>
      <c r="V208" s="201" t="n">
        <v>1812</v>
      </c>
      <c r="W208" s="9">
        <f>LEFT(B208,3)</f>
        <v/>
      </c>
      <c r="X208" s="47">
        <f>F208</f>
        <v/>
      </c>
      <c r="Y208" s="47">
        <f>RIGHT(B208,AB208)</f>
        <v/>
      </c>
      <c r="Z208" s="47">
        <f>W208&amp;X208&amp;Y208</f>
        <v/>
      </c>
      <c r="AA208" s="47">
        <f>LEFT(Y208,1)</f>
        <v/>
      </c>
      <c r="AB208" s="193">
        <f>IF(AC208&lt;&gt;"-",7,6)</f>
        <v/>
      </c>
      <c r="AC208" s="193" t="inlineStr">
        <is>
          <t>-</t>
        </is>
      </c>
    </row>
    <row r="209" ht="13.5" customHeight="1" s="521">
      <c r="A209" s="201" t="n">
        <v>1812</v>
      </c>
      <c r="B209" s="187" t="inlineStr">
        <is>
          <t>18-LT-17102</t>
        </is>
      </c>
      <c r="C209" s="182" t="inlineStr">
        <is>
          <t>RADAR LEVEL TRANS.</t>
        </is>
      </c>
      <c r="D209" s="187" t="inlineStr">
        <is>
          <t>VE-1701</t>
        </is>
      </c>
      <c r="E209" s="187" t="inlineStr">
        <is>
          <t>1812-PS07-171</t>
        </is>
      </c>
      <c r="F209" s="192" t="inlineStr">
        <is>
          <t>LISA</t>
        </is>
      </c>
      <c r="G209" s="193" t="inlineStr">
        <is>
          <t>DCS-AI</t>
        </is>
      </c>
      <c r="H209" s="192" t="inlineStr">
        <is>
          <t>Yes</t>
        </is>
      </c>
      <c r="I209" s="194" t="inlineStr">
        <is>
          <t>4~20mA
HART</t>
        </is>
      </c>
      <c r="J209" s="202" t="inlineStr">
        <is>
          <t>4~20mA</t>
        </is>
      </c>
      <c r="K209" s="649" t="inlineStr">
        <is>
          <t>HART</t>
        </is>
      </c>
      <c r="L209" s="175" t="n">
        <v>1</v>
      </c>
      <c r="M209" s="192" t="inlineStr">
        <is>
          <t>-</t>
        </is>
      </c>
      <c r="N209" s="191" t="inlineStr">
        <is>
          <t>Yes</t>
        </is>
      </c>
      <c r="O209" s="178">
        <f>IF(N209="Yes","Y","N")</f>
        <v/>
      </c>
      <c r="P209" s="192" t="inlineStr">
        <is>
          <t>-</t>
        </is>
      </c>
      <c r="Q209" s="196" t="inlineStr">
        <is>
          <t>-</t>
        </is>
      </c>
      <c r="R209" s="191" t="inlineStr">
        <is>
          <t>C01</t>
        </is>
      </c>
      <c r="S209" s="193" t="inlineStr">
        <is>
          <t>18-12-003-iSC</t>
        </is>
      </c>
      <c r="T209" s="193" t="inlineStr">
        <is>
          <t>18-IJB-12-003</t>
        </is>
      </c>
      <c r="U209" s="508" t="inlineStr">
        <is>
          <t>AIR-IS</t>
        </is>
      </c>
      <c r="V209" s="201" t="n">
        <v>1812</v>
      </c>
      <c r="W209" s="9">
        <f>LEFT(B209,3)</f>
        <v/>
      </c>
      <c r="X209" s="47">
        <f>F209</f>
        <v/>
      </c>
      <c r="Y209" s="47">
        <f>RIGHT(B209,AB209)</f>
        <v/>
      </c>
      <c r="Z209" s="47">
        <f>W209&amp;X209&amp;Y209</f>
        <v/>
      </c>
      <c r="AA209" s="47">
        <f>LEFT(Y209,1)</f>
        <v/>
      </c>
      <c r="AB209" s="193">
        <f>IF(AC209&lt;&gt;"-",7,6)</f>
        <v/>
      </c>
      <c r="AC209" s="193" t="inlineStr">
        <is>
          <t>-</t>
        </is>
      </c>
    </row>
    <row r="210" ht="13.5" customHeight="1" s="521">
      <c r="A210" s="201" t="n">
        <v>1812</v>
      </c>
      <c r="B210" s="187" t="inlineStr">
        <is>
          <t>18-LI-17102</t>
        </is>
      </c>
      <c r="C210" s="182" t="inlineStr">
        <is>
          <t>Local Indicator</t>
        </is>
      </c>
      <c r="D210" s="187" t="inlineStr">
        <is>
          <t>VE-1701</t>
        </is>
      </c>
      <c r="E210" s="187" t="inlineStr">
        <is>
          <t>1812-PS07-171</t>
        </is>
      </c>
      <c r="F210" s="192" t="inlineStr">
        <is>
          <t>LI</t>
        </is>
      </c>
      <c r="G210" s="193" t="inlineStr">
        <is>
          <t>DCS-AO</t>
        </is>
      </c>
      <c r="H210" s="192" t="inlineStr">
        <is>
          <t>Yes</t>
        </is>
      </c>
      <c r="I210" s="194" t="inlineStr">
        <is>
          <t>4~20mA</t>
        </is>
      </c>
      <c r="J210" s="202" t="inlineStr">
        <is>
          <t>4~20mA</t>
        </is>
      </c>
      <c r="K210" s="649" t="n"/>
      <c r="L210" s="175" t="n">
        <v>1</v>
      </c>
      <c r="M210" s="192" t="inlineStr">
        <is>
          <t>-</t>
        </is>
      </c>
      <c r="N210" s="191" t="inlineStr">
        <is>
          <t>Yes</t>
        </is>
      </c>
      <c r="O210" s="178">
        <f>IF(N210="Yes","Y","N")</f>
        <v/>
      </c>
      <c r="P210" s="192" t="inlineStr">
        <is>
          <t>-</t>
        </is>
      </c>
      <c r="Q210" s="196" t="inlineStr">
        <is>
          <t>-</t>
        </is>
      </c>
      <c r="R210" s="191" t="inlineStr">
        <is>
          <t>C01</t>
        </is>
      </c>
      <c r="S210" s="193" t="inlineStr">
        <is>
          <t>18-12-007-iSC</t>
        </is>
      </c>
      <c r="T210" s="193" t="inlineStr">
        <is>
          <t>18-IJB-12-007</t>
        </is>
      </c>
      <c r="U210" s="510" t="inlineStr">
        <is>
          <t>AOR-IS</t>
        </is>
      </c>
      <c r="V210" s="201" t="n">
        <v>1812</v>
      </c>
      <c r="W210" s="9">
        <f>LEFT(B210,3)</f>
        <v/>
      </c>
      <c r="X210" s="47">
        <f>F210</f>
        <v/>
      </c>
      <c r="Y210" s="47">
        <f>RIGHT(B210,AB210)</f>
        <v/>
      </c>
      <c r="Z210" s="47">
        <f>W210&amp;X210&amp;Y210</f>
        <v/>
      </c>
      <c r="AA210" s="47">
        <f>LEFT(Y210,1)</f>
        <v/>
      </c>
      <c r="AB210" s="193">
        <f>IF(AC210&lt;&gt;"-",7,6)</f>
        <v/>
      </c>
      <c r="AC210" s="193" t="inlineStr">
        <is>
          <t>-</t>
        </is>
      </c>
    </row>
    <row r="211" ht="13.5" customHeight="1" s="521">
      <c r="A211" s="201" t="n">
        <v>1812</v>
      </c>
      <c r="B211" s="187" t="inlineStr">
        <is>
          <t>18-LT-17103</t>
        </is>
      </c>
      <c r="C211" s="182" t="inlineStr">
        <is>
          <t>D/P Level Transmitter with
Extended Diaphgram Seal</t>
        </is>
      </c>
      <c r="D211" s="187" t="inlineStr">
        <is>
          <t>VE-1702</t>
        </is>
      </c>
      <c r="E211" s="187" t="inlineStr">
        <is>
          <t>1812-PS07-171</t>
        </is>
      </c>
      <c r="F211" s="192" t="inlineStr">
        <is>
          <t>LISA</t>
        </is>
      </c>
      <c r="G211" s="193" t="inlineStr">
        <is>
          <t>DCS-AI</t>
        </is>
      </c>
      <c r="H211" s="192" t="inlineStr">
        <is>
          <t>Yes</t>
        </is>
      </c>
      <c r="I211" s="194" t="inlineStr">
        <is>
          <t>4~20mA
HART</t>
        </is>
      </c>
      <c r="J211" s="202" t="inlineStr">
        <is>
          <t>4~20mA</t>
        </is>
      </c>
      <c r="K211" s="649" t="inlineStr">
        <is>
          <t>HART</t>
        </is>
      </c>
      <c r="L211" s="175" t="n">
        <v>1</v>
      </c>
      <c r="M211" s="192" t="inlineStr">
        <is>
          <t>-</t>
        </is>
      </c>
      <c r="N211" s="191" t="inlineStr">
        <is>
          <t>Yes</t>
        </is>
      </c>
      <c r="O211" s="178">
        <f>IF(N211="Yes","Y","N")</f>
        <v/>
      </c>
      <c r="P211" s="192" t="inlineStr">
        <is>
          <t>-</t>
        </is>
      </c>
      <c r="Q211" s="196" t="inlineStr">
        <is>
          <t>-</t>
        </is>
      </c>
      <c r="R211" s="191" t="inlineStr">
        <is>
          <t>C01</t>
        </is>
      </c>
      <c r="S211" s="193" t="inlineStr">
        <is>
          <t>18-12-003-iSC</t>
        </is>
      </c>
      <c r="T211" s="193" t="inlineStr">
        <is>
          <t>18-IJB-12-003</t>
        </is>
      </c>
      <c r="U211" s="508" t="inlineStr">
        <is>
          <t>AIR-IS</t>
        </is>
      </c>
      <c r="V211" s="201" t="n">
        <v>1812</v>
      </c>
      <c r="W211" s="9">
        <f>LEFT(B211,3)</f>
        <v/>
      </c>
      <c r="X211" s="47">
        <f>F211</f>
        <v/>
      </c>
      <c r="Y211" s="47">
        <f>RIGHT(B211,AB211)</f>
        <v/>
      </c>
      <c r="Z211" s="47">
        <f>W211&amp;X211&amp;Y211</f>
        <v/>
      </c>
      <c r="AA211" s="47">
        <f>LEFT(Y211,1)</f>
        <v/>
      </c>
      <c r="AB211" s="193">
        <f>IF(AC211&lt;&gt;"-",7,6)</f>
        <v/>
      </c>
      <c r="AC211" s="193" t="inlineStr">
        <is>
          <t>-</t>
        </is>
      </c>
    </row>
    <row r="212" ht="13.5" customHeight="1" s="521">
      <c r="A212" s="201" t="n">
        <v>1812</v>
      </c>
      <c r="B212" s="187" t="inlineStr">
        <is>
          <t>18-LI-17103</t>
        </is>
      </c>
      <c r="C212" s="182" t="inlineStr">
        <is>
          <t>Local Indicator</t>
        </is>
      </c>
      <c r="D212" s="187" t="inlineStr">
        <is>
          <t>VE-1702</t>
        </is>
      </c>
      <c r="E212" s="187" t="inlineStr">
        <is>
          <t>1812-PS07-171</t>
        </is>
      </c>
      <c r="F212" s="192" t="inlineStr">
        <is>
          <t>LI</t>
        </is>
      </c>
      <c r="G212" s="193" t="inlineStr">
        <is>
          <t>DCS-AO</t>
        </is>
      </c>
      <c r="H212" s="192" t="inlineStr">
        <is>
          <t>Yes</t>
        </is>
      </c>
      <c r="I212" s="194" t="inlineStr">
        <is>
          <t>4~20mA</t>
        </is>
      </c>
      <c r="J212" s="202" t="inlineStr">
        <is>
          <t>4~20mA</t>
        </is>
      </c>
      <c r="K212" s="649" t="n"/>
      <c r="L212" s="175" t="n">
        <v>1</v>
      </c>
      <c r="M212" s="192" t="inlineStr">
        <is>
          <t>-</t>
        </is>
      </c>
      <c r="N212" s="191" t="inlineStr">
        <is>
          <t>Yes</t>
        </is>
      </c>
      <c r="O212" s="178">
        <f>IF(N212="Yes","Y","N")</f>
        <v/>
      </c>
      <c r="P212" s="192" t="inlineStr">
        <is>
          <t>-</t>
        </is>
      </c>
      <c r="Q212" s="196" t="inlineStr">
        <is>
          <t>-</t>
        </is>
      </c>
      <c r="R212" s="191" t="inlineStr">
        <is>
          <t>C01</t>
        </is>
      </c>
      <c r="S212" s="193" t="inlineStr">
        <is>
          <t>18-12-007-iSC</t>
        </is>
      </c>
      <c r="T212" s="193" t="inlineStr">
        <is>
          <t>18-IJB-12-007</t>
        </is>
      </c>
      <c r="U212" s="510" t="inlineStr">
        <is>
          <t>AOR-IS</t>
        </is>
      </c>
      <c r="V212" s="201" t="n">
        <v>1812</v>
      </c>
      <c r="W212" s="9">
        <f>LEFT(B212,3)</f>
        <v/>
      </c>
      <c r="X212" s="47">
        <f>F212</f>
        <v/>
      </c>
      <c r="Y212" s="47">
        <f>RIGHT(B212,AB212)</f>
        <v/>
      </c>
      <c r="Z212" s="47">
        <f>W212&amp;X212&amp;Y212</f>
        <v/>
      </c>
      <c r="AA212" s="47">
        <f>LEFT(Y212,1)</f>
        <v/>
      </c>
      <c r="AB212" s="193">
        <f>IF(AC212&lt;&gt;"-",7,6)</f>
        <v/>
      </c>
      <c r="AC212" s="193" t="inlineStr">
        <is>
          <t>-</t>
        </is>
      </c>
    </row>
    <row r="213" ht="13.5" customHeight="1" s="521">
      <c r="A213" s="201" t="n">
        <v>1812</v>
      </c>
      <c r="B213" s="187" t="inlineStr">
        <is>
          <t>18-LT-17104</t>
        </is>
      </c>
      <c r="C213" s="182" t="inlineStr">
        <is>
          <t>D/P Level Transmitter with
Extended Diaphgram Seal</t>
        </is>
      </c>
      <c r="D213" s="187" t="inlineStr">
        <is>
          <t>VE-1705</t>
        </is>
      </c>
      <c r="E213" s="187" t="inlineStr">
        <is>
          <t>1812-PS07-171</t>
        </is>
      </c>
      <c r="F213" s="192" t="inlineStr">
        <is>
          <t>LISA</t>
        </is>
      </c>
      <c r="G213" s="193" t="inlineStr">
        <is>
          <t>DCS-AI</t>
        </is>
      </c>
      <c r="H213" s="192" t="inlineStr">
        <is>
          <t>Yes</t>
        </is>
      </c>
      <c r="I213" s="194" t="inlineStr">
        <is>
          <t>4~20mA
HART</t>
        </is>
      </c>
      <c r="J213" s="202" t="inlineStr">
        <is>
          <t>4~20mA</t>
        </is>
      </c>
      <c r="K213" s="649" t="inlineStr">
        <is>
          <t>HART</t>
        </is>
      </c>
      <c r="L213" s="175" t="n">
        <v>1</v>
      </c>
      <c r="M213" s="192" t="inlineStr">
        <is>
          <t>-</t>
        </is>
      </c>
      <c r="N213" s="191" t="inlineStr">
        <is>
          <t>Yes</t>
        </is>
      </c>
      <c r="O213" s="178">
        <f>IF(N213="Yes","Y","N")</f>
        <v/>
      </c>
      <c r="P213" s="192" t="inlineStr">
        <is>
          <t>-</t>
        </is>
      </c>
      <c r="Q213" s="196" t="inlineStr">
        <is>
          <t>-</t>
        </is>
      </c>
      <c r="R213" s="191" t="inlineStr">
        <is>
          <t>C01</t>
        </is>
      </c>
      <c r="S213" s="193" t="inlineStr">
        <is>
          <t>18-12-002-iSC</t>
        </is>
      </c>
      <c r="T213" s="193" t="inlineStr">
        <is>
          <t>18-IJB-12-002</t>
        </is>
      </c>
      <c r="U213" s="508" t="inlineStr">
        <is>
          <t>AIR-IS</t>
        </is>
      </c>
      <c r="V213" s="201" t="n">
        <v>1812</v>
      </c>
      <c r="W213" s="9">
        <f>LEFT(B213,3)</f>
        <v/>
      </c>
      <c r="X213" s="47">
        <f>F213</f>
        <v/>
      </c>
      <c r="Y213" s="47">
        <f>RIGHT(B213,AB213)</f>
        <v/>
      </c>
      <c r="Z213" s="47">
        <f>W213&amp;X213&amp;Y213</f>
        <v/>
      </c>
      <c r="AA213" s="47">
        <f>LEFT(Y213,1)</f>
        <v/>
      </c>
      <c r="AB213" s="193">
        <f>IF(AC213&lt;&gt;"-",7,6)</f>
        <v/>
      </c>
      <c r="AC213" s="193" t="inlineStr">
        <is>
          <t>-</t>
        </is>
      </c>
    </row>
    <row r="214" ht="13.5" customHeight="1" s="521">
      <c r="A214" s="201" t="n">
        <v>1812</v>
      </c>
      <c r="B214" s="187" t="inlineStr">
        <is>
          <t>18-LI-17104B</t>
        </is>
      </c>
      <c r="C214" s="182" t="inlineStr">
        <is>
          <t>Local Indicator</t>
        </is>
      </c>
      <c r="D214" s="187" t="inlineStr">
        <is>
          <t>VE-1702</t>
        </is>
      </c>
      <c r="E214" s="187" t="inlineStr">
        <is>
          <t>1812-PS07-171</t>
        </is>
      </c>
      <c r="F214" s="192" t="inlineStr">
        <is>
          <t>LI</t>
        </is>
      </c>
      <c r="G214" s="193" t="inlineStr">
        <is>
          <t>DCS-AO</t>
        </is>
      </c>
      <c r="H214" s="192" t="inlineStr">
        <is>
          <t>Yes</t>
        </is>
      </c>
      <c r="I214" s="194" t="inlineStr">
        <is>
          <t>4~20mA</t>
        </is>
      </c>
      <c r="J214" s="202" t="inlineStr">
        <is>
          <t>4~20mA</t>
        </is>
      </c>
      <c r="K214" s="649" t="n"/>
      <c r="L214" s="175" t="n">
        <v>1</v>
      </c>
      <c r="M214" s="192" t="inlineStr">
        <is>
          <t>-</t>
        </is>
      </c>
      <c r="N214" s="191" t="inlineStr">
        <is>
          <t>Yes</t>
        </is>
      </c>
      <c r="O214" s="178">
        <f>IF(N214="Yes","Y","N")</f>
        <v/>
      </c>
      <c r="P214" s="192" t="inlineStr">
        <is>
          <t>-</t>
        </is>
      </c>
      <c r="Q214" s="196" t="inlineStr">
        <is>
          <t>-</t>
        </is>
      </c>
      <c r="R214" s="191" t="inlineStr">
        <is>
          <t>C01</t>
        </is>
      </c>
      <c r="S214" s="193" t="inlineStr">
        <is>
          <t>18-12-007-iSC</t>
        </is>
      </c>
      <c r="T214" s="193" t="inlineStr">
        <is>
          <t>18-IJB-12-007</t>
        </is>
      </c>
      <c r="U214" s="510" t="inlineStr">
        <is>
          <t>AOR-IS</t>
        </is>
      </c>
      <c r="V214" s="201" t="n">
        <v>1812</v>
      </c>
      <c r="W214" s="9">
        <f>LEFT(B214,3)</f>
        <v/>
      </c>
      <c r="X214" s="47">
        <f>F214</f>
        <v/>
      </c>
      <c r="Y214" s="47">
        <f>RIGHT(B214,AB214)</f>
        <v/>
      </c>
      <c r="Z214" s="47">
        <f>W214&amp;X214&amp;Y214</f>
        <v/>
      </c>
      <c r="AA214" s="47">
        <f>LEFT(Y214,1)</f>
        <v/>
      </c>
      <c r="AB214" s="193">
        <f>IF(AC214&lt;&gt;"-",7,6)</f>
        <v/>
      </c>
      <c r="AC214" s="193" t="inlineStr">
        <is>
          <t>1</t>
        </is>
      </c>
    </row>
    <row r="215" ht="13.5" customHeight="1" s="521">
      <c r="A215" s="201" t="n">
        <v>1812</v>
      </c>
      <c r="B215" s="187" t="inlineStr">
        <is>
          <t>18-LT-17107</t>
        </is>
      </c>
      <c r="C215" s="182" t="inlineStr">
        <is>
          <t>D/P Level Transmitter with
Diaphgram Seal</t>
        </is>
      </c>
      <c r="D215" s="187" t="inlineStr">
        <is>
          <t>VE-1706</t>
        </is>
      </c>
      <c r="E215" s="187" t="inlineStr">
        <is>
          <t>1812-PS07-171</t>
        </is>
      </c>
      <c r="F215" s="192" t="inlineStr">
        <is>
          <t>LIA</t>
        </is>
      </c>
      <c r="G215" s="193" t="inlineStr">
        <is>
          <t>DCS-AI</t>
        </is>
      </c>
      <c r="H215" s="192" t="inlineStr">
        <is>
          <t>-</t>
        </is>
      </c>
      <c r="I215" s="194" t="inlineStr">
        <is>
          <t>4~20mA
HART</t>
        </is>
      </c>
      <c r="J215" s="202" t="inlineStr">
        <is>
          <t>4~20mA</t>
        </is>
      </c>
      <c r="K215" s="649" t="inlineStr">
        <is>
          <t>HART</t>
        </is>
      </c>
      <c r="L215" s="175" t="n">
        <v>1</v>
      </c>
      <c r="M215" s="192" t="inlineStr">
        <is>
          <t>-</t>
        </is>
      </c>
      <c r="N215" s="192" t="inlineStr">
        <is>
          <t>Yes</t>
        </is>
      </c>
      <c r="O215" s="178">
        <f>IF(N215="Yes","Y","N")</f>
        <v/>
      </c>
      <c r="P215" s="192" t="inlineStr">
        <is>
          <t>-</t>
        </is>
      </c>
      <c r="Q215" s="195" t="inlineStr">
        <is>
          <t>-</t>
        </is>
      </c>
      <c r="R215" s="191" t="inlineStr">
        <is>
          <t>C01</t>
        </is>
      </c>
      <c r="S215" s="193" t="inlineStr">
        <is>
          <t>18-12-002-iSC</t>
        </is>
      </c>
      <c r="T215" s="193" t="inlineStr">
        <is>
          <t>18-IJB-12-002</t>
        </is>
      </c>
      <c r="U215" s="509" t="inlineStr">
        <is>
          <t>AI-IS</t>
        </is>
      </c>
      <c r="V215" s="201" t="n">
        <v>1812</v>
      </c>
      <c r="W215" s="9">
        <f>LEFT(B215,3)</f>
        <v/>
      </c>
      <c r="X215" s="47">
        <f>F215</f>
        <v/>
      </c>
      <c r="Y215" s="47">
        <f>RIGHT(B215,AB215)</f>
        <v/>
      </c>
      <c r="Z215" s="47">
        <f>W215&amp;X215&amp;Y215</f>
        <v/>
      </c>
      <c r="AA215" s="47">
        <f>LEFT(Y215,1)</f>
        <v/>
      </c>
      <c r="AB215" s="193">
        <f>IF(AC215&lt;&gt;"-",7,6)</f>
        <v/>
      </c>
      <c r="AC215" s="193" t="inlineStr">
        <is>
          <t>-</t>
        </is>
      </c>
    </row>
    <row r="216" ht="13.5" customHeight="1" s="521">
      <c r="A216" s="201" t="n">
        <v>1812</v>
      </c>
      <c r="B216" s="187" t="inlineStr">
        <is>
          <t>18-LS-17108</t>
        </is>
      </c>
      <c r="C216" s="182" t="inlineStr">
        <is>
          <t>LEVEL SWITCH</t>
        </is>
      </c>
      <c r="D216" s="187" t="inlineStr">
        <is>
          <t>VE-1705</t>
        </is>
      </c>
      <c r="E216" s="187" t="inlineStr">
        <is>
          <t>1812-PS07-171</t>
        </is>
      </c>
      <c r="F216" s="192" t="inlineStr">
        <is>
          <t>LAH</t>
        </is>
      </c>
      <c r="G216" s="193" t="inlineStr">
        <is>
          <t>DCS-DI</t>
        </is>
      </c>
      <c r="H216" s="193" t="inlineStr">
        <is>
          <t>-</t>
        </is>
      </c>
      <c r="I216" s="193" t="inlineStr">
        <is>
          <t>NAMUR(NC)</t>
        </is>
      </c>
      <c r="J216" s="202" t="inlineStr">
        <is>
          <t xml:space="preserve">NAMUR
</t>
        </is>
      </c>
      <c r="K216" s="649" t="inlineStr">
        <is>
          <t>(NC)</t>
        </is>
      </c>
      <c r="L216" s="175" t="n">
        <v>1</v>
      </c>
      <c r="M216" s="192" t="inlineStr">
        <is>
          <t>-</t>
        </is>
      </c>
      <c r="N216" s="191" t="inlineStr">
        <is>
          <t>Yes</t>
        </is>
      </c>
      <c r="O216" s="178">
        <f>IF(N216="Yes","Y","N")</f>
        <v/>
      </c>
      <c r="P216" s="191" t="inlineStr">
        <is>
          <t>-</t>
        </is>
      </c>
      <c r="Q216" s="196" t="inlineStr">
        <is>
          <t>-</t>
        </is>
      </c>
      <c r="R216" s="191" t="inlineStr">
        <is>
          <t>C01</t>
        </is>
      </c>
      <c r="S216" s="193" t="inlineStr">
        <is>
          <t>18-12-006-iCC</t>
        </is>
      </c>
      <c r="T216" s="193" t="inlineStr">
        <is>
          <t>18-IJB-12-006</t>
        </is>
      </c>
      <c r="U216" s="507" t="inlineStr">
        <is>
          <t>DI-MI</t>
        </is>
      </c>
      <c r="V216" s="201" t="n">
        <v>1812</v>
      </c>
      <c r="W216" s="9">
        <f>LEFT(B216,3)</f>
        <v/>
      </c>
      <c r="X216" s="47">
        <f>F216</f>
        <v/>
      </c>
      <c r="Y216" s="47">
        <f>RIGHT(B216,AB216)</f>
        <v/>
      </c>
      <c r="Z216" s="47">
        <f>W216&amp;X216&amp;Y216</f>
        <v/>
      </c>
      <c r="AA216" s="47">
        <f>LEFT(Y216,1)</f>
        <v/>
      </c>
      <c r="AB216" s="193">
        <f>IF(AC216&lt;&gt;"-",7,6)</f>
        <v/>
      </c>
      <c r="AC216" s="193" t="inlineStr">
        <is>
          <t>-</t>
        </is>
      </c>
    </row>
    <row r="217" ht="13.5" customHeight="1" s="521">
      <c r="A217" s="201" t="n">
        <v>1812</v>
      </c>
      <c r="B217" s="187" t="inlineStr">
        <is>
          <t>18-LT-17109</t>
        </is>
      </c>
      <c r="C217" s="182" t="inlineStr">
        <is>
          <t>Level Transmitter</t>
        </is>
      </c>
      <c r="D217" s="187" t="inlineStr">
        <is>
          <t>PA-1705</t>
        </is>
      </c>
      <c r="E217" s="187" t="inlineStr">
        <is>
          <t>1812-PS07-171</t>
        </is>
      </c>
      <c r="F217" s="192" t="inlineStr">
        <is>
          <t>LISA</t>
        </is>
      </c>
      <c r="G217" s="193" t="inlineStr">
        <is>
          <t>DCS-AI</t>
        </is>
      </c>
      <c r="H217" s="192" t="inlineStr">
        <is>
          <t>Yes</t>
        </is>
      </c>
      <c r="I217" s="194" t="inlineStr">
        <is>
          <t>4~20mA
HART</t>
        </is>
      </c>
      <c r="J217" s="202" t="inlineStr">
        <is>
          <t>4~20mA</t>
        </is>
      </c>
      <c r="K217" s="649" t="inlineStr">
        <is>
          <t>HART</t>
        </is>
      </c>
      <c r="L217" s="175" t="n">
        <v>1</v>
      </c>
      <c r="M217" s="192" t="inlineStr">
        <is>
          <t>-</t>
        </is>
      </c>
      <c r="N217" s="192" t="inlineStr">
        <is>
          <t>Yes</t>
        </is>
      </c>
      <c r="O217" s="178">
        <f>IF(N217="Yes","Y","N")</f>
        <v/>
      </c>
      <c r="P217" s="192" t="inlineStr">
        <is>
          <t>-</t>
        </is>
      </c>
      <c r="Q217" s="193" t="inlineStr">
        <is>
          <t>EKATO</t>
        </is>
      </c>
      <c r="R217" s="191" t="inlineStr">
        <is>
          <t>C01</t>
        </is>
      </c>
      <c r="S217" s="193" t="inlineStr">
        <is>
          <t>18-12-002-iSC</t>
        </is>
      </c>
      <c r="T217" s="193" t="inlineStr">
        <is>
          <t>18-IJB-12-002</t>
        </is>
      </c>
      <c r="U217" s="508" t="inlineStr">
        <is>
          <t>AIR-IS</t>
        </is>
      </c>
      <c r="V217" s="201" t="n">
        <v>1812</v>
      </c>
      <c r="W217" s="9">
        <f>LEFT(B217,3)</f>
        <v/>
      </c>
      <c r="X217" s="47">
        <f>F217</f>
        <v/>
      </c>
      <c r="Y217" s="47">
        <f>RIGHT(B217,AB217)</f>
        <v/>
      </c>
      <c r="Z217" s="47">
        <f>W217&amp;X217&amp;Y217</f>
        <v/>
      </c>
      <c r="AA217" s="47">
        <f>LEFT(Y217,1)</f>
        <v/>
      </c>
      <c r="AB217" s="193">
        <f>IF(AC217&lt;&gt;"-",7,6)</f>
        <v/>
      </c>
      <c r="AC217" s="193" t="inlineStr">
        <is>
          <t>-</t>
        </is>
      </c>
    </row>
    <row r="218" ht="13.5" customHeight="1" s="521">
      <c r="A218" s="201" t="n">
        <v>1812</v>
      </c>
      <c r="B218" s="187" t="inlineStr">
        <is>
          <t>18-LT-17301</t>
        </is>
      </c>
      <c r="C218" s="182" t="inlineStr">
        <is>
          <t>D/P Level Transmitter with
Diaphgram Seal</t>
        </is>
      </c>
      <c r="D218" s="187" t="inlineStr">
        <is>
          <t>VE-1703</t>
        </is>
      </c>
      <c r="E218" s="187" t="inlineStr">
        <is>
          <t>1812-PS07-173</t>
        </is>
      </c>
      <c r="F218" s="192" t="inlineStr">
        <is>
          <t>LISA</t>
        </is>
      </c>
      <c r="G218" s="193" t="inlineStr">
        <is>
          <t>DCS-AI</t>
        </is>
      </c>
      <c r="H218" s="192" t="inlineStr">
        <is>
          <t>Yes</t>
        </is>
      </c>
      <c r="I218" s="194" t="inlineStr">
        <is>
          <t>4~20mA
HART</t>
        </is>
      </c>
      <c r="J218" s="202" t="inlineStr">
        <is>
          <t>4~20mA</t>
        </is>
      </c>
      <c r="K218" s="649" t="inlineStr">
        <is>
          <t>HART</t>
        </is>
      </c>
      <c r="L218" s="175" t="n">
        <v>1</v>
      </c>
      <c r="M218" s="192" t="inlineStr">
        <is>
          <t>-</t>
        </is>
      </c>
      <c r="N218" s="191" t="inlineStr">
        <is>
          <t>Yes</t>
        </is>
      </c>
      <c r="O218" s="178">
        <f>IF(N218="Yes","Y","N")</f>
        <v/>
      </c>
      <c r="P218" s="192" t="inlineStr">
        <is>
          <t>-</t>
        </is>
      </c>
      <c r="Q218" s="196" t="inlineStr">
        <is>
          <t>-</t>
        </is>
      </c>
      <c r="R218" s="191" t="inlineStr">
        <is>
          <t>C01</t>
        </is>
      </c>
      <c r="S218" s="193" t="inlineStr">
        <is>
          <t>18-12-002-iSC</t>
        </is>
      </c>
      <c r="T218" s="193" t="inlineStr">
        <is>
          <t>18-IJB-12-002</t>
        </is>
      </c>
      <c r="U218" s="508" t="inlineStr">
        <is>
          <t>AIR-IS</t>
        </is>
      </c>
      <c r="V218" s="201" t="n">
        <v>1812</v>
      </c>
      <c r="W218" s="9">
        <f>LEFT(B218,3)</f>
        <v/>
      </c>
      <c r="X218" s="47">
        <f>F218</f>
        <v/>
      </c>
      <c r="Y218" s="47">
        <f>RIGHT(B218,AB218)</f>
        <v/>
      </c>
      <c r="Z218" s="47">
        <f>W218&amp;X218&amp;Y218</f>
        <v/>
      </c>
      <c r="AA218" s="47">
        <f>LEFT(Y218,1)</f>
        <v/>
      </c>
      <c r="AB218" s="193">
        <f>IF(AC218&lt;&gt;"-",7,6)</f>
        <v/>
      </c>
      <c r="AC218" s="193" t="inlineStr">
        <is>
          <t>-</t>
        </is>
      </c>
    </row>
    <row r="219" ht="13.5" customHeight="1" s="521">
      <c r="A219" s="201" t="n">
        <v>1812</v>
      </c>
      <c r="B219" s="187" t="inlineStr">
        <is>
          <t>18-XN-17101</t>
        </is>
      </c>
      <c r="C219" s="182" t="inlineStr">
        <is>
          <t>Solenoid Valve</t>
        </is>
      </c>
      <c r="D219" s="187" t="inlineStr">
        <is>
          <t>LP N2 FROM HEADER</t>
        </is>
      </c>
      <c r="E219" s="187" t="inlineStr">
        <is>
          <t>1812-PS07-171</t>
        </is>
      </c>
      <c r="F219" s="192" t="inlineStr">
        <is>
          <t>XN</t>
        </is>
      </c>
      <c r="G219" s="193" t="inlineStr">
        <is>
          <t>DCS-DO</t>
        </is>
      </c>
      <c r="H219" s="192" t="inlineStr">
        <is>
          <t>Yes</t>
        </is>
      </c>
      <c r="I219" s="514" t="inlineStr">
        <is>
          <t>WET_x000D_(NC)</t>
        </is>
      </c>
      <c r="J219" s="202" t="inlineStr">
        <is>
          <t>WET</t>
        </is>
      </c>
      <c r="K219" s="649" t="inlineStr">
        <is>
          <t>(NC)</t>
        </is>
      </c>
      <c r="L219" s="175" t="n">
        <v>1</v>
      </c>
      <c r="M219" s="192" t="inlineStr">
        <is>
          <t>24VDC</t>
        </is>
      </c>
      <c r="N219" s="192" t="inlineStr">
        <is>
          <t>-</t>
        </is>
      </c>
      <c r="O219" s="178">
        <f>IF(N219="Yes","Y","N")</f>
        <v/>
      </c>
      <c r="P219" s="192" t="inlineStr">
        <is>
          <t>-</t>
        </is>
      </c>
      <c r="Q219" s="195" t="inlineStr">
        <is>
          <t>-</t>
        </is>
      </c>
      <c r="R219" s="191" t="inlineStr">
        <is>
          <t>C01</t>
        </is>
      </c>
      <c r="S219" s="193" t="inlineStr">
        <is>
          <t>18-12-002-CC</t>
        </is>
      </c>
      <c r="T219" s="193" t="inlineStr">
        <is>
          <t>18-EJB-12-002</t>
        </is>
      </c>
      <c r="U219" s="507" t="inlineStr">
        <is>
          <t>DOR-24V</t>
        </is>
      </c>
      <c r="V219" s="201" t="n">
        <v>1812</v>
      </c>
      <c r="W219" s="9">
        <f>LEFT(B219,3)</f>
        <v/>
      </c>
      <c r="X219" s="47">
        <f>F219</f>
        <v/>
      </c>
      <c r="Y219" s="47">
        <f>RIGHT(B219,AB219)</f>
        <v/>
      </c>
      <c r="Z219" s="47">
        <f>W219&amp;X219&amp;Y219</f>
        <v/>
      </c>
      <c r="AA219" s="47">
        <f>LEFT(Y219,1)</f>
        <v/>
      </c>
      <c r="AB219" s="193">
        <f>IF(AC219&lt;&gt;"-",7,6)</f>
        <v/>
      </c>
      <c r="AC219" s="193" t="inlineStr">
        <is>
          <t>-</t>
        </is>
      </c>
    </row>
    <row r="220" ht="13.5" customHeight="1" s="521">
      <c r="A220" s="201" t="n">
        <v>1812</v>
      </c>
      <c r="B220" s="187" t="inlineStr">
        <is>
          <t>18-XZSH-17101</t>
        </is>
      </c>
      <c r="C220" s="182" t="inlineStr">
        <is>
          <t>Limit Switch</t>
        </is>
      </c>
      <c r="D220" s="187" t="inlineStr">
        <is>
          <t>LP N2 FROM HEADER</t>
        </is>
      </c>
      <c r="E220" s="187" t="inlineStr">
        <is>
          <t>1812-PS07-171</t>
        </is>
      </c>
      <c r="F220" s="192" t="inlineStr">
        <is>
          <t>XZSH</t>
        </is>
      </c>
      <c r="G220" s="193" t="inlineStr">
        <is>
          <t>DCS-DI</t>
        </is>
      </c>
      <c r="H220" s="193" t="inlineStr">
        <is>
          <t>-</t>
        </is>
      </c>
      <c r="I220" s="511" t="inlineStr">
        <is>
          <t>NAMUR(NO)</t>
        </is>
      </c>
      <c r="J220" s="202" t="inlineStr">
        <is>
          <t xml:space="preserve">NAMUR
</t>
        </is>
      </c>
      <c r="K220" s="649" t="inlineStr">
        <is>
          <t>(NO)</t>
        </is>
      </c>
      <c r="L220" s="175" t="n">
        <v>1</v>
      </c>
      <c r="M220" s="192" t="inlineStr">
        <is>
          <t>-</t>
        </is>
      </c>
      <c r="N220" s="191" t="inlineStr">
        <is>
          <t>Yes</t>
        </is>
      </c>
      <c r="O220" s="178">
        <f>IF(N220="Yes","Y","N")</f>
        <v/>
      </c>
      <c r="P220" s="191" t="inlineStr">
        <is>
          <t>-</t>
        </is>
      </c>
      <c r="Q220" s="196" t="inlineStr">
        <is>
          <t>-</t>
        </is>
      </c>
      <c r="R220" s="191" t="inlineStr">
        <is>
          <t>C01</t>
        </is>
      </c>
      <c r="S220" s="193" t="inlineStr">
        <is>
          <t>18-12-004-iCC</t>
        </is>
      </c>
      <c r="T220" s="193" t="inlineStr">
        <is>
          <t>18-IJB-12-004</t>
        </is>
      </c>
      <c r="U220" s="507" t="inlineStr">
        <is>
          <t>DI-MI</t>
        </is>
      </c>
      <c r="V220" s="201" t="n">
        <v>1812</v>
      </c>
      <c r="W220" s="9">
        <f>LEFT(B220,3)</f>
        <v/>
      </c>
      <c r="X220" s="47">
        <f>F220</f>
        <v/>
      </c>
      <c r="Y220" s="47">
        <f>RIGHT(B220,AB220)</f>
        <v/>
      </c>
      <c r="Z220" s="47">
        <f>W220&amp;X220&amp;Y220</f>
        <v/>
      </c>
      <c r="AA220" s="47">
        <f>LEFT(Y220,1)</f>
        <v/>
      </c>
      <c r="AB220" s="193">
        <f>IF(AC220&lt;&gt;"-",7,6)</f>
        <v/>
      </c>
      <c r="AC220" s="193" t="inlineStr">
        <is>
          <t>-</t>
        </is>
      </c>
    </row>
    <row r="221" ht="13.5" customHeight="1" s="521">
      <c r="A221" s="201" t="n">
        <v>1812</v>
      </c>
      <c r="B221" s="187" t="inlineStr">
        <is>
          <t>18-XZSL-17101</t>
        </is>
      </c>
      <c r="C221" s="182" t="inlineStr">
        <is>
          <t>Limit Switch</t>
        </is>
      </c>
      <c r="D221" s="187" t="inlineStr">
        <is>
          <t>LP N2 FROM HEADER</t>
        </is>
      </c>
      <c r="E221" s="187" t="inlineStr">
        <is>
          <t>1812-PS07-171</t>
        </is>
      </c>
      <c r="F221" s="192" t="inlineStr">
        <is>
          <t>XZSL</t>
        </is>
      </c>
      <c r="G221" s="193" t="inlineStr">
        <is>
          <t>DCS-DI</t>
        </is>
      </c>
      <c r="H221" s="193" t="inlineStr">
        <is>
          <t>-</t>
        </is>
      </c>
      <c r="I221" s="193" t="inlineStr">
        <is>
          <t>NAMUR(NO)</t>
        </is>
      </c>
      <c r="J221" s="202" t="inlineStr">
        <is>
          <t xml:space="preserve">NAMUR
</t>
        </is>
      </c>
      <c r="K221" s="649" t="inlineStr">
        <is>
          <t>(NO)</t>
        </is>
      </c>
      <c r="L221" s="175" t="n">
        <v>1</v>
      </c>
      <c r="M221" s="192" t="inlineStr">
        <is>
          <t>-</t>
        </is>
      </c>
      <c r="N221" s="191" t="inlineStr">
        <is>
          <t>Yes</t>
        </is>
      </c>
      <c r="O221" s="178">
        <f>IF(N221="Yes","Y","N")</f>
        <v/>
      </c>
      <c r="P221" s="191" t="inlineStr">
        <is>
          <t>-</t>
        </is>
      </c>
      <c r="Q221" s="196" t="inlineStr">
        <is>
          <t>-</t>
        </is>
      </c>
      <c r="R221" s="191" t="inlineStr">
        <is>
          <t>C01</t>
        </is>
      </c>
      <c r="S221" s="193" t="inlineStr">
        <is>
          <t>18-12-004-iCC</t>
        </is>
      </c>
      <c r="T221" s="193" t="inlineStr">
        <is>
          <t>18-IJB-12-004</t>
        </is>
      </c>
      <c r="U221" s="507" t="inlineStr">
        <is>
          <t>DI-MI</t>
        </is>
      </c>
      <c r="V221" s="201" t="n">
        <v>1812</v>
      </c>
      <c r="W221" s="9">
        <f>LEFT(B221,3)</f>
        <v/>
      </c>
      <c r="X221" s="47">
        <f>F221</f>
        <v/>
      </c>
      <c r="Y221" s="47">
        <f>RIGHT(B221,AB221)</f>
        <v/>
      </c>
      <c r="Z221" s="47">
        <f>W221&amp;X221&amp;Y221</f>
        <v/>
      </c>
      <c r="AA221" s="47">
        <f>LEFT(Y221,1)</f>
        <v/>
      </c>
      <c r="AB221" s="193">
        <f>IF(AC221&lt;&gt;"-",7,6)</f>
        <v/>
      </c>
      <c r="AC221" s="193" t="inlineStr">
        <is>
          <t>-</t>
        </is>
      </c>
    </row>
    <row r="222" ht="13.5" customHeight="1" s="521">
      <c r="A222" s="201" t="n">
        <v>1812</v>
      </c>
      <c r="B222" s="187" t="inlineStr">
        <is>
          <t>18-XN-17102</t>
        </is>
      </c>
      <c r="C222" s="182" t="inlineStr">
        <is>
          <t>Solenoid Valve</t>
        </is>
      </c>
      <c r="D222" s="187" t="inlineStr">
        <is>
          <t>LP NITROGEN TO VE-1701</t>
        </is>
      </c>
      <c r="E222" s="187" t="inlineStr">
        <is>
          <t>1812-PS07-171</t>
        </is>
      </c>
      <c r="F222" s="192" t="inlineStr">
        <is>
          <t>XN</t>
        </is>
      </c>
      <c r="G222" s="193" t="inlineStr">
        <is>
          <t>DCS-DO</t>
        </is>
      </c>
      <c r="H222" s="192" t="inlineStr">
        <is>
          <t>Yes</t>
        </is>
      </c>
      <c r="I222" s="514" t="inlineStr">
        <is>
          <t>WET_x000D_(NC)</t>
        </is>
      </c>
      <c r="J222" s="202" t="inlineStr">
        <is>
          <t>WET</t>
        </is>
      </c>
      <c r="K222" s="649" t="inlineStr">
        <is>
          <t>(NC)</t>
        </is>
      </c>
      <c r="L222" s="175" t="n">
        <v>1</v>
      </c>
      <c r="M222" s="192" t="inlineStr">
        <is>
          <t>24VDC</t>
        </is>
      </c>
      <c r="N222" s="192" t="inlineStr">
        <is>
          <t>-</t>
        </is>
      </c>
      <c r="O222" s="178">
        <f>IF(N222="Yes","Y","N")</f>
        <v/>
      </c>
      <c r="P222" s="192" t="inlineStr">
        <is>
          <t>-</t>
        </is>
      </c>
      <c r="Q222" s="195" t="inlineStr">
        <is>
          <t>-</t>
        </is>
      </c>
      <c r="R222" s="191" t="inlineStr">
        <is>
          <t>C01</t>
        </is>
      </c>
      <c r="S222" s="193" t="inlineStr">
        <is>
          <t>18-12-002-CC</t>
        </is>
      </c>
      <c r="T222" s="193" t="inlineStr">
        <is>
          <t>18-EJB-12-002</t>
        </is>
      </c>
      <c r="U222" s="507" t="inlineStr">
        <is>
          <t>DOR-24V</t>
        </is>
      </c>
      <c r="V222" s="201" t="n">
        <v>1812</v>
      </c>
      <c r="W222" s="9">
        <f>LEFT(B222,3)</f>
        <v/>
      </c>
      <c r="X222" s="47">
        <f>F222</f>
        <v/>
      </c>
      <c r="Y222" s="47">
        <f>RIGHT(B222,AB222)</f>
        <v/>
      </c>
      <c r="Z222" s="47">
        <f>W222&amp;X222&amp;Y222</f>
        <v/>
      </c>
      <c r="AA222" s="47">
        <f>LEFT(Y222,1)</f>
        <v/>
      </c>
      <c r="AB222" s="193">
        <f>IF(AC222&lt;&gt;"-",7,6)</f>
        <v/>
      </c>
      <c r="AC222" s="193" t="inlineStr">
        <is>
          <t>-</t>
        </is>
      </c>
    </row>
    <row r="223" ht="13.5" customHeight="1" s="521">
      <c r="A223" s="201" t="n">
        <v>1812</v>
      </c>
      <c r="B223" s="187" t="inlineStr">
        <is>
          <t>18-XZSH-17102</t>
        </is>
      </c>
      <c r="C223" s="182" t="inlineStr">
        <is>
          <t>Limit Switch</t>
        </is>
      </c>
      <c r="D223" s="187" t="inlineStr">
        <is>
          <t>LP NITROGEN TO VE-1701</t>
        </is>
      </c>
      <c r="E223" s="187" t="inlineStr">
        <is>
          <t>1812-PS07-171</t>
        </is>
      </c>
      <c r="F223" s="192" t="inlineStr">
        <is>
          <t>XZSH</t>
        </is>
      </c>
      <c r="G223" s="193" t="inlineStr">
        <is>
          <t>DCS-DI</t>
        </is>
      </c>
      <c r="H223" s="193" t="inlineStr">
        <is>
          <t>-</t>
        </is>
      </c>
      <c r="I223" s="511" t="inlineStr">
        <is>
          <t>NAMUR(NO)</t>
        </is>
      </c>
      <c r="J223" s="202" t="inlineStr">
        <is>
          <t xml:space="preserve">NAMUR
</t>
        </is>
      </c>
      <c r="K223" s="649" t="inlineStr">
        <is>
          <t>(NO)</t>
        </is>
      </c>
      <c r="L223" s="175" t="n">
        <v>1</v>
      </c>
      <c r="M223" s="192" t="inlineStr">
        <is>
          <t>-</t>
        </is>
      </c>
      <c r="N223" s="191" t="inlineStr">
        <is>
          <t>Yes</t>
        </is>
      </c>
      <c r="O223" s="178">
        <f>IF(N223="Yes","Y","N")</f>
        <v/>
      </c>
      <c r="P223" s="191" t="inlineStr">
        <is>
          <t>-</t>
        </is>
      </c>
      <c r="Q223" s="196" t="inlineStr">
        <is>
          <t>-</t>
        </is>
      </c>
      <c r="R223" s="191" t="inlineStr">
        <is>
          <t>C01</t>
        </is>
      </c>
      <c r="S223" s="193" t="inlineStr">
        <is>
          <t>18-12-004-iCC</t>
        </is>
      </c>
      <c r="T223" s="193" t="inlineStr">
        <is>
          <t>18-IJB-12-004</t>
        </is>
      </c>
      <c r="U223" s="507" t="inlineStr">
        <is>
          <t>DI-MI</t>
        </is>
      </c>
      <c r="V223" s="201" t="n">
        <v>1812</v>
      </c>
      <c r="W223" s="9">
        <f>LEFT(B223,3)</f>
        <v/>
      </c>
      <c r="X223" s="47">
        <f>F223</f>
        <v/>
      </c>
      <c r="Y223" s="47">
        <f>RIGHT(B223,AB223)</f>
        <v/>
      </c>
      <c r="Z223" s="47">
        <f>W223&amp;X223&amp;Y223</f>
        <v/>
      </c>
      <c r="AA223" s="47">
        <f>LEFT(Y223,1)</f>
        <v/>
      </c>
      <c r="AB223" s="193">
        <f>IF(AC223&lt;&gt;"-",7,6)</f>
        <v/>
      </c>
      <c r="AC223" s="193" t="inlineStr">
        <is>
          <t>-</t>
        </is>
      </c>
    </row>
    <row r="224" ht="13.5" customHeight="1" s="521">
      <c r="A224" s="201" t="n">
        <v>1812</v>
      </c>
      <c r="B224" s="187" t="inlineStr">
        <is>
          <t>18-XZSL-17102</t>
        </is>
      </c>
      <c r="C224" s="182" t="inlineStr">
        <is>
          <t>Limit Switch</t>
        </is>
      </c>
      <c r="D224" s="187" t="inlineStr">
        <is>
          <t>LP NITROGEN TO VE-1701</t>
        </is>
      </c>
      <c r="E224" s="187" t="inlineStr">
        <is>
          <t>1812-PS07-171</t>
        </is>
      </c>
      <c r="F224" s="192" t="inlineStr">
        <is>
          <t>XZSL</t>
        </is>
      </c>
      <c r="G224" s="193" t="inlineStr">
        <is>
          <t>DCS-DI</t>
        </is>
      </c>
      <c r="H224" s="193" t="inlineStr">
        <is>
          <t>-</t>
        </is>
      </c>
      <c r="I224" s="511" t="inlineStr">
        <is>
          <t>NAMUR(NO)</t>
        </is>
      </c>
      <c r="J224" s="202" t="inlineStr">
        <is>
          <t xml:space="preserve">NAMUR
</t>
        </is>
      </c>
      <c r="K224" s="649" t="inlineStr">
        <is>
          <t>(NO)</t>
        </is>
      </c>
      <c r="L224" s="175" t="n">
        <v>1</v>
      </c>
      <c r="M224" s="192" t="inlineStr">
        <is>
          <t>-</t>
        </is>
      </c>
      <c r="N224" s="191" t="inlineStr">
        <is>
          <t>Yes</t>
        </is>
      </c>
      <c r="O224" s="178">
        <f>IF(N224="Yes","Y","N")</f>
        <v/>
      </c>
      <c r="P224" s="191" t="inlineStr">
        <is>
          <t>-</t>
        </is>
      </c>
      <c r="Q224" s="196" t="inlineStr">
        <is>
          <t>-</t>
        </is>
      </c>
      <c r="R224" s="191" t="inlineStr">
        <is>
          <t>C01</t>
        </is>
      </c>
      <c r="S224" s="193" t="inlineStr">
        <is>
          <t>18-12-004-iCC</t>
        </is>
      </c>
      <c r="T224" s="193" t="inlineStr">
        <is>
          <t>18-IJB-12-004</t>
        </is>
      </c>
      <c r="U224" s="507" t="inlineStr">
        <is>
          <t>DI-MI</t>
        </is>
      </c>
      <c r="V224" s="201" t="n">
        <v>1812</v>
      </c>
      <c r="W224" s="9">
        <f>LEFT(B224,3)</f>
        <v/>
      </c>
      <c r="X224" s="47">
        <f>F224</f>
        <v/>
      </c>
      <c r="Y224" s="47">
        <f>RIGHT(B224,AB224)</f>
        <v/>
      </c>
      <c r="Z224" s="47">
        <f>W224&amp;X224&amp;Y224</f>
        <v/>
      </c>
      <c r="AA224" s="47">
        <f>LEFT(Y224,1)</f>
        <v/>
      </c>
      <c r="AB224" s="193">
        <f>IF(AC224&lt;&gt;"-",7,6)</f>
        <v/>
      </c>
      <c r="AC224" s="193" t="inlineStr">
        <is>
          <t>-</t>
        </is>
      </c>
    </row>
    <row r="225" ht="13.5" customHeight="1" s="521">
      <c r="A225" s="201" t="n">
        <v>1812</v>
      </c>
      <c r="B225" s="187" t="inlineStr">
        <is>
          <t>18-XN-17103</t>
        </is>
      </c>
      <c r="C225" s="182" t="inlineStr">
        <is>
          <t>Solenoid Valve</t>
        </is>
      </c>
      <c r="D225" s="187" t="inlineStr">
        <is>
          <t>LP NITROGEN TO VE-1702</t>
        </is>
      </c>
      <c r="E225" s="187" t="inlineStr">
        <is>
          <t>1812-PS07-171</t>
        </is>
      </c>
      <c r="F225" s="192" t="inlineStr">
        <is>
          <t>XN</t>
        </is>
      </c>
      <c r="G225" s="193" t="inlineStr">
        <is>
          <t>DCS-DO</t>
        </is>
      </c>
      <c r="H225" s="192" t="inlineStr">
        <is>
          <t>Yes</t>
        </is>
      </c>
      <c r="I225" s="514" t="inlineStr">
        <is>
          <t>WET_x000D_(NC)</t>
        </is>
      </c>
      <c r="J225" s="202" t="inlineStr">
        <is>
          <t>WET</t>
        </is>
      </c>
      <c r="K225" s="649" t="inlineStr">
        <is>
          <t>(NC)</t>
        </is>
      </c>
      <c r="L225" s="175" t="n">
        <v>1</v>
      </c>
      <c r="M225" s="192" t="inlineStr">
        <is>
          <t>24VDC</t>
        </is>
      </c>
      <c r="N225" s="192" t="inlineStr">
        <is>
          <t>-</t>
        </is>
      </c>
      <c r="O225" s="178">
        <f>IF(N225="Yes","Y","N")</f>
        <v/>
      </c>
      <c r="P225" s="192" t="inlineStr">
        <is>
          <t>-</t>
        </is>
      </c>
      <c r="Q225" s="195" t="inlineStr">
        <is>
          <t>-</t>
        </is>
      </c>
      <c r="R225" s="191" t="inlineStr">
        <is>
          <t>C01</t>
        </is>
      </c>
      <c r="S225" s="193" t="inlineStr">
        <is>
          <t>18-12-002-CC</t>
        </is>
      </c>
      <c r="T225" s="193" t="inlineStr">
        <is>
          <t>18-EJB-12-002</t>
        </is>
      </c>
      <c r="U225" s="507" t="inlineStr">
        <is>
          <t>DOR-24V</t>
        </is>
      </c>
      <c r="V225" s="201" t="n">
        <v>1812</v>
      </c>
      <c r="W225" s="9">
        <f>LEFT(B225,3)</f>
        <v/>
      </c>
      <c r="X225" s="47">
        <f>F225</f>
        <v/>
      </c>
      <c r="Y225" s="47">
        <f>RIGHT(B225,AB225)</f>
        <v/>
      </c>
      <c r="Z225" s="47">
        <f>W225&amp;X225&amp;Y225</f>
        <v/>
      </c>
      <c r="AA225" s="47">
        <f>LEFT(Y225,1)</f>
        <v/>
      </c>
      <c r="AB225" s="193">
        <f>IF(AC225&lt;&gt;"-",7,6)</f>
        <v/>
      </c>
      <c r="AC225" s="193" t="inlineStr">
        <is>
          <t>-</t>
        </is>
      </c>
    </row>
    <row r="226" ht="13.5" customHeight="1" s="521">
      <c r="A226" s="201" t="n">
        <v>1812</v>
      </c>
      <c r="B226" s="187" t="inlineStr">
        <is>
          <t>18-XZSH-17103</t>
        </is>
      </c>
      <c r="C226" s="182" t="inlineStr">
        <is>
          <t>Limit Switch</t>
        </is>
      </c>
      <c r="D226" s="187" t="inlineStr">
        <is>
          <t>LP NITROGEN TO VE-1702</t>
        </is>
      </c>
      <c r="E226" s="187" t="inlineStr">
        <is>
          <t>1812-PS07-171</t>
        </is>
      </c>
      <c r="F226" s="192" t="inlineStr">
        <is>
          <t>XZSH</t>
        </is>
      </c>
      <c r="G226" s="193" t="inlineStr">
        <is>
          <t>DCS-DI</t>
        </is>
      </c>
      <c r="H226" s="193" t="inlineStr">
        <is>
          <t>-</t>
        </is>
      </c>
      <c r="I226" s="511" t="inlineStr">
        <is>
          <t>NAMUR(NO)</t>
        </is>
      </c>
      <c r="J226" s="202" t="inlineStr">
        <is>
          <t xml:space="preserve">NAMUR
</t>
        </is>
      </c>
      <c r="K226" s="649" t="inlineStr">
        <is>
          <t>(NO)</t>
        </is>
      </c>
      <c r="L226" s="175" t="n">
        <v>1</v>
      </c>
      <c r="M226" s="192" t="inlineStr">
        <is>
          <t>-</t>
        </is>
      </c>
      <c r="N226" s="191" t="inlineStr">
        <is>
          <t>Yes</t>
        </is>
      </c>
      <c r="O226" s="178">
        <f>IF(N226="Yes","Y","N")</f>
        <v/>
      </c>
      <c r="P226" s="191" t="inlineStr">
        <is>
          <t>-</t>
        </is>
      </c>
      <c r="Q226" s="196" t="inlineStr">
        <is>
          <t>-</t>
        </is>
      </c>
      <c r="R226" s="191" t="inlineStr">
        <is>
          <t>C01</t>
        </is>
      </c>
      <c r="S226" s="193" t="inlineStr">
        <is>
          <t>18-12-004-iCC</t>
        </is>
      </c>
      <c r="T226" s="193" t="inlineStr">
        <is>
          <t>18-IJB-12-004</t>
        </is>
      </c>
      <c r="U226" s="507" t="inlineStr">
        <is>
          <t>DI-MI</t>
        </is>
      </c>
      <c r="V226" s="201" t="n">
        <v>1812</v>
      </c>
      <c r="W226" s="9">
        <f>LEFT(B226,3)</f>
        <v/>
      </c>
      <c r="X226" s="47">
        <f>F226</f>
        <v/>
      </c>
      <c r="Y226" s="47">
        <f>RIGHT(B226,AB226)</f>
        <v/>
      </c>
      <c r="Z226" s="47">
        <f>W226&amp;X226&amp;Y226</f>
        <v/>
      </c>
      <c r="AA226" s="47">
        <f>LEFT(Y226,1)</f>
        <v/>
      </c>
      <c r="AB226" s="193">
        <f>IF(AC226&lt;&gt;"-",7,6)</f>
        <v/>
      </c>
      <c r="AC226" s="193" t="inlineStr">
        <is>
          <t>-</t>
        </is>
      </c>
    </row>
    <row r="227" ht="13.5" customHeight="1" s="521">
      <c r="A227" s="201" t="n">
        <v>1812</v>
      </c>
      <c r="B227" s="187" t="inlineStr">
        <is>
          <t>18-XZSL-17103</t>
        </is>
      </c>
      <c r="C227" s="182" t="inlineStr">
        <is>
          <t>Limit Switch</t>
        </is>
      </c>
      <c r="D227" s="187" t="inlineStr">
        <is>
          <t>LP NITROGEN TO VE-1702</t>
        </is>
      </c>
      <c r="E227" s="187" t="inlineStr">
        <is>
          <t>1812-PS07-171</t>
        </is>
      </c>
      <c r="F227" s="192" t="inlineStr">
        <is>
          <t>XZSL</t>
        </is>
      </c>
      <c r="G227" s="193" t="inlineStr">
        <is>
          <t>DCS-DI</t>
        </is>
      </c>
      <c r="H227" s="193" t="inlineStr">
        <is>
          <t>-</t>
        </is>
      </c>
      <c r="I227" s="511" t="inlineStr">
        <is>
          <t>NAMUR(NO)</t>
        </is>
      </c>
      <c r="J227" s="202" t="inlineStr">
        <is>
          <t xml:space="preserve">NAMUR
</t>
        </is>
      </c>
      <c r="K227" s="649" t="inlineStr">
        <is>
          <t>(NO)</t>
        </is>
      </c>
      <c r="L227" s="175" t="n">
        <v>1</v>
      </c>
      <c r="M227" s="192" t="inlineStr">
        <is>
          <t>-</t>
        </is>
      </c>
      <c r="N227" s="191" t="inlineStr">
        <is>
          <t>Yes</t>
        </is>
      </c>
      <c r="O227" s="178">
        <f>IF(N227="Yes","Y","N")</f>
        <v/>
      </c>
      <c r="P227" s="191" t="inlineStr">
        <is>
          <t>-</t>
        </is>
      </c>
      <c r="Q227" s="196" t="inlineStr">
        <is>
          <t>-</t>
        </is>
      </c>
      <c r="R227" s="191" t="inlineStr">
        <is>
          <t>C01</t>
        </is>
      </c>
      <c r="S227" s="193" t="inlineStr">
        <is>
          <t>18-12-004-iCC</t>
        </is>
      </c>
      <c r="T227" s="193" t="inlineStr">
        <is>
          <t>18-IJB-12-004</t>
        </is>
      </c>
      <c r="U227" s="507" t="inlineStr">
        <is>
          <t>DI-MI</t>
        </is>
      </c>
      <c r="V227" s="201" t="n">
        <v>1812</v>
      </c>
      <c r="W227" s="9">
        <f>LEFT(B227,3)</f>
        <v/>
      </c>
      <c r="X227" s="47">
        <f>F227</f>
        <v/>
      </c>
      <c r="Y227" s="47">
        <f>RIGHT(B227,AB227)</f>
        <v/>
      </c>
      <c r="Z227" s="47">
        <f>W227&amp;X227&amp;Y227</f>
        <v/>
      </c>
      <c r="AA227" s="47">
        <f>LEFT(Y227,1)</f>
        <v/>
      </c>
      <c r="AB227" s="193">
        <f>IF(AC227&lt;&gt;"-",7,6)</f>
        <v/>
      </c>
      <c r="AC227" s="193" t="inlineStr">
        <is>
          <t>-</t>
        </is>
      </c>
    </row>
    <row r="228" ht="13.5" customHeight="1" s="521">
      <c r="A228" s="201" t="n">
        <v>1812</v>
      </c>
      <c r="B228" s="187" t="inlineStr">
        <is>
          <t>18-XN-17104</t>
        </is>
      </c>
      <c r="C228" s="182" t="inlineStr">
        <is>
          <t>Solenoid Valve</t>
        </is>
      </c>
      <c r="D228" s="187" t="inlineStr">
        <is>
          <t>TEA TO VE-1701</t>
        </is>
      </c>
      <c r="E228" s="187" t="inlineStr">
        <is>
          <t>1812-PS07-171</t>
        </is>
      </c>
      <c r="F228" s="192" t="inlineStr">
        <is>
          <t>XN</t>
        </is>
      </c>
      <c r="G228" s="193" t="inlineStr">
        <is>
          <t>DCS-DO</t>
        </is>
      </c>
      <c r="H228" s="192" t="inlineStr">
        <is>
          <t>Yes</t>
        </is>
      </c>
      <c r="I228" s="514" t="inlineStr">
        <is>
          <t>WET_x000D_(NC)</t>
        </is>
      </c>
      <c r="J228" s="202" t="inlineStr">
        <is>
          <t>WET</t>
        </is>
      </c>
      <c r="K228" s="649" t="inlineStr">
        <is>
          <t>(NC)</t>
        </is>
      </c>
      <c r="L228" s="175" t="n">
        <v>1</v>
      </c>
      <c r="M228" s="192" t="inlineStr">
        <is>
          <t>24VDC</t>
        </is>
      </c>
      <c r="N228" s="192" t="inlineStr">
        <is>
          <t>-</t>
        </is>
      </c>
      <c r="O228" s="178">
        <f>IF(N228="Yes","Y","N")</f>
        <v/>
      </c>
      <c r="P228" s="192" t="inlineStr">
        <is>
          <t>-</t>
        </is>
      </c>
      <c r="Q228" s="195" t="inlineStr">
        <is>
          <t>-</t>
        </is>
      </c>
      <c r="R228" s="191" t="inlineStr">
        <is>
          <t>C01</t>
        </is>
      </c>
      <c r="S228" s="193" t="inlineStr">
        <is>
          <t>18-12-002-CC</t>
        </is>
      </c>
      <c r="T228" s="193" t="inlineStr">
        <is>
          <t>18-EJB-12-002</t>
        </is>
      </c>
      <c r="U228" s="507" t="inlineStr">
        <is>
          <t>DOR-24V</t>
        </is>
      </c>
      <c r="V228" s="201" t="n">
        <v>1812</v>
      </c>
      <c r="W228" s="9">
        <f>LEFT(B228,3)</f>
        <v/>
      </c>
      <c r="X228" s="47">
        <f>F228</f>
        <v/>
      </c>
      <c r="Y228" s="47">
        <f>RIGHT(B228,AB228)</f>
        <v/>
      </c>
      <c r="Z228" s="47">
        <f>W228&amp;X228&amp;Y228</f>
        <v/>
      </c>
      <c r="AA228" s="47">
        <f>LEFT(Y228,1)</f>
        <v/>
      </c>
      <c r="AB228" s="193">
        <f>IF(AC228&lt;&gt;"-",7,6)</f>
        <v/>
      </c>
      <c r="AC228" s="193" t="inlineStr">
        <is>
          <t>-</t>
        </is>
      </c>
    </row>
    <row r="229" ht="13.5" customHeight="1" s="521">
      <c r="A229" s="201" t="n">
        <v>1812</v>
      </c>
      <c r="B229" s="187" t="inlineStr">
        <is>
          <t>18-XZSH-17104</t>
        </is>
      </c>
      <c r="C229" s="182" t="inlineStr">
        <is>
          <t>Limit Switch</t>
        </is>
      </c>
      <c r="D229" s="187" t="inlineStr">
        <is>
          <t>TEA TO VE-1701</t>
        </is>
      </c>
      <c r="E229" s="187" t="inlineStr">
        <is>
          <t>1812-PS07-171</t>
        </is>
      </c>
      <c r="F229" s="192" t="inlineStr">
        <is>
          <t>XZSH</t>
        </is>
      </c>
      <c r="G229" s="193" t="inlineStr">
        <is>
          <t>DCS-DI</t>
        </is>
      </c>
      <c r="H229" s="193" t="inlineStr">
        <is>
          <t>-</t>
        </is>
      </c>
      <c r="I229" s="511" t="inlineStr">
        <is>
          <t>NAMUR(NO)</t>
        </is>
      </c>
      <c r="J229" s="202" t="inlineStr">
        <is>
          <t xml:space="preserve">NAMUR
</t>
        </is>
      </c>
      <c r="K229" s="649" t="inlineStr">
        <is>
          <t>(NO)</t>
        </is>
      </c>
      <c r="L229" s="175" t="n">
        <v>1</v>
      </c>
      <c r="M229" s="192" t="inlineStr">
        <is>
          <t>-</t>
        </is>
      </c>
      <c r="N229" s="191" t="inlineStr">
        <is>
          <t>Yes</t>
        </is>
      </c>
      <c r="O229" s="178">
        <f>IF(N229="Yes","Y","N")</f>
        <v/>
      </c>
      <c r="P229" s="191" t="inlineStr">
        <is>
          <t>-</t>
        </is>
      </c>
      <c r="Q229" s="196" t="inlineStr">
        <is>
          <t>-</t>
        </is>
      </c>
      <c r="R229" s="191" t="inlineStr">
        <is>
          <t>C01</t>
        </is>
      </c>
      <c r="S229" s="193" t="inlineStr">
        <is>
          <t>18-12-005-iCC</t>
        </is>
      </c>
      <c r="T229" s="193" t="inlineStr">
        <is>
          <t>18-IJB-12-005</t>
        </is>
      </c>
      <c r="U229" s="507" t="inlineStr">
        <is>
          <t>DI-MI</t>
        </is>
      </c>
      <c r="V229" s="201" t="n">
        <v>1812</v>
      </c>
      <c r="W229" s="9">
        <f>LEFT(B229,3)</f>
        <v/>
      </c>
      <c r="X229" s="47">
        <f>F229</f>
        <v/>
      </c>
      <c r="Y229" s="47">
        <f>RIGHT(B229,AB229)</f>
        <v/>
      </c>
      <c r="Z229" s="47">
        <f>W229&amp;X229&amp;Y229</f>
        <v/>
      </c>
      <c r="AA229" s="47">
        <f>LEFT(Y229,1)</f>
        <v/>
      </c>
      <c r="AB229" s="193">
        <f>IF(AC229&lt;&gt;"-",7,6)</f>
        <v/>
      </c>
      <c r="AC229" s="193" t="inlineStr">
        <is>
          <t>-</t>
        </is>
      </c>
    </row>
    <row r="230" ht="13.5" customHeight="1" s="521">
      <c r="A230" s="201" t="n">
        <v>1812</v>
      </c>
      <c r="B230" s="187" t="inlineStr">
        <is>
          <t>18-XZSL-17104</t>
        </is>
      </c>
      <c r="C230" s="182" t="inlineStr">
        <is>
          <t>Limit Switch</t>
        </is>
      </c>
      <c r="D230" s="187" t="inlineStr">
        <is>
          <t>TEA TO VE-1701</t>
        </is>
      </c>
      <c r="E230" s="187" t="inlineStr">
        <is>
          <t>1812-PS07-171</t>
        </is>
      </c>
      <c r="F230" s="192" t="inlineStr">
        <is>
          <t>XZSL</t>
        </is>
      </c>
      <c r="G230" s="193" t="inlineStr">
        <is>
          <t>DCS-DI</t>
        </is>
      </c>
      <c r="H230" s="193" t="inlineStr">
        <is>
          <t>-</t>
        </is>
      </c>
      <c r="I230" s="511" t="inlineStr">
        <is>
          <t>NAMUR(NO)</t>
        </is>
      </c>
      <c r="J230" s="202" t="inlineStr">
        <is>
          <t xml:space="preserve">NAMUR
</t>
        </is>
      </c>
      <c r="K230" s="649" t="inlineStr">
        <is>
          <t>(NO)</t>
        </is>
      </c>
      <c r="L230" s="175" t="n">
        <v>1</v>
      </c>
      <c r="M230" s="192" t="inlineStr">
        <is>
          <t>-</t>
        </is>
      </c>
      <c r="N230" s="191" t="inlineStr">
        <is>
          <t>Yes</t>
        </is>
      </c>
      <c r="O230" s="178">
        <f>IF(N230="Yes","Y","N")</f>
        <v/>
      </c>
      <c r="P230" s="191" t="inlineStr">
        <is>
          <t>-</t>
        </is>
      </c>
      <c r="Q230" s="196" t="inlineStr">
        <is>
          <t>-</t>
        </is>
      </c>
      <c r="R230" s="191" t="inlineStr">
        <is>
          <t>C01</t>
        </is>
      </c>
      <c r="S230" s="193" t="inlineStr">
        <is>
          <t>18-12-005-iCC</t>
        </is>
      </c>
      <c r="T230" s="193" t="inlineStr">
        <is>
          <t>18-IJB-12-005</t>
        </is>
      </c>
      <c r="U230" s="507" t="inlineStr">
        <is>
          <t>DI-MI</t>
        </is>
      </c>
      <c r="V230" s="201" t="n">
        <v>1812</v>
      </c>
      <c r="W230" s="9">
        <f>LEFT(B230,3)</f>
        <v/>
      </c>
      <c r="X230" s="47">
        <f>F230</f>
        <v/>
      </c>
      <c r="Y230" s="47">
        <f>RIGHT(B230,AB230)</f>
        <v/>
      </c>
      <c r="Z230" s="47">
        <f>W230&amp;X230&amp;Y230</f>
        <v/>
      </c>
      <c r="AA230" s="47">
        <f>LEFT(Y230,1)</f>
        <v/>
      </c>
      <c r="AB230" s="193">
        <f>IF(AC230&lt;&gt;"-",7,6)</f>
        <v/>
      </c>
      <c r="AC230" s="193" t="inlineStr">
        <is>
          <t>-</t>
        </is>
      </c>
    </row>
    <row r="231" ht="13.5" customHeight="1" s="521">
      <c r="A231" s="201" t="n">
        <v>1812</v>
      </c>
      <c r="B231" s="187" t="inlineStr">
        <is>
          <t>18-XN-17105</t>
        </is>
      </c>
      <c r="C231" s="182" t="inlineStr">
        <is>
          <t>Solenoid Valve</t>
        </is>
      </c>
      <c r="D231" s="187" t="inlineStr">
        <is>
          <t>TEA CONTAINER ISOLATION VALVE</t>
        </is>
      </c>
      <c r="E231" s="187" t="inlineStr">
        <is>
          <t>1812-PS07-171</t>
        </is>
      </c>
      <c r="F231" s="192" t="inlineStr">
        <is>
          <t>XN</t>
        </is>
      </c>
      <c r="G231" s="193" t="inlineStr">
        <is>
          <t>DCS-DO</t>
        </is>
      </c>
      <c r="H231" s="192" t="inlineStr">
        <is>
          <t>Yes</t>
        </is>
      </c>
      <c r="I231" s="514" t="inlineStr">
        <is>
          <t>WET_x000D_(NC)</t>
        </is>
      </c>
      <c r="J231" s="202" t="inlineStr">
        <is>
          <t>WET</t>
        </is>
      </c>
      <c r="K231" s="649" t="inlineStr">
        <is>
          <t>(NC)</t>
        </is>
      </c>
      <c r="L231" s="175" t="n">
        <v>1</v>
      </c>
      <c r="M231" s="192" t="inlineStr">
        <is>
          <t>24VDC</t>
        </is>
      </c>
      <c r="N231" s="192" t="inlineStr">
        <is>
          <t>-</t>
        </is>
      </c>
      <c r="O231" s="178">
        <f>IF(N231="Yes","Y","N")</f>
        <v/>
      </c>
      <c r="P231" s="192" t="inlineStr">
        <is>
          <t>-</t>
        </is>
      </c>
      <c r="Q231" s="195" t="inlineStr">
        <is>
          <t>-</t>
        </is>
      </c>
      <c r="R231" s="191" t="inlineStr">
        <is>
          <t>C01</t>
        </is>
      </c>
      <c r="S231" s="193" t="inlineStr">
        <is>
          <t>18-12-002-CC</t>
        </is>
      </c>
      <c r="T231" s="193" t="inlineStr">
        <is>
          <t>18-EJB-12-002</t>
        </is>
      </c>
      <c r="U231" s="507" t="inlineStr">
        <is>
          <t>DOR-24V</t>
        </is>
      </c>
      <c r="V231" s="201" t="n">
        <v>1812</v>
      </c>
      <c r="W231" s="9">
        <f>LEFT(B231,3)</f>
        <v/>
      </c>
      <c r="X231" s="47">
        <f>F231</f>
        <v/>
      </c>
      <c r="Y231" s="47">
        <f>RIGHT(B231,AB231)</f>
        <v/>
      </c>
      <c r="Z231" s="47">
        <f>W231&amp;X231&amp;Y231</f>
        <v/>
      </c>
      <c r="AA231" s="47">
        <f>LEFT(Y231,1)</f>
        <v/>
      </c>
      <c r="AB231" s="193">
        <f>IF(AC231&lt;&gt;"-",7,6)</f>
        <v/>
      </c>
      <c r="AC231" s="193" t="inlineStr">
        <is>
          <t>-</t>
        </is>
      </c>
    </row>
    <row r="232" ht="13.5" customHeight="1" s="521">
      <c r="A232" s="201" t="n">
        <v>1812</v>
      </c>
      <c r="B232" s="187" t="inlineStr">
        <is>
          <t>18-XZSH-17105</t>
        </is>
      </c>
      <c r="C232" s="182" t="inlineStr">
        <is>
          <t>Limit Switch</t>
        </is>
      </c>
      <c r="D232" s="187" t="inlineStr">
        <is>
          <t>TEA CONTAINER ISOLATION VALVE</t>
        </is>
      </c>
      <c r="E232" s="187" t="inlineStr">
        <is>
          <t>1812-PS07-171</t>
        </is>
      </c>
      <c r="F232" s="192" t="inlineStr">
        <is>
          <t>XZSH</t>
        </is>
      </c>
      <c r="G232" s="193" t="inlineStr">
        <is>
          <t>DCS-DI</t>
        </is>
      </c>
      <c r="H232" s="193" t="inlineStr">
        <is>
          <t>-</t>
        </is>
      </c>
      <c r="I232" s="511" t="inlineStr">
        <is>
          <t>NAMUR(NO)</t>
        </is>
      </c>
      <c r="J232" s="202" t="inlineStr">
        <is>
          <t xml:space="preserve">NAMUR
</t>
        </is>
      </c>
      <c r="K232" s="649" t="inlineStr">
        <is>
          <t>(NO)</t>
        </is>
      </c>
      <c r="L232" s="175" t="n">
        <v>1</v>
      </c>
      <c r="M232" s="192" t="inlineStr">
        <is>
          <t>-</t>
        </is>
      </c>
      <c r="N232" s="191" t="inlineStr">
        <is>
          <t>Yes</t>
        </is>
      </c>
      <c r="O232" s="178">
        <f>IF(N232="Yes","Y","N")</f>
        <v/>
      </c>
      <c r="P232" s="191" t="inlineStr">
        <is>
          <t>-</t>
        </is>
      </c>
      <c r="Q232" s="196" t="inlineStr">
        <is>
          <t>-</t>
        </is>
      </c>
      <c r="R232" s="191" t="inlineStr">
        <is>
          <t>C01</t>
        </is>
      </c>
      <c r="S232" s="193" t="inlineStr">
        <is>
          <t>18-12-004-iCC</t>
        </is>
      </c>
      <c r="T232" s="193" t="inlineStr">
        <is>
          <t>18-IJB-12-004</t>
        </is>
      </c>
      <c r="U232" s="507" t="inlineStr">
        <is>
          <t>DI-MI</t>
        </is>
      </c>
      <c r="V232" s="201" t="n">
        <v>1812</v>
      </c>
      <c r="W232" s="9">
        <f>LEFT(B232,3)</f>
        <v/>
      </c>
      <c r="X232" s="47">
        <f>F232</f>
        <v/>
      </c>
      <c r="Y232" s="47">
        <f>RIGHT(B232,AB232)</f>
        <v/>
      </c>
      <c r="Z232" s="47">
        <f>W232&amp;X232&amp;Y232</f>
        <v/>
      </c>
      <c r="AA232" s="47">
        <f>LEFT(Y232,1)</f>
        <v/>
      </c>
      <c r="AB232" s="193">
        <f>IF(AC232&lt;&gt;"-",7,6)</f>
        <v/>
      </c>
      <c r="AC232" s="193" t="inlineStr">
        <is>
          <t>-</t>
        </is>
      </c>
    </row>
    <row r="233" ht="13.5" customHeight="1" s="521">
      <c r="A233" s="201" t="n">
        <v>1812</v>
      </c>
      <c r="B233" s="187" t="inlineStr">
        <is>
          <t>18-XZSL-17105</t>
        </is>
      </c>
      <c r="C233" s="182" t="inlineStr">
        <is>
          <t>Limit Switch</t>
        </is>
      </c>
      <c r="D233" s="187" t="inlineStr">
        <is>
          <t>TEA CONTAINER ISOLATION VALVE</t>
        </is>
      </c>
      <c r="E233" s="187" t="inlineStr">
        <is>
          <t>1812-PS07-171</t>
        </is>
      </c>
      <c r="F233" s="192" t="inlineStr">
        <is>
          <t>XZSL</t>
        </is>
      </c>
      <c r="G233" s="193" t="inlineStr">
        <is>
          <t>DCS-DI</t>
        </is>
      </c>
      <c r="H233" s="193" t="inlineStr">
        <is>
          <t>-</t>
        </is>
      </c>
      <c r="I233" s="511" t="inlineStr">
        <is>
          <t>NAMUR(NO)</t>
        </is>
      </c>
      <c r="J233" s="202" t="inlineStr">
        <is>
          <t xml:space="preserve">NAMUR
</t>
        </is>
      </c>
      <c r="K233" s="649" t="inlineStr">
        <is>
          <t>(NO)</t>
        </is>
      </c>
      <c r="L233" s="175" t="n">
        <v>1</v>
      </c>
      <c r="M233" s="192" t="inlineStr">
        <is>
          <t>-</t>
        </is>
      </c>
      <c r="N233" s="191" t="inlineStr">
        <is>
          <t>Yes</t>
        </is>
      </c>
      <c r="O233" s="178">
        <f>IF(N233="Yes","Y","N")</f>
        <v/>
      </c>
      <c r="P233" s="191" t="inlineStr">
        <is>
          <t>-</t>
        </is>
      </c>
      <c r="Q233" s="196" t="inlineStr">
        <is>
          <t>-</t>
        </is>
      </c>
      <c r="R233" s="191" t="inlineStr">
        <is>
          <t>C01</t>
        </is>
      </c>
      <c r="S233" s="193" t="inlineStr">
        <is>
          <t>18-12-004-iCC</t>
        </is>
      </c>
      <c r="T233" s="193" t="inlineStr">
        <is>
          <t>18-IJB-12-004</t>
        </is>
      </c>
      <c r="U233" s="507" t="inlineStr">
        <is>
          <t>DI-MI</t>
        </is>
      </c>
      <c r="V233" s="201" t="n">
        <v>1812</v>
      </c>
      <c r="W233" s="9">
        <f>LEFT(B233,3)</f>
        <v/>
      </c>
      <c r="X233" s="47">
        <f>F233</f>
        <v/>
      </c>
      <c r="Y233" s="47">
        <f>RIGHT(B233,AB233)</f>
        <v/>
      </c>
      <c r="Z233" s="47">
        <f>W233&amp;X233&amp;Y233</f>
        <v/>
      </c>
      <c r="AA233" s="47">
        <f>LEFT(Y233,1)</f>
        <v/>
      </c>
      <c r="AB233" s="193">
        <f>IF(AC233&lt;&gt;"-",7,6)</f>
        <v/>
      </c>
      <c r="AC233" s="193" t="inlineStr">
        <is>
          <t>-</t>
        </is>
      </c>
    </row>
    <row r="234" ht="13.5" customHeight="1" s="521">
      <c r="A234" s="201" t="n">
        <v>1812</v>
      </c>
      <c r="B234" s="187" t="inlineStr">
        <is>
          <t>18-HS-17108</t>
        </is>
      </c>
      <c r="C234" s="182" t="inlineStr">
        <is>
          <t>Pushbutton</t>
        </is>
      </c>
      <c r="D234" s="187" t="inlineStr">
        <is>
          <t>XV-17105 RESET</t>
        </is>
      </c>
      <c r="E234" s="187" t="inlineStr">
        <is>
          <t>1812-PS07-171</t>
        </is>
      </c>
      <c r="F234" s="192" t="inlineStr">
        <is>
          <t>HS</t>
        </is>
      </c>
      <c r="G234" s="193" t="inlineStr">
        <is>
          <t>DCS-DI</t>
        </is>
      </c>
      <c r="H234" s="193" t="inlineStr">
        <is>
          <t>-</t>
        </is>
      </c>
      <c r="I234" s="180" t="inlineStr">
        <is>
          <t>DRY_x000D_(NO)</t>
        </is>
      </c>
      <c r="J234" s="202" t="inlineStr">
        <is>
          <t xml:space="preserve">DRY_x000D_
</t>
        </is>
      </c>
      <c r="K234" s="649" t="inlineStr">
        <is>
          <t>(NO)</t>
        </is>
      </c>
      <c r="L234" s="175" t="n">
        <v>1</v>
      </c>
      <c r="M234" s="192" t="inlineStr">
        <is>
          <t>-</t>
        </is>
      </c>
      <c r="N234" s="191" t="inlineStr">
        <is>
          <t>-</t>
        </is>
      </c>
      <c r="O234" s="178">
        <f>IF(N234="Yes","Y","N")</f>
        <v/>
      </c>
      <c r="P234" s="191" t="inlineStr">
        <is>
          <t>-</t>
        </is>
      </c>
      <c r="Q234" s="196" t="inlineStr">
        <is>
          <t>-</t>
        </is>
      </c>
      <c r="R234" s="191" t="inlineStr">
        <is>
          <t>C01</t>
        </is>
      </c>
      <c r="S234" s="193" t="inlineStr">
        <is>
          <t>18-LCP-2-CC1</t>
        </is>
      </c>
      <c r="T234" s="193" t="inlineStr">
        <is>
          <t>LCP-2</t>
        </is>
      </c>
      <c r="U234" s="507" t="inlineStr">
        <is>
          <t>DI-RE</t>
        </is>
      </c>
      <c r="V234" s="201" t="n">
        <v>1812</v>
      </c>
      <c r="W234" s="9">
        <f>LEFT(B234,3)</f>
        <v/>
      </c>
      <c r="X234" s="47">
        <f>F234</f>
        <v/>
      </c>
      <c r="Y234" s="47">
        <f>RIGHT(B234,AB234)</f>
        <v/>
      </c>
      <c r="Z234" s="47">
        <f>W234&amp;X234&amp;Y234</f>
        <v/>
      </c>
      <c r="AA234" s="47">
        <f>LEFT(Y234,1)</f>
        <v/>
      </c>
      <c r="AB234" s="193">
        <f>IF(AC234&lt;&gt;"-",7,6)</f>
        <v/>
      </c>
      <c r="AC234" s="193" t="inlineStr">
        <is>
          <t>-</t>
        </is>
      </c>
    </row>
    <row r="235" ht="13.5" customHeight="1" s="521">
      <c r="A235" s="201" t="n">
        <v>1812</v>
      </c>
      <c r="B235" s="187" t="inlineStr">
        <is>
          <t>18-XN-17106</t>
        </is>
      </c>
      <c r="C235" s="182" t="inlineStr">
        <is>
          <t>Solenoid Valve</t>
        </is>
      </c>
      <c r="D235" s="187" t="inlineStr">
        <is>
          <t>FLUSHING TO VE-1705</t>
        </is>
      </c>
      <c r="E235" s="187" t="inlineStr">
        <is>
          <t>1812-PS07-171</t>
        </is>
      </c>
      <c r="F235" s="192" t="inlineStr">
        <is>
          <t>XN</t>
        </is>
      </c>
      <c r="G235" s="193" t="inlineStr">
        <is>
          <t>DCS-DO</t>
        </is>
      </c>
      <c r="H235" s="192" t="inlineStr">
        <is>
          <t>Yes</t>
        </is>
      </c>
      <c r="I235" s="514" t="inlineStr">
        <is>
          <t>WET_x000D_(NC)</t>
        </is>
      </c>
      <c r="J235" s="202" t="inlineStr">
        <is>
          <t>WET</t>
        </is>
      </c>
      <c r="K235" s="649" t="inlineStr">
        <is>
          <t>(NC)</t>
        </is>
      </c>
      <c r="L235" s="175" t="n">
        <v>1</v>
      </c>
      <c r="M235" s="192" t="inlineStr">
        <is>
          <t>24VDC</t>
        </is>
      </c>
      <c r="N235" s="192" t="inlineStr">
        <is>
          <t>-</t>
        </is>
      </c>
      <c r="O235" s="178">
        <f>IF(N235="Yes","Y","N")</f>
        <v/>
      </c>
      <c r="P235" s="192" t="inlineStr">
        <is>
          <t>-</t>
        </is>
      </c>
      <c r="Q235" s="195" t="inlineStr">
        <is>
          <t>-</t>
        </is>
      </c>
      <c r="R235" s="191" t="inlineStr">
        <is>
          <t>C01</t>
        </is>
      </c>
      <c r="S235" s="193" t="inlineStr">
        <is>
          <t>18-12-002-CC</t>
        </is>
      </c>
      <c r="T235" s="193" t="inlineStr">
        <is>
          <t>18-EJB-12-002</t>
        </is>
      </c>
      <c r="U235" s="507" t="inlineStr">
        <is>
          <t>DOR-24V</t>
        </is>
      </c>
      <c r="V235" s="201" t="n">
        <v>1812</v>
      </c>
      <c r="W235" s="9">
        <f>LEFT(B235,3)</f>
        <v/>
      </c>
      <c r="X235" s="47">
        <f>F235</f>
        <v/>
      </c>
      <c r="Y235" s="47">
        <f>RIGHT(B235,AB235)</f>
        <v/>
      </c>
      <c r="Z235" s="47">
        <f>W235&amp;X235&amp;Y235</f>
        <v/>
      </c>
      <c r="AA235" s="47">
        <f>LEFT(Y235,1)</f>
        <v/>
      </c>
      <c r="AB235" s="193">
        <f>IF(AC235&lt;&gt;"-",7,6)</f>
        <v/>
      </c>
      <c r="AC235" s="193" t="inlineStr">
        <is>
          <t>-</t>
        </is>
      </c>
    </row>
    <row r="236" ht="13.5" customHeight="1" s="521">
      <c r="A236" s="201" t="n">
        <v>1812</v>
      </c>
      <c r="B236" s="187" t="inlineStr">
        <is>
          <t>18-XZSH-17106</t>
        </is>
      </c>
      <c r="C236" s="182" t="inlineStr">
        <is>
          <t>Limit Switch</t>
        </is>
      </c>
      <c r="D236" s="187" t="inlineStr">
        <is>
          <t>FLUSHING TO VE-1705</t>
        </is>
      </c>
      <c r="E236" s="187" t="inlineStr">
        <is>
          <t>1812-PS07-171</t>
        </is>
      </c>
      <c r="F236" s="192" t="inlineStr">
        <is>
          <t>XZSH</t>
        </is>
      </c>
      <c r="G236" s="193" t="inlineStr">
        <is>
          <t>DCS-DI</t>
        </is>
      </c>
      <c r="H236" s="193" t="inlineStr">
        <is>
          <t>-</t>
        </is>
      </c>
      <c r="I236" s="511" t="inlineStr">
        <is>
          <t>NAMUR(NO)</t>
        </is>
      </c>
      <c r="J236" s="202" t="inlineStr">
        <is>
          <t xml:space="preserve">NAMUR
</t>
        </is>
      </c>
      <c r="K236" s="649" t="inlineStr">
        <is>
          <t>(NO)</t>
        </is>
      </c>
      <c r="L236" s="175" t="n">
        <v>1</v>
      </c>
      <c r="M236" s="192" t="inlineStr">
        <is>
          <t>-</t>
        </is>
      </c>
      <c r="N236" s="191" t="inlineStr">
        <is>
          <t>Yes</t>
        </is>
      </c>
      <c r="O236" s="178">
        <f>IF(N236="Yes","Y","N")</f>
        <v/>
      </c>
      <c r="P236" s="191" t="inlineStr">
        <is>
          <t>-</t>
        </is>
      </c>
      <c r="Q236" s="196" t="inlineStr">
        <is>
          <t>-</t>
        </is>
      </c>
      <c r="R236" s="191" t="inlineStr">
        <is>
          <t>C01</t>
        </is>
      </c>
      <c r="S236" s="193" t="inlineStr">
        <is>
          <t>18-12-005-iCC</t>
        </is>
      </c>
      <c r="T236" s="193" t="inlineStr">
        <is>
          <t>18-IJB-12-005</t>
        </is>
      </c>
      <c r="U236" s="507" t="inlineStr">
        <is>
          <t>DI-MI</t>
        </is>
      </c>
      <c r="V236" s="201" t="n">
        <v>1812</v>
      </c>
      <c r="W236" s="9">
        <f>LEFT(B236,3)</f>
        <v/>
      </c>
      <c r="X236" s="47">
        <f>F236</f>
        <v/>
      </c>
      <c r="Y236" s="47">
        <f>RIGHT(B236,AB236)</f>
        <v/>
      </c>
      <c r="Z236" s="47">
        <f>W236&amp;X236&amp;Y236</f>
        <v/>
      </c>
      <c r="AA236" s="47">
        <f>LEFT(Y236,1)</f>
        <v/>
      </c>
      <c r="AB236" s="193">
        <f>IF(AC236&lt;&gt;"-",7,6)</f>
        <v/>
      </c>
      <c r="AC236" s="193" t="inlineStr">
        <is>
          <t>-</t>
        </is>
      </c>
    </row>
    <row r="237" ht="13.5" customHeight="1" s="521">
      <c r="A237" s="201" t="n">
        <v>1812</v>
      </c>
      <c r="B237" s="187" t="inlineStr">
        <is>
          <t>18-XZSL-17106</t>
        </is>
      </c>
      <c r="C237" s="182" t="inlineStr">
        <is>
          <t>Limit Switch</t>
        </is>
      </c>
      <c r="D237" s="187" t="inlineStr">
        <is>
          <t>FLUSHING TO VE-1705</t>
        </is>
      </c>
      <c r="E237" s="187" t="inlineStr">
        <is>
          <t>1812-PS07-171</t>
        </is>
      </c>
      <c r="F237" s="192" t="inlineStr">
        <is>
          <t>XZSL</t>
        </is>
      </c>
      <c r="G237" s="193" t="inlineStr">
        <is>
          <t>DCS-DI</t>
        </is>
      </c>
      <c r="H237" s="193" t="inlineStr">
        <is>
          <t>-</t>
        </is>
      </c>
      <c r="I237" s="511" t="inlineStr">
        <is>
          <t>NAMUR(NO)</t>
        </is>
      </c>
      <c r="J237" s="202" t="inlineStr">
        <is>
          <t xml:space="preserve">NAMUR
</t>
        </is>
      </c>
      <c r="K237" s="649" t="inlineStr">
        <is>
          <t>(NO)</t>
        </is>
      </c>
      <c r="L237" s="175" t="n">
        <v>1</v>
      </c>
      <c r="M237" s="192" t="inlineStr">
        <is>
          <t>-</t>
        </is>
      </c>
      <c r="N237" s="191" t="inlineStr">
        <is>
          <t>Yes</t>
        </is>
      </c>
      <c r="O237" s="178">
        <f>IF(N237="Yes","Y","N")</f>
        <v/>
      </c>
      <c r="P237" s="191" t="inlineStr">
        <is>
          <t>-</t>
        </is>
      </c>
      <c r="Q237" s="196" t="inlineStr">
        <is>
          <t>-</t>
        </is>
      </c>
      <c r="R237" s="191" t="inlineStr">
        <is>
          <t>C01</t>
        </is>
      </c>
      <c r="S237" s="193" t="inlineStr">
        <is>
          <t>18-12-005-iCC</t>
        </is>
      </c>
      <c r="T237" s="193" t="inlineStr">
        <is>
          <t>18-IJB-12-005</t>
        </is>
      </c>
      <c r="U237" s="507" t="inlineStr">
        <is>
          <t>DI-MI</t>
        </is>
      </c>
      <c r="V237" s="201" t="n">
        <v>1812</v>
      </c>
      <c r="W237" s="9">
        <f>LEFT(B237,3)</f>
        <v/>
      </c>
      <c r="X237" s="47">
        <f>F237</f>
        <v/>
      </c>
      <c r="Y237" s="47">
        <f>RIGHT(B237,AB237)</f>
        <v/>
      </c>
      <c r="Z237" s="47">
        <f>W237&amp;X237&amp;Y237</f>
        <v/>
      </c>
      <c r="AA237" s="47">
        <f>LEFT(Y237,1)</f>
        <v/>
      </c>
      <c r="AB237" s="193">
        <f>IF(AC237&lt;&gt;"-",7,6)</f>
        <v/>
      </c>
      <c r="AC237" s="193" t="inlineStr">
        <is>
          <t>-</t>
        </is>
      </c>
    </row>
    <row r="238" ht="13.5" customHeight="1" s="521">
      <c r="A238" s="201" t="n">
        <v>1812</v>
      </c>
      <c r="B238" s="187" t="inlineStr">
        <is>
          <t>18-XHSO-17106</t>
        </is>
      </c>
      <c r="C238" s="182" t="inlineStr">
        <is>
          <t>Pushbutton</t>
        </is>
      </c>
      <c r="D238" s="187" t="inlineStr">
        <is>
          <t>FLUSHING TO VE-1705</t>
        </is>
      </c>
      <c r="E238" s="187" t="inlineStr">
        <is>
          <t>1812-PS07-171</t>
        </is>
      </c>
      <c r="F238" s="192" t="inlineStr">
        <is>
          <t>XHSO</t>
        </is>
      </c>
      <c r="G238" s="193" t="inlineStr">
        <is>
          <t>DCS-DI</t>
        </is>
      </c>
      <c r="H238" s="193" t="inlineStr">
        <is>
          <t>-</t>
        </is>
      </c>
      <c r="I238" s="180" t="inlineStr">
        <is>
          <t>DRY_x000D_(NO)</t>
        </is>
      </c>
      <c r="J238" s="202" t="inlineStr">
        <is>
          <t xml:space="preserve">DRY_x000D_
</t>
        </is>
      </c>
      <c r="K238" s="649" t="inlineStr">
        <is>
          <t>(NO)</t>
        </is>
      </c>
      <c r="L238" s="175" t="n">
        <v>1</v>
      </c>
      <c r="M238" s="192" t="inlineStr">
        <is>
          <t>-</t>
        </is>
      </c>
      <c r="N238" s="191" t="inlineStr">
        <is>
          <t>-</t>
        </is>
      </c>
      <c r="O238" s="178">
        <f>IF(N238="Yes","Y","N")</f>
        <v/>
      </c>
      <c r="P238" s="191" t="inlineStr">
        <is>
          <t>-</t>
        </is>
      </c>
      <c r="Q238" s="196" t="inlineStr">
        <is>
          <t>-</t>
        </is>
      </c>
      <c r="R238" s="191" t="inlineStr">
        <is>
          <t>C01</t>
        </is>
      </c>
      <c r="S238" s="193" t="inlineStr">
        <is>
          <t>18-LCP-2-CC1</t>
        </is>
      </c>
      <c r="T238" s="193" t="inlineStr">
        <is>
          <t>LCP-2</t>
        </is>
      </c>
      <c r="U238" s="507" t="inlineStr">
        <is>
          <t>DI-RE</t>
        </is>
      </c>
      <c r="V238" s="201" t="n">
        <v>1812</v>
      </c>
      <c r="W238" s="9">
        <f>LEFT(B238,3)</f>
        <v/>
      </c>
      <c r="X238" s="47">
        <f>F238</f>
        <v/>
      </c>
      <c r="Y238" s="47">
        <f>RIGHT(B238,AB238)</f>
        <v/>
      </c>
      <c r="Z238" s="47">
        <f>W238&amp;X238&amp;Y238</f>
        <v/>
      </c>
      <c r="AA238" s="47">
        <f>LEFT(Y238,1)</f>
        <v/>
      </c>
      <c r="AB238" s="193">
        <f>IF(AC238&lt;&gt;"-",7,6)</f>
        <v/>
      </c>
      <c r="AC238" s="193" t="inlineStr">
        <is>
          <t>-</t>
        </is>
      </c>
    </row>
    <row r="239" ht="13.5" customHeight="1" s="521">
      <c r="A239" s="201" t="n">
        <v>1812</v>
      </c>
      <c r="B239" s="187" t="inlineStr">
        <is>
          <t>18-XHSC-17106</t>
        </is>
      </c>
      <c r="C239" s="182" t="inlineStr">
        <is>
          <t>Pushbutton</t>
        </is>
      </c>
      <c r="D239" s="187" t="inlineStr">
        <is>
          <t>FLUSHING TO VE-1705</t>
        </is>
      </c>
      <c r="E239" s="187" t="inlineStr">
        <is>
          <t>1812-PS07-171</t>
        </is>
      </c>
      <c r="F239" s="192" t="inlineStr">
        <is>
          <t>XHSC</t>
        </is>
      </c>
      <c r="G239" s="193" t="inlineStr">
        <is>
          <t>DCS-DI</t>
        </is>
      </c>
      <c r="H239" s="193" t="inlineStr">
        <is>
          <t>-</t>
        </is>
      </c>
      <c r="I239" s="180" t="inlineStr">
        <is>
          <t>DRY_x000D_(NO)</t>
        </is>
      </c>
      <c r="J239" s="202" t="inlineStr">
        <is>
          <t xml:space="preserve">DRY_x000D_
</t>
        </is>
      </c>
      <c r="K239" s="649" t="inlineStr">
        <is>
          <t>(NO)</t>
        </is>
      </c>
      <c r="L239" s="175" t="n">
        <v>1</v>
      </c>
      <c r="M239" s="192" t="inlineStr">
        <is>
          <t>-</t>
        </is>
      </c>
      <c r="N239" s="191" t="inlineStr">
        <is>
          <t>-</t>
        </is>
      </c>
      <c r="O239" s="178">
        <f>IF(N239="Yes","Y","N")</f>
        <v/>
      </c>
      <c r="P239" s="191" t="inlineStr">
        <is>
          <t>-</t>
        </is>
      </c>
      <c r="Q239" s="196" t="inlineStr">
        <is>
          <t>-</t>
        </is>
      </c>
      <c r="R239" s="191" t="inlineStr">
        <is>
          <t>C01</t>
        </is>
      </c>
      <c r="S239" s="193" t="inlineStr">
        <is>
          <t>18-LCP-2-CC1</t>
        </is>
      </c>
      <c r="T239" s="193" t="inlineStr">
        <is>
          <t>LCP-2</t>
        </is>
      </c>
      <c r="U239" s="507" t="inlineStr">
        <is>
          <t>DI-RE</t>
        </is>
      </c>
      <c r="V239" s="201" t="n">
        <v>1812</v>
      </c>
      <c r="W239" s="9">
        <f>LEFT(B239,3)</f>
        <v/>
      </c>
      <c r="X239" s="47">
        <f>F239</f>
        <v/>
      </c>
      <c r="Y239" s="47">
        <f>RIGHT(B239,AB239)</f>
        <v/>
      </c>
      <c r="Z239" s="47">
        <f>W239&amp;X239&amp;Y239</f>
        <v/>
      </c>
      <c r="AA239" s="47">
        <f>LEFT(Y239,1)</f>
        <v/>
      </c>
      <c r="AB239" s="193">
        <f>IF(AC239&lt;&gt;"-",7,6)</f>
        <v/>
      </c>
      <c r="AC239" s="193" t="inlineStr">
        <is>
          <t>-</t>
        </is>
      </c>
    </row>
    <row r="240" ht="13.5" customHeight="1" s="521">
      <c r="A240" s="201" t="n">
        <v>1812</v>
      </c>
      <c r="B240" s="187" t="inlineStr">
        <is>
          <t>18-XN-17107</t>
        </is>
      </c>
      <c r="C240" s="182" t="inlineStr">
        <is>
          <t>Solenoid Valve</t>
        </is>
      </c>
      <c r="D240" s="187" t="inlineStr">
        <is>
          <t>ISOPROPANOL TO VE-1705</t>
        </is>
      </c>
      <c r="E240" s="187" t="inlineStr">
        <is>
          <t>1812-PS07-171</t>
        </is>
      </c>
      <c r="F240" s="192" t="inlineStr">
        <is>
          <t>XN</t>
        </is>
      </c>
      <c r="G240" s="193" t="inlineStr">
        <is>
          <t>DCS-DO</t>
        </is>
      </c>
      <c r="H240" s="192" t="inlineStr">
        <is>
          <t>Yes</t>
        </is>
      </c>
      <c r="I240" s="514" t="inlineStr">
        <is>
          <t>WET_x000D_(NC)</t>
        </is>
      </c>
      <c r="J240" s="202" t="inlineStr">
        <is>
          <t>WET</t>
        </is>
      </c>
      <c r="K240" s="649" t="inlineStr">
        <is>
          <t>(NC)</t>
        </is>
      </c>
      <c r="L240" s="175" t="n">
        <v>1</v>
      </c>
      <c r="M240" s="192" t="inlineStr">
        <is>
          <t>24VDC</t>
        </is>
      </c>
      <c r="N240" s="192" t="inlineStr">
        <is>
          <t>-</t>
        </is>
      </c>
      <c r="O240" s="178">
        <f>IF(N240="Yes","Y","N")</f>
        <v/>
      </c>
      <c r="P240" s="192" t="inlineStr">
        <is>
          <t>-</t>
        </is>
      </c>
      <c r="Q240" s="195" t="inlineStr">
        <is>
          <t>-</t>
        </is>
      </c>
      <c r="R240" s="191" t="inlineStr">
        <is>
          <t>C01</t>
        </is>
      </c>
      <c r="S240" s="193" t="inlineStr">
        <is>
          <t>18-12-002-CC</t>
        </is>
      </c>
      <c r="T240" s="193" t="inlineStr">
        <is>
          <t>18-EJB-12-002</t>
        </is>
      </c>
      <c r="U240" s="507" t="inlineStr">
        <is>
          <t>DOR-24V</t>
        </is>
      </c>
      <c r="V240" s="201" t="n">
        <v>1812</v>
      </c>
      <c r="W240" s="9">
        <f>LEFT(B240,3)</f>
        <v/>
      </c>
      <c r="X240" s="47">
        <f>F240</f>
        <v/>
      </c>
      <c r="Y240" s="47">
        <f>RIGHT(B240,AB240)</f>
        <v/>
      </c>
      <c r="Z240" s="47">
        <f>W240&amp;X240&amp;Y240</f>
        <v/>
      </c>
      <c r="AA240" s="47">
        <f>LEFT(Y240,1)</f>
        <v/>
      </c>
      <c r="AB240" s="193">
        <f>IF(AC240&lt;&gt;"-",7,6)</f>
        <v/>
      </c>
      <c r="AC240" s="193" t="inlineStr">
        <is>
          <t>-</t>
        </is>
      </c>
    </row>
    <row r="241" ht="13.5" customHeight="1" s="521">
      <c r="A241" s="201" t="n">
        <v>1812</v>
      </c>
      <c r="B241" s="187" t="inlineStr">
        <is>
          <t>18-XZSH-17107</t>
        </is>
      </c>
      <c r="C241" s="182" t="inlineStr">
        <is>
          <t>Limit Switch</t>
        </is>
      </c>
      <c r="D241" s="187" t="inlineStr">
        <is>
          <t>ISOPROPANOL TO VE-1705</t>
        </is>
      </c>
      <c r="E241" s="187" t="inlineStr">
        <is>
          <t>1812-PS07-171</t>
        </is>
      </c>
      <c r="F241" s="192" t="inlineStr">
        <is>
          <t>XZSH</t>
        </is>
      </c>
      <c r="G241" s="193" t="inlineStr">
        <is>
          <t>DCS-DI</t>
        </is>
      </c>
      <c r="H241" s="193" t="inlineStr">
        <is>
          <t>-</t>
        </is>
      </c>
      <c r="I241" s="511" t="inlineStr">
        <is>
          <t>NAMUR(NO)</t>
        </is>
      </c>
      <c r="J241" s="202" t="inlineStr">
        <is>
          <t xml:space="preserve">NAMUR
</t>
        </is>
      </c>
      <c r="K241" s="649" t="inlineStr">
        <is>
          <t>(NO)</t>
        </is>
      </c>
      <c r="L241" s="175" t="n">
        <v>1</v>
      </c>
      <c r="M241" s="192" t="inlineStr">
        <is>
          <t>-</t>
        </is>
      </c>
      <c r="N241" s="191" t="inlineStr">
        <is>
          <t>Yes</t>
        </is>
      </c>
      <c r="O241" s="178">
        <f>IF(N241="Yes","Y","N")</f>
        <v/>
      </c>
      <c r="P241" s="191" t="inlineStr">
        <is>
          <t>-</t>
        </is>
      </c>
      <c r="Q241" s="196" t="inlineStr">
        <is>
          <t>-</t>
        </is>
      </c>
      <c r="R241" s="191" t="inlineStr">
        <is>
          <t>C01</t>
        </is>
      </c>
      <c r="S241" s="193" t="inlineStr">
        <is>
          <t>18-12-005-iCC</t>
        </is>
      </c>
      <c r="T241" s="193" t="inlineStr">
        <is>
          <t>18-IJB-12-005</t>
        </is>
      </c>
      <c r="U241" s="507" t="inlineStr">
        <is>
          <t>DI-MI</t>
        </is>
      </c>
      <c r="V241" s="201" t="n">
        <v>1812</v>
      </c>
      <c r="W241" s="9">
        <f>LEFT(B241,3)</f>
        <v/>
      </c>
      <c r="X241" s="47">
        <f>F241</f>
        <v/>
      </c>
      <c r="Y241" s="47">
        <f>RIGHT(B241,AB241)</f>
        <v/>
      </c>
      <c r="Z241" s="47">
        <f>W241&amp;X241&amp;Y241</f>
        <v/>
      </c>
      <c r="AA241" s="47">
        <f>LEFT(Y241,1)</f>
        <v/>
      </c>
      <c r="AB241" s="193">
        <f>IF(AC241&lt;&gt;"-",7,6)</f>
        <v/>
      </c>
      <c r="AC241" s="193" t="inlineStr">
        <is>
          <t>-</t>
        </is>
      </c>
    </row>
    <row r="242" ht="13.5" customHeight="1" s="521">
      <c r="A242" s="201" t="n">
        <v>1812</v>
      </c>
      <c r="B242" s="187" t="inlineStr">
        <is>
          <t>18-XZSL-17107</t>
        </is>
      </c>
      <c r="C242" s="182" t="inlineStr">
        <is>
          <t>Limit Switch</t>
        </is>
      </c>
      <c r="D242" s="187" t="inlineStr">
        <is>
          <t>ISOPROPANOL TO VE-1705</t>
        </is>
      </c>
      <c r="E242" s="187" t="inlineStr">
        <is>
          <t>1812-PS07-171</t>
        </is>
      </c>
      <c r="F242" s="192" t="inlineStr">
        <is>
          <t>XZSL</t>
        </is>
      </c>
      <c r="G242" s="193" t="inlineStr">
        <is>
          <t>DCS-DI</t>
        </is>
      </c>
      <c r="H242" s="193" t="inlineStr">
        <is>
          <t>-</t>
        </is>
      </c>
      <c r="I242" s="511" t="inlineStr">
        <is>
          <t>NAMUR(NO)</t>
        </is>
      </c>
      <c r="J242" s="202" t="inlineStr">
        <is>
          <t xml:space="preserve">NAMUR
</t>
        </is>
      </c>
      <c r="K242" s="649" t="inlineStr">
        <is>
          <t>(NO)</t>
        </is>
      </c>
      <c r="L242" s="175" t="n">
        <v>1</v>
      </c>
      <c r="M242" s="192" t="inlineStr">
        <is>
          <t>-</t>
        </is>
      </c>
      <c r="N242" s="191" t="inlineStr">
        <is>
          <t>Yes</t>
        </is>
      </c>
      <c r="O242" s="178">
        <f>IF(N242="Yes","Y","N")</f>
        <v/>
      </c>
      <c r="P242" s="191" t="inlineStr">
        <is>
          <t>-</t>
        </is>
      </c>
      <c r="Q242" s="196" t="inlineStr">
        <is>
          <t>-</t>
        </is>
      </c>
      <c r="R242" s="191" t="inlineStr">
        <is>
          <t>C01</t>
        </is>
      </c>
      <c r="S242" s="193" t="inlineStr">
        <is>
          <t>18-12-005-iCC</t>
        </is>
      </c>
      <c r="T242" s="193" t="inlineStr">
        <is>
          <t>18-IJB-12-005</t>
        </is>
      </c>
      <c r="U242" s="507" t="inlineStr">
        <is>
          <t>DI-MI</t>
        </is>
      </c>
      <c r="V242" s="201" t="n">
        <v>1812</v>
      </c>
      <c r="W242" s="9">
        <f>LEFT(B242,3)</f>
        <v/>
      </c>
      <c r="X242" s="47">
        <f>F242</f>
        <v/>
      </c>
      <c r="Y242" s="47">
        <f>RIGHT(B242,AB242)</f>
        <v/>
      </c>
      <c r="Z242" s="47">
        <f>W242&amp;X242&amp;Y242</f>
        <v/>
      </c>
      <c r="AA242" s="47">
        <f>LEFT(Y242,1)</f>
        <v/>
      </c>
      <c r="AB242" s="193">
        <f>IF(AC242&lt;&gt;"-",7,6)</f>
        <v/>
      </c>
      <c r="AC242" s="193" t="inlineStr">
        <is>
          <t>-</t>
        </is>
      </c>
    </row>
    <row r="243" ht="13.5" customHeight="1" s="521">
      <c r="A243" s="201" t="n">
        <v>1812</v>
      </c>
      <c r="B243" s="187" t="inlineStr">
        <is>
          <t>18-XHSO-17107</t>
        </is>
      </c>
      <c r="C243" s="182" t="inlineStr">
        <is>
          <t>Pushbutton</t>
        </is>
      </c>
      <c r="D243" s="187" t="inlineStr">
        <is>
          <t>ISOPROPANOL TO VE-1705</t>
        </is>
      </c>
      <c r="E243" s="187" t="inlineStr">
        <is>
          <t>1812-PS07-171</t>
        </is>
      </c>
      <c r="F243" s="192" t="inlineStr">
        <is>
          <t>XHSO</t>
        </is>
      </c>
      <c r="G243" s="193" t="inlineStr">
        <is>
          <t>DCS-DI</t>
        </is>
      </c>
      <c r="H243" s="193" t="inlineStr">
        <is>
          <t>-</t>
        </is>
      </c>
      <c r="I243" s="180" t="inlineStr">
        <is>
          <t>DRY_x000D_(NO)</t>
        </is>
      </c>
      <c r="J243" s="202" t="inlineStr">
        <is>
          <t xml:space="preserve">DRY_x000D_
</t>
        </is>
      </c>
      <c r="K243" s="649" t="inlineStr">
        <is>
          <t>(NO)</t>
        </is>
      </c>
      <c r="L243" s="175" t="n">
        <v>1</v>
      </c>
      <c r="M243" s="192" t="inlineStr">
        <is>
          <t>-</t>
        </is>
      </c>
      <c r="N243" s="191" t="inlineStr">
        <is>
          <t>-</t>
        </is>
      </c>
      <c r="O243" s="178">
        <f>IF(N243="Yes","Y","N")</f>
        <v/>
      </c>
      <c r="P243" s="191" t="inlineStr">
        <is>
          <t>-</t>
        </is>
      </c>
      <c r="Q243" s="196" t="inlineStr">
        <is>
          <t>-</t>
        </is>
      </c>
      <c r="R243" s="191" t="inlineStr">
        <is>
          <t>C01</t>
        </is>
      </c>
      <c r="S243" s="193" t="inlineStr">
        <is>
          <t>18-LCP-2-CC1</t>
        </is>
      </c>
      <c r="T243" s="193" t="inlineStr">
        <is>
          <t>LCP-2</t>
        </is>
      </c>
      <c r="U243" s="507" t="inlineStr">
        <is>
          <t>DI-RE</t>
        </is>
      </c>
      <c r="V243" s="201" t="n">
        <v>1812</v>
      </c>
      <c r="W243" s="9">
        <f>LEFT(B243,3)</f>
        <v/>
      </c>
      <c r="X243" s="47">
        <f>F243</f>
        <v/>
      </c>
      <c r="Y243" s="47">
        <f>RIGHT(B243,AB243)</f>
        <v/>
      </c>
      <c r="Z243" s="47">
        <f>W243&amp;X243&amp;Y243</f>
        <v/>
      </c>
      <c r="AA243" s="47">
        <f>LEFT(Y243,1)</f>
        <v/>
      </c>
      <c r="AB243" s="193">
        <f>IF(AC243&lt;&gt;"-",7,6)</f>
        <v/>
      </c>
      <c r="AC243" s="193" t="inlineStr">
        <is>
          <t>-</t>
        </is>
      </c>
    </row>
    <row r="244" ht="13.5" customHeight="1" s="521">
      <c r="A244" s="201" t="n">
        <v>1812</v>
      </c>
      <c r="B244" s="187" t="inlineStr">
        <is>
          <t>18-XHSC-17107</t>
        </is>
      </c>
      <c r="C244" s="182" t="inlineStr">
        <is>
          <t>Pushbutton</t>
        </is>
      </c>
      <c r="D244" s="187" t="inlineStr">
        <is>
          <t>ISOPROPANOL TO VE-1705</t>
        </is>
      </c>
      <c r="E244" s="187" t="inlineStr">
        <is>
          <t>1812-PS07-171</t>
        </is>
      </c>
      <c r="F244" s="192" t="inlineStr">
        <is>
          <t>XHSC</t>
        </is>
      </c>
      <c r="G244" s="193" t="inlineStr">
        <is>
          <t>DCS-DI</t>
        </is>
      </c>
      <c r="H244" s="193" t="inlineStr">
        <is>
          <t>-</t>
        </is>
      </c>
      <c r="I244" s="180" t="inlineStr">
        <is>
          <t>DRY_x000D_(NO)</t>
        </is>
      </c>
      <c r="J244" s="202" t="inlineStr">
        <is>
          <t xml:space="preserve">DRY_x000D_
</t>
        </is>
      </c>
      <c r="K244" s="649" t="inlineStr">
        <is>
          <t>(NO)</t>
        </is>
      </c>
      <c r="L244" s="175" t="n">
        <v>1</v>
      </c>
      <c r="M244" s="192" t="inlineStr">
        <is>
          <t>-</t>
        </is>
      </c>
      <c r="N244" s="191" t="inlineStr">
        <is>
          <t>-</t>
        </is>
      </c>
      <c r="O244" s="178">
        <f>IF(N244="Yes","Y","N")</f>
        <v/>
      </c>
      <c r="P244" s="191" t="inlineStr">
        <is>
          <t>-</t>
        </is>
      </c>
      <c r="Q244" s="196" t="inlineStr">
        <is>
          <t>-</t>
        </is>
      </c>
      <c r="R244" s="191" t="inlineStr">
        <is>
          <t>C01</t>
        </is>
      </c>
      <c r="S244" s="193" t="inlineStr">
        <is>
          <t>18-LCP-2-CC1</t>
        </is>
      </c>
      <c r="T244" s="193" t="inlineStr">
        <is>
          <t>LCP-2</t>
        </is>
      </c>
      <c r="U244" s="507" t="inlineStr">
        <is>
          <t>DI-RE</t>
        </is>
      </c>
      <c r="V244" s="201" t="n">
        <v>1812</v>
      </c>
      <c r="W244" s="9">
        <f>LEFT(B244,3)</f>
        <v/>
      </c>
      <c r="X244" s="47">
        <f>F244</f>
        <v/>
      </c>
      <c r="Y244" s="47">
        <f>RIGHT(B244,AB244)</f>
        <v/>
      </c>
      <c r="Z244" s="47">
        <f>W244&amp;X244&amp;Y244</f>
        <v/>
      </c>
      <c r="AA244" s="47">
        <f>LEFT(Y244,1)</f>
        <v/>
      </c>
      <c r="AB244" s="193">
        <f>IF(AC244&lt;&gt;"-",7,6)</f>
        <v/>
      </c>
      <c r="AC244" s="193" t="inlineStr">
        <is>
          <t>-</t>
        </is>
      </c>
    </row>
    <row r="245" ht="13.5" customHeight="1" s="521">
      <c r="A245" s="201" t="n">
        <v>1812</v>
      </c>
      <c r="B245" s="187" t="inlineStr">
        <is>
          <t>18-XZSH-17108</t>
        </is>
      </c>
      <c r="C245" s="182" t="inlineStr">
        <is>
          <t>Limit Switch</t>
        </is>
      </c>
      <c r="D245" s="187" t="inlineStr">
        <is>
          <t>WASTE WHITE OIL FROM VE-1705 TO DRUM</t>
        </is>
      </c>
      <c r="E245" s="187" t="inlineStr">
        <is>
          <t>1812-PS07-171</t>
        </is>
      </c>
      <c r="F245" s="192" t="inlineStr">
        <is>
          <t>XZSH</t>
        </is>
      </c>
      <c r="G245" s="193" t="inlineStr">
        <is>
          <t>DCS-DI</t>
        </is>
      </c>
      <c r="H245" s="193" t="inlineStr">
        <is>
          <t>-</t>
        </is>
      </c>
      <c r="I245" s="511" t="inlineStr">
        <is>
          <t>NAMUR(NO)</t>
        </is>
      </c>
      <c r="J245" s="202" t="inlineStr">
        <is>
          <t xml:space="preserve">NAMUR
</t>
        </is>
      </c>
      <c r="K245" s="649" t="inlineStr">
        <is>
          <t>(NO)</t>
        </is>
      </c>
      <c r="L245" s="175" t="n">
        <v>1</v>
      </c>
      <c r="M245" s="192" t="inlineStr">
        <is>
          <t>-</t>
        </is>
      </c>
      <c r="N245" s="191" t="inlineStr">
        <is>
          <t>Yes</t>
        </is>
      </c>
      <c r="O245" s="178">
        <f>IF(N245="Yes","Y","N")</f>
        <v/>
      </c>
      <c r="P245" s="191" t="inlineStr">
        <is>
          <t>-</t>
        </is>
      </c>
      <c r="Q245" s="196" t="inlineStr">
        <is>
          <t>-</t>
        </is>
      </c>
      <c r="R245" s="191" t="inlineStr">
        <is>
          <t>C01</t>
        </is>
      </c>
      <c r="S245" s="193" t="inlineStr">
        <is>
          <t>18-12-006-iCC</t>
        </is>
      </c>
      <c r="T245" s="193" t="inlineStr">
        <is>
          <t>18-IJB-12-006</t>
        </is>
      </c>
      <c r="U245" s="507" t="inlineStr">
        <is>
          <t>DI-MI</t>
        </is>
      </c>
      <c r="V245" s="201" t="n">
        <v>1812</v>
      </c>
      <c r="W245" s="9">
        <f>LEFT(B245,3)</f>
        <v/>
      </c>
      <c r="X245" s="47">
        <f>F245</f>
        <v/>
      </c>
      <c r="Y245" s="47">
        <f>RIGHT(B245,AB245)</f>
        <v/>
      </c>
      <c r="Z245" s="47">
        <f>W245&amp;X245&amp;Y245</f>
        <v/>
      </c>
      <c r="AA245" s="47">
        <f>LEFT(Y245,1)</f>
        <v/>
      </c>
      <c r="AB245" s="193">
        <f>IF(AC245&lt;&gt;"-",7,6)</f>
        <v/>
      </c>
      <c r="AC245" s="193" t="inlineStr">
        <is>
          <t>-</t>
        </is>
      </c>
    </row>
    <row r="246" ht="13.5" customHeight="1" s="521">
      <c r="A246" s="201" t="n">
        <v>1812</v>
      </c>
      <c r="B246" s="187" t="inlineStr">
        <is>
          <t>18-XZSL-17108</t>
        </is>
      </c>
      <c r="C246" s="182" t="inlineStr">
        <is>
          <t>Limit Switch</t>
        </is>
      </c>
      <c r="D246" s="187" t="inlineStr">
        <is>
          <t>WASTE WHITE OIL FROM VE-1705 TO DRUM</t>
        </is>
      </c>
      <c r="E246" s="187" t="inlineStr">
        <is>
          <t>1812-PS07-171</t>
        </is>
      </c>
      <c r="F246" s="192" t="inlineStr">
        <is>
          <t>XZSL</t>
        </is>
      </c>
      <c r="G246" s="193" t="inlineStr">
        <is>
          <t>DCS-DI</t>
        </is>
      </c>
      <c r="H246" s="193" t="inlineStr">
        <is>
          <t>-</t>
        </is>
      </c>
      <c r="I246" s="511" t="inlineStr">
        <is>
          <t>NAMUR(NO)</t>
        </is>
      </c>
      <c r="J246" s="202" t="inlineStr">
        <is>
          <t xml:space="preserve">NAMUR
</t>
        </is>
      </c>
      <c r="K246" s="649" t="inlineStr">
        <is>
          <t>(NO)</t>
        </is>
      </c>
      <c r="L246" s="175" t="n">
        <v>1</v>
      </c>
      <c r="M246" s="192" t="inlineStr">
        <is>
          <t>-</t>
        </is>
      </c>
      <c r="N246" s="191" t="inlineStr">
        <is>
          <t>Yes</t>
        </is>
      </c>
      <c r="O246" s="178">
        <f>IF(N246="Yes","Y","N")</f>
        <v/>
      </c>
      <c r="P246" s="191" t="inlineStr">
        <is>
          <t>-</t>
        </is>
      </c>
      <c r="Q246" s="196" t="inlineStr">
        <is>
          <t>-</t>
        </is>
      </c>
      <c r="R246" s="191" t="inlineStr">
        <is>
          <t>C01</t>
        </is>
      </c>
      <c r="S246" s="193" t="inlineStr">
        <is>
          <t>18-12-006-iCC</t>
        </is>
      </c>
      <c r="T246" s="193" t="inlineStr">
        <is>
          <t>18-IJB-12-006</t>
        </is>
      </c>
      <c r="U246" s="507" t="inlineStr">
        <is>
          <t>DI-MI</t>
        </is>
      </c>
      <c r="V246" s="201" t="n">
        <v>1812</v>
      </c>
      <c r="W246" s="9">
        <f>LEFT(B246,3)</f>
        <v/>
      </c>
      <c r="X246" s="47">
        <f>F246</f>
        <v/>
      </c>
      <c r="Y246" s="47">
        <f>RIGHT(B246,AB246)</f>
        <v/>
      </c>
      <c r="Z246" s="47">
        <f>W246&amp;X246&amp;Y246</f>
        <v/>
      </c>
      <c r="AA246" s="47">
        <f>LEFT(Y246,1)</f>
        <v/>
      </c>
      <c r="AB246" s="193">
        <f>IF(AC246&lt;&gt;"-",7,6)</f>
        <v/>
      </c>
      <c r="AC246" s="193" t="inlineStr">
        <is>
          <t>-</t>
        </is>
      </c>
    </row>
    <row r="247" ht="13.5" customHeight="1" s="521">
      <c r="A247" s="201" t="n">
        <v>1812</v>
      </c>
      <c r="B247" s="187" t="inlineStr">
        <is>
          <t>18-XN-17111</t>
        </is>
      </c>
      <c r="C247" s="182" t="inlineStr">
        <is>
          <t>Solenoid Valve</t>
        </is>
      </c>
      <c r="D247" s="187" t="inlineStr">
        <is>
          <t>White Oil to VE-1701</t>
        </is>
      </c>
      <c r="E247" s="187" t="inlineStr">
        <is>
          <t>1812-PS07-171</t>
        </is>
      </c>
      <c r="F247" s="192" t="inlineStr">
        <is>
          <t>XN</t>
        </is>
      </c>
      <c r="G247" s="193" t="inlineStr">
        <is>
          <t>DCS-DO</t>
        </is>
      </c>
      <c r="H247" s="192" t="inlineStr">
        <is>
          <t>Yes</t>
        </is>
      </c>
      <c r="I247" s="514" t="inlineStr">
        <is>
          <t>WET_x000D_(NC)</t>
        </is>
      </c>
      <c r="J247" s="202" t="inlineStr">
        <is>
          <t>WET</t>
        </is>
      </c>
      <c r="K247" s="649" t="inlineStr">
        <is>
          <t>(NC)</t>
        </is>
      </c>
      <c r="L247" s="175" t="n">
        <v>1</v>
      </c>
      <c r="M247" s="192" t="inlineStr">
        <is>
          <t>24VDC</t>
        </is>
      </c>
      <c r="N247" s="192" t="inlineStr">
        <is>
          <t>-</t>
        </is>
      </c>
      <c r="O247" s="178">
        <f>IF(N247="Yes","Y","N")</f>
        <v/>
      </c>
      <c r="P247" s="192" t="inlineStr">
        <is>
          <t>-</t>
        </is>
      </c>
      <c r="Q247" s="195" t="inlineStr">
        <is>
          <t>-</t>
        </is>
      </c>
      <c r="R247" s="191" t="inlineStr">
        <is>
          <t>C01</t>
        </is>
      </c>
      <c r="S247" s="193" t="inlineStr">
        <is>
          <t>18-12-002-CC</t>
        </is>
      </c>
      <c r="T247" s="193" t="inlineStr">
        <is>
          <t>18-EJB-12-002</t>
        </is>
      </c>
      <c r="U247" s="507" t="inlineStr">
        <is>
          <t>DOR-24V</t>
        </is>
      </c>
      <c r="V247" s="201" t="n">
        <v>1812</v>
      </c>
      <c r="W247" s="9">
        <f>LEFT(B247,3)</f>
        <v/>
      </c>
      <c r="X247" s="47">
        <f>F247</f>
        <v/>
      </c>
      <c r="Y247" s="47">
        <f>RIGHT(B247,AB247)</f>
        <v/>
      </c>
      <c r="Z247" s="47">
        <f>W247&amp;X247&amp;Y247</f>
        <v/>
      </c>
      <c r="AA247" s="47">
        <f>LEFT(Y247,1)</f>
        <v/>
      </c>
      <c r="AB247" s="193">
        <f>IF(AC247&lt;&gt;"-",7,6)</f>
        <v/>
      </c>
      <c r="AC247" s="193" t="inlineStr">
        <is>
          <t>-</t>
        </is>
      </c>
    </row>
    <row r="248" ht="13.5" customHeight="1" s="521">
      <c r="A248" s="201" t="n">
        <v>1812</v>
      </c>
      <c r="B248" s="187" t="inlineStr">
        <is>
          <t>18-XZSH-17111</t>
        </is>
      </c>
      <c r="C248" s="182" t="inlineStr">
        <is>
          <t>Limit Switch</t>
        </is>
      </c>
      <c r="D248" s="187" t="inlineStr">
        <is>
          <t>White Oil to VE-1701</t>
        </is>
      </c>
      <c r="E248" s="187" t="inlineStr">
        <is>
          <t>1812-PS07-171</t>
        </is>
      </c>
      <c r="F248" s="192" t="inlineStr">
        <is>
          <t>XZSH</t>
        </is>
      </c>
      <c r="G248" s="193" t="inlineStr">
        <is>
          <t>DCS-DI</t>
        </is>
      </c>
      <c r="H248" s="193" t="inlineStr">
        <is>
          <t>-</t>
        </is>
      </c>
      <c r="I248" s="511" t="inlineStr">
        <is>
          <t>NAMUR(NO)</t>
        </is>
      </c>
      <c r="J248" s="202" t="inlineStr">
        <is>
          <t xml:space="preserve">NAMUR
</t>
        </is>
      </c>
      <c r="K248" s="649" t="inlineStr">
        <is>
          <t>(NO)</t>
        </is>
      </c>
      <c r="L248" s="175" t="n">
        <v>1</v>
      </c>
      <c r="M248" s="192" t="inlineStr">
        <is>
          <t>-</t>
        </is>
      </c>
      <c r="N248" s="191" t="inlineStr">
        <is>
          <t>Yes</t>
        </is>
      </c>
      <c r="O248" s="178">
        <f>IF(N248="Yes","Y","N")</f>
        <v/>
      </c>
      <c r="P248" s="191" t="inlineStr">
        <is>
          <t>-</t>
        </is>
      </c>
      <c r="Q248" s="196" t="inlineStr">
        <is>
          <t>-</t>
        </is>
      </c>
      <c r="R248" s="191" t="inlineStr">
        <is>
          <t>C01</t>
        </is>
      </c>
      <c r="S248" s="193" t="inlineStr">
        <is>
          <t>18-12-006-iCC</t>
        </is>
      </c>
      <c r="T248" s="193" t="inlineStr">
        <is>
          <t>18-IJB-12-006</t>
        </is>
      </c>
      <c r="U248" s="507" t="inlineStr">
        <is>
          <t>DI-MI</t>
        </is>
      </c>
      <c r="V248" s="201" t="n">
        <v>1812</v>
      </c>
      <c r="W248" s="9">
        <f>LEFT(B248,3)</f>
        <v/>
      </c>
      <c r="X248" s="47">
        <f>F248</f>
        <v/>
      </c>
      <c r="Y248" s="47">
        <f>RIGHT(B248,AB248)</f>
        <v/>
      </c>
      <c r="Z248" s="47">
        <f>W248&amp;X248&amp;Y248</f>
        <v/>
      </c>
      <c r="AA248" s="47">
        <f>LEFT(Y248,1)</f>
        <v/>
      </c>
      <c r="AB248" s="193">
        <f>IF(AC248&lt;&gt;"-",7,6)</f>
        <v/>
      </c>
      <c r="AC248" s="193" t="inlineStr">
        <is>
          <t>-</t>
        </is>
      </c>
    </row>
    <row r="249" ht="13.5" customHeight="1" s="521">
      <c r="A249" s="201" t="n">
        <v>1812</v>
      </c>
      <c r="B249" s="187" t="inlineStr">
        <is>
          <t>18-XZSL-17111</t>
        </is>
      </c>
      <c r="C249" s="182" t="inlineStr">
        <is>
          <t>Limit Switch</t>
        </is>
      </c>
      <c r="D249" s="187" t="inlineStr">
        <is>
          <t>White Oil to VE-1701</t>
        </is>
      </c>
      <c r="E249" s="187" t="inlineStr">
        <is>
          <t>1812-PS07-171</t>
        </is>
      </c>
      <c r="F249" s="192" t="inlineStr">
        <is>
          <t>XZSL</t>
        </is>
      </c>
      <c r="G249" s="193" t="inlineStr">
        <is>
          <t>DCS-DI</t>
        </is>
      </c>
      <c r="H249" s="193" t="inlineStr">
        <is>
          <t>-</t>
        </is>
      </c>
      <c r="I249" s="511" t="inlineStr">
        <is>
          <t>NAMUR(NO)</t>
        </is>
      </c>
      <c r="J249" s="202" t="inlineStr">
        <is>
          <t xml:space="preserve">NAMUR
</t>
        </is>
      </c>
      <c r="K249" s="649" t="inlineStr">
        <is>
          <t>(NO)</t>
        </is>
      </c>
      <c r="L249" s="175" t="n">
        <v>1</v>
      </c>
      <c r="M249" s="192" t="inlineStr">
        <is>
          <t>-</t>
        </is>
      </c>
      <c r="N249" s="191" t="inlineStr">
        <is>
          <t>Yes</t>
        </is>
      </c>
      <c r="O249" s="178">
        <f>IF(N249="Yes","Y","N")</f>
        <v/>
      </c>
      <c r="P249" s="191" t="inlineStr">
        <is>
          <t>-</t>
        </is>
      </c>
      <c r="Q249" s="196" t="inlineStr">
        <is>
          <t>-</t>
        </is>
      </c>
      <c r="R249" s="191" t="inlineStr">
        <is>
          <t>C01</t>
        </is>
      </c>
      <c r="S249" s="193" t="inlineStr">
        <is>
          <t>18-12-006-iCC</t>
        </is>
      </c>
      <c r="T249" s="193" t="inlineStr">
        <is>
          <t>18-IJB-12-006</t>
        </is>
      </c>
      <c r="U249" s="507" t="inlineStr">
        <is>
          <t>DI-MI</t>
        </is>
      </c>
      <c r="V249" s="201" t="n">
        <v>1812</v>
      </c>
      <c r="W249" s="9">
        <f>LEFT(B249,3)</f>
        <v/>
      </c>
      <c r="X249" s="47">
        <f>F249</f>
        <v/>
      </c>
      <c r="Y249" s="47">
        <f>RIGHT(B249,AB249)</f>
        <v/>
      </c>
      <c r="Z249" s="47">
        <f>W249&amp;X249&amp;Y249</f>
        <v/>
      </c>
      <c r="AA249" s="47">
        <f>LEFT(Y249,1)</f>
        <v/>
      </c>
      <c r="AB249" s="193">
        <f>IF(AC249&lt;&gt;"-",7,6)</f>
        <v/>
      </c>
      <c r="AC249" s="193" t="inlineStr">
        <is>
          <t>-</t>
        </is>
      </c>
    </row>
    <row r="250" ht="13.5" customHeight="1" s="521">
      <c r="A250" s="201" t="n">
        <v>1812</v>
      </c>
      <c r="B250" s="187" t="inlineStr">
        <is>
          <t>18-XHSO-17111</t>
        </is>
      </c>
      <c r="C250" s="182" t="inlineStr">
        <is>
          <t>Pushbutton</t>
        </is>
      </c>
      <c r="D250" s="187" t="inlineStr">
        <is>
          <t>White Oil to VE-1701</t>
        </is>
      </c>
      <c r="E250" s="187" t="inlineStr">
        <is>
          <t>1812-PS07-171</t>
        </is>
      </c>
      <c r="F250" s="192" t="inlineStr">
        <is>
          <t>XHSO</t>
        </is>
      </c>
      <c r="G250" s="193" t="inlineStr">
        <is>
          <t>DCS-DI</t>
        </is>
      </c>
      <c r="H250" s="193" t="inlineStr">
        <is>
          <t>-</t>
        </is>
      </c>
      <c r="I250" s="180" t="inlineStr">
        <is>
          <t>DRY_x000D_(NO)</t>
        </is>
      </c>
      <c r="J250" s="202" t="inlineStr">
        <is>
          <t>DRY</t>
        </is>
      </c>
      <c r="K250" s="649" t="inlineStr">
        <is>
          <t>(NO)</t>
        </is>
      </c>
      <c r="L250" s="175" t="n">
        <v>1</v>
      </c>
      <c r="M250" s="192" t="inlineStr">
        <is>
          <t>-</t>
        </is>
      </c>
      <c r="N250" s="191" t="inlineStr">
        <is>
          <t>-</t>
        </is>
      </c>
      <c r="O250" s="178">
        <f>IF(N250="Yes","Y","N")</f>
        <v/>
      </c>
      <c r="P250" s="191" t="inlineStr">
        <is>
          <t>-</t>
        </is>
      </c>
      <c r="Q250" s="196" t="inlineStr">
        <is>
          <t>-</t>
        </is>
      </c>
      <c r="R250" s="191" t="inlineStr">
        <is>
          <t>C01</t>
        </is>
      </c>
      <c r="S250" s="193" t="inlineStr">
        <is>
          <t>18-12-004-CC</t>
        </is>
      </c>
      <c r="T250" s="193" t="inlineStr">
        <is>
          <t>18-EJB-12-004</t>
        </is>
      </c>
      <c r="U250" s="507" t="inlineStr">
        <is>
          <t>DI-RE</t>
        </is>
      </c>
      <c r="V250" s="201" t="n">
        <v>1812</v>
      </c>
      <c r="W250" s="9">
        <f>LEFT(B250,3)</f>
        <v/>
      </c>
      <c r="X250" s="47">
        <f>F250</f>
        <v/>
      </c>
      <c r="Y250" s="47">
        <f>RIGHT(B250,AB250)</f>
        <v/>
      </c>
      <c r="Z250" s="47">
        <f>W250&amp;X250&amp;Y250</f>
        <v/>
      </c>
      <c r="AA250" s="47">
        <f>LEFT(Y250,1)</f>
        <v/>
      </c>
      <c r="AB250" s="193">
        <f>IF(AC250&lt;&gt;"-",7,6)</f>
        <v/>
      </c>
      <c r="AC250" s="193" t="inlineStr">
        <is>
          <t>-</t>
        </is>
      </c>
    </row>
    <row r="251" ht="13.5" customHeight="1" s="521">
      <c r="A251" s="201" t="n">
        <v>1812</v>
      </c>
      <c r="B251" s="187" t="inlineStr">
        <is>
          <t>18-XHSC-17111</t>
        </is>
      </c>
      <c r="C251" s="182" t="inlineStr">
        <is>
          <t>Pushbutton</t>
        </is>
      </c>
      <c r="D251" s="187" t="inlineStr">
        <is>
          <t>White Oil to VE-1701</t>
        </is>
      </c>
      <c r="E251" s="187" t="inlineStr">
        <is>
          <t>1812-PS07-171</t>
        </is>
      </c>
      <c r="F251" s="192" t="inlineStr">
        <is>
          <t>XHSC</t>
        </is>
      </c>
      <c r="G251" s="193" t="inlineStr">
        <is>
          <t>DCS-DI</t>
        </is>
      </c>
      <c r="H251" s="193" t="inlineStr">
        <is>
          <t>-</t>
        </is>
      </c>
      <c r="I251" s="180" t="inlineStr">
        <is>
          <t>DRY_x000D_(NO)</t>
        </is>
      </c>
      <c r="J251" s="202" t="inlineStr">
        <is>
          <t>DRY</t>
        </is>
      </c>
      <c r="K251" s="649" t="inlineStr">
        <is>
          <t>(NO)</t>
        </is>
      </c>
      <c r="L251" s="175" t="n">
        <v>1</v>
      </c>
      <c r="M251" s="192" t="inlineStr">
        <is>
          <t>-</t>
        </is>
      </c>
      <c r="N251" s="191" t="inlineStr">
        <is>
          <t>-</t>
        </is>
      </c>
      <c r="O251" s="178">
        <f>IF(N251="Yes","Y","N")</f>
        <v/>
      </c>
      <c r="P251" s="191" t="inlineStr">
        <is>
          <t>-</t>
        </is>
      </c>
      <c r="Q251" s="196" t="inlineStr">
        <is>
          <t>-</t>
        </is>
      </c>
      <c r="R251" s="191" t="inlineStr">
        <is>
          <t>C01</t>
        </is>
      </c>
      <c r="S251" s="193" t="inlineStr">
        <is>
          <t>18-12-004-CC</t>
        </is>
      </c>
      <c r="T251" s="193" t="inlineStr">
        <is>
          <t>18-EJB-12-004</t>
        </is>
      </c>
      <c r="U251" s="507" t="inlineStr">
        <is>
          <t>DI-RE</t>
        </is>
      </c>
      <c r="V251" s="201" t="n">
        <v>1812</v>
      </c>
      <c r="W251" s="9">
        <f>LEFT(B251,3)</f>
        <v/>
      </c>
      <c r="X251" s="47">
        <f>F251</f>
        <v/>
      </c>
      <c r="Y251" s="47">
        <f>RIGHT(B251,AB251)</f>
        <v/>
      </c>
      <c r="Z251" s="47">
        <f>W251&amp;X251&amp;Y251</f>
        <v/>
      </c>
      <c r="AA251" s="47">
        <f>LEFT(Y251,1)</f>
        <v/>
      </c>
      <c r="AB251" s="193">
        <f>IF(AC251&lt;&gt;"-",7,6)</f>
        <v/>
      </c>
      <c r="AC251" s="193" t="inlineStr">
        <is>
          <t>-</t>
        </is>
      </c>
    </row>
    <row r="252" ht="13.5" customHeight="1" s="521">
      <c r="A252" s="201" t="n">
        <v>1812</v>
      </c>
      <c r="B252" s="187" t="inlineStr">
        <is>
          <t>18-YS-17101</t>
        </is>
      </c>
      <c r="C252" s="182" t="inlineStr">
        <is>
          <t>STATIC GROUDING SYSTEM</t>
        </is>
      </c>
      <c r="D252" s="187" t="inlineStr">
        <is>
          <t>WHITE OIL DRUM</t>
        </is>
      </c>
      <c r="E252" s="187" t="inlineStr">
        <is>
          <t>1812-PS07-171</t>
        </is>
      </c>
      <c r="F252" s="192" t="inlineStr">
        <is>
          <t>YSA</t>
        </is>
      </c>
      <c r="G252" s="193" t="inlineStr">
        <is>
          <t>DCS-DI</t>
        </is>
      </c>
      <c r="H252" s="193" t="inlineStr">
        <is>
          <t>Yes</t>
        </is>
      </c>
      <c r="I252" s="180" t="inlineStr">
        <is>
          <t>DRY_x000D_(NC)</t>
        </is>
      </c>
      <c r="J252" s="202" t="inlineStr">
        <is>
          <t>DRY</t>
        </is>
      </c>
      <c r="K252" s="649" t="inlineStr">
        <is>
          <t>(NC)</t>
        </is>
      </c>
      <c r="L252" s="175" t="n">
        <v>1</v>
      </c>
      <c r="M252" s="192" t="inlineStr">
        <is>
          <t>24VDC</t>
        </is>
      </c>
      <c r="N252" s="193" t="inlineStr">
        <is>
          <t>Yes</t>
        </is>
      </c>
      <c r="O252" s="178">
        <f>IF(N252="Yes","Y","N")</f>
        <v/>
      </c>
      <c r="P252" s="192" t="inlineStr">
        <is>
          <t>-</t>
        </is>
      </c>
      <c r="Q252" s="195" t="inlineStr">
        <is>
          <t>-</t>
        </is>
      </c>
      <c r="R252" s="191" t="inlineStr">
        <is>
          <t>C01</t>
        </is>
      </c>
      <c r="S252" s="193" t="inlineStr">
        <is>
          <t>18-12-001-EC</t>
        </is>
      </c>
      <c r="T252" s="193" t="inlineStr">
        <is>
          <t>18-EJB-12-003</t>
        </is>
      </c>
      <c r="U252" s="507" t="inlineStr">
        <is>
          <t>DIR-IS</t>
        </is>
      </c>
      <c r="V252" s="201" t="n">
        <v>1812</v>
      </c>
      <c r="W252" s="9">
        <f>LEFT(B252,3)</f>
        <v/>
      </c>
      <c r="X252" s="47">
        <f>F252</f>
        <v/>
      </c>
      <c r="Y252" s="47">
        <f>RIGHT(B252,AB252)</f>
        <v/>
      </c>
      <c r="Z252" s="47">
        <f>W252&amp;X252&amp;Y252</f>
        <v/>
      </c>
      <c r="AA252" s="47">
        <f>LEFT(Y252,1)</f>
        <v/>
      </c>
      <c r="AB252" s="193">
        <f>IF(AC252&lt;&gt;"-",7,6)</f>
        <v/>
      </c>
      <c r="AC252" s="193" t="inlineStr">
        <is>
          <t>-</t>
        </is>
      </c>
    </row>
    <row r="253" ht="13.5" customHeight="1" s="521">
      <c r="A253" s="201" t="n">
        <v>1812</v>
      </c>
      <c r="B253" s="187" t="inlineStr">
        <is>
          <t>18-YS-17102</t>
        </is>
      </c>
      <c r="C253" s="182" t="inlineStr">
        <is>
          <t>STATIC GROUDING SYSTEM</t>
        </is>
      </c>
      <c r="D253" s="187" t="inlineStr">
        <is>
          <t>TEA CONTAINER</t>
        </is>
      </c>
      <c r="E253" s="187" t="inlineStr">
        <is>
          <t>1812-PS07-171</t>
        </is>
      </c>
      <c r="F253" s="192" t="inlineStr">
        <is>
          <t>YSA</t>
        </is>
      </c>
      <c r="G253" s="193" t="inlineStr">
        <is>
          <t>DCS-DI</t>
        </is>
      </c>
      <c r="H253" s="193" t="inlineStr">
        <is>
          <t>Yes</t>
        </is>
      </c>
      <c r="I253" s="180" t="inlineStr">
        <is>
          <t>DRY_x000D_(NC)</t>
        </is>
      </c>
      <c r="J253" s="202" t="inlineStr">
        <is>
          <t>DRY</t>
        </is>
      </c>
      <c r="K253" s="649" t="inlineStr">
        <is>
          <t>(NC)</t>
        </is>
      </c>
      <c r="L253" s="175" t="n">
        <v>1</v>
      </c>
      <c r="M253" s="192" t="inlineStr">
        <is>
          <t>24VDC</t>
        </is>
      </c>
      <c r="N253" s="193" t="inlineStr">
        <is>
          <t>Yes</t>
        </is>
      </c>
      <c r="O253" s="178">
        <f>IF(N253="Yes","Y","N")</f>
        <v/>
      </c>
      <c r="P253" s="192" t="inlineStr">
        <is>
          <t>-</t>
        </is>
      </c>
      <c r="Q253" s="195" t="inlineStr">
        <is>
          <t>-</t>
        </is>
      </c>
      <c r="R253" s="191" t="inlineStr">
        <is>
          <t>C01</t>
        </is>
      </c>
      <c r="S253" s="193" t="inlineStr">
        <is>
          <t>18-12-001-EC</t>
        </is>
      </c>
      <c r="T253" s="193" t="inlineStr">
        <is>
          <t>18-EJB-12-003</t>
        </is>
      </c>
      <c r="U253" s="507" t="inlineStr">
        <is>
          <t>DIR-IS</t>
        </is>
      </c>
      <c r="V253" s="201" t="n">
        <v>1812</v>
      </c>
      <c r="W253" s="9">
        <f>LEFT(B253,3)</f>
        <v/>
      </c>
      <c r="X253" s="47">
        <f>F253</f>
        <v/>
      </c>
      <c r="Y253" s="47">
        <f>RIGHT(B253,AB253)</f>
        <v/>
      </c>
      <c r="Z253" s="47">
        <f>W253&amp;X253&amp;Y253</f>
        <v/>
      </c>
      <c r="AA253" s="47">
        <f>LEFT(Y253,1)</f>
        <v/>
      </c>
      <c r="AB253" s="193">
        <f>IF(AC253&lt;&gt;"-",7,6)</f>
        <v/>
      </c>
      <c r="AC253" s="193" t="inlineStr">
        <is>
          <t>-</t>
        </is>
      </c>
    </row>
    <row r="254" ht="13.5" customHeight="1" s="521">
      <c r="A254" s="201" t="n">
        <v>1812</v>
      </c>
      <c r="B254" s="187" t="inlineStr">
        <is>
          <t>18-HS-17102B</t>
        </is>
      </c>
      <c r="C254" s="182" t="inlineStr">
        <is>
          <t>Pushbutton</t>
        </is>
      </c>
      <c r="D254" s="187" t="inlineStr">
        <is>
          <t>TEA CONTAINER OFFLINE</t>
        </is>
      </c>
      <c r="E254" s="187" t="inlineStr">
        <is>
          <t>1812-PS07-171</t>
        </is>
      </c>
      <c r="F254" s="192" t="inlineStr">
        <is>
          <t>HS</t>
        </is>
      </c>
      <c r="G254" s="193" t="inlineStr">
        <is>
          <t>DCS-DI</t>
        </is>
      </c>
      <c r="H254" s="193" t="inlineStr">
        <is>
          <t>-</t>
        </is>
      </c>
      <c r="I254" s="180" t="inlineStr">
        <is>
          <t>DRY_x000D_(NO)</t>
        </is>
      </c>
      <c r="J254" s="202" t="inlineStr">
        <is>
          <t>DRY</t>
        </is>
      </c>
      <c r="K254" s="649" t="inlineStr">
        <is>
          <t>(NO)</t>
        </is>
      </c>
      <c r="L254" s="175" t="n">
        <v>1</v>
      </c>
      <c r="M254" s="192" t="inlineStr">
        <is>
          <t>-</t>
        </is>
      </c>
      <c r="N254" s="191" t="inlineStr">
        <is>
          <t>-</t>
        </is>
      </c>
      <c r="O254" s="178">
        <f>IF(N254="Yes","Y","N")</f>
        <v/>
      </c>
      <c r="P254" s="191" t="inlineStr">
        <is>
          <t>-</t>
        </is>
      </c>
      <c r="Q254" s="196" t="inlineStr">
        <is>
          <t>-</t>
        </is>
      </c>
      <c r="R254" s="191" t="inlineStr">
        <is>
          <t>C01</t>
        </is>
      </c>
      <c r="S254" s="193" t="inlineStr">
        <is>
          <t>18-LCP-1-CC1</t>
        </is>
      </c>
      <c r="T254" s="193" t="inlineStr">
        <is>
          <t>LCP-1</t>
        </is>
      </c>
      <c r="U254" s="507" t="inlineStr">
        <is>
          <t>DI-RE</t>
        </is>
      </c>
      <c r="V254" s="201" t="n">
        <v>1812</v>
      </c>
      <c r="W254" s="9">
        <f>LEFT(B254,3)</f>
        <v/>
      </c>
      <c r="X254" s="47">
        <f>F254</f>
        <v/>
      </c>
      <c r="Y254" s="47">
        <f>RIGHT(B254,AB254)</f>
        <v/>
      </c>
      <c r="Z254" s="47">
        <f>W254&amp;X254&amp;Y254</f>
        <v/>
      </c>
      <c r="AA254" s="47">
        <f>LEFT(Y254,1)</f>
        <v/>
      </c>
      <c r="AB254" s="193">
        <f>IF(AC254&lt;&gt;"-",7,6)</f>
        <v/>
      </c>
      <c r="AC254" s="193" t="inlineStr">
        <is>
          <t>1</t>
        </is>
      </c>
    </row>
    <row r="255" ht="13.5" customHeight="1" s="521">
      <c r="A255" s="201" t="n">
        <v>1812</v>
      </c>
      <c r="B255" s="187" t="inlineStr">
        <is>
          <t>18-HS-17103</t>
        </is>
      </c>
      <c r="C255" s="182" t="inlineStr">
        <is>
          <t>Pushbutton</t>
        </is>
      </c>
      <c r="D255" s="187" t="inlineStr">
        <is>
          <t>SYSTEM FLUSH</t>
        </is>
      </c>
      <c r="E255" s="187" t="inlineStr">
        <is>
          <t>1812-PS07-171</t>
        </is>
      </c>
      <c r="F255" s="192" t="inlineStr">
        <is>
          <t>HS</t>
        </is>
      </c>
      <c r="G255" s="193" t="inlineStr">
        <is>
          <t>DCS-DI</t>
        </is>
      </c>
      <c r="H255" s="193" t="inlineStr">
        <is>
          <t>-</t>
        </is>
      </c>
      <c r="I255" s="180" t="inlineStr">
        <is>
          <t>DRY_x000D_(NO)</t>
        </is>
      </c>
      <c r="J255" s="202" t="inlineStr">
        <is>
          <t>DRY</t>
        </is>
      </c>
      <c r="K255" s="649" t="inlineStr">
        <is>
          <t>(NO)</t>
        </is>
      </c>
      <c r="L255" s="175" t="n">
        <v>1</v>
      </c>
      <c r="M255" s="192" t="inlineStr">
        <is>
          <t>-</t>
        </is>
      </c>
      <c r="N255" s="191" t="inlineStr">
        <is>
          <t>-</t>
        </is>
      </c>
      <c r="O255" s="178">
        <f>IF(N255="Yes","Y","N")</f>
        <v/>
      </c>
      <c r="P255" s="191" t="inlineStr">
        <is>
          <t>-</t>
        </is>
      </c>
      <c r="Q255" s="196" t="inlineStr">
        <is>
          <t>-</t>
        </is>
      </c>
      <c r="R255" s="191" t="inlineStr">
        <is>
          <t>C01</t>
        </is>
      </c>
      <c r="S255" s="193" t="inlineStr">
        <is>
          <t>18-LCP-1-CC1</t>
        </is>
      </c>
      <c r="T255" s="193" t="inlineStr">
        <is>
          <t>LCP-1</t>
        </is>
      </c>
      <c r="U255" s="507" t="inlineStr">
        <is>
          <t>DI-RE</t>
        </is>
      </c>
      <c r="V255" s="201" t="n">
        <v>1812</v>
      </c>
      <c r="W255" s="9">
        <f>LEFT(B255,3)</f>
        <v/>
      </c>
      <c r="X255" s="47">
        <f>F255</f>
        <v/>
      </c>
      <c r="Y255" s="47">
        <f>RIGHT(B255,AB255)</f>
        <v/>
      </c>
      <c r="Z255" s="47">
        <f>W255&amp;X255&amp;Y255</f>
        <v/>
      </c>
      <c r="AA255" s="47">
        <f>LEFT(Y255,1)</f>
        <v/>
      </c>
      <c r="AB255" s="193">
        <f>IF(AC255&lt;&gt;"-",7,6)</f>
        <v/>
      </c>
      <c r="AC255" s="193" t="inlineStr">
        <is>
          <t>-</t>
        </is>
      </c>
    </row>
    <row r="256" ht="13.5" customHeight="1" s="521">
      <c r="A256" s="201" t="n">
        <v>1812</v>
      </c>
      <c r="B256" s="187" t="inlineStr">
        <is>
          <t>18-HS-17104</t>
        </is>
      </c>
      <c r="C256" s="182" t="inlineStr">
        <is>
          <t>Pushbutton</t>
        </is>
      </c>
      <c r="D256" s="187" t="inlineStr">
        <is>
          <t>SYSTEM PRESSURE</t>
        </is>
      </c>
      <c r="E256" s="187" t="inlineStr">
        <is>
          <t>1812-PS07-171</t>
        </is>
      </c>
      <c r="F256" s="192" t="inlineStr">
        <is>
          <t>HS</t>
        </is>
      </c>
      <c r="G256" s="193" t="inlineStr">
        <is>
          <t>DCS-DI</t>
        </is>
      </c>
      <c r="H256" s="193" t="inlineStr">
        <is>
          <t>-</t>
        </is>
      </c>
      <c r="I256" s="180" t="inlineStr">
        <is>
          <t>DRY_x000D_(NO)</t>
        </is>
      </c>
      <c r="J256" s="202" t="inlineStr">
        <is>
          <t>DRY</t>
        </is>
      </c>
      <c r="K256" s="649" t="inlineStr">
        <is>
          <t>(NO)</t>
        </is>
      </c>
      <c r="L256" s="175" t="n">
        <v>1</v>
      </c>
      <c r="M256" s="192" t="inlineStr">
        <is>
          <t>-</t>
        </is>
      </c>
      <c r="N256" s="191" t="inlineStr">
        <is>
          <t>-</t>
        </is>
      </c>
      <c r="O256" s="178">
        <f>IF(N256="Yes","Y","N")</f>
        <v/>
      </c>
      <c r="P256" s="191" t="inlineStr">
        <is>
          <t>-</t>
        </is>
      </c>
      <c r="Q256" s="196" t="inlineStr">
        <is>
          <t>-</t>
        </is>
      </c>
      <c r="R256" s="191" t="inlineStr">
        <is>
          <t>C01</t>
        </is>
      </c>
      <c r="S256" s="193" t="inlineStr">
        <is>
          <t>18-LCP-1-CC1</t>
        </is>
      </c>
      <c r="T256" s="193" t="inlineStr">
        <is>
          <t>LCP-1</t>
        </is>
      </c>
      <c r="U256" s="507" t="inlineStr">
        <is>
          <t>DI-RE</t>
        </is>
      </c>
      <c r="V256" s="201" t="n">
        <v>1812</v>
      </c>
      <c r="W256" s="9">
        <f>LEFT(B256,3)</f>
        <v/>
      </c>
      <c r="X256" s="47">
        <f>F256</f>
        <v/>
      </c>
      <c r="Y256" s="47">
        <f>RIGHT(B256,AB256)</f>
        <v/>
      </c>
      <c r="Z256" s="47">
        <f>W256&amp;X256&amp;Y256</f>
        <v/>
      </c>
      <c r="AA256" s="47">
        <f>LEFT(Y256,1)</f>
        <v/>
      </c>
      <c r="AB256" s="193">
        <f>IF(AC256&lt;&gt;"-",7,6)</f>
        <v/>
      </c>
      <c r="AC256" s="193" t="inlineStr">
        <is>
          <t>-</t>
        </is>
      </c>
    </row>
    <row r="257" ht="13.5" customHeight="1" s="521">
      <c r="A257" s="201" t="n">
        <v>1812</v>
      </c>
      <c r="B257" s="187" t="inlineStr">
        <is>
          <t>18-HS-17105</t>
        </is>
      </c>
      <c r="C257" s="182" t="inlineStr">
        <is>
          <t>Pushbutton</t>
        </is>
      </c>
      <c r="D257" s="187" t="inlineStr">
        <is>
          <t>SYSTEM DEPRESSURE</t>
        </is>
      </c>
      <c r="E257" s="187" t="inlineStr">
        <is>
          <t>1812-PS07-171</t>
        </is>
      </c>
      <c r="F257" s="192" t="inlineStr">
        <is>
          <t>HS</t>
        </is>
      </c>
      <c r="G257" s="193" t="inlineStr">
        <is>
          <t>DCS-DI</t>
        </is>
      </c>
      <c r="H257" s="193" t="inlineStr">
        <is>
          <t>-</t>
        </is>
      </c>
      <c r="I257" s="180" t="inlineStr">
        <is>
          <t>DRY_x000D_(NO)</t>
        </is>
      </c>
      <c r="J257" s="202" t="inlineStr">
        <is>
          <t>DRY</t>
        </is>
      </c>
      <c r="K257" s="649" t="inlineStr">
        <is>
          <t>(NO)</t>
        </is>
      </c>
      <c r="L257" s="175" t="n">
        <v>1</v>
      </c>
      <c r="M257" s="192" t="inlineStr">
        <is>
          <t>-</t>
        </is>
      </c>
      <c r="N257" s="191" t="inlineStr">
        <is>
          <t>-</t>
        </is>
      </c>
      <c r="O257" s="178">
        <f>IF(N257="Yes","Y","N")</f>
        <v/>
      </c>
      <c r="P257" s="191" t="inlineStr">
        <is>
          <t>-</t>
        </is>
      </c>
      <c r="Q257" s="196" t="inlineStr">
        <is>
          <t>-</t>
        </is>
      </c>
      <c r="R257" s="191" t="inlineStr">
        <is>
          <t>C01</t>
        </is>
      </c>
      <c r="S257" s="193" t="inlineStr">
        <is>
          <t>18-LCP-1-CC1</t>
        </is>
      </c>
      <c r="T257" s="193" t="inlineStr">
        <is>
          <t>LCP-1</t>
        </is>
      </c>
      <c r="U257" s="507" t="inlineStr">
        <is>
          <t>DI-RE</t>
        </is>
      </c>
      <c r="V257" s="201" t="n">
        <v>1812</v>
      </c>
      <c r="W257" s="9">
        <f>LEFT(B257,3)</f>
        <v/>
      </c>
      <c r="X257" s="47">
        <f>F257</f>
        <v/>
      </c>
      <c r="Y257" s="47">
        <f>RIGHT(B257,AB257)</f>
        <v/>
      </c>
      <c r="Z257" s="47">
        <f>W257&amp;X257&amp;Y257</f>
        <v/>
      </c>
      <c r="AA257" s="47">
        <f>LEFT(Y257,1)</f>
        <v/>
      </c>
      <c r="AB257" s="193">
        <f>IF(AC257&lt;&gt;"-",7,6)</f>
        <v/>
      </c>
      <c r="AC257" s="193" t="inlineStr">
        <is>
          <t>-</t>
        </is>
      </c>
    </row>
    <row r="258" ht="13.5" customHeight="1" s="521">
      <c r="A258" s="201" t="n">
        <v>1812</v>
      </c>
      <c r="B258" s="187" t="inlineStr">
        <is>
          <t>18-HS-17106</t>
        </is>
      </c>
      <c r="C258" s="182" t="inlineStr">
        <is>
          <t>Pushbutton</t>
        </is>
      </c>
      <c r="D258" s="187" t="inlineStr">
        <is>
          <t>TEA CONTAINER ONLINE</t>
        </is>
      </c>
      <c r="E258" s="187" t="inlineStr">
        <is>
          <t>1812-PS07-171</t>
        </is>
      </c>
      <c r="F258" s="192" t="inlineStr">
        <is>
          <t>HS</t>
        </is>
      </c>
      <c r="G258" s="193" t="inlineStr">
        <is>
          <t>DCS-DI</t>
        </is>
      </c>
      <c r="H258" s="193" t="inlineStr">
        <is>
          <t>-</t>
        </is>
      </c>
      <c r="I258" s="180" t="inlineStr">
        <is>
          <t>DRY_x000D_(NO)</t>
        </is>
      </c>
      <c r="J258" s="202" t="inlineStr">
        <is>
          <t>DRY</t>
        </is>
      </c>
      <c r="K258" s="649" t="inlineStr">
        <is>
          <t>(NO)</t>
        </is>
      </c>
      <c r="L258" s="175" t="n">
        <v>1</v>
      </c>
      <c r="M258" s="192" t="inlineStr">
        <is>
          <t>-</t>
        </is>
      </c>
      <c r="N258" s="191" t="inlineStr">
        <is>
          <t>-</t>
        </is>
      </c>
      <c r="O258" s="178">
        <f>IF(N258="Yes","Y","N")</f>
        <v/>
      </c>
      <c r="P258" s="191" t="inlineStr">
        <is>
          <t>-</t>
        </is>
      </c>
      <c r="Q258" s="196" t="inlineStr">
        <is>
          <t>-</t>
        </is>
      </c>
      <c r="R258" s="191" t="inlineStr">
        <is>
          <t>C01</t>
        </is>
      </c>
      <c r="S258" s="193" t="inlineStr">
        <is>
          <t>18-LCP-1-CC1</t>
        </is>
      </c>
      <c r="T258" s="193" t="inlineStr">
        <is>
          <t>LCP-1</t>
        </is>
      </c>
      <c r="U258" s="507" t="inlineStr">
        <is>
          <t>DI-RE</t>
        </is>
      </c>
      <c r="V258" s="201" t="n">
        <v>1812</v>
      </c>
      <c r="W258" s="9">
        <f>LEFT(B258,3)</f>
        <v/>
      </c>
      <c r="X258" s="47">
        <f>F258</f>
        <v/>
      </c>
      <c r="Y258" s="47">
        <f>RIGHT(B258,AB258)</f>
        <v/>
      </c>
      <c r="Z258" s="47">
        <f>W258&amp;X258&amp;Y258</f>
        <v/>
      </c>
      <c r="AA258" s="47">
        <f>LEFT(Y258,1)</f>
        <v/>
      </c>
      <c r="AB258" s="193">
        <f>IF(AC258&lt;&gt;"-",7,6)</f>
        <v/>
      </c>
      <c r="AC258" s="193" t="inlineStr">
        <is>
          <t>-</t>
        </is>
      </c>
    </row>
    <row r="259" ht="13.5" customHeight="1" s="521">
      <c r="A259" s="201" t="n">
        <v>1812</v>
      </c>
      <c r="B259" s="187" t="inlineStr">
        <is>
          <t>18-UL-17110B</t>
        </is>
      </c>
      <c r="C259" s="182" t="inlineStr">
        <is>
          <t>Status Lamp</t>
        </is>
      </c>
      <c r="D259" s="187" t="inlineStr">
        <is>
          <t>TEA CONTAINER SEQUENCE</t>
        </is>
      </c>
      <c r="E259" s="187" t="inlineStr">
        <is>
          <t>1812-PS07-171</t>
        </is>
      </c>
      <c r="F259" s="192" t="inlineStr">
        <is>
          <t>UL</t>
        </is>
      </c>
      <c r="G259" s="193" t="inlineStr">
        <is>
          <t>DCS-DO</t>
        </is>
      </c>
      <c r="H259" s="193" t="inlineStr">
        <is>
          <t>-</t>
        </is>
      </c>
      <c r="I259" s="193" t="inlineStr">
        <is>
          <t>WET
(NC)</t>
        </is>
      </c>
      <c r="J259" s="202" t="inlineStr">
        <is>
          <t>WET</t>
        </is>
      </c>
      <c r="K259" s="649" t="inlineStr">
        <is>
          <t>(NC)</t>
        </is>
      </c>
      <c r="L259" s="175" t="n">
        <v>1</v>
      </c>
      <c r="M259" s="192" t="inlineStr">
        <is>
          <t>24VDC</t>
        </is>
      </c>
      <c r="N259" s="192" t="inlineStr">
        <is>
          <t>-</t>
        </is>
      </c>
      <c r="O259" s="178">
        <f>IF(N259="Yes","Y","N")</f>
        <v/>
      </c>
      <c r="P259" s="192" t="inlineStr">
        <is>
          <t>-</t>
        </is>
      </c>
      <c r="Q259" s="195" t="inlineStr">
        <is>
          <t>-</t>
        </is>
      </c>
      <c r="R259" s="191" t="inlineStr">
        <is>
          <t>C01</t>
        </is>
      </c>
      <c r="S259" s="193" t="inlineStr">
        <is>
          <t>18-LCP-1-CC1</t>
        </is>
      </c>
      <c r="T259" s="193" t="inlineStr">
        <is>
          <t>LCP-1</t>
        </is>
      </c>
      <c r="U259" s="507" t="inlineStr">
        <is>
          <t>DO-24V</t>
        </is>
      </c>
      <c r="V259" s="201" t="n">
        <v>1812</v>
      </c>
      <c r="W259" s="9">
        <f>LEFT(B259,3)</f>
        <v/>
      </c>
      <c r="X259" s="47">
        <f>F259</f>
        <v/>
      </c>
      <c r="Y259" s="47">
        <f>RIGHT(B259,AB259)</f>
        <v/>
      </c>
      <c r="Z259" s="47">
        <f>W259&amp;X259&amp;Y259</f>
        <v/>
      </c>
      <c r="AA259" s="47">
        <f>LEFT(Y259,1)</f>
        <v/>
      </c>
      <c r="AB259" s="193">
        <f>IF(AC259&lt;&gt;"-",7,6)</f>
        <v/>
      </c>
      <c r="AC259" s="193" t="inlineStr">
        <is>
          <t>1</t>
        </is>
      </c>
    </row>
    <row r="260" ht="13.5" customHeight="1" s="521">
      <c r="A260" s="201" t="n">
        <v>1812</v>
      </c>
      <c r="B260" s="187" t="inlineStr">
        <is>
          <t>18-XL-17121</t>
        </is>
      </c>
      <c r="C260" s="182" t="inlineStr">
        <is>
          <t>Status Lamp</t>
        </is>
      </c>
      <c r="D260" s="187" t="inlineStr">
        <is>
          <t>TEA CONTAINER READY TO CHANGE</t>
        </is>
      </c>
      <c r="E260" s="187" t="inlineStr">
        <is>
          <t>1812-PS07-171</t>
        </is>
      </c>
      <c r="F260" s="192" t="inlineStr">
        <is>
          <t>UL</t>
        </is>
      </c>
      <c r="G260" s="193" t="inlineStr">
        <is>
          <t>DCS-DO</t>
        </is>
      </c>
      <c r="H260" s="193" t="inlineStr">
        <is>
          <t>-</t>
        </is>
      </c>
      <c r="I260" s="193" t="inlineStr">
        <is>
          <t>WET
(NC)</t>
        </is>
      </c>
      <c r="J260" s="202" t="inlineStr">
        <is>
          <t>WET</t>
        </is>
      </c>
      <c r="K260" s="649" t="inlineStr">
        <is>
          <t>(NC)</t>
        </is>
      </c>
      <c r="L260" s="175" t="n">
        <v>1</v>
      </c>
      <c r="M260" s="192" t="inlineStr">
        <is>
          <t>24VDC</t>
        </is>
      </c>
      <c r="N260" s="192" t="inlineStr">
        <is>
          <t>-</t>
        </is>
      </c>
      <c r="O260" s="178">
        <f>IF(N260="Yes","Y","N")</f>
        <v/>
      </c>
      <c r="P260" s="192" t="inlineStr">
        <is>
          <t>-</t>
        </is>
      </c>
      <c r="Q260" s="195" t="inlineStr">
        <is>
          <t>-</t>
        </is>
      </c>
      <c r="R260" s="191" t="inlineStr">
        <is>
          <t>C01</t>
        </is>
      </c>
      <c r="S260" s="193" t="inlineStr">
        <is>
          <t>18-LCP-1-CC1</t>
        </is>
      </c>
      <c r="T260" s="193" t="inlineStr">
        <is>
          <t>LCP-1</t>
        </is>
      </c>
      <c r="U260" s="507" t="inlineStr">
        <is>
          <t>DO-24V</t>
        </is>
      </c>
      <c r="V260" s="201" t="n">
        <v>1812</v>
      </c>
      <c r="W260" s="9">
        <f>LEFT(B260,3)</f>
        <v/>
      </c>
      <c r="X260" s="47">
        <f>F260</f>
        <v/>
      </c>
      <c r="Y260" s="47">
        <f>RIGHT(B260,AB260)</f>
        <v/>
      </c>
      <c r="Z260" s="47">
        <f>W260&amp;X260&amp;Y260</f>
        <v/>
      </c>
      <c r="AA260" s="47">
        <f>LEFT(Y260,1)</f>
        <v/>
      </c>
      <c r="AB260" s="193">
        <f>IF(AC260&lt;&gt;"-",7,6)</f>
        <v/>
      </c>
      <c r="AC260" s="193" t="inlineStr">
        <is>
          <t>-</t>
        </is>
      </c>
    </row>
    <row r="261" ht="13.5" customHeight="1" s="521">
      <c r="A261" s="201" t="n">
        <v>1812</v>
      </c>
      <c r="B261" s="187" t="inlineStr">
        <is>
          <t>18-HS-17109A</t>
        </is>
      </c>
      <c r="C261" s="182" t="inlineStr">
        <is>
          <t>Pushbutton</t>
        </is>
      </c>
      <c r="D261" s="187" t="inlineStr">
        <is>
          <t>PA-1705 START</t>
        </is>
      </c>
      <c r="E261" s="187" t="inlineStr">
        <is>
          <t>1812-PS07-171</t>
        </is>
      </c>
      <c r="F261" s="192" t="inlineStr">
        <is>
          <t>HS</t>
        </is>
      </c>
      <c r="G261" s="193" t="inlineStr">
        <is>
          <t>DCS-DI</t>
        </is>
      </c>
      <c r="H261" s="193" t="inlineStr">
        <is>
          <t>-</t>
        </is>
      </c>
      <c r="I261" s="180" t="inlineStr">
        <is>
          <t>DRY_x000D_(NO)</t>
        </is>
      </c>
      <c r="J261" s="202" t="inlineStr">
        <is>
          <t>DRY</t>
        </is>
      </c>
      <c r="K261" s="649" t="inlineStr">
        <is>
          <t>(NO)</t>
        </is>
      </c>
      <c r="L261" s="175" t="n">
        <v>1</v>
      </c>
      <c r="M261" s="192" t="inlineStr">
        <is>
          <t>-</t>
        </is>
      </c>
      <c r="N261" s="191" t="inlineStr">
        <is>
          <t>-</t>
        </is>
      </c>
      <c r="O261" s="178">
        <f>IF(N261="Yes","Y","N")</f>
        <v/>
      </c>
      <c r="P261" s="191" t="inlineStr">
        <is>
          <t>-</t>
        </is>
      </c>
      <c r="Q261" s="196" t="inlineStr">
        <is>
          <t>-</t>
        </is>
      </c>
      <c r="R261" s="191" t="inlineStr">
        <is>
          <t>C01</t>
        </is>
      </c>
      <c r="S261" s="193" t="inlineStr">
        <is>
          <t>18-LCP-2-CC1</t>
        </is>
      </c>
      <c r="T261" s="193" t="inlineStr">
        <is>
          <t>LCP-2</t>
        </is>
      </c>
      <c r="U261" s="507" t="inlineStr">
        <is>
          <t>DI-RE</t>
        </is>
      </c>
      <c r="V261" s="201" t="n">
        <v>1812</v>
      </c>
      <c r="W261" s="9">
        <f>LEFT(B261,3)</f>
        <v/>
      </c>
      <c r="X261" s="47">
        <f>F261</f>
        <v/>
      </c>
      <c r="Y261" s="47">
        <f>RIGHT(B261,AB261)</f>
        <v/>
      </c>
      <c r="Z261" s="47">
        <f>W261&amp;X261&amp;Y261</f>
        <v/>
      </c>
      <c r="AA261" s="47">
        <f>LEFT(Y261,1)</f>
        <v/>
      </c>
      <c r="AB261" s="193">
        <f>IF(AC261&lt;&gt;"-",7,6)</f>
        <v/>
      </c>
      <c r="AC261" s="193" t="inlineStr">
        <is>
          <t>1</t>
        </is>
      </c>
    </row>
    <row r="262" ht="13.5" customHeight="1" s="521">
      <c r="A262" s="201" t="n">
        <v>1812</v>
      </c>
      <c r="B262" s="187" t="inlineStr">
        <is>
          <t>18-HS-17109B</t>
        </is>
      </c>
      <c r="C262" s="182" t="inlineStr">
        <is>
          <t>Pushbutton</t>
        </is>
      </c>
      <c r="D262" s="187" t="inlineStr">
        <is>
          <t>PA-1705 STOP</t>
        </is>
      </c>
      <c r="E262" s="187" t="inlineStr">
        <is>
          <t>1812-PS07-171</t>
        </is>
      </c>
      <c r="F262" s="192" t="inlineStr">
        <is>
          <t>HS</t>
        </is>
      </c>
      <c r="G262" s="193" t="inlineStr">
        <is>
          <t>DCS-DI</t>
        </is>
      </c>
      <c r="H262" s="193" t="inlineStr">
        <is>
          <t>-</t>
        </is>
      </c>
      <c r="I262" s="180" t="inlineStr">
        <is>
          <t>DRY_x000D_(NO)</t>
        </is>
      </c>
      <c r="J262" s="202" t="inlineStr">
        <is>
          <t>DRY</t>
        </is>
      </c>
      <c r="K262" s="649" t="inlineStr">
        <is>
          <t>(NO)</t>
        </is>
      </c>
      <c r="L262" s="175" t="n">
        <v>1</v>
      </c>
      <c r="M262" s="192" t="inlineStr">
        <is>
          <t>-</t>
        </is>
      </c>
      <c r="N262" s="191" t="inlineStr">
        <is>
          <t>-</t>
        </is>
      </c>
      <c r="O262" s="178">
        <f>IF(N262="Yes","Y","N")</f>
        <v/>
      </c>
      <c r="P262" s="191" t="inlineStr">
        <is>
          <t>-</t>
        </is>
      </c>
      <c r="Q262" s="196" t="inlineStr">
        <is>
          <t>-</t>
        </is>
      </c>
      <c r="R262" s="191" t="inlineStr">
        <is>
          <t>C01</t>
        </is>
      </c>
      <c r="S262" s="193" t="inlineStr">
        <is>
          <t>18-LCP-2-CC1</t>
        </is>
      </c>
      <c r="T262" s="193" t="inlineStr">
        <is>
          <t>LCP-2</t>
        </is>
      </c>
      <c r="U262" s="507" t="inlineStr">
        <is>
          <t>DI-RE</t>
        </is>
      </c>
      <c r="V262" s="201" t="n">
        <v>1812</v>
      </c>
      <c r="W262" s="9">
        <f>LEFT(B262,3)</f>
        <v/>
      </c>
      <c r="X262" s="47">
        <f>F262</f>
        <v/>
      </c>
      <c r="Y262" s="47">
        <f>RIGHT(B262,AB262)</f>
        <v/>
      </c>
      <c r="Z262" s="47">
        <f>W262&amp;X262&amp;Y262</f>
        <v/>
      </c>
      <c r="AA262" s="47">
        <f>LEFT(Y262,1)</f>
        <v/>
      </c>
      <c r="AB262" s="193">
        <f>IF(AC262&lt;&gt;"-",7,6)</f>
        <v/>
      </c>
      <c r="AC262" s="193" t="inlineStr">
        <is>
          <t>1</t>
        </is>
      </c>
    </row>
    <row r="263" ht="13.5" customHeight="1" s="521">
      <c r="A263" s="201" t="n">
        <v>1812</v>
      </c>
      <c r="B263" s="187" t="inlineStr">
        <is>
          <t>18-HS-17201P</t>
        </is>
      </c>
      <c r="C263" s="182" t="inlineStr">
        <is>
          <t>DCS</t>
        </is>
      </c>
      <c r="D263" s="187" t="inlineStr">
        <is>
          <t>PP-1701A STOP</t>
        </is>
      </c>
      <c r="E263" s="187" t="inlineStr">
        <is>
          <t>1812-PS07-172</t>
        </is>
      </c>
      <c r="F263" s="192" t="inlineStr">
        <is>
          <t>HS</t>
        </is>
      </c>
      <c r="G263" s="193" t="inlineStr">
        <is>
          <t>DCS-DO</t>
        </is>
      </c>
      <c r="H263" s="193" t="inlineStr">
        <is>
          <t>Yes</t>
        </is>
      </c>
      <c r="I263" s="180" t="inlineStr">
        <is>
          <t>DRY_x000D_(NC)</t>
        </is>
      </c>
      <c r="J263" s="202" t="inlineStr">
        <is>
          <t>DRY</t>
        </is>
      </c>
      <c r="K263" s="649" t="inlineStr">
        <is>
          <t>(NC)</t>
        </is>
      </c>
      <c r="L263" s="175" t="n">
        <v>1</v>
      </c>
      <c r="M263" s="192" t="inlineStr">
        <is>
          <t>-</t>
        </is>
      </c>
      <c r="N263" s="192" t="inlineStr">
        <is>
          <t>-</t>
        </is>
      </c>
      <c r="O263" s="178">
        <f>IF(N263="Yes","Y","N")</f>
        <v/>
      </c>
      <c r="P263" s="192" t="inlineStr">
        <is>
          <t>-</t>
        </is>
      </c>
      <c r="Q263" s="196" t="inlineStr">
        <is>
          <t>MCC</t>
        </is>
      </c>
      <c r="R263" s="191" t="inlineStr">
        <is>
          <t>C01</t>
        </is>
      </c>
      <c r="S263" s="196" t="inlineStr">
        <is>
          <t>MCC</t>
        </is>
      </c>
      <c r="U263" s="507" t="inlineStr">
        <is>
          <t>DOR-Dry</t>
        </is>
      </c>
      <c r="V263" s="201" t="n">
        <v>1812</v>
      </c>
      <c r="W263" s="9">
        <f>LEFT(B263,3)</f>
        <v/>
      </c>
      <c r="X263" s="47">
        <f>F263</f>
        <v/>
      </c>
      <c r="Y263" s="47">
        <f>RIGHT(B263,AB263)</f>
        <v/>
      </c>
      <c r="Z263" s="47">
        <f>W263&amp;X263&amp;Y263</f>
        <v/>
      </c>
      <c r="AA263" s="47">
        <f>LEFT(Y263,1)</f>
        <v/>
      </c>
      <c r="AB263" s="193">
        <f>IF(AC263&lt;&gt;"-",7,6)</f>
        <v/>
      </c>
      <c r="AC263" s="193" t="inlineStr">
        <is>
          <t>1</t>
        </is>
      </c>
    </row>
    <row r="264" ht="13.5" customHeight="1" s="521">
      <c r="A264" s="201" t="n">
        <v>1812</v>
      </c>
      <c r="B264" s="187" t="inlineStr">
        <is>
          <t>18-YL-17201R</t>
        </is>
      </c>
      <c r="C264" s="182" t="inlineStr">
        <is>
          <t>DCS</t>
        </is>
      </c>
      <c r="D264" s="187" t="inlineStr">
        <is>
          <t>PP-1701A RUN</t>
        </is>
      </c>
      <c r="E264" s="187" t="inlineStr">
        <is>
          <t>1812-PS07-172</t>
        </is>
      </c>
      <c r="F264" s="192" t="inlineStr">
        <is>
          <t>YL</t>
        </is>
      </c>
      <c r="G264" s="193" t="inlineStr">
        <is>
          <t>DCS-DI</t>
        </is>
      </c>
      <c r="H264" s="193" t="inlineStr">
        <is>
          <t>-</t>
        </is>
      </c>
      <c r="I264" s="180" t="inlineStr">
        <is>
          <t>DRY_x000D_(NO)</t>
        </is>
      </c>
      <c r="J264" s="202" t="inlineStr">
        <is>
          <t>DRY</t>
        </is>
      </c>
      <c r="K264" s="649" t="inlineStr">
        <is>
          <t>(NO)</t>
        </is>
      </c>
      <c r="L264" s="175" t="n">
        <v>1</v>
      </c>
      <c r="M264" s="192" t="inlineStr">
        <is>
          <t>-</t>
        </is>
      </c>
      <c r="N264" s="191" t="inlineStr">
        <is>
          <t>-</t>
        </is>
      </c>
      <c r="O264" s="178">
        <f>IF(N264="Yes","Y","N")</f>
        <v/>
      </c>
      <c r="P264" s="191" t="inlineStr">
        <is>
          <t>-</t>
        </is>
      </c>
      <c r="Q264" s="196" t="inlineStr">
        <is>
          <t>MCC</t>
        </is>
      </c>
      <c r="R264" s="191" t="inlineStr">
        <is>
          <t>C01</t>
        </is>
      </c>
      <c r="S264" s="196" t="inlineStr">
        <is>
          <t>MCC</t>
        </is>
      </c>
      <c r="U264" s="507" t="inlineStr">
        <is>
          <t>DI-RE</t>
        </is>
      </c>
      <c r="V264" s="201" t="n">
        <v>1812</v>
      </c>
      <c r="W264" s="9">
        <f>LEFT(B264,3)</f>
        <v/>
      </c>
      <c r="X264" s="47">
        <f>F264</f>
        <v/>
      </c>
      <c r="Y264" s="47">
        <f>RIGHT(B264,AB264)</f>
        <v/>
      </c>
      <c r="Z264" s="47">
        <f>W264&amp;X264&amp;Y264</f>
        <v/>
      </c>
      <c r="AA264" s="47">
        <f>LEFT(Y264,1)</f>
        <v/>
      </c>
      <c r="AB264" s="193">
        <f>IF(AC264&lt;&gt;"-",7,6)</f>
        <v/>
      </c>
      <c r="AC264" s="193" t="inlineStr">
        <is>
          <t>1</t>
        </is>
      </c>
    </row>
    <row r="265" ht="13.5" customHeight="1" s="521">
      <c r="A265" s="201" t="n">
        <v>1812</v>
      </c>
      <c r="B265" s="187" t="inlineStr">
        <is>
          <t>18-YL-17201F</t>
        </is>
      </c>
      <c r="C265" s="182" t="inlineStr">
        <is>
          <t>DCS</t>
        </is>
      </c>
      <c r="D265" s="187" t="inlineStr">
        <is>
          <t>PP-1701A FAULT</t>
        </is>
      </c>
      <c r="E265" s="187" t="inlineStr">
        <is>
          <t>1812-PS07-172</t>
        </is>
      </c>
      <c r="F265" s="192" t="inlineStr">
        <is>
          <t>YL</t>
        </is>
      </c>
      <c r="G265" s="193" t="inlineStr">
        <is>
          <t>DCS-DI</t>
        </is>
      </c>
      <c r="H265" s="193" t="inlineStr">
        <is>
          <t>-</t>
        </is>
      </c>
      <c r="I265" s="180" t="inlineStr">
        <is>
          <t>DRY_x000D_(NO)</t>
        </is>
      </c>
      <c r="J265" s="202" t="inlineStr">
        <is>
          <t>DRY</t>
        </is>
      </c>
      <c r="K265" s="649" t="inlineStr">
        <is>
          <t>(NO)</t>
        </is>
      </c>
      <c r="L265" s="175" t="n">
        <v>1</v>
      </c>
      <c r="M265" s="192" t="inlineStr">
        <is>
          <t>-</t>
        </is>
      </c>
      <c r="N265" s="191" t="inlineStr">
        <is>
          <t>-</t>
        </is>
      </c>
      <c r="O265" s="178">
        <f>IF(N265="Yes","Y","N")</f>
        <v/>
      </c>
      <c r="P265" s="191" t="inlineStr">
        <is>
          <t>-</t>
        </is>
      </c>
      <c r="Q265" s="196" t="inlineStr">
        <is>
          <t>MCC</t>
        </is>
      </c>
      <c r="R265" s="191" t="inlineStr">
        <is>
          <t>C01</t>
        </is>
      </c>
      <c r="S265" s="196" t="inlineStr">
        <is>
          <t>MCC</t>
        </is>
      </c>
      <c r="U265" s="507" t="inlineStr">
        <is>
          <t>DI-RE</t>
        </is>
      </c>
      <c r="V265" s="201" t="n">
        <v>1812</v>
      </c>
      <c r="W265" s="9">
        <f>LEFT(B265,3)</f>
        <v/>
      </c>
      <c r="X265" s="47">
        <f>F265</f>
        <v/>
      </c>
      <c r="Y265" s="47">
        <f>RIGHT(B265,AB265)</f>
        <v/>
      </c>
      <c r="Z265" s="47">
        <f>W265&amp;X265&amp;Y265</f>
        <v/>
      </c>
      <c r="AA265" s="47">
        <f>LEFT(Y265,1)</f>
        <v/>
      </c>
      <c r="AB265" s="193">
        <f>IF(AC265&lt;&gt;"-",7,6)</f>
        <v/>
      </c>
      <c r="AC265" s="193" t="inlineStr">
        <is>
          <t>1</t>
        </is>
      </c>
    </row>
    <row r="266" ht="13.5" customHeight="1" s="521">
      <c r="A266" s="201" t="n">
        <v>1812</v>
      </c>
      <c r="B266" s="187" t="inlineStr">
        <is>
          <t>18-SI-17201</t>
        </is>
      </c>
      <c r="C266" s="182" t="inlineStr">
        <is>
          <t>DCS</t>
        </is>
      </c>
      <c r="D266" s="187" t="inlineStr">
        <is>
          <t>PP-1701A SPEED</t>
        </is>
      </c>
      <c r="E266" s="187" t="inlineStr">
        <is>
          <t>1812-PS07-172</t>
        </is>
      </c>
      <c r="F266" s="192" t="inlineStr">
        <is>
          <t>SI</t>
        </is>
      </c>
      <c r="G266" s="193" t="inlineStr">
        <is>
          <t>DCS-AI</t>
        </is>
      </c>
      <c r="H266" s="192" t="inlineStr">
        <is>
          <t>-</t>
        </is>
      </c>
      <c r="I266" s="194" t="inlineStr">
        <is>
          <t>4~20mA</t>
        </is>
      </c>
      <c r="J266" s="202" t="inlineStr">
        <is>
          <t>4~20mA</t>
        </is>
      </c>
      <c r="K266" s="649" t="n"/>
      <c r="L266" s="175" t="n">
        <v>1</v>
      </c>
      <c r="M266" s="192" t="inlineStr">
        <is>
          <t>-</t>
        </is>
      </c>
      <c r="N266" s="191" t="inlineStr">
        <is>
          <t>-</t>
        </is>
      </c>
      <c r="O266" s="178">
        <f>IF(N266="Yes","Y","N")</f>
        <v/>
      </c>
      <c r="P266" s="192" t="inlineStr">
        <is>
          <t>-</t>
        </is>
      </c>
      <c r="Q266" s="196" t="inlineStr">
        <is>
          <t>MCC</t>
        </is>
      </c>
      <c r="R266" s="191" t="inlineStr">
        <is>
          <t>C01</t>
        </is>
      </c>
      <c r="S266" s="196" t="inlineStr">
        <is>
          <t>MCC</t>
        </is>
      </c>
      <c r="U266" s="509" t="inlineStr">
        <is>
          <t>AI-NIS</t>
        </is>
      </c>
      <c r="V266" s="201" t="n">
        <v>1812</v>
      </c>
      <c r="W266" s="9">
        <f>LEFT(B266,3)</f>
        <v/>
      </c>
      <c r="X266" s="47">
        <f>F266</f>
        <v/>
      </c>
      <c r="Y266" s="47">
        <f>RIGHT(B266,AB266)</f>
        <v/>
      </c>
      <c r="Z266" s="47">
        <f>W266&amp;X266&amp;Y266</f>
        <v/>
      </c>
      <c r="AA266" s="47">
        <f>LEFT(Y266,1)</f>
        <v/>
      </c>
      <c r="AB266" s="193">
        <f>IF(AC266&lt;&gt;"-",7,6)</f>
        <v/>
      </c>
      <c r="AC266" s="193" t="inlineStr">
        <is>
          <t>-</t>
        </is>
      </c>
    </row>
    <row r="267" ht="13.5" customHeight="1" s="521">
      <c r="A267" s="201" t="n">
        <v>1812</v>
      </c>
      <c r="B267" s="187" t="inlineStr">
        <is>
          <t>18-SC-17201</t>
        </is>
      </c>
      <c r="C267" s="182" t="inlineStr">
        <is>
          <t>DCS</t>
        </is>
      </c>
      <c r="D267" s="187" t="inlineStr">
        <is>
          <t>PP-1701A SPEED CONTROL</t>
        </is>
      </c>
      <c r="E267" s="187" t="inlineStr">
        <is>
          <t>1812-PS07-172</t>
        </is>
      </c>
      <c r="F267" s="192" t="inlineStr">
        <is>
          <t>SC</t>
        </is>
      </c>
      <c r="G267" s="193" t="inlineStr">
        <is>
          <t>DCS-AO</t>
        </is>
      </c>
      <c r="H267" s="192" t="inlineStr">
        <is>
          <t>Yes</t>
        </is>
      </c>
      <c r="I267" s="194" t="inlineStr">
        <is>
          <t>4~20mA</t>
        </is>
      </c>
      <c r="J267" s="202" t="inlineStr">
        <is>
          <t>4~20mA</t>
        </is>
      </c>
      <c r="K267" s="649" t="n"/>
      <c r="L267" s="175" t="n">
        <v>1</v>
      </c>
      <c r="M267" s="192" t="inlineStr">
        <is>
          <t>-</t>
        </is>
      </c>
      <c r="N267" s="191" t="inlineStr">
        <is>
          <t>-</t>
        </is>
      </c>
      <c r="O267" s="178">
        <f>IF(N267="Yes","Y","N")</f>
        <v/>
      </c>
      <c r="P267" s="192" t="inlineStr">
        <is>
          <t>-</t>
        </is>
      </c>
      <c r="Q267" s="196" t="inlineStr">
        <is>
          <t>MCC</t>
        </is>
      </c>
      <c r="R267" s="191" t="inlineStr">
        <is>
          <t>C01</t>
        </is>
      </c>
      <c r="S267" s="196" t="inlineStr">
        <is>
          <t>MCC</t>
        </is>
      </c>
      <c r="U267" s="510" t="inlineStr">
        <is>
          <t>AOR-NIS</t>
        </is>
      </c>
      <c r="V267" s="201" t="n">
        <v>1812</v>
      </c>
      <c r="W267" s="9">
        <f>LEFT(B267,3)</f>
        <v/>
      </c>
      <c r="X267" s="47">
        <f>F267</f>
        <v/>
      </c>
      <c r="Y267" s="47">
        <f>RIGHT(B267,AB267)</f>
        <v/>
      </c>
      <c r="Z267" s="47">
        <f>W267&amp;X267&amp;Y267</f>
        <v/>
      </c>
      <c r="AA267" s="47">
        <f>LEFT(Y267,1)</f>
        <v/>
      </c>
      <c r="AB267" s="193">
        <f>IF(AC267&lt;&gt;"-",7,6)</f>
        <v/>
      </c>
      <c r="AC267" s="193" t="inlineStr">
        <is>
          <t>-</t>
        </is>
      </c>
    </row>
    <row r="268" ht="13.5" customHeight="1" s="521">
      <c r="A268" s="201" t="n">
        <v>1812</v>
      </c>
      <c r="B268" s="187" t="inlineStr">
        <is>
          <t>18-HS-17202P</t>
        </is>
      </c>
      <c r="C268" s="182" t="inlineStr">
        <is>
          <t>DCS</t>
        </is>
      </c>
      <c r="D268" s="187" t="inlineStr">
        <is>
          <t>PP-1701B STOP</t>
        </is>
      </c>
      <c r="E268" s="187" t="inlineStr">
        <is>
          <t>1812-PS07-172</t>
        </is>
      </c>
      <c r="F268" s="192" t="inlineStr">
        <is>
          <t>HS</t>
        </is>
      </c>
      <c r="G268" s="193" t="inlineStr">
        <is>
          <t>DCS-DO</t>
        </is>
      </c>
      <c r="H268" s="193" t="inlineStr">
        <is>
          <t>Yes</t>
        </is>
      </c>
      <c r="I268" s="180" t="inlineStr">
        <is>
          <t>DRY_x000D_(NC)</t>
        </is>
      </c>
      <c r="J268" s="202" t="inlineStr">
        <is>
          <t>DRY</t>
        </is>
      </c>
      <c r="K268" s="649" t="inlineStr">
        <is>
          <t>(NC)</t>
        </is>
      </c>
      <c r="L268" s="175" t="n">
        <v>1</v>
      </c>
      <c r="M268" s="192" t="inlineStr">
        <is>
          <t>-</t>
        </is>
      </c>
      <c r="N268" s="192" t="inlineStr">
        <is>
          <t>-</t>
        </is>
      </c>
      <c r="O268" s="178">
        <f>IF(N268="Yes","Y","N")</f>
        <v/>
      </c>
      <c r="P268" s="192" t="inlineStr">
        <is>
          <t>-</t>
        </is>
      </c>
      <c r="Q268" s="196" t="inlineStr">
        <is>
          <t>MCC</t>
        </is>
      </c>
      <c r="R268" s="191" t="inlineStr">
        <is>
          <t>C01</t>
        </is>
      </c>
      <c r="S268" s="196" t="inlineStr">
        <is>
          <t>MCC</t>
        </is>
      </c>
      <c r="U268" s="507" t="inlineStr">
        <is>
          <t>DOR-Dry</t>
        </is>
      </c>
      <c r="V268" s="201" t="n">
        <v>1812</v>
      </c>
      <c r="W268" s="9">
        <f>LEFT(B268,3)</f>
        <v/>
      </c>
      <c r="X268" s="47">
        <f>F268</f>
        <v/>
      </c>
      <c r="Y268" s="47">
        <f>RIGHT(B268,AB268)</f>
        <v/>
      </c>
      <c r="Z268" s="47">
        <f>W268&amp;X268&amp;Y268</f>
        <v/>
      </c>
      <c r="AA268" s="47">
        <f>LEFT(Y268,1)</f>
        <v/>
      </c>
      <c r="AB268" s="193">
        <f>IF(AC268&lt;&gt;"-",7,6)</f>
        <v/>
      </c>
      <c r="AC268" s="193" t="inlineStr">
        <is>
          <t>1</t>
        </is>
      </c>
    </row>
    <row r="269" ht="13.5" customHeight="1" s="521">
      <c r="A269" s="201" t="n">
        <v>1812</v>
      </c>
      <c r="B269" s="187" t="inlineStr">
        <is>
          <t>18-YL-17202R</t>
        </is>
      </c>
      <c r="C269" s="182" t="inlineStr">
        <is>
          <t>DCS</t>
        </is>
      </c>
      <c r="D269" s="187" t="inlineStr">
        <is>
          <t>PP-1701B RUN</t>
        </is>
      </c>
      <c r="E269" s="187" t="inlineStr">
        <is>
          <t>1812-PS07-172</t>
        </is>
      </c>
      <c r="F269" s="192" t="inlineStr">
        <is>
          <t>YL</t>
        </is>
      </c>
      <c r="G269" s="193" t="inlineStr">
        <is>
          <t>DCS-DI</t>
        </is>
      </c>
      <c r="H269" s="193" t="inlineStr">
        <is>
          <t>-</t>
        </is>
      </c>
      <c r="I269" s="180" t="inlineStr">
        <is>
          <t>DRY_x000D_(NO)</t>
        </is>
      </c>
      <c r="J269" s="202" t="inlineStr">
        <is>
          <t>DRY</t>
        </is>
      </c>
      <c r="K269" s="649" t="inlineStr">
        <is>
          <t>(NO)</t>
        </is>
      </c>
      <c r="L269" s="175" t="n">
        <v>1</v>
      </c>
      <c r="M269" s="192" t="inlineStr">
        <is>
          <t>-</t>
        </is>
      </c>
      <c r="N269" s="191" t="inlineStr">
        <is>
          <t>-</t>
        </is>
      </c>
      <c r="O269" s="178">
        <f>IF(N269="Yes","Y","N")</f>
        <v/>
      </c>
      <c r="P269" s="191" t="inlineStr">
        <is>
          <t>-</t>
        </is>
      </c>
      <c r="Q269" s="196" t="inlineStr">
        <is>
          <t>MCC</t>
        </is>
      </c>
      <c r="R269" s="191" t="inlineStr">
        <is>
          <t>C01</t>
        </is>
      </c>
      <c r="S269" s="196" t="inlineStr">
        <is>
          <t>MCC</t>
        </is>
      </c>
      <c r="U269" s="507" t="inlineStr">
        <is>
          <t>DI-RE</t>
        </is>
      </c>
      <c r="V269" s="201" t="n">
        <v>1812</v>
      </c>
      <c r="W269" s="9">
        <f>LEFT(B269,3)</f>
        <v/>
      </c>
      <c r="X269" s="47">
        <f>F269</f>
        <v/>
      </c>
      <c r="Y269" s="47">
        <f>RIGHT(B269,AB269)</f>
        <v/>
      </c>
      <c r="Z269" s="47">
        <f>W269&amp;X269&amp;Y269</f>
        <v/>
      </c>
      <c r="AA269" s="47">
        <f>LEFT(Y269,1)</f>
        <v/>
      </c>
      <c r="AB269" s="193">
        <f>IF(AC269&lt;&gt;"-",7,6)</f>
        <v/>
      </c>
      <c r="AC269" s="193" t="inlineStr">
        <is>
          <t>1</t>
        </is>
      </c>
    </row>
    <row r="270" ht="13.5" customHeight="1" s="521">
      <c r="A270" s="201" t="n">
        <v>1812</v>
      </c>
      <c r="B270" s="187" t="inlineStr">
        <is>
          <t>18-YL-17202F</t>
        </is>
      </c>
      <c r="C270" s="182" t="inlineStr">
        <is>
          <t>DCS</t>
        </is>
      </c>
      <c r="D270" s="187" t="inlineStr">
        <is>
          <t>PP-1701B FAULT</t>
        </is>
      </c>
      <c r="E270" s="187" t="inlineStr">
        <is>
          <t>1812-PS07-172</t>
        </is>
      </c>
      <c r="F270" s="192" t="inlineStr">
        <is>
          <t>YL</t>
        </is>
      </c>
      <c r="G270" s="193" t="inlineStr">
        <is>
          <t>DCS-DI</t>
        </is>
      </c>
      <c r="H270" s="193" t="inlineStr">
        <is>
          <t>-</t>
        </is>
      </c>
      <c r="I270" s="180" t="inlineStr">
        <is>
          <t>DRY_x000D_(NO)</t>
        </is>
      </c>
      <c r="J270" s="202" t="inlineStr">
        <is>
          <t>DRY</t>
        </is>
      </c>
      <c r="K270" s="649" t="inlineStr">
        <is>
          <t>(NO)</t>
        </is>
      </c>
      <c r="L270" s="175" t="n">
        <v>1</v>
      </c>
      <c r="M270" s="192" t="inlineStr">
        <is>
          <t>-</t>
        </is>
      </c>
      <c r="N270" s="191" t="inlineStr">
        <is>
          <t>-</t>
        </is>
      </c>
      <c r="O270" s="178">
        <f>IF(N270="Yes","Y","N")</f>
        <v/>
      </c>
      <c r="P270" s="191" t="inlineStr">
        <is>
          <t>-</t>
        </is>
      </c>
      <c r="Q270" s="196" t="inlineStr">
        <is>
          <t>MCC</t>
        </is>
      </c>
      <c r="R270" s="191" t="inlineStr">
        <is>
          <t>C01</t>
        </is>
      </c>
      <c r="S270" s="196" t="inlineStr">
        <is>
          <t>MCC</t>
        </is>
      </c>
      <c r="U270" s="507" t="inlineStr">
        <is>
          <t>DI-RE</t>
        </is>
      </c>
      <c r="V270" s="201" t="n">
        <v>1812</v>
      </c>
      <c r="W270" s="9">
        <f>LEFT(B270,3)</f>
        <v/>
      </c>
      <c r="X270" s="47">
        <f>F270</f>
        <v/>
      </c>
      <c r="Y270" s="47">
        <f>RIGHT(B270,AB270)</f>
        <v/>
      </c>
      <c r="Z270" s="47">
        <f>W270&amp;X270&amp;Y270</f>
        <v/>
      </c>
      <c r="AA270" s="47">
        <f>LEFT(Y270,1)</f>
        <v/>
      </c>
      <c r="AB270" s="193">
        <f>IF(AC270&lt;&gt;"-",7,6)</f>
        <v/>
      </c>
      <c r="AC270" s="193" t="inlineStr">
        <is>
          <t>1</t>
        </is>
      </c>
    </row>
    <row r="271" ht="13.5" customHeight="1" s="521">
      <c r="A271" s="201" t="n">
        <v>1812</v>
      </c>
      <c r="B271" s="187" t="inlineStr">
        <is>
          <t>18-SI-17202</t>
        </is>
      </c>
      <c r="C271" s="182" t="inlineStr">
        <is>
          <t>DCS</t>
        </is>
      </c>
      <c r="D271" s="187" t="inlineStr">
        <is>
          <t>PP-1701B SPEED</t>
        </is>
      </c>
      <c r="E271" s="187" t="inlineStr">
        <is>
          <t>1812-PS07-172</t>
        </is>
      </c>
      <c r="F271" s="192" t="inlineStr">
        <is>
          <t>SI</t>
        </is>
      </c>
      <c r="G271" s="193" t="inlineStr">
        <is>
          <t>DCS-AI</t>
        </is>
      </c>
      <c r="H271" s="192" t="inlineStr">
        <is>
          <t>-</t>
        </is>
      </c>
      <c r="I271" s="194" t="inlineStr">
        <is>
          <t>4~20mA</t>
        </is>
      </c>
      <c r="J271" s="202" t="inlineStr">
        <is>
          <t>4~20mA</t>
        </is>
      </c>
      <c r="K271" s="649" t="n"/>
      <c r="L271" s="175" t="n">
        <v>1</v>
      </c>
      <c r="M271" s="192" t="inlineStr">
        <is>
          <t>-</t>
        </is>
      </c>
      <c r="N271" s="191" t="inlineStr">
        <is>
          <t>-</t>
        </is>
      </c>
      <c r="O271" s="178">
        <f>IF(N271="Yes","Y","N")</f>
        <v/>
      </c>
      <c r="P271" s="192" t="inlineStr">
        <is>
          <t>-</t>
        </is>
      </c>
      <c r="Q271" s="196" t="inlineStr">
        <is>
          <t>MCC</t>
        </is>
      </c>
      <c r="R271" s="191" t="inlineStr">
        <is>
          <t>C01</t>
        </is>
      </c>
      <c r="S271" s="196" t="inlineStr">
        <is>
          <t>MCC</t>
        </is>
      </c>
      <c r="U271" s="509" t="inlineStr">
        <is>
          <t>AI-NIS</t>
        </is>
      </c>
      <c r="V271" s="201" t="n">
        <v>1812</v>
      </c>
      <c r="W271" s="9">
        <f>LEFT(B271,3)</f>
        <v/>
      </c>
      <c r="X271" s="47">
        <f>F271</f>
        <v/>
      </c>
      <c r="Y271" s="47">
        <f>RIGHT(B271,AB271)</f>
        <v/>
      </c>
      <c r="Z271" s="47">
        <f>W271&amp;X271&amp;Y271</f>
        <v/>
      </c>
      <c r="AA271" s="47">
        <f>LEFT(Y271,1)</f>
        <v/>
      </c>
      <c r="AB271" s="193">
        <f>IF(AC271&lt;&gt;"-",7,6)</f>
        <v/>
      </c>
      <c r="AC271" s="193" t="inlineStr">
        <is>
          <t>-</t>
        </is>
      </c>
    </row>
    <row r="272" ht="13.5" customHeight="1" s="521">
      <c r="A272" s="201" t="n">
        <v>1812</v>
      </c>
      <c r="B272" s="187" t="inlineStr">
        <is>
          <t>18-SC-17202</t>
        </is>
      </c>
      <c r="C272" s="182" t="inlineStr">
        <is>
          <t>DCS</t>
        </is>
      </c>
      <c r="D272" s="187" t="inlineStr">
        <is>
          <t>PP-1701B SPEED CONTROL</t>
        </is>
      </c>
      <c r="E272" s="187" t="inlineStr">
        <is>
          <t>1812-PS07-172</t>
        </is>
      </c>
      <c r="F272" s="192" t="inlineStr">
        <is>
          <t>SC</t>
        </is>
      </c>
      <c r="G272" s="193" t="inlineStr">
        <is>
          <t>DCS-AO</t>
        </is>
      </c>
      <c r="H272" s="192" t="inlineStr">
        <is>
          <t>Yes</t>
        </is>
      </c>
      <c r="I272" s="194" t="inlineStr">
        <is>
          <t>4~20mA</t>
        </is>
      </c>
      <c r="J272" s="202" t="inlineStr">
        <is>
          <t>4~20mA</t>
        </is>
      </c>
      <c r="K272" s="649" t="n"/>
      <c r="L272" s="175" t="n">
        <v>1</v>
      </c>
      <c r="M272" s="192" t="inlineStr">
        <is>
          <t>-</t>
        </is>
      </c>
      <c r="N272" s="191" t="inlineStr">
        <is>
          <t>-</t>
        </is>
      </c>
      <c r="O272" s="178">
        <f>IF(N272="Yes","Y","N")</f>
        <v/>
      </c>
      <c r="P272" s="192" t="inlineStr">
        <is>
          <t>-</t>
        </is>
      </c>
      <c r="Q272" s="196" t="inlineStr">
        <is>
          <t>MCC</t>
        </is>
      </c>
      <c r="R272" s="191" t="inlineStr">
        <is>
          <t>C01</t>
        </is>
      </c>
      <c r="S272" s="196" t="inlineStr">
        <is>
          <t>MCC</t>
        </is>
      </c>
      <c r="U272" s="510" t="inlineStr">
        <is>
          <t>AOR-NIS</t>
        </is>
      </c>
      <c r="V272" s="201" t="n">
        <v>1812</v>
      </c>
      <c r="W272" s="9">
        <f>LEFT(B272,3)</f>
        <v/>
      </c>
      <c r="X272" s="47">
        <f>F272</f>
        <v/>
      </c>
      <c r="Y272" s="47">
        <f>RIGHT(B272,AB272)</f>
        <v/>
      </c>
      <c r="Z272" s="47">
        <f>W272&amp;X272&amp;Y272</f>
        <v/>
      </c>
      <c r="AA272" s="47">
        <f>LEFT(Y272,1)</f>
        <v/>
      </c>
      <c r="AB272" s="193">
        <f>IF(AC272&lt;&gt;"-",7,6)</f>
        <v/>
      </c>
      <c r="AC272" s="193" t="inlineStr">
        <is>
          <t>-</t>
        </is>
      </c>
    </row>
    <row r="273" ht="13.5" customHeight="1" s="521">
      <c r="A273" s="201" t="n">
        <v>1812</v>
      </c>
      <c r="B273" s="187" t="inlineStr">
        <is>
          <t>18-HS-17203P</t>
        </is>
      </c>
      <c r="C273" s="182" t="inlineStr">
        <is>
          <t>DCS</t>
        </is>
      </c>
      <c r="D273" s="187" t="inlineStr">
        <is>
          <t>PP-1702A STOP</t>
        </is>
      </c>
      <c r="E273" s="187" t="inlineStr">
        <is>
          <t>1812-PS07-172</t>
        </is>
      </c>
      <c r="F273" s="192" t="inlineStr">
        <is>
          <t>HS</t>
        </is>
      </c>
      <c r="G273" s="193" t="inlineStr">
        <is>
          <t>DCS-DO</t>
        </is>
      </c>
      <c r="H273" s="193" t="inlineStr">
        <is>
          <t>Yes</t>
        </is>
      </c>
      <c r="I273" s="180" t="inlineStr">
        <is>
          <t>DRY_x000D_(NC)</t>
        </is>
      </c>
      <c r="J273" s="202" t="inlineStr">
        <is>
          <t>DRY</t>
        </is>
      </c>
      <c r="K273" s="649" t="inlineStr">
        <is>
          <t>(NC)</t>
        </is>
      </c>
      <c r="L273" s="175" t="n">
        <v>1</v>
      </c>
      <c r="M273" s="192" t="inlineStr">
        <is>
          <t>-</t>
        </is>
      </c>
      <c r="N273" s="192" t="inlineStr">
        <is>
          <t>-</t>
        </is>
      </c>
      <c r="O273" s="178">
        <f>IF(N273="Yes","Y","N")</f>
        <v/>
      </c>
      <c r="P273" s="192" t="inlineStr">
        <is>
          <t>-</t>
        </is>
      </c>
      <c r="Q273" s="196" t="inlineStr">
        <is>
          <t>MCC</t>
        </is>
      </c>
      <c r="R273" s="191" t="inlineStr">
        <is>
          <t>C01</t>
        </is>
      </c>
      <c r="S273" s="196" t="inlineStr">
        <is>
          <t>MCC</t>
        </is>
      </c>
      <c r="U273" s="507" t="inlineStr">
        <is>
          <t>DOR-Dry</t>
        </is>
      </c>
      <c r="V273" s="201" t="n">
        <v>1812</v>
      </c>
      <c r="W273" s="9">
        <f>LEFT(B273,3)</f>
        <v/>
      </c>
      <c r="X273" s="47">
        <f>F273</f>
        <v/>
      </c>
      <c r="Y273" s="47">
        <f>RIGHT(B273,AB273)</f>
        <v/>
      </c>
      <c r="Z273" s="47">
        <f>W273&amp;X273&amp;Y273</f>
        <v/>
      </c>
      <c r="AA273" s="47">
        <f>LEFT(Y273,1)</f>
        <v/>
      </c>
      <c r="AB273" s="193">
        <f>IF(AC273&lt;&gt;"-",7,6)</f>
        <v/>
      </c>
      <c r="AC273" s="193" t="inlineStr">
        <is>
          <t>1</t>
        </is>
      </c>
    </row>
    <row r="274" ht="13.5" customHeight="1" s="521">
      <c r="A274" s="201" t="n">
        <v>1812</v>
      </c>
      <c r="B274" s="187" t="inlineStr">
        <is>
          <t>18-YL-17203R</t>
        </is>
      </c>
      <c r="C274" s="182" t="inlineStr">
        <is>
          <t>DCS</t>
        </is>
      </c>
      <c r="D274" s="187" t="inlineStr">
        <is>
          <t>PP-1702A RUN</t>
        </is>
      </c>
      <c r="E274" s="187" t="inlineStr">
        <is>
          <t>1812-PS07-172</t>
        </is>
      </c>
      <c r="F274" s="192" t="inlineStr">
        <is>
          <t>YL</t>
        </is>
      </c>
      <c r="G274" s="193" t="inlineStr">
        <is>
          <t>DCS-DI</t>
        </is>
      </c>
      <c r="H274" s="193" t="inlineStr">
        <is>
          <t>-</t>
        </is>
      </c>
      <c r="I274" s="180" t="inlineStr">
        <is>
          <t>DRY_x000D_(NO)</t>
        </is>
      </c>
      <c r="J274" s="202" t="inlineStr">
        <is>
          <t>DRY</t>
        </is>
      </c>
      <c r="K274" s="649" t="inlineStr">
        <is>
          <t>(NO)</t>
        </is>
      </c>
      <c r="L274" s="175" t="n">
        <v>1</v>
      </c>
      <c r="M274" s="192" t="inlineStr">
        <is>
          <t>-</t>
        </is>
      </c>
      <c r="N274" s="191" t="inlineStr">
        <is>
          <t>-</t>
        </is>
      </c>
      <c r="O274" s="178">
        <f>IF(N274="Yes","Y","N")</f>
        <v/>
      </c>
      <c r="P274" s="191" t="inlineStr">
        <is>
          <t>-</t>
        </is>
      </c>
      <c r="Q274" s="196" t="inlineStr">
        <is>
          <t>MCC</t>
        </is>
      </c>
      <c r="R274" s="191" t="inlineStr">
        <is>
          <t>C01</t>
        </is>
      </c>
      <c r="S274" s="196" t="inlineStr">
        <is>
          <t>MCC</t>
        </is>
      </c>
      <c r="U274" s="507" t="inlineStr">
        <is>
          <t>DI-RE</t>
        </is>
      </c>
      <c r="V274" s="201" t="n">
        <v>1812</v>
      </c>
      <c r="W274" s="9">
        <f>LEFT(B274,3)</f>
        <v/>
      </c>
      <c r="X274" s="47">
        <f>F274</f>
        <v/>
      </c>
      <c r="Y274" s="47">
        <f>RIGHT(B274,AB274)</f>
        <v/>
      </c>
      <c r="Z274" s="47">
        <f>W274&amp;X274&amp;Y274</f>
        <v/>
      </c>
      <c r="AA274" s="47">
        <f>LEFT(Y274,1)</f>
        <v/>
      </c>
      <c r="AB274" s="193">
        <f>IF(AC274&lt;&gt;"-",7,6)</f>
        <v/>
      </c>
      <c r="AC274" s="193" t="inlineStr">
        <is>
          <t>1</t>
        </is>
      </c>
    </row>
    <row r="275" ht="13.5" customHeight="1" s="521">
      <c r="A275" s="201" t="n">
        <v>1812</v>
      </c>
      <c r="B275" s="187" t="inlineStr">
        <is>
          <t>18-YL-17203F</t>
        </is>
      </c>
      <c r="C275" s="182" t="inlineStr">
        <is>
          <t>DCS</t>
        </is>
      </c>
      <c r="D275" s="187" t="inlineStr">
        <is>
          <t>PP-1702A FAULT</t>
        </is>
      </c>
      <c r="E275" s="187" t="inlineStr">
        <is>
          <t>1812-PS07-172</t>
        </is>
      </c>
      <c r="F275" s="192" t="inlineStr">
        <is>
          <t>YL</t>
        </is>
      </c>
      <c r="G275" s="193" t="inlineStr">
        <is>
          <t>DCS-DI</t>
        </is>
      </c>
      <c r="H275" s="193" t="inlineStr">
        <is>
          <t>-</t>
        </is>
      </c>
      <c r="I275" s="180" t="inlineStr">
        <is>
          <t>DRY_x000D_(NO)</t>
        </is>
      </c>
      <c r="J275" s="202" t="inlineStr">
        <is>
          <t>DRY</t>
        </is>
      </c>
      <c r="K275" s="649" t="inlineStr">
        <is>
          <t>(NO)</t>
        </is>
      </c>
      <c r="L275" s="175" t="n">
        <v>1</v>
      </c>
      <c r="M275" s="192" t="inlineStr">
        <is>
          <t>-</t>
        </is>
      </c>
      <c r="N275" s="191" t="inlineStr">
        <is>
          <t>-</t>
        </is>
      </c>
      <c r="O275" s="178">
        <f>IF(N275="Yes","Y","N")</f>
        <v/>
      </c>
      <c r="P275" s="191" t="inlineStr">
        <is>
          <t>-</t>
        </is>
      </c>
      <c r="Q275" s="196" t="inlineStr">
        <is>
          <t>MCC</t>
        </is>
      </c>
      <c r="R275" s="191" t="inlineStr">
        <is>
          <t>C01</t>
        </is>
      </c>
      <c r="S275" s="196" t="inlineStr">
        <is>
          <t>MCC</t>
        </is>
      </c>
      <c r="U275" s="507" t="inlineStr">
        <is>
          <t>DI-RE</t>
        </is>
      </c>
      <c r="V275" s="201" t="n">
        <v>1812</v>
      </c>
      <c r="W275" s="9">
        <f>LEFT(B275,3)</f>
        <v/>
      </c>
      <c r="X275" s="47">
        <f>F275</f>
        <v/>
      </c>
      <c r="Y275" s="47">
        <f>RIGHT(B275,AB275)</f>
        <v/>
      </c>
      <c r="Z275" s="47">
        <f>W275&amp;X275&amp;Y275</f>
        <v/>
      </c>
      <c r="AA275" s="47">
        <f>LEFT(Y275,1)</f>
        <v/>
      </c>
      <c r="AB275" s="193">
        <f>IF(AC275&lt;&gt;"-",7,6)</f>
        <v/>
      </c>
      <c r="AC275" s="193" t="inlineStr">
        <is>
          <t>1</t>
        </is>
      </c>
    </row>
    <row r="276" ht="13.5" customHeight="1" s="521">
      <c r="A276" s="201" t="n">
        <v>1812</v>
      </c>
      <c r="B276" s="187" t="inlineStr">
        <is>
          <t>18-SI-17203</t>
        </is>
      </c>
      <c r="C276" s="182" t="inlineStr">
        <is>
          <t>DCS</t>
        </is>
      </c>
      <c r="D276" s="187" t="inlineStr">
        <is>
          <t>PP-1702A SPEED</t>
        </is>
      </c>
      <c r="E276" s="187" t="inlineStr">
        <is>
          <t>1812-PS07-172</t>
        </is>
      </c>
      <c r="F276" s="192" t="inlineStr">
        <is>
          <t>SI</t>
        </is>
      </c>
      <c r="G276" s="193" t="inlineStr">
        <is>
          <t>DCS-AI</t>
        </is>
      </c>
      <c r="H276" s="192" t="inlineStr">
        <is>
          <t>-</t>
        </is>
      </c>
      <c r="I276" s="194" t="inlineStr">
        <is>
          <t>4~20mA</t>
        </is>
      </c>
      <c r="J276" s="202" t="inlineStr">
        <is>
          <t>4~20mA</t>
        </is>
      </c>
      <c r="K276" s="649" t="n"/>
      <c r="L276" s="175" t="n">
        <v>1</v>
      </c>
      <c r="M276" s="192" t="inlineStr">
        <is>
          <t>-</t>
        </is>
      </c>
      <c r="N276" s="191" t="inlineStr">
        <is>
          <t>-</t>
        </is>
      </c>
      <c r="O276" s="178">
        <f>IF(N276="Yes","Y","N")</f>
        <v/>
      </c>
      <c r="P276" s="192" t="inlineStr">
        <is>
          <t>-</t>
        </is>
      </c>
      <c r="Q276" s="196" t="inlineStr">
        <is>
          <t>MCC</t>
        </is>
      </c>
      <c r="R276" s="191" t="inlineStr">
        <is>
          <t>C01</t>
        </is>
      </c>
      <c r="S276" s="196" t="inlineStr">
        <is>
          <t>MCC</t>
        </is>
      </c>
      <c r="U276" s="509" t="inlineStr">
        <is>
          <t>AI-NIS</t>
        </is>
      </c>
      <c r="V276" s="201" t="n">
        <v>1812</v>
      </c>
      <c r="W276" s="9">
        <f>LEFT(B276,3)</f>
        <v/>
      </c>
      <c r="X276" s="47">
        <f>F276</f>
        <v/>
      </c>
      <c r="Y276" s="47">
        <f>RIGHT(B276,AB276)</f>
        <v/>
      </c>
      <c r="Z276" s="47">
        <f>W276&amp;X276&amp;Y276</f>
        <v/>
      </c>
      <c r="AA276" s="47">
        <f>LEFT(Y276,1)</f>
        <v/>
      </c>
      <c r="AB276" s="193">
        <f>IF(AC276&lt;&gt;"-",7,6)</f>
        <v/>
      </c>
      <c r="AC276" s="193" t="inlineStr">
        <is>
          <t>-</t>
        </is>
      </c>
    </row>
    <row r="277" ht="13.5" customHeight="1" s="521">
      <c r="A277" s="201" t="n">
        <v>1812</v>
      </c>
      <c r="B277" s="187" t="inlineStr">
        <is>
          <t>18-SC-17203</t>
        </is>
      </c>
      <c r="C277" s="182" t="inlineStr">
        <is>
          <t>DCS</t>
        </is>
      </c>
      <c r="D277" s="187" t="inlineStr">
        <is>
          <t>PP-1702A SPEED CONTROL</t>
        </is>
      </c>
      <c r="E277" s="187" t="inlineStr">
        <is>
          <t>1812-PS07-172</t>
        </is>
      </c>
      <c r="F277" s="192" t="inlineStr">
        <is>
          <t>SC</t>
        </is>
      </c>
      <c r="G277" s="193" t="inlineStr">
        <is>
          <t>DCS-AO</t>
        </is>
      </c>
      <c r="H277" s="192" t="inlineStr">
        <is>
          <t>Yes</t>
        </is>
      </c>
      <c r="I277" s="194" t="inlineStr">
        <is>
          <t>4~20mA</t>
        </is>
      </c>
      <c r="J277" s="202" t="inlineStr">
        <is>
          <t>4~20mA</t>
        </is>
      </c>
      <c r="K277" s="649" t="n"/>
      <c r="L277" s="175" t="n">
        <v>1</v>
      </c>
      <c r="M277" s="192" t="inlineStr">
        <is>
          <t>-</t>
        </is>
      </c>
      <c r="N277" s="191" t="inlineStr">
        <is>
          <t>-</t>
        </is>
      </c>
      <c r="O277" s="178">
        <f>IF(N277="Yes","Y","N")</f>
        <v/>
      </c>
      <c r="P277" s="192" t="inlineStr">
        <is>
          <t>-</t>
        </is>
      </c>
      <c r="Q277" s="196" t="inlineStr">
        <is>
          <t>MCC</t>
        </is>
      </c>
      <c r="R277" s="191" t="inlineStr">
        <is>
          <t>C01</t>
        </is>
      </c>
      <c r="S277" s="196" t="inlineStr">
        <is>
          <t>MCC</t>
        </is>
      </c>
      <c r="U277" s="510" t="inlineStr">
        <is>
          <t>AOR-NIS</t>
        </is>
      </c>
      <c r="V277" s="201" t="n">
        <v>1812</v>
      </c>
      <c r="W277" s="9">
        <f>LEFT(B277,3)</f>
        <v/>
      </c>
      <c r="X277" s="47">
        <f>F277</f>
        <v/>
      </c>
      <c r="Y277" s="47">
        <f>RIGHT(B277,AB277)</f>
        <v/>
      </c>
      <c r="Z277" s="47">
        <f>W277&amp;X277&amp;Y277</f>
        <v/>
      </c>
      <c r="AA277" s="47">
        <f>LEFT(Y277,1)</f>
        <v/>
      </c>
      <c r="AB277" s="193">
        <f>IF(AC277&lt;&gt;"-",7,6)</f>
        <v/>
      </c>
      <c r="AC277" s="193" t="inlineStr">
        <is>
          <t>-</t>
        </is>
      </c>
    </row>
    <row r="278" ht="13.5" customHeight="1" s="521">
      <c r="A278" s="201" t="n">
        <v>1812</v>
      </c>
      <c r="B278" s="187" t="inlineStr">
        <is>
          <t>18-HS-17204P</t>
        </is>
      </c>
      <c r="C278" s="182" t="inlineStr">
        <is>
          <t>DCS</t>
        </is>
      </c>
      <c r="D278" s="187" t="inlineStr">
        <is>
          <t>PP-1702B STOP</t>
        </is>
      </c>
      <c r="E278" s="187" t="inlineStr">
        <is>
          <t>1812-PS07-172</t>
        </is>
      </c>
      <c r="F278" s="192" t="inlineStr">
        <is>
          <t>HS</t>
        </is>
      </c>
      <c r="G278" s="193" t="inlineStr">
        <is>
          <t>DCS-DO</t>
        </is>
      </c>
      <c r="H278" s="193" t="inlineStr">
        <is>
          <t>Yes</t>
        </is>
      </c>
      <c r="I278" s="180" t="inlineStr">
        <is>
          <t>DRY_x000D_(NC)</t>
        </is>
      </c>
      <c r="J278" s="202" t="inlineStr">
        <is>
          <t>DRY</t>
        </is>
      </c>
      <c r="K278" s="649" t="inlineStr">
        <is>
          <t>(NC)</t>
        </is>
      </c>
      <c r="L278" s="175" t="n">
        <v>1</v>
      </c>
      <c r="M278" s="192" t="inlineStr">
        <is>
          <t>-</t>
        </is>
      </c>
      <c r="N278" s="192" t="inlineStr">
        <is>
          <t>-</t>
        </is>
      </c>
      <c r="O278" s="178">
        <f>IF(N278="Yes","Y","N")</f>
        <v/>
      </c>
      <c r="P278" s="192" t="inlineStr">
        <is>
          <t>-</t>
        </is>
      </c>
      <c r="Q278" s="196" t="inlineStr">
        <is>
          <t>MCC</t>
        </is>
      </c>
      <c r="R278" s="191" t="inlineStr">
        <is>
          <t>C01</t>
        </is>
      </c>
      <c r="S278" s="196" t="inlineStr">
        <is>
          <t>MCC</t>
        </is>
      </c>
      <c r="U278" s="507" t="inlineStr">
        <is>
          <t>DOR-Dry</t>
        </is>
      </c>
      <c r="V278" s="201" t="n">
        <v>1812</v>
      </c>
      <c r="W278" s="9">
        <f>LEFT(B278,3)</f>
        <v/>
      </c>
      <c r="X278" s="47">
        <f>F278</f>
        <v/>
      </c>
      <c r="Y278" s="47">
        <f>RIGHT(B278,AB278)</f>
        <v/>
      </c>
      <c r="Z278" s="47">
        <f>W278&amp;X278&amp;Y278</f>
        <v/>
      </c>
      <c r="AA278" s="47">
        <f>LEFT(Y278,1)</f>
        <v/>
      </c>
      <c r="AB278" s="193">
        <f>IF(AC278&lt;&gt;"-",7,6)</f>
        <v/>
      </c>
      <c r="AC278" s="193" t="inlineStr">
        <is>
          <t>1</t>
        </is>
      </c>
    </row>
    <row r="279" ht="13.5" customHeight="1" s="521">
      <c r="A279" s="201" t="n">
        <v>1812</v>
      </c>
      <c r="B279" s="187" t="inlineStr">
        <is>
          <t>18-YL-17204R</t>
        </is>
      </c>
      <c r="C279" s="182" t="inlineStr">
        <is>
          <t>DCS</t>
        </is>
      </c>
      <c r="D279" s="187" t="inlineStr">
        <is>
          <t>PP-1702B RUN</t>
        </is>
      </c>
      <c r="E279" s="187" t="inlineStr">
        <is>
          <t>1812-PS07-172</t>
        </is>
      </c>
      <c r="F279" s="192" t="inlineStr">
        <is>
          <t>YL</t>
        </is>
      </c>
      <c r="G279" s="193" t="inlineStr">
        <is>
          <t>DCS-DI</t>
        </is>
      </c>
      <c r="H279" s="193" t="inlineStr">
        <is>
          <t>-</t>
        </is>
      </c>
      <c r="I279" s="180" t="inlineStr">
        <is>
          <t>DRY_x000D_(NO)</t>
        </is>
      </c>
      <c r="J279" s="202" t="inlineStr">
        <is>
          <t>DRY</t>
        </is>
      </c>
      <c r="K279" s="649" t="inlineStr">
        <is>
          <t>(NO)</t>
        </is>
      </c>
      <c r="L279" s="175" t="n">
        <v>1</v>
      </c>
      <c r="M279" s="192" t="inlineStr">
        <is>
          <t>-</t>
        </is>
      </c>
      <c r="N279" s="191" t="inlineStr">
        <is>
          <t>-</t>
        </is>
      </c>
      <c r="O279" s="178">
        <f>IF(N279="Yes","Y","N")</f>
        <v/>
      </c>
      <c r="P279" s="191" t="inlineStr">
        <is>
          <t>-</t>
        </is>
      </c>
      <c r="Q279" s="196" t="inlineStr">
        <is>
          <t>MCC</t>
        </is>
      </c>
      <c r="R279" s="191" t="inlineStr">
        <is>
          <t>C01</t>
        </is>
      </c>
      <c r="S279" s="196" t="inlineStr">
        <is>
          <t>MCC</t>
        </is>
      </c>
      <c r="U279" s="507" t="inlineStr">
        <is>
          <t>DI-RE</t>
        </is>
      </c>
      <c r="V279" s="201" t="n">
        <v>1812</v>
      </c>
      <c r="W279" s="9">
        <f>LEFT(B279,3)</f>
        <v/>
      </c>
      <c r="X279" s="47">
        <f>F279</f>
        <v/>
      </c>
      <c r="Y279" s="47">
        <f>RIGHT(B279,AB279)</f>
        <v/>
      </c>
      <c r="Z279" s="47">
        <f>W279&amp;X279&amp;Y279</f>
        <v/>
      </c>
      <c r="AA279" s="47">
        <f>LEFT(Y279,1)</f>
        <v/>
      </c>
      <c r="AB279" s="193">
        <f>IF(AC279&lt;&gt;"-",7,6)</f>
        <v/>
      </c>
      <c r="AC279" s="193" t="inlineStr">
        <is>
          <t>1</t>
        </is>
      </c>
    </row>
    <row r="280" ht="13.5" customHeight="1" s="521">
      <c r="A280" s="201" t="n">
        <v>1812</v>
      </c>
      <c r="B280" s="187" t="inlineStr">
        <is>
          <t>18-YL-17204F</t>
        </is>
      </c>
      <c r="C280" s="182" t="inlineStr">
        <is>
          <t>DCS</t>
        </is>
      </c>
      <c r="D280" s="187" t="inlineStr">
        <is>
          <t>PP-1702B FAULT</t>
        </is>
      </c>
      <c r="E280" s="187" t="inlineStr">
        <is>
          <t>1812-PS07-172</t>
        </is>
      </c>
      <c r="F280" s="192" t="inlineStr">
        <is>
          <t>YL</t>
        </is>
      </c>
      <c r="G280" s="193" t="inlineStr">
        <is>
          <t>DCS-DI</t>
        </is>
      </c>
      <c r="H280" s="193" t="inlineStr">
        <is>
          <t>-</t>
        </is>
      </c>
      <c r="I280" s="180" t="inlineStr">
        <is>
          <t>DRY_x000D_(NO)</t>
        </is>
      </c>
      <c r="J280" s="202" t="inlineStr">
        <is>
          <t>DRY</t>
        </is>
      </c>
      <c r="K280" s="649" t="inlineStr">
        <is>
          <t>(NO)</t>
        </is>
      </c>
      <c r="L280" s="175" t="n">
        <v>1</v>
      </c>
      <c r="M280" s="192" t="inlineStr">
        <is>
          <t>-</t>
        </is>
      </c>
      <c r="N280" s="191" t="inlineStr">
        <is>
          <t>-</t>
        </is>
      </c>
      <c r="O280" s="178">
        <f>IF(N280="Yes","Y","N")</f>
        <v/>
      </c>
      <c r="P280" s="191" t="inlineStr">
        <is>
          <t>-</t>
        </is>
      </c>
      <c r="Q280" s="196" t="inlineStr">
        <is>
          <t>MCC</t>
        </is>
      </c>
      <c r="R280" s="191" t="inlineStr">
        <is>
          <t>C01</t>
        </is>
      </c>
      <c r="S280" s="196" t="inlineStr">
        <is>
          <t>MCC</t>
        </is>
      </c>
      <c r="U280" s="507" t="inlineStr">
        <is>
          <t>DI-RE</t>
        </is>
      </c>
      <c r="V280" s="201" t="n">
        <v>1812</v>
      </c>
      <c r="W280" s="9">
        <f>LEFT(B280,3)</f>
        <v/>
      </c>
      <c r="X280" s="47">
        <f>F280</f>
        <v/>
      </c>
      <c r="Y280" s="47">
        <f>RIGHT(B280,AB280)</f>
        <v/>
      </c>
      <c r="Z280" s="47">
        <f>W280&amp;X280&amp;Y280</f>
        <v/>
      </c>
      <c r="AA280" s="47">
        <f>LEFT(Y280,1)</f>
        <v/>
      </c>
      <c r="AB280" s="193">
        <f>IF(AC280&lt;&gt;"-",7,6)</f>
        <v/>
      </c>
      <c r="AC280" s="193" t="inlineStr">
        <is>
          <t>1</t>
        </is>
      </c>
    </row>
    <row r="281" ht="13.5" customHeight="1" s="521">
      <c r="A281" s="201" t="n">
        <v>1812</v>
      </c>
      <c r="B281" s="187" t="inlineStr">
        <is>
          <t>18-SI-17204</t>
        </is>
      </c>
      <c r="C281" s="182" t="inlineStr">
        <is>
          <t>DCS</t>
        </is>
      </c>
      <c r="D281" s="187" t="inlineStr">
        <is>
          <t>PP-1702B SPEED</t>
        </is>
      </c>
      <c r="E281" s="187" t="inlineStr">
        <is>
          <t>1812-PS07-172</t>
        </is>
      </c>
      <c r="F281" s="192" t="inlineStr">
        <is>
          <t>SI</t>
        </is>
      </c>
      <c r="G281" s="193" t="inlineStr">
        <is>
          <t>DCS-AI</t>
        </is>
      </c>
      <c r="H281" s="192" t="inlineStr">
        <is>
          <t>-</t>
        </is>
      </c>
      <c r="I281" s="194" t="inlineStr">
        <is>
          <t>4~20mA</t>
        </is>
      </c>
      <c r="J281" s="202" t="inlineStr">
        <is>
          <t>4~20mA</t>
        </is>
      </c>
      <c r="K281" s="649" t="n"/>
      <c r="L281" s="175" t="n">
        <v>1</v>
      </c>
      <c r="M281" s="192" t="inlineStr">
        <is>
          <t>-</t>
        </is>
      </c>
      <c r="N281" s="191" t="inlineStr">
        <is>
          <t>-</t>
        </is>
      </c>
      <c r="O281" s="178">
        <f>IF(N281="Yes","Y","N")</f>
        <v/>
      </c>
      <c r="P281" s="192" t="inlineStr">
        <is>
          <t>-</t>
        </is>
      </c>
      <c r="Q281" s="196" t="inlineStr">
        <is>
          <t>MCC</t>
        </is>
      </c>
      <c r="R281" s="191" t="inlineStr">
        <is>
          <t>C01</t>
        </is>
      </c>
      <c r="S281" s="196" t="inlineStr">
        <is>
          <t>MCC</t>
        </is>
      </c>
      <c r="U281" s="509" t="inlineStr">
        <is>
          <t>AI-NIS</t>
        </is>
      </c>
      <c r="V281" s="201" t="n">
        <v>1812</v>
      </c>
      <c r="W281" s="9">
        <f>LEFT(B281,3)</f>
        <v/>
      </c>
      <c r="X281" s="47">
        <f>F281</f>
        <v/>
      </c>
      <c r="Y281" s="47">
        <f>RIGHT(B281,AB281)</f>
        <v/>
      </c>
      <c r="Z281" s="47">
        <f>W281&amp;X281&amp;Y281</f>
        <v/>
      </c>
      <c r="AA281" s="47">
        <f>LEFT(Y281,1)</f>
        <v/>
      </c>
      <c r="AB281" s="193">
        <f>IF(AC281&lt;&gt;"-",7,6)</f>
        <v/>
      </c>
      <c r="AC281" s="193" t="inlineStr">
        <is>
          <t>-</t>
        </is>
      </c>
    </row>
    <row r="282" ht="13.5" customHeight="1" s="521">
      <c r="A282" s="201" t="n">
        <v>1812</v>
      </c>
      <c r="B282" s="187" t="inlineStr">
        <is>
          <t>18-SC-17204</t>
        </is>
      </c>
      <c r="C282" s="182" t="inlineStr">
        <is>
          <t>DCS</t>
        </is>
      </c>
      <c r="D282" s="187" t="inlineStr">
        <is>
          <t>PP-1702B SPEED CONTROL</t>
        </is>
      </c>
      <c r="E282" s="187" t="inlineStr">
        <is>
          <t>1812-PS07-172</t>
        </is>
      </c>
      <c r="F282" s="192" t="inlineStr">
        <is>
          <t>SC</t>
        </is>
      </c>
      <c r="G282" s="193" t="inlineStr">
        <is>
          <t>DCS-AO</t>
        </is>
      </c>
      <c r="H282" s="192" t="inlineStr">
        <is>
          <t>Yes</t>
        </is>
      </c>
      <c r="I282" s="194" t="inlineStr">
        <is>
          <t>4~20mA</t>
        </is>
      </c>
      <c r="J282" s="202" t="inlineStr">
        <is>
          <t>4~20mA</t>
        </is>
      </c>
      <c r="K282" s="649" t="n"/>
      <c r="L282" s="175" t="n">
        <v>1</v>
      </c>
      <c r="M282" s="192" t="inlineStr">
        <is>
          <t>-</t>
        </is>
      </c>
      <c r="N282" s="191" t="inlineStr">
        <is>
          <t>-</t>
        </is>
      </c>
      <c r="O282" s="178">
        <f>IF(N282="Yes","Y","N")</f>
        <v/>
      </c>
      <c r="P282" s="192" t="inlineStr">
        <is>
          <t>-</t>
        </is>
      </c>
      <c r="Q282" s="196" t="inlineStr">
        <is>
          <t>MCC</t>
        </is>
      </c>
      <c r="R282" s="191" t="inlineStr">
        <is>
          <t>C01</t>
        </is>
      </c>
      <c r="S282" s="196" t="inlineStr">
        <is>
          <t>MCC</t>
        </is>
      </c>
      <c r="U282" s="510" t="inlineStr">
        <is>
          <t>AOR-NIS</t>
        </is>
      </c>
      <c r="V282" s="201" t="n">
        <v>1812</v>
      </c>
      <c r="W282" s="9">
        <f>LEFT(B282,3)</f>
        <v/>
      </c>
      <c r="X282" s="47">
        <f>F282</f>
        <v/>
      </c>
      <c r="Y282" s="47">
        <f>RIGHT(B282,AB282)</f>
        <v/>
      </c>
      <c r="Z282" s="47">
        <f>W282&amp;X282&amp;Y282</f>
        <v/>
      </c>
      <c r="AA282" s="47">
        <f>LEFT(Y282,1)</f>
        <v/>
      </c>
      <c r="AB282" s="193">
        <f>IF(AC282&lt;&gt;"-",7,6)</f>
        <v/>
      </c>
      <c r="AC282" s="193" t="inlineStr">
        <is>
          <t>-</t>
        </is>
      </c>
    </row>
    <row r="283" ht="13.5" customHeight="1" s="521">
      <c r="A283" s="201" t="n">
        <v>1812</v>
      </c>
      <c r="B283" s="187" t="inlineStr">
        <is>
          <t>18-HS-17301P</t>
        </is>
      </c>
      <c r="C283" s="182" t="inlineStr">
        <is>
          <t>DCS</t>
        </is>
      </c>
      <c r="D283" s="187" t="inlineStr">
        <is>
          <t>PP-1704 STOP</t>
        </is>
      </c>
      <c r="E283" s="187" t="inlineStr">
        <is>
          <t>1812-PS07-173</t>
        </is>
      </c>
      <c r="F283" s="192" t="inlineStr">
        <is>
          <t>HS</t>
        </is>
      </c>
      <c r="G283" s="193" t="inlineStr">
        <is>
          <t>DCS-DO</t>
        </is>
      </c>
      <c r="H283" s="193" t="inlineStr">
        <is>
          <t>Yes</t>
        </is>
      </c>
      <c r="I283" s="180" t="inlineStr">
        <is>
          <t>DRY_x000D_(NC)</t>
        </is>
      </c>
      <c r="J283" s="202" t="inlineStr">
        <is>
          <t>DRY</t>
        </is>
      </c>
      <c r="K283" s="649" t="inlineStr">
        <is>
          <t>(NC)</t>
        </is>
      </c>
      <c r="L283" s="175" t="n">
        <v>1</v>
      </c>
      <c r="M283" s="192" t="inlineStr">
        <is>
          <t>-</t>
        </is>
      </c>
      <c r="N283" s="192" t="inlineStr">
        <is>
          <t>-</t>
        </is>
      </c>
      <c r="O283" s="178">
        <f>IF(N283="Yes","Y","N")</f>
        <v/>
      </c>
      <c r="P283" s="192" t="inlineStr">
        <is>
          <t>-</t>
        </is>
      </c>
      <c r="Q283" s="196" t="inlineStr">
        <is>
          <t>MCC</t>
        </is>
      </c>
      <c r="R283" s="191" t="inlineStr">
        <is>
          <t>C01</t>
        </is>
      </c>
      <c r="S283" s="196" t="inlineStr">
        <is>
          <t>MCC</t>
        </is>
      </c>
      <c r="U283" s="507" t="inlineStr">
        <is>
          <t>DOR-Dry</t>
        </is>
      </c>
      <c r="V283" s="201" t="n">
        <v>1812</v>
      </c>
      <c r="W283" s="9">
        <f>LEFT(B283,3)</f>
        <v/>
      </c>
      <c r="X283" s="47">
        <f>F283</f>
        <v/>
      </c>
      <c r="Y283" s="47">
        <f>RIGHT(B283,AB283)</f>
        <v/>
      </c>
      <c r="Z283" s="47">
        <f>W283&amp;X283&amp;Y283</f>
        <v/>
      </c>
      <c r="AA283" s="47">
        <f>LEFT(Y283,1)</f>
        <v/>
      </c>
      <c r="AB283" s="193">
        <f>IF(AC283&lt;&gt;"-",7,6)</f>
        <v/>
      </c>
      <c r="AC283" s="193" t="inlineStr">
        <is>
          <t>1</t>
        </is>
      </c>
    </row>
    <row r="284" ht="13.5" customHeight="1" s="521">
      <c r="A284" s="201" t="n">
        <v>1812</v>
      </c>
      <c r="B284" s="187" t="inlineStr">
        <is>
          <t>18-YL-17301R</t>
        </is>
      </c>
      <c r="C284" s="182" t="inlineStr">
        <is>
          <t>DCS</t>
        </is>
      </c>
      <c r="D284" s="187" t="inlineStr">
        <is>
          <t>PP-1704 RUN</t>
        </is>
      </c>
      <c r="E284" s="187" t="inlineStr">
        <is>
          <t>1812-PS07-173</t>
        </is>
      </c>
      <c r="F284" s="192" t="inlineStr">
        <is>
          <t>YL</t>
        </is>
      </c>
      <c r="G284" s="193" t="inlineStr">
        <is>
          <t>DCS-DI</t>
        </is>
      </c>
      <c r="H284" s="193" t="inlineStr">
        <is>
          <t>-</t>
        </is>
      </c>
      <c r="I284" s="180" t="inlineStr">
        <is>
          <t>DRY_x000D_(NO)</t>
        </is>
      </c>
      <c r="J284" s="202" t="inlineStr">
        <is>
          <t>DRY</t>
        </is>
      </c>
      <c r="K284" s="649" t="inlineStr">
        <is>
          <t>(NO)</t>
        </is>
      </c>
      <c r="L284" s="175" t="n">
        <v>1</v>
      </c>
      <c r="M284" s="192" t="inlineStr">
        <is>
          <t>-</t>
        </is>
      </c>
      <c r="N284" s="191" t="inlineStr">
        <is>
          <t>-</t>
        </is>
      </c>
      <c r="O284" s="178">
        <f>IF(N284="Yes","Y","N")</f>
        <v/>
      </c>
      <c r="P284" s="191" t="inlineStr">
        <is>
          <t>-</t>
        </is>
      </c>
      <c r="Q284" s="196" t="inlineStr">
        <is>
          <t>MCC</t>
        </is>
      </c>
      <c r="R284" s="191" t="inlineStr">
        <is>
          <t>C01</t>
        </is>
      </c>
      <c r="S284" s="196" t="inlineStr">
        <is>
          <t>MCC</t>
        </is>
      </c>
      <c r="U284" s="507" t="inlineStr">
        <is>
          <t>DI-RE</t>
        </is>
      </c>
      <c r="V284" s="201" t="n">
        <v>1812</v>
      </c>
      <c r="W284" s="9">
        <f>LEFT(B284,3)</f>
        <v/>
      </c>
      <c r="X284" s="47">
        <f>F284</f>
        <v/>
      </c>
      <c r="Y284" s="47">
        <f>RIGHT(B284,AB284)</f>
        <v/>
      </c>
      <c r="Z284" s="47">
        <f>W284&amp;X284&amp;Y284</f>
        <v/>
      </c>
      <c r="AA284" s="47">
        <f>LEFT(Y284,1)</f>
        <v/>
      </c>
      <c r="AB284" s="193">
        <f>IF(AC284&lt;&gt;"-",7,6)</f>
        <v/>
      </c>
      <c r="AC284" s="193" t="inlineStr">
        <is>
          <t>1</t>
        </is>
      </c>
    </row>
    <row r="285" ht="13.5" customHeight="1" s="521">
      <c r="A285" s="201" t="n">
        <v>1812</v>
      </c>
      <c r="B285" s="187" t="inlineStr">
        <is>
          <t>18-YL-17301F</t>
        </is>
      </c>
      <c r="C285" s="182" t="inlineStr">
        <is>
          <t>DCS</t>
        </is>
      </c>
      <c r="D285" s="187" t="inlineStr">
        <is>
          <t>PP-1704 FAULT</t>
        </is>
      </c>
      <c r="E285" s="187" t="inlineStr">
        <is>
          <t>1812-PS07-173</t>
        </is>
      </c>
      <c r="F285" s="192" t="inlineStr">
        <is>
          <t>YL</t>
        </is>
      </c>
      <c r="G285" s="193" t="inlineStr">
        <is>
          <t>DCS-DI</t>
        </is>
      </c>
      <c r="H285" s="193" t="inlineStr">
        <is>
          <t>-</t>
        </is>
      </c>
      <c r="I285" s="180" t="inlineStr">
        <is>
          <t>DRY_x000D_(NO)</t>
        </is>
      </c>
      <c r="J285" s="202" t="inlineStr">
        <is>
          <t>DRY</t>
        </is>
      </c>
      <c r="K285" s="649" t="inlineStr">
        <is>
          <t>(NO)</t>
        </is>
      </c>
      <c r="L285" s="175" t="n">
        <v>1</v>
      </c>
      <c r="M285" s="192" t="inlineStr">
        <is>
          <t>-</t>
        </is>
      </c>
      <c r="N285" s="191" t="inlineStr">
        <is>
          <t>-</t>
        </is>
      </c>
      <c r="O285" s="178">
        <f>IF(N285="Yes","Y","N")</f>
        <v/>
      </c>
      <c r="P285" s="191" t="inlineStr">
        <is>
          <t>-</t>
        </is>
      </c>
      <c r="Q285" s="196" t="inlineStr">
        <is>
          <t>MCC</t>
        </is>
      </c>
      <c r="R285" s="191" t="inlineStr">
        <is>
          <t>C01</t>
        </is>
      </c>
      <c r="S285" s="196" t="inlineStr">
        <is>
          <t>MCC</t>
        </is>
      </c>
      <c r="U285" s="507" t="inlineStr">
        <is>
          <t>DI-RE</t>
        </is>
      </c>
      <c r="V285" s="201" t="n">
        <v>1812</v>
      </c>
      <c r="W285" s="9">
        <f>LEFT(B285,3)</f>
        <v/>
      </c>
      <c r="X285" s="47">
        <f>F285</f>
        <v/>
      </c>
      <c r="Y285" s="47">
        <f>RIGHT(B285,AB285)</f>
        <v/>
      </c>
      <c r="Z285" s="47">
        <f>W285&amp;X285&amp;Y285</f>
        <v/>
      </c>
      <c r="AA285" s="47">
        <f>LEFT(Y285,1)</f>
        <v/>
      </c>
      <c r="AB285" s="193">
        <f>IF(AC285&lt;&gt;"-",7,6)</f>
        <v/>
      </c>
      <c r="AC285" s="193" t="inlineStr">
        <is>
          <t>1</t>
        </is>
      </c>
    </row>
    <row r="286" ht="13.5" customHeight="1" s="521">
      <c r="A286" s="201" t="n">
        <v>1812</v>
      </c>
      <c r="B286" s="187" t="inlineStr">
        <is>
          <t>18-SI-17301</t>
        </is>
      </c>
      <c r="C286" s="182" t="inlineStr">
        <is>
          <t>DCS</t>
        </is>
      </c>
      <c r="D286" s="187" t="inlineStr">
        <is>
          <t>PP-1704 SPEED</t>
        </is>
      </c>
      <c r="E286" s="187" t="inlineStr">
        <is>
          <t>1812-PS07-173</t>
        </is>
      </c>
      <c r="F286" s="192" t="inlineStr">
        <is>
          <t>SI</t>
        </is>
      </c>
      <c r="G286" s="193" t="inlineStr">
        <is>
          <t>DCS-AI</t>
        </is>
      </c>
      <c r="H286" s="192" t="inlineStr">
        <is>
          <t>-</t>
        </is>
      </c>
      <c r="I286" s="194" t="inlineStr">
        <is>
          <t>4~20mA</t>
        </is>
      </c>
      <c r="J286" s="202" t="inlineStr">
        <is>
          <t>4~20mA</t>
        </is>
      </c>
      <c r="K286" s="649" t="n"/>
      <c r="L286" s="175" t="n">
        <v>1</v>
      </c>
      <c r="M286" s="192" t="inlineStr">
        <is>
          <t>-</t>
        </is>
      </c>
      <c r="N286" s="191" t="inlineStr">
        <is>
          <t>-</t>
        </is>
      </c>
      <c r="O286" s="178">
        <f>IF(N286="Yes","Y","N")</f>
        <v/>
      </c>
      <c r="P286" s="192" t="inlineStr">
        <is>
          <t>-</t>
        </is>
      </c>
      <c r="Q286" s="196" t="inlineStr">
        <is>
          <t>MCC</t>
        </is>
      </c>
      <c r="R286" s="191" t="inlineStr">
        <is>
          <t>C01</t>
        </is>
      </c>
      <c r="S286" s="196" t="inlineStr">
        <is>
          <t>MCC</t>
        </is>
      </c>
      <c r="U286" s="509" t="inlineStr">
        <is>
          <t>AI-NIS</t>
        </is>
      </c>
      <c r="V286" s="201" t="n">
        <v>1812</v>
      </c>
      <c r="W286" s="9">
        <f>LEFT(B286,3)</f>
        <v/>
      </c>
      <c r="X286" s="47">
        <f>F286</f>
        <v/>
      </c>
      <c r="Y286" s="47">
        <f>RIGHT(B286,AB286)</f>
        <v/>
      </c>
      <c r="Z286" s="47">
        <f>W286&amp;X286&amp;Y286</f>
        <v/>
      </c>
      <c r="AA286" s="47">
        <f>LEFT(Y286,1)</f>
        <v/>
      </c>
      <c r="AB286" s="193">
        <f>IF(AC286&lt;&gt;"-",7,6)</f>
        <v/>
      </c>
      <c r="AC286" s="193" t="inlineStr">
        <is>
          <t>-</t>
        </is>
      </c>
    </row>
    <row r="287" ht="13.5" customHeight="1" s="521">
      <c r="A287" s="201" t="n">
        <v>1812</v>
      </c>
      <c r="B287" s="187" t="inlineStr">
        <is>
          <t>18-SC-17301</t>
        </is>
      </c>
      <c r="C287" s="182" t="inlineStr">
        <is>
          <t>DCS</t>
        </is>
      </c>
      <c r="D287" s="187" t="inlineStr">
        <is>
          <t>PP-1704 SPEED CONTROL</t>
        </is>
      </c>
      <c r="E287" s="187" t="inlineStr">
        <is>
          <t>1812-PS07-173</t>
        </is>
      </c>
      <c r="F287" s="192" t="inlineStr">
        <is>
          <t>SC</t>
        </is>
      </c>
      <c r="G287" s="193" t="inlineStr">
        <is>
          <t>DCS-AO</t>
        </is>
      </c>
      <c r="H287" s="192" t="inlineStr">
        <is>
          <t>Yes</t>
        </is>
      </c>
      <c r="I287" s="194" t="inlineStr">
        <is>
          <t>4~20mA</t>
        </is>
      </c>
      <c r="J287" s="202" t="inlineStr">
        <is>
          <t>4~20mA</t>
        </is>
      </c>
      <c r="K287" s="649" t="n"/>
      <c r="L287" s="175" t="n">
        <v>1</v>
      </c>
      <c r="M287" s="192" t="inlineStr">
        <is>
          <t>-</t>
        </is>
      </c>
      <c r="N287" s="191" t="inlineStr">
        <is>
          <t>-</t>
        </is>
      </c>
      <c r="O287" s="178">
        <f>IF(N287="Yes","Y","N")</f>
        <v/>
      </c>
      <c r="P287" s="192" t="inlineStr">
        <is>
          <t>-</t>
        </is>
      </c>
      <c r="Q287" s="196" t="inlineStr">
        <is>
          <t>MCC</t>
        </is>
      </c>
      <c r="R287" s="191" t="inlineStr">
        <is>
          <t>C01</t>
        </is>
      </c>
      <c r="S287" s="196" t="inlineStr">
        <is>
          <t>MCC</t>
        </is>
      </c>
      <c r="U287" s="510" t="inlineStr">
        <is>
          <t>AOR-NIS</t>
        </is>
      </c>
      <c r="V287" s="201" t="n">
        <v>1812</v>
      </c>
      <c r="W287" s="9">
        <f>LEFT(B287,3)</f>
        <v/>
      </c>
      <c r="X287" s="47">
        <f>F287</f>
        <v/>
      </c>
      <c r="Y287" s="47">
        <f>RIGHT(B287,AB287)</f>
        <v/>
      </c>
      <c r="Z287" s="47">
        <f>W287&amp;X287&amp;Y287</f>
        <v/>
      </c>
      <c r="AA287" s="47">
        <f>LEFT(Y287,1)</f>
        <v/>
      </c>
      <c r="AB287" s="193">
        <f>IF(AC287&lt;&gt;"-",7,6)</f>
        <v/>
      </c>
      <c r="AC287" s="193" t="inlineStr">
        <is>
          <t>-</t>
        </is>
      </c>
    </row>
    <row r="288" ht="13.5" customHeight="1" s="521">
      <c r="A288" s="201" t="n">
        <v>1812</v>
      </c>
      <c r="B288" s="187" t="inlineStr">
        <is>
          <t>18-HS-17109P</t>
        </is>
      </c>
      <c r="C288" s="182" t="inlineStr">
        <is>
          <t>DCS</t>
        </is>
      </c>
      <c r="D288" s="187" t="inlineStr">
        <is>
          <t>PP-1705 STOP</t>
        </is>
      </c>
      <c r="E288" s="187" t="inlineStr">
        <is>
          <t>1812-PS07-173</t>
        </is>
      </c>
      <c r="F288" s="192" t="inlineStr">
        <is>
          <t>HS</t>
        </is>
      </c>
      <c r="G288" s="193" t="inlineStr">
        <is>
          <t>DCS-DO</t>
        </is>
      </c>
      <c r="H288" s="193" t="inlineStr">
        <is>
          <t>Yes</t>
        </is>
      </c>
      <c r="I288" s="180" t="inlineStr">
        <is>
          <t>DRY_x000D_(NC)</t>
        </is>
      </c>
      <c r="J288" s="202" t="inlineStr">
        <is>
          <t>DRY</t>
        </is>
      </c>
      <c r="K288" s="649" t="inlineStr">
        <is>
          <t>(NC)</t>
        </is>
      </c>
      <c r="L288" s="175" t="n">
        <v>1</v>
      </c>
      <c r="M288" s="192" t="inlineStr">
        <is>
          <t>-</t>
        </is>
      </c>
      <c r="N288" s="192" t="inlineStr">
        <is>
          <t>-</t>
        </is>
      </c>
      <c r="O288" s="178">
        <f>IF(N288="Yes","Y","N")</f>
        <v/>
      </c>
      <c r="P288" s="192" t="inlineStr">
        <is>
          <t>-</t>
        </is>
      </c>
      <c r="Q288" s="196" t="inlineStr">
        <is>
          <t>MCC</t>
        </is>
      </c>
      <c r="R288" s="191" t="inlineStr">
        <is>
          <t>C01</t>
        </is>
      </c>
      <c r="S288" s="196" t="inlineStr">
        <is>
          <t>MCC</t>
        </is>
      </c>
      <c r="U288" s="507" t="inlineStr">
        <is>
          <t>DOR-Dry</t>
        </is>
      </c>
      <c r="V288" s="201" t="n">
        <v>1812</v>
      </c>
      <c r="W288" s="9">
        <f>LEFT(B288,3)</f>
        <v/>
      </c>
      <c r="X288" s="47">
        <f>F288</f>
        <v/>
      </c>
      <c r="Y288" s="47">
        <f>RIGHT(B288,AB288)</f>
        <v/>
      </c>
      <c r="Z288" s="47">
        <f>W288&amp;X288&amp;Y288</f>
        <v/>
      </c>
      <c r="AA288" s="47">
        <f>LEFT(Y288,1)</f>
        <v/>
      </c>
      <c r="AB288" s="193">
        <f>IF(AC288&lt;&gt;"-",7,6)</f>
        <v/>
      </c>
      <c r="AC288" s="193" t="inlineStr">
        <is>
          <t>1</t>
        </is>
      </c>
    </row>
    <row r="289" ht="13.5" customHeight="1" s="521">
      <c r="A289" s="201" t="n">
        <v>1812</v>
      </c>
      <c r="B289" s="187" t="inlineStr">
        <is>
          <t>18-YL-17109R</t>
        </is>
      </c>
      <c r="C289" s="182" t="inlineStr">
        <is>
          <t>DCS</t>
        </is>
      </c>
      <c r="D289" s="187" t="inlineStr">
        <is>
          <t>PP-1705 RUN</t>
        </is>
      </c>
      <c r="E289" s="187" t="inlineStr">
        <is>
          <t>1812-PS07-173</t>
        </is>
      </c>
      <c r="F289" s="192" t="inlineStr">
        <is>
          <t>YL</t>
        </is>
      </c>
      <c r="G289" s="193" t="inlineStr">
        <is>
          <t>DCS-DI</t>
        </is>
      </c>
      <c r="H289" s="193" t="inlineStr">
        <is>
          <t>-</t>
        </is>
      </c>
      <c r="I289" s="180" t="inlineStr">
        <is>
          <t>DRY_x000D_(NO)</t>
        </is>
      </c>
      <c r="J289" s="202" t="inlineStr">
        <is>
          <t>DRY</t>
        </is>
      </c>
      <c r="K289" s="649" t="inlineStr">
        <is>
          <t>(NO)</t>
        </is>
      </c>
      <c r="L289" s="175" t="n">
        <v>1</v>
      </c>
      <c r="M289" s="192" t="inlineStr">
        <is>
          <t>-</t>
        </is>
      </c>
      <c r="N289" s="191" t="inlineStr">
        <is>
          <t>-</t>
        </is>
      </c>
      <c r="O289" s="178">
        <f>IF(N289="Yes","Y","N")</f>
        <v/>
      </c>
      <c r="P289" s="191" t="inlineStr">
        <is>
          <t>-</t>
        </is>
      </c>
      <c r="Q289" s="196" t="inlineStr">
        <is>
          <t>MCC</t>
        </is>
      </c>
      <c r="R289" s="191" t="inlineStr">
        <is>
          <t>C01</t>
        </is>
      </c>
      <c r="S289" s="196" t="inlineStr">
        <is>
          <t>MCC</t>
        </is>
      </c>
      <c r="U289" s="507" t="inlineStr">
        <is>
          <t>DI-RE</t>
        </is>
      </c>
      <c r="V289" s="201" t="n">
        <v>1812</v>
      </c>
      <c r="W289" s="9">
        <f>LEFT(B289,3)</f>
        <v/>
      </c>
      <c r="X289" s="47">
        <f>F289</f>
        <v/>
      </c>
      <c r="Y289" s="47">
        <f>RIGHT(B289,AB289)</f>
        <v/>
      </c>
      <c r="Z289" s="47">
        <f>W289&amp;X289&amp;Y289</f>
        <v/>
      </c>
      <c r="AA289" s="47">
        <f>LEFT(Y289,1)</f>
        <v/>
      </c>
      <c r="AB289" s="193">
        <f>IF(AC289&lt;&gt;"-",7,6)</f>
        <v/>
      </c>
      <c r="AC289" s="193" t="inlineStr">
        <is>
          <t>1</t>
        </is>
      </c>
    </row>
    <row r="290" ht="13.5" customHeight="1" s="521">
      <c r="A290" s="201" t="n">
        <v>1812</v>
      </c>
      <c r="B290" s="187" t="inlineStr">
        <is>
          <t>18-YL-17109F</t>
        </is>
      </c>
      <c r="C290" s="182" t="inlineStr">
        <is>
          <t>DCS</t>
        </is>
      </c>
      <c r="D290" s="187" t="inlineStr">
        <is>
          <t>PP-1705 FAULT</t>
        </is>
      </c>
      <c r="E290" s="187" t="inlineStr">
        <is>
          <t>1812-PS07-173</t>
        </is>
      </c>
      <c r="F290" s="192" t="inlineStr">
        <is>
          <t>YL</t>
        </is>
      </c>
      <c r="G290" s="193" t="inlineStr">
        <is>
          <t>DCS-DI</t>
        </is>
      </c>
      <c r="H290" s="193" t="inlineStr">
        <is>
          <t>-</t>
        </is>
      </c>
      <c r="I290" s="180" t="inlineStr">
        <is>
          <t>DRY_x000D_(NO)</t>
        </is>
      </c>
      <c r="J290" s="202" t="inlineStr">
        <is>
          <t>DRY</t>
        </is>
      </c>
      <c r="K290" s="649" t="inlineStr">
        <is>
          <t>(NO)</t>
        </is>
      </c>
      <c r="L290" s="175" t="n">
        <v>1</v>
      </c>
      <c r="M290" s="192" t="inlineStr">
        <is>
          <t>-</t>
        </is>
      </c>
      <c r="N290" s="191" t="inlineStr">
        <is>
          <t>-</t>
        </is>
      </c>
      <c r="O290" s="178">
        <f>IF(N290="Yes","Y","N")</f>
        <v/>
      </c>
      <c r="P290" s="191" t="inlineStr">
        <is>
          <t>-</t>
        </is>
      </c>
      <c r="Q290" s="196" t="inlineStr">
        <is>
          <t>MCC</t>
        </is>
      </c>
      <c r="R290" s="191" t="inlineStr">
        <is>
          <t>C01</t>
        </is>
      </c>
      <c r="S290" s="196" t="inlineStr">
        <is>
          <t>MCC</t>
        </is>
      </c>
      <c r="U290" s="507" t="inlineStr">
        <is>
          <t>DI-RE</t>
        </is>
      </c>
      <c r="V290" s="201" t="n">
        <v>1812</v>
      </c>
      <c r="W290" s="9">
        <f>LEFT(B290,3)</f>
        <v/>
      </c>
      <c r="X290" s="47">
        <f>F290</f>
        <v/>
      </c>
      <c r="Y290" s="47">
        <f>RIGHT(B290,AB290)</f>
        <v/>
      </c>
      <c r="Z290" s="47">
        <f>W290&amp;X290&amp;Y290</f>
        <v/>
      </c>
      <c r="AA290" s="47">
        <f>LEFT(Y290,1)</f>
        <v/>
      </c>
      <c r="AB290" s="193">
        <f>IF(AC290&lt;&gt;"-",7,6)</f>
        <v/>
      </c>
      <c r="AC290" s="193" t="inlineStr">
        <is>
          <t>1</t>
        </is>
      </c>
    </row>
    <row r="291" ht="13.5" customHeight="1" s="521">
      <c r="B291" s="179" t="n"/>
      <c r="C291" s="179" t="n"/>
      <c r="D291" s="179" t="n"/>
      <c r="E291" s="650" t="n"/>
      <c r="F291" s="178" t="n"/>
      <c r="G291" s="179" t="n"/>
      <c r="H291" s="178" t="n"/>
      <c r="I291" s="180" t="n"/>
      <c r="J291" s="202" t="n"/>
      <c r="K291" s="649" t="n"/>
      <c r="L291" s="173" t="n"/>
      <c r="M291" s="178" t="n"/>
      <c r="N291" s="178" t="n"/>
      <c r="O291" s="178">
        <f>IF(N291="Yes","Y","N")</f>
        <v/>
      </c>
      <c r="P291" s="178" t="n"/>
      <c r="Q291" s="181" t="n"/>
      <c r="W291" s="9">
        <f>LEFT(B291,3)</f>
        <v/>
      </c>
      <c r="X291" s="47">
        <f>F291</f>
        <v/>
      </c>
      <c r="Y291" s="47">
        <f>RIGHT(B291,AB291)</f>
        <v/>
      </c>
      <c r="Z291" s="47">
        <f>W291&amp;X291&amp;Y291</f>
        <v/>
      </c>
      <c r="AA291" s="47">
        <f>LEFT(Y291,1)</f>
        <v/>
      </c>
      <c r="AB291" s="193">
        <f>IF(AC291&lt;&gt;"-",7,6)</f>
        <v/>
      </c>
    </row>
    <row r="292" ht="13.5" customHeight="1" s="521">
      <c r="A292" s="201" t="n">
        <v>1830</v>
      </c>
      <c r="B292" s="170" t="inlineStr">
        <is>
          <t>18-TT-21101</t>
        </is>
      </c>
      <c r="C292" s="179" t="inlineStr">
        <is>
          <t>Integral Temperature Transmitter</t>
        </is>
      </c>
      <c r="D292" s="179" t="inlineStr">
        <is>
          <t>PEROXIDE DOSING ROOM</t>
        </is>
      </c>
      <c r="E292" s="179" t="inlineStr">
        <is>
          <t>1830-PS07-211</t>
        </is>
      </c>
      <c r="F292" s="650" t="inlineStr">
        <is>
          <t>TIA</t>
        </is>
      </c>
      <c r="G292" s="178" t="inlineStr">
        <is>
          <t>DCS-AI</t>
        </is>
      </c>
      <c r="H292" s="179" t="inlineStr">
        <is>
          <t>-</t>
        </is>
      </c>
      <c r="I292" s="178" t="inlineStr">
        <is>
          <t>4~20mA_x000D_
HART</t>
        </is>
      </c>
      <c r="J292" s="202" t="inlineStr">
        <is>
          <t>4~20mA</t>
        </is>
      </c>
      <c r="K292" s="649" t="inlineStr">
        <is>
          <t>HART</t>
        </is>
      </c>
      <c r="L292" s="174" t="inlineStr">
        <is>
          <t>1</t>
        </is>
      </c>
      <c r="M292" s="178" t="inlineStr">
        <is>
          <t>-</t>
        </is>
      </c>
      <c r="N292" s="178" t="inlineStr">
        <is>
          <t>Yes</t>
        </is>
      </c>
      <c r="O292" s="178">
        <f>IF(N292="Yes","Y","N")</f>
        <v/>
      </c>
      <c r="P292" s="178" t="inlineStr">
        <is>
          <t>-</t>
        </is>
      </c>
      <c r="Q292" s="178" t="inlineStr">
        <is>
          <t>-</t>
        </is>
      </c>
      <c r="R292" s="181" t="inlineStr">
        <is>
          <t>C01</t>
        </is>
      </c>
      <c r="S292" s="170" t="inlineStr">
        <is>
          <t>18-30-005-iSC</t>
        </is>
      </c>
      <c r="T292" s="193" t="inlineStr">
        <is>
          <t>18-IJB-30-005</t>
        </is>
      </c>
      <c r="U292" s="509" t="inlineStr">
        <is>
          <t>AI-IS</t>
        </is>
      </c>
      <c r="V292" s="201" t="n">
        <v>1830</v>
      </c>
      <c r="W292" s="9">
        <f>LEFT(B292,3)</f>
        <v/>
      </c>
      <c r="X292" s="47">
        <f>F292</f>
        <v/>
      </c>
      <c r="Y292" s="47">
        <f>RIGHT(B292,AB292)</f>
        <v/>
      </c>
      <c r="Z292" s="47">
        <f>W292&amp;X292&amp;Y292</f>
        <v/>
      </c>
      <c r="AA292" s="47">
        <f>LEFT(Y292,1)</f>
        <v/>
      </c>
      <c r="AB292" s="193">
        <f>IF(AC292&lt;&gt;"-",7,6)</f>
        <v/>
      </c>
      <c r="AC292" s="193" t="inlineStr">
        <is>
          <t>-</t>
        </is>
      </c>
    </row>
    <row r="293" ht="13.5" customHeight="1" s="521">
      <c r="A293" s="201" t="n">
        <v>1830</v>
      </c>
      <c r="B293" s="170" t="inlineStr">
        <is>
          <t>18-TT-21102</t>
        </is>
      </c>
      <c r="C293" s="179" t="inlineStr">
        <is>
          <t>Integral Temperature Transmitter</t>
        </is>
      </c>
      <c r="D293" s="179" t="inlineStr">
        <is>
          <t>PEROXIDE FROM PP-2101</t>
        </is>
      </c>
      <c r="E293" s="179" t="inlineStr">
        <is>
          <t>1830-PS07-211</t>
        </is>
      </c>
      <c r="F293" s="650" t="inlineStr">
        <is>
          <t>TISA</t>
        </is>
      </c>
      <c r="G293" s="178" t="inlineStr">
        <is>
          <t>DCS-AI</t>
        </is>
      </c>
      <c r="H293" s="179" t="inlineStr">
        <is>
          <t>Yes</t>
        </is>
      </c>
      <c r="I293" s="178" t="inlineStr">
        <is>
          <t>4~20mA_x000D_
HART</t>
        </is>
      </c>
      <c r="J293" s="202" t="inlineStr">
        <is>
          <t>4~20mA</t>
        </is>
      </c>
      <c r="K293" s="649" t="inlineStr">
        <is>
          <t>HART</t>
        </is>
      </c>
      <c r="L293" s="174" t="inlineStr">
        <is>
          <t>1</t>
        </is>
      </c>
      <c r="M293" s="178" t="inlineStr">
        <is>
          <t>-</t>
        </is>
      </c>
      <c r="N293" s="178" t="inlineStr">
        <is>
          <t>Yes</t>
        </is>
      </c>
      <c r="O293" s="178">
        <f>IF(N293="Yes","Y","N")</f>
        <v/>
      </c>
      <c r="P293" s="178" t="inlineStr">
        <is>
          <t>-</t>
        </is>
      </c>
      <c r="Q293" s="178" t="inlineStr">
        <is>
          <t>-</t>
        </is>
      </c>
      <c r="R293" s="181" t="inlineStr">
        <is>
          <t>C01</t>
        </is>
      </c>
      <c r="S293" s="170" t="inlineStr">
        <is>
          <t>18-30-005-iSC</t>
        </is>
      </c>
      <c r="T293" s="193" t="inlineStr">
        <is>
          <t>18-IJB-30-005</t>
        </is>
      </c>
      <c r="U293" s="510" t="inlineStr">
        <is>
          <t>AIR-IS</t>
        </is>
      </c>
      <c r="V293" s="201" t="n">
        <v>1830</v>
      </c>
      <c r="W293" s="9">
        <f>LEFT(B293,3)</f>
        <v/>
      </c>
      <c r="X293" s="47">
        <f>F293</f>
        <v/>
      </c>
      <c r="Y293" s="47">
        <f>RIGHT(B293,AB293)</f>
        <v/>
      </c>
      <c r="Z293" s="47">
        <f>W293&amp;X293&amp;Y293</f>
        <v/>
      </c>
      <c r="AA293" s="47">
        <f>LEFT(Y293,1)</f>
        <v/>
      </c>
      <c r="AB293" s="193">
        <f>IF(AC293&lt;&gt;"-",7,6)</f>
        <v/>
      </c>
      <c r="AC293" s="193" t="inlineStr">
        <is>
          <t>-</t>
        </is>
      </c>
    </row>
    <row r="294" ht="13.5" customHeight="1" s="521">
      <c r="A294" s="201" t="n">
        <v>1830</v>
      </c>
      <c r="B294" s="170" t="inlineStr">
        <is>
          <t>18-TT-21104</t>
        </is>
      </c>
      <c r="C294" s="179" t="inlineStr">
        <is>
          <t>Integral Temperature Transmitter</t>
        </is>
      </c>
      <c r="D294" s="179" t="inlineStr">
        <is>
          <t>VE-2101</t>
        </is>
      </c>
      <c r="E294" s="179" t="inlineStr">
        <is>
          <t>1830-PS07-211</t>
        </is>
      </c>
      <c r="F294" s="650" t="inlineStr">
        <is>
          <t>TISA</t>
        </is>
      </c>
      <c r="G294" s="178" t="inlineStr">
        <is>
          <t>DCS-AI</t>
        </is>
      </c>
      <c r="H294" s="179" t="inlineStr">
        <is>
          <t>Yes</t>
        </is>
      </c>
      <c r="I294" s="178" t="inlineStr">
        <is>
          <t>4~20mA_x000D_
HART</t>
        </is>
      </c>
      <c r="J294" s="202" t="inlineStr">
        <is>
          <t>4~20mA</t>
        </is>
      </c>
      <c r="K294" s="649" t="inlineStr">
        <is>
          <t>HART</t>
        </is>
      </c>
      <c r="L294" s="174" t="inlineStr">
        <is>
          <t>1</t>
        </is>
      </c>
      <c r="M294" s="178" t="inlineStr">
        <is>
          <t>-</t>
        </is>
      </c>
      <c r="N294" s="178" t="inlineStr">
        <is>
          <t>Yes</t>
        </is>
      </c>
      <c r="O294" s="178">
        <f>IF(N294="Yes","Y","N")</f>
        <v/>
      </c>
      <c r="P294" s="178" t="inlineStr">
        <is>
          <t>-</t>
        </is>
      </c>
      <c r="Q294" s="178" t="inlineStr">
        <is>
          <t>-</t>
        </is>
      </c>
      <c r="R294" s="181" t="inlineStr">
        <is>
          <t>C01</t>
        </is>
      </c>
      <c r="S294" s="170" t="inlineStr">
        <is>
          <t>18-30-005-iSC</t>
        </is>
      </c>
      <c r="T294" s="193" t="inlineStr">
        <is>
          <t>18-IJB-30-005</t>
        </is>
      </c>
      <c r="U294" s="510" t="inlineStr">
        <is>
          <t>AIR-IS</t>
        </is>
      </c>
      <c r="V294" s="201" t="n">
        <v>1830</v>
      </c>
      <c r="W294" s="9">
        <f>LEFT(B294,3)</f>
        <v/>
      </c>
      <c r="X294" s="47">
        <f>F294</f>
        <v/>
      </c>
      <c r="Y294" s="47">
        <f>RIGHT(B294,AB294)</f>
        <v/>
      </c>
      <c r="Z294" s="47">
        <f>W294&amp;X294&amp;Y294</f>
        <v/>
      </c>
      <c r="AA294" s="47">
        <f>LEFT(Y294,1)</f>
        <v/>
      </c>
      <c r="AB294" s="193">
        <f>IF(AC294&lt;&gt;"-",7,6)</f>
        <v/>
      </c>
      <c r="AC294" s="193" t="inlineStr">
        <is>
          <t>-</t>
        </is>
      </c>
    </row>
    <row r="295" ht="13.5" customHeight="1" s="521">
      <c r="A295" s="201" t="n">
        <v>1830</v>
      </c>
      <c r="B295" s="170" t="inlineStr">
        <is>
          <t>18-TT-23101</t>
        </is>
      </c>
      <c r="C295" s="179" t="inlineStr">
        <is>
          <t>Integral Temperature Transmitter</t>
        </is>
      </c>
      <c r="D295" s="179" t="inlineStr">
        <is>
          <t>VE-2301</t>
        </is>
      </c>
      <c r="E295" s="179" t="inlineStr">
        <is>
          <t>1830-PS07-231</t>
        </is>
      </c>
      <c r="F295" s="650" t="inlineStr">
        <is>
          <t>TIA</t>
        </is>
      </c>
      <c r="G295" s="178" t="inlineStr">
        <is>
          <t>DCS-AI</t>
        </is>
      </c>
      <c r="H295" s="179" t="inlineStr">
        <is>
          <t>-</t>
        </is>
      </c>
      <c r="I295" s="178" t="inlineStr">
        <is>
          <t>4~20mA_x000D_
HART</t>
        </is>
      </c>
      <c r="J295" s="202" t="inlineStr">
        <is>
          <t>4~20mA</t>
        </is>
      </c>
      <c r="K295" s="649" t="inlineStr">
        <is>
          <t>HART</t>
        </is>
      </c>
      <c r="L295" s="174" t="inlineStr">
        <is>
          <t>1</t>
        </is>
      </c>
      <c r="M295" s="178" t="inlineStr">
        <is>
          <t>-</t>
        </is>
      </c>
      <c r="N295" s="178" t="inlineStr">
        <is>
          <t>Yes</t>
        </is>
      </c>
      <c r="O295" s="178">
        <f>IF(N295="Yes","Y","N")</f>
        <v/>
      </c>
      <c r="P295" s="178" t="inlineStr">
        <is>
          <t>-</t>
        </is>
      </c>
      <c r="Q295" s="178" t="inlineStr">
        <is>
          <t>-</t>
        </is>
      </c>
      <c r="R295" s="181" t="inlineStr">
        <is>
          <t>C01</t>
        </is>
      </c>
      <c r="S295" s="170" t="inlineStr">
        <is>
          <t>18-30-017-iSC</t>
        </is>
      </c>
      <c r="T295" s="176" t="inlineStr">
        <is>
          <t>单拉</t>
        </is>
      </c>
      <c r="U295" s="509" t="inlineStr">
        <is>
          <t>AI-IS</t>
        </is>
      </c>
      <c r="V295" s="201" t="n">
        <v>1830</v>
      </c>
      <c r="W295" s="9">
        <f>LEFT(B295,3)</f>
        <v/>
      </c>
      <c r="X295" s="47">
        <f>F295</f>
        <v/>
      </c>
      <c r="Y295" s="47">
        <f>RIGHT(B295,AB295)</f>
        <v/>
      </c>
      <c r="Z295" s="47">
        <f>W295&amp;X295&amp;Y295</f>
        <v/>
      </c>
      <c r="AA295" s="47">
        <f>LEFT(Y295,1)</f>
        <v/>
      </c>
      <c r="AB295" s="193">
        <f>IF(AC295&lt;&gt;"-",7,6)</f>
        <v/>
      </c>
      <c r="AC295" s="193" t="inlineStr">
        <is>
          <t>-</t>
        </is>
      </c>
    </row>
    <row r="296" ht="13.5" customHeight="1" s="521">
      <c r="A296" s="201" t="n">
        <v>1830</v>
      </c>
      <c r="B296" s="170" t="inlineStr">
        <is>
          <t>18-TT-23102</t>
        </is>
      </c>
      <c r="C296" s="179" t="inlineStr">
        <is>
          <t>Integral Temperature Transmitter</t>
        </is>
      </c>
      <c r="D296" s="179" t="inlineStr">
        <is>
          <t>VE-2302</t>
        </is>
      </c>
      <c r="E296" s="179" t="inlineStr">
        <is>
          <t>1830-PS07-231</t>
        </is>
      </c>
      <c r="F296" s="650" t="inlineStr">
        <is>
          <t>TIA</t>
        </is>
      </c>
      <c r="G296" s="178" t="inlineStr">
        <is>
          <t>DCS-AI</t>
        </is>
      </c>
      <c r="H296" s="179" t="inlineStr">
        <is>
          <t>-</t>
        </is>
      </c>
      <c r="I296" s="178" t="inlineStr">
        <is>
          <t>4~20mA_x000D_
HART</t>
        </is>
      </c>
      <c r="J296" s="202" t="inlineStr">
        <is>
          <t>4~20mA</t>
        </is>
      </c>
      <c r="K296" s="649" t="inlineStr">
        <is>
          <t>HART</t>
        </is>
      </c>
      <c r="L296" s="174" t="inlineStr">
        <is>
          <t>1</t>
        </is>
      </c>
      <c r="M296" s="178" t="inlineStr">
        <is>
          <t>-</t>
        </is>
      </c>
      <c r="N296" s="178" t="inlineStr">
        <is>
          <t>Yes</t>
        </is>
      </c>
      <c r="O296" s="178">
        <f>IF(N296="Yes","Y","N")</f>
        <v/>
      </c>
      <c r="P296" s="178" t="inlineStr">
        <is>
          <t>-</t>
        </is>
      </c>
      <c r="Q296" s="178" t="inlineStr">
        <is>
          <t>-</t>
        </is>
      </c>
      <c r="R296" s="181" t="inlineStr">
        <is>
          <t>C01</t>
        </is>
      </c>
      <c r="S296" s="170" t="inlineStr">
        <is>
          <t>18-30-010-iSC</t>
        </is>
      </c>
      <c r="T296" s="193" t="inlineStr">
        <is>
          <t>18-IJB-30-010</t>
        </is>
      </c>
      <c r="U296" s="509" t="inlineStr">
        <is>
          <t>AI-IS</t>
        </is>
      </c>
      <c r="V296" s="201" t="n">
        <v>1830</v>
      </c>
      <c r="W296" s="9">
        <f>LEFT(B296,3)</f>
        <v/>
      </c>
      <c r="X296" s="47">
        <f>F296</f>
        <v/>
      </c>
      <c r="Y296" s="47">
        <f>RIGHT(B296,AB296)</f>
        <v/>
      </c>
      <c r="Z296" s="47">
        <f>W296&amp;X296&amp;Y296</f>
        <v/>
      </c>
      <c r="AA296" s="47">
        <f>LEFT(Y296,1)</f>
        <v/>
      </c>
      <c r="AB296" s="193">
        <f>IF(AC296&lt;&gt;"-",7,6)</f>
        <v/>
      </c>
      <c r="AC296" s="193" t="inlineStr">
        <is>
          <t>-</t>
        </is>
      </c>
    </row>
    <row r="297" ht="13.5" customHeight="1" s="521">
      <c r="A297" s="201" t="n">
        <v>1830</v>
      </c>
      <c r="B297" s="170" t="inlineStr">
        <is>
          <t>18-TT-36102</t>
        </is>
      </c>
      <c r="C297" s="179" t="inlineStr">
        <is>
          <t>Integral Temperature Transmitter</t>
        </is>
      </c>
      <c r="D297" s="179" t="inlineStr">
        <is>
          <t>COOLING WATER TO PX PIPE</t>
        </is>
      </c>
      <c r="E297" s="179" t="inlineStr">
        <is>
          <t>1830-PS07-211</t>
        </is>
      </c>
      <c r="F297" s="650" t="inlineStr">
        <is>
          <t>TIA</t>
        </is>
      </c>
      <c r="G297" s="178" t="inlineStr">
        <is>
          <t>DCS-AI</t>
        </is>
      </c>
      <c r="H297" s="179" t="inlineStr">
        <is>
          <t>-</t>
        </is>
      </c>
      <c r="I297" s="178" t="inlineStr">
        <is>
          <t>4~20mA_x000D_
HART</t>
        </is>
      </c>
      <c r="J297" s="202" t="inlineStr">
        <is>
          <t>4~20mA</t>
        </is>
      </c>
      <c r="K297" s="649" t="inlineStr">
        <is>
          <t>HART</t>
        </is>
      </c>
      <c r="L297" s="174" t="inlineStr">
        <is>
          <t>1</t>
        </is>
      </c>
      <c r="M297" s="178" t="inlineStr">
        <is>
          <t>-</t>
        </is>
      </c>
      <c r="N297" s="178" t="inlineStr">
        <is>
          <t>Yes</t>
        </is>
      </c>
      <c r="O297" s="178">
        <f>IF(N297="Yes","Y","N")</f>
        <v/>
      </c>
      <c r="P297" s="178" t="inlineStr">
        <is>
          <t>-</t>
        </is>
      </c>
      <c r="Q297" s="178" t="inlineStr">
        <is>
          <t>-</t>
        </is>
      </c>
      <c r="R297" s="181" t="inlineStr">
        <is>
          <t>C01</t>
        </is>
      </c>
      <c r="S297" s="170" t="inlineStr">
        <is>
          <t>18-30-005-iSC</t>
        </is>
      </c>
      <c r="T297" s="193" t="inlineStr">
        <is>
          <t>18-IJB-30-005</t>
        </is>
      </c>
      <c r="U297" s="509" t="inlineStr">
        <is>
          <t>AI-IS</t>
        </is>
      </c>
      <c r="V297" s="201" t="n">
        <v>1830</v>
      </c>
      <c r="W297" s="9">
        <f>LEFT(B297,3)</f>
        <v/>
      </c>
      <c r="X297" s="47">
        <f>F297</f>
        <v/>
      </c>
      <c r="Y297" s="47">
        <f>RIGHT(B297,AB297)</f>
        <v/>
      </c>
      <c r="Z297" s="47">
        <f>W297&amp;X297&amp;Y297</f>
        <v/>
      </c>
      <c r="AA297" s="47">
        <f>LEFT(Y297,1)</f>
        <v/>
      </c>
      <c r="AB297" s="193">
        <f>IF(AC297&lt;&gt;"-",7,6)</f>
        <v/>
      </c>
      <c r="AC297" s="193" t="inlineStr">
        <is>
          <t>-</t>
        </is>
      </c>
    </row>
    <row r="298" ht="13.5" customHeight="1" s="521">
      <c r="A298" s="201" t="n">
        <v>1830</v>
      </c>
      <c r="B298" s="170" t="inlineStr">
        <is>
          <t>18-TT-66101</t>
        </is>
      </c>
      <c r="C298" s="179" t="inlineStr">
        <is>
          <t>Integral Temperature Transmitter</t>
        </is>
      </c>
      <c r="D298" s="179" t="inlineStr">
        <is>
          <t>OFFGAS FROM ET-6602</t>
        </is>
      </c>
      <c r="E298" s="179" t="inlineStr">
        <is>
          <t>1830-PS07-661</t>
        </is>
      </c>
      <c r="F298" s="650" t="inlineStr">
        <is>
          <t>TIA</t>
        </is>
      </c>
      <c r="G298" s="178" t="inlineStr">
        <is>
          <t>DCS-AI</t>
        </is>
      </c>
      <c r="H298" s="179" t="inlineStr">
        <is>
          <t>-</t>
        </is>
      </c>
      <c r="I298" s="178" t="inlineStr">
        <is>
          <t>4~20mA_x000D_
HART</t>
        </is>
      </c>
      <c r="J298" s="202" t="inlineStr">
        <is>
          <t>4~20mA</t>
        </is>
      </c>
      <c r="K298" s="649" t="inlineStr">
        <is>
          <t>HART</t>
        </is>
      </c>
      <c r="L298" s="174" t="inlineStr">
        <is>
          <t>1</t>
        </is>
      </c>
      <c r="M298" s="178" t="inlineStr">
        <is>
          <t>-</t>
        </is>
      </c>
      <c r="N298" s="178" t="inlineStr">
        <is>
          <t>Yes</t>
        </is>
      </c>
      <c r="O298" s="178">
        <f>IF(N298="Yes","Y","N")</f>
        <v/>
      </c>
      <c r="P298" s="178" t="inlineStr">
        <is>
          <t>-</t>
        </is>
      </c>
      <c r="Q298" s="178" t="inlineStr">
        <is>
          <t>-</t>
        </is>
      </c>
      <c r="R298" s="181" t="inlineStr">
        <is>
          <t>C01</t>
        </is>
      </c>
      <c r="S298" s="170" t="inlineStr">
        <is>
          <t>18-30-015-iSC</t>
        </is>
      </c>
      <c r="T298" s="193" t="inlineStr">
        <is>
          <t>18-IJB-30-015</t>
        </is>
      </c>
      <c r="U298" s="509" t="inlineStr">
        <is>
          <t>AI-IS</t>
        </is>
      </c>
      <c r="V298" s="201" t="n">
        <v>1830</v>
      </c>
      <c r="W298" s="9">
        <f>LEFT(B298,3)</f>
        <v/>
      </c>
      <c r="X298" s="47">
        <f>F298</f>
        <v/>
      </c>
      <c r="Y298" s="47">
        <f>RIGHT(B298,AB298)</f>
        <v/>
      </c>
      <c r="Z298" s="47">
        <f>W298&amp;X298&amp;Y298</f>
        <v/>
      </c>
      <c r="AA298" s="47">
        <f>LEFT(Y298,1)</f>
        <v/>
      </c>
      <c r="AB298" s="193">
        <f>IF(AC298&lt;&gt;"-",7,6)</f>
        <v/>
      </c>
      <c r="AC298" s="193" t="inlineStr">
        <is>
          <t>-</t>
        </is>
      </c>
    </row>
    <row r="299" ht="13.5" customHeight="1" s="521">
      <c r="A299" s="201" t="n">
        <v>1830</v>
      </c>
      <c r="B299" s="170" t="inlineStr">
        <is>
          <t>18-TT-66104</t>
        </is>
      </c>
      <c r="C299" s="179" t="inlineStr">
        <is>
          <t>Temperature Transmitter</t>
        </is>
      </c>
      <c r="D299" s="179" t="inlineStr">
        <is>
          <t>ET-6601X outlet</t>
        </is>
      </c>
      <c r="E299" s="179" t="inlineStr">
        <is>
          <t>1830-PS07-661</t>
        </is>
      </c>
      <c r="F299" s="650" t="inlineStr">
        <is>
          <t>TIA</t>
        </is>
      </c>
      <c r="G299" s="178" t="inlineStr">
        <is>
          <t>DCS-AI</t>
        </is>
      </c>
      <c r="H299" s="179" t="inlineStr">
        <is>
          <t>-</t>
        </is>
      </c>
      <c r="I299" s="178" t="inlineStr">
        <is>
          <t>4~20mA_x000D_
HART</t>
        </is>
      </c>
      <c r="J299" s="202" t="inlineStr">
        <is>
          <t>4~20mA</t>
        </is>
      </c>
      <c r="K299" s="649" t="inlineStr">
        <is>
          <t>HART</t>
        </is>
      </c>
      <c r="L299" s="174" t="inlineStr">
        <is>
          <t>1</t>
        </is>
      </c>
      <c r="M299" s="178" t="inlineStr">
        <is>
          <t>-</t>
        </is>
      </c>
      <c r="N299" s="178" t="inlineStr">
        <is>
          <t>Yes</t>
        </is>
      </c>
      <c r="O299" s="178">
        <f>IF(N299="Yes","Y","N")</f>
        <v/>
      </c>
      <c r="P299" s="178" t="inlineStr">
        <is>
          <t>-</t>
        </is>
      </c>
      <c r="Q299" s="178" t="inlineStr">
        <is>
          <t>UP-6601VENDOR</t>
        </is>
      </c>
      <c r="R299" s="181" t="inlineStr">
        <is>
          <t>C01</t>
        </is>
      </c>
      <c r="S299" s="170" t="inlineStr">
        <is>
          <t>DCS</t>
        </is>
      </c>
      <c r="T299" s="193" t="inlineStr">
        <is>
          <t>18-6601-DJB-0003</t>
        </is>
      </c>
      <c r="U299" s="509" t="inlineStr">
        <is>
          <t>AI-IS</t>
        </is>
      </c>
      <c r="V299" s="201" t="n">
        <v>1830</v>
      </c>
      <c r="W299" s="9">
        <f>LEFT(B299,3)</f>
        <v/>
      </c>
      <c r="X299" s="47">
        <f>F299</f>
        <v/>
      </c>
      <c r="Y299" s="47">
        <f>RIGHT(B299,AB299)</f>
        <v/>
      </c>
      <c r="Z299" s="47">
        <f>W299&amp;X299&amp;Y299</f>
        <v/>
      </c>
      <c r="AA299" s="47">
        <f>LEFT(Y299,1)</f>
        <v/>
      </c>
      <c r="AB299" s="193">
        <f>IF(AC299&lt;&gt;"-",7,6)</f>
        <v/>
      </c>
      <c r="AC299" s="193" t="inlineStr">
        <is>
          <t>-</t>
        </is>
      </c>
    </row>
    <row r="300" ht="13.5" customHeight="1" s="521">
      <c r="A300" s="201" t="n">
        <v>1830</v>
      </c>
      <c r="B300" s="170" t="inlineStr">
        <is>
          <t>18-TT-92101</t>
        </is>
      </c>
      <c r="C300" s="179" t="inlineStr">
        <is>
          <t>Integral Temperature Transmitter</t>
        </is>
      </c>
      <c r="D300" s="179" t="inlineStr">
        <is>
          <t>WASTE WATER TO OSBL</t>
        </is>
      </c>
      <c r="E300" s="179" t="inlineStr">
        <is>
          <t>1830-PS07-921</t>
        </is>
      </c>
      <c r="F300" s="650" t="inlineStr">
        <is>
          <t>TI</t>
        </is>
      </c>
      <c r="G300" s="178" t="inlineStr">
        <is>
          <t>DCS-AI</t>
        </is>
      </c>
      <c r="H300" s="179" t="inlineStr">
        <is>
          <t>-</t>
        </is>
      </c>
      <c r="I300" s="178" t="inlineStr">
        <is>
          <t>4~20mA_x000D_
HART</t>
        </is>
      </c>
      <c r="J300" s="202" t="inlineStr">
        <is>
          <t>4~20mA</t>
        </is>
      </c>
      <c r="K300" s="649" t="inlineStr">
        <is>
          <t>HART</t>
        </is>
      </c>
      <c r="L300" s="174" t="inlineStr">
        <is>
          <t>1</t>
        </is>
      </c>
      <c r="M300" s="178" t="inlineStr">
        <is>
          <t>-</t>
        </is>
      </c>
      <c r="N300" s="178" t="inlineStr">
        <is>
          <t>Yes</t>
        </is>
      </c>
      <c r="O300" s="178">
        <f>IF(N300="Yes","Y","N")</f>
        <v/>
      </c>
      <c r="P300" s="178" t="inlineStr">
        <is>
          <t>-</t>
        </is>
      </c>
      <c r="Q300" s="178" t="inlineStr">
        <is>
          <t>-</t>
        </is>
      </c>
      <c r="R300" s="181" t="inlineStr">
        <is>
          <t>C01</t>
        </is>
      </c>
      <c r="S300" s="170" t="inlineStr">
        <is>
          <t>18-30-005-iSC</t>
        </is>
      </c>
      <c r="T300" s="193" t="inlineStr">
        <is>
          <t>18-IJB-30-005</t>
        </is>
      </c>
      <c r="U300" s="509" t="inlineStr">
        <is>
          <t>AI-IS</t>
        </is>
      </c>
      <c r="V300" s="201" t="n">
        <v>1830</v>
      </c>
      <c r="W300" s="9">
        <f>LEFT(B300,3)</f>
        <v/>
      </c>
      <c r="X300" s="47">
        <f>F300</f>
        <v/>
      </c>
      <c r="Y300" s="47">
        <f>RIGHT(B300,AB300)</f>
        <v/>
      </c>
      <c r="Z300" s="47">
        <f>W300&amp;X300&amp;Y300</f>
        <v/>
      </c>
      <c r="AA300" s="47">
        <f>LEFT(Y300,1)</f>
        <v/>
      </c>
      <c r="AB300" s="193">
        <f>IF(AC300&lt;&gt;"-",7,6)</f>
        <v/>
      </c>
      <c r="AC300" s="193" t="inlineStr">
        <is>
          <t>-</t>
        </is>
      </c>
    </row>
    <row r="301" ht="13.5" customHeight="1" s="521">
      <c r="A301" s="201" t="n">
        <v>1830</v>
      </c>
      <c r="B301" s="170" t="inlineStr">
        <is>
          <t>18-TT-92102</t>
        </is>
      </c>
      <c r="C301" s="179" t="inlineStr">
        <is>
          <t>Integral Temperature Transmitter</t>
        </is>
      </c>
      <c r="D301" s="179" t="inlineStr">
        <is>
          <t>VP-9201 SURFACE WATER COLLECTION</t>
        </is>
      </c>
      <c r="E301" s="179" t="inlineStr">
        <is>
          <t>1830-PS07-921</t>
        </is>
      </c>
      <c r="F301" s="650" t="inlineStr">
        <is>
          <t>TIA</t>
        </is>
      </c>
      <c r="G301" s="178" t="inlineStr">
        <is>
          <t>DCS-AI</t>
        </is>
      </c>
      <c r="H301" s="179" t="inlineStr">
        <is>
          <t>-</t>
        </is>
      </c>
      <c r="I301" s="178" t="inlineStr">
        <is>
          <t>4~20mA_x000D_
HART</t>
        </is>
      </c>
      <c r="J301" s="202" t="inlineStr">
        <is>
          <t>4~20mA</t>
        </is>
      </c>
      <c r="K301" s="649" t="inlineStr">
        <is>
          <t>HART</t>
        </is>
      </c>
      <c r="L301" s="174" t="inlineStr">
        <is>
          <t>1</t>
        </is>
      </c>
      <c r="M301" s="178" t="inlineStr">
        <is>
          <t>-</t>
        </is>
      </c>
      <c r="N301" s="178" t="inlineStr">
        <is>
          <t>Yes</t>
        </is>
      </c>
      <c r="O301" s="178">
        <f>IF(N301="Yes","Y","N")</f>
        <v/>
      </c>
      <c r="P301" s="178" t="inlineStr">
        <is>
          <t>-</t>
        </is>
      </c>
      <c r="Q301" s="178" t="inlineStr">
        <is>
          <t>-</t>
        </is>
      </c>
      <c r="R301" s="181" t="inlineStr">
        <is>
          <t>C01</t>
        </is>
      </c>
      <c r="S301" s="170" t="inlineStr">
        <is>
          <t>18-30-005-iSC</t>
        </is>
      </c>
      <c r="T301" s="193" t="inlineStr">
        <is>
          <t>18-IJB-30-005</t>
        </is>
      </c>
      <c r="U301" s="509" t="inlineStr">
        <is>
          <t>AI-IS</t>
        </is>
      </c>
      <c r="V301" s="201" t="n">
        <v>1830</v>
      </c>
      <c r="W301" s="9">
        <f>LEFT(B301,3)</f>
        <v/>
      </c>
      <c r="X301" s="47">
        <f>F301</f>
        <v/>
      </c>
      <c r="Y301" s="47">
        <f>RIGHT(B301,AB301)</f>
        <v/>
      </c>
      <c r="Z301" s="47">
        <f>W301&amp;X301&amp;Y301</f>
        <v/>
      </c>
      <c r="AA301" s="47">
        <f>LEFT(Y301,1)</f>
        <v/>
      </c>
      <c r="AB301" s="193">
        <f>IF(AC301&lt;&gt;"-",7,6)</f>
        <v/>
      </c>
      <c r="AC301" s="193" t="inlineStr">
        <is>
          <t>-</t>
        </is>
      </c>
    </row>
    <row r="302" ht="13.5" customHeight="1" s="521">
      <c r="A302" s="201" t="n"/>
      <c r="C302" s="179" t="n"/>
      <c r="D302" s="179" t="n"/>
      <c r="E302" s="179" t="n"/>
      <c r="F302" s="650" t="n"/>
      <c r="G302" s="178" t="n"/>
      <c r="H302" s="179" t="n"/>
      <c r="I302" s="178" t="n"/>
      <c r="J302" s="202" t="n"/>
      <c r="K302" s="649" t="n"/>
      <c r="L302" s="174" t="n"/>
      <c r="M302" s="178" t="n"/>
      <c r="N302" s="178" t="n"/>
      <c r="O302" s="178">
        <f>IF(N302="Yes","Y","N")</f>
        <v/>
      </c>
      <c r="P302" s="178" t="n"/>
      <c r="Q302" s="178" t="n"/>
      <c r="R302" s="181" t="n"/>
      <c r="S302" s="170" t="n"/>
      <c r="V302" s="201" t="n"/>
      <c r="W302" s="9">
        <f>LEFT(B302,3)</f>
        <v/>
      </c>
      <c r="X302" s="47">
        <f>F302</f>
        <v/>
      </c>
      <c r="Y302" s="47">
        <f>RIGHT(B302,AB302)</f>
        <v/>
      </c>
      <c r="Z302" s="47">
        <f>W302&amp;X302&amp;Y302</f>
        <v/>
      </c>
      <c r="AA302" s="47">
        <f>LEFT(Y302,1)</f>
        <v/>
      </c>
      <c r="AB302" s="193">
        <f>IF(AC302&lt;&gt;"-",7,6)</f>
        <v/>
      </c>
    </row>
    <row r="303" ht="13.5" customHeight="1" s="521">
      <c r="A303" s="201" t="n">
        <v>1830</v>
      </c>
      <c r="B303" s="170" t="inlineStr">
        <is>
          <t>18-PT-21103</t>
        </is>
      </c>
      <c r="C303" s="179" t="inlineStr">
        <is>
          <t>Pressure Transmitter With_x000D_
In-Line Diaphragm Seal</t>
        </is>
      </c>
      <c r="D303" s="179" t="inlineStr">
        <is>
          <t>PEROXIDE FROM PP-2102</t>
        </is>
      </c>
      <c r="E303" s="179" t="inlineStr">
        <is>
          <t>1830-PS07-211</t>
        </is>
      </c>
      <c r="F303" s="650" t="inlineStr">
        <is>
          <t>PISA</t>
        </is>
      </c>
      <c r="G303" s="178" t="inlineStr">
        <is>
          <t>DCS-AI</t>
        </is>
      </c>
      <c r="H303" s="179" t="inlineStr">
        <is>
          <t>Yes</t>
        </is>
      </c>
      <c r="I303" s="178" t="inlineStr">
        <is>
          <t>4~20mA_x000D_
HART</t>
        </is>
      </c>
      <c r="J303" s="202" t="inlineStr">
        <is>
          <t>4~20mA</t>
        </is>
      </c>
      <c r="K303" s="649" t="inlineStr">
        <is>
          <t>HART</t>
        </is>
      </c>
      <c r="L303" s="174" t="inlineStr">
        <is>
          <t>1</t>
        </is>
      </c>
      <c r="M303" s="178" t="inlineStr">
        <is>
          <t>-</t>
        </is>
      </c>
      <c r="N303" s="178" t="inlineStr">
        <is>
          <t>Yes</t>
        </is>
      </c>
      <c r="O303" s="178">
        <f>IF(N303="Yes","Y","N")</f>
        <v/>
      </c>
      <c r="P303" s="178" t="inlineStr">
        <is>
          <t>-</t>
        </is>
      </c>
      <c r="Q303" s="178" t="inlineStr">
        <is>
          <t>-</t>
        </is>
      </c>
      <c r="R303" s="181" t="inlineStr">
        <is>
          <t>C01</t>
        </is>
      </c>
      <c r="S303" s="170" t="inlineStr">
        <is>
          <t>18-30-005-iSC</t>
        </is>
      </c>
      <c r="T303" s="193" t="inlineStr">
        <is>
          <t>18-IJB-30-005</t>
        </is>
      </c>
      <c r="U303" s="510" t="inlineStr">
        <is>
          <t>AIR-IS</t>
        </is>
      </c>
      <c r="V303" s="201" t="n">
        <v>1830</v>
      </c>
      <c r="W303" s="9">
        <f>LEFT(B303,3)</f>
        <v/>
      </c>
      <c r="X303" s="47">
        <f>F303</f>
        <v/>
      </c>
      <c r="Y303" s="47">
        <f>RIGHT(B303,AB303)</f>
        <v/>
      </c>
      <c r="Z303" s="47">
        <f>W303&amp;X303&amp;Y303</f>
        <v/>
      </c>
      <c r="AA303" s="47">
        <f>LEFT(Y303,1)</f>
        <v/>
      </c>
      <c r="AB303" s="193">
        <f>IF(AC303&lt;&gt;"-",7,6)</f>
        <v/>
      </c>
      <c r="AC303" s="193" t="inlineStr">
        <is>
          <t>-</t>
        </is>
      </c>
    </row>
    <row r="304" ht="13.5" customHeight="1" s="521">
      <c r="A304" s="201" t="n">
        <v>1830</v>
      </c>
      <c r="B304" s="170" t="inlineStr">
        <is>
          <t>18-PT-21105</t>
        </is>
      </c>
      <c r="C304" s="179" t="inlineStr">
        <is>
          <t>Pressure Transmitter With_x000D_
In-Line Diaphragm Seal</t>
        </is>
      </c>
      <c r="D304" s="179" t="inlineStr">
        <is>
          <t>PEROXIDE FROM PP-2101</t>
        </is>
      </c>
      <c r="E304" s="179" t="inlineStr">
        <is>
          <t>1830-PS07-211</t>
        </is>
      </c>
      <c r="F304" s="650" t="inlineStr">
        <is>
          <t>PISA</t>
        </is>
      </c>
      <c r="G304" s="178" t="inlineStr">
        <is>
          <t>DCS-AI</t>
        </is>
      </c>
      <c r="H304" s="179" t="inlineStr">
        <is>
          <t>Yes</t>
        </is>
      </c>
      <c r="I304" s="178" t="inlineStr">
        <is>
          <t>4~20mA_x000D_
HART</t>
        </is>
      </c>
      <c r="J304" s="202" t="inlineStr">
        <is>
          <t>4~20mA</t>
        </is>
      </c>
      <c r="K304" s="649" t="inlineStr">
        <is>
          <t>HART</t>
        </is>
      </c>
      <c r="L304" s="174" t="inlineStr">
        <is>
          <t>1</t>
        </is>
      </c>
      <c r="M304" s="178" t="inlineStr">
        <is>
          <t>-</t>
        </is>
      </c>
      <c r="N304" s="178" t="inlineStr">
        <is>
          <t>Yes</t>
        </is>
      </c>
      <c r="O304" s="178">
        <f>IF(N304="Yes","Y","N")</f>
        <v/>
      </c>
      <c r="P304" s="178" t="inlineStr">
        <is>
          <t>-</t>
        </is>
      </c>
      <c r="Q304" s="178" t="inlineStr">
        <is>
          <t>-</t>
        </is>
      </c>
      <c r="R304" s="181" t="inlineStr">
        <is>
          <t>C01</t>
        </is>
      </c>
      <c r="S304" s="170" t="inlineStr">
        <is>
          <t>18-30-005-iSC</t>
        </is>
      </c>
      <c r="T304" s="193" t="inlineStr">
        <is>
          <t>18-IJB-30-005</t>
        </is>
      </c>
      <c r="U304" s="510" t="inlineStr">
        <is>
          <t>AIR-IS</t>
        </is>
      </c>
      <c r="V304" s="201" t="n">
        <v>1830</v>
      </c>
      <c r="W304" s="9">
        <f>LEFT(B304,3)</f>
        <v/>
      </c>
      <c r="X304" s="47">
        <f>F304</f>
        <v/>
      </c>
      <c r="Y304" s="47">
        <f>RIGHT(B304,AB304)</f>
        <v/>
      </c>
      <c r="Z304" s="47">
        <f>W304&amp;X304&amp;Y304</f>
        <v/>
      </c>
      <c r="AA304" s="47">
        <f>LEFT(Y304,1)</f>
        <v/>
      </c>
      <c r="AB304" s="193">
        <f>IF(AC304&lt;&gt;"-",7,6)</f>
        <v/>
      </c>
      <c r="AC304" s="193" t="inlineStr">
        <is>
          <t>-</t>
        </is>
      </c>
    </row>
    <row r="305" ht="13.5" customHeight="1" s="521">
      <c r="A305" s="201" t="n">
        <v>1830</v>
      </c>
      <c r="B305" s="170" t="inlineStr">
        <is>
          <t>18-PT-21108</t>
        </is>
      </c>
      <c r="C305" s="179" t="inlineStr">
        <is>
          <t>Pressure Transmitter With_x000D_
In-Line Diaphragm Seal</t>
        </is>
      </c>
      <c r="D305" s="179" t="inlineStr">
        <is>
          <t>PEROXIDE FROM PP-2101</t>
        </is>
      </c>
      <c r="E305" s="179" t="inlineStr">
        <is>
          <t>1830-PS07-211</t>
        </is>
      </c>
      <c r="F305" s="650" t="inlineStr">
        <is>
          <t>PISA</t>
        </is>
      </c>
      <c r="G305" s="178" t="inlineStr">
        <is>
          <t>DCS-AI</t>
        </is>
      </c>
      <c r="H305" s="179" t="inlineStr">
        <is>
          <t>Yes</t>
        </is>
      </c>
      <c r="I305" s="178" t="inlineStr">
        <is>
          <t>4~20mA_x000D_
HART</t>
        </is>
      </c>
      <c r="J305" s="202" t="inlineStr">
        <is>
          <t>4~20mA</t>
        </is>
      </c>
      <c r="K305" s="649" t="inlineStr">
        <is>
          <t>HART</t>
        </is>
      </c>
      <c r="L305" s="174" t="inlineStr">
        <is>
          <t>1</t>
        </is>
      </c>
      <c r="M305" s="178" t="inlineStr">
        <is>
          <t>-</t>
        </is>
      </c>
      <c r="N305" s="178" t="inlineStr">
        <is>
          <t>Yes</t>
        </is>
      </c>
      <c r="O305" s="178">
        <f>IF(N305="Yes","Y","N")</f>
        <v/>
      </c>
      <c r="P305" s="178" t="inlineStr">
        <is>
          <t>-</t>
        </is>
      </c>
      <c r="Q305" s="178" t="inlineStr">
        <is>
          <t>-</t>
        </is>
      </c>
      <c r="R305" s="181" t="inlineStr">
        <is>
          <t>C01</t>
        </is>
      </c>
      <c r="S305" s="170" t="inlineStr">
        <is>
          <t>18-30-005-iSC</t>
        </is>
      </c>
      <c r="T305" s="193" t="inlineStr">
        <is>
          <t>18-IJB-30-005</t>
        </is>
      </c>
      <c r="U305" s="510" t="inlineStr">
        <is>
          <t>AIR-IS</t>
        </is>
      </c>
      <c r="V305" s="201" t="n">
        <v>1830</v>
      </c>
      <c r="W305" s="9">
        <f>LEFT(B305,3)</f>
        <v/>
      </c>
      <c r="X305" s="47">
        <f>F305</f>
        <v/>
      </c>
      <c r="Y305" s="47">
        <f>RIGHT(B305,AB305)</f>
        <v/>
      </c>
      <c r="Z305" s="47">
        <f>W305&amp;X305&amp;Y305</f>
        <v/>
      </c>
      <c r="AA305" s="47">
        <f>LEFT(Y305,1)</f>
        <v/>
      </c>
      <c r="AB305" s="193">
        <f>IF(AC305&lt;&gt;"-",7,6)</f>
        <v/>
      </c>
      <c r="AC305" s="193" t="inlineStr">
        <is>
          <t>-</t>
        </is>
      </c>
    </row>
    <row r="306" ht="13.5" customHeight="1" s="521">
      <c r="A306" s="201" t="n">
        <v>1830</v>
      </c>
      <c r="B306" s="170" t="inlineStr">
        <is>
          <t>18-PT-21110</t>
        </is>
      </c>
      <c r="C306" s="179" t="inlineStr">
        <is>
          <t>Pressure Transmitter With_x000D_
In-Line Diaphragm Seal</t>
        </is>
      </c>
      <c r="D306" s="179" t="inlineStr">
        <is>
          <t>PEROXIDE FROM PP-2101</t>
        </is>
      </c>
      <c r="E306" s="179" t="inlineStr">
        <is>
          <t>1830-PS07-211</t>
        </is>
      </c>
      <c r="F306" s="650" t="inlineStr">
        <is>
          <t>PICSA</t>
        </is>
      </c>
      <c r="G306" s="178" t="inlineStr">
        <is>
          <t>DCS-AI</t>
        </is>
      </c>
      <c r="H306" s="179" t="inlineStr">
        <is>
          <t>Yes</t>
        </is>
      </c>
      <c r="I306" s="178" t="inlineStr">
        <is>
          <t>4~20mA_x000D_
HART</t>
        </is>
      </c>
      <c r="J306" s="202" t="inlineStr">
        <is>
          <t>4~20mA</t>
        </is>
      </c>
      <c r="K306" s="649" t="inlineStr">
        <is>
          <t>HART</t>
        </is>
      </c>
      <c r="L306" s="174" t="inlineStr">
        <is>
          <t>1</t>
        </is>
      </c>
      <c r="M306" s="178" t="inlineStr">
        <is>
          <t>-</t>
        </is>
      </c>
      <c r="N306" s="178" t="inlineStr">
        <is>
          <t>Yes</t>
        </is>
      </c>
      <c r="O306" s="178">
        <f>IF(N306="Yes","Y","N")</f>
        <v/>
      </c>
      <c r="P306" s="178" t="inlineStr">
        <is>
          <t>-</t>
        </is>
      </c>
      <c r="Q306" s="178" t="inlineStr">
        <is>
          <t>-</t>
        </is>
      </c>
      <c r="R306" s="181" t="inlineStr">
        <is>
          <t>C01</t>
        </is>
      </c>
      <c r="S306" s="170" t="inlineStr">
        <is>
          <t>18-30-005-iSC</t>
        </is>
      </c>
      <c r="T306" s="193" t="inlineStr">
        <is>
          <t>18-IJB-30-005</t>
        </is>
      </c>
      <c r="U306" s="510" t="inlineStr">
        <is>
          <t>AIR-IS</t>
        </is>
      </c>
      <c r="V306" s="201" t="n">
        <v>1830</v>
      </c>
      <c r="W306" s="9">
        <f>LEFT(B306,3)</f>
        <v/>
      </c>
      <c r="X306" s="47">
        <f>F306</f>
        <v/>
      </c>
      <c r="Y306" s="47">
        <f>RIGHT(B306,AB306)</f>
        <v/>
      </c>
      <c r="Z306" s="47">
        <f>W306&amp;X306&amp;Y306</f>
        <v/>
      </c>
      <c r="AA306" s="47">
        <f>LEFT(Y306,1)</f>
        <v/>
      </c>
      <c r="AB306" s="193">
        <f>IF(AC306&lt;&gt;"-",7,6)</f>
        <v/>
      </c>
      <c r="AC306" s="193" t="inlineStr">
        <is>
          <t>-</t>
        </is>
      </c>
    </row>
    <row r="307" ht="13.5" customHeight="1" s="521">
      <c r="A307" s="201" t="n">
        <v>1830</v>
      </c>
      <c r="B307" s="170" t="inlineStr">
        <is>
          <t>18-PT-23101</t>
        </is>
      </c>
      <c r="C307" s="179" t="inlineStr">
        <is>
          <t>Pressure Transmitter _x000D_
With Diaphragm Seal</t>
        </is>
      </c>
      <c r="D307" s="179" t="inlineStr">
        <is>
          <t>LP NITROGEN TO VE-2301</t>
        </is>
      </c>
      <c r="E307" s="179" t="inlineStr">
        <is>
          <t>1830-PS07-231</t>
        </is>
      </c>
      <c r="F307" s="650" t="inlineStr">
        <is>
          <t>PICA</t>
        </is>
      </c>
      <c r="G307" s="178" t="inlineStr">
        <is>
          <t>DCS-AI</t>
        </is>
      </c>
      <c r="H307" s="179" t="inlineStr">
        <is>
          <t>Yes</t>
        </is>
      </c>
      <c r="I307" s="178" t="inlineStr">
        <is>
          <t>4~20mA_x000D_
HART</t>
        </is>
      </c>
      <c r="J307" s="202" t="inlineStr">
        <is>
          <t>4~20mA</t>
        </is>
      </c>
      <c r="K307" s="649" t="inlineStr">
        <is>
          <t>HART</t>
        </is>
      </c>
      <c r="L307" s="174" t="inlineStr">
        <is>
          <t>1</t>
        </is>
      </c>
      <c r="M307" s="178" t="inlineStr">
        <is>
          <t>-</t>
        </is>
      </c>
      <c r="N307" s="178" t="inlineStr">
        <is>
          <t>Yes</t>
        </is>
      </c>
      <c r="O307" s="178">
        <f>IF(N307="Yes","Y","N")</f>
        <v/>
      </c>
      <c r="P307" s="178" t="inlineStr">
        <is>
          <t>-</t>
        </is>
      </c>
      <c r="Q307" s="178" t="inlineStr">
        <is>
          <t>-</t>
        </is>
      </c>
      <c r="R307" s="181" t="inlineStr">
        <is>
          <t>C01</t>
        </is>
      </c>
      <c r="S307" s="170" t="inlineStr">
        <is>
          <t>18-30-015-iSC</t>
        </is>
      </c>
      <c r="T307" s="193" t="inlineStr">
        <is>
          <t>18-IJB-30-015</t>
        </is>
      </c>
      <c r="U307" s="510" t="inlineStr">
        <is>
          <t>AIR-IS</t>
        </is>
      </c>
      <c r="V307" s="201" t="n">
        <v>1830</v>
      </c>
      <c r="W307" s="9">
        <f>LEFT(B307,3)</f>
        <v/>
      </c>
      <c r="X307" s="47">
        <f>F307</f>
        <v/>
      </c>
      <c r="Y307" s="47">
        <f>RIGHT(B307,AB307)</f>
        <v/>
      </c>
      <c r="Z307" s="47">
        <f>W307&amp;X307&amp;Y307</f>
        <v/>
      </c>
      <c r="AA307" s="47">
        <f>LEFT(Y307,1)</f>
        <v/>
      </c>
      <c r="AB307" s="193">
        <f>IF(AC307&lt;&gt;"-",7,6)</f>
        <v/>
      </c>
      <c r="AC307" s="193" t="inlineStr">
        <is>
          <t>-</t>
        </is>
      </c>
    </row>
    <row r="308" ht="13.5" customHeight="1" s="521">
      <c r="A308" s="201" t="n">
        <v>1830</v>
      </c>
      <c r="B308" s="170" t="inlineStr">
        <is>
          <t>18-PT-24101</t>
        </is>
      </c>
      <c r="C308" s="179" t="inlineStr">
        <is>
          <t>Pressure Transmitter</t>
        </is>
      </c>
      <c r="D308" s="179" t="inlineStr">
        <is>
          <t>NITROGEN TO VE-2401</t>
        </is>
      </c>
      <c r="E308" s="179" t="inlineStr">
        <is>
          <t>1830-PS07-241</t>
        </is>
      </c>
      <c r="F308" s="650" t="inlineStr">
        <is>
          <t>PICA</t>
        </is>
      </c>
      <c r="G308" s="178" t="inlineStr">
        <is>
          <t>DCS-AI</t>
        </is>
      </c>
      <c r="H308" s="179" t="inlineStr">
        <is>
          <t>Yes</t>
        </is>
      </c>
      <c r="I308" s="178" t="inlineStr">
        <is>
          <t>4~20mA_x000D_
HART</t>
        </is>
      </c>
      <c r="J308" s="202" t="inlineStr">
        <is>
          <t>4~20mA</t>
        </is>
      </c>
      <c r="K308" s="649" t="inlineStr">
        <is>
          <t>HART</t>
        </is>
      </c>
      <c r="L308" s="174" t="inlineStr">
        <is>
          <t>1</t>
        </is>
      </c>
      <c r="M308" s="178" t="inlineStr">
        <is>
          <t>-</t>
        </is>
      </c>
      <c r="N308" s="178" t="inlineStr">
        <is>
          <t>Yes</t>
        </is>
      </c>
      <c r="O308" s="178">
        <f>IF(N308="Yes","Y","N")</f>
        <v/>
      </c>
      <c r="P308" s="178" t="inlineStr">
        <is>
          <t>-</t>
        </is>
      </c>
      <c r="Q308" s="178" t="inlineStr">
        <is>
          <t>-</t>
        </is>
      </c>
      <c r="R308" s="181" t="inlineStr">
        <is>
          <t>C01</t>
        </is>
      </c>
      <c r="S308" s="170" t="inlineStr">
        <is>
          <t>18-30-010-iSC</t>
        </is>
      </c>
      <c r="T308" s="193" t="inlineStr">
        <is>
          <t>18-IJB-30-010</t>
        </is>
      </c>
      <c r="U308" s="510" t="inlineStr">
        <is>
          <t>AIR-IS</t>
        </is>
      </c>
      <c r="V308" s="201" t="n">
        <v>1830</v>
      </c>
      <c r="W308" s="9">
        <f>LEFT(B308,3)</f>
        <v/>
      </c>
      <c r="X308" s="47">
        <f>F308</f>
        <v/>
      </c>
      <c r="Y308" s="47">
        <f>RIGHT(B308,AB308)</f>
        <v/>
      </c>
      <c r="Z308" s="47">
        <f>W308&amp;X308&amp;Y308</f>
        <v/>
      </c>
      <c r="AA308" s="47">
        <f>LEFT(Y308,1)</f>
        <v/>
      </c>
      <c r="AB308" s="193">
        <f>IF(AC308&lt;&gt;"-",7,6)</f>
        <v/>
      </c>
      <c r="AC308" s="193" t="inlineStr">
        <is>
          <t>-</t>
        </is>
      </c>
    </row>
    <row r="309" ht="13.5" customHeight="1" s="521">
      <c r="A309" s="201" t="n">
        <v>1830</v>
      </c>
      <c r="B309" s="170" t="inlineStr">
        <is>
          <t>18-PT-66101</t>
        </is>
      </c>
      <c r="C309" s="179" t="inlineStr">
        <is>
          <t>Pressure Transmitter</t>
        </is>
      </c>
      <c r="D309" s="179" t="inlineStr">
        <is>
          <t>OFFGAS TO ET-6602</t>
        </is>
      </c>
      <c r="E309" s="179" t="inlineStr">
        <is>
          <t>1830-PS07-661</t>
        </is>
      </c>
      <c r="F309" s="650" t="inlineStr">
        <is>
          <t>PICA</t>
        </is>
      </c>
      <c r="G309" s="178" t="inlineStr">
        <is>
          <t>DCS-AI</t>
        </is>
      </c>
      <c r="H309" s="179" t="inlineStr">
        <is>
          <t>Yes</t>
        </is>
      </c>
      <c r="I309" s="178" t="inlineStr">
        <is>
          <t>4~20mA_x000D_
HART</t>
        </is>
      </c>
      <c r="J309" s="202" t="inlineStr">
        <is>
          <t>4~20mA</t>
        </is>
      </c>
      <c r="K309" s="649" t="inlineStr">
        <is>
          <t>HART</t>
        </is>
      </c>
      <c r="L309" s="174" t="inlineStr">
        <is>
          <t>1</t>
        </is>
      </c>
      <c r="M309" s="178" t="inlineStr">
        <is>
          <t>-</t>
        </is>
      </c>
      <c r="N309" s="178" t="inlineStr">
        <is>
          <t>Yes</t>
        </is>
      </c>
      <c r="O309" s="178">
        <f>IF(N309="Yes","Y","N")</f>
        <v/>
      </c>
      <c r="P309" s="178" t="inlineStr">
        <is>
          <t>-</t>
        </is>
      </c>
      <c r="Q309" s="178" t="inlineStr">
        <is>
          <t>-</t>
        </is>
      </c>
      <c r="R309" s="181" t="inlineStr">
        <is>
          <t>C01</t>
        </is>
      </c>
      <c r="S309" s="170" t="inlineStr">
        <is>
          <t>18-30-015-iSC</t>
        </is>
      </c>
      <c r="T309" s="193" t="inlineStr">
        <is>
          <t>18-IJB-30-015</t>
        </is>
      </c>
      <c r="U309" s="510" t="inlineStr">
        <is>
          <t>AIR-IS</t>
        </is>
      </c>
      <c r="V309" s="201" t="n">
        <v>1830</v>
      </c>
      <c r="W309" s="9">
        <f>LEFT(B309,3)</f>
        <v/>
      </c>
      <c r="X309" s="47">
        <f>F309</f>
        <v/>
      </c>
      <c r="Y309" s="47">
        <f>RIGHT(B309,AB309)</f>
        <v/>
      </c>
      <c r="Z309" s="47">
        <f>W309&amp;X309&amp;Y309</f>
        <v/>
      </c>
      <c r="AA309" s="47">
        <f>LEFT(Y309,1)</f>
        <v/>
      </c>
      <c r="AB309" s="193">
        <f>IF(AC309&lt;&gt;"-",7,6)</f>
        <v/>
      </c>
      <c r="AC309" s="193" t="inlineStr">
        <is>
          <t>-</t>
        </is>
      </c>
    </row>
    <row r="310" ht="13.5" customHeight="1" s="521">
      <c r="A310" s="201" t="n">
        <v>1830</v>
      </c>
      <c r="B310" s="170" t="inlineStr">
        <is>
          <t>18-PT-66102</t>
        </is>
      </c>
      <c r="C310" s="179" t="inlineStr">
        <is>
          <t>Pressure Transmitter</t>
        </is>
      </c>
      <c r="D310" s="179" t="inlineStr">
        <is>
          <t>OFFGAS TO ATM AT SAFE LOCATION</t>
        </is>
      </c>
      <c r="E310" s="179" t="inlineStr">
        <is>
          <t>1830-PS07-661</t>
        </is>
      </c>
      <c r="F310" s="650" t="inlineStr">
        <is>
          <t>PICA</t>
        </is>
      </c>
      <c r="G310" s="178" t="inlineStr">
        <is>
          <t>DCS-AI</t>
        </is>
      </c>
      <c r="H310" s="179" t="inlineStr">
        <is>
          <t>Yes</t>
        </is>
      </c>
      <c r="I310" s="178" t="inlineStr">
        <is>
          <t>4~20mA_x000D_
HART</t>
        </is>
      </c>
      <c r="J310" s="202" t="inlineStr">
        <is>
          <t>4~20mA</t>
        </is>
      </c>
      <c r="K310" s="649" t="inlineStr">
        <is>
          <t>HART</t>
        </is>
      </c>
      <c r="L310" s="174" t="inlineStr">
        <is>
          <t>1</t>
        </is>
      </c>
      <c r="M310" s="178" t="inlineStr">
        <is>
          <t>-</t>
        </is>
      </c>
      <c r="N310" s="178" t="inlineStr">
        <is>
          <t>Yes</t>
        </is>
      </c>
      <c r="O310" s="178">
        <f>IF(N310="Yes","Y","N")</f>
        <v/>
      </c>
      <c r="P310" s="178" t="inlineStr">
        <is>
          <t>-</t>
        </is>
      </c>
      <c r="Q310" s="178" t="inlineStr">
        <is>
          <t>-</t>
        </is>
      </c>
      <c r="R310" s="181" t="inlineStr">
        <is>
          <t>C01</t>
        </is>
      </c>
      <c r="S310" s="170" t="inlineStr">
        <is>
          <t>18-30-015-iSC</t>
        </is>
      </c>
      <c r="T310" s="193" t="inlineStr">
        <is>
          <t>18-IJB-30-015</t>
        </is>
      </c>
      <c r="U310" s="510" t="inlineStr">
        <is>
          <t>AIR-IS</t>
        </is>
      </c>
      <c r="V310" s="201" t="n">
        <v>1830</v>
      </c>
      <c r="W310" s="9">
        <f>LEFT(B310,3)</f>
        <v/>
      </c>
      <c r="X310" s="47">
        <f>F310</f>
        <v/>
      </c>
      <c r="Y310" s="47">
        <f>RIGHT(B310,AB310)</f>
        <v/>
      </c>
      <c r="Z310" s="47">
        <f>W310&amp;X310&amp;Y310</f>
        <v/>
      </c>
      <c r="AA310" s="47">
        <f>LEFT(Y310,1)</f>
        <v/>
      </c>
      <c r="AB310" s="193">
        <f>IF(AC310&lt;&gt;"-",7,6)</f>
        <v/>
      </c>
      <c r="AC310" s="193" t="inlineStr">
        <is>
          <t>-</t>
        </is>
      </c>
    </row>
    <row r="311" ht="13.5" customHeight="1" s="521">
      <c r="A311" s="201" t="n">
        <v>1830</v>
      </c>
      <c r="B311" s="170" t="inlineStr">
        <is>
          <t>18-PT-92101</t>
        </is>
      </c>
      <c r="C311" s="179" t="inlineStr">
        <is>
          <t>Pressure Transmitter _x000D_
With Diaphragm Seal</t>
        </is>
      </c>
      <c r="D311" s="179" t="inlineStr">
        <is>
          <t>WASTE WATER TO OSBL</t>
        </is>
      </c>
      <c r="E311" s="179" t="inlineStr">
        <is>
          <t>1830-PS07-921</t>
        </is>
      </c>
      <c r="F311" s="650" t="inlineStr">
        <is>
          <t>PI</t>
        </is>
      </c>
      <c r="G311" s="178" t="inlineStr">
        <is>
          <t>DCS-AI</t>
        </is>
      </c>
      <c r="H311" s="179" t="inlineStr">
        <is>
          <t>-</t>
        </is>
      </c>
      <c r="I311" s="178" t="inlineStr">
        <is>
          <t>4~20mA_x000D_
HART</t>
        </is>
      </c>
      <c r="J311" s="202" t="inlineStr">
        <is>
          <t>4~20mA</t>
        </is>
      </c>
      <c r="K311" s="649" t="inlineStr">
        <is>
          <t>HART</t>
        </is>
      </c>
      <c r="L311" s="174" t="inlineStr">
        <is>
          <t>1</t>
        </is>
      </c>
      <c r="M311" s="178" t="inlineStr">
        <is>
          <t>-</t>
        </is>
      </c>
      <c r="N311" s="178" t="inlineStr">
        <is>
          <t>Yes</t>
        </is>
      </c>
      <c r="O311" s="178">
        <f>IF(N311="Yes","Y","N")</f>
        <v/>
      </c>
      <c r="P311" s="178" t="inlineStr">
        <is>
          <t>-</t>
        </is>
      </c>
      <c r="Q311" s="178" t="inlineStr">
        <is>
          <t>-</t>
        </is>
      </c>
      <c r="R311" s="181" t="inlineStr">
        <is>
          <t>C01</t>
        </is>
      </c>
      <c r="S311" s="170" t="inlineStr">
        <is>
          <t>18-30-007-iSC</t>
        </is>
      </c>
      <c r="T311" s="193" t="inlineStr">
        <is>
          <t>18-IJB-30-007</t>
        </is>
      </c>
      <c r="U311" s="509" t="inlineStr">
        <is>
          <t>AI-IS</t>
        </is>
      </c>
      <c r="V311" s="201" t="n">
        <v>1830</v>
      </c>
      <c r="W311" s="9">
        <f>LEFT(B311,3)</f>
        <v/>
      </c>
      <c r="X311" s="47">
        <f>F311</f>
        <v/>
      </c>
      <c r="Y311" s="47">
        <f>RIGHT(B311,AB311)</f>
        <v/>
      </c>
      <c r="Z311" s="47">
        <f>W311&amp;X311&amp;Y311</f>
        <v/>
      </c>
      <c r="AA311" s="47">
        <f>LEFT(Y311,1)</f>
        <v/>
      </c>
      <c r="AB311" s="193">
        <f>IF(AC311&lt;&gt;"-",7,6)</f>
        <v/>
      </c>
      <c r="AC311" s="193" t="inlineStr">
        <is>
          <t>-</t>
        </is>
      </c>
    </row>
    <row r="312" ht="13.5" customHeight="1" s="521">
      <c r="A312" s="201" t="n"/>
      <c r="C312" s="179" t="n"/>
      <c r="D312" s="179" t="n"/>
      <c r="E312" s="179" t="n"/>
      <c r="F312" s="650" t="n"/>
      <c r="G312" s="178" t="n"/>
      <c r="H312" s="179" t="n"/>
      <c r="I312" s="178" t="n"/>
      <c r="J312" s="202" t="n"/>
      <c r="K312" s="649" t="n"/>
      <c r="L312" s="174" t="n"/>
      <c r="M312" s="178" t="n"/>
      <c r="N312" s="178" t="n"/>
      <c r="O312" s="178">
        <f>IF(N312="Yes","Y","N")</f>
        <v/>
      </c>
      <c r="P312" s="178" t="n"/>
      <c r="Q312" s="178" t="n"/>
      <c r="R312" s="181" t="n"/>
      <c r="S312" s="170" t="n"/>
      <c r="V312" s="201" t="n"/>
      <c r="W312" s="9">
        <f>LEFT(B312,3)</f>
        <v/>
      </c>
      <c r="X312" s="47">
        <f>F312</f>
        <v/>
      </c>
      <c r="Y312" s="47">
        <f>RIGHT(B312,AB312)</f>
        <v/>
      </c>
      <c r="Z312" s="47">
        <f>W312&amp;X312&amp;Y312</f>
        <v/>
      </c>
      <c r="AA312" s="47">
        <f>LEFT(Y312,1)</f>
        <v/>
      </c>
      <c r="AB312" s="193">
        <f>IF(AC312&lt;&gt;"-",7,6)</f>
        <v/>
      </c>
    </row>
    <row r="313" ht="13.5" customHeight="1" s="521">
      <c r="A313" s="201" t="n">
        <v>1830</v>
      </c>
      <c r="B313" s="170" t="inlineStr">
        <is>
          <t>18-PDT-23105</t>
        </is>
      </c>
      <c r="C313" s="179" t="inlineStr">
        <is>
          <t>D/P Transmitter With_x000D_
In-Line Diaphragm Seal</t>
        </is>
      </c>
      <c r="D313" s="179" t="inlineStr">
        <is>
          <t>FL-2301A/B</t>
        </is>
      </c>
      <c r="E313" s="179" t="inlineStr">
        <is>
          <t>1830-PS07-231</t>
        </is>
      </c>
      <c r="F313" s="650" t="inlineStr">
        <is>
          <t>PDIA</t>
        </is>
      </c>
      <c r="G313" s="178" t="inlineStr">
        <is>
          <t>DCS-AI</t>
        </is>
      </c>
      <c r="H313" s="179" t="inlineStr">
        <is>
          <t>-</t>
        </is>
      </c>
      <c r="I313" s="178" t="inlineStr">
        <is>
          <t>4~20mA_x000D_
HART</t>
        </is>
      </c>
      <c r="J313" s="202" t="inlineStr">
        <is>
          <t>4~20mA</t>
        </is>
      </c>
      <c r="K313" s="649" t="inlineStr">
        <is>
          <t>HART</t>
        </is>
      </c>
      <c r="L313" s="174" t="inlineStr">
        <is>
          <t>1</t>
        </is>
      </c>
      <c r="M313" s="178" t="inlineStr">
        <is>
          <t>-</t>
        </is>
      </c>
      <c r="N313" s="178" t="inlineStr">
        <is>
          <t>Yes</t>
        </is>
      </c>
      <c r="O313" s="178">
        <f>IF(N313="Yes","Y","N")</f>
        <v/>
      </c>
      <c r="P313" s="178" t="inlineStr">
        <is>
          <t>-</t>
        </is>
      </c>
      <c r="Q313" s="178" t="inlineStr">
        <is>
          <t>-</t>
        </is>
      </c>
      <c r="R313" s="181" t="inlineStr">
        <is>
          <t>C01</t>
        </is>
      </c>
      <c r="S313" s="170" t="inlineStr">
        <is>
          <t>18-30-006-iSC</t>
        </is>
      </c>
      <c r="T313" s="193" t="inlineStr">
        <is>
          <t>18-IJB-30-006</t>
        </is>
      </c>
      <c r="U313" s="509" t="inlineStr">
        <is>
          <t>AI-IS</t>
        </is>
      </c>
      <c r="V313" s="201" t="n">
        <v>1830</v>
      </c>
      <c r="W313" s="9">
        <f>LEFT(B313,3)</f>
        <v/>
      </c>
      <c r="X313" s="47">
        <f>F313</f>
        <v/>
      </c>
      <c r="Y313" s="47">
        <f>RIGHT(B313,AB313)</f>
        <v/>
      </c>
      <c r="Z313" s="47">
        <f>W313&amp;X313&amp;Y313</f>
        <v/>
      </c>
      <c r="AA313" s="47">
        <f>LEFT(Y313,1)</f>
        <v/>
      </c>
      <c r="AB313" s="193">
        <f>IF(AC313&lt;&gt;"-",7,6)</f>
        <v/>
      </c>
      <c r="AC313" s="193" t="inlineStr">
        <is>
          <t>-</t>
        </is>
      </c>
    </row>
    <row r="314" ht="13.5" customHeight="1" s="521">
      <c r="A314" s="201" t="n">
        <v>1830</v>
      </c>
      <c r="B314" s="170" t="inlineStr">
        <is>
          <t>18-PDT-24103</t>
        </is>
      </c>
      <c r="C314" s="179" t="inlineStr">
        <is>
          <t>D/P Transmitter With_x000D_
In-Line Diaphragm Seal</t>
        </is>
      </c>
      <c r="D314" s="179" t="inlineStr">
        <is>
          <t>FL-2401</t>
        </is>
      </c>
      <c r="E314" s="179" t="inlineStr">
        <is>
          <t>1830-PS07-241</t>
        </is>
      </c>
      <c r="F314" s="650" t="inlineStr">
        <is>
          <t>PDIA</t>
        </is>
      </c>
      <c r="G314" s="178" t="inlineStr">
        <is>
          <t>DCS-AI</t>
        </is>
      </c>
      <c r="H314" s="179" t="inlineStr">
        <is>
          <t>-</t>
        </is>
      </c>
      <c r="I314" s="178" t="inlineStr">
        <is>
          <t>4~20mA_x000D_
HART</t>
        </is>
      </c>
      <c r="J314" s="202" t="inlineStr">
        <is>
          <t>4~20mA</t>
        </is>
      </c>
      <c r="K314" s="649" t="inlineStr">
        <is>
          <t>HART</t>
        </is>
      </c>
      <c r="L314" s="174" t="inlineStr">
        <is>
          <t>1</t>
        </is>
      </c>
      <c r="M314" s="178" t="inlineStr">
        <is>
          <t>-</t>
        </is>
      </c>
      <c r="N314" s="178" t="inlineStr">
        <is>
          <t>Yes</t>
        </is>
      </c>
      <c r="O314" s="178">
        <f>IF(N314="Yes","Y","N")</f>
        <v/>
      </c>
      <c r="P314" s="178" t="inlineStr">
        <is>
          <t>-</t>
        </is>
      </c>
      <c r="Q314" s="178" t="inlineStr">
        <is>
          <t>-</t>
        </is>
      </c>
      <c r="R314" s="181" t="inlineStr">
        <is>
          <t>C01</t>
        </is>
      </c>
      <c r="S314" s="170" t="inlineStr">
        <is>
          <t>18-30-006-iSC</t>
        </is>
      </c>
      <c r="T314" s="193" t="inlineStr">
        <is>
          <t>18-IJB-30-006</t>
        </is>
      </c>
      <c r="U314" s="509" t="inlineStr">
        <is>
          <t>AI-IS</t>
        </is>
      </c>
      <c r="V314" s="201" t="n">
        <v>1830</v>
      </c>
      <c r="W314" s="9">
        <f>LEFT(B314,3)</f>
        <v/>
      </c>
      <c r="X314" s="47">
        <f>F314</f>
        <v/>
      </c>
      <c r="Y314" s="47">
        <f>RIGHT(B314,AB314)</f>
        <v/>
      </c>
      <c r="Z314" s="47">
        <f>W314&amp;X314&amp;Y314</f>
        <v/>
      </c>
      <c r="AA314" s="47">
        <f>LEFT(Y314,1)</f>
        <v/>
      </c>
      <c r="AB314" s="193">
        <f>IF(AC314&lt;&gt;"-",7,6)</f>
        <v/>
      </c>
      <c r="AC314" s="193" t="inlineStr">
        <is>
          <t>-</t>
        </is>
      </c>
    </row>
    <row r="315" ht="13.5" customHeight="1" s="521">
      <c r="A315" s="201" t="n"/>
      <c r="C315" s="179" t="n"/>
      <c r="D315" s="179" t="n"/>
      <c r="E315" s="179" t="n"/>
      <c r="F315" s="650" t="n"/>
      <c r="G315" s="178" t="n"/>
      <c r="H315" s="179" t="n"/>
      <c r="I315" s="178" t="n"/>
      <c r="J315" s="202" t="n"/>
      <c r="K315" s="649" t="n"/>
      <c r="L315" s="174" t="n"/>
      <c r="M315" s="178" t="n"/>
      <c r="N315" s="178" t="n"/>
      <c r="O315" s="178">
        <f>IF(N315="Yes","Y","N")</f>
        <v/>
      </c>
      <c r="P315" s="178" t="n"/>
      <c r="Q315" s="178" t="n"/>
      <c r="R315" s="181" t="n"/>
      <c r="S315" s="170" t="n"/>
      <c r="V315" s="201" t="n"/>
      <c r="W315" s="9">
        <f>LEFT(B315,3)</f>
        <v/>
      </c>
      <c r="X315" s="47">
        <f>F315</f>
        <v/>
      </c>
      <c r="Y315" s="47">
        <f>RIGHT(B315,AB315)</f>
        <v/>
      </c>
      <c r="Z315" s="47">
        <f>W315&amp;X315&amp;Y315</f>
        <v/>
      </c>
      <c r="AA315" s="47">
        <f>LEFT(Y315,1)</f>
        <v/>
      </c>
      <c r="AB315" s="193">
        <f>IF(AC315&lt;&gt;"-",7,6)</f>
        <v/>
      </c>
    </row>
    <row r="316" ht="13.5" customHeight="1" s="521">
      <c r="A316" s="201" t="n">
        <v>1830</v>
      </c>
      <c r="B316" s="170" t="inlineStr">
        <is>
          <t>18-PS-21104</t>
        </is>
      </c>
      <c r="C316" s="179" t="inlineStr">
        <is>
          <t>Pressure Switch</t>
        </is>
      </c>
      <c r="D316" s="179" t="inlineStr">
        <is>
          <t>18-PP-2101 DIAPHRAGM</t>
        </is>
      </c>
      <c r="E316" s="179" t="inlineStr">
        <is>
          <t>1830-PS07-211</t>
        </is>
      </c>
      <c r="F316" s="650" t="inlineStr">
        <is>
          <t>PSH</t>
        </is>
      </c>
      <c r="G316" s="178" t="inlineStr">
        <is>
          <t>DCS-DI</t>
        </is>
      </c>
      <c r="H316" s="179" t="inlineStr">
        <is>
          <t>Yes</t>
        </is>
      </c>
      <c r="I316" s="180" t="inlineStr">
        <is>
          <t>DRY_x000D_(NC)</t>
        </is>
      </c>
      <c r="J316" s="202" t="inlineStr">
        <is>
          <t>DRY</t>
        </is>
      </c>
      <c r="K316" s="649" t="inlineStr">
        <is>
          <t>(NC)</t>
        </is>
      </c>
      <c r="L316" s="174" t="inlineStr">
        <is>
          <t>1</t>
        </is>
      </c>
      <c r="M316" s="178" t="inlineStr">
        <is>
          <t>-</t>
        </is>
      </c>
      <c r="N316" s="178" t="inlineStr">
        <is>
          <t>-</t>
        </is>
      </c>
      <c r="O316" s="178">
        <f>IF(N316="Yes","Y","N")</f>
        <v/>
      </c>
      <c r="P316" s="178" t="inlineStr">
        <is>
          <t>-</t>
        </is>
      </c>
      <c r="Q316" s="178" t="inlineStr">
        <is>
          <t>-</t>
        </is>
      </c>
      <c r="R316" s="181" t="inlineStr">
        <is>
          <t>C01</t>
        </is>
      </c>
      <c r="S316" s="197" t="inlineStr">
        <is>
          <t>单拉</t>
        </is>
      </c>
      <c r="T316" s="176" t="inlineStr">
        <is>
          <t>单拉</t>
        </is>
      </c>
      <c r="U316" s="507" t="inlineStr">
        <is>
          <t>DIR-RE</t>
        </is>
      </c>
      <c r="V316" s="201" t="n">
        <v>1830</v>
      </c>
      <c r="W316" s="9">
        <f>LEFT(B316,3)</f>
        <v/>
      </c>
      <c r="X316" s="47">
        <f>F316</f>
        <v/>
      </c>
      <c r="Y316" s="47">
        <f>RIGHT(B316,AB316)</f>
        <v/>
      </c>
      <c r="Z316" s="47">
        <f>W316&amp;X316&amp;Y316</f>
        <v/>
      </c>
      <c r="AA316" s="47">
        <f>LEFT(Y316,1)</f>
        <v/>
      </c>
      <c r="AB316" s="193">
        <f>IF(AC316&lt;&gt;"-",7,6)</f>
        <v/>
      </c>
      <c r="AC316" s="193" t="inlineStr">
        <is>
          <t>-</t>
        </is>
      </c>
    </row>
    <row r="317" ht="13.5" customHeight="1" s="521">
      <c r="A317" s="201" t="n">
        <v>1830</v>
      </c>
      <c r="B317" s="170" t="inlineStr">
        <is>
          <t>18-PS-21102</t>
        </is>
      </c>
      <c r="C317" s="179" t="inlineStr">
        <is>
          <t>Pressure Switch</t>
        </is>
      </c>
      <c r="D317" s="179" t="inlineStr">
        <is>
          <t>18-PP-2102 DIAPHRAGM</t>
        </is>
      </c>
      <c r="E317" s="179" t="inlineStr">
        <is>
          <t>1830-PS07-211</t>
        </is>
      </c>
      <c r="F317" s="650" t="inlineStr">
        <is>
          <t>PSH</t>
        </is>
      </c>
      <c r="G317" s="178" t="inlineStr">
        <is>
          <t>DCS-DI</t>
        </is>
      </c>
      <c r="H317" s="179" t="inlineStr">
        <is>
          <t>Yes</t>
        </is>
      </c>
      <c r="I317" s="180" t="inlineStr">
        <is>
          <t>DRY_x000D_(NC)</t>
        </is>
      </c>
      <c r="J317" s="202" t="inlineStr">
        <is>
          <t>DRY</t>
        </is>
      </c>
      <c r="K317" s="649" t="inlineStr">
        <is>
          <t>(NC)</t>
        </is>
      </c>
      <c r="L317" s="174" t="inlineStr">
        <is>
          <t>1</t>
        </is>
      </c>
      <c r="M317" s="178" t="inlineStr">
        <is>
          <t>-</t>
        </is>
      </c>
      <c r="N317" s="178" t="inlineStr">
        <is>
          <t>-</t>
        </is>
      </c>
      <c r="O317" s="178">
        <f>IF(N317="Yes","Y","N")</f>
        <v/>
      </c>
      <c r="P317" s="178" t="inlineStr">
        <is>
          <t>-</t>
        </is>
      </c>
      <c r="Q317" s="178" t="inlineStr">
        <is>
          <t>-</t>
        </is>
      </c>
      <c r="R317" s="181" t="inlineStr">
        <is>
          <t>C01</t>
        </is>
      </c>
      <c r="S317" s="197" t="inlineStr">
        <is>
          <t>单拉</t>
        </is>
      </c>
      <c r="T317" s="176" t="inlineStr">
        <is>
          <t>单拉</t>
        </is>
      </c>
      <c r="U317" s="507" t="inlineStr">
        <is>
          <t>DIR-RE</t>
        </is>
      </c>
      <c r="V317" s="201" t="n">
        <v>1830</v>
      </c>
      <c r="W317" s="9">
        <f>LEFT(B317,3)</f>
        <v/>
      </c>
      <c r="X317" s="47">
        <f>F317</f>
        <v/>
      </c>
      <c r="Y317" s="47">
        <f>RIGHT(B317,AB317)</f>
        <v/>
      </c>
      <c r="Z317" s="47">
        <f>W317&amp;X317&amp;Y317</f>
        <v/>
      </c>
      <c r="AA317" s="47">
        <f>LEFT(Y317,1)</f>
        <v/>
      </c>
      <c r="AB317" s="193">
        <f>IF(AC317&lt;&gt;"-",7,6)</f>
        <v/>
      </c>
      <c r="AC317" s="193" t="inlineStr">
        <is>
          <t>-</t>
        </is>
      </c>
    </row>
    <row r="318" ht="13.5" customHeight="1" s="521">
      <c r="A318" s="201" t="n"/>
      <c r="C318" s="179" t="n"/>
      <c r="D318" s="179" t="n"/>
      <c r="E318" s="179" t="n"/>
      <c r="F318" s="650" t="n"/>
      <c r="G318" s="178" t="n"/>
      <c r="H318" s="179" t="n"/>
      <c r="I318" s="178" t="n"/>
      <c r="J318" s="202" t="n"/>
      <c r="K318" s="649" t="n"/>
      <c r="L318" s="174" t="n"/>
      <c r="M318" s="178" t="n"/>
      <c r="N318" s="178" t="n"/>
      <c r="O318" s="178">
        <f>IF(N318="Yes","Y","N")</f>
        <v/>
      </c>
      <c r="P318" s="178" t="n"/>
      <c r="Q318" s="178" t="n"/>
      <c r="R318" s="181" t="n"/>
      <c r="S318" s="170" t="n"/>
      <c r="V318" s="201" t="n"/>
      <c r="W318" s="9">
        <f>LEFT(B318,3)</f>
        <v/>
      </c>
      <c r="X318" s="47">
        <f>F318</f>
        <v/>
      </c>
      <c r="Y318" s="47">
        <f>RIGHT(B318,AB318)</f>
        <v/>
      </c>
      <c r="Z318" s="47">
        <f>W318&amp;X318&amp;Y318</f>
        <v/>
      </c>
      <c r="AA318" s="47">
        <f>LEFT(Y318,1)</f>
        <v/>
      </c>
      <c r="AB318" s="193">
        <f>IF(AC318&lt;&gt;"-",7,6)</f>
        <v/>
      </c>
    </row>
    <row r="319" ht="13.5" customHeight="1" s="521">
      <c r="A319" s="201" t="n">
        <v>1830</v>
      </c>
      <c r="B319" s="170" t="inlineStr">
        <is>
          <t>18-FT-21102</t>
        </is>
      </c>
      <c r="C319" s="179" t="inlineStr">
        <is>
          <t>Variable Area Flowmeter</t>
        </is>
      </c>
      <c r="D319" s="179" t="inlineStr">
        <is>
          <t>LP NITROGEN TO VE-2101</t>
        </is>
      </c>
      <c r="E319" s="179" t="inlineStr">
        <is>
          <t>1830-PS07-211</t>
        </is>
      </c>
      <c r="F319" s="650" t="inlineStr">
        <is>
          <t>FISA</t>
        </is>
      </c>
      <c r="G319" s="178" t="inlineStr">
        <is>
          <t>DCS-AI</t>
        </is>
      </c>
      <c r="H319" s="179" t="inlineStr">
        <is>
          <t>Yes</t>
        </is>
      </c>
      <c r="I319" s="178" t="inlineStr">
        <is>
          <t>4~20mA_x000D_
HART</t>
        </is>
      </c>
      <c r="J319" s="202" t="inlineStr">
        <is>
          <t>4~20mA</t>
        </is>
      </c>
      <c r="K319" s="649" t="inlineStr">
        <is>
          <t>HART</t>
        </is>
      </c>
      <c r="L319" s="174" t="inlineStr">
        <is>
          <t>1</t>
        </is>
      </c>
      <c r="M319" s="178" t="inlineStr">
        <is>
          <t>-</t>
        </is>
      </c>
      <c r="N319" s="178" t="inlineStr">
        <is>
          <t>Yes</t>
        </is>
      </c>
      <c r="O319" s="178">
        <f>IF(N319="Yes","Y","N")</f>
        <v/>
      </c>
      <c r="P319" s="178" t="inlineStr">
        <is>
          <t>-</t>
        </is>
      </c>
      <c r="Q319" s="178" t="inlineStr">
        <is>
          <t>-</t>
        </is>
      </c>
      <c r="R319" s="181" t="inlineStr">
        <is>
          <t>C01</t>
        </is>
      </c>
      <c r="S319" s="170" t="inlineStr">
        <is>
          <t>18-30-007-iSC</t>
        </is>
      </c>
      <c r="T319" s="193" t="inlineStr">
        <is>
          <t>18-IJB-30-007</t>
        </is>
      </c>
      <c r="U319" s="510" t="inlineStr">
        <is>
          <t>AIR-IS</t>
        </is>
      </c>
      <c r="V319" s="201" t="n">
        <v>1830</v>
      </c>
      <c r="W319" s="9">
        <f>LEFT(B319,3)</f>
        <v/>
      </c>
      <c r="X319" s="47">
        <f>F319</f>
        <v/>
      </c>
      <c r="Y319" s="47">
        <f>RIGHT(B319,AB319)</f>
        <v/>
      </c>
      <c r="Z319" s="47">
        <f>W319&amp;X319&amp;Y319</f>
        <v/>
      </c>
      <c r="AA319" s="47">
        <f>LEFT(Y319,1)</f>
        <v/>
      </c>
      <c r="AB319" s="193">
        <f>IF(AC319&lt;&gt;"-",7,6)</f>
        <v/>
      </c>
      <c r="AC319" s="193" t="inlineStr">
        <is>
          <t>-</t>
        </is>
      </c>
    </row>
    <row r="320" ht="13.5" customHeight="1" s="521">
      <c r="A320" s="201" t="n">
        <v>1830</v>
      </c>
      <c r="B320" s="170" t="inlineStr">
        <is>
          <t>18-FT-21107</t>
        </is>
      </c>
      <c r="C320" s="179" t="inlineStr">
        <is>
          <t>Variable Area Flowmeter</t>
        </is>
      </c>
      <c r="D320" s="179" t="inlineStr">
        <is>
          <t>COOLING WATER</t>
        </is>
      </c>
      <c r="E320" s="179" t="inlineStr">
        <is>
          <t>1830-PS07-211</t>
        </is>
      </c>
      <c r="F320" s="650" t="inlineStr">
        <is>
          <t>FIA</t>
        </is>
      </c>
      <c r="G320" s="178" t="inlineStr">
        <is>
          <t>DCS-AI</t>
        </is>
      </c>
      <c r="H320" s="179" t="inlineStr">
        <is>
          <t>-</t>
        </is>
      </c>
      <c r="I320" s="178" t="inlineStr">
        <is>
          <t>4~20mA_x000D_
HART</t>
        </is>
      </c>
      <c r="J320" s="202" t="inlineStr">
        <is>
          <t>4~20mA</t>
        </is>
      </c>
      <c r="K320" s="649" t="inlineStr">
        <is>
          <t>HART</t>
        </is>
      </c>
      <c r="L320" s="174" t="inlineStr">
        <is>
          <t>1</t>
        </is>
      </c>
      <c r="M320" s="178" t="inlineStr">
        <is>
          <t>-</t>
        </is>
      </c>
      <c r="N320" s="178" t="inlineStr">
        <is>
          <t>Yes</t>
        </is>
      </c>
      <c r="O320" s="178">
        <f>IF(N320="Yes","Y","N")</f>
        <v/>
      </c>
      <c r="P320" s="178" t="inlineStr">
        <is>
          <t>-</t>
        </is>
      </c>
      <c r="Q320" s="178" t="inlineStr">
        <is>
          <t>-</t>
        </is>
      </c>
      <c r="R320" s="181" t="inlineStr">
        <is>
          <t>C01</t>
        </is>
      </c>
      <c r="S320" s="170" t="inlineStr">
        <is>
          <t>18-30-007-iSC</t>
        </is>
      </c>
      <c r="T320" s="193" t="inlineStr">
        <is>
          <t>18-IJB-30-007</t>
        </is>
      </c>
      <c r="U320" s="509" t="inlineStr">
        <is>
          <t>AI-IS</t>
        </is>
      </c>
      <c r="V320" s="201" t="n">
        <v>1830</v>
      </c>
      <c r="W320" s="9">
        <f>LEFT(B320,3)</f>
        <v/>
      </c>
      <c r="X320" s="47">
        <f>F320</f>
        <v/>
      </c>
      <c r="Y320" s="47">
        <f>RIGHT(B320,AB320)</f>
        <v/>
      </c>
      <c r="Z320" s="47">
        <f>W320&amp;X320&amp;Y320</f>
        <v/>
      </c>
      <c r="AA320" s="47">
        <f>LEFT(Y320,1)</f>
        <v/>
      </c>
      <c r="AB320" s="193">
        <f>IF(AC320&lt;&gt;"-",7,6)</f>
        <v/>
      </c>
      <c r="AC320" s="193" t="inlineStr">
        <is>
          <t>-</t>
        </is>
      </c>
    </row>
    <row r="321" ht="13.5" customHeight="1" s="521">
      <c r="A321" s="201" t="n">
        <v>1830</v>
      </c>
      <c r="B321" s="170" t="inlineStr">
        <is>
          <t>18-FT-21109</t>
        </is>
      </c>
      <c r="C321" s="179" t="inlineStr">
        <is>
          <t>Variable Area Flowmeter</t>
        </is>
      </c>
      <c r="D321" s="179" t="inlineStr">
        <is>
          <t>LP NITROGEN TO PEROXIDE DRUM</t>
        </is>
      </c>
      <c r="E321" s="179" t="inlineStr">
        <is>
          <t>1830-PS07-211</t>
        </is>
      </c>
      <c r="F321" s="650" t="inlineStr">
        <is>
          <t>FISA</t>
        </is>
      </c>
      <c r="G321" s="178" t="inlineStr">
        <is>
          <t>DCS-AI</t>
        </is>
      </c>
      <c r="H321" s="179" t="inlineStr">
        <is>
          <t>Yes</t>
        </is>
      </c>
      <c r="I321" s="178" t="inlineStr">
        <is>
          <t>4~20mA_x000D_
HART</t>
        </is>
      </c>
      <c r="J321" s="202" t="inlineStr">
        <is>
          <t>4~20mA</t>
        </is>
      </c>
      <c r="K321" s="649" t="inlineStr">
        <is>
          <t>HART</t>
        </is>
      </c>
      <c r="L321" s="174" t="inlineStr">
        <is>
          <t>1</t>
        </is>
      </c>
      <c r="M321" s="178" t="inlineStr">
        <is>
          <t>-</t>
        </is>
      </c>
      <c r="N321" s="178" t="inlineStr">
        <is>
          <t>Yes</t>
        </is>
      </c>
      <c r="O321" s="178">
        <f>IF(N321="Yes","Y","N")</f>
        <v/>
      </c>
      <c r="P321" s="178" t="inlineStr">
        <is>
          <t>-</t>
        </is>
      </c>
      <c r="Q321" s="178" t="inlineStr">
        <is>
          <t>-</t>
        </is>
      </c>
      <c r="R321" s="181" t="inlineStr">
        <is>
          <t>C01</t>
        </is>
      </c>
      <c r="S321" s="170" t="inlineStr">
        <is>
          <t>18-30-007-iSC</t>
        </is>
      </c>
      <c r="T321" s="193" t="inlineStr">
        <is>
          <t>18-IJB-30-007</t>
        </is>
      </c>
      <c r="U321" s="510" t="inlineStr">
        <is>
          <t>AIR-IS</t>
        </is>
      </c>
      <c r="V321" s="201" t="n">
        <v>1830</v>
      </c>
      <c r="W321" s="9">
        <f>LEFT(B321,3)</f>
        <v/>
      </c>
      <c r="X321" s="47">
        <f>F321</f>
        <v/>
      </c>
      <c r="Y321" s="47">
        <f>RIGHT(B321,AB321)</f>
        <v/>
      </c>
      <c r="Z321" s="47">
        <f>W321&amp;X321&amp;Y321</f>
        <v/>
      </c>
      <c r="AA321" s="47">
        <f>LEFT(Y321,1)</f>
        <v/>
      </c>
      <c r="AB321" s="193">
        <f>IF(AC321&lt;&gt;"-",7,6)</f>
        <v/>
      </c>
      <c r="AC321" s="193" t="inlineStr">
        <is>
          <t>-</t>
        </is>
      </c>
    </row>
    <row r="322" ht="13.5" customHeight="1" s="521">
      <c r="A322" s="201" t="n">
        <v>1830</v>
      </c>
      <c r="B322" s="170" t="inlineStr">
        <is>
          <t>18-FT-21103</t>
        </is>
      </c>
      <c r="C322" s="179" t="inlineStr">
        <is>
          <t>Coriolis Mass Flowmeter</t>
        </is>
      </c>
      <c r="D322" s="179" t="inlineStr">
        <is>
          <t>PEROXIDE TO PJ-3601X</t>
        </is>
      </c>
      <c r="E322" s="179" t="inlineStr">
        <is>
          <t>1830-PS07-211</t>
        </is>
      </c>
      <c r="F322" s="650" t="inlineStr">
        <is>
          <t>FICSA</t>
        </is>
      </c>
      <c r="G322" s="178" t="inlineStr">
        <is>
          <t>DCS-AI</t>
        </is>
      </c>
      <c r="H322" s="179" t="inlineStr">
        <is>
          <t>Yes</t>
        </is>
      </c>
      <c r="I322" s="178" t="inlineStr">
        <is>
          <t>4~20mA_x000D_
HART</t>
        </is>
      </c>
      <c r="J322" s="202" t="inlineStr">
        <is>
          <t>4~20mA</t>
        </is>
      </c>
      <c r="K322" s="649" t="inlineStr">
        <is>
          <t>HART</t>
        </is>
      </c>
      <c r="L322" s="174" t="inlineStr">
        <is>
          <t>1</t>
        </is>
      </c>
      <c r="M322" s="178" t="inlineStr">
        <is>
          <t>24VDC</t>
        </is>
      </c>
      <c r="N322" s="178" t="inlineStr">
        <is>
          <t>-</t>
        </is>
      </c>
      <c r="O322" s="178">
        <f>IF(N322="Yes","Y","N")</f>
        <v/>
      </c>
      <c r="P322" s="178" t="inlineStr">
        <is>
          <t>-</t>
        </is>
      </c>
      <c r="Q322" s="178" t="inlineStr">
        <is>
          <t>-</t>
        </is>
      </c>
      <c r="R322" s="181" t="inlineStr">
        <is>
          <t>C01</t>
        </is>
      </c>
      <c r="S322" s="197" t="inlineStr">
        <is>
          <t>单拉</t>
        </is>
      </c>
      <c r="T322" s="176" t="inlineStr">
        <is>
          <t>单拉</t>
        </is>
      </c>
      <c r="U322" s="510" t="inlineStr">
        <is>
          <t>AIR-NIS</t>
        </is>
      </c>
      <c r="V322" s="201" t="n">
        <v>1830</v>
      </c>
      <c r="W322" s="9">
        <f>LEFT(B322,3)</f>
        <v/>
      </c>
      <c r="X322" s="47">
        <f>F322</f>
        <v/>
      </c>
      <c r="Y322" s="47">
        <f>RIGHT(B322,AB322)</f>
        <v/>
      </c>
      <c r="Z322" s="47">
        <f>W322&amp;X322&amp;Y322</f>
        <v/>
      </c>
      <c r="AA322" s="47">
        <f>LEFT(Y322,1)</f>
        <v/>
      </c>
      <c r="AB322" s="193">
        <f>IF(AC322&lt;&gt;"-",7,6)</f>
        <v/>
      </c>
      <c r="AC322" s="193" t="inlineStr">
        <is>
          <t>-</t>
        </is>
      </c>
    </row>
    <row r="323" ht="13.5" customHeight="1" s="521">
      <c r="A323" s="201" t="n">
        <v>1830</v>
      </c>
      <c r="B323" s="170" t="inlineStr">
        <is>
          <t>18-FT-23101</t>
        </is>
      </c>
      <c r="C323" s="179" t="inlineStr">
        <is>
          <t>Coriolis Mass Flowmeter</t>
        </is>
      </c>
      <c r="D323" s="179" t="inlineStr">
        <is>
          <t>MELTABLE ADDITIVES TO PJ-3601X</t>
        </is>
      </c>
      <c r="E323" s="179" t="inlineStr">
        <is>
          <t>1830-PS07-231</t>
        </is>
      </c>
      <c r="F323" s="650" t="inlineStr">
        <is>
          <t>FICA</t>
        </is>
      </c>
      <c r="G323" s="178" t="inlineStr">
        <is>
          <t>DCS-AI</t>
        </is>
      </c>
      <c r="H323" s="179" t="inlineStr">
        <is>
          <t>Yes</t>
        </is>
      </c>
      <c r="I323" s="178" t="inlineStr">
        <is>
          <t>4~20mA_x000D_
HART</t>
        </is>
      </c>
      <c r="J323" s="202" t="inlineStr">
        <is>
          <t>4~20mA</t>
        </is>
      </c>
      <c r="K323" s="649" t="inlineStr">
        <is>
          <t>HART</t>
        </is>
      </c>
      <c r="L323" s="174" t="inlineStr">
        <is>
          <t>1</t>
        </is>
      </c>
      <c r="M323" s="178" t="inlineStr">
        <is>
          <t>24VDC</t>
        </is>
      </c>
      <c r="N323" s="178" t="inlineStr">
        <is>
          <t>-</t>
        </is>
      </c>
      <c r="O323" s="178">
        <f>IF(N323="Yes","Y","N")</f>
        <v/>
      </c>
      <c r="P323" s="178" t="inlineStr">
        <is>
          <t>-</t>
        </is>
      </c>
      <c r="Q323" s="178" t="inlineStr">
        <is>
          <t>-</t>
        </is>
      </c>
      <c r="R323" s="181" t="inlineStr">
        <is>
          <t>C01</t>
        </is>
      </c>
      <c r="S323" s="170" t="inlineStr">
        <is>
          <t>18-30-009-EC</t>
        </is>
      </c>
      <c r="T323" s="193" t="inlineStr">
        <is>
          <t>18-EJB-30-009</t>
        </is>
      </c>
      <c r="U323" s="510" t="inlineStr">
        <is>
          <t>AIR-NIS</t>
        </is>
      </c>
      <c r="V323" s="201" t="n">
        <v>1830</v>
      </c>
      <c r="W323" s="9">
        <f>LEFT(B323,3)</f>
        <v/>
      </c>
      <c r="X323" s="47">
        <f>F323</f>
        <v/>
      </c>
      <c r="Y323" s="47">
        <f>RIGHT(B323,AB323)</f>
        <v/>
      </c>
      <c r="Z323" s="47">
        <f>W323&amp;X323&amp;Y323</f>
        <v/>
      </c>
      <c r="AA323" s="47">
        <f>LEFT(Y323,1)</f>
        <v/>
      </c>
      <c r="AB323" s="193">
        <f>IF(AC323&lt;&gt;"-",7,6)</f>
        <v/>
      </c>
      <c r="AC323" s="193" t="inlineStr">
        <is>
          <t>-</t>
        </is>
      </c>
    </row>
    <row r="324" ht="13.5" customHeight="1" s="521">
      <c r="A324" s="201" t="n">
        <v>1830</v>
      </c>
      <c r="B324" s="170" t="inlineStr">
        <is>
          <t>18-FT-24101</t>
        </is>
      </c>
      <c r="C324" s="179" t="inlineStr">
        <is>
          <t>Coriolis Mass Flowmeter</t>
        </is>
      </c>
      <c r="D324" s="179" t="inlineStr">
        <is>
          <t>LIQUID ADDITIVES TO PJ-3601X</t>
        </is>
      </c>
      <c r="E324" s="179" t="inlineStr">
        <is>
          <t>1830-PS07-241</t>
        </is>
      </c>
      <c r="F324" s="650" t="inlineStr">
        <is>
          <t>FICA</t>
        </is>
      </c>
      <c r="G324" s="178" t="inlineStr">
        <is>
          <t>DCS-AI</t>
        </is>
      </c>
      <c r="H324" s="179" t="inlineStr">
        <is>
          <t>Yes</t>
        </is>
      </c>
      <c r="I324" s="178" t="inlineStr">
        <is>
          <t>4~20mA_x000D_
HART</t>
        </is>
      </c>
      <c r="J324" s="202" t="inlineStr">
        <is>
          <t>4~20mA</t>
        </is>
      </c>
      <c r="K324" s="649" t="inlineStr">
        <is>
          <t>HART</t>
        </is>
      </c>
      <c r="L324" s="174" t="inlineStr">
        <is>
          <t>1</t>
        </is>
      </c>
      <c r="M324" s="178" t="inlineStr">
        <is>
          <t>24VDC</t>
        </is>
      </c>
      <c r="N324" s="178" t="inlineStr">
        <is>
          <t>-</t>
        </is>
      </c>
      <c r="O324" s="178">
        <f>IF(N324="Yes","Y","N")</f>
        <v/>
      </c>
      <c r="P324" s="178" t="inlineStr">
        <is>
          <t>-</t>
        </is>
      </c>
      <c r="Q324" s="178" t="inlineStr">
        <is>
          <t>-</t>
        </is>
      </c>
      <c r="R324" s="181" t="inlineStr">
        <is>
          <t>C01</t>
        </is>
      </c>
      <c r="S324" s="170" t="inlineStr">
        <is>
          <t>18-30-009-EC</t>
        </is>
      </c>
      <c r="T324" s="193" t="inlineStr">
        <is>
          <t>18-EJB-30-009</t>
        </is>
      </c>
      <c r="U324" s="510" t="inlineStr">
        <is>
          <t>AIR-NIS</t>
        </is>
      </c>
      <c r="V324" s="201" t="n">
        <v>1830</v>
      </c>
      <c r="W324" s="9">
        <f>LEFT(B324,3)</f>
        <v/>
      </c>
      <c r="X324" s="47">
        <f>F324</f>
        <v/>
      </c>
      <c r="Y324" s="47">
        <f>RIGHT(B324,AB324)</f>
        <v/>
      </c>
      <c r="Z324" s="47">
        <f>W324&amp;X324&amp;Y324</f>
        <v/>
      </c>
      <c r="AA324" s="47">
        <f>LEFT(Y324,1)</f>
        <v/>
      </c>
      <c r="AB324" s="193">
        <f>IF(AC324&lt;&gt;"-",7,6)</f>
        <v/>
      </c>
      <c r="AC324" s="193" t="inlineStr">
        <is>
          <t>-</t>
        </is>
      </c>
    </row>
    <row r="325" ht="13.5" customHeight="1" s="521">
      <c r="A325" s="201" t="n">
        <v>1830</v>
      </c>
      <c r="B325" s="170" t="inlineStr">
        <is>
          <t>18-FT-36103</t>
        </is>
      </c>
      <c r="C325" s="179" t="inlineStr">
        <is>
          <t>Coriolis Mass Flowmeter</t>
        </is>
      </c>
      <c r="D325" s="179" t="inlineStr">
        <is>
          <t>DEMIN. WATER TO PJ-3601X</t>
        </is>
      </c>
      <c r="E325" s="179" t="inlineStr">
        <is>
          <t>1830-PS07-361</t>
        </is>
      </c>
      <c r="F325" s="650" t="inlineStr">
        <is>
          <t>FICSA</t>
        </is>
      </c>
      <c r="G325" s="178" t="inlineStr">
        <is>
          <t>DCS-AI</t>
        </is>
      </c>
      <c r="H325" s="179" t="inlineStr">
        <is>
          <t>Yes</t>
        </is>
      </c>
      <c r="I325" s="178" t="inlineStr">
        <is>
          <t>4~20mA_x000D_
HART</t>
        </is>
      </c>
      <c r="J325" s="202" t="inlineStr">
        <is>
          <t>4~20mA</t>
        </is>
      </c>
      <c r="K325" s="649" t="inlineStr">
        <is>
          <t>HART</t>
        </is>
      </c>
      <c r="L325" s="174" t="inlineStr">
        <is>
          <t>1</t>
        </is>
      </c>
      <c r="M325" s="178" t="inlineStr">
        <is>
          <t>24VDC</t>
        </is>
      </c>
      <c r="N325" s="178" t="inlineStr">
        <is>
          <t>-</t>
        </is>
      </c>
      <c r="O325" s="178">
        <f>IF(N325="Yes","Y","N")</f>
        <v/>
      </c>
      <c r="P325" s="178" t="inlineStr">
        <is>
          <t>-</t>
        </is>
      </c>
      <c r="Q325" s="178" t="inlineStr">
        <is>
          <t>-</t>
        </is>
      </c>
      <c r="R325" s="181" t="inlineStr">
        <is>
          <t>C01</t>
        </is>
      </c>
      <c r="S325" s="170" t="inlineStr">
        <is>
          <t>18-30-009-EC</t>
        </is>
      </c>
      <c r="T325" s="193" t="inlineStr">
        <is>
          <t>18-EJB-30-009</t>
        </is>
      </c>
      <c r="U325" s="510" t="inlineStr">
        <is>
          <t>AIR-NIS</t>
        </is>
      </c>
      <c r="V325" s="201" t="n">
        <v>1830</v>
      </c>
      <c r="W325" s="9">
        <f>LEFT(B325,3)</f>
        <v/>
      </c>
      <c r="X325" s="47">
        <f>F325</f>
        <v/>
      </c>
      <c r="Y325" s="47">
        <f>RIGHT(B325,AB325)</f>
        <v/>
      </c>
      <c r="Z325" s="47">
        <f>W325&amp;X325&amp;Y325</f>
        <v/>
      </c>
      <c r="AA325" s="47">
        <f>LEFT(Y325,1)</f>
        <v/>
      </c>
      <c r="AB325" s="193">
        <f>IF(AC325&lt;&gt;"-",7,6)</f>
        <v/>
      </c>
      <c r="AC325" s="193" t="inlineStr">
        <is>
          <t>-</t>
        </is>
      </c>
    </row>
    <row r="326" ht="13.5" customHeight="1" s="521">
      <c r="A326" s="201" t="n">
        <v>1830</v>
      </c>
      <c r="B326" s="170" t="inlineStr">
        <is>
          <t>18-FT-92102</t>
        </is>
      </c>
      <c r="C326" s="179" t="inlineStr">
        <is>
          <t>Magnetic Flowmeter</t>
        </is>
      </c>
      <c r="D326" s="179" t="inlineStr">
        <is>
          <t>WASTE W ATER TO OSBL</t>
        </is>
      </c>
      <c r="E326" s="179" t="inlineStr">
        <is>
          <t>1830-PS07-921</t>
        </is>
      </c>
      <c r="F326" s="650" t="inlineStr">
        <is>
          <t>FQI</t>
        </is>
      </c>
      <c r="G326" s="178" t="inlineStr">
        <is>
          <t>DCS-AI</t>
        </is>
      </c>
      <c r="H326" s="179" t="inlineStr">
        <is>
          <t>-</t>
        </is>
      </c>
      <c r="I326" s="178" t="inlineStr">
        <is>
          <t>4~20mA_x000D_
HART</t>
        </is>
      </c>
      <c r="J326" s="202" t="inlineStr">
        <is>
          <t>4~20mA</t>
        </is>
      </c>
      <c r="K326" s="649" t="inlineStr">
        <is>
          <t>HART</t>
        </is>
      </c>
      <c r="L326" s="174" t="inlineStr">
        <is>
          <t>1</t>
        </is>
      </c>
      <c r="M326" s="178" t="inlineStr">
        <is>
          <t>24VDC</t>
        </is>
      </c>
      <c r="N326" s="178" t="inlineStr">
        <is>
          <t>-</t>
        </is>
      </c>
      <c r="O326" s="178">
        <f>IF(N326="Yes","Y","N")</f>
        <v/>
      </c>
      <c r="P326" s="178" t="inlineStr">
        <is>
          <t>-</t>
        </is>
      </c>
      <c r="Q326" s="178" t="inlineStr">
        <is>
          <t>-</t>
        </is>
      </c>
      <c r="R326" s="181" t="inlineStr">
        <is>
          <t>C01</t>
        </is>
      </c>
      <c r="S326" s="197" t="inlineStr">
        <is>
          <t>单拉</t>
        </is>
      </c>
      <c r="T326" s="176" t="inlineStr">
        <is>
          <t>单拉</t>
        </is>
      </c>
      <c r="U326" s="509" t="inlineStr">
        <is>
          <t>AI-NIS</t>
        </is>
      </c>
      <c r="V326" s="201" t="n">
        <v>1830</v>
      </c>
      <c r="W326" s="9">
        <f>LEFT(B326,3)</f>
        <v/>
      </c>
      <c r="X326" s="47">
        <f>F326</f>
        <v/>
      </c>
      <c r="Y326" s="47">
        <f>RIGHT(B326,AB326)</f>
        <v/>
      </c>
      <c r="Z326" s="47">
        <f>W326&amp;X326&amp;Y326</f>
        <v/>
      </c>
      <c r="AA326" s="47">
        <f>LEFT(Y326,1)</f>
        <v/>
      </c>
      <c r="AB326" s="193">
        <f>IF(AC326&lt;&gt;"-",7,6)</f>
        <v/>
      </c>
      <c r="AC326" s="193" t="inlineStr">
        <is>
          <t>-</t>
        </is>
      </c>
    </row>
    <row r="327" ht="13.5" customHeight="1" s="521">
      <c r="A327" s="201" t="n"/>
      <c r="C327" s="179" t="n"/>
      <c r="D327" s="179" t="n"/>
      <c r="E327" s="179" t="n"/>
      <c r="F327" s="650" t="n"/>
      <c r="G327" s="178" t="n"/>
      <c r="H327" s="179" t="n"/>
      <c r="I327" s="178" t="n"/>
      <c r="J327" s="202" t="n"/>
      <c r="K327" s="649" t="n"/>
      <c r="L327" s="174" t="n"/>
      <c r="M327" s="178" t="n"/>
      <c r="N327" s="178" t="n"/>
      <c r="O327" s="178">
        <f>IF(N327="Yes","Y","N")</f>
        <v/>
      </c>
      <c r="P327" s="178" t="n"/>
      <c r="Q327" s="178" t="n"/>
      <c r="R327" s="181" t="n"/>
      <c r="S327" s="170" t="n"/>
      <c r="V327" s="201" t="n"/>
      <c r="W327" s="9">
        <f>LEFT(B327,3)</f>
        <v/>
      </c>
      <c r="X327" s="47">
        <f>F327</f>
        <v/>
      </c>
      <c r="Y327" s="47">
        <f>RIGHT(B327,AB327)</f>
        <v/>
      </c>
      <c r="Z327" s="47">
        <f>W327&amp;X327&amp;Y327</f>
        <v/>
      </c>
      <c r="AA327" s="47">
        <f>LEFT(Y327,1)</f>
        <v/>
      </c>
      <c r="AB327" s="193">
        <f>IF(AC327&lt;&gt;"-",7,6)</f>
        <v/>
      </c>
    </row>
    <row r="328" ht="13.5" customHeight="1" s="521">
      <c r="A328" s="201" t="n">
        <v>1830</v>
      </c>
      <c r="B328" s="170" t="inlineStr">
        <is>
          <t>18-LT-21101</t>
        </is>
      </c>
      <c r="C328" s="179" t="inlineStr">
        <is>
          <t>D/P Level Transmitter_x000D_
With Diaphgram Seal</t>
        </is>
      </c>
      <c r="D328" s="179" t="inlineStr">
        <is>
          <t>18-VE-2101</t>
        </is>
      </c>
      <c r="E328" s="179" t="inlineStr">
        <is>
          <t>1830-PS07-211</t>
        </is>
      </c>
      <c r="F328" s="650" t="inlineStr">
        <is>
          <t>LISA</t>
        </is>
      </c>
      <c r="G328" s="178" t="inlineStr">
        <is>
          <t>DCS-AI</t>
        </is>
      </c>
      <c r="H328" s="179" t="inlineStr">
        <is>
          <t>Yes</t>
        </is>
      </c>
      <c r="I328" s="178" t="inlineStr">
        <is>
          <t>4~20mA_x000D_
HART</t>
        </is>
      </c>
      <c r="J328" s="202" t="inlineStr">
        <is>
          <t>4~20mA</t>
        </is>
      </c>
      <c r="K328" s="649" t="inlineStr">
        <is>
          <t>HART</t>
        </is>
      </c>
      <c r="L328" s="174" t="inlineStr">
        <is>
          <t>1</t>
        </is>
      </c>
      <c r="M328" s="178" t="inlineStr">
        <is>
          <t>-</t>
        </is>
      </c>
      <c r="N328" s="178" t="inlineStr">
        <is>
          <t>Yes</t>
        </is>
      </c>
      <c r="O328" s="178">
        <f>IF(N328="Yes","Y","N")</f>
        <v/>
      </c>
      <c r="P328" s="178" t="inlineStr">
        <is>
          <t>-</t>
        </is>
      </c>
      <c r="Q328" s="178" t="inlineStr">
        <is>
          <t>-</t>
        </is>
      </c>
      <c r="R328" s="181" t="inlineStr">
        <is>
          <t>C01</t>
        </is>
      </c>
      <c r="S328" s="170" t="inlineStr">
        <is>
          <t>18-30-007-iSC</t>
        </is>
      </c>
      <c r="T328" s="193" t="inlineStr">
        <is>
          <t>18-IJB-30-007</t>
        </is>
      </c>
      <c r="U328" s="510" t="inlineStr">
        <is>
          <t>AIR-IS</t>
        </is>
      </c>
      <c r="V328" s="201" t="n">
        <v>1830</v>
      </c>
      <c r="W328" s="9">
        <f>LEFT(B328,3)</f>
        <v/>
      </c>
      <c r="X328" s="47">
        <f>F328</f>
        <v/>
      </c>
      <c r="Y328" s="47">
        <f>RIGHT(B328,AB328)</f>
        <v/>
      </c>
      <c r="Z328" s="47">
        <f>W328&amp;X328&amp;Y328</f>
        <v/>
      </c>
      <c r="AA328" s="47">
        <f>LEFT(Y328,1)</f>
        <v/>
      </c>
      <c r="AB328" s="193">
        <f>IF(AC328&lt;&gt;"-",7,6)</f>
        <v/>
      </c>
      <c r="AC328" s="193" t="inlineStr">
        <is>
          <t>-</t>
        </is>
      </c>
    </row>
    <row r="329" ht="13.5" customHeight="1" s="521">
      <c r="A329" s="201" t="n">
        <v>1830</v>
      </c>
      <c r="B329" s="170" t="inlineStr">
        <is>
          <t>18-LT-23101</t>
        </is>
      </c>
      <c r="C329" s="179" t="inlineStr">
        <is>
          <t>D/P Level Transmitter_x000D_
With Extended Diaphgram Seal</t>
        </is>
      </c>
      <c r="D329" s="179" t="inlineStr">
        <is>
          <t>18-VE-2301</t>
        </is>
      </c>
      <c r="E329" s="179" t="inlineStr">
        <is>
          <t>1830-PS07-231</t>
        </is>
      </c>
      <c r="F329" s="650" t="inlineStr">
        <is>
          <t>LISA</t>
        </is>
      </c>
      <c r="G329" s="178" t="inlineStr">
        <is>
          <t>DCS-AI</t>
        </is>
      </c>
      <c r="H329" s="179" t="inlineStr">
        <is>
          <t>Yes</t>
        </is>
      </c>
      <c r="I329" s="178" t="inlineStr">
        <is>
          <t>4~20mA_x000D_
HART</t>
        </is>
      </c>
      <c r="J329" s="202" t="inlineStr">
        <is>
          <t>4~20mA</t>
        </is>
      </c>
      <c r="K329" s="649" t="inlineStr">
        <is>
          <t>HART</t>
        </is>
      </c>
      <c r="L329" s="174" t="inlineStr">
        <is>
          <t>1</t>
        </is>
      </c>
      <c r="M329" s="178" t="inlineStr">
        <is>
          <t>-</t>
        </is>
      </c>
      <c r="N329" s="178" t="inlineStr">
        <is>
          <t>Yes</t>
        </is>
      </c>
      <c r="O329" s="178">
        <f>IF(N329="Yes","Y","N")</f>
        <v/>
      </c>
      <c r="P329" s="178" t="inlineStr">
        <is>
          <t>-</t>
        </is>
      </c>
      <c r="Q329" s="178" t="inlineStr">
        <is>
          <t>-</t>
        </is>
      </c>
      <c r="R329" s="181" t="inlineStr">
        <is>
          <t>C01</t>
        </is>
      </c>
      <c r="S329" s="170" t="inlineStr">
        <is>
          <t>18-30-010-iSC</t>
        </is>
      </c>
      <c r="T329" s="193" t="inlineStr">
        <is>
          <t>18-IJB-30-010</t>
        </is>
      </c>
      <c r="U329" s="510" t="inlineStr">
        <is>
          <t>AIR-IS</t>
        </is>
      </c>
      <c r="V329" s="201" t="n">
        <v>1830</v>
      </c>
      <c r="W329" s="9">
        <f>LEFT(B329,3)</f>
        <v/>
      </c>
      <c r="X329" s="47">
        <f>F329</f>
        <v/>
      </c>
      <c r="Y329" s="47">
        <f>RIGHT(B329,AB329)</f>
        <v/>
      </c>
      <c r="Z329" s="47">
        <f>W329&amp;X329&amp;Y329</f>
        <v/>
      </c>
      <c r="AA329" s="47">
        <f>LEFT(Y329,1)</f>
        <v/>
      </c>
      <c r="AB329" s="193">
        <f>IF(AC329&lt;&gt;"-",7,6)</f>
        <v/>
      </c>
      <c r="AC329" s="193" t="inlineStr">
        <is>
          <t>-</t>
        </is>
      </c>
    </row>
    <row r="330" ht="13.5" customHeight="1" s="521">
      <c r="A330" s="201" t="n">
        <v>1830</v>
      </c>
      <c r="B330" s="170" t="inlineStr">
        <is>
          <t>18-LT-23102</t>
        </is>
      </c>
      <c r="C330" s="179" t="inlineStr">
        <is>
          <t>D/P Level Transmitter_x000D_
With Extended Diaphgram Seal</t>
        </is>
      </c>
      <c r="D330" s="179" t="inlineStr">
        <is>
          <t>18-VE-2302</t>
        </is>
      </c>
      <c r="E330" s="179" t="inlineStr">
        <is>
          <t>1830-PS07-231</t>
        </is>
      </c>
      <c r="F330" s="650" t="inlineStr">
        <is>
          <t>LISA</t>
        </is>
      </c>
      <c r="G330" s="178" t="inlineStr">
        <is>
          <t>DCS-AI</t>
        </is>
      </c>
      <c r="H330" s="179" t="inlineStr">
        <is>
          <t>Yes</t>
        </is>
      </c>
      <c r="I330" s="178" t="inlineStr">
        <is>
          <t>4~20mA_x000D_
HART</t>
        </is>
      </c>
      <c r="J330" s="202" t="inlineStr">
        <is>
          <t>4~20mA</t>
        </is>
      </c>
      <c r="K330" s="649" t="inlineStr">
        <is>
          <t>HART</t>
        </is>
      </c>
      <c r="L330" s="174" t="inlineStr">
        <is>
          <t>1</t>
        </is>
      </c>
      <c r="M330" s="178" t="inlineStr">
        <is>
          <t>-</t>
        </is>
      </c>
      <c r="N330" s="178" t="inlineStr">
        <is>
          <t>Yes</t>
        </is>
      </c>
      <c r="O330" s="178">
        <f>IF(N330="Yes","Y","N")</f>
        <v/>
      </c>
      <c r="P330" s="178" t="inlineStr">
        <is>
          <t>-</t>
        </is>
      </c>
      <c r="Q330" s="178" t="inlineStr">
        <is>
          <t>-</t>
        </is>
      </c>
      <c r="R330" s="181" t="inlineStr">
        <is>
          <t>C01</t>
        </is>
      </c>
      <c r="S330" s="170" t="inlineStr">
        <is>
          <t>18-30-010-iSC</t>
        </is>
      </c>
      <c r="T330" s="193" t="inlineStr">
        <is>
          <t>18-IJB-30-010</t>
        </is>
      </c>
      <c r="U330" s="510" t="inlineStr">
        <is>
          <t>AIR-IS</t>
        </is>
      </c>
      <c r="V330" s="201" t="n">
        <v>1830</v>
      </c>
      <c r="W330" s="9">
        <f>LEFT(B330,3)</f>
        <v/>
      </c>
      <c r="X330" s="47">
        <f>F330</f>
        <v/>
      </c>
      <c r="Y330" s="47">
        <f>RIGHT(B330,AB330)</f>
        <v/>
      </c>
      <c r="Z330" s="47">
        <f>W330&amp;X330&amp;Y330</f>
        <v/>
      </c>
      <c r="AA330" s="47">
        <f>LEFT(Y330,1)</f>
        <v/>
      </c>
      <c r="AB330" s="193">
        <f>IF(AC330&lt;&gt;"-",7,6)</f>
        <v/>
      </c>
      <c r="AC330" s="193" t="inlineStr">
        <is>
          <t>-</t>
        </is>
      </c>
    </row>
    <row r="331" ht="13.5" customHeight="1" s="521">
      <c r="A331" s="201" t="n">
        <v>1830</v>
      </c>
      <c r="B331" s="170" t="inlineStr">
        <is>
          <t>18-LT-24101</t>
        </is>
      </c>
      <c r="C331" s="179" t="inlineStr">
        <is>
          <t>D/P Level Transmitter_x000D_
With Extended Diaphgram Seal</t>
        </is>
      </c>
      <c r="D331" s="179" t="inlineStr">
        <is>
          <t>18-VE-2401</t>
        </is>
      </c>
      <c r="E331" s="179" t="inlineStr">
        <is>
          <t>1830-PS07-241</t>
        </is>
      </c>
      <c r="F331" s="650" t="inlineStr">
        <is>
          <t>LISA</t>
        </is>
      </c>
      <c r="G331" s="178" t="inlineStr">
        <is>
          <t>DCS-AI</t>
        </is>
      </c>
      <c r="H331" s="179" t="inlineStr">
        <is>
          <t>Yes</t>
        </is>
      </c>
      <c r="I331" s="178" t="inlineStr">
        <is>
          <t>4~20mA_x000D_
HART</t>
        </is>
      </c>
      <c r="J331" s="202" t="inlineStr">
        <is>
          <t>4~20mA</t>
        </is>
      </c>
      <c r="K331" s="649" t="inlineStr">
        <is>
          <t>HART</t>
        </is>
      </c>
      <c r="L331" s="174" t="inlineStr">
        <is>
          <t>1</t>
        </is>
      </c>
      <c r="M331" s="178" t="inlineStr">
        <is>
          <t>-</t>
        </is>
      </c>
      <c r="N331" s="178" t="inlineStr">
        <is>
          <t>Yes</t>
        </is>
      </c>
      <c r="O331" s="178">
        <f>IF(N331="Yes","Y","N")</f>
        <v/>
      </c>
      <c r="P331" s="178" t="inlineStr">
        <is>
          <t>-</t>
        </is>
      </c>
      <c r="Q331" s="178" t="inlineStr">
        <is>
          <t>-</t>
        </is>
      </c>
      <c r="R331" s="181" t="inlineStr">
        <is>
          <t>C01</t>
        </is>
      </c>
      <c r="S331" s="170" t="inlineStr">
        <is>
          <t>18-30-010-iSC</t>
        </is>
      </c>
      <c r="T331" s="193" t="inlineStr">
        <is>
          <t>18-IJB-30-010</t>
        </is>
      </c>
      <c r="U331" s="510" t="inlineStr">
        <is>
          <t>AIR-IS</t>
        </is>
      </c>
      <c r="V331" s="201" t="n">
        <v>1830</v>
      </c>
      <c r="W331" s="9">
        <f>LEFT(B331,3)</f>
        <v/>
      </c>
      <c r="X331" s="47">
        <f>F331</f>
        <v/>
      </c>
      <c r="Y331" s="47">
        <f>RIGHT(B331,AB331)</f>
        <v/>
      </c>
      <c r="Z331" s="47">
        <f>W331&amp;X331&amp;Y331</f>
        <v/>
      </c>
      <c r="AA331" s="47">
        <f>LEFT(Y331,1)</f>
        <v/>
      </c>
      <c r="AB331" s="193">
        <f>IF(AC331&lt;&gt;"-",7,6)</f>
        <v/>
      </c>
      <c r="AC331" s="193" t="inlineStr">
        <is>
          <t>-</t>
        </is>
      </c>
    </row>
    <row r="332" ht="13.5" customHeight="1" s="521">
      <c r="A332" s="201" t="n">
        <v>1830</v>
      </c>
      <c r="B332" s="170" t="inlineStr">
        <is>
          <t>18-LT-92101</t>
        </is>
      </c>
      <c r="C332" s="179" t="inlineStr">
        <is>
          <t>Radar Level Transmitter</t>
        </is>
      </c>
      <c r="D332" s="179" t="inlineStr">
        <is>
          <t>VP-9201 SURFACE WATER COLLECTION</t>
        </is>
      </c>
      <c r="E332" s="179" t="inlineStr">
        <is>
          <t>1830-PS07-921</t>
        </is>
      </c>
      <c r="F332" s="650" t="inlineStr">
        <is>
          <t>LISA</t>
        </is>
      </c>
      <c r="G332" s="178" t="inlineStr">
        <is>
          <t>DCS-AI</t>
        </is>
      </c>
      <c r="H332" s="179" t="inlineStr">
        <is>
          <t>Yes</t>
        </is>
      </c>
      <c r="I332" s="178" t="inlineStr">
        <is>
          <t>4~20mA_x000D_
HART</t>
        </is>
      </c>
      <c r="J332" s="202" t="inlineStr">
        <is>
          <t>4~20mA</t>
        </is>
      </c>
      <c r="K332" s="649" t="inlineStr">
        <is>
          <t>HART</t>
        </is>
      </c>
      <c r="L332" s="174" t="inlineStr">
        <is>
          <t>1</t>
        </is>
      </c>
      <c r="M332" s="178" t="inlineStr">
        <is>
          <t>-</t>
        </is>
      </c>
      <c r="N332" s="178" t="inlineStr">
        <is>
          <t>Yes</t>
        </is>
      </c>
      <c r="O332" s="178">
        <f>IF(N332="Yes","Y","N")</f>
        <v/>
      </c>
      <c r="P332" s="178" t="inlineStr">
        <is>
          <t>-</t>
        </is>
      </c>
      <c r="Q332" s="178" t="inlineStr">
        <is>
          <t>-</t>
        </is>
      </c>
      <c r="R332" s="181" t="inlineStr">
        <is>
          <t>C01</t>
        </is>
      </c>
      <c r="S332" s="170" t="inlineStr">
        <is>
          <t>18-30-007-iSC</t>
        </is>
      </c>
      <c r="T332" s="193" t="inlineStr">
        <is>
          <t>18-IJB-30-007</t>
        </is>
      </c>
      <c r="U332" s="510" t="inlineStr">
        <is>
          <t>AIR-IS</t>
        </is>
      </c>
      <c r="V332" s="201" t="n">
        <v>1830</v>
      </c>
      <c r="W332" s="9">
        <f>LEFT(B332,3)</f>
        <v/>
      </c>
      <c r="X332" s="47">
        <f>F332</f>
        <v/>
      </c>
      <c r="Y332" s="47">
        <f>RIGHT(B332,AB332)</f>
        <v/>
      </c>
      <c r="Z332" s="47">
        <f>W332&amp;X332&amp;Y332</f>
        <v/>
      </c>
      <c r="AA332" s="47">
        <f>LEFT(Y332,1)</f>
        <v/>
      </c>
      <c r="AB332" s="193">
        <f>IF(AC332&lt;&gt;"-",7,6)</f>
        <v/>
      </c>
      <c r="AC332" s="193" t="inlineStr">
        <is>
          <t>-</t>
        </is>
      </c>
    </row>
    <row r="333" ht="13.5" customHeight="1" s="521">
      <c r="A333" s="201" t="n">
        <v>1830</v>
      </c>
      <c r="B333" s="170" t="inlineStr">
        <is>
          <t>18-LT-66101</t>
        </is>
      </c>
      <c r="C333" s="179" t="inlineStr">
        <is>
          <t>Level Transmitter</t>
        </is>
      </c>
      <c r="D333" s="179" t="inlineStr">
        <is>
          <t>18-VE-6601X</t>
        </is>
      </c>
      <c r="E333" s="179" t="inlineStr">
        <is>
          <t>1830-PS07-661</t>
        </is>
      </c>
      <c r="F333" s="650" t="inlineStr">
        <is>
          <t>LISA</t>
        </is>
      </c>
      <c r="G333" s="178" t="inlineStr">
        <is>
          <t>DCS-AI</t>
        </is>
      </c>
      <c r="H333" s="179" t="inlineStr">
        <is>
          <t>Yes</t>
        </is>
      </c>
      <c r="I333" s="178" t="inlineStr">
        <is>
          <t>4~20mA_x000D_
HART</t>
        </is>
      </c>
      <c r="J333" s="202" t="inlineStr">
        <is>
          <t>4~20mA</t>
        </is>
      </c>
      <c r="K333" s="649" t="inlineStr">
        <is>
          <t>HART</t>
        </is>
      </c>
      <c r="L333" s="174" t="inlineStr">
        <is>
          <t>1</t>
        </is>
      </c>
      <c r="M333" s="178" t="inlineStr">
        <is>
          <t>-</t>
        </is>
      </c>
      <c r="N333" s="178" t="inlineStr">
        <is>
          <t>Yes</t>
        </is>
      </c>
      <c r="O333" s="178">
        <f>IF(N333="Yes","Y","N")</f>
        <v/>
      </c>
      <c r="P333" s="178" t="inlineStr">
        <is>
          <t>-</t>
        </is>
      </c>
      <c r="Q333" s="178" t="inlineStr">
        <is>
          <t>UP-6601VENDOR</t>
        </is>
      </c>
      <c r="R333" s="181" t="inlineStr">
        <is>
          <t>C01</t>
        </is>
      </c>
      <c r="S333" s="170" t="inlineStr">
        <is>
          <t>DCS</t>
        </is>
      </c>
      <c r="T333" s="193" t="inlineStr">
        <is>
          <t>18-6601-DJB-0003</t>
        </is>
      </c>
      <c r="U333" s="510" t="inlineStr">
        <is>
          <t>AIR-IS</t>
        </is>
      </c>
      <c r="V333" s="201" t="n">
        <v>1830</v>
      </c>
      <c r="W333" s="9">
        <f>LEFT(B333,3)</f>
        <v/>
      </c>
      <c r="X333" s="47">
        <f>F333</f>
        <v/>
      </c>
      <c r="Y333" s="47">
        <f>RIGHT(B333,AB333)</f>
        <v/>
      </c>
      <c r="Z333" s="47">
        <f>W333&amp;X333&amp;Y333</f>
        <v/>
      </c>
      <c r="AA333" s="47">
        <f>LEFT(Y333,1)</f>
        <v/>
      </c>
      <c r="AB333" s="193">
        <f>IF(AC333&lt;&gt;"-",7,6)</f>
        <v/>
      </c>
      <c r="AC333" s="193" t="inlineStr">
        <is>
          <t>-</t>
        </is>
      </c>
    </row>
    <row r="334" ht="13.5" customHeight="1" s="521">
      <c r="A334" s="201" t="n">
        <v>1830</v>
      </c>
      <c r="B334" s="170" t="inlineStr">
        <is>
          <t>18-LT-66202</t>
        </is>
      </c>
      <c r="C334" s="179" t="inlineStr">
        <is>
          <t>Displacer Transmitter</t>
        </is>
      </c>
      <c r="D334" s="179" t="inlineStr">
        <is>
          <t>18-VE-6602</t>
        </is>
      </c>
      <c r="E334" s="179" t="inlineStr">
        <is>
          <t>1830-PS07-662</t>
        </is>
      </c>
      <c r="F334" s="650" t="inlineStr">
        <is>
          <t>LICA</t>
        </is>
      </c>
      <c r="G334" s="178" t="inlineStr">
        <is>
          <t>DCS-AI</t>
        </is>
      </c>
      <c r="H334" s="179" t="inlineStr">
        <is>
          <t>Yes</t>
        </is>
      </c>
      <c r="I334" s="178" t="inlineStr">
        <is>
          <t>4~20mA_x000D_
HART</t>
        </is>
      </c>
      <c r="J334" s="202" t="inlineStr">
        <is>
          <t>4~20mA</t>
        </is>
      </c>
      <c r="K334" s="649" t="inlineStr">
        <is>
          <t>HART</t>
        </is>
      </c>
      <c r="L334" s="174" t="inlineStr">
        <is>
          <t>1</t>
        </is>
      </c>
      <c r="M334" s="178" t="inlineStr">
        <is>
          <t>-</t>
        </is>
      </c>
      <c r="N334" s="178" t="inlineStr">
        <is>
          <t>Yes</t>
        </is>
      </c>
      <c r="O334" s="178">
        <f>IF(N334="Yes","Y","N")</f>
        <v/>
      </c>
      <c r="P334" s="178" t="inlineStr">
        <is>
          <t>-</t>
        </is>
      </c>
      <c r="Q334" s="178" t="inlineStr">
        <is>
          <t>-</t>
        </is>
      </c>
      <c r="R334" s="181" t="inlineStr">
        <is>
          <t>C01</t>
        </is>
      </c>
      <c r="S334" s="170" t="inlineStr">
        <is>
          <t>18-30-006-iSC</t>
        </is>
      </c>
      <c r="T334" s="193" t="inlineStr">
        <is>
          <t>18-IJB-30-006</t>
        </is>
      </c>
      <c r="U334" s="510" t="inlineStr">
        <is>
          <t>AIR-IS</t>
        </is>
      </c>
      <c r="V334" s="201" t="n">
        <v>1830</v>
      </c>
      <c r="W334" s="9">
        <f>LEFT(B334,3)</f>
        <v/>
      </c>
      <c r="X334" s="47">
        <f>F334</f>
        <v/>
      </c>
      <c r="Y334" s="47">
        <f>RIGHT(B334,AB334)</f>
        <v/>
      </c>
      <c r="Z334" s="47">
        <f>W334&amp;X334&amp;Y334</f>
        <v/>
      </c>
      <c r="AA334" s="47">
        <f>LEFT(Y334,1)</f>
        <v/>
      </c>
      <c r="AB334" s="193">
        <f>IF(AC334&lt;&gt;"-",7,6)</f>
        <v/>
      </c>
      <c r="AC334" s="193" t="inlineStr">
        <is>
          <t>-</t>
        </is>
      </c>
    </row>
    <row r="335" ht="13.5" customHeight="1" s="521">
      <c r="A335" s="201" t="n">
        <v>1830</v>
      </c>
      <c r="B335" s="170" t="inlineStr">
        <is>
          <t>18-LT-66203</t>
        </is>
      </c>
      <c r="C335" s="179" t="inlineStr">
        <is>
          <t>Displacer Transmitter</t>
        </is>
      </c>
      <c r="D335" s="179" t="inlineStr">
        <is>
          <t>18-VE-6602</t>
        </is>
      </c>
      <c r="E335" s="179" t="inlineStr">
        <is>
          <t>1830-PS07-662</t>
        </is>
      </c>
      <c r="F335" s="650" t="inlineStr">
        <is>
          <t>LIA</t>
        </is>
      </c>
      <c r="G335" s="178" t="inlineStr">
        <is>
          <t>DCS-AI</t>
        </is>
      </c>
      <c r="H335" s="179" t="inlineStr">
        <is>
          <t>-</t>
        </is>
      </c>
      <c r="I335" s="178" t="inlineStr">
        <is>
          <t>4~20mA_x000D_
HART</t>
        </is>
      </c>
      <c r="J335" s="202" t="inlineStr">
        <is>
          <t>4~20mA</t>
        </is>
      </c>
      <c r="K335" s="649" t="inlineStr">
        <is>
          <t>HART</t>
        </is>
      </c>
      <c r="L335" s="174" t="inlineStr">
        <is>
          <t>1</t>
        </is>
      </c>
      <c r="M335" s="178" t="inlineStr">
        <is>
          <t>-</t>
        </is>
      </c>
      <c r="N335" s="178" t="inlineStr">
        <is>
          <t>Yes</t>
        </is>
      </c>
      <c r="O335" s="178">
        <f>IF(N335="Yes","Y","N")</f>
        <v/>
      </c>
      <c r="P335" s="178" t="inlineStr">
        <is>
          <t>-</t>
        </is>
      </c>
      <c r="Q335" s="178" t="inlineStr">
        <is>
          <t>-</t>
        </is>
      </c>
      <c r="R335" s="181" t="inlineStr">
        <is>
          <t>C01</t>
        </is>
      </c>
      <c r="S335" s="170" t="inlineStr">
        <is>
          <t>18-30-006-iSC</t>
        </is>
      </c>
      <c r="T335" s="193" t="inlineStr">
        <is>
          <t>18-IJB-30-006</t>
        </is>
      </c>
      <c r="U335" s="509" t="inlineStr">
        <is>
          <t>AI-IS</t>
        </is>
      </c>
      <c r="V335" s="201" t="n">
        <v>1830</v>
      </c>
      <c r="W335" s="9">
        <f>LEFT(B335,3)</f>
        <v/>
      </c>
      <c r="X335" s="47">
        <f>F335</f>
        <v/>
      </c>
      <c r="Y335" s="47">
        <f>RIGHT(B335,AB335)</f>
        <v/>
      </c>
      <c r="Z335" s="47">
        <f>W335&amp;X335&amp;Y335</f>
        <v/>
      </c>
      <c r="AA335" s="47">
        <f>LEFT(Y335,1)</f>
        <v/>
      </c>
      <c r="AB335" s="193">
        <f>IF(AC335&lt;&gt;"-",7,6)</f>
        <v/>
      </c>
      <c r="AC335" s="193" t="inlineStr">
        <is>
          <t>-</t>
        </is>
      </c>
    </row>
    <row r="336" ht="13.5" customHeight="1" s="521">
      <c r="A336" s="201" t="n"/>
      <c r="C336" s="179" t="n"/>
      <c r="D336" s="179" t="n"/>
      <c r="E336" s="179" t="n"/>
      <c r="F336" s="650" t="n"/>
      <c r="G336" s="178" t="n"/>
      <c r="H336" s="179" t="n"/>
      <c r="I336" s="178" t="n"/>
      <c r="J336" s="202" t="n"/>
      <c r="K336" s="649" t="n"/>
      <c r="L336" s="174" t="n"/>
      <c r="M336" s="178" t="n"/>
      <c r="N336" s="178" t="n"/>
      <c r="O336" s="178">
        <f>IF(N336="Yes","Y","N")</f>
        <v/>
      </c>
      <c r="P336" s="178" t="n"/>
      <c r="Q336" s="178" t="n"/>
      <c r="R336" s="181" t="n"/>
      <c r="S336" s="170" t="n"/>
      <c r="V336" s="201" t="n"/>
      <c r="W336" s="9">
        <f>LEFT(B336,3)</f>
        <v/>
      </c>
      <c r="X336" s="47">
        <f>F336</f>
        <v/>
      </c>
      <c r="Y336" s="47">
        <f>RIGHT(B336,AB336)</f>
        <v/>
      </c>
      <c r="Z336" s="47">
        <f>W336&amp;X336&amp;Y336</f>
        <v/>
      </c>
      <c r="AA336" s="47">
        <f>LEFT(Y336,1)</f>
        <v/>
      </c>
      <c r="AB336" s="193">
        <f>IF(AC336&lt;&gt;"-",7,6)</f>
        <v/>
      </c>
    </row>
    <row r="337" ht="13.5" customHeight="1" s="521">
      <c r="A337" s="201" t="n">
        <v>1830</v>
      </c>
      <c r="B337" s="170" t="inlineStr">
        <is>
          <t>18-LS-36202</t>
        </is>
      </c>
      <c r="C337" s="179" t="inlineStr">
        <is>
          <t>Tuning Folk</t>
        </is>
      </c>
      <c r="D337" s="545" t="inlineStr">
        <is>
          <t>18-VE-36202</t>
        </is>
      </c>
      <c r="E337" s="179" t="inlineStr">
        <is>
          <t>1830-PS07-362</t>
        </is>
      </c>
      <c r="F337" s="650" t="inlineStr">
        <is>
          <t>LSL</t>
        </is>
      </c>
      <c r="G337" s="178" t="inlineStr">
        <is>
          <t>DCS-DI</t>
        </is>
      </c>
      <c r="H337" s="179" t="inlineStr">
        <is>
          <t>Yes</t>
        </is>
      </c>
      <c r="I337" s="178" t="inlineStr">
        <is>
          <t>NAMUR(NC)</t>
        </is>
      </c>
      <c r="J337" s="202" t="inlineStr">
        <is>
          <t>NAMUR</t>
        </is>
      </c>
      <c r="K337" s="649" t="inlineStr">
        <is>
          <t>(NC)</t>
        </is>
      </c>
      <c r="L337" s="174" t="inlineStr">
        <is>
          <t>1</t>
        </is>
      </c>
      <c r="M337" s="178" t="inlineStr">
        <is>
          <t>-</t>
        </is>
      </c>
      <c r="N337" s="178" t="inlineStr">
        <is>
          <t>Yes</t>
        </is>
      </c>
      <c r="O337" s="178">
        <f>IF(N337="Yes","Y","N")</f>
        <v/>
      </c>
      <c r="P337" s="178" t="inlineStr">
        <is>
          <t>-</t>
        </is>
      </c>
      <c r="Q337" s="178" t="inlineStr">
        <is>
          <t>-</t>
        </is>
      </c>
      <c r="R337" s="181" t="inlineStr">
        <is>
          <t>C01</t>
        </is>
      </c>
      <c r="S337" s="170" t="inlineStr">
        <is>
          <t>18-30-003-iCC</t>
        </is>
      </c>
      <c r="T337" s="193" t="inlineStr">
        <is>
          <t>18-IJB-30-003</t>
        </is>
      </c>
      <c r="U337" s="507" t="inlineStr">
        <is>
          <t>DIR-MI</t>
        </is>
      </c>
      <c r="V337" s="201" t="n">
        <v>1830</v>
      </c>
      <c r="W337" s="9">
        <f>LEFT(B337,3)</f>
        <v/>
      </c>
      <c r="X337" s="47">
        <f>F337</f>
        <v/>
      </c>
      <c r="Y337" s="47">
        <f>RIGHT(B337,AB337)</f>
        <v/>
      </c>
      <c r="Z337" s="47">
        <f>W337&amp;X337&amp;Y337</f>
        <v/>
      </c>
      <c r="AA337" s="47">
        <f>LEFT(Y337,1)</f>
        <v/>
      </c>
      <c r="AB337" s="193">
        <f>IF(AC337&lt;&gt;"-",7,6)</f>
        <v/>
      </c>
      <c r="AC337" s="193" t="inlineStr">
        <is>
          <t>-</t>
        </is>
      </c>
    </row>
    <row r="338" ht="13.5" customHeight="1" s="521">
      <c r="A338" s="201" t="n"/>
      <c r="C338" s="179" t="n"/>
      <c r="D338" s="179" t="n"/>
      <c r="E338" s="179" t="n"/>
      <c r="F338" s="650" t="n"/>
      <c r="G338" s="178" t="n"/>
      <c r="H338" s="179" t="n"/>
      <c r="I338" s="178" t="n"/>
      <c r="J338" s="202" t="n"/>
      <c r="K338" s="649" t="n"/>
      <c r="L338" s="174" t="n"/>
      <c r="M338" s="178" t="n"/>
      <c r="N338" s="178" t="n"/>
      <c r="O338" s="178">
        <f>IF(N338="Yes","Y","N")</f>
        <v/>
      </c>
      <c r="P338" s="178" t="n"/>
      <c r="Q338" s="178" t="n"/>
      <c r="R338" s="181" t="n"/>
      <c r="S338" s="170" t="n"/>
      <c r="V338" s="201" t="n"/>
      <c r="W338" s="9">
        <f>LEFT(B338,3)</f>
        <v/>
      </c>
      <c r="X338" s="47">
        <f>F338</f>
        <v/>
      </c>
      <c r="Y338" s="47">
        <f>RIGHT(B338,AB338)</f>
        <v/>
      </c>
      <c r="Z338" s="47">
        <f>W338&amp;X338&amp;Y338</f>
        <v/>
      </c>
      <c r="AA338" s="47">
        <f>LEFT(Y338,1)</f>
        <v/>
      </c>
      <c r="AB338" s="193">
        <f>IF(AC338&lt;&gt;"-",7,6)</f>
        <v/>
      </c>
    </row>
    <row r="339" ht="13.5" customHeight="1" s="521">
      <c r="A339" s="201" t="n">
        <v>1830</v>
      </c>
      <c r="B339" s="170" t="inlineStr">
        <is>
          <t>18-TI-21101</t>
        </is>
      </c>
      <c r="C339" s="179" t="inlineStr">
        <is>
          <t>Local Indicator</t>
        </is>
      </c>
      <c r="D339" s="179" t="inlineStr">
        <is>
          <t>PEROXIDE DOSING ROOM</t>
        </is>
      </c>
      <c r="E339" s="179" t="inlineStr">
        <is>
          <t>1830-PS07-211</t>
        </is>
      </c>
      <c r="F339" s="650" t="inlineStr">
        <is>
          <t>TI</t>
        </is>
      </c>
      <c r="G339" s="178" t="inlineStr">
        <is>
          <t>DCS-AO</t>
        </is>
      </c>
      <c r="H339" s="179" t="inlineStr">
        <is>
          <t>Yes</t>
        </is>
      </c>
      <c r="I339" s="178" t="inlineStr">
        <is>
          <t>4~20mA_x000D_
HART</t>
        </is>
      </c>
      <c r="J339" s="202" t="inlineStr">
        <is>
          <t>4~20mA</t>
        </is>
      </c>
      <c r="K339" s="649" t="inlineStr">
        <is>
          <t>HART</t>
        </is>
      </c>
      <c r="L339" s="174" t="inlineStr">
        <is>
          <t>1</t>
        </is>
      </c>
      <c r="M339" s="178" t="inlineStr">
        <is>
          <t>-</t>
        </is>
      </c>
      <c r="N339" s="178" t="inlineStr">
        <is>
          <t>Yes</t>
        </is>
      </c>
      <c r="O339" s="178">
        <f>IF(N339="Yes","Y","N")</f>
        <v/>
      </c>
      <c r="P339" s="178" t="inlineStr">
        <is>
          <t>-</t>
        </is>
      </c>
      <c r="Q339" s="178" t="inlineStr">
        <is>
          <t>-</t>
        </is>
      </c>
      <c r="R339" s="181" t="inlineStr">
        <is>
          <t>C01</t>
        </is>
      </c>
      <c r="S339" s="170" t="inlineStr">
        <is>
          <t>18-30-021-iSC</t>
        </is>
      </c>
      <c r="T339" s="193" t="inlineStr">
        <is>
          <t>18-IJB-30-021</t>
        </is>
      </c>
      <c r="U339" s="510" t="inlineStr">
        <is>
          <t>AOR-IS</t>
        </is>
      </c>
      <c r="V339" s="201" t="n">
        <v>1830</v>
      </c>
      <c r="W339" s="9">
        <f>LEFT(B339,3)</f>
        <v/>
      </c>
      <c r="X339" s="47">
        <f>F339</f>
        <v/>
      </c>
      <c r="Y339" s="47">
        <f>RIGHT(B339,AB339)</f>
        <v/>
      </c>
      <c r="Z339" s="47">
        <f>W339&amp;X339&amp;Y339</f>
        <v/>
      </c>
      <c r="AA339" s="47">
        <f>LEFT(Y339,1)</f>
        <v/>
      </c>
      <c r="AB339" s="193">
        <f>IF(AC339&lt;&gt;"-",7,6)</f>
        <v/>
      </c>
      <c r="AC339" s="193" t="inlineStr">
        <is>
          <t>-</t>
        </is>
      </c>
    </row>
    <row r="340" ht="13.5" customHeight="1" s="521">
      <c r="A340" s="201" t="n">
        <v>1830</v>
      </c>
      <c r="B340" s="170" t="inlineStr">
        <is>
          <t>18-LI-21101</t>
        </is>
      </c>
      <c r="C340" s="179" t="inlineStr">
        <is>
          <t>Local Indicator</t>
        </is>
      </c>
      <c r="D340" s="179" t="inlineStr">
        <is>
          <t>18-VE-2101</t>
        </is>
      </c>
      <c r="E340" s="179" t="inlineStr">
        <is>
          <t>1830-PS07-211</t>
        </is>
      </c>
      <c r="F340" s="650" t="inlineStr">
        <is>
          <t>LI</t>
        </is>
      </c>
      <c r="G340" s="178" t="inlineStr">
        <is>
          <t>DCS-AO</t>
        </is>
      </c>
      <c r="H340" s="179" t="inlineStr">
        <is>
          <t>Yes</t>
        </is>
      </c>
      <c r="I340" s="178" t="inlineStr">
        <is>
          <t>4~20mA_x000D_
HART</t>
        </is>
      </c>
      <c r="J340" s="202" t="inlineStr">
        <is>
          <t>4~20mA</t>
        </is>
      </c>
      <c r="K340" s="649" t="inlineStr">
        <is>
          <t>HART</t>
        </is>
      </c>
      <c r="L340" s="174" t="inlineStr">
        <is>
          <t>1</t>
        </is>
      </c>
      <c r="M340" s="178" t="inlineStr">
        <is>
          <t>-</t>
        </is>
      </c>
      <c r="N340" s="178" t="inlineStr">
        <is>
          <t>Yes</t>
        </is>
      </c>
      <c r="O340" s="178">
        <f>IF(N340="Yes","Y","N")</f>
        <v/>
      </c>
      <c r="P340" s="178" t="inlineStr">
        <is>
          <t>-</t>
        </is>
      </c>
      <c r="Q340" s="178" t="inlineStr">
        <is>
          <t>-</t>
        </is>
      </c>
      <c r="R340" s="181" t="inlineStr">
        <is>
          <t>C01</t>
        </is>
      </c>
      <c r="S340" s="170" t="inlineStr">
        <is>
          <t>18-30-021-iSC</t>
        </is>
      </c>
      <c r="T340" s="193" t="inlineStr">
        <is>
          <t>18-IJB-30-021</t>
        </is>
      </c>
      <c r="U340" s="510" t="inlineStr">
        <is>
          <t>AOR-IS</t>
        </is>
      </c>
      <c r="V340" s="201" t="n">
        <v>1830</v>
      </c>
      <c r="W340" s="9">
        <f>LEFT(B340,3)</f>
        <v/>
      </c>
      <c r="X340" s="47">
        <f>F340</f>
        <v/>
      </c>
      <c r="Y340" s="47">
        <f>RIGHT(B340,AB340)</f>
        <v/>
      </c>
      <c r="Z340" s="47">
        <f>W340&amp;X340&amp;Y340</f>
        <v/>
      </c>
      <c r="AA340" s="47">
        <f>LEFT(Y340,1)</f>
        <v/>
      </c>
      <c r="AB340" s="193">
        <f>IF(AC340&lt;&gt;"-",7,6)</f>
        <v/>
      </c>
      <c r="AC340" s="193" t="inlineStr">
        <is>
          <t>-</t>
        </is>
      </c>
    </row>
    <row r="341" ht="13.5" customHeight="1" s="521">
      <c r="A341" s="201" t="n">
        <v>1830</v>
      </c>
      <c r="B341" s="170" t="inlineStr">
        <is>
          <t>18-LI-23101</t>
        </is>
      </c>
      <c r="C341" s="179" t="inlineStr">
        <is>
          <t>Local Indicator</t>
        </is>
      </c>
      <c r="D341" s="179" t="inlineStr">
        <is>
          <t>18-VE-2301</t>
        </is>
      </c>
      <c r="E341" s="179" t="inlineStr">
        <is>
          <t>1830-PS07-231</t>
        </is>
      </c>
      <c r="F341" s="650" t="inlineStr">
        <is>
          <t>LI</t>
        </is>
      </c>
      <c r="G341" s="178" t="inlineStr">
        <is>
          <t>DCS-AO</t>
        </is>
      </c>
      <c r="H341" s="179" t="inlineStr">
        <is>
          <t>Yes</t>
        </is>
      </c>
      <c r="I341" s="178" t="inlineStr">
        <is>
          <t>4~20mA_x000D_
HART</t>
        </is>
      </c>
      <c r="J341" s="202" t="inlineStr">
        <is>
          <t>4~20mA</t>
        </is>
      </c>
      <c r="K341" s="649" t="inlineStr">
        <is>
          <t>HART</t>
        </is>
      </c>
      <c r="L341" s="174" t="inlineStr">
        <is>
          <t>1</t>
        </is>
      </c>
      <c r="M341" s="178" t="inlineStr">
        <is>
          <t>-</t>
        </is>
      </c>
      <c r="N341" s="178" t="inlineStr">
        <is>
          <t>Yes</t>
        </is>
      </c>
      <c r="O341" s="178">
        <f>IF(N341="Yes","Y","N")</f>
        <v/>
      </c>
      <c r="P341" s="178" t="inlineStr">
        <is>
          <t>-</t>
        </is>
      </c>
      <c r="Q341" s="178" t="inlineStr">
        <is>
          <t>-</t>
        </is>
      </c>
      <c r="R341" s="181" t="inlineStr">
        <is>
          <t>C01</t>
        </is>
      </c>
      <c r="S341" s="170" t="inlineStr">
        <is>
          <t>18-30-024-SC</t>
        </is>
      </c>
      <c r="T341" s="176" t="inlineStr">
        <is>
          <t>单拉</t>
        </is>
      </c>
      <c r="U341" s="510" t="inlineStr">
        <is>
          <t>AOR-IS</t>
        </is>
      </c>
      <c r="V341" s="201" t="n">
        <v>1830</v>
      </c>
      <c r="W341" s="9">
        <f>LEFT(B341,3)</f>
        <v/>
      </c>
      <c r="X341" s="47">
        <f>F341</f>
        <v/>
      </c>
      <c r="Y341" s="47">
        <f>RIGHT(B341,AB341)</f>
        <v/>
      </c>
      <c r="Z341" s="47">
        <f>W341&amp;X341&amp;Y341</f>
        <v/>
      </c>
      <c r="AA341" s="47">
        <f>LEFT(Y341,1)</f>
        <v/>
      </c>
      <c r="AB341" s="193">
        <f>IF(AC341&lt;&gt;"-",7,6)</f>
        <v/>
      </c>
      <c r="AC341" s="193" t="inlineStr">
        <is>
          <t>-</t>
        </is>
      </c>
    </row>
    <row r="342" ht="13.5" customHeight="1" s="521">
      <c r="A342" s="201" t="n">
        <v>1830</v>
      </c>
      <c r="B342" s="170" t="inlineStr">
        <is>
          <t>18-LI-24101</t>
        </is>
      </c>
      <c r="C342" s="179" t="inlineStr">
        <is>
          <t>Local Indicator</t>
        </is>
      </c>
      <c r="D342" s="179" t="inlineStr">
        <is>
          <t>18-VE-2401</t>
        </is>
      </c>
      <c r="E342" s="179" t="inlineStr">
        <is>
          <t>1830-PS07-241</t>
        </is>
      </c>
      <c r="F342" s="650" t="inlineStr">
        <is>
          <t>LI</t>
        </is>
      </c>
      <c r="G342" s="178" t="inlineStr">
        <is>
          <t>DCS-AO</t>
        </is>
      </c>
      <c r="H342" s="179" t="inlineStr">
        <is>
          <t>Yes</t>
        </is>
      </c>
      <c r="I342" s="178" t="inlineStr">
        <is>
          <t>4~20mA_x000D_
HART</t>
        </is>
      </c>
      <c r="J342" s="202" t="inlineStr">
        <is>
          <t>4~20mA</t>
        </is>
      </c>
      <c r="K342" s="649" t="inlineStr">
        <is>
          <t>HART</t>
        </is>
      </c>
      <c r="L342" s="174" t="inlineStr">
        <is>
          <t>1</t>
        </is>
      </c>
      <c r="M342" s="178" t="inlineStr">
        <is>
          <t>-</t>
        </is>
      </c>
      <c r="N342" s="178" t="inlineStr">
        <is>
          <t>Yes</t>
        </is>
      </c>
      <c r="O342" s="178">
        <f>IF(N342="Yes","Y","N")</f>
        <v/>
      </c>
      <c r="P342" s="178" t="inlineStr">
        <is>
          <t>-</t>
        </is>
      </c>
      <c r="Q342" s="178" t="inlineStr">
        <is>
          <t>-</t>
        </is>
      </c>
      <c r="R342" s="181" t="inlineStr">
        <is>
          <t>C01</t>
        </is>
      </c>
      <c r="S342" s="170" t="inlineStr">
        <is>
          <t>18-30-024-SC</t>
        </is>
      </c>
      <c r="T342" s="176" t="inlineStr">
        <is>
          <t>单拉</t>
        </is>
      </c>
      <c r="U342" s="510" t="inlineStr">
        <is>
          <t>AOR-IS</t>
        </is>
      </c>
      <c r="V342" s="201" t="n">
        <v>1830</v>
      </c>
      <c r="W342" s="9">
        <f>LEFT(B342,3)</f>
        <v/>
      </c>
      <c r="X342" s="47">
        <f>F342</f>
        <v/>
      </c>
      <c r="Y342" s="47">
        <f>RIGHT(B342,AB342)</f>
        <v/>
      </c>
      <c r="Z342" s="47">
        <f>W342&amp;X342&amp;Y342</f>
        <v/>
      </c>
      <c r="AA342" s="47">
        <f>LEFT(Y342,1)</f>
        <v/>
      </c>
      <c r="AB342" s="193">
        <f>IF(AC342&lt;&gt;"-",7,6)</f>
        <v/>
      </c>
      <c r="AC342" s="193" t="inlineStr">
        <is>
          <t>-</t>
        </is>
      </c>
    </row>
    <row r="343" ht="13.5" customHeight="1" s="521">
      <c r="A343" s="201" t="n"/>
      <c r="C343" s="179" t="n"/>
      <c r="D343" s="179" t="n"/>
      <c r="E343" s="179" t="n"/>
      <c r="F343" s="650" t="n"/>
      <c r="G343" s="178" t="n"/>
      <c r="H343" s="179" t="n"/>
      <c r="I343" s="178" t="n"/>
      <c r="J343" s="202" t="n"/>
      <c r="K343" s="649" t="n"/>
      <c r="L343" s="174" t="n"/>
      <c r="M343" s="178" t="n"/>
      <c r="N343" s="178" t="n"/>
      <c r="O343" s="178">
        <f>IF(N343="Yes","Y","N")</f>
        <v/>
      </c>
      <c r="P343" s="178" t="n"/>
      <c r="Q343" s="178" t="n"/>
      <c r="R343" s="181" t="n"/>
      <c r="S343" s="170" t="n"/>
      <c r="V343" s="201" t="n"/>
      <c r="W343" s="9">
        <f>LEFT(B343,3)</f>
        <v/>
      </c>
      <c r="X343" s="47">
        <f>F343</f>
        <v/>
      </c>
      <c r="Y343" s="47">
        <f>RIGHT(B343,AB343)</f>
        <v/>
      </c>
      <c r="Z343" s="47">
        <f>W343&amp;X343&amp;Y343</f>
        <v/>
      </c>
      <c r="AA343" s="47">
        <f>LEFT(Y343,1)</f>
        <v/>
      </c>
      <c r="AB343" s="193">
        <f>IF(AC343&lt;&gt;"-",7,6)</f>
        <v/>
      </c>
    </row>
    <row r="344" ht="13.5" customHeight="1" s="521">
      <c r="A344" s="201" t="n">
        <v>1830</v>
      </c>
      <c r="B344" s="170" t="inlineStr">
        <is>
          <t>18-PV-21110</t>
        </is>
      </c>
      <c r="C344" s="179" t="inlineStr">
        <is>
          <t>Ball</t>
        </is>
      </c>
      <c r="D344" s="179" t="inlineStr">
        <is>
          <t>PEROXIDE TO VE-2101</t>
        </is>
      </c>
      <c r="E344" s="179" t="inlineStr">
        <is>
          <t>1830-PS07-211</t>
        </is>
      </c>
      <c r="F344" s="650" t="inlineStr">
        <is>
          <t>PV</t>
        </is>
      </c>
      <c r="G344" s="178" t="inlineStr">
        <is>
          <t>DCS-AO</t>
        </is>
      </c>
      <c r="H344" s="179" t="inlineStr">
        <is>
          <t>Yes</t>
        </is>
      </c>
      <c r="I344" s="178" t="inlineStr">
        <is>
          <t>4~20mA_x000D_
HART</t>
        </is>
      </c>
      <c r="J344" s="202" t="inlineStr">
        <is>
          <t>4~20mA</t>
        </is>
      </c>
      <c r="K344" s="649" t="inlineStr">
        <is>
          <t>HART</t>
        </is>
      </c>
      <c r="L344" s="174" t="inlineStr">
        <is>
          <t>1</t>
        </is>
      </c>
      <c r="M344" s="178" t="inlineStr">
        <is>
          <t>-</t>
        </is>
      </c>
      <c r="N344" s="178" t="inlineStr">
        <is>
          <t>Yes</t>
        </is>
      </c>
      <c r="O344" s="178">
        <f>IF(N344="Yes","Y","N")</f>
        <v/>
      </c>
      <c r="P344" s="178" t="inlineStr">
        <is>
          <t>-</t>
        </is>
      </c>
      <c r="Q344" s="178" t="inlineStr">
        <is>
          <t>-</t>
        </is>
      </c>
      <c r="R344" s="181" t="inlineStr">
        <is>
          <t>C01</t>
        </is>
      </c>
      <c r="S344" s="170" t="inlineStr">
        <is>
          <t>18-30-012-iSC</t>
        </is>
      </c>
      <c r="T344" s="193" t="inlineStr">
        <is>
          <t>18-IJB-30-012</t>
        </is>
      </c>
      <c r="U344" s="510" t="inlineStr">
        <is>
          <t>AOR-IS</t>
        </is>
      </c>
      <c r="V344" s="201" t="n">
        <v>1830</v>
      </c>
      <c r="W344" s="9">
        <f>LEFT(B344,3)</f>
        <v/>
      </c>
      <c r="X344" s="47">
        <f>F344</f>
        <v/>
      </c>
      <c r="Y344" s="47">
        <f>RIGHT(B344,AB344)</f>
        <v/>
      </c>
      <c r="Z344" s="47">
        <f>W344&amp;X344&amp;Y344</f>
        <v/>
      </c>
      <c r="AA344" s="47">
        <f>LEFT(Y344,1)</f>
        <v/>
      </c>
      <c r="AB344" s="193">
        <f>IF(AC344&lt;&gt;"-",7,6)</f>
        <v/>
      </c>
      <c r="AC344" s="193" t="inlineStr">
        <is>
          <t>-</t>
        </is>
      </c>
    </row>
    <row r="345" ht="13.5" customHeight="1" s="521">
      <c r="A345" s="201" t="n">
        <v>1830</v>
      </c>
      <c r="B345" s="170" t="inlineStr">
        <is>
          <t>18-PV-23101A</t>
        </is>
      </c>
      <c r="C345" s="179" t="inlineStr">
        <is>
          <t>Globe</t>
        </is>
      </c>
      <c r="D345" s="179" t="inlineStr">
        <is>
          <t>LP NITROGEN TO VE-2301</t>
        </is>
      </c>
      <c r="E345" s="179" t="inlineStr">
        <is>
          <t>1830-PS07-231</t>
        </is>
      </c>
      <c r="F345" s="650" t="inlineStr">
        <is>
          <t>PV</t>
        </is>
      </c>
      <c r="G345" s="178" t="inlineStr">
        <is>
          <t>DCS-AO</t>
        </is>
      </c>
      <c r="H345" s="179" t="inlineStr">
        <is>
          <t>Yes</t>
        </is>
      </c>
      <c r="I345" s="178" t="inlineStr">
        <is>
          <t>4~20mA_x000D_
HART</t>
        </is>
      </c>
      <c r="J345" s="202" t="inlineStr">
        <is>
          <t>4~20mA</t>
        </is>
      </c>
      <c r="K345" s="649" t="inlineStr">
        <is>
          <t>HART</t>
        </is>
      </c>
      <c r="L345" s="174" t="inlineStr">
        <is>
          <t>1</t>
        </is>
      </c>
      <c r="M345" s="178" t="inlineStr">
        <is>
          <t>-</t>
        </is>
      </c>
      <c r="N345" s="178" t="inlineStr">
        <is>
          <t>Yes</t>
        </is>
      </c>
      <c r="O345" s="178">
        <f>IF(N345="Yes","Y","N")</f>
        <v/>
      </c>
      <c r="P345" s="178" t="inlineStr">
        <is>
          <t>-</t>
        </is>
      </c>
      <c r="Q345" s="178" t="inlineStr">
        <is>
          <t>-</t>
        </is>
      </c>
      <c r="R345" s="181" t="inlineStr">
        <is>
          <t>C01</t>
        </is>
      </c>
      <c r="S345" s="170" t="inlineStr">
        <is>
          <t>18-30-014-iSC</t>
        </is>
      </c>
      <c r="T345" s="193" t="inlineStr">
        <is>
          <t>18-IJB-30-014</t>
        </is>
      </c>
      <c r="U345" s="510" t="inlineStr">
        <is>
          <t>AOR-IS</t>
        </is>
      </c>
      <c r="V345" s="201" t="n">
        <v>1830</v>
      </c>
      <c r="W345" s="9">
        <f>LEFT(B345,3)</f>
        <v/>
      </c>
      <c r="X345" s="47">
        <f>F345</f>
        <v/>
      </c>
      <c r="Y345" s="47">
        <f>RIGHT(B345,AB345)</f>
        <v/>
      </c>
      <c r="Z345" s="47">
        <f>W345&amp;X345&amp;Y345</f>
        <v/>
      </c>
      <c r="AA345" s="47">
        <f>LEFT(Y345,1)</f>
        <v/>
      </c>
      <c r="AB345" s="193">
        <f>IF(AC345&lt;&gt;"-",7,6)</f>
        <v/>
      </c>
      <c r="AC345" s="193" t="inlineStr">
        <is>
          <t>2</t>
        </is>
      </c>
    </row>
    <row r="346" ht="13.5" customHeight="1" s="521">
      <c r="A346" s="201" t="n">
        <v>1830</v>
      </c>
      <c r="B346" s="170" t="inlineStr">
        <is>
          <t>18-PV-23101B</t>
        </is>
      </c>
      <c r="C346" s="179" t="inlineStr">
        <is>
          <t>Globe</t>
        </is>
      </c>
      <c r="D346" s="179" t="inlineStr">
        <is>
          <t>NITROGEN TO ATM.</t>
        </is>
      </c>
      <c r="E346" s="179" t="inlineStr">
        <is>
          <t>1830-PS07-231</t>
        </is>
      </c>
      <c r="F346" s="650" t="inlineStr">
        <is>
          <t>PV</t>
        </is>
      </c>
      <c r="G346" s="178" t="inlineStr">
        <is>
          <t>DCS-AO</t>
        </is>
      </c>
      <c r="H346" s="179" t="inlineStr">
        <is>
          <t>Yes</t>
        </is>
      </c>
      <c r="I346" s="178" t="inlineStr">
        <is>
          <t>4~20mA_x000D_
HART</t>
        </is>
      </c>
      <c r="J346" s="202" t="inlineStr">
        <is>
          <t>4~20mA</t>
        </is>
      </c>
      <c r="K346" s="649" t="inlineStr">
        <is>
          <t>HART</t>
        </is>
      </c>
      <c r="L346" s="174" t="inlineStr">
        <is>
          <t>1</t>
        </is>
      </c>
      <c r="M346" s="178" t="inlineStr">
        <is>
          <t>-</t>
        </is>
      </c>
      <c r="N346" s="178" t="inlineStr">
        <is>
          <t>Yes</t>
        </is>
      </c>
      <c r="O346" s="178">
        <f>IF(N346="Yes","Y","N")</f>
        <v/>
      </c>
      <c r="P346" s="178" t="inlineStr">
        <is>
          <t>-</t>
        </is>
      </c>
      <c r="Q346" s="178" t="inlineStr">
        <is>
          <t>-</t>
        </is>
      </c>
      <c r="R346" s="181" t="inlineStr">
        <is>
          <t>C01</t>
        </is>
      </c>
      <c r="S346" s="170" t="inlineStr">
        <is>
          <t>18-30-014-iSC</t>
        </is>
      </c>
      <c r="T346" s="193" t="inlineStr">
        <is>
          <t>18-IJB-30-014</t>
        </is>
      </c>
      <c r="U346" s="510" t="inlineStr">
        <is>
          <t>AOR-IS</t>
        </is>
      </c>
      <c r="V346" s="201" t="n">
        <v>1830</v>
      </c>
      <c r="W346" s="9">
        <f>LEFT(B346,3)</f>
        <v/>
      </c>
      <c r="X346" s="47">
        <f>F346</f>
        <v/>
      </c>
      <c r="Y346" s="47">
        <f>RIGHT(B346,AB346)</f>
        <v/>
      </c>
      <c r="Z346" s="47">
        <f>W346&amp;X346&amp;Y346</f>
        <v/>
      </c>
      <c r="AA346" s="47">
        <f>LEFT(Y346,1)</f>
        <v/>
      </c>
      <c r="AB346" s="193">
        <f>IF(AC346&lt;&gt;"-",7,6)</f>
        <v/>
      </c>
      <c r="AC346" s="193" t="inlineStr">
        <is>
          <t>2</t>
        </is>
      </c>
    </row>
    <row r="347" ht="13.5" customHeight="1" s="521">
      <c r="A347" s="201" t="n">
        <v>1830</v>
      </c>
      <c r="B347" s="170" t="inlineStr">
        <is>
          <t>18-PV-24101A</t>
        </is>
      </c>
      <c r="C347" s="179" t="inlineStr">
        <is>
          <t>Globe</t>
        </is>
      </c>
      <c r="D347" s="179" t="inlineStr">
        <is>
          <t>LP NITROGEN TO VE-2401</t>
        </is>
      </c>
      <c r="E347" s="179" t="inlineStr">
        <is>
          <t>1830-PS07-241</t>
        </is>
      </c>
      <c r="F347" s="650" t="inlineStr">
        <is>
          <t>PV</t>
        </is>
      </c>
      <c r="G347" s="178" t="inlineStr">
        <is>
          <t>DCS-AO</t>
        </is>
      </c>
      <c r="H347" s="179" t="inlineStr">
        <is>
          <t>Yes</t>
        </is>
      </c>
      <c r="I347" s="178" t="inlineStr">
        <is>
          <t>4~20mA_x000D_
HART</t>
        </is>
      </c>
      <c r="J347" s="202" t="inlineStr">
        <is>
          <t>4~20mA</t>
        </is>
      </c>
      <c r="K347" s="649" t="inlineStr">
        <is>
          <t>HART</t>
        </is>
      </c>
      <c r="L347" s="174" t="inlineStr">
        <is>
          <t>1</t>
        </is>
      </c>
      <c r="M347" s="178" t="inlineStr">
        <is>
          <t>-</t>
        </is>
      </c>
      <c r="N347" s="178" t="inlineStr">
        <is>
          <t>Yes</t>
        </is>
      </c>
      <c r="O347" s="178">
        <f>IF(N347="Yes","Y","N")</f>
        <v/>
      </c>
      <c r="P347" s="178" t="inlineStr">
        <is>
          <t>-</t>
        </is>
      </c>
      <c r="Q347" s="178" t="inlineStr">
        <is>
          <t>-</t>
        </is>
      </c>
      <c r="R347" s="181" t="inlineStr">
        <is>
          <t>C01</t>
        </is>
      </c>
      <c r="S347" s="170" t="inlineStr">
        <is>
          <t>18-30-001-iSC</t>
        </is>
      </c>
      <c r="T347" s="193" t="inlineStr">
        <is>
          <t>18-IJB-30-001</t>
        </is>
      </c>
      <c r="U347" s="510" t="inlineStr">
        <is>
          <t>AOR-IS</t>
        </is>
      </c>
      <c r="V347" s="201" t="n">
        <v>1830</v>
      </c>
      <c r="W347" s="9">
        <f>LEFT(B347,3)</f>
        <v/>
      </c>
      <c r="X347" s="47">
        <f>F347</f>
        <v/>
      </c>
      <c r="Y347" s="47">
        <f>RIGHT(B347,AB347)</f>
        <v/>
      </c>
      <c r="Z347" s="47">
        <f>W347&amp;X347&amp;Y347</f>
        <v/>
      </c>
      <c r="AA347" s="47">
        <f>LEFT(Y347,1)</f>
        <v/>
      </c>
      <c r="AB347" s="193">
        <f>IF(AC347&lt;&gt;"-",7,6)</f>
        <v/>
      </c>
      <c r="AC347" s="193" t="inlineStr">
        <is>
          <t>2</t>
        </is>
      </c>
    </row>
    <row r="348" ht="13.5" customHeight="1" s="521">
      <c r="A348" s="201" t="n">
        <v>1830</v>
      </c>
      <c r="B348" s="170" t="inlineStr">
        <is>
          <t>18-PV-24101B</t>
        </is>
      </c>
      <c r="C348" s="179" t="inlineStr">
        <is>
          <t>Globe</t>
        </is>
      </c>
      <c r="D348" s="179" t="inlineStr">
        <is>
          <t>LP NITROGEN LIQUID ADDITIVE DRUM</t>
        </is>
      </c>
      <c r="E348" s="179" t="inlineStr">
        <is>
          <t>1830-PS07-241</t>
        </is>
      </c>
      <c r="F348" s="650" t="inlineStr">
        <is>
          <t>PV</t>
        </is>
      </c>
      <c r="G348" s="178" t="inlineStr">
        <is>
          <t>DCS-AO</t>
        </is>
      </c>
      <c r="H348" s="179" t="inlineStr">
        <is>
          <t>Yes</t>
        </is>
      </c>
      <c r="I348" s="178" t="inlineStr">
        <is>
          <t>4~20mA_x000D_
HART</t>
        </is>
      </c>
      <c r="J348" s="202" t="inlineStr">
        <is>
          <t>4~20mA</t>
        </is>
      </c>
      <c r="K348" s="649" t="inlineStr">
        <is>
          <t>HART</t>
        </is>
      </c>
      <c r="L348" s="174" t="inlineStr">
        <is>
          <t>1</t>
        </is>
      </c>
      <c r="M348" s="178" t="inlineStr">
        <is>
          <t>-</t>
        </is>
      </c>
      <c r="N348" s="178" t="inlineStr">
        <is>
          <t>Yes</t>
        </is>
      </c>
      <c r="O348" s="178">
        <f>IF(N348="Yes","Y","N")</f>
        <v/>
      </c>
      <c r="P348" s="178" t="inlineStr">
        <is>
          <t>-</t>
        </is>
      </c>
      <c r="Q348" s="178" t="inlineStr">
        <is>
          <t>-</t>
        </is>
      </c>
      <c r="R348" s="181" t="inlineStr">
        <is>
          <t>C01</t>
        </is>
      </c>
      <c r="S348" s="170" t="inlineStr">
        <is>
          <t>18-30-001-iSC</t>
        </is>
      </c>
      <c r="T348" s="193" t="inlineStr">
        <is>
          <t>18-IJB-30-001</t>
        </is>
      </c>
      <c r="U348" s="510" t="inlineStr">
        <is>
          <t>AOR-IS</t>
        </is>
      </c>
      <c r="V348" s="201" t="n">
        <v>1830</v>
      </c>
      <c r="W348" s="9">
        <f>LEFT(B348,3)</f>
        <v/>
      </c>
      <c r="X348" s="47">
        <f>F348</f>
        <v/>
      </c>
      <c r="Y348" s="47">
        <f>RIGHT(B348,AB348)</f>
        <v/>
      </c>
      <c r="Z348" s="47">
        <f>W348&amp;X348&amp;Y348</f>
        <v/>
      </c>
      <c r="AA348" s="47">
        <f>LEFT(Y348,1)</f>
        <v/>
      </c>
      <c r="AB348" s="193">
        <f>IF(AC348&lt;&gt;"-",7,6)</f>
        <v/>
      </c>
      <c r="AC348" s="193" t="inlineStr">
        <is>
          <t>2</t>
        </is>
      </c>
    </row>
    <row r="349" ht="13.5" customHeight="1" s="521">
      <c r="A349" s="201" t="n">
        <v>1830</v>
      </c>
      <c r="B349" s="170" t="inlineStr">
        <is>
          <t>18-PV-66101</t>
        </is>
      </c>
      <c r="C349" s="179" t="inlineStr">
        <is>
          <t>Control Valve</t>
        </is>
      </c>
      <c r="D349" s="179" t="inlineStr">
        <is>
          <t>By-pass pressure control valve</t>
        </is>
      </c>
      <c r="E349" s="179" t="inlineStr">
        <is>
          <t>1830-PS07-661</t>
        </is>
      </c>
      <c r="F349" s="650" t="inlineStr">
        <is>
          <t>PV</t>
        </is>
      </c>
      <c r="G349" s="178" t="inlineStr">
        <is>
          <t>DCS-AO</t>
        </is>
      </c>
      <c r="H349" s="179" t="inlineStr">
        <is>
          <t>Yes</t>
        </is>
      </c>
      <c r="I349" s="178" t="inlineStr">
        <is>
          <t>4~20mA_x000D_
HART</t>
        </is>
      </c>
      <c r="J349" s="202" t="inlineStr">
        <is>
          <t>4~20mA</t>
        </is>
      </c>
      <c r="K349" s="649" t="inlineStr">
        <is>
          <t>HART</t>
        </is>
      </c>
      <c r="L349" s="174" t="inlineStr">
        <is>
          <t>1</t>
        </is>
      </c>
      <c r="M349" s="178" t="inlineStr">
        <is>
          <t>-</t>
        </is>
      </c>
      <c r="N349" s="178" t="inlineStr">
        <is>
          <t>Yes</t>
        </is>
      </c>
      <c r="O349" s="178">
        <f>IF(N349="Yes","Y","N")</f>
        <v/>
      </c>
      <c r="P349" s="178" t="inlineStr">
        <is>
          <t>-</t>
        </is>
      </c>
      <c r="Q349" s="178" t="inlineStr">
        <is>
          <t>UP-6601VENDOR</t>
        </is>
      </c>
      <c r="R349" s="181" t="inlineStr">
        <is>
          <t>C01</t>
        </is>
      </c>
      <c r="S349" s="170" t="inlineStr">
        <is>
          <t>DCS</t>
        </is>
      </c>
      <c r="T349" s="193" t="inlineStr">
        <is>
          <t>18-6601-DJB-0003</t>
        </is>
      </c>
      <c r="U349" s="510" t="inlineStr">
        <is>
          <t>AOR-IS</t>
        </is>
      </c>
      <c r="V349" s="201" t="n">
        <v>1830</v>
      </c>
      <c r="W349" s="9">
        <f>LEFT(B349,3)</f>
        <v/>
      </c>
      <c r="X349" s="47">
        <f>F349</f>
        <v/>
      </c>
      <c r="Y349" s="47">
        <f>RIGHT(B349,AB349)</f>
        <v/>
      </c>
      <c r="Z349" s="47">
        <f>W349&amp;X349&amp;Y349</f>
        <v/>
      </c>
      <c r="AA349" s="47">
        <f>LEFT(Y349,1)</f>
        <v/>
      </c>
      <c r="AB349" s="193">
        <f>IF(AC349&lt;&gt;"-",7,6)</f>
        <v/>
      </c>
      <c r="AC349" s="193" t="inlineStr">
        <is>
          <t>-</t>
        </is>
      </c>
    </row>
    <row r="350" ht="13.5" customHeight="1" s="521">
      <c r="A350" s="201" t="n">
        <v>1830</v>
      </c>
      <c r="B350" s="170" t="inlineStr">
        <is>
          <t>18-PV-66102</t>
        </is>
      </c>
      <c r="C350" s="179" t="inlineStr">
        <is>
          <t>Globe</t>
        </is>
      </c>
      <c r="D350" s="179" t="inlineStr">
        <is>
          <t>VACUMM OFFGAS TO OSBL</t>
        </is>
      </c>
      <c r="E350" s="179" t="inlineStr">
        <is>
          <t>1830-PS07-661</t>
        </is>
      </c>
      <c r="F350" s="650" t="inlineStr">
        <is>
          <t>PV</t>
        </is>
      </c>
      <c r="G350" s="178" t="inlineStr">
        <is>
          <t>DCS-AO</t>
        </is>
      </c>
      <c r="H350" s="179" t="inlineStr">
        <is>
          <t>Yes</t>
        </is>
      </c>
      <c r="I350" s="178" t="inlineStr">
        <is>
          <t>4~20mA_x000D_
HART</t>
        </is>
      </c>
      <c r="J350" s="202" t="inlineStr">
        <is>
          <t>4~20mA</t>
        </is>
      </c>
      <c r="K350" s="649" t="inlineStr">
        <is>
          <t>HART</t>
        </is>
      </c>
      <c r="L350" s="174" t="inlineStr">
        <is>
          <t>1</t>
        </is>
      </c>
      <c r="M350" s="178" t="inlineStr">
        <is>
          <t>-</t>
        </is>
      </c>
      <c r="N350" s="178" t="inlineStr">
        <is>
          <t>Yes</t>
        </is>
      </c>
      <c r="O350" s="178">
        <f>IF(N350="Yes","Y","N")</f>
        <v/>
      </c>
      <c r="P350" s="178" t="inlineStr">
        <is>
          <t>-</t>
        </is>
      </c>
      <c r="Q350" s="178" t="inlineStr">
        <is>
          <t>-</t>
        </is>
      </c>
      <c r="R350" s="181" t="inlineStr">
        <is>
          <t>C01</t>
        </is>
      </c>
      <c r="S350" s="170" t="inlineStr">
        <is>
          <t>18-30-014-iSC</t>
        </is>
      </c>
      <c r="T350" s="193" t="inlineStr">
        <is>
          <t>18-IJB-30-014</t>
        </is>
      </c>
      <c r="U350" s="510" t="inlineStr">
        <is>
          <t>AOR-IS</t>
        </is>
      </c>
      <c r="V350" s="201" t="n">
        <v>1830</v>
      </c>
      <c r="W350" s="9">
        <f>LEFT(B350,3)</f>
        <v/>
      </c>
      <c r="X350" s="47">
        <f>F350</f>
        <v/>
      </c>
      <c r="Y350" s="47">
        <f>RIGHT(B350,AB350)</f>
        <v/>
      </c>
      <c r="Z350" s="47">
        <f>W350&amp;X350&amp;Y350</f>
        <v/>
      </c>
      <c r="AA350" s="47">
        <f>LEFT(Y350,1)</f>
        <v/>
      </c>
      <c r="AB350" s="193">
        <f>IF(AC350&lt;&gt;"-",7,6)</f>
        <v/>
      </c>
      <c r="AC350" s="193" t="inlineStr">
        <is>
          <t>-</t>
        </is>
      </c>
    </row>
    <row r="351" ht="13.5" customHeight="1" s="521">
      <c r="A351" s="201" t="n">
        <v>1830</v>
      </c>
      <c r="B351" s="170" t="inlineStr">
        <is>
          <t>18-FV-21103A</t>
        </is>
      </c>
      <c r="C351" s="179" t="inlineStr">
        <is>
          <t>Ball</t>
        </is>
      </c>
      <c r="D351" s="179" t="inlineStr">
        <is>
          <t>PEROXIDE TO UP-3601</t>
        </is>
      </c>
      <c r="E351" s="179" t="inlineStr">
        <is>
          <t>1830-PS07-211</t>
        </is>
      </c>
      <c r="F351" s="650" t="inlineStr">
        <is>
          <t>FV</t>
        </is>
      </c>
      <c r="G351" s="178" t="inlineStr">
        <is>
          <t>DCS-AO</t>
        </is>
      </c>
      <c r="H351" s="179" t="inlineStr">
        <is>
          <t>Yes</t>
        </is>
      </c>
      <c r="I351" s="178" t="inlineStr">
        <is>
          <t>4~20mA_x000D_
HART</t>
        </is>
      </c>
      <c r="J351" s="202" t="inlineStr">
        <is>
          <t>4~20mA</t>
        </is>
      </c>
      <c r="K351" s="649" t="inlineStr">
        <is>
          <t>HART</t>
        </is>
      </c>
      <c r="L351" s="174" t="inlineStr">
        <is>
          <t>1</t>
        </is>
      </c>
      <c r="M351" s="178" t="inlineStr">
        <is>
          <t>-</t>
        </is>
      </c>
      <c r="N351" s="178" t="inlineStr">
        <is>
          <t>Yes</t>
        </is>
      </c>
      <c r="O351" s="178">
        <f>IF(N351="Yes","Y","N")</f>
        <v/>
      </c>
      <c r="P351" s="178" t="inlineStr">
        <is>
          <t>-</t>
        </is>
      </c>
      <c r="Q351" s="178" t="inlineStr">
        <is>
          <t>-</t>
        </is>
      </c>
      <c r="R351" s="181" t="inlineStr">
        <is>
          <t>C01</t>
        </is>
      </c>
      <c r="S351" s="170" t="inlineStr">
        <is>
          <t>18-30-012-iSC</t>
        </is>
      </c>
      <c r="T351" s="193" t="inlineStr">
        <is>
          <t>18-IJB-30-012</t>
        </is>
      </c>
      <c r="U351" s="510" t="inlineStr">
        <is>
          <t>AOR-IS</t>
        </is>
      </c>
      <c r="V351" s="201" t="n">
        <v>1830</v>
      </c>
      <c r="W351" s="9">
        <f>LEFT(B351,3)</f>
        <v/>
      </c>
      <c r="X351" s="47">
        <f>F351</f>
        <v/>
      </c>
      <c r="Y351" s="47">
        <f>RIGHT(B351,AB351)</f>
        <v/>
      </c>
      <c r="Z351" s="47">
        <f>W351&amp;X351&amp;Y351</f>
        <v/>
      </c>
      <c r="AA351" s="47">
        <f>LEFT(Y351,1)</f>
        <v/>
      </c>
      <c r="AB351" s="193">
        <f>IF(AC351&lt;&gt;"-",7,6)</f>
        <v/>
      </c>
      <c r="AC351" s="193" t="inlineStr">
        <is>
          <t>2</t>
        </is>
      </c>
    </row>
    <row r="352" ht="13.5" customHeight="1" s="521">
      <c r="A352" s="201" t="n">
        <v>1830</v>
      </c>
      <c r="B352" s="170" t="inlineStr">
        <is>
          <t>18-FV-21103B</t>
        </is>
      </c>
      <c r="C352" s="179" t="inlineStr">
        <is>
          <t>Ball</t>
        </is>
      </c>
      <c r="D352" s="179" t="inlineStr">
        <is>
          <t>PEROXIDE TO UP-3601</t>
        </is>
      </c>
      <c r="E352" s="179" t="inlineStr">
        <is>
          <t>1830-PS07-211</t>
        </is>
      </c>
      <c r="F352" s="650" t="inlineStr">
        <is>
          <t>FV</t>
        </is>
      </c>
      <c r="G352" s="178" t="inlineStr">
        <is>
          <t>DCS-AO</t>
        </is>
      </c>
      <c r="H352" s="179" t="inlineStr">
        <is>
          <t>Yes</t>
        </is>
      </c>
      <c r="I352" s="178" t="inlineStr">
        <is>
          <t>4~20mA_x000D_
HART</t>
        </is>
      </c>
      <c r="J352" s="202" t="inlineStr">
        <is>
          <t>4~20mA</t>
        </is>
      </c>
      <c r="K352" s="649" t="inlineStr">
        <is>
          <t>HART</t>
        </is>
      </c>
      <c r="L352" s="174" t="inlineStr">
        <is>
          <t>1</t>
        </is>
      </c>
      <c r="M352" s="178" t="inlineStr">
        <is>
          <t>-</t>
        </is>
      </c>
      <c r="N352" s="178" t="inlineStr">
        <is>
          <t>Yes</t>
        </is>
      </c>
      <c r="O352" s="178">
        <f>IF(N352="Yes","Y","N")</f>
        <v/>
      </c>
      <c r="P352" s="178" t="inlineStr">
        <is>
          <t>-</t>
        </is>
      </c>
      <c r="Q352" s="178" t="inlineStr">
        <is>
          <t>-</t>
        </is>
      </c>
      <c r="R352" s="181" t="inlineStr">
        <is>
          <t>C01</t>
        </is>
      </c>
      <c r="S352" s="170" t="inlineStr">
        <is>
          <t>18-30-012-iSC</t>
        </is>
      </c>
      <c r="T352" s="193" t="inlineStr">
        <is>
          <t>18-IJB-30-012</t>
        </is>
      </c>
      <c r="U352" s="510" t="inlineStr">
        <is>
          <t>AOR-IS</t>
        </is>
      </c>
      <c r="V352" s="201" t="n">
        <v>1830</v>
      </c>
      <c r="W352" s="9">
        <f>LEFT(B352,3)</f>
        <v/>
      </c>
      <c r="X352" s="47">
        <f>F352</f>
        <v/>
      </c>
      <c r="Y352" s="47">
        <f>RIGHT(B352,AB352)</f>
        <v/>
      </c>
      <c r="Z352" s="47">
        <f>W352&amp;X352&amp;Y352</f>
        <v/>
      </c>
      <c r="AA352" s="47">
        <f>LEFT(Y352,1)</f>
        <v/>
      </c>
      <c r="AB352" s="193">
        <f>IF(AC352&lt;&gt;"-",7,6)</f>
        <v/>
      </c>
      <c r="AC352" s="193" t="inlineStr">
        <is>
          <t>2</t>
        </is>
      </c>
    </row>
    <row r="353" ht="13.5" customHeight="1" s="521">
      <c r="A353" s="201" t="n">
        <v>1830</v>
      </c>
      <c r="B353" s="170" t="inlineStr">
        <is>
          <t>18-FV-36103</t>
        </is>
      </c>
      <c r="C353" s="179" t="inlineStr">
        <is>
          <t>Globe</t>
        </is>
      </c>
      <c r="D353" s="179" t="inlineStr">
        <is>
          <t>DEMINERALIZED WATER FROM HEADER TO UP-3601</t>
        </is>
      </c>
      <c r="E353" s="179" t="inlineStr">
        <is>
          <t>1830-PS07-361</t>
        </is>
      </c>
      <c r="F353" s="650" t="inlineStr">
        <is>
          <t>FV</t>
        </is>
      </c>
      <c r="G353" s="178" t="inlineStr">
        <is>
          <t>DCS-AO</t>
        </is>
      </c>
      <c r="H353" s="179" t="inlineStr">
        <is>
          <t>Yes</t>
        </is>
      </c>
      <c r="I353" s="178" t="inlineStr">
        <is>
          <t>4~20mA_x000D_
HART</t>
        </is>
      </c>
      <c r="J353" s="202" t="inlineStr">
        <is>
          <t>4~20mA</t>
        </is>
      </c>
      <c r="K353" s="649" t="inlineStr">
        <is>
          <t>HART</t>
        </is>
      </c>
      <c r="L353" s="174" t="inlineStr">
        <is>
          <t>1</t>
        </is>
      </c>
      <c r="M353" s="178" t="inlineStr">
        <is>
          <t>-</t>
        </is>
      </c>
      <c r="N353" s="178" t="inlineStr">
        <is>
          <t>Yes</t>
        </is>
      </c>
      <c r="O353" s="178">
        <f>IF(N353="Yes","Y","N")</f>
        <v/>
      </c>
      <c r="P353" s="178" t="inlineStr">
        <is>
          <t>-</t>
        </is>
      </c>
      <c r="Q353" s="178" t="inlineStr">
        <is>
          <t>-</t>
        </is>
      </c>
      <c r="R353" s="181" t="inlineStr">
        <is>
          <t>C01</t>
        </is>
      </c>
      <c r="S353" s="170" t="inlineStr">
        <is>
          <t>18-30-001-iSC</t>
        </is>
      </c>
      <c r="T353" s="193" t="inlineStr">
        <is>
          <t>18-IJB-30-001</t>
        </is>
      </c>
      <c r="U353" s="510" t="inlineStr">
        <is>
          <t>AOR-IS</t>
        </is>
      </c>
      <c r="V353" s="201" t="n">
        <v>1830</v>
      </c>
      <c r="W353" s="9">
        <f>LEFT(B353,3)</f>
        <v/>
      </c>
      <c r="X353" s="47">
        <f>F353</f>
        <v/>
      </c>
      <c r="Y353" s="47">
        <f>RIGHT(B353,AB353)</f>
        <v/>
      </c>
      <c r="Z353" s="47">
        <f>W353&amp;X353&amp;Y353</f>
        <v/>
      </c>
      <c r="AA353" s="47">
        <f>LEFT(Y353,1)</f>
        <v/>
      </c>
      <c r="AB353" s="193">
        <f>IF(AC353&lt;&gt;"-",7,6)</f>
        <v/>
      </c>
      <c r="AC353" s="193" t="inlineStr">
        <is>
          <t>-</t>
        </is>
      </c>
    </row>
    <row r="354" ht="13.5" customHeight="1" s="521">
      <c r="A354" s="201" t="n">
        <v>1830</v>
      </c>
      <c r="B354" s="170" t="inlineStr">
        <is>
          <t>18-LV-66202</t>
        </is>
      </c>
      <c r="C354" s="179" t="inlineStr">
        <is>
          <t>Globe</t>
        </is>
      </c>
      <c r="D354" s="179" t="inlineStr">
        <is>
          <t>WASTE WATER TO VP-9201</t>
        </is>
      </c>
      <c r="E354" s="179" t="inlineStr">
        <is>
          <t>1830-PS07-662</t>
        </is>
      </c>
      <c r="F354" s="650" t="inlineStr">
        <is>
          <t>LV</t>
        </is>
      </c>
      <c r="G354" s="178" t="inlineStr">
        <is>
          <t>DCS-AO</t>
        </is>
      </c>
      <c r="H354" s="179" t="inlineStr">
        <is>
          <t>Yes</t>
        </is>
      </c>
      <c r="I354" s="178" t="inlineStr">
        <is>
          <t>4~20mA_x000D_
HART</t>
        </is>
      </c>
      <c r="J354" s="202" t="inlineStr">
        <is>
          <t>4~20mA</t>
        </is>
      </c>
      <c r="K354" s="649" t="inlineStr">
        <is>
          <t>HART</t>
        </is>
      </c>
      <c r="L354" s="174" t="inlineStr">
        <is>
          <t>1</t>
        </is>
      </c>
      <c r="M354" s="178" t="inlineStr">
        <is>
          <t>-</t>
        </is>
      </c>
      <c r="N354" s="178" t="inlineStr">
        <is>
          <t>Yes</t>
        </is>
      </c>
      <c r="O354" s="178">
        <f>IF(N354="Yes","Y","N")</f>
        <v/>
      </c>
      <c r="P354" s="178" t="inlineStr">
        <is>
          <t>-</t>
        </is>
      </c>
      <c r="Q354" s="178" t="inlineStr">
        <is>
          <t>-</t>
        </is>
      </c>
      <c r="R354" s="181" t="inlineStr">
        <is>
          <t>C01</t>
        </is>
      </c>
      <c r="S354" s="170" t="inlineStr">
        <is>
          <t>18-30-001-iSC</t>
        </is>
      </c>
      <c r="T354" s="193" t="inlineStr">
        <is>
          <t>18-IJB-30-001</t>
        </is>
      </c>
      <c r="U354" s="510" t="inlineStr">
        <is>
          <t>AOR-IS</t>
        </is>
      </c>
      <c r="V354" s="201" t="n">
        <v>1830</v>
      </c>
      <c r="W354" s="9">
        <f>LEFT(B354,3)</f>
        <v/>
      </c>
      <c r="X354" s="47">
        <f>F354</f>
        <v/>
      </c>
      <c r="Y354" s="47">
        <f>RIGHT(B354,AB354)</f>
        <v/>
      </c>
      <c r="Z354" s="47">
        <f>W354&amp;X354&amp;Y354</f>
        <v/>
      </c>
      <c r="AA354" s="47">
        <f>LEFT(Y354,1)</f>
        <v/>
      </c>
      <c r="AB354" s="193">
        <f>IF(AC354&lt;&gt;"-",7,6)</f>
        <v/>
      </c>
      <c r="AC354" s="193" t="inlineStr">
        <is>
          <t>-</t>
        </is>
      </c>
    </row>
    <row r="355" ht="13.5" customHeight="1" s="521">
      <c r="A355" s="201" t="n">
        <v>1830</v>
      </c>
      <c r="B355" s="170" t="inlineStr">
        <is>
          <t>18-HV-36105</t>
        </is>
      </c>
      <c r="C355" s="179" t="inlineStr">
        <is>
          <t>Ball</t>
        </is>
      </c>
      <c r="D355" s="179" t="inlineStr">
        <is>
          <t>PEROXIDE FROM PP-2101 TO UP-3601</t>
        </is>
      </c>
      <c r="E355" s="179" t="inlineStr">
        <is>
          <t>1830-PS07-361</t>
        </is>
      </c>
      <c r="F355" s="650" t="inlineStr">
        <is>
          <t>HIC</t>
        </is>
      </c>
      <c r="G355" s="178" t="inlineStr">
        <is>
          <t>DCS-AO</t>
        </is>
      </c>
      <c r="H355" s="179" t="inlineStr">
        <is>
          <t>Yes</t>
        </is>
      </c>
      <c r="I355" s="178" t="inlineStr">
        <is>
          <t>4~20mA_x000D_
HART</t>
        </is>
      </c>
      <c r="J355" s="202" t="inlineStr">
        <is>
          <t>4~20mA</t>
        </is>
      </c>
      <c r="K355" s="649" t="inlineStr">
        <is>
          <t>HART</t>
        </is>
      </c>
      <c r="L355" s="174" t="inlineStr">
        <is>
          <t>1</t>
        </is>
      </c>
      <c r="M355" s="178" t="inlineStr">
        <is>
          <t>-</t>
        </is>
      </c>
      <c r="N355" s="178" t="inlineStr">
        <is>
          <t>Yes</t>
        </is>
      </c>
      <c r="O355" s="178">
        <f>IF(N355="Yes","Y","N")</f>
        <v/>
      </c>
      <c r="P355" s="178" t="inlineStr">
        <is>
          <t>-</t>
        </is>
      </c>
      <c r="Q355" s="178" t="inlineStr">
        <is>
          <t>-</t>
        </is>
      </c>
      <c r="R355" s="181" t="inlineStr">
        <is>
          <t>C01</t>
        </is>
      </c>
      <c r="S355" s="170" t="inlineStr">
        <is>
          <t>18-30-001-iSC</t>
        </is>
      </c>
      <c r="T355" s="193" t="inlineStr">
        <is>
          <t>18-IJB-30-001</t>
        </is>
      </c>
      <c r="U355" s="510" t="inlineStr">
        <is>
          <t>AOR-IS</t>
        </is>
      </c>
      <c r="V355" s="201" t="n">
        <v>1830</v>
      </c>
      <c r="W355" s="9">
        <f>LEFT(B355,3)</f>
        <v/>
      </c>
      <c r="X355" s="47">
        <f>F355</f>
        <v/>
      </c>
      <c r="Y355" s="47">
        <f>RIGHT(B355,AB355)</f>
        <v/>
      </c>
      <c r="Z355" s="47">
        <f>W355&amp;X355&amp;Y355</f>
        <v/>
      </c>
      <c r="AA355" s="47">
        <f>LEFT(Y355,1)</f>
        <v/>
      </c>
      <c r="AB355" s="193">
        <f>IF(AC355&lt;&gt;"-",7,6)</f>
        <v/>
      </c>
      <c r="AC355" s="193" t="inlineStr">
        <is>
          <t>-</t>
        </is>
      </c>
    </row>
    <row r="356" ht="13.5" customHeight="1" s="521">
      <c r="A356" s="201" t="n">
        <v>1830</v>
      </c>
      <c r="B356" s="170" t="inlineStr">
        <is>
          <t>18-HV-66102</t>
        </is>
      </c>
      <c r="C356" s="179" t="inlineStr">
        <is>
          <t>Globe</t>
        </is>
      </c>
      <c r="D356" s="179" t="inlineStr">
        <is>
          <t>OFFGAS TO ATM AT SAFE LOCATION</t>
        </is>
      </c>
      <c r="E356" s="179" t="inlineStr">
        <is>
          <t>1830-PS07-661</t>
        </is>
      </c>
      <c r="F356" s="650" t="inlineStr">
        <is>
          <t>HIC</t>
        </is>
      </c>
      <c r="G356" s="178" t="inlineStr">
        <is>
          <t>DCS-AO</t>
        </is>
      </c>
      <c r="H356" s="179" t="inlineStr">
        <is>
          <t>Yes</t>
        </is>
      </c>
      <c r="I356" s="178" t="inlineStr">
        <is>
          <t>4~20mA_x000D_
HART</t>
        </is>
      </c>
      <c r="J356" s="202" t="inlineStr">
        <is>
          <t>4~20mA</t>
        </is>
      </c>
      <c r="K356" s="649" t="inlineStr">
        <is>
          <t>HART</t>
        </is>
      </c>
      <c r="L356" s="174" t="inlineStr">
        <is>
          <t>1</t>
        </is>
      </c>
      <c r="M356" s="178" t="inlineStr">
        <is>
          <t>-</t>
        </is>
      </c>
      <c r="N356" s="178" t="inlineStr">
        <is>
          <t>Yes</t>
        </is>
      </c>
      <c r="O356" s="178">
        <f>IF(N356="Yes","Y","N")</f>
        <v/>
      </c>
      <c r="P356" s="178" t="inlineStr">
        <is>
          <t>-</t>
        </is>
      </c>
      <c r="Q356" s="178" t="inlineStr">
        <is>
          <t>-</t>
        </is>
      </c>
      <c r="R356" s="181" t="inlineStr">
        <is>
          <t>C01</t>
        </is>
      </c>
      <c r="S356" s="170" t="inlineStr">
        <is>
          <t>18-30-014-iSC</t>
        </is>
      </c>
      <c r="T356" s="193" t="inlineStr">
        <is>
          <t>18-IJB-30-014</t>
        </is>
      </c>
      <c r="U356" s="510" t="inlineStr">
        <is>
          <t>AOR-IS</t>
        </is>
      </c>
      <c r="V356" s="201" t="n">
        <v>1830</v>
      </c>
      <c r="W356" s="9">
        <f>LEFT(B356,3)</f>
        <v/>
      </c>
      <c r="X356" s="47">
        <f>F356</f>
        <v/>
      </c>
      <c r="Y356" s="47">
        <f>RIGHT(B356,AB356)</f>
        <v/>
      </c>
      <c r="Z356" s="47">
        <f>W356&amp;X356&amp;Y356</f>
        <v/>
      </c>
      <c r="AA356" s="47">
        <f>LEFT(Y356,1)</f>
        <v/>
      </c>
      <c r="AB356" s="193">
        <f>IF(AC356&lt;&gt;"-",7,6)</f>
        <v/>
      </c>
      <c r="AC356" s="193" t="inlineStr">
        <is>
          <t>-</t>
        </is>
      </c>
    </row>
    <row r="357" ht="13.5" customHeight="1" s="521">
      <c r="A357" s="201" t="n"/>
      <c r="C357" s="179" t="n"/>
      <c r="D357" s="179" t="n"/>
      <c r="E357" s="179" t="n"/>
      <c r="F357" s="650" t="n"/>
      <c r="G357" s="178" t="n"/>
      <c r="H357" s="179" t="n"/>
      <c r="I357" s="178" t="n"/>
      <c r="J357" s="202" t="n"/>
      <c r="K357" s="649" t="n"/>
      <c r="L357" s="174" t="n"/>
      <c r="M357" s="178" t="n"/>
      <c r="N357" s="178" t="n"/>
      <c r="O357" s="178">
        <f>IF(N357="Yes","Y","N")</f>
        <v/>
      </c>
      <c r="P357" s="178" t="n"/>
      <c r="Q357" s="178" t="n"/>
      <c r="R357" s="181" t="n"/>
      <c r="S357" s="170" t="n"/>
      <c r="V357" s="201" t="n"/>
      <c r="W357" s="9">
        <f>LEFT(B357,3)</f>
        <v/>
      </c>
      <c r="X357" s="47" t="n"/>
      <c r="Y357" s="47">
        <f>RIGHT(B357,AB357)</f>
        <v/>
      </c>
      <c r="Z357" s="47" t="n"/>
      <c r="AA357" s="47" t="n"/>
      <c r="AB357" s="193">
        <f>IF(AC357&lt;&gt;"-",7,6)</f>
        <v/>
      </c>
    </row>
    <row r="358" ht="13.5" customHeight="1" s="521">
      <c r="A358" s="201" t="n">
        <v>1830</v>
      </c>
      <c r="B358" s="170" t="inlineStr">
        <is>
          <t>18-PZSL-66102</t>
        </is>
      </c>
      <c r="C358" s="179" t="inlineStr">
        <is>
          <t>Limit Switch</t>
        </is>
      </c>
      <c r="D358" s="179" t="inlineStr">
        <is>
          <t>-</t>
        </is>
      </c>
      <c r="E358" s="179" t="inlineStr">
        <is>
          <t>1830-PS07-661</t>
        </is>
      </c>
      <c r="F358" s="650" t="inlineStr">
        <is>
          <t>PZSL</t>
        </is>
      </c>
      <c r="G358" s="178" t="inlineStr">
        <is>
          <t>DCS-DI</t>
        </is>
      </c>
      <c r="H358" s="179" t="inlineStr">
        <is>
          <t>-</t>
        </is>
      </c>
      <c r="I358" s="178" t="inlineStr">
        <is>
          <t>NAMUR(NO)</t>
        </is>
      </c>
      <c r="J358" s="202" t="inlineStr">
        <is>
          <t>NAMUR</t>
        </is>
      </c>
      <c r="K358" s="649" t="inlineStr">
        <is>
          <t>(NO)</t>
        </is>
      </c>
      <c r="L358" s="174" t="inlineStr">
        <is>
          <t>1</t>
        </is>
      </c>
      <c r="M358" s="178" t="inlineStr">
        <is>
          <t>-</t>
        </is>
      </c>
      <c r="N358" s="178" t="inlineStr">
        <is>
          <t>Yes</t>
        </is>
      </c>
      <c r="O358" s="178">
        <f>IF(N358="Yes","Y","N")</f>
        <v/>
      </c>
      <c r="P358" s="178" t="inlineStr">
        <is>
          <t>-</t>
        </is>
      </c>
      <c r="Q358" s="178" t="inlineStr">
        <is>
          <t>-</t>
        </is>
      </c>
      <c r="R358" s="181" t="inlineStr">
        <is>
          <t>C01</t>
        </is>
      </c>
      <c r="S358" s="170" t="inlineStr">
        <is>
          <t>18-30-016-iCC</t>
        </is>
      </c>
      <c r="T358" s="193" t="inlineStr">
        <is>
          <t>18-IJB-30-016</t>
        </is>
      </c>
      <c r="U358" s="507" t="inlineStr">
        <is>
          <t>DI-MI</t>
        </is>
      </c>
      <c r="V358" s="201" t="n">
        <v>1830</v>
      </c>
      <c r="W358" s="9">
        <f>LEFT(B358,3)</f>
        <v/>
      </c>
      <c r="X358" s="47">
        <f>F358</f>
        <v/>
      </c>
      <c r="Y358" s="47">
        <f>RIGHT(B358,AB358)</f>
        <v/>
      </c>
      <c r="Z358" s="47">
        <f>W358&amp;X358&amp;Y358</f>
        <v/>
      </c>
      <c r="AA358" s="47">
        <f>LEFT(Y358,1)</f>
        <v/>
      </c>
      <c r="AB358" s="193">
        <f>IF(AC358&lt;&gt;"-",7,6)</f>
        <v/>
      </c>
      <c r="AC358" s="193" t="inlineStr">
        <is>
          <t>-</t>
        </is>
      </c>
    </row>
    <row r="359" ht="13.5" customHeight="1" s="521">
      <c r="A359" s="201" t="n">
        <v>1830</v>
      </c>
      <c r="B359" s="170" t="inlineStr">
        <is>
          <t>18-HZSH-66102</t>
        </is>
      </c>
      <c r="C359" s="179" t="inlineStr">
        <is>
          <t>Limit Switch</t>
        </is>
      </c>
      <c r="D359" s="179" t="inlineStr">
        <is>
          <t>-</t>
        </is>
      </c>
      <c r="E359" s="179" t="inlineStr">
        <is>
          <t>1830-PS07-661</t>
        </is>
      </c>
      <c r="F359" s="650" t="inlineStr">
        <is>
          <t>HZSH</t>
        </is>
      </c>
      <c r="G359" s="178" t="inlineStr">
        <is>
          <t>DCS-DI</t>
        </is>
      </c>
      <c r="H359" s="179" t="inlineStr">
        <is>
          <t>-</t>
        </is>
      </c>
      <c r="I359" s="178" t="inlineStr">
        <is>
          <t>NAMUR(NO)</t>
        </is>
      </c>
      <c r="J359" s="202" t="inlineStr">
        <is>
          <t>NAMUR</t>
        </is>
      </c>
      <c r="K359" s="649" t="inlineStr">
        <is>
          <t>(NO)</t>
        </is>
      </c>
      <c r="L359" s="174" t="inlineStr">
        <is>
          <t>1</t>
        </is>
      </c>
      <c r="M359" s="178" t="inlineStr">
        <is>
          <t>-</t>
        </is>
      </c>
      <c r="N359" s="178" t="inlineStr">
        <is>
          <t>Yes</t>
        </is>
      </c>
      <c r="O359" s="178">
        <f>IF(N359="Yes","Y","N")</f>
        <v/>
      </c>
      <c r="P359" s="178" t="inlineStr">
        <is>
          <t>-</t>
        </is>
      </c>
      <c r="Q359" s="178" t="inlineStr">
        <is>
          <t>-</t>
        </is>
      </c>
      <c r="R359" s="181" t="inlineStr">
        <is>
          <t>C01</t>
        </is>
      </c>
      <c r="S359" s="170" t="inlineStr">
        <is>
          <t>18-30-016-iCC</t>
        </is>
      </c>
      <c r="T359" s="193" t="inlineStr">
        <is>
          <t>18-IJB-30-016</t>
        </is>
      </c>
      <c r="U359" s="507" t="inlineStr">
        <is>
          <t>DI-MI</t>
        </is>
      </c>
      <c r="V359" s="201" t="n">
        <v>1830</v>
      </c>
      <c r="W359" s="9">
        <f>LEFT(B359,3)</f>
        <v/>
      </c>
      <c r="X359" s="47">
        <f>F359</f>
        <v/>
      </c>
      <c r="Y359" s="47">
        <f>RIGHT(B359,AB359)</f>
        <v/>
      </c>
      <c r="Z359" s="47">
        <f>W359&amp;X359&amp;Y359</f>
        <v/>
      </c>
      <c r="AA359" s="47">
        <f>LEFT(Y359,1)</f>
        <v/>
      </c>
      <c r="AB359" s="193">
        <f>IF(AC359&lt;&gt;"-",7,6)</f>
        <v/>
      </c>
      <c r="AC359" s="193" t="inlineStr">
        <is>
          <t>-</t>
        </is>
      </c>
    </row>
    <row r="360" ht="13.5" customHeight="1" s="521">
      <c r="A360" s="201" t="n">
        <v>1830</v>
      </c>
      <c r="B360" s="170" t="inlineStr">
        <is>
          <t>18-HZSL-66102</t>
        </is>
      </c>
      <c r="C360" s="179" t="inlineStr">
        <is>
          <t>Limit Switch</t>
        </is>
      </c>
      <c r="D360" s="179" t="inlineStr">
        <is>
          <t>-</t>
        </is>
      </c>
      <c r="E360" s="179" t="inlineStr">
        <is>
          <t>1830-PS07-661</t>
        </is>
      </c>
      <c r="F360" s="650" t="inlineStr">
        <is>
          <t>HZSL</t>
        </is>
      </c>
      <c r="G360" s="178" t="inlineStr">
        <is>
          <t>DCS-DI</t>
        </is>
      </c>
      <c r="H360" s="179" t="inlineStr">
        <is>
          <t>-</t>
        </is>
      </c>
      <c r="I360" s="178" t="inlineStr">
        <is>
          <t>NAMUR(NO)</t>
        </is>
      </c>
      <c r="J360" s="202" t="inlineStr">
        <is>
          <t>NAMUR</t>
        </is>
      </c>
      <c r="K360" s="649" t="inlineStr">
        <is>
          <t>(NO)</t>
        </is>
      </c>
      <c r="L360" s="174" t="inlineStr">
        <is>
          <t>1</t>
        </is>
      </c>
      <c r="M360" s="178" t="inlineStr">
        <is>
          <t>-</t>
        </is>
      </c>
      <c r="N360" s="178" t="inlineStr">
        <is>
          <t>Yes</t>
        </is>
      </c>
      <c r="O360" s="178">
        <f>IF(N360="Yes","Y","N")</f>
        <v/>
      </c>
      <c r="P360" s="178" t="inlineStr">
        <is>
          <t>-</t>
        </is>
      </c>
      <c r="Q360" s="178" t="inlineStr">
        <is>
          <t>-</t>
        </is>
      </c>
      <c r="R360" s="181" t="inlineStr">
        <is>
          <t>C01</t>
        </is>
      </c>
      <c r="S360" s="170" t="inlineStr">
        <is>
          <t>18-30-016-iCC</t>
        </is>
      </c>
      <c r="T360" s="193" t="inlineStr">
        <is>
          <t>18-IJB-30-016</t>
        </is>
      </c>
      <c r="U360" s="507" t="inlineStr">
        <is>
          <t>DI-MI</t>
        </is>
      </c>
      <c r="V360" s="201" t="n">
        <v>1830</v>
      </c>
      <c r="W360" s="9">
        <f>LEFT(B360,3)</f>
        <v/>
      </c>
      <c r="X360" s="47">
        <f>F360</f>
        <v/>
      </c>
      <c r="Y360" s="47">
        <f>RIGHT(B360,AB360)</f>
        <v/>
      </c>
      <c r="Z360" s="47">
        <f>W360&amp;X360&amp;Y360</f>
        <v/>
      </c>
      <c r="AA360" s="47">
        <f>LEFT(Y360,1)</f>
        <v/>
      </c>
      <c r="AB360" s="193">
        <f>IF(AC360&lt;&gt;"-",7,6)</f>
        <v/>
      </c>
      <c r="AC360" s="193" t="inlineStr">
        <is>
          <t>-</t>
        </is>
      </c>
    </row>
    <row r="361" ht="13.5" customHeight="1" s="521">
      <c r="A361" s="201" t="n">
        <v>1830</v>
      </c>
      <c r="B361" s="170" t="inlineStr">
        <is>
          <t>18-XZSH-21101</t>
        </is>
      </c>
      <c r="C361" s="179" t="inlineStr">
        <is>
          <t>Limit Switch</t>
        </is>
      </c>
      <c r="D361" s="179" t="inlineStr">
        <is>
          <t>-</t>
        </is>
      </c>
      <c r="E361" s="179" t="inlineStr">
        <is>
          <t>1830-PS07-211</t>
        </is>
      </c>
      <c r="F361" s="650" t="inlineStr">
        <is>
          <t>HZSH</t>
        </is>
      </c>
      <c r="G361" s="178" t="inlineStr">
        <is>
          <t>DCS-DI</t>
        </is>
      </c>
      <c r="H361" s="179" t="inlineStr">
        <is>
          <t>-</t>
        </is>
      </c>
      <c r="I361" s="178" t="inlineStr">
        <is>
          <t>NAMUR(NO)</t>
        </is>
      </c>
      <c r="J361" s="202" t="inlineStr">
        <is>
          <t>NAMUR</t>
        </is>
      </c>
      <c r="K361" s="649" t="inlineStr">
        <is>
          <t>(NO)</t>
        </is>
      </c>
      <c r="L361" s="174" t="inlineStr">
        <is>
          <t>1</t>
        </is>
      </c>
      <c r="M361" s="178" t="inlineStr">
        <is>
          <t>-</t>
        </is>
      </c>
      <c r="N361" s="178" t="inlineStr">
        <is>
          <t>Yes</t>
        </is>
      </c>
      <c r="O361" s="178">
        <f>IF(N361="Yes","Y","N")</f>
        <v/>
      </c>
      <c r="P361" s="178" t="inlineStr">
        <is>
          <t>-</t>
        </is>
      </c>
      <c r="Q361" s="178" t="inlineStr">
        <is>
          <t>-</t>
        </is>
      </c>
      <c r="R361" s="181" t="inlineStr">
        <is>
          <t>C01</t>
        </is>
      </c>
      <c r="S361" s="170" t="inlineStr">
        <is>
          <t>18-30-002-iCC</t>
        </is>
      </c>
      <c r="T361" s="193" t="inlineStr">
        <is>
          <t>18-IJB-30-002</t>
        </is>
      </c>
      <c r="U361" s="507" t="inlineStr">
        <is>
          <t>DI-MI</t>
        </is>
      </c>
      <c r="V361" s="201" t="n">
        <v>1830</v>
      </c>
      <c r="W361" s="9">
        <f>LEFT(B361,3)</f>
        <v/>
      </c>
      <c r="X361" s="47">
        <f>F361</f>
        <v/>
      </c>
      <c r="Y361" s="47">
        <f>RIGHT(B361,AB361)</f>
        <v/>
      </c>
      <c r="Z361" s="47">
        <f>W361&amp;X361&amp;Y361</f>
        <v/>
      </c>
      <c r="AA361" s="47">
        <f>LEFT(Y361,1)</f>
        <v/>
      </c>
      <c r="AB361" s="193">
        <f>IF(AC361&lt;&gt;"-",7,6)</f>
        <v/>
      </c>
      <c r="AC361" s="193" t="inlineStr">
        <is>
          <t>-</t>
        </is>
      </c>
    </row>
    <row r="362" ht="13.5" customHeight="1" s="521">
      <c r="A362" s="201" t="n">
        <v>1830</v>
      </c>
      <c r="B362" s="170" t="inlineStr">
        <is>
          <t>18-XZSL-21101</t>
        </is>
      </c>
      <c r="C362" s="179" t="inlineStr">
        <is>
          <t>Limit Switch</t>
        </is>
      </c>
      <c r="D362" s="179" t="inlineStr">
        <is>
          <t>-</t>
        </is>
      </c>
      <c r="E362" s="179" t="inlineStr">
        <is>
          <t>1830-PS07-211</t>
        </is>
      </c>
      <c r="F362" s="650" t="inlineStr">
        <is>
          <t>HZSL</t>
        </is>
      </c>
      <c r="G362" s="178" t="inlineStr">
        <is>
          <t>DCS-DI</t>
        </is>
      </c>
      <c r="H362" s="179" t="inlineStr">
        <is>
          <t>-</t>
        </is>
      </c>
      <c r="I362" s="178" t="inlineStr">
        <is>
          <t>NAMUR(NO)</t>
        </is>
      </c>
      <c r="J362" s="202" t="inlineStr">
        <is>
          <t>NAMUR</t>
        </is>
      </c>
      <c r="K362" s="649" t="inlineStr">
        <is>
          <t>(NO)</t>
        </is>
      </c>
      <c r="L362" s="174" t="inlineStr">
        <is>
          <t>1</t>
        </is>
      </c>
      <c r="M362" s="178" t="inlineStr">
        <is>
          <t>-</t>
        </is>
      </c>
      <c r="N362" s="178" t="inlineStr">
        <is>
          <t>Yes</t>
        </is>
      </c>
      <c r="O362" s="178">
        <f>IF(N362="Yes","Y","N")</f>
        <v/>
      </c>
      <c r="P362" s="178" t="inlineStr">
        <is>
          <t>-</t>
        </is>
      </c>
      <c r="Q362" s="178" t="inlineStr">
        <is>
          <t>-</t>
        </is>
      </c>
      <c r="R362" s="181" t="inlineStr">
        <is>
          <t>C01</t>
        </is>
      </c>
      <c r="S362" s="170" t="inlineStr">
        <is>
          <t>18-30-002-iCC</t>
        </is>
      </c>
      <c r="T362" s="193" t="inlineStr">
        <is>
          <t>18-IJB-30-002</t>
        </is>
      </c>
      <c r="U362" s="507" t="inlineStr">
        <is>
          <t>DI-MI</t>
        </is>
      </c>
      <c r="V362" s="201" t="n">
        <v>1830</v>
      </c>
      <c r="W362" s="9">
        <f>LEFT(B362,3)</f>
        <v/>
      </c>
      <c r="X362" s="47">
        <f>F362</f>
        <v/>
      </c>
      <c r="Y362" s="47">
        <f>RIGHT(B362,AB362)</f>
        <v/>
      </c>
      <c r="Z362" s="47">
        <f>W362&amp;X362&amp;Y362</f>
        <v/>
      </c>
      <c r="AA362" s="47">
        <f>LEFT(Y362,1)</f>
        <v/>
      </c>
      <c r="AB362" s="193">
        <f>IF(AC362&lt;&gt;"-",7,6)</f>
        <v/>
      </c>
      <c r="AC362" s="193" t="inlineStr">
        <is>
          <t>-</t>
        </is>
      </c>
    </row>
    <row r="363" ht="13.5" customHeight="1" s="521">
      <c r="A363" s="201" t="n">
        <v>1830</v>
      </c>
      <c r="B363" s="170" t="inlineStr">
        <is>
          <t>18-XZSH-21103</t>
        </is>
      </c>
      <c r="C363" s="179" t="inlineStr">
        <is>
          <t>Limit Switch</t>
        </is>
      </c>
      <c r="D363" s="179" t="inlineStr">
        <is>
          <t>-</t>
        </is>
      </c>
      <c r="E363" s="179" t="inlineStr">
        <is>
          <t>1830-PS07-211</t>
        </is>
      </c>
      <c r="F363" s="650" t="inlineStr">
        <is>
          <t>HZSH</t>
        </is>
      </c>
      <c r="G363" s="178" t="inlineStr">
        <is>
          <t>DCS-DI</t>
        </is>
      </c>
      <c r="H363" s="179" t="inlineStr">
        <is>
          <t>-</t>
        </is>
      </c>
      <c r="I363" s="178" t="inlineStr">
        <is>
          <t>NAMUR(NO)</t>
        </is>
      </c>
      <c r="J363" s="202" t="inlineStr">
        <is>
          <t>NAMUR</t>
        </is>
      </c>
      <c r="K363" s="649" t="inlineStr">
        <is>
          <t>(NO)</t>
        </is>
      </c>
      <c r="L363" s="174" t="inlineStr">
        <is>
          <t>1</t>
        </is>
      </c>
      <c r="M363" s="178" t="inlineStr">
        <is>
          <t>-</t>
        </is>
      </c>
      <c r="N363" s="178" t="inlineStr">
        <is>
          <t>Yes</t>
        </is>
      </c>
      <c r="O363" s="178">
        <f>IF(N363="Yes","Y","N")</f>
        <v/>
      </c>
      <c r="P363" s="178" t="inlineStr">
        <is>
          <t>-</t>
        </is>
      </c>
      <c r="Q363" s="178" t="inlineStr">
        <is>
          <t>-</t>
        </is>
      </c>
      <c r="R363" s="181" t="inlineStr">
        <is>
          <t>C01</t>
        </is>
      </c>
      <c r="S363" s="170" t="inlineStr">
        <is>
          <t>18-30-002-iCC</t>
        </is>
      </c>
      <c r="T363" s="193" t="inlineStr">
        <is>
          <t>18-IJB-30-002</t>
        </is>
      </c>
      <c r="U363" s="507" t="inlineStr">
        <is>
          <t>DI-MI</t>
        </is>
      </c>
      <c r="V363" s="201" t="n">
        <v>1830</v>
      </c>
      <c r="W363" s="9">
        <f>LEFT(B363,3)</f>
        <v/>
      </c>
      <c r="X363" s="47">
        <f>F363</f>
        <v/>
      </c>
      <c r="Y363" s="47">
        <f>RIGHT(B363,AB363)</f>
        <v/>
      </c>
      <c r="Z363" s="47">
        <f>W363&amp;X363&amp;Y363</f>
        <v/>
      </c>
      <c r="AA363" s="47">
        <f>LEFT(Y363,1)</f>
        <v/>
      </c>
      <c r="AB363" s="193">
        <f>IF(AC363&lt;&gt;"-",7,6)</f>
        <v/>
      </c>
      <c r="AC363" s="193" t="inlineStr">
        <is>
          <t>-</t>
        </is>
      </c>
    </row>
    <row r="364" ht="13.5" customHeight="1" s="521">
      <c r="A364" s="201" t="n">
        <v>1830</v>
      </c>
      <c r="B364" s="170" t="inlineStr">
        <is>
          <t>18-XZSL-21103</t>
        </is>
      </c>
      <c r="C364" s="179" t="inlineStr">
        <is>
          <t>Limit Switch</t>
        </is>
      </c>
      <c r="D364" s="179" t="inlineStr">
        <is>
          <t>-</t>
        </is>
      </c>
      <c r="E364" s="179" t="inlineStr">
        <is>
          <t>1830-PS07-211</t>
        </is>
      </c>
      <c r="F364" s="650" t="inlineStr">
        <is>
          <t>HZSL</t>
        </is>
      </c>
      <c r="G364" s="178" t="inlineStr">
        <is>
          <t>DCS-DI</t>
        </is>
      </c>
      <c r="H364" s="179" t="inlineStr">
        <is>
          <t>-</t>
        </is>
      </c>
      <c r="I364" s="178" t="inlineStr">
        <is>
          <t>NAMUR(NO)</t>
        </is>
      </c>
      <c r="J364" s="202" t="inlineStr">
        <is>
          <t>NAMUR</t>
        </is>
      </c>
      <c r="K364" s="649" t="inlineStr">
        <is>
          <t>(NO)</t>
        </is>
      </c>
      <c r="L364" s="174" t="inlineStr">
        <is>
          <t>1</t>
        </is>
      </c>
      <c r="M364" s="178" t="inlineStr">
        <is>
          <t>-</t>
        </is>
      </c>
      <c r="N364" s="178" t="inlineStr">
        <is>
          <t>Yes</t>
        </is>
      </c>
      <c r="O364" s="178">
        <f>IF(N364="Yes","Y","N")</f>
        <v/>
      </c>
      <c r="P364" s="178" t="inlineStr">
        <is>
          <t>-</t>
        </is>
      </c>
      <c r="Q364" s="178" t="inlineStr">
        <is>
          <t>-</t>
        </is>
      </c>
      <c r="R364" s="181" t="inlineStr">
        <is>
          <t>C01</t>
        </is>
      </c>
      <c r="S364" s="170" t="inlineStr">
        <is>
          <t>18-30-002-iCC</t>
        </is>
      </c>
      <c r="T364" s="193" t="inlineStr">
        <is>
          <t>18-IJB-30-002</t>
        </is>
      </c>
      <c r="U364" s="507" t="inlineStr">
        <is>
          <t>DI-MI</t>
        </is>
      </c>
      <c r="V364" s="201" t="n">
        <v>1830</v>
      </c>
      <c r="W364" s="9">
        <f>LEFT(B364,3)</f>
        <v/>
      </c>
      <c r="X364" s="47">
        <f>F364</f>
        <v/>
      </c>
      <c r="Y364" s="47">
        <f>RIGHT(B364,AB364)</f>
        <v/>
      </c>
      <c r="Z364" s="47">
        <f>W364&amp;X364&amp;Y364</f>
        <v/>
      </c>
      <c r="AA364" s="47">
        <f>LEFT(Y364,1)</f>
        <v/>
      </c>
      <c r="AB364" s="193">
        <f>IF(AC364&lt;&gt;"-",7,6)</f>
        <v/>
      </c>
      <c r="AC364" s="193" t="inlineStr">
        <is>
          <t>-</t>
        </is>
      </c>
    </row>
    <row r="365" ht="13.5" customHeight="1" s="521">
      <c r="A365" s="201" t="n">
        <v>1830</v>
      </c>
      <c r="B365" s="170" t="inlineStr">
        <is>
          <t>18-XZSH-21104</t>
        </is>
      </c>
      <c r="C365" s="179" t="inlineStr">
        <is>
          <t>Limit Switch</t>
        </is>
      </c>
      <c r="D365" s="179" t="inlineStr">
        <is>
          <t>-</t>
        </is>
      </c>
      <c r="E365" s="179" t="inlineStr">
        <is>
          <t>1830-PS07-211</t>
        </is>
      </c>
      <c r="F365" s="650" t="inlineStr">
        <is>
          <t>HZSH</t>
        </is>
      </c>
      <c r="G365" s="178" t="inlineStr">
        <is>
          <t>DCS-DI</t>
        </is>
      </c>
      <c r="H365" s="179" t="inlineStr">
        <is>
          <t>-</t>
        </is>
      </c>
      <c r="I365" s="178" t="inlineStr">
        <is>
          <t>NAMUR(NO)</t>
        </is>
      </c>
      <c r="J365" s="202" t="inlineStr">
        <is>
          <t>NAMUR</t>
        </is>
      </c>
      <c r="K365" s="649" t="inlineStr">
        <is>
          <t>(NO)</t>
        </is>
      </c>
      <c r="L365" s="174" t="inlineStr">
        <is>
          <t>1</t>
        </is>
      </c>
      <c r="M365" s="178" t="inlineStr">
        <is>
          <t>-</t>
        </is>
      </c>
      <c r="N365" s="178" t="inlineStr">
        <is>
          <t>Yes</t>
        </is>
      </c>
      <c r="O365" s="178">
        <f>IF(N365="Yes","Y","N")</f>
        <v/>
      </c>
      <c r="P365" s="178" t="inlineStr">
        <is>
          <t>-</t>
        </is>
      </c>
      <c r="Q365" s="178" t="inlineStr">
        <is>
          <t>-</t>
        </is>
      </c>
      <c r="R365" s="181" t="inlineStr">
        <is>
          <t>C01</t>
        </is>
      </c>
      <c r="S365" s="170" t="inlineStr">
        <is>
          <t>18-30-002-iCC</t>
        </is>
      </c>
      <c r="T365" s="193" t="inlineStr">
        <is>
          <t>18-IJB-30-002</t>
        </is>
      </c>
      <c r="U365" s="507" t="inlineStr">
        <is>
          <t>DI-MI</t>
        </is>
      </c>
      <c r="V365" s="201" t="n">
        <v>1830</v>
      </c>
      <c r="W365" s="9">
        <f>LEFT(B365,3)</f>
        <v/>
      </c>
      <c r="X365" s="47">
        <f>F365</f>
        <v/>
      </c>
      <c r="Y365" s="47">
        <f>RIGHT(B365,AB365)</f>
        <v/>
      </c>
      <c r="Z365" s="47">
        <f>W365&amp;X365&amp;Y365</f>
        <v/>
      </c>
      <c r="AA365" s="47">
        <f>LEFT(Y365,1)</f>
        <v/>
      </c>
      <c r="AB365" s="193">
        <f>IF(AC365&lt;&gt;"-",7,6)</f>
        <v/>
      </c>
      <c r="AC365" s="193" t="inlineStr">
        <is>
          <t>-</t>
        </is>
      </c>
    </row>
    <row r="366" ht="13.5" customHeight="1" s="521">
      <c r="A366" s="201" t="n">
        <v>1830</v>
      </c>
      <c r="B366" s="170" t="inlineStr">
        <is>
          <t>18-XZSL-21104</t>
        </is>
      </c>
      <c r="C366" s="179" t="inlineStr">
        <is>
          <t>Limit Switch</t>
        </is>
      </c>
      <c r="D366" s="179" t="inlineStr">
        <is>
          <t>-</t>
        </is>
      </c>
      <c r="E366" s="179" t="inlineStr">
        <is>
          <t>1830-PS07-211</t>
        </is>
      </c>
      <c r="F366" s="650" t="inlineStr">
        <is>
          <t>HZSL</t>
        </is>
      </c>
      <c r="G366" s="178" t="inlineStr">
        <is>
          <t>DCS-DI</t>
        </is>
      </c>
      <c r="H366" s="179" t="inlineStr">
        <is>
          <t>-</t>
        </is>
      </c>
      <c r="I366" s="178" t="inlineStr">
        <is>
          <t>NAMUR(NO)</t>
        </is>
      </c>
      <c r="J366" s="202" t="inlineStr">
        <is>
          <t>NAMUR</t>
        </is>
      </c>
      <c r="K366" s="649" t="inlineStr">
        <is>
          <t>(NO)</t>
        </is>
      </c>
      <c r="L366" s="174" t="inlineStr">
        <is>
          <t>1</t>
        </is>
      </c>
      <c r="M366" s="178" t="inlineStr">
        <is>
          <t>-</t>
        </is>
      </c>
      <c r="N366" s="178" t="inlineStr">
        <is>
          <t>Yes</t>
        </is>
      </c>
      <c r="O366" s="178">
        <f>IF(N366="Yes","Y","N")</f>
        <v/>
      </c>
      <c r="P366" s="178" t="inlineStr">
        <is>
          <t>-</t>
        </is>
      </c>
      <c r="Q366" s="178" t="inlineStr">
        <is>
          <t>-</t>
        </is>
      </c>
      <c r="R366" s="181" t="inlineStr">
        <is>
          <t>C01</t>
        </is>
      </c>
      <c r="S366" s="170" t="inlineStr">
        <is>
          <t>18-30-002-iCC</t>
        </is>
      </c>
      <c r="T366" s="193" t="inlineStr">
        <is>
          <t>18-IJB-30-002</t>
        </is>
      </c>
      <c r="U366" s="507" t="inlineStr">
        <is>
          <t>DI-MI</t>
        </is>
      </c>
      <c r="V366" s="201" t="n">
        <v>1830</v>
      </c>
      <c r="W366" s="9">
        <f>LEFT(B366,3)</f>
        <v/>
      </c>
      <c r="X366" s="47">
        <f>F366</f>
        <v/>
      </c>
      <c r="Y366" s="47">
        <f>RIGHT(B366,AB366)</f>
        <v/>
      </c>
      <c r="Z366" s="47">
        <f>W366&amp;X366&amp;Y366</f>
        <v/>
      </c>
      <c r="AA366" s="47">
        <f>LEFT(Y366,1)</f>
        <v/>
      </c>
      <c r="AB366" s="193">
        <f>IF(AC366&lt;&gt;"-",7,6)</f>
        <v/>
      </c>
      <c r="AC366" s="193" t="inlineStr">
        <is>
          <t>-</t>
        </is>
      </c>
    </row>
    <row r="367" ht="13.5" customHeight="1" s="521">
      <c r="A367" s="201" t="n">
        <v>1830</v>
      </c>
      <c r="B367" s="170" t="inlineStr">
        <is>
          <t>18-XZSH-23101</t>
        </is>
      </c>
      <c r="C367" s="179" t="inlineStr">
        <is>
          <t>Limit Switch</t>
        </is>
      </c>
      <c r="D367" s="179" t="inlineStr">
        <is>
          <t>-</t>
        </is>
      </c>
      <c r="E367" s="179" t="inlineStr">
        <is>
          <t>1830-PS07-231</t>
        </is>
      </c>
      <c r="F367" s="650" t="inlineStr">
        <is>
          <t>XZSH</t>
        </is>
      </c>
      <c r="G367" s="178" t="inlineStr">
        <is>
          <t>DCS-DI</t>
        </is>
      </c>
      <c r="H367" s="179" t="inlineStr">
        <is>
          <t>-</t>
        </is>
      </c>
      <c r="I367" s="178" t="inlineStr">
        <is>
          <t>NAMUR(NO)</t>
        </is>
      </c>
      <c r="J367" s="202" t="inlineStr">
        <is>
          <t>NAMUR</t>
        </is>
      </c>
      <c r="K367" s="649" t="inlineStr">
        <is>
          <t>(NO)</t>
        </is>
      </c>
      <c r="L367" s="174" t="inlineStr">
        <is>
          <t>1</t>
        </is>
      </c>
      <c r="M367" s="178" t="inlineStr">
        <is>
          <t>-</t>
        </is>
      </c>
      <c r="N367" s="178" t="inlineStr">
        <is>
          <t>Yes</t>
        </is>
      </c>
      <c r="O367" s="178">
        <f>IF(N367="Yes","Y","N")</f>
        <v/>
      </c>
      <c r="P367" s="178" t="inlineStr">
        <is>
          <t>-</t>
        </is>
      </c>
      <c r="Q367" s="178" t="inlineStr">
        <is>
          <t>-</t>
        </is>
      </c>
      <c r="R367" s="181" t="inlineStr">
        <is>
          <t>C01</t>
        </is>
      </c>
      <c r="S367" s="170" t="inlineStr">
        <is>
          <t>18-30-013-iCC</t>
        </is>
      </c>
      <c r="T367" s="193" t="inlineStr">
        <is>
          <t>18-IJB-30-013</t>
        </is>
      </c>
      <c r="U367" s="507" t="inlineStr">
        <is>
          <t>DI-MI</t>
        </is>
      </c>
      <c r="V367" s="201" t="n">
        <v>1830</v>
      </c>
      <c r="W367" s="9">
        <f>LEFT(B367,3)</f>
        <v/>
      </c>
      <c r="X367" s="47">
        <f>F367</f>
        <v/>
      </c>
      <c r="Y367" s="47">
        <f>RIGHT(B367,AB367)</f>
        <v/>
      </c>
      <c r="Z367" s="47">
        <f>W367&amp;X367&amp;Y367</f>
        <v/>
      </c>
      <c r="AA367" s="47">
        <f>LEFT(Y367,1)</f>
        <v/>
      </c>
      <c r="AB367" s="193">
        <f>IF(AC367&lt;&gt;"-",7,6)</f>
        <v/>
      </c>
      <c r="AC367" s="193" t="inlineStr">
        <is>
          <t>-</t>
        </is>
      </c>
    </row>
    <row r="368" ht="13.5" customHeight="1" s="521">
      <c r="A368" s="201" t="n">
        <v>1830</v>
      </c>
      <c r="B368" s="170" t="inlineStr">
        <is>
          <t>18-XZSL-23101</t>
        </is>
      </c>
      <c r="C368" s="179" t="inlineStr">
        <is>
          <t>Limit Switch</t>
        </is>
      </c>
      <c r="D368" s="179" t="inlineStr">
        <is>
          <t>-</t>
        </is>
      </c>
      <c r="E368" s="179" t="inlineStr">
        <is>
          <t>1830-PS07-231</t>
        </is>
      </c>
      <c r="F368" s="650" t="inlineStr">
        <is>
          <t>HZSL</t>
        </is>
      </c>
      <c r="G368" s="178" t="inlineStr">
        <is>
          <t>DCS-DI</t>
        </is>
      </c>
      <c r="H368" s="179" t="inlineStr">
        <is>
          <t>-</t>
        </is>
      </c>
      <c r="I368" s="178" t="inlineStr">
        <is>
          <t>NAMUR(NO)</t>
        </is>
      </c>
      <c r="J368" s="202" t="inlineStr">
        <is>
          <t>NAMUR</t>
        </is>
      </c>
      <c r="K368" s="649" t="inlineStr">
        <is>
          <t>(NO)</t>
        </is>
      </c>
      <c r="L368" s="174" t="inlineStr">
        <is>
          <t>1</t>
        </is>
      </c>
      <c r="M368" s="178" t="inlineStr">
        <is>
          <t>-</t>
        </is>
      </c>
      <c r="N368" s="178" t="inlineStr">
        <is>
          <t>Yes</t>
        </is>
      </c>
      <c r="O368" s="178">
        <f>IF(N368="Yes","Y","N")</f>
        <v/>
      </c>
      <c r="P368" s="178" t="inlineStr">
        <is>
          <t>-</t>
        </is>
      </c>
      <c r="Q368" s="178" t="inlineStr">
        <is>
          <t>-</t>
        </is>
      </c>
      <c r="R368" s="181" t="inlineStr">
        <is>
          <t>C01</t>
        </is>
      </c>
      <c r="S368" s="170" t="inlineStr">
        <is>
          <t>18-30-013-iCC</t>
        </is>
      </c>
      <c r="T368" s="193" t="inlineStr">
        <is>
          <t>18-IJB-30-013</t>
        </is>
      </c>
      <c r="U368" s="507" t="inlineStr">
        <is>
          <t>DI-MI</t>
        </is>
      </c>
      <c r="V368" s="201" t="n">
        <v>1830</v>
      </c>
      <c r="W368" s="9">
        <f>LEFT(B368,3)</f>
        <v/>
      </c>
      <c r="X368" s="47">
        <f>F368</f>
        <v/>
      </c>
      <c r="Y368" s="47">
        <f>RIGHT(B368,AB368)</f>
        <v/>
      </c>
      <c r="Z368" s="47">
        <f>W368&amp;X368&amp;Y368</f>
        <v/>
      </c>
      <c r="AA368" s="47">
        <f>LEFT(Y368,1)</f>
        <v/>
      </c>
      <c r="AB368" s="193">
        <f>IF(AC368&lt;&gt;"-",7,6)</f>
        <v/>
      </c>
      <c r="AC368" s="193" t="inlineStr">
        <is>
          <t>-</t>
        </is>
      </c>
    </row>
    <row r="369" ht="13.5" customHeight="1" s="521">
      <c r="A369" s="201" t="n">
        <v>1830</v>
      </c>
      <c r="B369" s="170" t="inlineStr">
        <is>
          <t>18-XZSH-24102</t>
        </is>
      </c>
      <c r="C369" s="179" t="inlineStr">
        <is>
          <t>Limit Switch</t>
        </is>
      </c>
      <c r="D369" s="179" t="inlineStr">
        <is>
          <t>-</t>
        </is>
      </c>
      <c r="E369" s="179" t="inlineStr">
        <is>
          <t>1830-PS07-241</t>
        </is>
      </c>
      <c r="F369" s="650" t="inlineStr">
        <is>
          <t>XZSH</t>
        </is>
      </c>
      <c r="G369" s="178" t="inlineStr">
        <is>
          <t>DCS-DI</t>
        </is>
      </c>
      <c r="H369" s="179" t="inlineStr">
        <is>
          <t>-</t>
        </is>
      </c>
      <c r="I369" s="178" t="inlineStr">
        <is>
          <t>NAMUR(NO)</t>
        </is>
      </c>
      <c r="J369" s="202" t="inlineStr">
        <is>
          <t>NAMUR</t>
        </is>
      </c>
      <c r="K369" s="649" t="inlineStr">
        <is>
          <t>(NO)</t>
        </is>
      </c>
      <c r="L369" s="174" t="inlineStr">
        <is>
          <t>1</t>
        </is>
      </c>
      <c r="M369" s="178" t="inlineStr">
        <is>
          <t>-</t>
        </is>
      </c>
      <c r="N369" s="178" t="inlineStr">
        <is>
          <t>Yes</t>
        </is>
      </c>
      <c r="O369" s="178">
        <f>IF(N369="Yes","Y","N")</f>
        <v/>
      </c>
      <c r="P369" s="178" t="inlineStr">
        <is>
          <t>-</t>
        </is>
      </c>
      <c r="Q369" s="178" t="inlineStr">
        <is>
          <t>-</t>
        </is>
      </c>
      <c r="R369" s="181" t="inlineStr">
        <is>
          <t>C01</t>
        </is>
      </c>
      <c r="S369" s="170" t="inlineStr">
        <is>
          <t>18-30-013-iCC</t>
        </is>
      </c>
      <c r="T369" s="193" t="inlineStr">
        <is>
          <t>18-IJB-30-013</t>
        </is>
      </c>
      <c r="U369" s="507" t="inlineStr">
        <is>
          <t>DI-MI</t>
        </is>
      </c>
      <c r="V369" s="201" t="n">
        <v>1830</v>
      </c>
      <c r="W369" s="9">
        <f>LEFT(B369,3)</f>
        <v/>
      </c>
      <c r="X369" s="47">
        <f>F369</f>
        <v/>
      </c>
      <c r="Y369" s="47">
        <f>RIGHT(B369,AB369)</f>
        <v/>
      </c>
      <c r="Z369" s="47">
        <f>W369&amp;X369&amp;Y369</f>
        <v/>
      </c>
      <c r="AA369" s="47">
        <f>LEFT(Y369,1)</f>
        <v/>
      </c>
      <c r="AB369" s="193">
        <f>IF(AC369&lt;&gt;"-",7,6)</f>
        <v/>
      </c>
      <c r="AC369" s="193" t="inlineStr">
        <is>
          <t>-</t>
        </is>
      </c>
    </row>
    <row r="370" ht="13.5" customHeight="1" s="521">
      <c r="A370" s="201" t="n">
        <v>1830</v>
      </c>
      <c r="B370" s="170" t="inlineStr">
        <is>
          <t>18-XZSL-24102</t>
        </is>
      </c>
      <c r="C370" s="179" t="inlineStr">
        <is>
          <t>Limit Switch</t>
        </is>
      </c>
      <c r="D370" s="179" t="inlineStr">
        <is>
          <t>-</t>
        </is>
      </c>
      <c r="E370" s="179" t="inlineStr">
        <is>
          <t>1830-PS07-241</t>
        </is>
      </c>
      <c r="F370" s="650" t="inlineStr">
        <is>
          <t>XZSL</t>
        </is>
      </c>
      <c r="G370" s="178" t="inlineStr">
        <is>
          <t>DCS-DI</t>
        </is>
      </c>
      <c r="H370" s="179" t="inlineStr">
        <is>
          <t>-</t>
        </is>
      </c>
      <c r="I370" s="178" t="inlineStr">
        <is>
          <t>NAMUR(NO)</t>
        </is>
      </c>
      <c r="J370" s="202" t="inlineStr">
        <is>
          <t>NAMUR</t>
        </is>
      </c>
      <c r="K370" s="649" t="inlineStr">
        <is>
          <t>(NO)</t>
        </is>
      </c>
      <c r="L370" s="174" t="inlineStr">
        <is>
          <t>1</t>
        </is>
      </c>
      <c r="M370" s="178" t="inlineStr">
        <is>
          <t>-</t>
        </is>
      </c>
      <c r="N370" s="178" t="inlineStr">
        <is>
          <t>Yes</t>
        </is>
      </c>
      <c r="O370" s="178">
        <f>IF(N370="Yes","Y","N")</f>
        <v/>
      </c>
      <c r="P370" s="178" t="inlineStr">
        <is>
          <t>-</t>
        </is>
      </c>
      <c r="Q370" s="178" t="inlineStr">
        <is>
          <t>-</t>
        </is>
      </c>
      <c r="R370" s="181" t="inlineStr">
        <is>
          <t>C01</t>
        </is>
      </c>
      <c r="S370" s="170" t="inlineStr">
        <is>
          <t>18-30-013-iCC</t>
        </is>
      </c>
      <c r="T370" s="193" t="inlineStr">
        <is>
          <t>18-IJB-30-013</t>
        </is>
      </c>
      <c r="U370" s="507" t="inlineStr">
        <is>
          <t>DI-MI</t>
        </is>
      </c>
      <c r="V370" s="201" t="n">
        <v>1830</v>
      </c>
      <c r="W370" s="9">
        <f>LEFT(B370,3)</f>
        <v/>
      </c>
      <c r="X370" s="47">
        <f>F370</f>
        <v/>
      </c>
      <c r="Y370" s="47">
        <f>RIGHT(B370,AB370)</f>
        <v/>
      </c>
      <c r="Z370" s="47">
        <f>W370&amp;X370&amp;Y370</f>
        <v/>
      </c>
      <c r="AA370" s="47">
        <f>LEFT(Y370,1)</f>
        <v/>
      </c>
      <c r="AB370" s="193">
        <f>IF(AC370&lt;&gt;"-",7,6)</f>
        <v/>
      </c>
      <c r="AC370" s="193" t="inlineStr">
        <is>
          <t>-</t>
        </is>
      </c>
    </row>
    <row r="371" ht="13.5" customHeight="1" s="521">
      <c r="A371" s="201" t="n">
        <v>1830</v>
      </c>
      <c r="B371" s="170" t="inlineStr">
        <is>
          <t>18-XZSH-36101</t>
        </is>
      </c>
      <c r="C371" s="179" t="inlineStr">
        <is>
          <t>Limit Switch</t>
        </is>
      </c>
      <c r="D371" s="179" t="inlineStr">
        <is>
          <t>-</t>
        </is>
      </c>
      <c r="E371" s="179" t="inlineStr">
        <is>
          <t>1830-PS07-361</t>
        </is>
      </c>
      <c r="F371" s="650" t="inlineStr">
        <is>
          <t>XZSH</t>
        </is>
      </c>
      <c r="G371" s="178" t="inlineStr">
        <is>
          <t>DCS-DI</t>
        </is>
      </c>
      <c r="H371" s="179" t="inlineStr">
        <is>
          <t>-</t>
        </is>
      </c>
      <c r="I371" s="178" t="inlineStr">
        <is>
          <t>NAMUR(NO)</t>
        </is>
      </c>
      <c r="J371" s="202" t="inlineStr">
        <is>
          <t>NAMUR</t>
        </is>
      </c>
      <c r="K371" s="649" t="inlineStr">
        <is>
          <t>(NO)</t>
        </is>
      </c>
      <c r="L371" s="174" t="inlineStr">
        <is>
          <t>1</t>
        </is>
      </c>
      <c r="M371" s="178" t="inlineStr">
        <is>
          <t>-</t>
        </is>
      </c>
      <c r="N371" s="178" t="inlineStr">
        <is>
          <t>Yes</t>
        </is>
      </c>
      <c r="O371" s="178">
        <f>IF(N371="Yes","Y","N")</f>
        <v/>
      </c>
      <c r="P371" s="178" t="inlineStr">
        <is>
          <t>-</t>
        </is>
      </c>
      <c r="Q371" s="178" t="inlineStr">
        <is>
          <t>-</t>
        </is>
      </c>
      <c r="R371" s="181" t="inlineStr">
        <is>
          <t>C01</t>
        </is>
      </c>
      <c r="S371" s="170" t="inlineStr">
        <is>
          <t>18-30-003-iCC</t>
        </is>
      </c>
      <c r="T371" s="193" t="inlineStr">
        <is>
          <t>18-IJB-30-003</t>
        </is>
      </c>
      <c r="U371" s="507" t="inlineStr">
        <is>
          <t>DI-MI</t>
        </is>
      </c>
      <c r="V371" s="201" t="n">
        <v>1830</v>
      </c>
      <c r="W371" s="9">
        <f>LEFT(B371,3)</f>
        <v/>
      </c>
      <c r="X371" s="47">
        <f>F371</f>
        <v/>
      </c>
      <c r="Y371" s="47">
        <f>RIGHT(B371,AB371)</f>
        <v/>
      </c>
      <c r="Z371" s="47">
        <f>W371&amp;X371&amp;Y371</f>
        <v/>
      </c>
      <c r="AA371" s="47">
        <f>LEFT(Y371,1)</f>
        <v/>
      </c>
      <c r="AB371" s="193">
        <f>IF(AC371&lt;&gt;"-",7,6)</f>
        <v/>
      </c>
      <c r="AC371" s="193" t="inlineStr">
        <is>
          <t>-</t>
        </is>
      </c>
    </row>
    <row r="372" ht="13.5" customHeight="1" s="521">
      <c r="A372" s="201" t="n">
        <v>1830</v>
      </c>
      <c r="B372" s="170" t="inlineStr">
        <is>
          <t>18-XZSL-36101</t>
        </is>
      </c>
      <c r="C372" s="179" t="inlineStr">
        <is>
          <t>Limit Switch</t>
        </is>
      </c>
      <c r="D372" s="179" t="inlineStr">
        <is>
          <t>-</t>
        </is>
      </c>
      <c r="E372" s="179" t="inlineStr">
        <is>
          <t>1830-PS07-361</t>
        </is>
      </c>
      <c r="F372" s="650" t="inlineStr">
        <is>
          <t>XZSL</t>
        </is>
      </c>
      <c r="G372" s="178" t="inlineStr">
        <is>
          <t>DCS-DI</t>
        </is>
      </c>
      <c r="H372" s="179" t="inlineStr">
        <is>
          <t>-</t>
        </is>
      </c>
      <c r="I372" s="178" t="inlineStr">
        <is>
          <t>NAMUR(NO)</t>
        </is>
      </c>
      <c r="J372" s="202" t="inlineStr">
        <is>
          <t>NAMUR</t>
        </is>
      </c>
      <c r="K372" s="649" t="inlineStr">
        <is>
          <t>(NO)</t>
        </is>
      </c>
      <c r="L372" s="174" t="inlineStr">
        <is>
          <t>1</t>
        </is>
      </c>
      <c r="M372" s="178" t="inlineStr">
        <is>
          <t>-</t>
        </is>
      </c>
      <c r="N372" s="178" t="inlineStr">
        <is>
          <t>Yes</t>
        </is>
      </c>
      <c r="O372" s="178">
        <f>IF(N372="Yes","Y","N")</f>
        <v/>
      </c>
      <c r="P372" s="178" t="inlineStr">
        <is>
          <t>-</t>
        </is>
      </c>
      <c r="Q372" s="178" t="inlineStr">
        <is>
          <t>-</t>
        </is>
      </c>
      <c r="R372" s="181" t="inlineStr">
        <is>
          <t>C01</t>
        </is>
      </c>
      <c r="S372" s="170" t="inlineStr">
        <is>
          <t>18-30-003-iCC</t>
        </is>
      </c>
      <c r="T372" s="193" t="inlineStr">
        <is>
          <t>18-IJB-30-003</t>
        </is>
      </c>
      <c r="U372" s="507" t="inlineStr">
        <is>
          <t>DI-MI</t>
        </is>
      </c>
      <c r="V372" s="201" t="n">
        <v>1830</v>
      </c>
      <c r="W372" s="9">
        <f>LEFT(B372,3)</f>
        <v/>
      </c>
      <c r="X372" s="47">
        <f>F372</f>
        <v/>
      </c>
      <c r="Y372" s="47">
        <f>RIGHT(B372,AB372)</f>
        <v/>
      </c>
      <c r="Z372" s="47">
        <f>W372&amp;X372&amp;Y372</f>
        <v/>
      </c>
      <c r="AA372" s="47">
        <f>LEFT(Y372,1)</f>
        <v/>
      </c>
      <c r="AB372" s="193">
        <f>IF(AC372&lt;&gt;"-",7,6)</f>
        <v/>
      </c>
      <c r="AC372" s="193" t="inlineStr">
        <is>
          <t>-</t>
        </is>
      </c>
    </row>
    <row r="373" ht="13.5" customHeight="1" s="521">
      <c r="A373" s="201" t="n">
        <v>1830</v>
      </c>
      <c r="B373" s="170" t="inlineStr">
        <is>
          <t>18-XZSH-36102</t>
        </is>
      </c>
      <c r="C373" s="179" t="inlineStr">
        <is>
          <t>Limit Switch</t>
        </is>
      </c>
      <c r="D373" s="179" t="inlineStr">
        <is>
          <t>-</t>
        </is>
      </c>
      <c r="E373" s="179" t="inlineStr">
        <is>
          <t>1830-PS07-361</t>
        </is>
      </c>
      <c r="F373" s="650" t="inlineStr">
        <is>
          <t>XZSH</t>
        </is>
      </c>
      <c r="G373" s="178" t="inlineStr">
        <is>
          <t>DCS-DI</t>
        </is>
      </c>
      <c r="H373" s="179" t="inlineStr">
        <is>
          <t>-</t>
        </is>
      </c>
      <c r="I373" s="178" t="inlineStr">
        <is>
          <t>NAMUR(NO)</t>
        </is>
      </c>
      <c r="J373" s="202" t="inlineStr">
        <is>
          <t>NAMUR</t>
        </is>
      </c>
      <c r="K373" s="649" t="inlineStr">
        <is>
          <t>(NO)</t>
        </is>
      </c>
      <c r="L373" s="174" t="inlineStr">
        <is>
          <t>1</t>
        </is>
      </c>
      <c r="M373" s="178" t="inlineStr">
        <is>
          <t>-</t>
        </is>
      </c>
      <c r="N373" s="178" t="inlineStr">
        <is>
          <t>Yes</t>
        </is>
      </c>
      <c r="O373" s="178">
        <f>IF(N373="Yes","Y","N")</f>
        <v/>
      </c>
      <c r="P373" s="178" t="inlineStr">
        <is>
          <t>-</t>
        </is>
      </c>
      <c r="Q373" s="178" t="inlineStr">
        <is>
          <t>-</t>
        </is>
      </c>
      <c r="R373" s="181" t="inlineStr">
        <is>
          <t>C01</t>
        </is>
      </c>
      <c r="S373" s="170" t="inlineStr">
        <is>
          <t>18-30-003-iCC</t>
        </is>
      </c>
      <c r="T373" s="193" t="inlineStr">
        <is>
          <t>18-IJB-30-003</t>
        </is>
      </c>
      <c r="U373" s="507" t="inlineStr">
        <is>
          <t>DI-MI</t>
        </is>
      </c>
      <c r="V373" s="201" t="n">
        <v>1830</v>
      </c>
      <c r="W373" s="9">
        <f>LEFT(B373,3)</f>
        <v/>
      </c>
      <c r="X373" s="47">
        <f>F373</f>
        <v/>
      </c>
      <c r="Y373" s="47">
        <f>RIGHT(B373,AB373)</f>
        <v/>
      </c>
      <c r="Z373" s="47">
        <f>W373&amp;X373&amp;Y373</f>
        <v/>
      </c>
      <c r="AA373" s="47">
        <f>LEFT(Y373,1)</f>
        <v/>
      </c>
      <c r="AB373" s="193">
        <f>IF(AC373&lt;&gt;"-",7,6)</f>
        <v/>
      </c>
      <c r="AC373" s="193" t="inlineStr">
        <is>
          <t>-</t>
        </is>
      </c>
    </row>
    <row r="374" ht="13.5" customHeight="1" s="521">
      <c r="A374" s="201" t="n">
        <v>1830</v>
      </c>
      <c r="B374" s="170" t="inlineStr">
        <is>
          <t>18-XZSL-36102</t>
        </is>
      </c>
      <c r="C374" s="179" t="inlineStr">
        <is>
          <t>Limit Switch</t>
        </is>
      </c>
      <c r="D374" s="179" t="inlineStr">
        <is>
          <t>-</t>
        </is>
      </c>
      <c r="E374" s="179" t="inlineStr">
        <is>
          <t>1830-PS07-361</t>
        </is>
      </c>
      <c r="F374" s="650" t="inlineStr">
        <is>
          <t>XZSL</t>
        </is>
      </c>
      <c r="G374" s="178" t="inlineStr">
        <is>
          <t>DCS-DI</t>
        </is>
      </c>
      <c r="H374" s="179" t="inlineStr">
        <is>
          <t>-</t>
        </is>
      </c>
      <c r="I374" s="178" t="inlineStr">
        <is>
          <t>NAMUR(NO)</t>
        </is>
      </c>
      <c r="J374" s="202" t="inlineStr">
        <is>
          <t>NAMUR</t>
        </is>
      </c>
      <c r="K374" s="649" t="inlineStr">
        <is>
          <t>(NO)</t>
        </is>
      </c>
      <c r="L374" s="174" t="inlineStr">
        <is>
          <t>1</t>
        </is>
      </c>
      <c r="M374" s="178" t="inlineStr">
        <is>
          <t>-</t>
        </is>
      </c>
      <c r="N374" s="178" t="inlineStr">
        <is>
          <t>Yes</t>
        </is>
      </c>
      <c r="O374" s="178">
        <f>IF(N374="Yes","Y","N")</f>
        <v/>
      </c>
      <c r="P374" s="178" t="inlineStr">
        <is>
          <t>-</t>
        </is>
      </c>
      <c r="Q374" s="178" t="inlineStr">
        <is>
          <t>-</t>
        </is>
      </c>
      <c r="R374" s="181" t="inlineStr">
        <is>
          <t>C01</t>
        </is>
      </c>
      <c r="S374" s="170" t="inlineStr">
        <is>
          <t>18-30-003-iCC</t>
        </is>
      </c>
      <c r="T374" s="193" t="inlineStr">
        <is>
          <t>18-IJB-30-003</t>
        </is>
      </c>
      <c r="U374" s="507" t="inlineStr">
        <is>
          <t>DI-MI</t>
        </is>
      </c>
      <c r="V374" s="201" t="n">
        <v>1830</v>
      </c>
      <c r="W374" s="9">
        <f>LEFT(B374,3)</f>
        <v/>
      </c>
      <c r="X374" s="47">
        <f>F374</f>
        <v/>
      </c>
      <c r="Y374" s="47">
        <f>RIGHT(B374,AB374)</f>
        <v/>
      </c>
      <c r="Z374" s="47">
        <f>W374&amp;X374&amp;Y374</f>
        <v/>
      </c>
      <c r="AA374" s="47">
        <f>LEFT(Y374,1)</f>
        <v/>
      </c>
      <c r="AB374" s="193">
        <f>IF(AC374&lt;&gt;"-",7,6)</f>
        <v/>
      </c>
      <c r="AC374" s="193" t="inlineStr">
        <is>
          <t>-</t>
        </is>
      </c>
    </row>
    <row r="375" ht="13.5" customHeight="1" s="521">
      <c r="A375" s="201" t="n">
        <v>1830</v>
      </c>
      <c r="B375" s="170" t="inlineStr">
        <is>
          <t>18-XZSH-66101</t>
        </is>
      </c>
      <c r="C375" s="179" t="inlineStr">
        <is>
          <t>Limit Switch</t>
        </is>
      </c>
      <c r="D375" s="179" t="inlineStr">
        <is>
          <t>-</t>
        </is>
      </c>
      <c r="E375" s="179" t="inlineStr">
        <is>
          <t>1830-PS07-661</t>
        </is>
      </c>
      <c r="F375" s="650" t="inlineStr">
        <is>
          <t>XZSH</t>
        </is>
      </c>
      <c r="G375" s="178" t="inlineStr">
        <is>
          <t>DCS-DI</t>
        </is>
      </c>
      <c r="H375" s="179" t="inlineStr">
        <is>
          <t>-</t>
        </is>
      </c>
      <c r="I375" s="178" t="inlineStr">
        <is>
          <t>NAMUR(NO)</t>
        </is>
      </c>
      <c r="J375" s="202" t="inlineStr">
        <is>
          <t>NAMUR</t>
        </is>
      </c>
      <c r="K375" s="649" t="inlineStr">
        <is>
          <t>(NO)</t>
        </is>
      </c>
      <c r="L375" s="174" t="inlineStr">
        <is>
          <t>1</t>
        </is>
      </c>
      <c r="M375" s="178" t="inlineStr">
        <is>
          <t>-</t>
        </is>
      </c>
      <c r="N375" s="178" t="inlineStr">
        <is>
          <t>Yes</t>
        </is>
      </c>
      <c r="O375" s="178">
        <f>IF(N375="Yes","Y","N")</f>
        <v/>
      </c>
      <c r="P375" s="178" t="inlineStr">
        <is>
          <t>-</t>
        </is>
      </c>
      <c r="Q375" s="178" t="inlineStr">
        <is>
          <t>-</t>
        </is>
      </c>
      <c r="R375" s="181" t="inlineStr">
        <is>
          <t>C01</t>
        </is>
      </c>
      <c r="S375" s="170" t="inlineStr">
        <is>
          <t>18-30-016-iCC</t>
        </is>
      </c>
      <c r="T375" s="193" t="inlineStr">
        <is>
          <t>18-IJB-30-016</t>
        </is>
      </c>
      <c r="U375" s="507" t="inlineStr">
        <is>
          <t>DI-MI</t>
        </is>
      </c>
      <c r="V375" s="201" t="n">
        <v>1830</v>
      </c>
      <c r="W375" s="9">
        <f>LEFT(B375,3)</f>
        <v/>
      </c>
      <c r="X375" s="47">
        <f>F375</f>
        <v/>
      </c>
      <c r="Y375" s="47">
        <f>RIGHT(B375,AB375)</f>
        <v/>
      </c>
      <c r="Z375" s="47">
        <f>W375&amp;X375&amp;Y375</f>
        <v/>
      </c>
      <c r="AA375" s="47">
        <f>LEFT(Y375,1)</f>
        <v/>
      </c>
      <c r="AB375" s="193">
        <f>IF(AC375&lt;&gt;"-",7,6)</f>
        <v/>
      </c>
      <c r="AC375" s="193" t="inlineStr">
        <is>
          <t>-</t>
        </is>
      </c>
    </row>
    <row r="376" ht="13.5" customHeight="1" s="521">
      <c r="A376" s="201" t="n">
        <v>1830</v>
      </c>
      <c r="B376" s="170" t="inlineStr">
        <is>
          <t>18-XZSL-66101</t>
        </is>
      </c>
      <c r="C376" s="179" t="inlineStr">
        <is>
          <t>Limit Switch</t>
        </is>
      </c>
      <c r="D376" s="179" t="inlineStr">
        <is>
          <t>-</t>
        </is>
      </c>
      <c r="E376" s="179" t="inlineStr">
        <is>
          <t>1830-PS07-661</t>
        </is>
      </c>
      <c r="F376" s="650" t="inlineStr">
        <is>
          <t>XZSL</t>
        </is>
      </c>
      <c r="G376" s="178" t="inlineStr">
        <is>
          <t>DCS-DI</t>
        </is>
      </c>
      <c r="H376" s="179" t="inlineStr">
        <is>
          <t>-</t>
        </is>
      </c>
      <c r="I376" s="178" t="inlineStr">
        <is>
          <t>NAMUR(NO)</t>
        </is>
      </c>
      <c r="J376" s="202" t="inlineStr">
        <is>
          <t>NAMUR</t>
        </is>
      </c>
      <c r="K376" s="649" t="inlineStr">
        <is>
          <t>(NO)</t>
        </is>
      </c>
      <c r="L376" s="174" t="inlineStr">
        <is>
          <t>1</t>
        </is>
      </c>
      <c r="M376" s="178" t="inlineStr">
        <is>
          <t>-</t>
        </is>
      </c>
      <c r="N376" s="178" t="inlineStr">
        <is>
          <t>Yes</t>
        </is>
      </c>
      <c r="O376" s="178">
        <f>IF(N376="Yes","Y","N")</f>
        <v/>
      </c>
      <c r="P376" s="178" t="inlineStr">
        <is>
          <t>-</t>
        </is>
      </c>
      <c r="Q376" s="178" t="inlineStr">
        <is>
          <t>-</t>
        </is>
      </c>
      <c r="R376" s="181" t="inlineStr">
        <is>
          <t>C01</t>
        </is>
      </c>
      <c r="S376" s="170" t="inlineStr">
        <is>
          <t>18-30-016-iCC</t>
        </is>
      </c>
      <c r="T376" s="193" t="inlineStr">
        <is>
          <t>18-IJB-30-016</t>
        </is>
      </c>
      <c r="U376" s="507" t="inlineStr">
        <is>
          <t>DI-MI</t>
        </is>
      </c>
      <c r="V376" s="201" t="n">
        <v>1830</v>
      </c>
      <c r="W376" s="9">
        <f>LEFT(B376,3)</f>
        <v/>
      </c>
      <c r="X376" s="47">
        <f>F376</f>
        <v/>
      </c>
      <c r="Y376" s="47">
        <f>RIGHT(B376,AB376)</f>
        <v/>
      </c>
      <c r="Z376" s="47">
        <f>W376&amp;X376&amp;Y376</f>
        <v/>
      </c>
      <c r="AA376" s="47">
        <f>LEFT(Y376,1)</f>
        <v/>
      </c>
      <c r="AB376" s="193">
        <f>IF(AC376&lt;&gt;"-",7,6)</f>
        <v/>
      </c>
      <c r="AC376" s="193" t="inlineStr">
        <is>
          <t>-</t>
        </is>
      </c>
    </row>
    <row r="377" ht="13.5" customHeight="1" s="521">
      <c r="A377" s="201" t="n">
        <v>1830</v>
      </c>
      <c r="B377" s="170" t="inlineStr">
        <is>
          <t>18-XZSH-66105</t>
        </is>
      </c>
      <c r="C377" s="179" t="inlineStr">
        <is>
          <t>Limit Switch</t>
        </is>
      </c>
      <c r="D377" s="179" t="inlineStr">
        <is>
          <t>-</t>
        </is>
      </c>
      <c r="E377" s="179" t="inlineStr">
        <is>
          <t>1830-PS07-661</t>
        </is>
      </c>
      <c r="F377" s="650" t="inlineStr">
        <is>
          <t>XZSH</t>
        </is>
      </c>
      <c r="G377" s="178" t="inlineStr">
        <is>
          <t>DCS-DI</t>
        </is>
      </c>
      <c r="H377" s="179" t="inlineStr">
        <is>
          <t>-</t>
        </is>
      </c>
      <c r="I377" s="178" t="inlineStr">
        <is>
          <t>NAMUR(NO)</t>
        </is>
      </c>
      <c r="J377" s="202" t="inlineStr">
        <is>
          <t>NAMUR</t>
        </is>
      </c>
      <c r="K377" s="649" t="inlineStr">
        <is>
          <t>(NO)</t>
        </is>
      </c>
      <c r="L377" s="174" t="inlineStr">
        <is>
          <t>1</t>
        </is>
      </c>
      <c r="M377" s="178" t="inlineStr">
        <is>
          <t>-</t>
        </is>
      </c>
      <c r="N377" s="178" t="inlineStr">
        <is>
          <t>Yes</t>
        </is>
      </c>
      <c r="O377" s="178">
        <f>IF(N377="Yes","Y","N")</f>
        <v/>
      </c>
      <c r="P377" s="178" t="inlineStr">
        <is>
          <t>-</t>
        </is>
      </c>
      <c r="Q377" s="178" t="inlineStr">
        <is>
          <t>UP-6601VENDOR</t>
        </is>
      </c>
      <c r="R377" s="181" t="inlineStr">
        <is>
          <t>C01</t>
        </is>
      </c>
      <c r="S377" s="170" t="inlineStr">
        <is>
          <t>DCS</t>
        </is>
      </c>
      <c r="T377" s="193" t="inlineStr">
        <is>
          <t>18-6601-DJB-0001</t>
        </is>
      </c>
      <c r="U377" s="507" t="inlineStr">
        <is>
          <t>DI-MI</t>
        </is>
      </c>
      <c r="V377" s="201" t="n">
        <v>1830</v>
      </c>
      <c r="W377" s="9">
        <f>LEFT(B377,3)</f>
        <v/>
      </c>
      <c r="X377" s="47">
        <f>F377</f>
        <v/>
      </c>
      <c r="Y377" s="47">
        <f>RIGHT(B377,AB377)</f>
        <v/>
      </c>
      <c r="Z377" s="47">
        <f>W377&amp;X377&amp;Y377</f>
        <v/>
      </c>
      <c r="AA377" s="47">
        <f>LEFT(Y377,1)</f>
        <v/>
      </c>
      <c r="AB377" s="193">
        <f>IF(AC377&lt;&gt;"-",7,6)</f>
        <v/>
      </c>
      <c r="AC377" s="193" t="inlineStr">
        <is>
          <t>-</t>
        </is>
      </c>
    </row>
    <row r="378" ht="13.5" customHeight="1" s="521">
      <c r="A378" s="201" t="n">
        <v>1830</v>
      </c>
      <c r="B378" s="170" t="inlineStr">
        <is>
          <t>18-XZSL-66105</t>
        </is>
      </c>
      <c r="C378" s="179" t="inlineStr">
        <is>
          <t>Limit Switch</t>
        </is>
      </c>
      <c r="D378" s="179" t="inlineStr">
        <is>
          <t>-</t>
        </is>
      </c>
      <c r="E378" s="179" t="inlineStr">
        <is>
          <t>1830-PS07-661</t>
        </is>
      </c>
      <c r="F378" s="650" t="inlineStr">
        <is>
          <t>XZSL</t>
        </is>
      </c>
      <c r="G378" s="178" t="inlineStr">
        <is>
          <t>DCS-DI</t>
        </is>
      </c>
      <c r="H378" s="179" t="inlineStr">
        <is>
          <t>-</t>
        </is>
      </c>
      <c r="I378" s="178" t="inlineStr">
        <is>
          <t>NAMUR(NO)</t>
        </is>
      </c>
      <c r="J378" s="202" t="inlineStr">
        <is>
          <t>NAMUR</t>
        </is>
      </c>
      <c r="K378" s="649" t="inlineStr">
        <is>
          <t>(NO)</t>
        </is>
      </c>
      <c r="L378" s="174" t="inlineStr">
        <is>
          <t>1</t>
        </is>
      </c>
      <c r="M378" s="178" t="inlineStr">
        <is>
          <t>-</t>
        </is>
      </c>
      <c r="N378" s="178" t="inlineStr">
        <is>
          <t>Yes</t>
        </is>
      </c>
      <c r="O378" s="178">
        <f>IF(N378="Yes","Y","N")</f>
        <v/>
      </c>
      <c r="P378" s="178" t="inlineStr">
        <is>
          <t>-</t>
        </is>
      </c>
      <c r="Q378" s="178" t="inlineStr">
        <is>
          <t>UP-6601VENDOR</t>
        </is>
      </c>
      <c r="R378" s="181" t="inlineStr">
        <is>
          <t>C01</t>
        </is>
      </c>
      <c r="S378" s="170" t="inlineStr">
        <is>
          <t>DCS</t>
        </is>
      </c>
      <c r="T378" s="193" t="inlineStr">
        <is>
          <t>18-6601-DJB-0001</t>
        </is>
      </c>
      <c r="U378" s="507" t="inlineStr">
        <is>
          <t>DI-MI</t>
        </is>
      </c>
      <c r="V378" s="201" t="n">
        <v>1830</v>
      </c>
      <c r="W378" s="9">
        <f>LEFT(B378,3)</f>
        <v/>
      </c>
      <c r="X378" s="47">
        <f>F378</f>
        <v/>
      </c>
      <c r="Y378" s="47">
        <f>RIGHT(B378,AB378)</f>
        <v/>
      </c>
      <c r="Z378" s="47">
        <f>W378&amp;X378&amp;Y378</f>
        <v/>
      </c>
      <c r="AA378" s="47">
        <f>LEFT(Y378,1)</f>
        <v/>
      </c>
      <c r="AB378" s="193">
        <f>IF(AC378&lt;&gt;"-",7,6)</f>
        <v/>
      </c>
      <c r="AC378" s="193" t="inlineStr">
        <is>
          <t>-</t>
        </is>
      </c>
    </row>
    <row r="379" ht="13.5" customHeight="1" s="521">
      <c r="A379" s="201" t="n">
        <v>1830</v>
      </c>
      <c r="B379" s="170" t="inlineStr">
        <is>
          <t>18-XZSH-66106</t>
        </is>
      </c>
      <c r="C379" s="179" t="inlineStr">
        <is>
          <t>Limit Switch</t>
        </is>
      </c>
      <c r="D379" s="179" t="inlineStr">
        <is>
          <t>-</t>
        </is>
      </c>
      <c r="E379" s="179" t="inlineStr">
        <is>
          <t>1830-PS07-661</t>
        </is>
      </c>
      <c r="F379" s="650" t="inlineStr">
        <is>
          <t>XZSH</t>
        </is>
      </c>
      <c r="G379" s="178" t="inlineStr">
        <is>
          <t>DCS-DI</t>
        </is>
      </c>
      <c r="H379" s="179" t="inlineStr">
        <is>
          <t>-</t>
        </is>
      </c>
      <c r="I379" s="178" t="inlineStr">
        <is>
          <t>NAMUR(NO)</t>
        </is>
      </c>
      <c r="J379" s="202" t="inlineStr">
        <is>
          <t>NAMUR</t>
        </is>
      </c>
      <c r="K379" s="649" t="inlineStr">
        <is>
          <t>(NO)</t>
        </is>
      </c>
      <c r="L379" s="174" t="inlineStr">
        <is>
          <t>1</t>
        </is>
      </c>
      <c r="M379" s="178" t="inlineStr">
        <is>
          <t>-</t>
        </is>
      </c>
      <c r="N379" s="178" t="inlineStr">
        <is>
          <t>Yes</t>
        </is>
      </c>
      <c r="O379" s="178">
        <f>IF(N379="Yes","Y","N")</f>
        <v/>
      </c>
      <c r="P379" s="178" t="inlineStr">
        <is>
          <t>-</t>
        </is>
      </c>
      <c r="Q379" s="178" t="inlineStr">
        <is>
          <t>UP-6601VENDOR</t>
        </is>
      </c>
      <c r="R379" s="181" t="inlineStr">
        <is>
          <t>C01</t>
        </is>
      </c>
      <c r="S379" s="170" t="inlineStr">
        <is>
          <t>DCS</t>
        </is>
      </c>
      <c r="T379" s="193" t="inlineStr">
        <is>
          <t>18-6601-DJB-0001</t>
        </is>
      </c>
      <c r="U379" s="507" t="inlineStr">
        <is>
          <t>DI-MI</t>
        </is>
      </c>
      <c r="V379" s="201" t="n">
        <v>1830</v>
      </c>
      <c r="W379" s="9">
        <f>LEFT(B379,3)</f>
        <v/>
      </c>
      <c r="X379" s="47">
        <f>F379</f>
        <v/>
      </c>
      <c r="Y379" s="47">
        <f>RIGHT(B379,AB379)</f>
        <v/>
      </c>
      <c r="Z379" s="47">
        <f>W379&amp;X379&amp;Y379</f>
        <v/>
      </c>
      <c r="AA379" s="47">
        <f>LEFT(Y379,1)</f>
        <v/>
      </c>
      <c r="AB379" s="193">
        <f>IF(AC379&lt;&gt;"-",7,6)</f>
        <v/>
      </c>
      <c r="AC379" s="193" t="inlineStr">
        <is>
          <t>-</t>
        </is>
      </c>
    </row>
    <row r="380" ht="13.5" customHeight="1" s="521">
      <c r="A380" s="201" t="n">
        <v>1830</v>
      </c>
      <c r="B380" s="170" t="inlineStr">
        <is>
          <t>18-XZSL-66106</t>
        </is>
      </c>
      <c r="C380" s="179" t="inlineStr">
        <is>
          <t>Limit Switch</t>
        </is>
      </c>
      <c r="D380" s="179" t="inlineStr">
        <is>
          <t>-</t>
        </is>
      </c>
      <c r="E380" s="179" t="inlineStr">
        <is>
          <t>1830-PS07-661</t>
        </is>
      </c>
      <c r="F380" s="650" t="inlineStr">
        <is>
          <t>XZSL</t>
        </is>
      </c>
      <c r="G380" s="178" t="inlineStr">
        <is>
          <t>DCS-DI</t>
        </is>
      </c>
      <c r="H380" s="179" t="inlineStr">
        <is>
          <t>-</t>
        </is>
      </c>
      <c r="I380" s="178" t="inlineStr">
        <is>
          <t>NAMUR(NO)</t>
        </is>
      </c>
      <c r="J380" s="202" t="inlineStr">
        <is>
          <t>NAMUR</t>
        </is>
      </c>
      <c r="K380" s="649" t="inlineStr">
        <is>
          <t>(NO)</t>
        </is>
      </c>
      <c r="L380" s="174" t="inlineStr">
        <is>
          <t>1</t>
        </is>
      </c>
      <c r="M380" s="178" t="inlineStr">
        <is>
          <t>-</t>
        </is>
      </c>
      <c r="N380" s="178" t="inlineStr">
        <is>
          <t>Yes</t>
        </is>
      </c>
      <c r="O380" s="178">
        <f>IF(N380="Yes","Y","N")</f>
        <v/>
      </c>
      <c r="P380" s="178" t="inlineStr">
        <is>
          <t>-</t>
        </is>
      </c>
      <c r="Q380" s="178" t="inlineStr">
        <is>
          <t>UP-6601VENDOR</t>
        </is>
      </c>
      <c r="R380" s="181" t="inlineStr">
        <is>
          <t>C01</t>
        </is>
      </c>
      <c r="S380" s="170" t="inlineStr">
        <is>
          <t>DCS</t>
        </is>
      </c>
      <c r="T380" s="193" t="inlineStr">
        <is>
          <t>18-6601-DJB-0001</t>
        </is>
      </c>
      <c r="U380" s="507" t="inlineStr">
        <is>
          <t>DI-MI</t>
        </is>
      </c>
      <c r="V380" s="201" t="n">
        <v>1830</v>
      </c>
      <c r="W380" s="9">
        <f>LEFT(B380,3)</f>
        <v/>
      </c>
      <c r="X380" s="47">
        <f>F380</f>
        <v/>
      </c>
      <c r="Y380" s="47">
        <f>RIGHT(B380,AB380)</f>
        <v/>
      </c>
      <c r="Z380" s="47">
        <f>W380&amp;X380&amp;Y380</f>
        <v/>
      </c>
      <c r="AA380" s="47">
        <f>LEFT(Y380,1)</f>
        <v/>
      </c>
      <c r="AB380" s="193">
        <f>IF(AC380&lt;&gt;"-",7,6)</f>
        <v/>
      </c>
      <c r="AC380" s="193" t="inlineStr">
        <is>
          <t>-</t>
        </is>
      </c>
    </row>
    <row r="381" ht="13.5" customHeight="1" s="521">
      <c r="A381" s="201" t="n">
        <v>1830</v>
      </c>
      <c r="B381" s="170" t="inlineStr">
        <is>
          <t>18-XHSO-21101</t>
        </is>
      </c>
      <c r="C381" s="179" t="inlineStr">
        <is>
          <t>Pushbutton</t>
        </is>
      </c>
      <c r="D381" s="179" t="inlineStr">
        <is>
          <t>PEROXIDE FROM PP-2102</t>
        </is>
      </c>
      <c r="E381" s="179" t="inlineStr">
        <is>
          <t>1830-PS07-211</t>
        </is>
      </c>
      <c r="F381" s="650" t="inlineStr">
        <is>
          <t>XHSO</t>
        </is>
      </c>
      <c r="G381" s="178" t="inlineStr">
        <is>
          <t>DCS-DI</t>
        </is>
      </c>
      <c r="H381" s="179" t="inlineStr">
        <is>
          <t>-</t>
        </is>
      </c>
      <c r="I381" s="180" t="inlineStr">
        <is>
          <t>DRY_x000D_(NO)</t>
        </is>
      </c>
      <c r="J381" s="202" t="inlineStr">
        <is>
          <t>DRY</t>
        </is>
      </c>
      <c r="K381" s="649" t="inlineStr">
        <is>
          <t>(NO)</t>
        </is>
      </c>
      <c r="L381" s="174" t="inlineStr">
        <is>
          <t>1</t>
        </is>
      </c>
      <c r="M381" s="178" t="inlineStr">
        <is>
          <t>-</t>
        </is>
      </c>
      <c r="N381" s="178" t="inlineStr">
        <is>
          <t>-</t>
        </is>
      </c>
      <c r="O381" s="178">
        <f>IF(N381="Yes","Y","N")</f>
        <v/>
      </c>
      <c r="P381" s="178" t="inlineStr">
        <is>
          <t>-</t>
        </is>
      </c>
      <c r="Q381" s="178" t="inlineStr">
        <is>
          <t>-</t>
        </is>
      </c>
      <c r="R381" s="181" t="inlineStr">
        <is>
          <t>C01</t>
        </is>
      </c>
      <c r="S381" s="170" t="inlineStr">
        <is>
          <t>18-30-023-CC</t>
        </is>
      </c>
      <c r="T381" s="193" t="inlineStr">
        <is>
          <t>18-EJB-30-023</t>
        </is>
      </c>
      <c r="U381" s="507" t="inlineStr">
        <is>
          <t>DI-RE</t>
        </is>
      </c>
      <c r="V381" s="201" t="n">
        <v>1830</v>
      </c>
      <c r="W381" s="9">
        <f>LEFT(B381,3)</f>
        <v/>
      </c>
      <c r="X381" s="47">
        <f>F381</f>
        <v/>
      </c>
      <c r="Y381" s="47">
        <f>RIGHT(B381,AB381)</f>
        <v/>
      </c>
      <c r="Z381" s="47">
        <f>W381&amp;X381&amp;Y381</f>
        <v/>
      </c>
      <c r="AA381" s="47">
        <f>LEFT(Y381,1)</f>
        <v/>
      </c>
      <c r="AB381" s="193">
        <f>IF(AC381&lt;&gt;"-",7,6)</f>
        <v/>
      </c>
      <c r="AC381" s="193" t="inlineStr">
        <is>
          <t>-</t>
        </is>
      </c>
    </row>
    <row r="382" ht="13.5" customHeight="1" s="521">
      <c r="A382" s="201" t="n">
        <v>1830</v>
      </c>
      <c r="B382" s="170" t="inlineStr">
        <is>
          <t>18-XHSC-21101</t>
        </is>
      </c>
      <c r="C382" s="179" t="inlineStr">
        <is>
          <t>Pushbutton</t>
        </is>
      </c>
      <c r="D382" s="179" t="inlineStr">
        <is>
          <t>PEROXIDE FROM PP-2102</t>
        </is>
      </c>
      <c r="E382" s="179" t="inlineStr">
        <is>
          <t>1830-PS07-211</t>
        </is>
      </c>
      <c r="F382" s="650" t="inlineStr">
        <is>
          <t>XHSC</t>
        </is>
      </c>
      <c r="G382" s="178" t="inlineStr">
        <is>
          <t>DCS-DI</t>
        </is>
      </c>
      <c r="H382" s="179" t="inlineStr">
        <is>
          <t>-</t>
        </is>
      </c>
      <c r="I382" s="180" t="inlineStr">
        <is>
          <t>DRY_x000D_(NO)</t>
        </is>
      </c>
      <c r="J382" s="202" t="inlineStr">
        <is>
          <t>DRY</t>
        </is>
      </c>
      <c r="K382" s="649" t="inlineStr">
        <is>
          <t>(NO)</t>
        </is>
      </c>
      <c r="L382" s="174" t="inlineStr">
        <is>
          <t>1</t>
        </is>
      </c>
      <c r="M382" s="178" t="inlineStr">
        <is>
          <t>-</t>
        </is>
      </c>
      <c r="N382" s="178" t="inlineStr">
        <is>
          <t>-</t>
        </is>
      </c>
      <c r="O382" s="178">
        <f>IF(N382="Yes","Y","N")</f>
        <v/>
      </c>
      <c r="P382" s="178" t="inlineStr">
        <is>
          <t>-</t>
        </is>
      </c>
      <c r="Q382" s="178" t="inlineStr">
        <is>
          <t>-</t>
        </is>
      </c>
      <c r="R382" s="181" t="inlineStr">
        <is>
          <t>C01</t>
        </is>
      </c>
      <c r="S382" s="170" t="inlineStr">
        <is>
          <t>18-30-023-CC</t>
        </is>
      </c>
      <c r="T382" s="193" t="inlineStr">
        <is>
          <t>18-EJB-30-023</t>
        </is>
      </c>
      <c r="U382" s="507" t="inlineStr">
        <is>
          <t>DI-RE</t>
        </is>
      </c>
      <c r="V382" s="201" t="n">
        <v>1830</v>
      </c>
      <c r="W382" s="9">
        <f>LEFT(B382,3)</f>
        <v/>
      </c>
      <c r="X382" s="47">
        <f>F382</f>
        <v/>
      </c>
      <c r="Y382" s="47">
        <f>RIGHT(B382,AB382)</f>
        <v/>
      </c>
      <c r="Z382" s="47">
        <f>W382&amp;X382&amp;Y382</f>
        <v/>
      </c>
      <c r="AA382" s="47">
        <f>LEFT(Y382,1)</f>
        <v/>
      </c>
      <c r="AB382" s="193">
        <f>IF(AC382&lt;&gt;"-",7,6)</f>
        <v/>
      </c>
      <c r="AC382" s="193" t="inlineStr">
        <is>
          <t>-</t>
        </is>
      </c>
    </row>
    <row r="383" ht="13.5" customHeight="1" s="521">
      <c r="A383" s="201" t="n">
        <v>1830</v>
      </c>
      <c r="B383" s="170" t="inlineStr">
        <is>
          <t>18-XHSO-24102</t>
        </is>
      </c>
      <c r="C383" s="179" t="inlineStr">
        <is>
          <t>Pushbutton</t>
        </is>
      </c>
      <c r="D383" s="179" t="inlineStr">
        <is>
          <t>LIQUID ADDITIVES TO VE-2401</t>
        </is>
      </c>
      <c r="E383" s="179" t="inlineStr">
        <is>
          <t>1830-PS07-241</t>
        </is>
      </c>
      <c r="F383" s="650" t="inlineStr">
        <is>
          <t>XHSO</t>
        </is>
      </c>
      <c r="G383" s="178" t="inlineStr">
        <is>
          <t>DCS-DI</t>
        </is>
      </c>
      <c r="H383" s="179" t="inlineStr">
        <is>
          <t>-</t>
        </is>
      </c>
      <c r="I383" s="178" t="inlineStr">
        <is>
          <t>DRY_x000D_(NO)</t>
        </is>
      </c>
      <c r="J383" s="202" t="inlineStr">
        <is>
          <t>DRY</t>
        </is>
      </c>
      <c r="K383" s="649" t="inlineStr">
        <is>
          <t>(NO)</t>
        </is>
      </c>
      <c r="L383" s="174" t="inlineStr">
        <is>
          <t>1</t>
        </is>
      </c>
      <c r="M383" s="178" t="inlineStr">
        <is>
          <t>-</t>
        </is>
      </c>
      <c r="N383" s="178" t="inlineStr">
        <is>
          <t>-</t>
        </is>
      </c>
      <c r="O383" s="178">
        <f>IF(N383="Yes","Y","N")</f>
        <v/>
      </c>
      <c r="P383" s="178" t="inlineStr">
        <is>
          <t>-</t>
        </is>
      </c>
      <c r="Q383" s="178" t="inlineStr">
        <is>
          <t>-</t>
        </is>
      </c>
      <c r="R383" s="181" t="inlineStr">
        <is>
          <t>C01</t>
        </is>
      </c>
      <c r="S383" s="170" t="inlineStr">
        <is>
          <t>18-30-025-CC</t>
        </is>
      </c>
      <c r="T383" s="193" t="inlineStr">
        <is>
          <t>18-EJB-30-025</t>
        </is>
      </c>
      <c r="U383" s="507" t="inlineStr">
        <is>
          <t>DI-RE</t>
        </is>
      </c>
      <c r="V383" s="201" t="n">
        <v>1830</v>
      </c>
      <c r="W383" s="9">
        <f>LEFT(B383,3)</f>
        <v/>
      </c>
      <c r="X383" s="47">
        <f>F383</f>
        <v/>
      </c>
      <c r="Y383" s="47">
        <f>RIGHT(B383,AB383)</f>
        <v/>
      </c>
      <c r="Z383" s="47">
        <f>W383&amp;X383&amp;Y383</f>
        <v/>
      </c>
      <c r="AA383" s="47">
        <f>LEFT(Y383,1)</f>
        <v/>
      </c>
      <c r="AB383" s="193">
        <f>IF(AC383&lt;&gt;"-",7,6)</f>
        <v/>
      </c>
      <c r="AC383" s="193" t="inlineStr">
        <is>
          <t>-</t>
        </is>
      </c>
    </row>
    <row r="384" ht="13.5" customHeight="1" s="521">
      <c r="A384" s="201" t="n">
        <v>1830</v>
      </c>
      <c r="B384" s="170" t="inlineStr">
        <is>
          <t>18-XHSC-24102</t>
        </is>
      </c>
      <c r="C384" s="179" t="inlineStr">
        <is>
          <t>Pushbutton</t>
        </is>
      </c>
      <c r="D384" s="179" t="inlineStr">
        <is>
          <t>LIQUID ADDITIVES TO VE-2401</t>
        </is>
      </c>
      <c r="E384" s="179" t="inlineStr">
        <is>
          <t>1830-PS07-241</t>
        </is>
      </c>
      <c r="F384" s="650" t="inlineStr">
        <is>
          <t>XHSC</t>
        </is>
      </c>
      <c r="G384" s="178" t="inlineStr">
        <is>
          <t>DCS-DI</t>
        </is>
      </c>
      <c r="H384" s="179" t="inlineStr">
        <is>
          <t>-</t>
        </is>
      </c>
      <c r="I384" s="178" t="inlineStr">
        <is>
          <t>DRY_x000D_(NO)</t>
        </is>
      </c>
      <c r="J384" s="202" t="inlineStr">
        <is>
          <t>DRY</t>
        </is>
      </c>
      <c r="K384" s="649" t="inlineStr">
        <is>
          <t>(NO)</t>
        </is>
      </c>
      <c r="L384" s="174" t="inlineStr">
        <is>
          <t>1</t>
        </is>
      </c>
      <c r="M384" s="178" t="inlineStr">
        <is>
          <t>-</t>
        </is>
      </c>
      <c r="N384" s="178" t="inlineStr">
        <is>
          <t>-</t>
        </is>
      </c>
      <c r="O384" s="178">
        <f>IF(N384="Yes","Y","N")</f>
        <v/>
      </c>
      <c r="P384" s="178" t="inlineStr">
        <is>
          <t>-</t>
        </is>
      </c>
      <c r="Q384" s="178" t="inlineStr">
        <is>
          <t>-</t>
        </is>
      </c>
      <c r="R384" s="181" t="inlineStr">
        <is>
          <t>C01</t>
        </is>
      </c>
      <c r="S384" s="170" t="inlineStr">
        <is>
          <t>18-30-025-CC</t>
        </is>
      </c>
      <c r="T384" s="193" t="inlineStr">
        <is>
          <t>18-EJB-30-025</t>
        </is>
      </c>
      <c r="U384" s="507" t="inlineStr">
        <is>
          <t>DI-RE</t>
        </is>
      </c>
      <c r="V384" s="201" t="n">
        <v>1830</v>
      </c>
      <c r="W384" s="9">
        <f>LEFT(B384,3)</f>
        <v/>
      </c>
      <c r="X384" s="47">
        <f>F384</f>
        <v/>
      </c>
      <c r="Y384" s="47">
        <f>RIGHT(B384,AB384)</f>
        <v/>
      </c>
      <c r="Z384" s="47">
        <f>W384&amp;X384&amp;Y384</f>
        <v/>
      </c>
      <c r="AA384" s="47">
        <f>LEFT(Y384,1)</f>
        <v/>
      </c>
      <c r="AB384" s="193">
        <f>IF(AC384&lt;&gt;"-",7,6)</f>
        <v/>
      </c>
      <c r="AC384" s="193" t="inlineStr">
        <is>
          <t>-</t>
        </is>
      </c>
    </row>
    <row r="385" ht="13.5" customHeight="1" s="521">
      <c r="A385" s="201" t="n">
        <v>1830</v>
      </c>
      <c r="B385" s="170" t="inlineStr">
        <is>
          <t>18-XHSO-66101</t>
        </is>
      </c>
      <c r="C385" s="179" t="inlineStr">
        <is>
          <t>Pushbutton</t>
        </is>
      </c>
      <c r="D385" s="179" t="inlineStr">
        <is>
          <t>-</t>
        </is>
      </c>
      <c r="E385" s="179" t="inlineStr">
        <is>
          <t>1830-PS07-661</t>
        </is>
      </c>
      <c r="F385" s="650" t="inlineStr">
        <is>
          <t>XHSO</t>
        </is>
      </c>
      <c r="G385" s="178" t="inlineStr">
        <is>
          <t>DCS-DI</t>
        </is>
      </c>
      <c r="H385" s="179" t="inlineStr">
        <is>
          <t>-</t>
        </is>
      </c>
      <c r="I385" s="178" t="inlineStr">
        <is>
          <t>DRY_x000D_(NO)</t>
        </is>
      </c>
      <c r="J385" s="202" t="inlineStr">
        <is>
          <t>DRY</t>
        </is>
      </c>
      <c r="K385" s="649" t="inlineStr">
        <is>
          <t>(NO)</t>
        </is>
      </c>
      <c r="L385" s="174" t="inlineStr">
        <is>
          <t>1</t>
        </is>
      </c>
      <c r="M385" s="178" t="inlineStr">
        <is>
          <t>-</t>
        </is>
      </c>
      <c r="N385" s="178" t="inlineStr">
        <is>
          <t>-</t>
        </is>
      </c>
      <c r="O385" s="178">
        <f>IF(N385="Yes","Y","N")</f>
        <v/>
      </c>
      <c r="P385" s="178" t="inlineStr">
        <is>
          <t>-</t>
        </is>
      </c>
      <c r="Q385" s="178" t="inlineStr">
        <is>
          <t>-</t>
        </is>
      </c>
      <c r="R385" s="181" t="inlineStr">
        <is>
          <t>C01</t>
        </is>
      </c>
      <c r="S385" s="170" t="inlineStr">
        <is>
          <t>18-30-023-CC</t>
        </is>
      </c>
      <c r="T385" s="193" t="inlineStr">
        <is>
          <t>18-EJB-30-023</t>
        </is>
      </c>
      <c r="U385" s="507" t="inlineStr">
        <is>
          <t>DI-RE</t>
        </is>
      </c>
      <c r="V385" s="201" t="n">
        <v>1830</v>
      </c>
      <c r="W385" s="9">
        <f>LEFT(B385,3)</f>
        <v/>
      </c>
      <c r="X385" s="47">
        <f>F385</f>
        <v/>
      </c>
      <c r="Y385" s="47">
        <f>RIGHT(B385,AB385)</f>
        <v/>
      </c>
      <c r="Z385" s="47">
        <f>W385&amp;X385&amp;Y385</f>
        <v/>
      </c>
      <c r="AA385" s="47">
        <f>LEFT(Y385,1)</f>
        <v/>
      </c>
      <c r="AB385" s="193">
        <f>IF(AC385&lt;&gt;"-",7,6)</f>
        <v/>
      </c>
      <c r="AC385" s="193" t="inlineStr">
        <is>
          <t>-</t>
        </is>
      </c>
    </row>
    <row r="386" ht="13.5" customHeight="1" s="521">
      <c r="A386" s="201" t="n">
        <v>1830</v>
      </c>
      <c r="B386" s="170" t="inlineStr">
        <is>
          <t>18-XHSC-66101</t>
        </is>
      </c>
      <c r="C386" s="179" t="inlineStr">
        <is>
          <t>Pushbutton</t>
        </is>
      </c>
      <c r="D386" s="179" t="inlineStr">
        <is>
          <t>-</t>
        </is>
      </c>
      <c r="E386" s="179" t="inlineStr">
        <is>
          <t>1830-PS07-661</t>
        </is>
      </c>
      <c r="F386" s="650" t="inlineStr">
        <is>
          <t>XHSC</t>
        </is>
      </c>
      <c r="G386" s="178" t="inlineStr">
        <is>
          <t>DCS-DI</t>
        </is>
      </c>
      <c r="H386" s="179" t="inlineStr">
        <is>
          <t>-</t>
        </is>
      </c>
      <c r="I386" s="178" t="inlineStr">
        <is>
          <t>DRY_x000D_(NO)</t>
        </is>
      </c>
      <c r="J386" s="202" t="inlineStr">
        <is>
          <t>DRY</t>
        </is>
      </c>
      <c r="K386" s="649" t="inlineStr">
        <is>
          <t>(NO)</t>
        </is>
      </c>
      <c r="L386" s="174" t="inlineStr">
        <is>
          <t>1</t>
        </is>
      </c>
      <c r="M386" s="178" t="inlineStr">
        <is>
          <t>-</t>
        </is>
      </c>
      <c r="N386" s="178" t="inlineStr">
        <is>
          <t>-</t>
        </is>
      </c>
      <c r="O386" s="178">
        <f>IF(N386="Yes","Y","N")</f>
        <v/>
      </c>
      <c r="P386" s="178" t="inlineStr">
        <is>
          <t>-</t>
        </is>
      </c>
      <c r="Q386" s="178" t="inlineStr">
        <is>
          <t>-</t>
        </is>
      </c>
      <c r="R386" s="181" t="inlineStr">
        <is>
          <t>C01</t>
        </is>
      </c>
      <c r="S386" s="170" t="inlineStr">
        <is>
          <t>18-30-023-CC</t>
        </is>
      </c>
      <c r="T386" s="193" t="inlineStr">
        <is>
          <t>18-EJB-30-023</t>
        </is>
      </c>
      <c r="U386" s="507" t="inlineStr">
        <is>
          <t>DI-RE</t>
        </is>
      </c>
      <c r="V386" s="201" t="n">
        <v>1830</v>
      </c>
      <c r="W386" s="9">
        <f>LEFT(B386,3)</f>
        <v/>
      </c>
      <c r="X386" s="47">
        <f>F386</f>
        <v/>
      </c>
      <c r="Y386" s="47">
        <f>RIGHT(B386,AB386)</f>
        <v/>
      </c>
      <c r="Z386" s="47">
        <f>W386&amp;X386&amp;Y386</f>
        <v/>
      </c>
      <c r="AA386" s="47">
        <f>LEFT(Y386,1)</f>
        <v/>
      </c>
      <c r="AB386" s="193">
        <f>IF(AC386&lt;&gt;"-",7,6)</f>
        <v/>
      </c>
      <c r="AC386" s="193" t="inlineStr">
        <is>
          <t>-</t>
        </is>
      </c>
    </row>
    <row r="387" ht="13.5" customHeight="1" s="521">
      <c r="A387" s="201" t="n">
        <v>1830</v>
      </c>
      <c r="C387" s="179" t="n"/>
      <c r="D387" s="179" t="n"/>
      <c r="E387" s="179" t="n"/>
      <c r="F387" s="650" t="n"/>
      <c r="G387" s="178" t="n"/>
      <c r="H387" s="179" t="n"/>
      <c r="I387" s="178" t="n"/>
      <c r="J387" s="202" t="n"/>
      <c r="K387" s="649" t="n"/>
      <c r="L387" s="174" t="n"/>
      <c r="M387" s="178" t="n"/>
      <c r="N387" s="178" t="n"/>
      <c r="O387" s="178">
        <f>IF(N387="Yes","Y","N")</f>
        <v/>
      </c>
      <c r="P387" s="178" t="n"/>
      <c r="Q387" s="178" t="n"/>
      <c r="R387" s="181" t="n"/>
      <c r="S387" s="170" t="n"/>
      <c r="U387" s="193" t="inlineStr">
        <is>
          <t>AI-IS</t>
        </is>
      </c>
      <c r="V387" s="201" t="n">
        <v>1830</v>
      </c>
      <c r="W387" s="9">
        <f>LEFT(B387,3)</f>
        <v/>
      </c>
      <c r="X387" s="47" t="n"/>
      <c r="Y387" s="47">
        <f>RIGHT(B387,AB387)</f>
        <v/>
      </c>
      <c r="Z387" s="47" t="n"/>
      <c r="AA387" s="47">
        <f>LEFT(Y387,1)</f>
        <v/>
      </c>
      <c r="AB387" s="193">
        <f>IF(AC387&lt;&gt;"-",7,6)</f>
        <v/>
      </c>
    </row>
    <row r="388" ht="13.5" customHeight="1" s="521">
      <c r="A388" s="201" t="n">
        <v>1830</v>
      </c>
      <c r="B388" s="170" t="inlineStr">
        <is>
          <t>18-PN-66102</t>
        </is>
      </c>
      <c r="C388" s="179" t="inlineStr">
        <is>
          <t>Solenoid Valve</t>
        </is>
      </c>
      <c r="D388" s="179" t="inlineStr">
        <is>
          <t>VACUUM OFFGAS</t>
        </is>
      </c>
      <c r="E388" s="179" t="inlineStr">
        <is>
          <t>1830-PS07-661</t>
        </is>
      </c>
      <c r="F388" s="650" t="inlineStr">
        <is>
          <t>PN</t>
        </is>
      </c>
      <c r="G388" s="178" t="inlineStr">
        <is>
          <t>DCS-DO</t>
        </is>
      </c>
      <c r="H388" s="179" t="inlineStr">
        <is>
          <t>Yes</t>
        </is>
      </c>
      <c r="I388" s="180" t="inlineStr">
        <is>
          <t>DRY_x000D_(NC)</t>
        </is>
      </c>
      <c r="J388" s="513" t="inlineStr">
        <is>
          <t>DRY</t>
        </is>
      </c>
      <c r="K388" s="649" t="inlineStr">
        <is>
          <t>(NC)</t>
        </is>
      </c>
      <c r="L388" s="174" t="inlineStr">
        <is>
          <t>1</t>
        </is>
      </c>
      <c r="M388" s="512" t="inlineStr">
        <is>
          <t>24VDC</t>
        </is>
      </c>
      <c r="N388" s="178" t="inlineStr">
        <is>
          <t>-</t>
        </is>
      </c>
      <c r="O388" s="178">
        <f>IF(N388="Yes","Y","N")</f>
        <v/>
      </c>
      <c r="P388" s="178" t="inlineStr">
        <is>
          <t>-</t>
        </is>
      </c>
      <c r="Q388" s="178" t="inlineStr">
        <is>
          <t>-</t>
        </is>
      </c>
      <c r="R388" s="181" t="inlineStr">
        <is>
          <t>C01</t>
        </is>
      </c>
      <c r="S388" s="170" t="inlineStr">
        <is>
          <t>18-30-004-CC</t>
        </is>
      </c>
      <c r="T388" s="193" t="inlineStr">
        <is>
          <t>18-EJB-30-004</t>
        </is>
      </c>
      <c r="U388" s="507" t="inlineStr">
        <is>
          <t>DOR-24V</t>
        </is>
      </c>
      <c r="V388" s="201" t="n">
        <v>1830</v>
      </c>
      <c r="W388" s="9">
        <f>LEFT(B388,3)</f>
        <v/>
      </c>
      <c r="X388" s="47">
        <f>F388</f>
        <v/>
      </c>
      <c r="Y388" s="47">
        <f>RIGHT(B388,AB388)</f>
        <v/>
      </c>
      <c r="Z388" s="47">
        <f>W388&amp;X388&amp;Y388</f>
        <v/>
      </c>
      <c r="AA388" s="47">
        <f>LEFT(Y388,1)</f>
        <v/>
      </c>
      <c r="AB388" s="193">
        <f>IF(AC388&lt;&gt;"-",7,6)</f>
        <v/>
      </c>
      <c r="AC388" s="193" t="inlineStr">
        <is>
          <t>-</t>
        </is>
      </c>
    </row>
    <row r="389" ht="13.5" customHeight="1" s="521">
      <c r="A389" s="201" t="n">
        <v>1830</v>
      </c>
      <c r="B389" s="170" t="inlineStr">
        <is>
          <t>18-XN-21101</t>
        </is>
      </c>
      <c r="C389" s="179" t="inlineStr">
        <is>
          <t>Solenoid Valve</t>
        </is>
      </c>
      <c r="D389" s="179" t="inlineStr">
        <is>
          <t>PX FROM PP-2102 TO VE-2101</t>
        </is>
      </c>
      <c r="E389" s="179" t="inlineStr">
        <is>
          <t>1830-PS07-211</t>
        </is>
      </c>
      <c r="F389" s="650" t="inlineStr">
        <is>
          <t>XN</t>
        </is>
      </c>
      <c r="G389" s="178" t="inlineStr">
        <is>
          <t>DCS-DO</t>
        </is>
      </c>
      <c r="H389" s="179" t="inlineStr">
        <is>
          <t>Yes</t>
        </is>
      </c>
      <c r="I389" s="180" t="inlineStr">
        <is>
          <t>DRY_x000D_(NC)</t>
        </is>
      </c>
      <c r="J389" s="513" t="inlineStr">
        <is>
          <t>DRY</t>
        </is>
      </c>
      <c r="K389" s="649" t="inlineStr">
        <is>
          <t>(NC)</t>
        </is>
      </c>
      <c r="L389" s="174" t="inlineStr">
        <is>
          <t>1</t>
        </is>
      </c>
      <c r="M389" s="512" t="inlineStr">
        <is>
          <t>24VDC</t>
        </is>
      </c>
      <c r="N389" s="178" t="inlineStr">
        <is>
          <t>-</t>
        </is>
      </c>
      <c r="O389" s="178">
        <f>IF(N389="Yes","Y","N")</f>
        <v/>
      </c>
      <c r="P389" s="178" t="inlineStr">
        <is>
          <t>-</t>
        </is>
      </c>
      <c r="Q389" s="178" t="inlineStr">
        <is>
          <t>-</t>
        </is>
      </c>
      <c r="R389" s="181" t="inlineStr">
        <is>
          <t>C01</t>
        </is>
      </c>
      <c r="S389" s="170" t="inlineStr">
        <is>
          <t>18-30-018-CC</t>
        </is>
      </c>
      <c r="T389" s="193" t="inlineStr">
        <is>
          <t>18-EJB-30-018</t>
        </is>
      </c>
      <c r="U389" s="507" t="inlineStr">
        <is>
          <t>DOR-24V</t>
        </is>
      </c>
      <c r="V389" s="201" t="n">
        <v>1830</v>
      </c>
      <c r="W389" s="9">
        <f>LEFT(B389,3)</f>
        <v/>
      </c>
      <c r="X389" s="47">
        <f>F389</f>
        <v/>
      </c>
      <c r="Y389" s="47">
        <f>RIGHT(B389,AB389)</f>
        <v/>
      </c>
      <c r="Z389" s="47">
        <f>W389&amp;X389&amp;Y389</f>
        <v/>
      </c>
      <c r="AA389" s="47">
        <f>LEFT(Y389,1)</f>
        <v/>
      </c>
      <c r="AB389" s="193">
        <f>IF(AC389&lt;&gt;"-",7,6)</f>
        <v/>
      </c>
      <c r="AC389" s="193" t="inlineStr">
        <is>
          <t>-</t>
        </is>
      </c>
    </row>
    <row r="390" ht="13.5" customHeight="1" s="521">
      <c r="A390" s="201" t="n">
        <v>1830</v>
      </c>
      <c r="B390" s="170" t="inlineStr">
        <is>
          <t>18-XN-21103</t>
        </is>
      </c>
      <c r="C390" s="179" t="inlineStr">
        <is>
          <t>Solenoid Valve</t>
        </is>
      </c>
      <c r="D390" s="179" t="inlineStr">
        <is>
          <t>PX FROM VE-2101 TO PP-2101</t>
        </is>
      </c>
      <c r="E390" s="179" t="inlineStr">
        <is>
          <t>1830-PS07-211</t>
        </is>
      </c>
      <c r="F390" s="650" t="inlineStr">
        <is>
          <t>XN</t>
        </is>
      </c>
      <c r="G390" s="178" t="inlineStr">
        <is>
          <t>DCS-DO</t>
        </is>
      </c>
      <c r="H390" s="179" t="inlineStr">
        <is>
          <t>Yes</t>
        </is>
      </c>
      <c r="I390" s="180" t="inlineStr">
        <is>
          <t>DRY_x000D_(NC)</t>
        </is>
      </c>
      <c r="J390" s="513" t="inlineStr">
        <is>
          <t>DRY</t>
        </is>
      </c>
      <c r="K390" s="649" t="inlineStr">
        <is>
          <t>(NC)</t>
        </is>
      </c>
      <c r="L390" s="174" t="inlineStr">
        <is>
          <t>1</t>
        </is>
      </c>
      <c r="M390" s="512" t="inlineStr">
        <is>
          <t>24VDC</t>
        </is>
      </c>
      <c r="N390" s="178" t="inlineStr">
        <is>
          <t>-</t>
        </is>
      </c>
      <c r="O390" s="178">
        <f>IF(N390="Yes","Y","N")</f>
        <v/>
      </c>
      <c r="P390" s="178" t="inlineStr">
        <is>
          <t>-</t>
        </is>
      </c>
      <c r="Q390" s="178" t="inlineStr">
        <is>
          <t>-</t>
        </is>
      </c>
      <c r="R390" s="181" t="inlineStr">
        <is>
          <t>C01</t>
        </is>
      </c>
      <c r="S390" s="170" t="inlineStr">
        <is>
          <t>18-30-018-CC</t>
        </is>
      </c>
      <c r="T390" s="193" t="inlineStr">
        <is>
          <t>18-EJB-30-018</t>
        </is>
      </c>
      <c r="U390" s="507" t="inlineStr">
        <is>
          <t>DOR-24V</t>
        </is>
      </c>
      <c r="V390" s="201" t="n">
        <v>1830</v>
      </c>
      <c r="W390" s="9">
        <f>LEFT(B390,3)</f>
        <v/>
      </c>
      <c r="X390" s="47">
        <f>F390</f>
        <v/>
      </c>
      <c r="Y390" s="47">
        <f>RIGHT(B390,AB390)</f>
        <v/>
      </c>
      <c r="Z390" s="47">
        <f>W390&amp;X390&amp;Y390</f>
        <v/>
      </c>
      <c r="AA390" s="47">
        <f>LEFT(Y390,1)</f>
        <v/>
      </c>
      <c r="AB390" s="193">
        <f>IF(AC390&lt;&gt;"-",7,6)</f>
        <v/>
      </c>
      <c r="AC390" s="193" t="inlineStr">
        <is>
          <t>-</t>
        </is>
      </c>
    </row>
    <row r="391" ht="13.5" customHeight="1" s="521">
      <c r="A391" s="201" t="n">
        <v>1830</v>
      </c>
      <c r="B391" s="170" t="inlineStr">
        <is>
          <t>18-XN-21104</t>
        </is>
      </c>
      <c r="C391" s="179" t="inlineStr">
        <is>
          <t>Solenoid Valve</t>
        </is>
      </c>
      <c r="D391" s="179" t="inlineStr">
        <is>
          <t>FIRE WATER TO PX DOSING ROOM</t>
        </is>
      </c>
      <c r="E391" s="179" t="inlineStr">
        <is>
          <t>1830-PS07-211</t>
        </is>
      </c>
      <c r="F391" s="650" t="inlineStr">
        <is>
          <t>XN</t>
        </is>
      </c>
      <c r="G391" s="178" t="inlineStr">
        <is>
          <t>DCS-DO</t>
        </is>
      </c>
      <c r="H391" s="179" t="inlineStr">
        <is>
          <t>Yes</t>
        </is>
      </c>
      <c r="I391" s="180" t="inlineStr">
        <is>
          <t>DRY_x000D_(NC)</t>
        </is>
      </c>
      <c r="J391" s="513" t="inlineStr">
        <is>
          <t>DRY</t>
        </is>
      </c>
      <c r="K391" s="649" t="inlineStr">
        <is>
          <t>(NC)</t>
        </is>
      </c>
      <c r="L391" s="174" t="inlineStr">
        <is>
          <t>1</t>
        </is>
      </c>
      <c r="M391" s="512" t="inlineStr">
        <is>
          <t>24VDC</t>
        </is>
      </c>
      <c r="N391" s="178" t="inlineStr">
        <is>
          <t>-</t>
        </is>
      </c>
      <c r="O391" s="178">
        <f>IF(N391="Yes","Y","N")</f>
        <v/>
      </c>
      <c r="P391" s="178" t="inlineStr">
        <is>
          <t>-</t>
        </is>
      </c>
      <c r="Q391" s="178" t="inlineStr">
        <is>
          <t>-</t>
        </is>
      </c>
      <c r="R391" s="181" t="inlineStr">
        <is>
          <t>C01</t>
        </is>
      </c>
      <c r="S391" s="170" t="inlineStr">
        <is>
          <t>18-30-018-CC</t>
        </is>
      </c>
      <c r="T391" s="193" t="inlineStr">
        <is>
          <t>18-EJB-30-018</t>
        </is>
      </c>
      <c r="U391" s="507" t="inlineStr">
        <is>
          <t>DOR-24V</t>
        </is>
      </c>
      <c r="V391" s="201" t="n">
        <v>1830</v>
      </c>
      <c r="W391" s="9">
        <f>LEFT(B391,3)</f>
        <v/>
      </c>
      <c r="X391" s="47">
        <f>F391</f>
        <v/>
      </c>
      <c r="Y391" s="47">
        <f>RIGHT(B391,AB391)</f>
        <v/>
      </c>
      <c r="Z391" s="47">
        <f>W391&amp;X391&amp;Y391</f>
        <v/>
      </c>
      <c r="AA391" s="47">
        <f>LEFT(Y391,1)</f>
        <v/>
      </c>
      <c r="AB391" s="193">
        <f>IF(AC391&lt;&gt;"-",7,6)</f>
        <v/>
      </c>
      <c r="AC391" s="193" t="inlineStr">
        <is>
          <t>-</t>
        </is>
      </c>
    </row>
    <row r="392" ht="13.5" customHeight="1" s="521">
      <c r="A392" s="201" t="n">
        <v>1830</v>
      </c>
      <c r="B392" s="170" t="inlineStr">
        <is>
          <t>18-XN-23101</t>
        </is>
      </c>
      <c r="C392" s="179" t="inlineStr">
        <is>
          <t>Solenoid Valve</t>
        </is>
      </c>
      <c r="D392" s="179" t="inlineStr">
        <is>
          <t>ADD. VE-2301 TO VE-2302</t>
        </is>
      </c>
      <c r="E392" s="179" t="inlineStr">
        <is>
          <t>1830-PS07-231</t>
        </is>
      </c>
      <c r="F392" s="650" t="inlineStr">
        <is>
          <t>XN</t>
        </is>
      </c>
      <c r="G392" s="178" t="inlineStr">
        <is>
          <t>DCS-DO</t>
        </is>
      </c>
      <c r="H392" s="179" t="inlineStr">
        <is>
          <t>Yes</t>
        </is>
      </c>
      <c r="I392" s="180" t="inlineStr">
        <is>
          <t>DRY_x000D_(NC)</t>
        </is>
      </c>
      <c r="J392" s="513" t="inlineStr">
        <is>
          <t>DRY</t>
        </is>
      </c>
      <c r="K392" s="649" t="inlineStr">
        <is>
          <t>(NC)</t>
        </is>
      </c>
      <c r="L392" s="174" t="inlineStr">
        <is>
          <t>1</t>
        </is>
      </c>
      <c r="M392" s="512" t="inlineStr">
        <is>
          <t>24VDC</t>
        </is>
      </c>
      <c r="N392" s="178" t="inlineStr">
        <is>
          <t>-</t>
        </is>
      </c>
      <c r="O392" s="178">
        <f>IF(N392="Yes","Y","N")</f>
        <v/>
      </c>
      <c r="P392" s="178" t="inlineStr">
        <is>
          <t>-</t>
        </is>
      </c>
      <c r="Q392" s="178" t="inlineStr">
        <is>
          <t>-</t>
        </is>
      </c>
      <c r="R392" s="181" t="inlineStr">
        <is>
          <t>C01</t>
        </is>
      </c>
      <c r="S392" s="170" t="inlineStr">
        <is>
          <t>18-30-004-CC</t>
        </is>
      </c>
      <c r="T392" s="193" t="inlineStr">
        <is>
          <t>18-EJB-30-004</t>
        </is>
      </c>
      <c r="U392" s="507" t="inlineStr">
        <is>
          <t>DOR-24V</t>
        </is>
      </c>
      <c r="V392" s="201" t="n">
        <v>1830</v>
      </c>
      <c r="W392" s="9">
        <f>LEFT(B392,3)</f>
        <v/>
      </c>
      <c r="X392" s="47">
        <f>F392</f>
        <v/>
      </c>
      <c r="Y392" s="47">
        <f>RIGHT(B392,AB392)</f>
        <v/>
      </c>
      <c r="Z392" s="47">
        <f>W392&amp;X392&amp;Y392</f>
        <v/>
      </c>
      <c r="AA392" s="47">
        <f>LEFT(Y392,1)</f>
        <v/>
      </c>
      <c r="AB392" s="193">
        <f>IF(AC392&lt;&gt;"-",7,6)</f>
        <v/>
      </c>
      <c r="AC392" s="193" t="inlineStr">
        <is>
          <t>-</t>
        </is>
      </c>
    </row>
    <row r="393" ht="13.5" customHeight="1" s="521">
      <c r="A393" s="201" t="n">
        <v>1830</v>
      </c>
      <c r="B393" s="170" t="inlineStr">
        <is>
          <t>18-XN-24102</t>
        </is>
      </c>
      <c r="C393" s="179" t="inlineStr">
        <is>
          <t>Solenoid Valve</t>
        </is>
      </c>
      <c r="D393" s="179" t="inlineStr">
        <is>
          <t>PP-2402 DISCHARGE</t>
        </is>
      </c>
      <c r="E393" s="179" t="inlineStr">
        <is>
          <t>1830-PS07-241</t>
        </is>
      </c>
      <c r="F393" s="650" t="inlineStr">
        <is>
          <t>XN</t>
        </is>
      </c>
      <c r="G393" s="178" t="inlineStr">
        <is>
          <t>DCS-DO</t>
        </is>
      </c>
      <c r="H393" s="179" t="inlineStr">
        <is>
          <t>Yes</t>
        </is>
      </c>
      <c r="I393" s="180" t="inlineStr">
        <is>
          <t>DRY_x000D_(NC)</t>
        </is>
      </c>
      <c r="J393" s="513" t="inlineStr">
        <is>
          <t>DRY</t>
        </is>
      </c>
      <c r="K393" s="649" t="inlineStr">
        <is>
          <t>(NC)</t>
        </is>
      </c>
      <c r="L393" s="174" t="inlineStr">
        <is>
          <t>1</t>
        </is>
      </c>
      <c r="M393" s="512" t="inlineStr">
        <is>
          <t>24VDC</t>
        </is>
      </c>
      <c r="N393" s="178" t="inlineStr">
        <is>
          <t>-</t>
        </is>
      </c>
      <c r="O393" s="178">
        <f>IF(N393="Yes","Y","N")</f>
        <v/>
      </c>
      <c r="P393" s="178" t="inlineStr">
        <is>
          <t>-</t>
        </is>
      </c>
      <c r="Q393" s="178" t="inlineStr">
        <is>
          <t>-</t>
        </is>
      </c>
      <c r="R393" s="181" t="inlineStr">
        <is>
          <t>C01</t>
        </is>
      </c>
      <c r="S393" s="170" t="inlineStr">
        <is>
          <t>18-30-004-CC</t>
        </is>
      </c>
      <c r="T393" s="193" t="inlineStr">
        <is>
          <t>18-EJB-30-004</t>
        </is>
      </c>
      <c r="U393" s="507" t="inlineStr">
        <is>
          <t>DOR-24V</t>
        </is>
      </c>
      <c r="V393" s="201" t="n">
        <v>1830</v>
      </c>
      <c r="W393" s="9">
        <f>LEFT(B393,3)</f>
        <v/>
      </c>
      <c r="X393" s="47">
        <f>F393</f>
        <v/>
      </c>
      <c r="Y393" s="47">
        <f>RIGHT(B393,AB393)</f>
        <v/>
      </c>
      <c r="Z393" s="47">
        <f>W393&amp;X393&amp;Y393</f>
        <v/>
      </c>
      <c r="AA393" s="47">
        <f>LEFT(Y393,1)</f>
        <v/>
      </c>
      <c r="AB393" s="193">
        <f>IF(AC393&lt;&gt;"-",7,6)</f>
        <v/>
      </c>
      <c r="AC393" s="193" t="inlineStr">
        <is>
          <t>-</t>
        </is>
      </c>
    </row>
    <row r="394" ht="13.5" customHeight="1" s="521">
      <c r="A394" s="201" t="n">
        <v>1830</v>
      </c>
      <c r="B394" s="170" t="inlineStr">
        <is>
          <t>18-XN-36101A</t>
        </is>
      </c>
      <c r="C394" s="179" t="inlineStr">
        <is>
          <t>Solenoid Valve</t>
        </is>
      </c>
      <c r="D394" s="179" t="inlineStr">
        <is>
          <t>PEROXIDE TO PJ-3601X</t>
        </is>
      </c>
      <c r="E394" s="179" t="inlineStr">
        <is>
          <t>1830-PS07-361</t>
        </is>
      </c>
      <c r="F394" s="650" t="inlineStr">
        <is>
          <t>XN</t>
        </is>
      </c>
      <c r="G394" s="178" t="inlineStr">
        <is>
          <t>DCS-DO</t>
        </is>
      </c>
      <c r="H394" s="179" t="inlineStr">
        <is>
          <t>Yes</t>
        </is>
      </c>
      <c r="I394" s="180" t="inlineStr">
        <is>
          <t>DRY_x000D_(NC)</t>
        </is>
      </c>
      <c r="J394" s="513" t="inlineStr">
        <is>
          <t>DRY</t>
        </is>
      </c>
      <c r="K394" s="649" t="inlineStr">
        <is>
          <t>(NC)</t>
        </is>
      </c>
      <c r="L394" s="174" t="inlineStr">
        <is>
          <t>1</t>
        </is>
      </c>
      <c r="M394" s="512" t="inlineStr">
        <is>
          <t>24VDC</t>
        </is>
      </c>
      <c r="N394" s="178" t="inlineStr">
        <is>
          <t>-</t>
        </is>
      </c>
      <c r="O394" s="178">
        <f>IF(N394="Yes","Y","N")</f>
        <v/>
      </c>
      <c r="P394" s="178" t="inlineStr">
        <is>
          <t>-</t>
        </is>
      </c>
      <c r="Q394" s="178" t="inlineStr">
        <is>
          <t>-</t>
        </is>
      </c>
      <c r="R394" s="181" t="inlineStr">
        <is>
          <t>C01</t>
        </is>
      </c>
      <c r="S394" s="170" t="inlineStr">
        <is>
          <t>18-30-004-CC</t>
        </is>
      </c>
      <c r="T394" s="193" t="inlineStr">
        <is>
          <t>18-EJB-30-004</t>
        </is>
      </c>
      <c r="U394" s="507" t="inlineStr">
        <is>
          <t>DOR-24V</t>
        </is>
      </c>
      <c r="V394" s="201" t="n">
        <v>1830</v>
      </c>
      <c r="W394" s="9">
        <f>LEFT(B394,3)</f>
        <v/>
      </c>
      <c r="X394" s="47">
        <f>F394</f>
        <v/>
      </c>
      <c r="Y394" s="47">
        <f>RIGHT(B394,AB394)</f>
        <v/>
      </c>
      <c r="Z394" s="47">
        <f>W394&amp;X394&amp;Y394</f>
        <v/>
      </c>
      <c r="AA394" s="47">
        <f>LEFT(Y394,1)</f>
        <v/>
      </c>
      <c r="AB394" s="193">
        <f>IF(AC394&lt;&gt;"-",7,6)</f>
        <v/>
      </c>
      <c r="AC394" s="193" t="inlineStr">
        <is>
          <t>3</t>
        </is>
      </c>
    </row>
    <row r="395" ht="13.5" customHeight="1" s="521">
      <c r="A395" s="201" t="n">
        <v>1830</v>
      </c>
      <c r="B395" s="170" t="inlineStr">
        <is>
          <t>18-XN-36102A</t>
        </is>
      </c>
      <c r="C395" s="179" t="inlineStr">
        <is>
          <t>Solenoid Valve</t>
        </is>
      </c>
      <c r="D395" s="179" t="inlineStr">
        <is>
          <t>PEROXIDE TO PJ-3601X</t>
        </is>
      </c>
      <c r="E395" s="179" t="inlineStr">
        <is>
          <t>1830-PS07-361</t>
        </is>
      </c>
      <c r="F395" s="650" t="inlineStr">
        <is>
          <t>XN</t>
        </is>
      </c>
      <c r="G395" s="178" t="inlineStr">
        <is>
          <t>DCS-DO</t>
        </is>
      </c>
      <c r="H395" s="179" t="inlineStr">
        <is>
          <t>Yes</t>
        </is>
      </c>
      <c r="I395" s="180" t="inlineStr">
        <is>
          <t>DRY_x000D_(NC)</t>
        </is>
      </c>
      <c r="J395" s="513" t="inlineStr">
        <is>
          <t>DRY</t>
        </is>
      </c>
      <c r="K395" s="649" t="inlineStr">
        <is>
          <t>(NC)</t>
        </is>
      </c>
      <c r="L395" s="174" t="inlineStr">
        <is>
          <t>1</t>
        </is>
      </c>
      <c r="M395" s="512" t="inlineStr">
        <is>
          <t>24VDC</t>
        </is>
      </c>
      <c r="N395" s="178" t="inlineStr">
        <is>
          <t>-</t>
        </is>
      </c>
      <c r="O395" s="178">
        <f>IF(N395="Yes","Y","N")</f>
        <v/>
      </c>
      <c r="P395" s="178" t="inlineStr">
        <is>
          <t>-</t>
        </is>
      </c>
      <c r="Q395" s="178" t="inlineStr">
        <is>
          <t>-</t>
        </is>
      </c>
      <c r="R395" s="181" t="inlineStr">
        <is>
          <t>C01</t>
        </is>
      </c>
      <c r="S395" s="170" t="inlineStr">
        <is>
          <t>18-30-004-CC</t>
        </is>
      </c>
      <c r="T395" s="193" t="inlineStr">
        <is>
          <t>18-EJB-30-004</t>
        </is>
      </c>
      <c r="U395" s="507" t="inlineStr">
        <is>
          <t>DOR-24V</t>
        </is>
      </c>
      <c r="V395" s="201" t="n">
        <v>1830</v>
      </c>
      <c r="W395" s="9">
        <f>LEFT(B395,3)</f>
        <v/>
      </c>
      <c r="X395" s="47">
        <f>F395</f>
        <v/>
      </c>
      <c r="Y395" s="47">
        <f>RIGHT(B395,AB395)</f>
        <v/>
      </c>
      <c r="Z395" s="47">
        <f>W395&amp;X395&amp;Y395</f>
        <v/>
      </c>
      <c r="AA395" s="47">
        <f>LEFT(Y395,1)</f>
        <v/>
      </c>
      <c r="AB395" s="193">
        <f>IF(AC395&lt;&gt;"-",7,6)</f>
        <v/>
      </c>
      <c r="AC395" s="193" t="inlineStr">
        <is>
          <t>3</t>
        </is>
      </c>
    </row>
    <row r="396" ht="13.5" customHeight="1" s="521">
      <c r="A396" s="201" t="n">
        <v>1830</v>
      </c>
      <c r="B396" s="170" t="inlineStr">
        <is>
          <t>18-XN-66101</t>
        </is>
      </c>
      <c r="C396" s="179" t="inlineStr">
        <is>
          <t>Solenoid Valve</t>
        </is>
      </c>
      <c r="D396" s="179" t="inlineStr">
        <is>
          <t>OFFGAS FROM VE-3601X TO ET-6602</t>
        </is>
      </c>
      <c r="E396" s="179" t="inlineStr">
        <is>
          <t>1830-PS07-661</t>
        </is>
      </c>
      <c r="F396" s="650" t="inlineStr">
        <is>
          <t>XN</t>
        </is>
      </c>
      <c r="G396" s="178" t="inlineStr">
        <is>
          <t>DCS-DO</t>
        </is>
      </c>
      <c r="H396" s="179" t="inlineStr">
        <is>
          <t>Yes</t>
        </is>
      </c>
      <c r="I396" s="180" t="inlineStr">
        <is>
          <t>DRY_x000D_(NC)</t>
        </is>
      </c>
      <c r="J396" s="513" t="inlineStr">
        <is>
          <t>DRY</t>
        </is>
      </c>
      <c r="K396" s="649" t="inlineStr">
        <is>
          <t>(NC)</t>
        </is>
      </c>
      <c r="L396" s="174" t="inlineStr">
        <is>
          <t>1</t>
        </is>
      </c>
      <c r="M396" s="512" t="inlineStr">
        <is>
          <t>24VDC</t>
        </is>
      </c>
      <c r="N396" s="178" t="inlineStr">
        <is>
          <t>-</t>
        </is>
      </c>
      <c r="O396" s="178">
        <f>IF(N396="Yes","Y","N")</f>
        <v/>
      </c>
      <c r="P396" s="178" t="inlineStr">
        <is>
          <t>-</t>
        </is>
      </c>
      <c r="Q396" s="178" t="inlineStr">
        <is>
          <t>-</t>
        </is>
      </c>
      <c r="R396" s="181" t="inlineStr">
        <is>
          <t>C01</t>
        </is>
      </c>
      <c r="S396" s="170" t="inlineStr">
        <is>
          <t>18-30-004-CC</t>
        </is>
      </c>
      <c r="T396" s="193" t="inlineStr">
        <is>
          <t>18-EJB-30-004</t>
        </is>
      </c>
      <c r="U396" s="507" t="inlineStr">
        <is>
          <t>DOR-24V</t>
        </is>
      </c>
      <c r="V396" s="201" t="n">
        <v>1830</v>
      </c>
      <c r="W396" s="9">
        <f>LEFT(B396,3)</f>
        <v/>
      </c>
      <c r="X396" s="47">
        <f>F396</f>
        <v/>
      </c>
      <c r="Y396" s="47">
        <f>RIGHT(B396,AB396)</f>
        <v/>
      </c>
      <c r="Z396" s="47">
        <f>W396&amp;X396&amp;Y396</f>
        <v/>
      </c>
      <c r="AA396" s="47">
        <f>LEFT(Y396,1)</f>
        <v/>
      </c>
      <c r="AB396" s="193">
        <f>IF(AC396&lt;&gt;"-",7,6)</f>
        <v/>
      </c>
      <c r="AC396" s="193" t="inlineStr">
        <is>
          <t>-</t>
        </is>
      </c>
    </row>
    <row r="397" ht="13.5" customHeight="1" s="521">
      <c r="A397" s="201" t="n">
        <v>1830</v>
      </c>
      <c r="B397" s="170" t="inlineStr">
        <is>
          <t>18-XN-66105</t>
        </is>
      </c>
      <c r="C397" s="179" t="inlineStr">
        <is>
          <t>Solenoid Valve</t>
        </is>
      </c>
      <c r="D397" s="179" t="inlineStr">
        <is>
          <t>-</t>
        </is>
      </c>
      <c r="E397" s="179" t="inlineStr">
        <is>
          <t>1830-PS07-661</t>
        </is>
      </c>
      <c r="F397" s="650" t="inlineStr">
        <is>
          <t>XN</t>
        </is>
      </c>
      <c r="G397" s="178" t="inlineStr">
        <is>
          <t>DCS-DO</t>
        </is>
      </c>
      <c r="H397" s="179" t="inlineStr">
        <is>
          <t>Yes</t>
        </is>
      </c>
      <c r="I397" s="180" t="inlineStr">
        <is>
          <t>DRY_x000D_(NC)</t>
        </is>
      </c>
      <c r="J397" s="513" t="inlineStr">
        <is>
          <t>DRY</t>
        </is>
      </c>
      <c r="K397" s="649" t="inlineStr">
        <is>
          <t>(NC)</t>
        </is>
      </c>
      <c r="L397" s="174" t="inlineStr">
        <is>
          <t>1</t>
        </is>
      </c>
      <c r="M397" s="512" t="inlineStr">
        <is>
          <t>24VDC</t>
        </is>
      </c>
      <c r="N397" s="178" t="inlineStr">
        <is>
          <t>-</t>
        </is>
      </c>
      <c r="O397" s="178">
        <f>IF(N397="Yes","Y","N")</f>
        <v/>
      </c>
      <c r="P397" s="178" t="inlineStr">
        <is>
          <t>-</t>
        </is>
      </c>
      <c r="Q397" s="178" t="inlineStr">
        <is>
          <t>-</t>
        </is>
      </c>
      <c r="R397" s="181" t="inlineStr">
        <is>
          <t>C01</t>
        </is>
      </c>
      <c r="S397" s="170" t="inlineStr">
        <is>
          <t>DCS</t>
        </is>
      </c>
      <c r="T397" s="193" t="inlineStr">
        <is>
          <t>18-6601-DJB-0002</t>
        </is>
      </c>
      <c r="U397" s="507" t="inlineStr">
        <is>
          <t>DOR-24V</t>
        </is>
      </c>
      <c r="V397" s="201" t="n">
        <v>1830</v>
      </c>
      <c r="W397" s="9">
        <f>LEFT(B397,3)</f>
        <v/>
      </c>
      <c r="X397" s="47">
        <f>F397</f>
        <v/>
      </c>
      <c r="Y397" s="47">
        <f>RIGHT(B397,AB397)</f>
        <v/>
      </c>
      <c r="Z397" s="47">
        <f>W397&amp;X397&amp;Y397</f>
        <v/>
      </c>
      <c r="AA397" s="47">
        <f>LEFT(Y397,1)</f>
        <v/>
      </c>
      <c r="AB397" s="193">
        <f>IF(AC397&lt;&gt;"-",7,6)</f>
        <v/>
      </c>
      <c r="AC397" s="193" t="inlineStr">
        <is>
          <t>-</t>
        </is>
      </c>
    </row>
    <row r="398" ht="13.5" customHeight="1" s="521">
      <c r="A398" s="201" t="n">
        <v>1830</v>
      </c>
      <c r="B398" s="170" t="inlineStr">
        <is>
          <t>18-XN-66106</t>
        </is>
      </c>
      <c r="C398" s="179" t="inlineStr">
        <is>
          <t>Solenoid Valve</t>
        </is>
      </c>
      <c r="D398" s="179" t="inlineStr">
        <is>
          <t>-</t>
        </is>
      </c>
      <c r="E398" s="179" t="inlineStr">
        <is>
          <t>1830-PS07-661</t>
        </is>
      </c>
      <c r="F398" s="650" t="inlineStr">
        <is>
          <t>XN</t>
        </is>
      </c>
      <c r="G398" s="178" t="inlineStr">
        <is>
          <t>DCS-DO</t>
        </is>
      </c>
      <c r="H398" s="179" t="inlineStr">
        <is>
          <t>Yes</t>
        </is>
      </c>
      <c r="I398" s="180" t="inlineStr">
        <is>
          <t>DRY_x000D_(NC)</t>
        </is>
      </c>
      <c r="J398" s="513" t="inlineStr">
        <is>
          <t>DRY</t>
        </is>
      </c>
      <c r="K398" s="649" t="inlineStr">
        <is>
          <t>(NC)</t>
        </is>
      </c>
      <c r="L398" s="174" t="inlineStr">
        <is>
          <t>1</t>
        </is>
      </c>
      <c r="M398" s="512" t="inlineStr">
        <is>
          <t>24VDC</t>
        </is>
      </c>
      <c r="N398" s="178" t="inlineStr">
        <is>
          <t>-</t>
        </is>
      </c>
      <c r="O398" s="178">
        <f>IF(N398="Yes","Y","N")</f>
        <v/>
      </c>
      <c r="P398" s="178" t="inlineStr">
        <is>
          <t>-</t>
        </is>
      </c>
      <c r="Q398" s="178" t="inlineStr">
        <is>
          <t>-</t>
        </is>
      </c>
      <c r="R398" s="181" t="inlineStr">
        <is>
          <t>C01</t>
        </is>
      </c>
      <c r="S398" s="170" t="inlineStr">
        <is>
          <t>DCS</t>
        </is>
      </c>
      <c r="T398" s="193" t="inlineStr">
        <is>
          <t>18-6601-DJB-0002</t>
        </is>
      </c>
      <c r="U398" s="507" t="inlineStr">
        <is>
          <t>DOR-24V</t>
        </is>
      </c>
      <c r="V398" s="201" t="n">
        <v>1830</v>
      </c>
      <c r="W398" s="9">
        <f>LEFT(B398,3)</f>
        <v/>
      </c>
      <c r="X398" s="47">
        <f>F398</f>
        <v/>
      </c>
      <c r="Y398" s="47">
        <f>RIGHT(B398,AB398)</f>
        <v/>
      </c>
      <c r="Z398" s="47">
        <f>W398&amp;X398&amp;Y398</f>
        <v/>
      </c>
      <c r="AA398" s="47">
        <f>LEFT(Y398,1)</f>
        <v/>
      </c>
      <c r="AB398" s="193">
        <f>IF(AC398&lt;&gt;"-",7,6)</f>
        <v/>
      </c>
      <c r="AC398" s="193" t="inlineStr">
        <is>
          <t>-</t>
        </is>
      </c>
    </row>
    <row r="399" ht="13.5" customHeight="1" s="521">
      <c r="A399" s="201" t="n">
        <v>1830</v>
      </c>
      <c r="C399" s="179" t="n"/>
      <c r="D399" s="179" t="n"/>
      <c r="E399" s="179" t="n"/>
      <c r="F399" s="650" t="n"/>
      <c r="G399" s="178" t="n"/>
      <c r="H399" s="179" t="n"/>
      <c r="I399" s="178" t="n"/>
      <c r="J399" s="202" t="n"/>
      <c r="K399" s="649" t="n"/>
      <c r="L399" s="174" t="n"/>
      <c r="M399" s="178" t="n"/>
      <c r="N399" s="178" t="n"/>
      <c r="O399" s="178">
        <f>IF(N399="Yes","Y","N")</f>
        <v/>
      </c>
      <c r="P399" s="178" t="n"/>
      <c r="Q399" s="178" t="n"/>
      <c r="R399" s="181" t="n"/>
      <c r="S399" s="170" t="n"/>
      <c r="U399" s="193" t="inlineStr">
        <is>
          <t>AI-IS</t>
        </is>
      </c>
      <c r="V399" s="201" t="n">
        <v>1830</v>
      </c>
      <c r="W399" s="9">
        <f>LEFT(B399,3)</f>
        <v/>
      </c>
      <c r="X399" s="47">
        <f>F399</f>
        <v/>
      </c>
      <c r="Y399" s="47">
        <f>RIGHT(B399,AB399)</f>
        <v/>
      </c>
      <c r="Z399" s="47">
        <f>W399&amp;X399&amp;Y399</f>
        <v/>
      </c>
      <c r="AA399" s="47">
        <f>LEFT(Y399,1)</f>
        <v/>
      </c>
      <c r="AB399" s="193">
        <f>IF(AC399&lt;&gt;"-",7,6)</f>
        <v/>
      </c>
    </row>
    <row r="400" ht="13.5" customHeight="1" s="521">
      <c r="A400" s="201" t="n">
        <v>1830</v>
      </c>
      <c r="B400" s="170" t="inlineStr">
        <is>
          <t>18-AT-66101</t>
        </is>
      </c>
      <c r="C400" s="179" t="inlineStr">
        <is>
          <t>O2 Analyzer</t>
        </is>
      </c>
      <c r="D400" s="179" t="inlineStr">
        <is>
          <t>O2 IN OFFGAS FROM UP-6601</t>
        </is>
      </c>
      <c r="E400" s="179" t="inlineStr">
        <is>
          <t>1830-PS07-661</t>
        </is>
      </c>
      <c r="F400" s="650" t="inlineStr">
        <is>
          <t>AISA</t>
        </is>
      </c>
      <c r="G400" s="178" t="inlineStr">
        <is>
          <t>DCS-AI</t>
        </is>
      </c>
      <c r="H400" s="179" t="inlineStr">
        <is>
          <t>Yes</t>
        </is>
      </c>
      <c r="I400" s="178" t="inlineStr">
        <is>
          <t>4~20mA</t>
        </is>
      </c>
      <c r="J400" s="202" t="inlineStr">
        <is>
          <t>4~20mA</t>
        </is>
      </c>
      <c r="K400" s="649" t="inlineStr">
        <is>
          <t>20mA</t>
        </is>
      </c>
      <c r="L400" s="174" t="inlineStr">
        <is>
          <t>1</t>
        </is>
      </c>
      <c r="M400" s="178" t="inlineStr">
        <is>
          <t>220VAC</t>
        </is>
      </c>
      <c r="N400" s="178" t="inlineStr">
        <is>
          <t>-</t>
        </is>
      </c>
      <c r="O400" s="178">
        <f>IF(N400="Yes","Y","N")</f>
        <v/>
      </c>
      <c r="P400" s="178" t="inlineStr">
        <is>
          <t>-</t>
        </is>
      </c>
      <c r="Q400" s="178" t="inlineStr">
        <is>
          <t>-</t>
        </is>
      </c>
      <c r="R400" s="181" t="inlineStr">
        <is>
          <t>C01</t>
        </is>
      </c>
      <c r="S400" s="170" t="inlineStr">
        <is>
          <t>18-30-024-SC</t>
        </is>
      </c>
      <c r="T400" s="176" t="inlineStr">
        <is>
          <t>单拉</t>
        </is>
      </c>
      <c r="U400" s="510" t="inlineStr">
        <is>
          <t>AIR-NIS</t>
        </is>
      </c>
      <c r="V400" s="201" t="n">
        <v>1830</v>
      </c>
      <c r="W400" s="9">
        <f>LEFT(B400,3)</f>
        <v/>
      </c>
      <c r="X400" s="47">
        <f>F400</f>
        <v/>
      </c>
      <c r="Y400" s="47">
        <f>RIGHT(B400,AB400)</f>
        <v/>
      </c>
      <c r="Z400" s="47">
        <f>W400&amp;X400&amp;Y400</f>
        <v/>
      </c>
      <c r="AA400" s="47">
        <f>LEFT(Y400,1)</f>
        <v/>
      </c>
      <c r="AB400" s="193">
        <f>IF(AC400&lt;&gt;"-",7,6)</f>
        <v/>
      </c>
      <c r="AC400" s="193" t="inlineStr">
        <is>
          <t>-</t>
        </is>
      </c>
    </row>
    <row r="401" ht="13.5" customHeight="1" s="521">
      <c r="A401" s="201" t="n">
        <v>1830</v>
      </c>
      <c r="C401" s="179" t="n"/>
      <c r="D401" s="179" t="n"/>
      <c r="E401" s="179" t="n"/>
      <c r="F401" s="650" t="n"/>
      <c r="G401" s="178" t="n"/>
      <c r="H401" s="179" t="n"/>
      <c r="I401" s="178" t="n"/>
      <c r="J401" s="202" t="n"/>
      <c r="K401" s="649" t="n"/>
      <c r="L401" s="174" t="n"/>
      <c r="M401" s="178" t="n"/>
      <c r="N401" s="178" t="n"/>
      <c r="O401" s="178">
        <f>IF(N401="Yes","Y","N")</f>
        <v/>
      </c>
      <c r="P401" s="178" t="n"/>
      <c r="Q401" s="178" t="n"/>
      <c r="R401" s="181" t="n"/>
      <c r="S401" s="170" t="n"/>
      <c r="U401" s="193" t="inlineStr">
        <is>
          <t>AI-IS</t>
        </is>
      </c>
      <c r="V401" s="201" t="n">
        <v>1830</v>
      </c>
      <c r="W401" s="9">
        <f>LEFT(B401,3)</f>
        <v/>
      </c>
      <c r="X401" s="47">
        <f>F401</f>
        <v/>
      </c>
      <c r="Y401" s="47">
        <f>RIGHT(B401,AB401)</f>
        <v/>
      </c>
      <c r="Z401" s="47">
        <f>W401&amp;X401&amp;Y401</f>
        <v/>
      </c>
      <c r="AA401" s="47">
        <f>LEFT(Y401,1)</f>
        <v/>
      </c>
      <c r="AB401" s="193">
        <f>IF(AC401&lt;&gt;"-",7,6)</f>
        <v/>
      </c>
    </row>
    <row r="402" ht="13.5" customHeight="1" s="521">
      <c r="A402" s="201" t="n">
        <v>1830</v>
      </c>
      <c r="B402" s="170" t="inlineStr">
        <is>
          <t>18-YS-24103</t>
        </is>
      </c>
      <c r="C402" s="179" t="inlineStr">
        <is>
          <t>Static Grounding Transmitter</t>
        </is>
      </c>
      <c r="D402" s="179" t="inlineStr">
        <is>
          <t>LIQUID ADDITIVE DRUM</t>
        </is>
      </c>
      <c r="E402" s="179" t="inlineStr">
        <is>
          <t>1830-PS07-241</t>
        </is>
      </c>
      <c r="F402" s="650" t="inlineStr">
        <is>
          <t>YSA</t>
        </is>
      </c>
      <c r="G402" s="178" t="inlineStr">
        <is>
          <t>DCS-DI</t>
        </is>
      </c>
      <c r="H402" s="179" t="inlineStr">
        <is>
          <t>Yes</t>
        </is>
      </c>
      <c r="I402" s="180" t="inlineStr">
        <is>
          <t>DRY_x000D_(NC)</t>
        </is>
      </c>
      <c r="J402" s="202" t="inlineStr">
        <is>
          <t>DRY</t>
        </is>
      </c>
      <c r="K402" s="649" t="inlineStr">
        <is>
          <t>(NC)</t>
        </is>
      </c>
      <c r="L402" s="174" t="inlineStr">
        <is>
          <t>1</t>
        </is>
      </c>
      <c r="M402" s="178" t="inlineStr">
        <is>
          <t>24VDC</t>
        </is>
      </c>
      <c r="N402" s="178" t="inlineStr">
        <is>
          <t>Yes</t>
        </is>
      </c>
      <c r="O402" s="178">
        <f>IF(N402="Yes","Y","N")</f>
        <v/>
      </c>
      <c r="P402" s="178" t="inlineStr">
        <is>
          <t>-</t>
        </is>
      </c>
      <c r="Q402" s="178" t="inlineStr">
        <is>
          <t>-</t>
        </is>
      </c>
      <c r="R402" s="181" t="inlineStr">
        <is>
          <t>C01</t>
        </is>
      </c>
      <c r="S402" s="170" t="inlineStr">
        <is>
          <t>18-30-013-iCC</t>
        </is>
      </c>
      <c r="T402" s="193" t="inlineStr">
        <is>
          <t>18-IJB-30-013</t>
        </is>
      </c>
      <c r="U402" s="507" t="inlineStr">
        <is>
          <t>DIR-IS</t>
        </is>
      </c>
      <c r="V402" s="201" t="n">
        <v>1830</v>
      </c>
      <c r="W402" s="9">
        <f>LEFT(B402,3)</f>
        <v/>
      </c>
      <c r="X402" s="47">
        <f>F402</f>
        <v/>
      </c>
      <c r="Y402" s="47">
        <f>RIGHT(B402,AB402)</f>
        <v/>
      </c>
      <c r="Z402" s="47">
        <f>W402&amp;X402&amp;Y402</f>
        <v/>
      </c>
      <c r="AA402" s="47">
        <f>LEFT(Y402,1)</f>
        <v/>
      </c>
      <c r="AB402" s="193">
        <f>IF(AC402&lt;&gt;"-",7,6)</f>
        <v/>
      </c>
      <c r="AC402" s="193" t="inlineStr">
        <is>
          <t>-</t>
        </is>
      </c>
    </row>
    <row r="403" ht="13.5" customHeight="1" s="521">
      <c r="A403" s="201" t="n">
        <v>1830</v>
      </c>
      <c r="C403" s="179" t="n"/>
      <c r="D403" s="179" t="n"/>
      <c r="E403" s="179" t="n"/>
      <c r="F403" s="650" t="n"/>
      <c r="G403" s="178" t="n"/>
      <c r="H403" s="179" t="n"/>
      <c r="I403" s="178" t="n"/>
      <c r="J403" s="202" t="n"/>
      <c r="K403" s="649" t="n"/>
      <c r="L403" s="174" t="n"/>
      <c r="M403" s="178" t="n"/>
      <c r="N403" s="178" t="n"/>
      <c r="O403" s="178">
        <f>IF(N403="Yes","Y","N")</f>
        <v/>
      </c>
      <c r="P403" s="178" t="n"/>
      <c r="Q403" s="178" t="n"/>
      <c r="R403" s="181" t="n"/>
      <c r="S403" s="170" t="n"/>
      <c r="U403" s="193" t="inlineStr">
        <is>
          <t>AI-IS</t>
        </is>
      </c>
      <c r="V403" s="201" t="n">
        <v>1830</v>
      </c>
      <c r="W403" s="9">
        <f>LEFT(B403,3)</f>
        <v/>
      </c>
      <c r="X403" s="47">
        <f>F403</f>
        <v/>
      </c>
      <c r="Y403" s="47">
        <f>RIGHT(B403,AB403)</f>
        <v/>
      </c>
      <c r="Z403" s="47">
        <f>W403&amp;X403&amp;Y403</f>
        <v/>
      </c>
      <c r="AA403" s="47">
        <f>LEFT(Y403,1)</f>
        <v/>
      </c>
      <c r="AB403" s="193">
        <f>IF(AC403&lt;&gt;"-",7,6)</f>
        <v/>
      </c>
    </row>
    <row r="404" ht="13.5" customHeight="1" s="521">
      <c r="A404" s="201" t="n">
        <v>1830</v>
      </c>
      <c r="B404" s="170" t="inlineStr">
        <is>
          <t>18-LT-23103</t>
        </is>
      </c>
      <c r="C404" s="179" t="inlineStr">
        <is>
          <t>Level Transmitter</t>
        </is>
      </c>
      <c r="D404" s="179" t="inlineStr">
        <is>
          <t>18-PA-2301</t>
        </is>
      </c>
      <c r="E404" s="179" t="inlineStr">
        <is>
          <t>1830-PS07-231</t>
        </is>
      </c>
      <c r="F404" s="650" t="inlineStr">
        <is>
          <t>LISA</t>
        </is>
      </c>
      <c r="G404" s="178" t="inlineStr">
        <is>
          <t>DCS-AI</t>
        </is>
      </c>
      <c r="H404" s="179" t="inlineStr">
        <is>
          <t>Yes</t>
        </is>
      </c>
      <c r="I404" s="178" t="inlineStr">
        <is>
          <t>4~20mA_x000D_
HART</t>
        </is>
      </c>
      <c r="J404" s="202" t="inlineStr">
        <is>
          <t>4~20mA</t>
        </is>
      </c>
      <c r="K404" s="649" t="inlineStr">
        <is>
          <t>HART</t>
        </is>
      </c>
      <c r="L404" s="174" t="inlineStr">
        <is>
          <t>1</t>
        </is>
      </c>
      <c r="M404" s="178" t="inlineStr">
        <is>
          <t>-</t>
        </is>
      </c>
      <c r="N404" s="178" t="inlineStr">
        <is>
          <t>Yes</t>
        </is>
      </c>
      <c r="O404" s="178">
        <f>IF(N404="Yes","Y","N")</f>
        <v/>
      </c>
      <c r="P404" s="178" t="inlineStr">
        <is>
          <t>-</t>
        </is>
      </c>
      <c r="Q404" s="178" t="inlineStr">
        <is>
          <t>EKATO</t>
        </is>
      </c>
      <c r="R404" s="181" t="inlineStr">
        <is>
          <t>C01</t>
        </is>
      </c>
      <c r="S404" s="170" t="inlineStr">
        <is>
          <t>DCS</t>
        </is>
      </c>
      <c r="T404" s="193" t="inlineStr">
        <is>
          <t>18-PA2301-DJB-0001</t>
        </is>
      </c>
      <c r="U404" s="510" t="inlineStr">
        <is>
          <t>AIR-IS</t>
        </is>
      </c>
      <c r="V404" s="201" t="n">
        <v>1830</v>
      </c>
      <c r="W404" s="9">
        <f>LEFT(B404,3)</f>
        <v/>
      </c>
      <c r="X404" s="47">
        <f>F404</f>
        <v/>
      </c>
      <c r="Y404" s="47">
        <f>RIGHT(B404,AB404)</f>
        <v/>
      </c>
      <c r="Z404" s="47">
        <f>W404&amp;X404&amp;Y404</f>
        <v/>
      </c>
      <c r="AA404" s="47">
        <f>LEFT(Y404,1)</f>
        <v/>
      </c>
      <c r="AB404" s="193">
        <f>IF(AC404&lt;&gt;"-",7,6)</f>
        <v/>
      </c>
      <c r="AC404" s="193" t="inlineStr">
        <is>
          <t>-</t>
        </is>
      </c>
    </row>
    <row r="405" ht="13.5" customHeight="1" s="521">
      <c r="A405" s="201" t="n">
        <v>1830</v>
      </c>
      <c r="C405" s="179" t="n"/>
      <c r="D405" s="179" t="n"/>
      <c r="E405" s="179" t="n"/>
      <c r="F405" s="650" t="n"/>
      <c r="G405" s="178" t="n"/>
      <c r="H405" s="179" t="n"/>
      <c r="I405" s="178" t="n"/>
      <c r="J405" s="202" t="n"/>
      <c r="K405" s="649" t="n"/>
      <c r="L405" s="174" t="n"/>
      <c r="M405" s="178" t="n"/>
      <c r="N405" s="178" t="n"/>
      <c r="O405" s="178">
        <f>IF(N405="Yes","Y","N")</f>
        <v/>
      </c>
      <c r="P405" s="178" t="n"/>
      <c r="Q405" s="178" t="n"/>
      <c r="R405" s="181" t="n"/>
      <c r="S405" s="170" t="n"/>
      <c r="U405" s="193" t="inlineStr">
        <is>
          <t>AI-IS</t>
        </is>
      </c>
      <c r="V405" s="201" t="n">
        <v>1830</v>
      </c>
      <c r="W405" s="9">
        <f>LEFT(B405,3)</f>
        <v/>
      </c>
      <c r="X405" s="47">
        <f>F405</f>
        <v/>
      </c>
      <c r="Y405" s="47">
        <f>RIGHT(B405,AB405)</f>
        <v/>
      </c>
      <c r="Z405" s="47">
        <f>W405&amp;X405&amp;Y405</f>
        <v/>
      </c>
      <c r="AA405" s="47">
        <f>LEFT(Y405,1)</f>
        <v/>
      </c>
      <c r="AB405" s="193">
        <f>IF(AC405&lt;&gt;"-",7,6)</f>
        <v/>
      </c>
    </row>
    <row r="406" ht="13.5" customHeight="1" s="521">
      <c r="A406" s="201" t="n">
        <v>1830</v>
      </c>
      <c r="B406" s="170" t="inlineStr">
        <is>
          <t>18-YL-21103R</t>
        </is>
      </c>
      <c r="C406" s="179" t="inlineStr">
        <is>
          <t>DCS</t>
        </is>
      </c>
      <c r="D406" s="179" t="inlineStr">
        <is>
          <t>18-PP-2101  RUN</t>
        </is>
      </c>
      <c r="E406" s="179" t="inlineStr">
        <is>
          <t>1830-PS07-211</t>
        </is>
      </c>
      <c r="F406" s="650" t="inlineStr">
        <is>
          <t>YL</t>
        </is>
      </c>
      <c r="G406" s="178" t="inlineStr">
        <is>
          <t>DCS-DI</t>
        </is>
      </c>
      <c r="H406" s="179" t="inlineStr">
        <is>
          <t>-</t>
        </is>
      </c>
      <c r="I406" s="178" t="inlineStr">
        <is>
          <t>DRY_x000D_(NO)</t>
        </is>
      </c>
      <c r="J406" s="202" t="inlineStr">
        <is>
          <t>DRY</t>
        </is>
      </c>
      <c r="K406" s="649" t="inlineStr">
        <is>
          <t>(NO)</t>
        </is>
      </c>
      <c r="L406" s="174" t="inlineStr">
        <is>
          <t>1</t>
        </is>
      </c>
      <c r="M406" s="178" t="inlineStr">
        <is>
          <t>-</t>
        </is>
      </c>
      <c r="N406" s="178" t="inlineStr">
        <is>
          <t>-</t>
        </is>
      </c>
      <c r="O406" s="178">
        <f>IF(N406="Yes","Y","N")</f>
        <v/>
      </c>
      <c r="P406" s="178" t="inlineStr">
        <is>
          <t>-</t>
        </is>
      </c>
      <c r="Q406" s="178" t="inlineStr">
        <is>
          <t>MCC</t>
        </is>
      </c>
      <c r="R406" s="181" t="inlineStr">
        <is>
          <t>C01</t>
        </is>
      </c>
      <c r="S406" s="170" t="n"/>
      <c r="U406" s="507" t="inlineStr">
        <is>
          <t>DI-RE</t>
        </is>
      </c>
      <c r="V406" s="201" t="n">
        <v>1830</v>
      </c>
      <c r="W406" s="9">
        <f>LEFT(B406,3)</f>
        <v/>
      </c>
      <c r="X406" s="47">
        <f>F406</f>
        <v/>
      </c>
      <c r="Y406" s="47">
        <f>RIGHT(B406,AB406)</f>
        <v/>
      </c>
      <c r="Z406" s="47">
        <f>W406&amp;X406&amp;Y406</f>
        <v/>
      </c>
      <c r="AA406" s="47">
        <f>LEFT(Y406,1)</f>
        <v/>
      </c>
      <c r="AB406" s="193">
        <f>IF(AC406&lt;&gt;"-",7,6)</f>
        <v/>
      </c>
      <c r="AC406" s="193" t="inlineStr">
        <is>
          <t>2</t>
        </is>
      </c>
    </row>
    <row r="407" ht="13.5" customHeight="1" s="521">
      <c r="A407" s="201" t="n">
        <v>1830</v>
      </c>
      <c r="B407" s="170" t="inlineStr">
        <is>
          <t>18-YL-21103F</t>
        </is>
      </c>
      <c r="C407" s="179" t="inlineStr">
        <is>
          <t>DCS</t>
        </is>
      </c>
      <c r="D407" s="179" t="inlineStr">
        <is>
          <t>18-PP-2101  FAULT</t>
        </is>
      </c>
      <c r="E407" s="179" t="inlineStr">
        <is>
          <t>1830-PS07-211</t>
        </is>
      </c>
      <c r="F407" s="650" t="inlineStr">
        <is>
          <t>YL</t>
        </is>
      </c>
      <c r="G407" s="178" t="inlineStr">
        <is>
          <t>DCS-DI</t>
        </is>
      </c>
      <c r="H407" s="179" t="inlineStr">
        <is>
          <t>-</t>
        </is>
      </c>
      <c r="I407" s="178" t="inlineStr">
        <is>
          <t>DRY_x000D_(NO)</t>
        </is>
      </c>
      <c r="J407" s="202" t="inlineStr">
        <is>
          <t>DRY</t>
        </is>
      </c>
      <c r="K407" s="649" t="inlineStr">
        <is>
          <t>(NO)</t>
        </is>
      </c>
      <c r="L407" s="174" t="inlineStr">
        <is>
          <t>1</t>
        </is>
      </c>
      <c r="M407" s="178" t="inlineStr">
        <is>
          <t>-</t>
        </is>
      </c>
      <c r="N407" s="178" t="inlineStr">
        <is>
          <t>-</t>
        </is>
      </c>
      <c r="O407" s="178">
        <f>IF(N407="Yes","Y","N")</f>
        <v/>
      </c>
      <c r="P407" s="178" t="inlineStr">
        <is>
          <t>-</t>
        </is>
      </c>
      <c r="Q407" s="178" t="inlineStr">
        <is>
          <t>MCC</t>
        </is>
      </c>
      <c r="R407" s="181" t="inlineStr">
        <is>
          <t>C01</t>
        </is>
      </c>
      <c r="S407" s="170" t="n"/>
      <c r="U407" s="507" t="inlineStr">
        <is>
          <t>DI-RE</t>
        </is>
      </c>
      <c r="V407" s="201" t="n">
        <v>1830</v>
      </c>
      <c r="W407" s="9">
        <f>LEFT(B407,3)</f>
        <v/>
      </c>
      <c r="X407" s="47">
        <f>F407</f>
        <v/>
      </c>
      <c r="Y407" s="47">
        <f>RIGHT(B407,AB407)</f>
        <v/>
      </c>
      <c r="Z407" s="47">
        <f>W407&amp;X407&amp;Y407</f>
        <v/>
      </c>
      <c r="AA407" s="47">
        <f>LEFT(Y407,1)</f>
        <v/>
      </c>
      <c r="AB407" s="193">
        <f>IF(AC407&lt;&gt;"-",7,6)</f>
        <v/>
      </c>
      <c r="AC407" s="193" t="inlineStr">
        <is>
          <t>2</t>
        </is>
      </c>
    </row>
    <row r="408" ht="13.5" customHeight="1" s="521">
      <c r="A408" s="201" t="n">
        <v>1830</v>
      </c>
      <c r="B408" s="170" t="inlineStr">
        <is>
          <t>18-HS-21103P</t>
        </is>
      </c>
      <c r="C408" s="179" t="inlineStr">
        <is>
          <t>DCS</t>
        </is>
      </c>
      <c r="D408" s="179" t="inlineStr">
        <is>
          <t>18-PP-2101  STOP</t>
        </is>
      </c>
      <c r="E408" s="179" t="inlineStr">
        <is>
          <t>1830-PS07-211</t>
        </is>
      </c>
      <c r="F408" s="650" t="inlineStr">
        <is>
          <t>HS</t>
        </is>
      </c>
      <c r="G408" s="178" t="inlineStr">
        <is>
          <t>DCS-DO</t>
        </is>
      </c>
      <c r="H408" s="179" t="inlineStr">
        <is>
          <t>Yes</t>
        </is>
      </c>
      <c r="I408" s="180" t="inlineStr">
        <is>
          <t>DRY_x000D_(NC)</t>
        </is>
      </c>
      <c r="J408" s="202" t="inlineStr">
        <is>
          <t>DRY</t>
        </is>
      </c>
      <c r="K408" s="649" t="inlineStr">
        <is>
          <t>(NC)</t>
        </is>
      </c>
      <c r="L408" s="174" t="inlineStr">
        <is>
          <t>1</t>
        </is>
      </c>
      <c r="M408" s="178" t="inlineStr">
        <is>
          <t>-</t>
        </is>
      </c>
      <c r="N408" s="178" t="inlineStr">
        <is>
          <t>-</t>
        </is>
      </c>
      <c r="O408" s="178">
        <f>IF(N408="Yes","Y","N")</f>
        <v/>
      </c>
      <c r="P408" s="178" t="inlineStr">
        <is>
          <t>-</t>
        </is>
      </c>
      <c r="Q408" s="178" t="inlineStr">
        <is>
          <t>MCC</t>
        </is>
      </c>
      <c r="R408" s="181" t="inlineStr">
        <is>
          <t>C01</t>
        </is>
      </c>
      <c r="S408" s="170" t="n"/>
      <c r="U408" s="507" t="inlineStr">
        <is>
          <t>DOR-Dry</t>
        </is>
      </c>
      <c r="V408" s="201" t="n">
        <v>1830</v>
      </c>
      <c r="W408" s="9">
        <f>LEFT(B408,3)</f>
        <v/>
      </c>
      <c r="X408" s="47">
        <f>F408</f>
        <v/>
      </c>
      <c r="Y408" s="47">
        <f>RIGHT(B408,AB408)</f>
        <v/>
      </c>
      <c r="Z408" s="47">
        <f>W408&amp;X408&amp;Y408</f>
        <v/>
      </c>
      <c r="AA408" s="47">
        <f>LEFT(Y408,1)</f>
        <v/>
      </c>
      <c r="AB408" s="193">
        <f>IF(AC408&lt;&gt;"-",7,6)</f>
        <v/>
      </c>
      <c r="AC408" s="193" t="inlineStr">
        <is>
          <t>2</t>
        </is>
      </c>
    </row>
    <row r="409" ht="13.5" customHeight="1" s="521">
      <c r="A409" s="201" t="n">
        <v>1830</v>
      </c>
      <c r="C409" s="179" t="n"/>
      <c r="D409" s="179" t="n"/>
      <c r="E409" s="179" t="n"/>
      <c r="F409" s="650" t="n"/>
      <c r="G409" s="178" t="n"/>
      <c r="H409" s="179" t="n"/>
      <c r="I409" s="178" t="n"/>
      <c r="J409" s="202" t="n"/>
      <c r="K409" s="649" t="n"/>
      <c r="L409" s="174" t="n"/>
      <c r="M409" s="178" t="n"/>
      <c r="N409" s="178" t="n"/>
      <c r="O409" s="178">
        <f>IF(N409="Yes","Y","N")</f>
        <v/>
      </c>
      <c r="P409" s="178" t="n"/>
      <c r="Q409" s="178" t="n"/>
      <c r="R409" s="181" t="n"/>
      <c r="S409" s="170" t="n"/>
      <c r="U409" s="193" t="inlineStr">
        <is>
          <t>AI-IS</t>
        </is>
      </c>
      <c r="V409" s="201" t="n">
        <v>1830</v>
      </c>
      <c r="W409" s="9">
        <f>LEFT(B409,3)</f>
        <v/>
      </c>
      <c r="X409" s="47">
        <f>F409</f>
        <v/>
      </c>
      <c r="Y409" s="47">
        <f>RIGHT(B409,AB409)</f>
        <v/>
      </c>
      <c r="Z409" s="47">
        <f>W409&amp;X409&amp;Y409</f>
        <v/>
      </c>
      <c r="AA409" s="47">
        <f>LEFT(Y409,1)</f>
        <v/>
      </c>
      <c r="AB409" s="193">
        <f>IF(AC409&lt;&gt;"-",7,6)</f>
        <v/>
      </c>
    </row>
    <row r="410" ht="13.5" customHeight="1" s="521">
      <c r="A410" s="201" t="n">
        <v>1830</v>
      </c>
      <c r="B410" s="170" t="inlineStr">
        <is>
          <t>18-HS-21104P</t>
        </is>
      </c>
      <c r="C410" s="179" t="inlineStr">
        <is>
          <t>DCS</t>
        </is>
      </c>
      <c r="D410" s="179" t="inlineStr">
        <is>
          <t>18-PP-2102 STOP</t>
        </is>
      </c>
      <c r="E410" s="179" t="inlineStr">
        <is>
          <t>1830-PS07-211</t>
        </is>
      </c>
      <c r="F410" s="650" t="inlineStr">
        <is>
          <t>HS</t>
        </is>
      </c>
      <c r="G410" s="178" t="inlineStr">
        <is>
          <t>DCS-DO</t>
        </is>
      </c>
      <c r="H410" s="179" t="inlineStr">
        <is>
          <t>Yes</t>
        </is>
      </c>
      <c r="I410" s="180" t="inlineStr">
        <is>
          <t>DRY_x000D_(NC)</t>
        </is>
      </c>
      <c r="J410" s="202" t="inlineStr">
        <is>
          <t>DRY</t>
        </is>
      </c>
      <c r="K410" s="649" t="inlineStr">
        <is>
          <t>(NC)</t>
        </is>
      </c>
      <c r="L410" s="174" t="inlineStr">
        <is>
          <t>1</t>
        </is>
      </c>
      <c r="M410" s="178" t="inlineStr">
        <is>
          <t>-</t>
        </is>
      </c>
      <c r="N410" s="178" t="inlineStr">
        <is>
          <t>-</t>
        </is>
      </c>
      <c r="O410" s="178">
        <f>IF(N410="Yes","Y","N")</f>
        <v/>
      </c>
      <c r="P410" s="178" t="inlineStr">
        <is>
          <t>-</t>
        </is>
      </c>
      <c r="Q410" s="178" t="inlineStr">
        <is>
          <t>MCC</t>
        </is>
      </c>
      <c r="R410" s="181" t="inlineStr">
        <is>
          <t>C01</t>
        </is>
      </c>
      <c r="S410" s="170" t="n"/>
      <c r="U410" s="507" t="inlineStr">
        <is>
          <t>DOR-Dry</t>
        </is>
      </c>
      <c r="V410" s="201" t="n">
        <v>1830</v>
      </c>
      <c r="W410" s="9">
        <f>LEFT(B410,3)</f>
        <v/>
      </c>
      <c r="X410" s="47">
        <f>F410</f>
        <v/>
      </c>
      <c r="Y410" s="47">
        <f>RIGHT(B410,AB410)</f>
        <v/>
      </c>
      <c r="Z410" s="47">
        <f>W410&amp;X410&amp;Y410</f>
        <v/>
      </c>
      <c r="AA410" s="47">
        <f>LEFT(Y410,1)</f>
        <v/>
      </c>
      <c r="AB410" s="193">
        <f>IF(AC410&lt;&gt;"-",7,6)</f>
        <v/>
      </c>
      <c r="AC410" s="193" t="inlineStr">
        <is>
          <t>2</t>
        </is>
      </c>
    </row>
    <row r="411" ht="13.5" customHeight="1" s="521">
      <c r="A411" s="201" t="n">
        <v>1830</v>
      </c>
      <c r="B411" s="170" t="inlineStr">
        <is>
          <t>18-YL-21104R</t>
        </is>
      </c>
      <c r="C411" s="179" t="inlineStr">
        <is>
          <t>DCS</t>
        </is>
      </c>
      <c r="D411" s="179" t="inlineStr">
        <is>
          <t>18-PP-2102 RUN</t>
        </is>
      </c>
      <c r="E411" s="179" t="inlineStr">
        <is>
          <t>1830-PS07-211</t>
        </is>
      </c>
      <c r="F411" s="650" t="inlineStr">
        <is>
          <t>YL</t>
        </is>
      </c>
      <c r="G411" s="178" t="inlineStr">
        <is>
          <t>DCS-DI</t>
        </is>
      </c>
      <c r="H411" s="179" t="inlineStr">
        <is>
          <t>-</t>
        </is>
      </c>
      <c r="I411" s="178" t="inlineStr">
        <is>
          <t>DRY_x000D_(NO)</t>
        </is>
      </c>
      <c r="J411" s="202" t="inlineStr">
        <is>
          <t>DRY</t>
        </is>
      </c>
      <c r="K411" s="649" t="inlineStr">
        <is>
          <t>(NO)</t>
        </is>
      </c>
      <c r="L411" s="174" t="inlineStr">
        <is>
          <t>1</t>
        </is>
      </c>
      <c r="M411" s="178" t="inlineStr">
        <is>
          <t>-</t>
        </is>
      </c>
      <c r="N411" s="178" t="inlineStr">
        <is>
          <t>-</t>
        </is>
      </c>
      <c r="O411" s="178">
        <f>IF(N411="Yes","Y","N")</f>
        <v/>
      </c>
      <c r="P411" s="178" t="inlineStr">
        <is>
          <t>-</t>
        </is>
      </c>
      <c r="Q411" s="178" t="inlineStr">
        <is>
          <t>MCC</t>
        </is>
      </c>
      <c r="R411" s="181" t="inlineStr">
        <is>
          <t>C01</t>
        </is>
      </c>
      <c r="S411" s="170" t="n"/>
      <c r="U411" s="507" t="inlineStr">
        <is>
          <t>DI-RE</t>
        </is>
      </c>
      <c r="V411" s="201" t="n">
        <v>1830</v>
      </c>
      <c r="W411" s="9">
        <f>LEFT(B411,3)</f>
        <v/>
      </c>
      <c r="X411" s="47">
        <f>F411</f>
        <v/>
      </c>
      <c r="Y411" s="47">
        <f>RIGHT(B411,AB411)</f>
        <v/>
      </c>
      <c r="Z411" s="47">
        <f>W411&amp;X411&amp;Y411</f>
        <v/>
      </c>
      <c r="AA411" s="47">
        <f>LEFT(Y411,1)</f>
        <v/>
      </c>
      <c r="AB411" s="193">
        <f>IF(AC411&lt;&gt;"-",7,6)</f>
        <v/>
      </c>
      <c r="AC411" s="193" t="inlineStr">
        <is>
          <t>2</t>
        </is>
      </c>
    </row>
    <row r="412" ht="13.5" customHeight="1" s="521">
      <c r="A412" s="201" t="n">
        <v>1830</v>
      </c>
      <c r="B412" s="170" t="inlineStr">
        <is>
          <t>18-YL-21104F</t>
        </is>
      </c>
      <c r="C412" s="179" t="inlineStr">
        <is>
          <t>DCS</t>
        </is>
      </c>
      <c r="D412" s="179" t="inlineStr">
        <is>
          <t>18-PP-2102 FAULT</t>
        </is>
      </c>
      <c r="E412" s="179" t="inlineStr">
        <is>
          <t>1830-PS07-211</t>
        </is>
      </c>
      <c r="F412" s="650" t="inlineStr">
        <is>
          <t>YL</t>
        </is>
      </c>
      <c r="G412" s="178" t="inlineStr">
        <is>
          <t>DCS-DI</t>
        </is>
      </c>
      <c r="H412" s="179" t="inlineStr">
        <is>
          <t>-</t>
        </is>
      </c>
      <c r="I412" s="178" t="inlineStr">
        <is>
          <t>DRY_x000D_(NO)</t>
        </is>
      </c>
      <c r="J412" s="202" t="inlineStr">
        <is>
          <t>DRY</t>
        </is>
      </c>
      <c r="K412" s="649" t="inlineStr">
        <is>
          <t>(NO)</t>
        </is>
      </c>
      <c r="L412" s="174" t="inlineStr">
        <is>
          <t>1</t>
        </is>
      </c>
      <c r="M412" s="178" t="inlineStr">
        <is>
          <t>-</t>
        </is>
      </c>
      <c r="N412" s="178" t="inlineStr">
        <is>
          <t>-</t>
        </is>
      </c>
      <c r="O412" s="178">
        <f>IF(N412="Yes","Y","N")</f>
        <v/>
      </c>
      <c r="P412" s="178" t="inlineStr">
        <is>
          <t>-</t>
        </is>
      </c>
      <c r="Q412" s="178" t="inlineStr">
        <is>
          <t>MCC</t>
        </is>
      </c>
      <c r="R412" s="181" t="inlineStr">
        <is>
          <t>C01</t>
        </is>
      </c>
      <c r="S412" s="170" t="n"/>
      <c r="U412" s="507" t="inlineStr">
        <is>
          <t>DI-RE</t>
        </is>
      </c>
      <c r="V412" s="201" t="n">
        <v>1830</v>
      </c>
      <c r="W412" s="9">
        <f>LEFT(B412,3)</f>
        <v/>
      </c>
      <c r="X412" s="47">
        <f>F412</f>
        <v/>
      </c>
      <c r="Y412" s="47">
        <f>RIGHT(B412,AB412)</f>
        <v/>
      </c>
      <c r="Z412" s="47">
        <f>W412&amp;X412&amp;Y412</f>
        <v/>
      </c>
      <c r="AA412" s="47">
        <f>LEFT(Y412,1)</f>
        <v/>
      </c>
      <c r="AB412" s="193">
        <f>IF(AC412&lt;&gt;"-",7,6)</f>
        <v/>
      </c>
      <c r="AC412" s="193" t="inlineStr">
        <is>
          <t>2</t>
        </is>
      </c>
    </row>
    <row r="413" ht="13.5" customHeight="1" s="521">
      <c r="A413" s="201" t="n">
        <v>1830</v>
      </c>
      <c r="C413" s="179" t="n"/>
      <c r="D413" s="179" t="n"/>
      <c r="E413" s="179" t="n"/>
      <c r="F413" s="650" t="n"/>
      <c r="G413" s="178" t="n"/>
      <c r="H413" s="179" t="n"/>
      <c r="I413" s="178" t="n"/>
      <c r="J413" s="202" t="n"/>
      <c r="K413" s="649" t="n"/>
      <c r="L413" s="174" t="n"/>
      <c r="M413" s="178" t="n"/>
      <c r="N413" s="178" t="n"/>
      <c r="O413" s="178">
        <f>IF(N413="Yes","Y","N")</f>
        <v/>
      </c>
      <c r="P413" s="178" t="n"/>
      <c r="Q413" s="178" t="n"/>
      <c r="R413" s="181" t="n"/>
      <c r="S413" s="170" t="n"/>
      <c r="U413" s="193" t="inlineStr">
        <is>
          <t>AI-IS</t>
        </is>
      </c>
      <c r="V413" s="201" t="n">
        <v>1830</v>
      </c>
      <c r="W413" s="9">
        <f>LEFT(B413,3)</f>
        <v/>
      </c>
      <c r="X413" s="47">
        <f>F413</f>
        <v/>
      </c>
      <c r="Y413" s="47">
        <f>RIGHT(B413,AB413)</f>
        <v/>
      </c>
      <c r="Z413" s="47">
        <f>W413&amp;X413&amp;Y413</f>
        <v/>
      </c>
      <c r="AA413" s="47">
        <f>LEFT(Y413,1)</f>
        <v/>
      </c>
      <c r="AB413" s="193">
        <f>IF(AC413&lt;&gt;"-",7,6)</f>
        <v/>
      </c>
    </row>
    <row r="414" ht="13.5" customHeight="1" s="521">
      <c r="A414" s="201" t="n">
        <v>1830</v>
      </c>
      <c r="B414" s="170" t="inlineStr">
        <is>
          <t>18-HS-21102S</t>
        </is>
      </c>
      <c r="C414" s="179" t="inlineStr">
        <is>
          <t>DCS</t>
        </is>
      </c>
      <c r="D414" s="179" t="inlineStr">
        <is>
          <t>18-PB-2101 START</t>
        </is>
      </c>
      <c r="E414" s="179" t="inlineStr">
        <is>
          <t>1830-PS07-211</t>
        </is>
      </c>
      <c r="F414" s="650" t="inlineStr">
        <is>
          <t>HS</t>
        </is>
      </c>
      <c r="G414" s="178" t="inlineStr">
        <is>
          <t>DCS-DO</t>
        </is>
      </c>
      <c r="H414" s="179" t="inlineStr">
        <is>
          <t>-</t>
        </is>
      </c>
      <c r="I414" s="178" t="inlineStr">
        <is>
          <t>DRY_x000D_
(NO)</t>
        </is>
      </c>
      <c r="J414" s="202" t="inlineStr">
        <is>
          <t>DRY</t>
        </is>
      </c>
      <c r="K414" s="649" t="inlineStr">
        <is>
          <t>(NO)</t>
        </is>
      </c>
      <c r="L414" s="174" t="inlineStr">
        <is>
          <t>1</t>
        </is>
      </c>
      <c r="M414" s="178" t="inlineStr">
        <is>
          <t>-</t>
        </is>
      </c>
      <c r="N414" s="178" t="inlineStr">
        <is>
          <t>-</t>
        </is>
      </c>
      <c r="O414" s="178">
        <f>IF(N414="Yes","Y","N")</f>
        <v/>
      </c>
      <c r="P414" s="178" t="inlineStr">
        <is>
          <t>-</t>
        </is>
      </c>
      <c r="Q414" s="178" t="inlineStr">
        <is>
          <t>MCC</t>
        </is>
      </c>
      <c r="R414" s="181" t="inlineStr">
        <is>
          <t>C01</t>
        </is>
      </c>
      <c r="S414" s="170" t="n"/>
      <c r="U414" s="507" t="inlineStr">
        <is>
          <t>DO-Dry</t>
        </is>
      </c>
      <c r="V414" s="201" t="n">
        <v>1830</v>
      </c>
      <c r="W414" s="9">
        <f>LEFT(B414,3)</f>
        <v/>
      </c>
      <c r="X414" s="47">
        <f>F414</f>
        <v/>
      </c>
      <c r="Y414" s="47">
        <f>RIGHT(B414,AB414)</f>
        <v/>
      </c>
      <c r="Z414" s="47">
        <f>W414&amp;X414&amp;Y414</f>
        <v/>
      </c>
      <c r="AA414" s="47">
        <f>LEFT(Y414,1)</f>
        <v/>
      </c>
      <c r="AB414" s="193">
        <f>IF(AC414&lt;&gt;"-",7,6)</f>
        <v/>
      </c>
      <c r="AC414" s="193" t="inlineStr">
        <is>
          <t>2</t>
        </is>
      </c>
    </row>
    <row r="415" ht="13.5" customHeight="1" s="521">
      <c r="A415" s="201" t="n">
        <v>1830</v>
      </c>
      <c r="B415" s="170" t="inlineStr">
        <is>
          <t>18-HS-21102P</t>
        </is>
      </c>
      <c r="C415" s="179" t="inlineStr">
        <is>
          <t>DCS</t>
        </is>
      </c>
      <c r="D415" s="179" t="inlineStr">
        <is>
          <t>18-PB-2101 STOP</t>
        </is>
      </c>
      <c r="E415" s="179" t="inlineStr">
        <is>
          <t>1830-PS07-211</t>
        </is>
      </c>
      <c r="F415" s="650" t="inlineStr">
        <is>
          <t>HS</t>
        </is>
      </c>
      <c r="G415" s="178" t="inlineStr">
        <is>
          <t>DCS-DO</t>
        </is>
      </c>
      <c r="H415" s="179" t="inlineStr">
        <is>
          <t>Yes</t>
        </is>
      </c>
      <c r="I415" s="180" t="inlineStr">
        <is>
          <t>DRY_x000D_(NC)</t>
        </is>
      </c>
      <c r="J415" s="202" t="inlineStr">
        <is>
          <t>DRY</t>
        </is>
      </c>
      <c r="K415" s="649" t="inlineStr">
        <is>
          <t>(NC)</t>
        </is>
      </c>
      <c r="L415" s="174" t="inlineStr">
        <is>
          <t>1</t>
        </is>
      </c>
      <c r="M415" s="178" t="inlineStr">
        <is>
          <t>-</t>
        </is>
      </c>
      <c r="N415" s="178" t="inlineStr">
        <is>
          <t>-</t>
        </is>
      </c>
      <c r="O415" s="178">
        <f>IF(N415="Yes","Y","N")</f>
        <v/>
      </c>
      <c r="P415" s="178" t="inlineStr">
        <is>
          <t>-</t>
        </is>
      </c>
      <c r="Q415" s="178" t="inlineStr">
        <is>
          <t>MCC</t>
        </is>
      </c>
      <c r="R415" s="181" t="inlineStr">
        <is>
          <t>C01</t>
        </is>
      </c>
      <c r="S415" s="170" t="n"/>
      <c r="U415" s="507" t="inlineStr">
        <is>
          <t>DOR-Dry</t>
        </is>
      </c>
      <c r="V415" s="201" t="n">
        <v>1830</v>
      </c>
      <c r="W415" s="9">
        <f>LEFT(B415,3)</f>
        <v/>
      </c>
      <c r="X415" s="47">
        <f>F415</f>
        <v/>
      </c>
      <c r="Y415" s="47">
        <f>RIGHT(B415,AB415)</f>
        <v/>
      </c>
      <c r="Z415" s="47">
        <f>W415&amp;X415&amp;Y415</f>
        <v/>
      </c>
      <c r="AA415" s="47">
        <f>LEFT(Y415,1)</f>
        <v/>
      </c>
      <c r="AB415" s="193">
        <f>IF(AC415&lt;&gt;"-",7,6)</f>
        <v/>
      </c>
      <c r="AC415" s="193" t="inlineStr">
        <is>
          <t>2</t>
        </is>
      </c>
    </row>
    <row r="416" ht="13.5" customHeight="1" s="521">
      <c r="A416" s="201" t="n">
        <v>1830</v>
      </c>
      <c r="B416" s="170" t="inlineStr">
        <is>
          <t>18-YL-21102L</t>
        </is>
      </c>
      <c r="C416" s="179" t="inlineStr">
        <is>
          <t>DCS</t>
        </is>
      </c>
      <c r="D416" s="179" t="inlineStr">
        <is>
          <t>18-PB-2101 REMOTE</t>
        </is>
      </c>
      <c r="E416" s="179" t="inlineStr">
        <is>
          <t>1830-PS07-211</t>
        </is>
      </c>
      <c r="F416" s="650" t="inlineStr">
        <is>
          <t>YL</t>
        </is>
      </c>
      <c r="G416" s="178" t="inlineStr">
        <is>
          <t>DCS-DI</t>
        </is>
      </c>
      <c r="H416" s="179" t="inlineStr">
        <is>
          <t>-</t>
        </is>
      </c>
      <c r="I416" s="178" t="inlineStr">
        <is>
          <t>DRY_x000D_(NO)</t>
        </is>
      </c>
      <c r="J416" s="202" t="inlineStr">
        <is>
          <t>DRY</t>
        </is>
      </c>
      <c r="K416" s="649" t="inlineStr">
        <is>
          <t>(NO)</t>
        </is>
      </c>
      <c r="L416" s="174" t="inlineStr">
        <is>
          <t>1</t>
        </is>
      </c>
      <c r="M416" s="178" t="inlineStr">
        <is>
          <t>-</t>
        </is>
      </c>
      <c r="N416" s="178" t="inlineStr">
        <is>
          <t>-</t>
        </is>
      </c>
      <c r="O416" s="178">
        <f>IF(N416="Yes","Y","N")</f>
        <v/>
      </c>
      <c r="P416" s="178" t="inlineStr">
        <is>
          <t>-</t>
        </is>
      </c>
      <c r="Q416" s="178" t="inlineStr">
        <is>
          <t>MCC</t>
        </is>
      </c>
      <c r="R416" s="181" t="inlineStr">
        <is>
          <t>C01</t>
        </is>
      </c>
      <c r="S416" s="170" t="n"/>
      <c r="U416" s="507" t="inlineStr">
        <is>
          <t>DI-RE</t>
        </is>
      </c>
      <c r="V416" s="201" t="n">
        <v>1830</v>
      </c>
      <c r="W416" s="9">
        <f>LEFT(B416,3)</f>
        <v/>
      </c>
      <c r="X416" s="47">
        <f>F416</f>
        <v/>
      </c>
      <c r="Y416" s="47">
        <f>RIGHT(B416,AB416)</f>
        <v/>
      </c>
      <c r="Z416" s="47">
        <f>W416&amp;X416&amp;Y416</f>
        <v/>
      </c>
      <c r="AA416" s="47">
        <f>LEFT(Y416,1)</f>
        <v/>
      </c>
      <c r="AB416" s="193">
        <f>IF(AC416&lt;&gt;"-",7,6)</f>
        <v/>
      </c>
      <c r="AC416" s="193" t="inlineStr">
        <is>
          <t>2</t>
        </is>
      </c>
    </row>
    <row r="417" ht="13.5" customHeight="1" s="521">
      <c r="A417" s="201" t="n">
        <v>1830</v>
      </c>
      <c r="B417" s="170" t="inlineStr">
        <is>
          <t>18-YL-21102R</t>
        </is>
      </c>
      <c r="C417" s="179" t="inlineStr">
        <is>
          <t>DCS</t>
        </is>
      </c>
      <c r="D417" s="179" t="inlineStr">
        <is>
          <t>18-PB-2101 RUN</t>
        </is>
      </c>
      <c r="E417" s="179" t="inlineStr">
        <is>
          <t>1830-PS07-211</t>
        </is>
      </c>
      <c r="F417" s="650" t="inlineStr">
        <is>
          <t>YL</t>
        </is>
      </c>
      <c r="G417" s="178" t="inlineStr">
        <is>
          <t>DCS-DI</t>
        </is>
      </c>
      <c r="H417" s="179" t="inlineStr">
        <is>
          <t>-</t>
        </is>
      </c>
      <c r="I417" s="178" t="inlineStr">
        <is>
          <t>DRY_x000D_(NO)</t>
        </is>
      </c>
      <c r="J417" s="202" t="inlineStr">
        <is>
          <t>DRY</t>
        </is>
      </c>
      <c r="K417" s="649" t="inlineStr">
        <is>
          <t>(NO)</t>
        </is>
      </c>
      <c r="L417" s="174" t="inlineStr">
        <is>
          <t>1</t>
        </is>
      </c>
      <c r="M417" s="178" t="inlineStr">
        <is>
          <t>-</t>
        </is>
      </c>
      <c r="N417" s="178" t="inlineStr">
        <is>
          <t>-</t>
        </is>
      </c>
      <c r="O417" s="178">
        <f>IF(N417="Yes","Y","N")</f>
        <v/>
      </c>
      <c r="P417" s="178" t="inlineStr">
        <is>
          <t>-</t>
        </is>
      </c>
      <c r="Q417" s="178" t="inlineStr">
        <is>
          <t>MCC</t>
        </is>
      </c>
      <c r="R417" s="181" t="inlineStr">
        <is>
          <t>C01</t>
        </is>
      </c>
      <c r="S417" s="170" t="n"/>
      <c r="U417" s="507" t="inlineStr">
        <is>
          <t>DI-RE</t>
        </is>
      </c>
      <c r="V417" s="201" t="n">
        <v>1830</v>
      </c>
      <c r="W417" s="9">
        <f>LEFT(B417,3)</f>
        <v/>
      </c>
      <c r="X417" s="47">
        <f>F417</f>
        <v/>
      </c>
      <c r="Y417" s="47">
        <f>RIGHT(B417,AB417)</f>
        <v/>
      </c>
      <c r="Z417" s="47">
        <f>W417&amp;X417&amp;Y417</f>
        <v/>
      </c>
      <c r="AA417" s="47">
        <f>LEFT(Y417,1)</f>
        <v/>
      </c>
      <c r="AB417" s="193">
        <f>IF(AC417&lt;&gt;"-",7,6)</f>
        <v/>
      </c>
      <c r="AC417" s="193" t="inlineStr">
        <is>
          <t>2</t>
        </is>
      </c>
    </row>
    <row r="418" ht="13.5" customHeight="1" s="521">
      <c r="A418" s="201" t="n">
        <v>1830</v>
      </c>
      <c r="B418" s="170" t="inlineStr">
        <is>
          <t>18-YL-21102F</t>
        </is>
      </c>
      <c r="C418" s="179" t="inlineStr">
        <is>
          <t>DCS</t>
        </is>
      </c>
      <c r="D418" s="179" t="inlineStr">
        <is>
          <t>18-PB-2101 FAULT</t>
        </is>
      </c>
      <c r="E418" s="179" t="inlineStr">
        <is>
          <t>1830-PS07-211</t>
        </is>
      </c>
      <c r="F418" s="650" t="inlineStr">
        <is>
          <t>YL</t>
        </is>
      </c>
      <c r="G418" s="178" t="inlineStr">
        <is>
          <t>DCS-DI</t>
        </is>
      </c>
      <c r="H418" s="179" t="inlineStr">
        <is>
          <t>-</t>
        </is>
      </c>
      <c r="I418" s="178" t="inlineStr">
        <is>
          <t>DRY_x000D_(NO)</t>
        </is>
      </c>
      <c r="J418" s="202" t="inlineStr">
        <is>
          <t>DRY</t>
        </is>
      </c>
      <c r="K418" s="649" t="inlineStr">
        <is>
          <t>(NO)</t>
        </is>
      </c>
      <c r="L418" s="174" t="inlineStr">
        <is>
          <t>1</t>
        </is>
      </c>
      <c r="M418" s="178" t="inlineStr">
        <is>
          <t>-</t>
        </is>
      </c>
      <c r="N418" s="178" t="inlineStr">
        <is>
          <t>-</t>
        </is>
      </c>
      <c r="O418" s="178">
        <f>IF(N418="Yes","Y","N")</f>
        <v/>
      </c>
      <c r="P418" s="178" t="inlineStr">
        <is>
          <t>-</t>
        </is>
      </c>
      <c r="Q418" s="178" t="inlineStr">
        <is>
          <t>MCC</t>
        </is>
      </c>
      <c r="R418" s="181" t="inlineStr">
        <is>
          <t>C01</t>
        </is>
      </c>
      <c r="S418" s="170" t="n"/>
      <c r="U418" s="507" t="inlineStr">
        <is>
          <t>DI-RE</t>
        </is>
      </c>
      <c r="V418" s="201" t="n">
        <v>1830</v>
      </c>
      <c r="W418" s="9">
        <f>LEFT(B418,3)</f>
        <v/>
      </c>
      <c r="X418" s="47">
        <f>F418</f>
        <v/>
      </c>
      <c r="Y418" s="47">
        <f>RIGHT(B418,AB418)</f>
        <v/>
      </c>
      <c r="Z418" s="47">
        <f>W418&amp;X418&amp;Y418</f>
        <v/>
      </c>
      <c r="AA418" s="47">
        <f>LEFT(Y418,1)</f>
        <v/>
      </c>
      <c r="AB418" s="193">
        <f>IF(AC418&lt;&gt;"-",7,6)</f>
        <v/>
      </c>
      <c r="AC418" s="193" t="inlineStr">
        <is>
          <t>2</t>
        </is>
      </c>
    </row>
    <row r="419" ht="13.5" customHeight="1" s="521">
      <c r="A419" s="201" t="n">
        <v>1830</v>
      </c>
      <c r="C419" s="179" t="n"/>
      <c r="D419" s="179" t="n"/>
      <c r="E419" s="179" t="n"/>
      <c r="F419" s="650" t="n"/>
      <c r="G419" s="178" t="n"/>
      <c r="H419" s="179" t="n"/>
      <c r="I419" s="178" t="n"/>
      <c r="J419" s="202" t="n"/>
      <c r="K419" s="649" t="n"/>
      <c r="L419" s="174" t="n"/>
      <c r="M419" s="178" t="n"/>
      <c r="N419" s="178" t="n"/>
      <c r="O419" s="178">
        <f>IF(N419="Yes","Y","N")</f>
        <v/>
      </c>
      <c r="P419" s="178" t="n"/>
      <c r="Q419" s="178" t="n"/>
      <c r="R419" s="181" t="n"/>
      <c r="S419" s="170" t="n"/>
      <c r="U419" s="193" t="inlineStr">
        <is>
          <t>AI-IS</t>
        </is>
      </c>
      <c r="V419" s="201" t="n">
        <v>1830</v>
      </c>
      <c r="W419" s="9">
        <f>LEFT(B419,3)</f>
        <v/>
      </c>
      <c r="X419" s="47">
        <f>F419</f>
        <v/>
      </c>
      <c r="Y419" s="47">
        <f>RIGHT(B419,AB419)</f>
        <v/>
      </c>
      <c r="Z419" s="47">
        <f>W419&amp;X419&amp;Y419</f>
        <v/>
      </c>
      <c r="AA419" s="47">
        <f>LEFT(Y419,1)</f>
        <v/>
      </c>
      <c r="AB419" s="193">
        <f>IF(AC419&lt;&gt;"-",7,6)</f>
        <v/>
      </c>
    </row>
    <row r="420" ht="13.5" customHeight="1" s="521">
      <c r="A420" s="201" t="n">
        <v>1830</v>
      </c>
      <c r="B420" s="170" t="inlineStr">
        <is>
          <t>18-HS-23101S</t>
        </is>
      </c>
      <c r="C420" s="179" t="inlineStr">
        <is>
          <t>DCS</t>
        </is>
      </c>
      <c r="D420" s="179" t="inlineStr">
        <is>
          <t>18-PP-2301A START</t>
        </is>
      </c>
      <c r="E420" s="179" t="inlineStr">
        <is>
          <t>1830-PS07-231</t>
        </is>
      </c>
      <c r="F420" s="650" t="inlineStr">
        <is>
          <t>HS</t>
        </is>
      </c>
      <c r="G420" s="178" t="inlineStr">
        <is>
          <t>DCS-DO</t>
        </is>
      </c>
      <c r="H420" s="179" t="inlineStr">
        <is>
          <t>-</t>
        </is>
      </c>
      <c r="I420" s="178" t="inlineStr">
        <is>
          <t>DRY_x000D_
(NO)</t>
        </is>
      </c>
      <c r="J420" s="202" t="inlineStr">
        <is>
          <t>DRY</t>
        </is>
      </c>
      <c r="K420" s="649" t="inlineStr">
        <is>
          <t>(NO)</t>
        </is>
      </c>
      <c r="L420" s="174" t="inlineStr">
        <is>
          <t>1</t>
        </is>
      </c>
      <c r="M420" s="178" t="inlineStr">
        <is>
          <t>-</t>
        </is>
      </c>
      <c r="N420" s="178" t="inlineStr">
        <is>
          <t>-</t>
        </is>
      </c>
      <c r="O420" s="178">
        <f>IF(N420="Yes","Y","N")</f>
        <v/>
      </c>
      <c r="P420" s="178" t="inlineStr">
        <is>
          <t>-</t>
        </is>
      </c>
      <c r="Q420" s="178" t="inlineStr">
        <is>
          <t>MCC</t>
        </is>
      </c>
      <c r="R420" s="181" t="inlineStr">
        <is>
          <t>C01</t>
        </is>
      </c>
      <c r="S420" s="170" t="n"/>
      <c r="U420" s="507" t="inlineStr">
        <is>
          <t>DO-Dry</t>
        </is>
      </c>
      <c r="V420" s="201" t="n">
        <v>1830</v>
      </c>
      <c r="W420" s="9">
        <f>LEFT(B420,3)</f>
        <v/>
      </c>
      <c r="X420" s="47">
        <f>F420</f>
        <v/>
      </c>
      <c r="Y420" s="47">
        <f>RIGHT(B420,AB420)</f>
        <v/>
      </c>
      <c r="Z420" s="47">
        <f>W420&amp;X420&amp;Y420</f>
        <v/>
      </c>
      <c r="AA420" s="47">
        <f>LEFT(Y420,1)</f>
        <v/>
      </c>
      <c r="AB420" s="193">
        <f>IF(AC420&lt;&gt;"-",7,6)</f>
        <v/>
      </c>
      <c r="AC420" s="193" t="inlineStr">
        <is>
          <t>2</t>
        </is>
      </c>
    </row>
    <row r="421" ht="13.5" customHeight="1" s="521">
      <c r="A421" s="201" t="n">
        <v>1830</v>
      </c>
      <c r="B421" s="170" t="inlineStr">
        <is>
          <t>18-HS-23101P</t>
        </is>
      </c>
      <c r="C421" s="179" t="inlineStr">
        <is>
          <t>DCS</t>
        </is>
      </c>
      <c r="D421" s="179" t="inlineStr">
        <is>
          <t>18-PP-2301A  DCS STOP</t>
        </is>
      </c>
      <c r="E421" s="179" t="inlineStr">
        <is>
          <t>1830-PS07-231</t>
        </is>
      </c>
      <c r="F421" s="650" t="inlineStr">
        <is>
          <t>HS</t>
        </is>
      </c>
      <c r="G421" s="178" t="inlineStr">
        <is>
          <t>DCS-DO</t>
        </is>
      </c>
      <c r="H421" s="179" t="inlineStr">
        <is>
          <t>Yes</t>
        </is>
      </c>
      <c r="I421" s="180" t="inlineStr">
        <is>
          <t>DRY_x000D_(NC)</t>
        </is>
      </c>
      <c r="J421" s="202" t="inlineStr">
        <is>
          <t>DRY</t>
        </is>
      </c>
      <c r="K421" s="649" t="inlineStr">
        <is>
          <t>(NC)</t>
        </is>
      </c>
      <c r="L421" s="174" t="inlineStr">
        <is>
          <t>1</t>
        </is>
      </c>
      <c r="M421" s="178" t="inlineStr">
        <is>
          <t>-</t>
        </is>
      </c>
      <c r="N421" s="178" t="inlineStr">
        <is>
          <t>-</t>
        </is>
      </c>
      <c r="O421" s="178">
        <f>IF(N421="Yes","Y","N")</f>
        <v/>
      </c>
      <c r="P421" s="178" t="inlineStr">
        <is>
          <t>-</t>
        </is>
      </c>
      <c r="Q421" s="178" t="inlineStr">
        <is>
          <t>MCC</t>
        </is>
      </c>
      <c r="R421" s="181" t="inlineStr">
        <is>
          <t>C01</t>
        </is>
      </c>
      <c r="S421" s="170" t="n"/>
      <c r="U421" s="507" t="inlineStr">
        <is>
          <t>DOR-Dry</t>
        </is>
      </c>
      <c r="V421" s="201" t="n">
        <v>1830</v>
      </c>
      <c r="W421" s="9">
        <f>LEFT(B421,3)</f>
        <v/>
      </c>
      <c r="X421" s="47">
        <f>F421</f>
        <v/>
      </c>
      <c r="Y421" s="47">
        <f>RIGHT(B421,AB421)</f>
        <v/>
      </c>
      <c r="Z421" s="47">
        <f>W421&amp;X421&amp;Y421</f>
        <v/>
      </c>
      <c r="AA421" s="47">
        <f>LEFT(Y421,1)</f>
        <v/>
      </c>
      <c r="AB421" s="193">
        <f>IF(AC421&lt;&gt;"-",7,6)</f>
        <v/>
      </c>
      <c r="AC421" s="193" t="inlineStr">
        <is>
          <t>2</t>
        </is>
      </c>
    </row>
    <row r="422" ht="13.5" customHeight="1" s="521">
      <c r="A422" s="201" t="n">
        <v>1830</v>
      </c>
      <c r="B422" s="170" t="inlineStr">
        <is>
          <t>18-YL-23101L</t>
        </is>
      </c>
      <c r="C422" s="179" t="inlineStr">
        <is>
          <t>DCS</t>
        </is>
      </c>
      <c r="D422" s="179" t="inlineStr">
        <is>
          <t>18-PP-2301A  REMOTE</t>
        </is>
      </c>
      <c r="E422" s="179" t="inlineStr">
        <is>
          <t>1830-PS07-231</t>
        </is>
      </c>
      <c r="F422" s="650" t="inlineStr">
        <is>
          <t>YL</t>
        </is>
      </c>
      <c r="G422" s="178" t="inlineStr">
        <is>
          <t>DCS-DI</t>
        </is>
      </c>
      <c r="H422" s="179" t="inlineStr">
        <is>
          <t>-</t>
        </is>
      </c>
      <c r="I422" s="178" t="inlineStr">
        <is>
          <t>DRY_x000D_(NO)</t>
        </is>
      </c>
      <c r="J422" s="202" t="inlineStr">
        <is>
          <t>DRY</t>
        </is>
      </c>
      <c r="K422" s="649" t="inlineStr">
        <is>
          <t>(NO)</t>
        </is>
      </c>
      <c r="L422" s="174" t="inlineStr">
        <is>
          <t>1</t>
        </is>
      </c>
      <c r="M422" s="178" t="inlineStr">
        <is>
          <t>-</t>
        </is>
      </c>
      <c r="N422" s="178" t="inlineStr">
        <is>
          <t>-</t>
        </is>
      </c>
      <c r="O422" s="178">
        <f>IF(N422="Yes","Y","N")</f>
        <v/>
      </c>
      <c r="P422" s="178" t="inlineStr">
        <is>
          <t>-</t>
        </is>
      </c>
      <c r="Q422" s="178" t="inlineStr">
        <is>
          <t>MCC</t>
        </is>
      </c>
      <c r="R422" s="181" t="inlineStr">
        <is>
          <t>C01</t>
        </is>
      </c>
      <c r="S422" s="170" t="n"/>
      <c r="U422" s="507" t="inlineStr">
        <is>
          <t>DI-RE</t>
        </is>
      </c>
      <c r="V422" s="201" t="n">
        <v>1830</v>
      </c>
      <c r="W422" s="9">
        <f>LEFT(B422,3)</f>
        <v/>
      </c>
      <c r="X422" s="47">
        <f>F422</f>
        <v/>
      </c>
      <c r="Y422" s="47">
        <f>RIGHT(B422,AB422)</f>
        <v/>
      </c>
      <c r="Z422" s="47">
        <f>W422&amp;X422&amp;Y422</f>
        <v/>
      </c>
      <c r="AA422" s="47">
        <f>LEFT(Y422,1)</f>
        <v/>
      </c>
      <c r="AB422" s="193">
        <f>IF(AC422&lt;&gt;"-",7,6)</f>
        <v/>
      </c>
      <c r="AC422" s="193" t="inlineStr">
        <is>
          <t>2</t>
        </is>
      </c>
    </row>
    <row r="423" ht="13.5" customHeight="1" s="521">
      <c r="A423" s="201" t="n">
        <v>1830</v>
      </c>
      <c r="B423" s="170" t="inlineStr">
        <is>
          <t>18-YL-23101R</t>
        </is>
      </c>
      <c r="C423" s="179" t="inlineStr">
        <is>
          <t>DCS</t>
        </is>
      </c>
      <c r="D423" s="179" t="inlineStr">
        <is>
          <t>18-PP-2301A RUNNING</t>
        </is>
      </c>
      <c r="E423" s="179" t="inlineStr">
        <is>
          <t>1830-PS07-231</t>
        </is>
      </c>
      <c r="F423" s="650" t="inlineStr">
        <is>
          <t>YL</t>
        </is>
      </c>
      <c r="G423" s="178" t="inlineStr">
        <is>
          <t>DCS-DI</t>
        </is>
      </c>
      <c r="H423" s="179" t="inlineStr">
        <is>
          <t>-</t>
        </is>
      </c>
      <c r="I423" s="178" t="inlineStr">
        <is>
          <t>DRY_x000D_(NO)</t>
        </is>
      </c>
      <c r="J423" s="202" t="inlineStr">
        <is>
          <t>DRY</t>
        </is>
      </c>
      <c r="K423" s="649" t="inlineStr">
        <is>
          <t>(NO)</t>
        </is>
      </c>
      <c r="L423" s="174" t="inlineStr">
        <is>
          <t>1</t>
        </is>
      </c>
      <c r="M423" s="178" t="inlineStr">
        <is>
          <t>-</t>
        </is>
      </c>
      <c r="N423" s="178" t="inlineStr">
        <is>
          <t>-</t>
        </is>
      </c>
      <c r="O423" s="178">
        <f>IF(N423="Yes","Y","N")</f>
        <v/>
      </c>
      <c r="P423" s="178" t="inlineStr">
        <is>
          <t>-</t>
        </is>
      </c>
      <c r="Q423" s="178" t="inlineStr">
        <is>
          <t>MCC</t>
        </is>
      </c>
      <c r="R423" s="181" t="inlineStr">
        <is>
          <t>C01</t>
        </is>
      </c>
      <c r="S423" s="170" t="n"/>
      <c r="U423" s="507" t="inlineStr">
        <is>
          <t>DI-RE</t>
        </is>
      </c>
      <c r="V423" s="201" t="n">
        <v>1830</v>
      </c>
      <c r="W423" s="9">
        <f>LEFT(B423,3)</f>
        <v/>
      </c>
      <c r="X423" s="47">
        <f>F423</f>
        <v/>
      </c>
      <c r="Y423" s="47">
        <f>RIGHT(B423,AB423)</f>
        <v/>
      </c>
      <c r="Z423" s="47">
        <f>W423&amp;X423&amp;Y423</f>
        <v/>
      </c>
      <c r="AA423" s="47">
        <f>LEFT(Y423,1)</f>
        <v/>
      </c>
      <c r="AB423" s="193">
        <f>IF(AC423&lt;&gt;"-",7,6)</f>
        <v/>
      </c>
      <c r="AC423" s="193" t="inlineStr">
        <is>
          <t>2</t>
        </is>
      </c>
    </row>
    <row r="424" ht="13.5" customHeight="1" s="521">
      <c r="A424" s="201" t="n">
        <v>1830</v>
      </c>
      <c r="B424" s="170" t="inlineStr">
        <is>
          <t>18-YL-23101F</t>
        </is>
      </c>
      <c r="C424" s="179" t="inlineStr">
        <is>
          <t>DCS</t>
        </is>
      </c>
      <c r="D424" s="179" t="inlineStr">
        <is>
          <t>18-PP-2301A FAULT</t>
        </is>
      </c>
      <c r="E424" s="179" t="inlineStr">
        <is>
          <t>1830-PS07-231</t>
        </is>
      </c>
      <c r="F424" s="650" t="inlineStr">
        <is>
          <t>YL</t>
        </is>
      </c>
      <c r="G424" s="178" t="inlineStr">
        <is>
          <t>DCS-DI</t>
        </is>
      </c>
      <c r="H424" s="179" t="inlineStr">
        <is>
          <t>-</t>
        </is>
      </c>
      <c r="I424" s="178" t="inlineStr">
        <is>
          <t>DRY_x000D_(NO)</t>
        </is>
      </c>
      <c r="J424" s="202" t="inlineStr">
        <is>
          <t>DRY</t>
        </is>
      </c>
      <c r="K424" s="649" t="inlineStr">
        <is>
          <t>(NO)</t>
        </is>
      </c>
      <c r="L424" s="174" t="inlineStr">
        <is>
          <t>1</t>
        </is>
      </c>
      <c r="M424" s="178" t="inlineStr">
        <is>
          <t>-</t>
        </is>
      </c>
      <c r="N424" s="178" t="inlineStr">
        <is>
          <t>-</t>
        </is>
      </c>
      <c r="O424" s="178">
        <f>IF(N424="Yes","Y","N")</f>
        <v/>
      </c>
      <c r="P424" s="178" t="inlineStr">
        <is>
          <t>-</t>
        </is>
      </c>
      <c r="Q424" s="178" t="inlineStr">
        <is>
          <t>MCC</t>
        </is>
      </c>
      <c r="R424" s="181" t="inlineStr">
        <is>
          <t>C01</t>
        </is>
      </c>
      <c r="S424" s="170" t="n"/>
      <c r="U424" s="507" t="inlineStr">
        <is>
          <t>DI-RE</t>
        </is>
      </c>
      <c r="V424" s="201" t="n">
        <v>1830</v>
      </c>
      <c r="W424" s="9">
        <f>LEFT(B424,3)</f>
        <v/>
      </c>
      <c r="X424" s="47">
        <f>F424</f>
        <v/>
      </c>
      <c r="Y424" s="47">
        <f>RIGHT(B424,AB424)</f>
        <v/>
      </c>
      <c r="Z424" s="47">
        <f>W424&amp;X424&amp;Y424</f>
        <v/>
      </c>
      <c r="AA424" s="47">
        <f>LEFT(Y424,1)</f>
        <v/>
      </c>
      <c r="AB424" s="193">
        <f>IF(AC424&lt;&gt;"-",7,6)</f>
        <v/>
      </c>
      <c r="AC424" s="193" t="inlineStr">
        <is>
          <t>2</t>
        </is>
      </c>
    </row>
    <row r="425" ht="13.5" customHeight="1" s="521">
      <c r="A425" s="201" t="n">
        <v>1830</v>
      </c>
      <c r="B425" s="170" t="inlineStr">
        <is>
          <t>18-SI-23101</t>
        </is>
      </c>
      <c r="C425" s="179" t="inlineStr">
        <is>
          <t>DCS</t>
        </is>
      </c>
      <c r="D425" s="179" t="inlineStr">
        <is>
          <t>18-PP-2301A SPEED</t>
        </is>
      </c>
      <c r="E425" s="179" t="inlineStr">
        <is>
          <t>1830-PS07-231</t>
        </is>
      </c>
      <c r="F425" s="650" t="inlineStr">
        <is>
          <t>SI</t>
        </is>
      </c>
      <c r="G425" s="178" t="inlineStr">
        <is>
          <t>DCS-AI</t>
        </is>
      </c>
      <c r="H425" s="179" t="inlineStr">
        <is>
          <t>-</t>
        </is>
      </c>
      <c r="I425" s="178" t="inlineStr">
        <is>
          <t>4~20mA</t>
        </is>
      </c>
      <c r="J425" s="202" t="inlineStr">
        <is>
          <t>4~20mA</t>
        </is>
      </c>
      <c r="K425" s="649" t="n"/>
      <c r="L425" s="174" t="inlineStr">
        <is>
          <t>1</t>
        </is>
      </c>
      <c r="M425" s="178" t="inlineStr">
        <is>
          <t>-</t>
        </is>
      </c>
      <c r="N425" s="178" t="inlineStr">
        <is>
          <t>-</t>
        </is>
      </c>
      <c r="O425" s="178">
        <f>IF(N425="Yes","Y","N")</f>
        <v/>
      </c>
      <c r="P425" s="178" t="inlineStr">
        <is>
          <t>-</t>
        </is>
      </c>
      <c r="Q425" s="178" t="inlineStr">
        <is>
          <t>MCC</t>
        </is>
      </c>
      <c r="R425" s="181" t="inlineStr">
        <is>
          <t>C01</t>
        </is>
      </c>
      <c r="S425" s="170" t="n"/>
      <c r="U425" s="509" t="inlineStr">
        <is>
          <t>AI-NIS</t>
        </is>
      </c>
      <c r="V425" s="201" t="n">
        <v>1830</v>
      </c>
      <c r="W425" s="9">
        <f>LEFT(B425,3)</f>
        <v/>
      </c>
      <c r="X425" s="47">
        <f>F425</f>
        <v/>
      </c>
      <c r="Y425" s="47">
        <f>RIGHT(B425,AB425)</f>
        <v/>
      </c>
      <c r="Z425" s="47">
        <f>W425&amp;X425&amp;Y425</f>
        <v/>
      </c>
      <c r="AA425" s="47">
        <f>LEFT(Y425,1)</f>
        <v/>
      </c>
      <c r="AB425" s="193">
        <f>IF(AC425&lt;&gt;"-",7,6)</f>
        <v/>
      </c>
      <c r="AC425" s="193" t="inlineStr">
        <is>
          <t>-</t>
        </is>
      </c>
    </row>
    <row r="426" ht="13.5" customHeight="1" s="521">
      <c r="A426" s="201" t="n">
        <v>1830</v>
      </c>
      <c r="B426" s="170" t="inlineStr">
        <is>
          <t>18-SC-23101</t>
        </is>
      </c>
      <c r="C426" s="179" t="inlineStr">
        <is>
          <t>DCS</t>
        </is>
      </c>
      <c r="D426" s="179" t="inlineStr">
        <is>
          <t>18-PP-2301A CONTROL</t>
        </is>
      </c>
      <c r="E426" s="179" t="inlineStr">
        <is>
          <t>1830-PS07-231</t>
        </is>
      </c>
      <c r="F426" s="650" t="inlineStr">
        <is>
          <t>SC</t>
        </is>
      </c>
      <c r="G426" s="178" t="inlineStr">
        <is>
          <t>DCS-AO</t>
        </is>
      </c>
      <c r="H426" s="179" t="inlineStr">
        <is>
          <t>Yes</t>
        </is>
      </c>
      <c r="I426" s="178" t="inlineStr">
        <is>
          <t>4~20mA</t>
        </is>
      </c>
      <c r="J426" s="202" t="inlineStr">
        <is>
          <t>4~20mA</t>
        </is>
      </c>
      <c r="K426" s="649" t="n"/>
      <c r="L426" s="174" t="inlineStr">
        <is>
          <t>1</t>
        </is>
      </c>
      <c r="M426" s="178" t="inlineStr">
        <is>
          <t>-</t>
        </is>
      </c>
      <c r="N426" s="178" t="inlineStr">
        <is>
          <t>-</t>
        </is>
      </c>
      <c r="O426" s="178">
        <f>IF(N426="Yes","Y","N")</f>
        <v/>
      </c>
      <c r="P426" s="178" t="inlineStr">
        <is>
          <t>-</t>
        </is>
      </c>
      <c r="Q426" s="178" t="inlineStr">
        <is>
          <t>MCC</t>
        </is>
      </c>
      <c r="R426" s="181" t="inlineStr">
        <is>
          <t>C01</t>
        </is>
      </c>
      <c r="S426" s="196" t="inlineStr">
        <is>
          <t>MCC</t>
        </is>
      </c>
      <c r="U426" s="510" t="inlineStr">
        <is>
          <t>AOR-NIS</t>
        </is>
      </c>
      <c r="V426" s="201" t="n">
        <v>1830</v>
      </c>
      <c r="W426" s="9">
        <f>LEFT(B426,3)</f>
        <v/>
      </c>
      <c r="X426" s="47">
        <f>F426</f>
        <v/>
      </c>
      <c r="Y426" s="47">
        <f>RIGHT(B426,AB426)</f>
        <v/>
      </c>
      <c r="Z426" s="47">
        <f>W426&amp;X426&amp;Y426</f>
        <v/>
      </c>
      <c r="AA426" s="47">
        <f>LEFT(Y426,1)</f>
        <v/>
      </c>
      <c r="AB426" s="193">
        <f>IF(AC426&lt;&gt;"-",7,6)</f>
        <v/>
      </c>
      <c r="AC426" s="193" t="inlineStr">
        <is>
          <t>-</t>
        </is>
      </c>
    </row>
    <row r="427" ht="13.5" customHeight="1" s="521">
      <c r="A427" s="201" t="n">
        <v>1830</v>
      </c>
      <c r="C427" s="179" t="n"/>
      <c r="D427" s="179" t="n"/>
      <c r="E427" s="179" t="n"/>
      <c r="F427" s="650" t="n"/>
      <c r="G427" s="178" t="n"/>
      <c r="H427" s="179" t="n"/>
      <c r="I427" s="178" t="n"/>
      <c r="J427" s="202" t="n"/>
      <c r="K427" s="649" t="n"/>
      <c r="L427" s="174" t="n"/>
      <c r="M427" s="178" t="n"/>
      <c r="N427" s="178" t="n"/>
      <c r="O427" s="178">
        <f>IF(N427="Yes","Y","N")</f>
        <v/>
      </c>
      <c r="P427" s="178" t="n"/>
      <c r="Q427" s="178" t="n"/>
      <c r="R427" s="181" t="n"/>
      <c r="S427" s="170" t="n"/>
      <c r="U427" s="193" t="inlineStr">
        <is>
          <t>AI-IS</t>
        </is>
      </c>
      <c r="V427" s="201" t="n">
        <v>1830</v>
      </c>
      <c r="W427" s="9">
        <f>LEFT(B427,3)</f>
        <v/>
      </c>
      <c r="X427" s="47">
        <f>F427</f>
        <v/>
      </c>
      <c r="Y427" s="47">
        <f>RIGHT(B427,AB427)</f>
        <v/>
      </c>
      <c r="Z427" s="47">
        <f>W427&amp;X427&amp;Y427</f>
        <v/>
      </c>
      <c r="AA427" s="47">
        <f>LEFT(Y427,1)</f>
        <v/>
      </c>
      <c r="AB427" s="193">
        <f>IF(AC427&lt;&gt;"-",7,6)</f>
        <v/>
      </c>
    </row>
    <row r="428" ht="13.5" customHeight="1" s="521">
      <c r="A428" s="201" t="n">
        <v>1830</v>
      </c>
      <c r="B428" s="170" t="inlineStr">
        <is>
          <t>18-HS-23102S</t>
        </is>
      </c>
      <c r="C428" s="179" t="inlineStr">
        <is>
          <t>DCS</t>
        </is>
      </c>
      <c r="D428" s="179" t="inlineStr">
        <is>
          <t>18-PP-2301B START</t>
        </is>
      </c>
      <c r="E428" s="179" t="inlineStr">
        <is>
          <t>1830-PS07-231</t>
        </is>
      </c>
      <c r="F428" s="650" t="inlineStr">
        <is>
          <t>HS</t>
        </is>
      </c>
      <c r="G428" s="178" t="inlineStr">
        <is>
          <t>DCS-DO</t>
        </is>
      </c>
      <c r="H428" s="179" t="inlineStr">
        <is>
          <t>-</t>
        </is>
      </c>
      <c r="I428" s="178" t="inlineStr">
        <is>
          <t>DRY_x000D_
(NO)</t>
        </is>
      </c>
      <c r="J428" s="202" t="inlineStr">
        <is>
          <t>DRY</t>
        </is>
      </c>
      <c r="K428" s="649" t="inlineStr">
        <is>
          <t>(NO)</t>
        </is>
      </c>
      <c r="L428" s="174" t="inlineStr">
        <is>
          <t>1</t>
        </is>
      </c>
      <c r="M428" s="178" t="inlineStr">
        <is>
          <t>-</t>
        </is>
      </c>
      <c r="N428" s="178" t="inlineStr">
        <is>
          <t>-</t>
        </is>
      </c>
      <c r="O428" s="178">
        <f>IF(N428="Yes","Y","N")</f>
        <v/>
      </c>
      <c r="P428" s="178" t="inlineStr">
        <is>
          <t>-</t>
        </is>
      </c>
      <c r="Q428" s="178" t="inlineStr">
        <is>
          <t>MCC</t>
        </is>
      </c>
      <c r="R428" s="181" t="inlineStr">
        <is>
          <t>C01</t>
        </is>
      </c>
      <c r="S428" s="170" t="n"/>
      <c r="U428" s="507" t="inlineStr">
        <is>
          <t>DO-Dry</t>
        </is>
      </c>
      <c r="V428" s="201" t="n">
        <v>1830</v>
      </c>
      <c r="W428" s="9">
        <f>LEFT(B428,3)</f>
        <v/>
      </c>
      <c r="X428" s="47">
        <f>F428</f>
        <v/>
      </c>
      <c r="Y428" s="47">
        <f>RIGHT(B428,AB428)</f>
        <v/>
      </c>
      <c r="Z428" s="47">
        <f>W428&amp;X428&amp;Y428</f>
        <v/>
      </c>
      <c r="AA428" s="47">
        <f>LEFT(Y428,1)</f>
        <v/>
      </c>
      <c r="AB428" s="193">
        <f>IF(AC428&lt;&gt;"-",7,6)</f>
        <v/>
      </c>
      <c r="AC428" s="193" t="inlineStr">
        <is>
          <t>2</t>
        </is>
      </c>
    </row>
    <row r="429" ht="13.5" customHeight="1" s="521">
      <c r="A429" s="201" t="n">
        <v>1830</v>
      </c>
      <c r="B429" s="170" t="inlineStr">
        <is>
          <t>18-HS-23102P</t>
        </is>
      </c>
      <c r="C429" s="179" t="inlineStr">
        <is>
          <t>DCS</t>
        </is>
      </c>
      <c r="D429" s="179" t="inlineStr">
        <is>
          <t>18-PP-2301B STOP</t>
        </is>
      </c>
      <c r="E429" s="179" t="inlineStr">
        <is>
          <t>1830-PS07-231</t>
        </is>
      </c>
      <c r="F429" s="650" t="inlineStr">
        <is>
          <t>HS</t>
        </is>
      </c>
      <c r="G429" s="178" t="inlineStr">
        <is>
          <t>DCS-DO</t>
        </is>
      </c>
      <c r="H429" s="179" t="inlineStr">
        <is>
          <t>Yes</t>
        </is>
      </c>
      <c r="I429" s="180" t="inlineStr">
        <is>
          <t>DRY_x000D_(NC)</t>
        </is>
      </c>
      <c r="J429" s="202" t="inlineStr">
        <is>
          <t>DRY</t>
        </is>
      </c>
      <c r="K429" s="649" t="inlineStr">
        <is>
          <t>(NC)</t>
        </is>
      </c>
      <c r="L429" s="174" t="inlineStr">
        <is>
          <t>1</t>
        </is>
      </c>
      <c r="M429" s="178" t="inlineStr">
        <is>
          <t>-</t>
        </is>
      </c>
      <c r="N429" s="178" t="inlineStr">
        <is>
          <t>-</t>
        </is>
      </c>
      <c r="O429" s="178">
        <f>IF(N429="Yes","Y","N")</f>
        <v/>
      </c>
      <c r="P429" s="178" t="inlineStr">
        <is>
          <t>-</t>
        </is>
      </c>
      <c r="Q429" s="178" t="inlineStr">
        <is>
          <t>MCC</t>
        </is>
      </c>
      <c r="R429" s="181" t="inlineStr">
        <is>
          <t>C01</t>
        </is>
      </c>
      <c r="S429" s="170" t="n"/>
      <c r="U429" s="507" t="inlineStr">
        <is>
          <t>DOR-Dry</t>
        </is>
      </c>
      <c r="V429" s="201" t="n">
        <v>1830</v>
      </c>
      <c r="W429" s="9">
        <f>LEFT(B429,3)</f>
        <v/>
      </c>
      <c r="X429" s="47">
        <f>F429</f>
        <v/>
      </c>
      <c r="Y429" s="47">
        <f>RIGHT(B429,AB429)</f>
        <v/>
      </c>
      <c r="Z429" s="47">
        <f>W429&amp;X429&amp;Y429</f>
        <v/>
      </c>
      <c r="AA429" s="47">
        <f>LEFT(Y429,1)</f>
        <v/>
      </c>
      <c r="AB429" s="193">
        <f>IF(AC429&lt;&gt;"-",7,6)</f>
        <v/>
      </c>
      <c r="AC429" s="193" t="inlineStr">
        <is>
          <t>2</t>
        </is>
      </c>
    </row>
    <row r="430" ht="13.5" customHeight="1" s="521">
      <c r="A430" s="201" t="n">
        <v>1830</v>
      </c>
      <c r="B430" s="170" t="inlineStr">
        <is>
          <t>18-YL-23102F</t>
        </is>
      </c>
      <c r="C430" s="179" t="inlineStr">
        <is>
          <t>DCS</t>
        </is>
      </c>
      <c r="D430" s="179" t="inlineStr">
        <is>
          <t>18-PP-2301B FAULT</t>
        </is>
      </c>
      <c r="E430" s="179" t="inlineStr">
        <is>
          <t>1830-PS07-231</t>
        </is>
      </c>
      <c r="F430" s="650" t="inlineStr">
        <is>
          <t>YL</t>
        </is>
      </c>
      <c r="G430" s="178" t="inlineStr">
        <is>
          <t>DCS-DI</t>
        </is>
      </c>
      <c r="H430" s="179" t="inlineStr">
        <is>
          <t>-</t>
        </is>
      </c>
      <c r="I430" s="178" t="inlineStr">
        <is>
          <t>DRY_x000D_(NO)</t>
        </is>
      </c>
      <c r="J430" s="202" t="inlineStr">
        <is>
          <t>DRY</t>
        </is>
      </c>
      <c r="K430" s="649" t="inlineStr">
        <is>
          <t>(NO)</t>
        </is>
      </c>
      <c r="L430" s="174" t="inlineStr">
        <is>
          <t>1</t>
        </is>
      </c>
      <c r="M430" s="178" t="inlineStr">
        <is>
          <t>-</t>
        </is>
      </c>
      <c r="N430" s="178" t="inlineStr">
        <is>
          <t>-</t>
        </is>
      </c>
      <c r="O430" s="178">
        <f>IF(N430="Yes","Y","N")</f>
        <v/>
      </c>
      <c r="P430" s="178" t="inlineStr">
        <is>
          <t>-</t>
        </is>
      </c>
      <c r="Q430" s="178" t="inlineStr">
        <is>
          <t>MCC</t>
        </is>
      </c>
      <c r="R430" s="181" t="inlineStr">
        <is>
          <t>C01</t>
        </is>
      </c>
      <c r="S430" s="170" t="n"/>
      <c r="U430" s="507" t="inlineStr">
        <is>
          <t>DI-RE</t>
        </is>
      </c>
      <c r="V430" s="201" t="n">
        <v>1830</v>
      </c>
      <c r="W430" s="9">
        <f>LEFT(B430,3)</f>
        <v/>
      </c>
      <c r="X430" s="47">
        <f>F430</f>
        <v/>
      </c>
      <c r="Y430" s="47">
        <f>RIGHT(B430,AB430)</f>
        <v/>
      </c>
      <c r="Z430" s="47">
        <f>W430&amp;X430&amp;Y430</f>
        <v/>
      </c>
      <c r="AA430" s="47">
        <f>LEFT(Y430,1)</f>
        <v/>
      </c>
      <c r="AB430" s="193">
        <f>IF(AC430&lt;&gt;"-",7,6)</f>
        <v/>
      </c>
      <c r="AC430" s="193" t="inlineStr">
        <is>
          <t>2</t>
        </is>
      </c>
    </row>
    <row r="431" ht="13.5" customHeight="1" s="521">
      <c r="A431" s="201" t="n">
        <v>1830</v>
      </c>
      <c r="B431" s="170" t="inlineStr">
        <is>
          <t>18-YL-23102L</t>
        </is>
      </c>
      <c r="C431" s="179" t="inlineStr">
        <is>
          <t>DCS</t>
        </is>
      </c>
      <c r="D431" s="179" t="inlineStr">
        <is>
          <t>18-PP-2301B REMOTE</t>
        </is>
      </c>
      <c r="E431" s="179" t="inlineStr">
        <is>
          <t>1830-PS07-231</t>
        </is>
      </c>
      <c r="F431" s="650" t="inlineStr">
        <is>
          <t>YL</t>
        </is>
      </c>
      <c r="G431" s="178" t="inlineStr">
        <is>
          <t>DCS-DI</t>
        </is>
      </c>
      <c r="H431" s="179" t="inlineStr">
        <is>
          <t>-</t>
        </is>
      </c>
      <c r="I431" s="178" t="inlineStr">
        <is>
          <t>DRY_x000D_(NO)</t>
        </is>
      </c>
      <c r="J431" s="202" t="inlineStr">
        <is>
          <t>DRY</t>
        </is>
      </c>
      <c r="K431" s="649" t="inlineStr">
        <is>
          <t>(NO)</t>
        </is>
      </c>
      <c r="L431" s="174" t="inlineStr">
        <is>
          <t>1</t>
        </is>
      </c>
      <c r="M431" s="178" t="inlineStr">
        <is>
          <t>-</t>
        </is>
      </c>
      <c r="N431" s="178" t="inlineStr">
        <is>
          <t>-</t>
        </is>
      </c>
      <c r="O431" s="178">
        <f>IF(N431="Yes","Y","N")</f>
        <v/>
      </c>
      <c r="P431" s="178" t="inlineStr">
        <is>
          <t>-</t>
        </is>
      </c>
      <c r="Q431" s="178" t="inlineStr">
        <is>
          <t>MCC</t>
        </is>
      </c>
      <c r="R431" s="181" t="inlineStr">
        <is>
          <t>C01</t>
        </is>
      </c>
      <c r="S431" s="170" t="n"/>
      <c r="U431" s="507" t="inlineStr">
        <is>
          <t>DI-RE</t>
        </is>
      </c>
      <c r="V431" s="201" t="n">
        <v>1830</v>
      </c>
      <c r="W431" s="9">
        <f>LEFT(B431,3)</f>
        <v/>
      </c>
      <c r="X431" s="47">
        <f>F431</f>
        <v/>
      </c>
      <c r="Y431" s="47">
        <f>RIGHT(B431,AB431)</f>
        <v/>
      </c>
      <c r="Z431" s="47">
        <f>W431&amp;X431&amp;Y431</f>
        <v/>
      </c>
      <c r="AA431" s="47">
        <f>LEFT(Y431,1)</f>
        <v/>
      </c>
      <c r="AB431" s="193">
        <f>IF(AC431&lt;&gt;"-",7,6)</f>
        <v/>
      </c>
      <c r="AC431" s="193" t="inlineStr">
        <is>
          <t>2</t>
        </is>
      </c>
    </row>
    <row r="432" ht="13.5" customHeight="1" s="521">
      <c r="A432" s="201" t="n">
        <v>1830</v>
      </c>
      <c r="B432" s="170" t="inlineStr">
        <is>
          <t>18-YL-23102R</t>
        </is>
      </c>
      <c r="C432" s="179" t="inlineStr">
        <is>
          <t>DCS</t>
        </is>
      </c>
      <c r="D432" s="179" t="inlineStr">
        <is>
          <t>18-PP-2301B RUNNING</t>
        </is>
      </c>
      <c r="E432" s="179" t="inlineStr">
        <is>
          <t>1830-PS07-231</t>
        </is>
      </c>
      <c r="F432" s="650" t="inlineStr">
        <is>
          <t>YL</t>
        </is>
      </c>
      <c r="G432" s="178" t="inlineStr">
        <is>
          <t>DCS-DI</t>
        </is>
      </c>
      <c r="H432" s="179" t="inlineStr">
        <is>
          <t>-</t>
        </is>
      </c>
      <c r="I432" s="178" t="inlineStr">
        <is>
          <t>DRY_x000D_(NO)</t>
        </is>
      </c>
      <c r="J432" s="202" t="inlineStr">
        <is>
          <t>DRY</t>
        </is>
      </c>
      <c r="K432" s="649" t="inlineStr">
        <is>
          <t>(NO)</t>
        </is>
      </c>
      <c r="L432" s="174" t="inlineStr">
        <is>
          <t>1</t>
        </is>
      </c>
      <c r="M432" s="178" t="inlineStr">
        <is>
          <t>-</t>
        </is>
      </c>
      <c r="N432" s="178" t="inlineStr">
        <is>
          <t>-</t>
        </is>
      </c>
      <c r="O432" s="178">
        <f>IF(N432="Yes","Y","N")</f>
        <v/>
      </c>
      <c r="P432" s="178" t="inlineStr">
        <is>
          <t>-</t>
        </is>
      </c>
      <c r="Q432" s="178" t="inlineStr">
        <is>
          <t>MCC</t>
        </is>
      </c>
      <c r="R432" s="181" t="inlineStr">
        <is>
          <t>C01</t>
        </is>
      </c>
      <c r="S432" s="170" t="n"/>
      <c r="U432" s="507" t="inlineStr">
        <is>
          <t>DI-RE</t>
        </is>
      </c>
      <c r="V432" s="201" t="n">
        <v>1830</v>
      </c>
      <c r="W432" s="9">
        <f>LEFT(B432,3)</f>
        <v/>
      </c>
      <c r="X432" s="47">
        <f>F432</f>
        <v/>
      </c>
      <c r="Y432" s="47">
        <f>RIGHT(B432,AB432)</f>
        <v/>
      </c>
      <c r="Z432" s="47">
        <f>W432&amp;X432&amp;Y432</f>
        <v/>
      </c>
      <c r="AA432" s="47">
        <f>LEFT(Y432,1)</f>
        <v/>
      </c>
      <c r="AB432" s="193">
        <f>IF(AC432&lt;&gt;"-",7,6)</f>
        <v/>
      </c>
      <c r="AC432" s="193" t="inlineStr">
        <is>
          <t>2</t>
        </is>
      </c>
    </row>
    <row r="433" ht="13.5" customHeight="1" s="521">
      <c r="A433" s="201" t="n">
        <v>1830</v>
      </c>
      <c r="B433" s="170" t="inlineStr">
        <is>
          <t>18-SI-23102</t>
        </is>
      </c>
      <c r="C433" s="179" t="inlineStr">
        <is>
          <t>DCS</t>
        </is>
      </c>
      <c r="D433" s="179" t="inlineStr">
        <is>
          <t>18-PP-2301B SPEED</t>
        </is>
      </c>
      <c r="E433" s="179" t="inlineStr">
        <is>
          <t>1830-PS07-231</t>
        </is>
      </c>
      <c r="F433" s="650" t="inlineStr">
        <is>
          <t>SI</t>
        </is>
      </c>
      <c r="G433" s="178" t="inlineStr">
        <is>
          <t>DCS-AI</t>
        </is>
      </c>
      <c r="H433" s="179" t="inlineStr">
        <is>
          <t>-</t>
        </is>
      </c>
      <c r="I433" s="178" t="inlineStr">
        <is>
          <t>4~20mA</t>
        </is>
      </c>
      <c r="J433" s="202" t="inlineStr">
        <is>
          <t>4~20mA</t>
        </is>
      </c>
      <c r="K433" s="649" t="n"/>
      <c r="L433" s="174" t="inlineStr">
        <is>
          <t>1</t>
        </is>
      </c>
      <c r="M433" s="178" t="inlineStr">
        <is>
          <t>-</t>
        </is>
      </c>
      <c r="N433" s="178" t="inlineStr">
        <is>
          <t>-</t>
        </is>
      </c>
      <c r="O433" s="178">
        <f>IF(N433="Yes","Y","N")</f>
        <v/>
      </c>
      <c r="P433" s="178" t="inlineStr">
        <is>
          <t>-</t>
        </is>
      </c>
      <c r="Q433" s="178" t="inlineStr">
        <is>
          <t>MCC</t>
        </is>
      </c>
      <c r="R433" s="181" t="inlineStr">
        <is>
          <t>C01</t>
        </is>
      </c>
      <c r="S433" s="170" t="n"/>
      <c r="U433" s="509" t="inlineStr">
        <is>
          <t>AI-NIS</t>
        </is>
      </c>
      <c r="V433" s="201" t="n">
        <v>1830</v>
      </c>
      <c r="W433" s="9">
        <f>LEFT(B433,3)</f>
        <v/>
      </c>
      <c r="X433" s="47">
        <f>F433</f>
        <v/>
      </c>
      <c r="Y433" s="47">
        <f>RIGHT(B433,AB433)</f>
        <v/>
      </c>
      <c r="Z433" s="47">
        <f>W433&amp;X433&amp;Y433</f>
        <v/>
      </c>
      <c r="AA433" s="47">
        <f>LEFT(Y433,1)</f>
        <v/>
      </c>
      <c r="AB433" s="193">
        <f>IF(AC433&lt;&gt;"-",7,6)</f>
        <v/>
      </c>
      <c r="AC433" s="193" t="inlineStr">
        <is>
          <t>-</t>
        </is>
      </c>
    </row>
    <row r="434" ht="13.5" customHeight="1" s="521">
      <c r="A434" s="201" t="n">
        <v>1830</v>
      </c>
      <c r="B434" s="170" t="inlineStr">
        <is>
          <t>18-SC-23102</t>
        </is>
      </c>
      <c r="C434" s="179" t="inlineStr">
        <is>
          <t>DCS</t>
        </is>
      </c>
      <c r="D434" s="179" t="inlineStr">
        <is>
          <t>18-PP-2301B SPEED CONTROL</t>
        </is>
      </c>
      <c r="E434" s="179" t="inlineStr">
        <is>
          <t>1830-PS07-231</t>
        </is>
      </c>
      <c r="F434" s="650" t="inlineStr">
        <is>
          <t>SC</t>
        </is>
      </c>
      <c r="G434" s="178" t="inlineStr">
        <is>
          <t>DCS-AO</t>
        </is>
      </c>
      <c r="H434" s="179" t="inlineStr">
        <is>
          <t>Yes</t>
        </is>
      </c>
      <c r="I434" s="178" t="inlineStr">
        <is>
          <t>4~20mA</t>
        </is>
      </c>
      <c r="J434" s="202" t="inlineStr">
        <is>
          <t>4~20mA</t>
        </is>
      </c>
      <c r="K434" s="649" t="n"/>
      <c r="L434" s="174" t="inlineStr">
        <is>
          <t>1</t>
        </is>
      </c>
      <c r="M434" s="178" t="inlineStr">
        <is>
          <t>-</t>
        </is>
      </c>
      <c r="N434" s="178" t="inlineStr">
        <is>
          <t>-</t>
        </is>
      </c>
      <c r="O434" s="178">
        <f>IF(N434="Yes","Y","N")</f>
        <v/>
      </c>
      <c r="P434" s="178" t="inlineStr">
        <is>
          <t>-</t>
        </is>
      </c>
      <c r="Q434" s="178" t="inlineStr">
        <is>
          <t>MCC</t>
        </is>
      </c>
      <c r="R434" s="181" t="inlineStr">
        <is>
          <t>C01</t>
        </is>
      </c>
      <c r="S434" s="196" t="inlineStr">
        <is>
          <t>MCC</t>
        </is>
      </c>
      <c r="U434" s="510" t="inlineStr">
        <is>
          <t>AOR-NIS</t>
        </is>
      </c>
      <c r="V434" s="201" t="n">
        <v>1830</v>
      </c>
      <c r="W434" s="9">
        <f>LEFT(B434,3)</f>
        <v/>
      </c>
      <c r="X434" s="47">
        <f>F434</f>
        <v/>
      </c>
      <c r="Y434" s="47">
        <f>RIGHT(B434,AB434)</f>
        <v/>
      </c>
      <c r="Z434" s="47">
        <f>W434&amp;X434&amp;Y434</f>
        <v/>
      </c>
      <c r="AA434" s="47">
        <f>LEFT(Y434,1)</f>
        <v/>
      </c>
      <c r="AB434" s="193">
        <f>IF(AC434&lt;&gt;"-",7,6)</f>
        <v/>
      </c>
      <c r="AC434" s="193" t="inlineStr">
        <is>
          <t>-</t>
        </is>
      </c>
    </row>
    <row r="435" ht="13.5" customHeight="1" s="521">
      <c r="A435" s="201" t="n">
        <v>1830</v>
      </c>
      <c r="C435" s="179" t="n"/>
      <c r="D435" s="179" t="n"/>
      <c r="E435" s="179" t="n"/>
      <c r="F435" s="650" t="n"/>
      <c r="G435" s="178" t="n"/>
      <c r="H435" s="179" t="n"/>
      <c r="I435" s="178" t="n"/>
      <c r="J435" s="202" t="n"/>
      <c r="K435" s="649" t="n"/>
      <c r="L435" s="174" t="n"/>
      <c r="M435" s="178" t="n"/>
      <c r="N435" s="178" t="n"/>
      <c r="O435" s="178">
        <f>IF(N435="Yes","Y","N")</f>
        <v/>
      </c>
      <c r="P435" s="178" t="n"/>
      <c r="Q435" s="178" t="n"/>
      <c r="R435" s="181" t="n"/>
      <c r="S435" s="170" t="n"/>
      <c r="U435" s="193" t="inlineStr">
        <is>
          <t>AI-IS</t>
        </is>
      </c>
      <c r="V435" s="201" t="n">
        <v>1830</v>
      </c>
      <c r="W435" s="9">
        <f>LEFT(B435,3)</f>
        <v/>
      </c>
      <c r="X435" s="47">
        <f>F435</f>
        <v/>
      </c>
      <c r="Y435" s="47">
        <f>RIGHT(B435,AB435)</f>
        <v/>
      </c>
      <c r="Z435" s="47">
        <f>W435&amp;X435&amp;Y435</f>
        <v/>
      </c>
      <c r="AA435" s="47">
        <f>LEFT(Y435,1)</f>
        <v/>
      </c>
      <c r="AB435" s="193">
        <f>IF(AC435&lt;&gt;"-",7,6)</f>
        <v/>
      </c>
    </row>
    <row r="436" ht="13.5" customHeight="1" s="521">
      <c r="A436" s="201" t="n">
        <v>1830</v>
      </c>
      <c r="B436" s="170" t="inlineStr">
        <is>
          <t>18-HS-23105S</t>
        </is>
      </c>
      <c r="C436" s="179" t="inlineStr">
        <is>
          <t>DCS</t>
        </is>
      </c>
      <c r="D436" s="179" t="inlineStr">
        <is>
          <t>18-PA-2301 START</t>
        </is>
      </c>
      <c r="E436" s="179" t="inlineStr">
        <is>
          <t>1830-PS07-231</t>
        </is>
      </c>
      <c r="F436" s="650" t="inlineStr">
        <is>
          <t>HS</t>
        </is>
      </c>
      <c r="G436" s="178" t="inlineStr">
        <is>
          <t>DCS-DO</t>
        </is>
      </c>
      <c r="H436" s="179" t="inlineStr">
        <is>
          <t>-</t>
        </is>
      </c>
      <c r="I436" s="178" t="inlineStr">
        <is>
          <t>DRY_x000D_
(NO)</t>
        </is>
      </c>
      <c r="J436" s="202" t="inlineStr">
        <is>
          <t>DRY</t>
        </is>
      </c>
      <c r="K436" s="649" t="inlineStr">
        <is>
          <t>(NO)</t>
        </is>
      </c>
      <c r="L436" s="174" t="inlineStr">
        <is>
          <t>1</t>
        </is>
      </c>
      <c r="M436" s="178" t="inlineStr">
        <is>
          <t>-</t>
        </is>
      </c>
      <c r="N436" s="178" t="inlineStr">
        <is>
          <t>-</t>
        </is>
      </c>
      <c r="O436" s="178">
        <f>IF(N436="Yes","Y","N")</f>
        <v/>
      </c>
      <c r="P436" s="178" t="inlineStr">
        <is>
          <t>-</t>
        </is>
      </c>
      <c r="Q436" s="178" t="inlineStr">
        <is>
          <t>MCC</t>
        </is>
      </c>
      <c r="R436" s="181" t="inlineStr">
        <is>
          <t>C01</t>
        </is>
      </c>
      <c r="S436" s="170" t="n"/>
      <c r="U436" s="507" t="inlineStr">
        <is>
          <t>DO-Dry</t>
        </is>
      </c>
      <c r="V436" s="201" t="n">
        <v>1830</v>
      </c>
      <c r="W436" s="9">
        <f>LEFT(B436,3)</f>
        <v/>
      </c>
      <c r="X436" s="47">
        <f>F436</f>
        <v/>
      </c>
      <c r="Y436" s="47">
        <f>RIGHT(B436,AB436)</f>
        <v/>
      </c>
      <c r="Z436" s="47">
        <f>W436&amp;X436&amp;Y436</f>
        <v/>
      </c>
      <c r="AA436" s="47">
        <f>LEFT(Y436,1)</f>
        <v/>
      </c>
      <c r="AB436" s="193">
        <f>IF(AC436&lt;&gt;"-",7,6)</f>
        <v/>
      </c>
      <c r="AC436" s="193" t="inlineStr">
        <is>
          <t>2</t>
        </is>
      </c>
    </row>
    <row r="437" ht="13.5" customHeight="1" s="521">
      <c r="A437" s="201" t="n">
        <v>1830</v>
      </c>
      <c r="B437" s="170" t="inlineStr">
        <is>
          <t>18-HS-23105P</t>
        </is>
      </c>
      <c r="C437" s="179" t="inlineStr">
        <is>
          <t>DCS</t>
        </is>
      </c>
      <c r="D437" s="179" t="inlineStr">
        <is>
          <t>18-PA-2301 STOP</t>
        </is>
      </c>
      <c r="E437" s="179" t="inlineStr">
        <is>
          <t>1830-PS07-231</t>
        </is>
      </c>
      <c r="F437" s="650" t="inlineStr">
        <is>
          <t>HS</t>
        </is>
      </c>
      <c r="G437" s="178" t="inlineStr">
        <is>
          <t>DCS-DO</t>
        </is>
      </c>
      <c r="H437" s="179" t="inlineStr">
        <is>
          <t>Yes</t>
        </is>
      </c>
      <c r="I437" s="180" t="inlineStr">
        <is>
          <t>DRY_x000D_(NC)</t>
        </is>
      </c>
      <c r="J437" s="202" t="inlineStr">
        <is>
          <t>DRY</t>
        </is>
      </c>
      <c r="K437" s="649" t="inlineStr">
        <is>
          <t>(NC)</t>
        </is>
      </c>
      <c r="L437" s="174" t="inlineStr">
        <is>
          <t>1</t>
        </is>
      </c>
      <c r="M437" s="178" t="inlineStr">
        <is>
          <t>-</t>
        </is>
      </c>
      <c r="N437" s="178" t="inlineStr">
        <is>
          <t>-</t>
        </is>
      </c>
      <c r="O437" s="178">
        <f>IF(N437="Yes","Y","N")</f>
        <v/>
      </c>
      <c r="P437" s="178" t="inlineStr">
        <is>
          <t>-</t>
        </is>
      </c>
      <c r="Q437" s="178" t="inlineStr">
        <is>
          <t>MCC</t>
        </is>
      </c>
      <c r="R437" s="181" t="inlineStr">
        <is>
          <t>C01</t>
        </is>
      </c>
      <c r="S437" s="170" t="n"/>
      <c r="U437" s="507" t="inlineStr">
        <is>
          <t>DOR-Dry</t>
        </is>
      </c>
      <c r="V437" s="201" t="n">
        <v>1830</v>
      </c>
      <c r="W437" s="9">
        <f>LEFT(B437,3)</f>
        <v/>
      </c>
      <c r="X437" s="47">
        <f>F437</f>
        <v/>
      </c>
      <c r="Y437" s="47">
        <f>RIGHT(B437,AB437)</f>
        <v/>
      </c>
      <c r="Z437" s="47">
        <f>W437&amp;X437&amp;Y437</f>
        <v/>
      </c>
      <c r="AA437" s="47">
        <f>LEFT(Y437,1)</f>
        <v/>
      </c>
      <c r="AB437" s="193">
        <f>IF(AC437&lt;&gt;"-",7,6)</f>
        <v/>
      </c>
      <c r="AC437" s="193" t="inlineStr">
        <is>
          <t>2</t>
        </is>
      </c>
    </row>
    <row r="438" ht="13.5" customHeight="1" s="521">
      <c r="A438" s="201" t="n">
        <v>1830</v>
      </c>
      <c r="B438" s="170" t="inlineStr">
        <is>
          <t>18-YL-23105L</t>
        </is>
      </c>
      <c r="C438" s="179" t="inlineStr">
        <is>
          <t>DCS</t>
        </is>
      </c>
      <c r="D438" s="179" t="inlineStr">
        <is>
          <t>18-PA-2301 REMOTE</t>
        </is>
      </c>
      <c r="E438" s="179" t="inlineStr">
        <is>
          <t>1830-PS07-231</t>
        </is>
      </c>
      <c r="F438" s="650" t="inlineStr">
        <is>
          <t>YL</t>
        </is>
      </c>
      <c r="G438" s="178" t="inlineStr">
        <is>
          <t>DCS-DI</t>
        </is>
      </c>
      <c r="H438" s="179" t="inlineStr">
        <is>
          <t>-</t>
        </is>
      </c>
      <c r="I438" s="178" t="inlineStr">
        <is>
          <t>DRY_x000D_(NO)</t>
        </is>
      </c>
      <c r="J438" s="202" t="inlineStr">
        <is>
          <t>DRY</t>
        </is>
      </c>
      <c r="K438" s="649" t="inlineStr">
        <is>
          <t>(NO)</t>
        </is>
      </c>
      <c r="L438" s="174" t="inlineStr">
        <is>
          <t>1</t>
        </is>
      </c>
      <c r="M438" s="178" t="inlineStr">
        <is>
          <t>-</t>
        </is>
      </c>
      <c r="N438" s="178" t="inlineStr">
        <is>
          <t>-</t>
        </is>
      </c>
      <c r="O438" s="178">
        <f>IF(N438="Yes","Y","N")</f>
        <v/>
      </c>
      <c r="P438" s="178" t="inlineStr">
        <is>
          <t>-</t>
        </is>
      </c>
      <c r="Q438" s="178" t="inlineStr">
        <is>
          <t>MCC</t>
        </is>
      </c>
      <c r="R438" s="181" t="inlineStr">
        <is>
          <t>C01</t>
        </is>
      </c>
      <c r="S438" s="170" t="n"/>
      <c r="U438" s="507" t="inlineStr">
        <is>
          <t>DI-RE</t>
        </is>
      </c>
      <c r="V438" s="201" t="n">
        <v>1830</v>
      </c>
      <c r="W438" s="9">
        <f>LEFT(B438,3)</f>
        <v/>
      </c>
      <c r="X438" s="47">
        <f>F438</f>
        <v/>
      </c>
      <c r="Y438" s="47">
        <f>RIGHT(B438,AB438)</f>
        <v/>
      </c>
      <c r="Z438" s="47">
        <f>W438&amp;X438&amp;Y438</f>
        <v/>
      </c>
      <c r="AA438" s="47">
        <f>LEFT(Y438,1)</f>
        <v/>
      </c>
      <c r="AB438" s="193">
        <f>IF(AC438&lt;&gt;"-",7,6)</f>
        <v/>
      </c>
      <c r="AC438" s="193" t="inlineStr">
        <is>
          <t>2</t>
        </is>
      </c>
    </row>
    <row r="439" ht="13.5" customHeight="1" s="521">
      <c r="A439" s="201" t="n">
        <v>1830</v>
      </c>
      <c r="B439" s="170" t="inlineStr">
        <is>
          <t>18-YL-23105R</t>
        </is>
      </c>
      <c r="C439" s="179" t="inlineStr">
        <is>
          <t>DCS</t>
        </is>
      </c>
      <c r="D439" s="179" t="inlineStr">
        <is>
          <t>18-PA-2301 RUN</t>
        </is>
      </c>
      <c r="E439" s="179" t="inlineStr">
        <is>
          <t>1830-PS07-231</t>
        </is>
      </c>
      <c r="F439" s="650" t="inlineStr">
        <is>
          <t>YL</t>
        </is>
      </c>
      <c r="G439" s="178" t="inlineStr">
        <is>
          <t>DCS-DI</t>
        </is>
      </c>
      <c r="H439" s="179" t="inlineStr">
        <is>
          <t>-</t>
        </is>
      </c>
      <c r="I439" s="178" t="inlineStr">
        <is>
          <t>DRY_x000D_(NO)</t>
        </is>
      </c>
      <c r="J439" s="202" t="inlineStr">
        <is>
          <t>DRY</t>
        </is>
      </c>
      <c r="K439" s="649" t="inlineStr">
        <is>
          <t>(NO)</t>
        </is>
      </c>
      <c r="L439" s="174" t="inlineStr">
        <is>
          <t>1</t>
        </is>
      </c>
      <c r="M439" s="178" t="inlineStr">
        <is>
          <t>-</t>
        </is>
      </c>
      <c r="N439" s="178" t="inlineStr">
        <is>
          <t>-</t>
        </is>
      </c>
      <c r="O439" s="178">
        <f>IF(N439="Yes","Y","N")</f>
        <v/>
      </c>
      <c r="P439" s="178" t="inlineStr">
        <is>
          <t>-</t>
        </is>
      </c>
      <c r="Q439" s="178" t="inlineStr">
        <is>
          <t>MCC</t>
        </is>
      </c>
      <c r="R439" s="181" t="inlineStr">
        <is>
          <t>C01</t>
        </is>
      </c>
      <c r="S439" s="170" t="n"/>
      <c r="U439" s="507" t="inlineStr">
        <is>
          <t>DI-RE</t>
        </is>
      </c>
      <c r="V439" s="201" t="n">
        <v>1830</v>
      </c>
      <c r="W439" s="9">
        <f>LEFT(B439,3)</f>
        <v/>
      </c>
      <c r="X439" s="47">
        <f>F439</f>
        <v/>
      </c>
      <c r="Y439" s="47">
        <f>RIGHT(B439,AB439)</f>
        <v/>
      </c>
      <c r="Z439" s="47">
        <f>W439&amp;X439&amp;Y439</f>
        <v/>
      </c>
      <c r="AA439" s="47">
        <f>LEFT(Y439,1)</f>
        <v/>
      </c>
      <c r="AB439" s="193">
        <f>IF(AC439&lt;&gt;"-",7,6)</f>
        <v/>
      </c>
      <c r="AC439" s="193" t="inlineStr">
        <is>
          <t>2</t>
        </is>
      </c>
    </row>
    <row r="440" ht="13.5" customHeight="1" s="521">
      <c r="A440" s="201" t="n">
        <v>1830</v>
      </c>
      <c r="B440" s="170" t="inlineStr">
        <is>
          <t>18-YL-23105F</t>
        </is>
      </c>
      <c r="C440" s="179" t="inlineStr">
        <is>
          <t>DCS</t>
        </is>
      </c>
      <c r="D440" s="179" t="inlineStr">
        <is>
          <t>18-PA-2301 FAULT</t>
        </is>
      </c>
      <c r="E440" s="179" t="inlineStr">
        <is>
          <t>1830-PS07-231</t>
        </is>
      </c>
      <c r="F440" s="650" t="inlineStr">
        <is>
          <t>YL</t>
        </is>
      </c>
      <c r="G440" s="178" t="inlineStr">
        <is>
          <t>DCS-DI</t>
        </is>
      </c>
      <c r="H440" s="179" t="inlineStr">
        <is>
          <t>-</t>
        </is>
      </c>
      <c r="I440" s="178" t="inlineStr">
        <is>
          <t>DRY_x000D_(NO)</t>
        </is>
      </c>
      <c r="J440" s="202" t="inlineStr">
        <is>
          <t>DRY</t>
        </is>
      </c>
      <c r="K440" s="649" t="inlineStr">
        <is>
          <t>(NO)</t>
        </is>
      </c>
      <c r="L440" s="174" t="inlineStr">
        <is>
          <t>1</t>
        </is>
      </c>
      <c r="M440" s="178" t="inlineStr">
        <is>
          <t>-</t>
        </is>
      </c>
      <c r="N440" s="178" t="inlineStr">
        <is>
          <t>-</t>
        </is>
      </c>
      <c r="O440" s="178">
        <f>IF(N440="Yes","Y","N")</f>
        <v/>
      </c>
      <c r="P440" s="178" t="inlineStr">
        <is>
          <t>-</t>
        </is>
      </c>
      <c r="Q440" s="178" t="inlineStr">
        <is>
          <t>MCC</t>
        </is>
      </c>
      <c r="R440" s="181" t="inlineStr">
        <is>
          <t>C01</t>
        </is>
      </c>
      <c r="S440" s="170" t="n"/>
      <c r="U440" s="507" t="inlineStr">
        <is>
          <t>DI-RE</t>
        </is>
      </c>
      <c r="V440" s="201" t="n">
        <v>1830</v>
      </c>
      <c r="W440" s="9">
        <f>LEFT(B440,3)</f>
        <v/>
      </c>
      <c r="X440" s="47">
        <f>F440</f>
        <v/>
      </c>
      <c r="Y440" s="47">
        <f>RIGHT(B440,AB440)</f>
        <v/>
      </c>
      <c r="Z440" s="47">
        <f>W440&amp;X440&amp;Y440</f>
        <v/>
      </c>
      <c r="AA440" s="47">
        <f>LEFT(Y440,1)</f>
        <v/>
      </c>
      <c r="AB440" s="193">
        <f>IF(AC440&lt;&gt;"-",7,6)</f>
        <v/>
      </c>
      <c r="AC440" s="193" t="inlineStr">
        <is>
          <t>2</t>
        </is>
      </c>
    </row>
    <row r="441" ht="13.5" customHeight="1" s="521">
      <c r="A441" s="201" t="n">
        <v>1830</v>
      </c>
      <c r="B441" s="170" t="inlineStr">
        <is>
          <t>18-II-23105</t>
        </is>
      </c>
      <c r="C441" s="179" t="inlineStr">
        <is>
          <t>DCS</t>
        </is>
      </c>
      <c r="D441" s="179" t="inlineStr">
        <is>
          <t>18-PA-2301 CURRENT</t>
        </is>
      </c>
      <c r="E441" s="179" t="inlineStr">
        <is>
          <t>1830-PS07-231</t>
        </is>
      </c>
      <c r="F441" s="650" t="inlineStr">
        <is>
          <t>II</t>
        </is>
      </c>
      <c r="G441" s="178" t="inlineStr">
        <is>
          <t>DCS-AI</t>
        </is>
      </c>
      <c r="H441" s="179" t="inlineStr">
        <is>
          <t>-</t>
        </is>
      </c>
      <c r="I441" s="178" t="inlineStr">
        <is>
          <t>4~20mA</t>
        </is>
      </c>
      <c r="J441" s="202" t="inlineStr">
        <is>
          <t>4~20mA</t>
        </is>
      </c>
      <c r="K441" s="649" t="n"/>
      <c r="L441" s="174" t="inlineStr">
        <is>
          <t>1</t>
        </is>
      </c>
      <c r="M441" s="178" t="inlineStr">
        <is>
          <t>-</t>
        </is>
      </c>
      <c r="N441" s="178" t="inlineStr">
        <is>
          <t>-</t>
        </is>
      </c>
      <c r="O441" s="178">
        <f>IF(N441="Yes","Y","N")</f>
        <v/>
      </c>
      <c r="P441" s="178" t="inlineStr">
        <is>
          <t>-</t>
        </is>
      </c>
      <c r="Q441" s="178" t="inlineStr">
        <is>
          <t>MCC</t>
        </is>
      </c>
      <c r="R441" s="181" t="inlineStr">
        <is>
          <t>C01</t>
        </is>
      </c>
      <c r="S441" s="170" t="n"/>
      <c r="U441" s="509" t="inlineStr">
        <is>
          <t>AI-NIS</t>
        </is>
      </c>
      <c r="V441" s="201" t="n">
        <v>1830</v>
      </c>
      <c r="W441" s="9">
        <f>LEFT(B441,3)</f>
        <v/>
      </c>
      <c r="X441" s="47">
        <f>F441</f>
        <v/>
      </c>
      <c r="Y441" s="47">
        <f>RIGHT(B441,AB441)</f>
        <v/>
      </c>
      <c r="Z441" s="47">
        <f>W441&amp;X441&amp;Y441</f>
        <v/>
      </c>
      <c r="AA441" s="47">
        <f>LEFT(Y441,1)</f>
        <v/>
      </c>
      <c r="AB441" s="193">
        <f>IF(AC441&lt;&gt;"-",7,6)</f>
        <v/>
      </c>
      <c r="AC441" s="193" t="inlineStr">
        <is>
          <t>-</t>
        </is>
      </c>
    </row>
    <row r="442" ht="13.5" customHeight="1" s="521">
      <c r="A442" s="201" t="n">
        <v>1830</v>
      </c>
      <c r="B442" s="170" t="inlineStr">
        <is>
          <t>18-SI-23105</t>
        </is>
      </c>
      <c r="C442" s="179" t="inlineStr">
        <is>
          <t>DCS</t>
        </is>
      </c>
      <c r="D442" s="179" t="inlineStr">
        <is>
          <t>18-PA-2301 SPEED</t>
        </is>
      </c>
      <c r="E442" s="179" t="inlineStr">
        <is>
          <t>1830-PS07-231</t>
        </is>
      </c>
      <c r="F442" s="650" t="inlineStr">
        <is>
          <t>SI</t>
        </is>
      </c>
      <c r="G442" s="178" t="inlineStr">
        <is>
          <t>DCS-AI</t>
        </is>
      </c>
      <c r="H442" s="179" t="inlineStr">
        <is>
          <t>-</t>
        </is>
      </c>
      <c r="I442" s="178" t="inlineStr">
        <is>
          <t>4~20mA</t>
        </is>
      </c>
      <c r="J442" s="202" t="inlineStr">
        <is>
          <t>4~20mA</t>
        </is>
      </c>
      <c r="K442" s="649" t="n"/>
      <c r="L442" s="174" t="inlineStr">
        <is>
          <t>1</t>
        </is>
      </c>
      <c r="M442" s="178" t="inlineStr">
        <is>
          <t>-</t>
        </is>
      </c>
      <c r="N442" s="178" t="inlineStr">
        <is>
          <t>-</t>
        </is>
      </c>
      <c r="O442" s="178">
        <f>IF(N442="Yes","Y","N")</f>
        <v/>
      </c>
      <c r="P442" s="178" t="inlineStr">
        <is>
          <t>-</t>
        </is>
      </c>
      <c r="Q442" s="178" t="inlineStr">
        <is>
          <t>MCC</t>
        </is>
      </c>
      <c r="R442" s="181" t="inlineStr">
        <is>
          <t>C01</t>
        </is>
      </c>
      <c r="S442" s="170" t="n"/>
      <c r="U442" s="509" t="inlineStr">
        <is>
          <t>AI-NIS</t>
        </is>
      </c>
      <c r="V442" s="201" t="n">
        <v>1830</v>
      </c>
      <c r="W442" s="9">
        <f>LEFT(B442,3)</f>
        <v/>
      </c>
      <c r="X442" s="47">
        <f>F442</f>
        <v/>
      </c>
      <c r="Y442" s="47">
        <f>RIGHT(B442,AB442)</f>
        <v/>
      </c>
      <c r="Z442" s="47">
        <f>W442&amp;X442&amp;Y442</f>
        <v/>
      </c>
      <c r="AA442" s="47">
        <f>LEFT(Y442,1)</f>
        <v/>
      </c>
      <c r="AB442" s="193">
        <f>IF(AC442&lt;&gt;"-",7,6)</f>
        <v/>
      </c>
      <c r="AC442" s="193" t="inlineStr">
        <is>
          <t>-</t>
        </is>
      </c>
    </row>
    <row r="443" ht="13.5" customHeight="1" s="521">
      <c r="A443" s="201" t="n">
        <v>1830</v>
      </c>
      <c r="B443" s="170" t="inlineStr">
        <is>
          <t>18-SC-23105</t>
        </is>
      </c>
      <c r="C443" s="179" t="inlineStr">
        <is>
          <t>DCS</t>
        </is>
      </c>
      <c r="D443" s="179" t="inlineStr">
        <is>
          <t>18-PA-2301 SPEED CONTROL</t>
        </is>
      </c>
      <c r="E443" s="179" t="inlineStr">
        <is>
          <t>1830-PS07-231</t>
        </is>
      </c>
      <c r="F443" s="650" t="inlineStr">
        <is>
          <t>SC</t>
        </is>
      </c>
      <c r="G443" s="178" t="inlineStr">
        <is>
          <t>DCS-AO</t>
        </is>
      </c>
      <c r="H443" s="179" t="inlineStr">
        <is>
          <t>Yes</t>
        </is>
      </c>
      <c r="I443" s="178" t="inlineStr">
        <is>
          <t>4~20mA</t>
        </is>
      </c>
      <c r="J443" s="202" t="inlineStr">
        <is>
          <t>4~20mA</t>
        </is>
      </c>
      <c r="K443" s="649" t="n"/>
      <c r="L443" s="174" t="inlineStr">
        <is>
          <t>1</t>
        </is>
      </c>
      <c r="M443" s="178" t="inlineStr">
        <is>
          <t>-</t>
        </is>
      </c>
      <c r="N443" s="178" t="inlineStr">
        <is>
          <t>-</t>
        </is>
      </c>
      <c r="O443" s="178">
        <f>IF(N443="Yes","Y","N")</f>
        <v/>
      </c>
      <c r="P443" s="178" t="inlineStr">
        <is>
          <t>-</t>
        </is>
      </c>
      <c r="Q443" s="178" t="inlineStr">
        <is>
          <t>MCC</t>
        </is>
      </c>
      <c r="R443" s="181" t="inlineStr">
        <is>
          <t>C01</t>
        </is>
      </c>
      <c r="S443" s="196" t="inlineStr">
        <is>
          <t>MCC</t>
        </is>
      </c>
      <c r="U443" s="510" t="inlineStr">
        <is>
          <t>AOR-NIS</t>
        </is>
      </c>
      <c r="V443" s="201" t="n">
        <v>1830</v>
      </c>
      <c r="W443" s="9">
        <f>LEFT(B443,3)</f>
        <v/>
      </c>
      <c r="X443" s="47">
        <f>F443</f>
        <v/>
      </c>
      <c r="Y443" s="47">
        <f>RIGHT(B443,AB443)</f>
        <v/>
      </c>
      <c r="Z443" s="47">
        <f>W443&amp;X443&amp;Y443</f>
        <v/>
      </c>
      <c r="AA443" s="47">
        <f>LEFT(Y443,1)</f>
        <v/>
      </c>
      <c r="AB443" s="193">
        <f>IF(AC443&lt;&gt;"-",7,6)</f>
        <v/>
      </c>
      <c r="AC443" s="193" t="inlineStr">
        <is>
          <t>-</t>
        </is>
      </c>
    </row>
    <row r="444" ht="13.5" customHeight="1" s="521">
      <c r="A444" s="201" t="n">
        <v>1830</v>
      </c>
      <c r="C444" s="179" t="n"/>
      <c r="D444" s="179" t="n"/>
      <c r="E444" s="179" t="n"/>
      <c r="F444" s="650" t="n"/>
      <c r="G444" s="178" t="n"/>
      <c r="H444" s="179" t="n"/>
      <c r="I444" s="178" t="n"/>
      <c r="J444" s="202" t="n"/>
      <c r="K444" s="649" t="n"/>
      <c r="L444" s="174" t="n"/>
      <c r="M444" s="178" t="n"/>
      <c r="N444" s="178" t="n"/>
      <c r="O444" s="178">
        <f>IF(N444="Yes","Y","N")</f>
        <v/>
      </c>
      <c r="P444" s="178" t="n"/>
      <c r="Q444" s="178" t="n"/>
      <c r="R444" s="181" t="n"/>
      <c r="S444" s="170" t="n"/>
      <c r="U444" s="193" t="inlineStr">
        <is>
          <t>AI-IS</t>
        </is>
      </c>
      <c r="V444" s="201" t="n">
        <v>1830</v>
      </c>
      <c r="W444" s="9">
        <f>LEFT(B444,3)</f>
        <v/>
      </c>
      <c r="X444" s="47">
        <f>F444</f>
        <v/>
      </c>
      <c r="Y444" s="47">
        <f>RIGHT(B444,AB444)</f>
        <v/>
      </c>
      <c r="Z444" s="47">
        <f>W444&amp;X444&amp;Y444</f>
        <v/>
      </c>
      <c r="AA444" s="47">
        <f>LEFT(Y444,1)</f>
        <v/>
      </c>
      <c r="AB444" s="193">
        <f>IF(AC444&lt;&gt;"-",7,6)</f>
        <v/>
      </c>
    </row>
    <row r="445" ht="13.5" customHeight="1" s="521">
      <c r="A445" s="201" t="n">
        <v>1830</v>
      </c>
      <c r="B445" s="170" t="inlineStr">
        <is>
          <t>18-HS-24101S</t>
        </is>
      </c>
      <c r="C445" s="179" t="inlineStr">
        <is>
          <t>DCS</t>
        </is>
      </c>
      <c r="D445" s="179" t="inlineStr">
        <is>
          <t>18-PP-2401 START</t>
        </is>
      </c>
      <c r="E445" s="179" t="inlineStr">
        <is>
          <t>1830-PS07-241</t>
        </is>
      </c>
      <c r="F445" s="650" t="inlineStr">
        <is>
          <t>HS</t>
        </is>
      </c>
      <c r="G445" s="178" t="inlineStr">
        <is>
          <t>DCS-DO</t>
        </is>
      </c>
      <c r="H445" s="179" t="inlineStr">
        <is>
          <t>-</t>
        </is>
      </c>
      <c r="I445" s="178" t="inlineStr">
        <is>
          <t>DRY_x000D_
(NO)</t>
        </is>
      </c>
      <c r="J445" s="202" t="inlineStr">
        <is>
          <t>DRY</t>
        </is>
      </c>
      <c r="K445" s="649" t="inlineStr">
        <is>
          <t>(NO)</t>
        </is>
      </c>
      <c r="L445" s="174" t="inlineStr">
        <is>
          <t>1</t>
        </is>
      </c>
      <c r="M445" s="178" t="inlineStr">
        <is>
          <t>-</t>
        </is>
      </c>
      <c r="N445" s="178" t="inlineStr">
        <is>
          <t>-</t>
        </is>
      </c>
      <c r="O445" s="178">
        <f>IF(N445="Yes","Y","N")</f>
        <v/>
      </c>
      <c r="P445" s="178" t="inlineStr">
        <is>
          <t>-</t>
        </is>
      </c>
      <c r="Q445" s="178" t="inlineStr">
        <is>
          <t>MCC</t>
        </is>
      </c>
      <c r="R445" s="181" t="inlineStr">
        <is>
          <t>C01</t>
        </is>
      </c>
      <c r="S445" s="170" t="n"/>
      <c r="U445" s="507" t="inlineStr">
        <is>
          <t>DO-Dry</t>
        </is>
      </c>
      <c r="V445" s="201" t="n">
        <v>1830</v>
      </c>
      <c r="W445" s="9">
        <f>LEFT(B445,3)</f>
        <v/>
      </c>
      <c r="X445" s="47">
        <f>F445</f>
        <v/>
      </c>
      <c r="Y445" s="47">
        <f>RIGHT(B445,AB445)</f>
        <v/>
      </c>
      <c r="Z445" s="47">
        <f>W445&amp;X445&amp;Y445</f>
        <v/>
      </c>
      <c r="AA445" s="47">
        <f>LEFT(Y445,1)</f>
        <v/>
      </c>
      <c r="AB445" s="193">
        <f>IF(AC445&lt;&gt;"-",7,6)</f>
        <v/>
      </c>
      <c r="AC445" s="193" t="inlineStr">
        <is>
          <t>2</t>
        </is>
      </c>
    </row>
    <row r="446" ht="13.5" customHeight="1" s="521">
      <c r="A446" s="201" t="n">
        <v>1830</v>
      </c>
      <c r="B446" s="170" t="inlineStr">
        <is>
          <t>18-HS-24101P</t>
        </is>
      </c>
      <c r="C446" s="179" t="inlineStr">
        <is>
          <t>DCS</t>
        </is>
      </c>
      <c r="D446" s="179" t="inlineStr">
        <is>
          <t>18-PP-2401 STOP</t>
        </is>
      </c>
      <c r="E446" s="179" t="inlineStr">
        <is>
          <t>1830-PS07-241</t>
        </is>
      </c>
      <c r="F446" s="650" t="inlineStr">
        <is>
          <t>HS</t>
        </is>
      </c>
      <c r="G446" s="178" t="inlineStr">
        <is>
          <t>DCS-DO</t>
        </is>
      </c>
      <c r="H446" s="179" t="inlineStr">
        <is>
          <t>Yes</t>
        </is>
      </c>
      <c r="I446" s="180" t="inlineStr">
        <is>
          <t>DRY_x000D_(NC)</t>
        </is>
      </c>
      <c r="J446" s="202" t="inlineStr">
        <is>
          <t>DRY</t>
        </is>
      </c>
      <c r="K446" s="649" t="inlineStr">
        <is>
          <t>(NC)</t>
        </is>
      </c>
      <c r="L446" s="174" t="inlineStr">
        <is>
          <t>1</t>
        </is>
      </c>
      <c r="M446" s="178" t="inlineStr">
        <is>
          <t>-</t>
        </is>
      </c>
      <c r="N446" s="178" t="inlineStr">
        <is>
          <t>-</t>
        </is>
      </c>
      <c r="O446" s="178">
        <f>IF(N446="Yes","Y","N")</f>
        <v/>
      </c>
      <c r="P446" s="178" t="inlineStr">
        <is>
          <t>-</t>
        </is>
      </c>
      <c r="Q446" s="178" t="inlineStr">
        <is>
          <t>MCC</t>
        </is>
      </c>
      <c r="R446" s="181" t="inlineStr">
        <is>
          <t>C01</t>
        </is>
      </c>
      <c r="S446" s="170" t="n"/>
      <c r="U446" s="507" t="inlineStr">
        <is>
          <t>DOR-Dry</t>
        </is>
      </c>
      <c r="V446" s="201" t="n">
        <v>1830</v>
      </c>
      <c r="W446" s="9">
        <f>LEFT(B446,3)</f>
        <v/>
      </c>
      <c r="X446" s="47">
        <f>F446</f>
        <v/>
      </c>
      <c r="Y446" s="47">
        <f>RIGHT(B446,AB446)</f>
        <v/>
      </c>
      <c r="Z446" s="47">
        <f>W446&amp;X446&amp;Y446</f>
        <v/>
      </c>
      <c r="AA446" s="47">
        <f>LEFT(Y446,1)</f>
        <v/>
      </c>
      <c r="AB446" s="193">
        <f>IF(AC446&lt;&gt;"-",7,6)</f>
        <v/>
      </c>
      <c r="AC446" s="193" t="inlineStr">
        <is>
          <t>2</t>
        </is>
      </c>
    </row>
    <row r="447" ht="13.5" customHeight="1" s="521">
      <c r="A447" s="201" t="n">
        <v>1830</v>
      </c>
      <c r="B447" s="170" t="inlineStr">
        <is>
          <t>18-YL-24101L</t>
        </is>
      </c>
      <c r="C447" s="179" t="inlineStr">
        <is>
          <t>DCS</t>
        </is>
      </c>
      <c r="D447" s="179" t="inlineStr">
        <is>
          <t>18-PP-2401 REMOTE</t>
        </is>
      </c>
      <c r="E447" s="179" t="inlineStr">
        <is>
          <t>1830-PS07-241</t>
        </is>
      </c>
      <c r="F447" s="650" t="inlineStr">
        <is>
          <t>YL</t>
        </is>
      </c>
      <c r="G447" s="178" t="inlineStr">
        <is>
          <t>DCS-DI</t>
        </is>
      </c>
      <c r="H447" s="179" t="inlineStr">
        <is>
          <t>-</t>
        </is>
      </c>
      <c r="I447" s="178" t="inlineStr">
        <is>
          <t>DRY_x000D_(NO)</t>
        </is>
      </c>
      <c r="J447" s="202" t="inlineStr">
        <is>
          <t>DRY</t>
        </is>
      </c>
      <c r="K447" s="649" t="inlineStr">
        <is>
          <t>(NO)</t>
        </is>
      </c>
      <c r="L447" s="174" t="inlineStr">
        <is>
          <t>1</t>
        </is>
      </c>
      <c r="M447" s="178" t="inlineStr">
        <is>
          <t>-</t>
        </is>
      </c>
      <c r="N447" s="178" t="inlineStr">
        <is>
          <t>-</t>
        </is>
      </c>
      <c r="O447" s="178">
        <f>IF(N447="Yes","Y","N")</f>
        <v/>
      </c>
      <c r="P447" s="178" t="inlineStr">
        <is>
          <t>-</t>
        </is>
      </c>
      <c r="Q447" s="178" t="inlineStr">
        <is>
          <t>MCC</t>
        </is>
      </c>
      <c r="R447" s="181" t="inlineStr">
        <is>
          <t>C01</t>
        </is>
      </c>
      <c r="S447" s="170" t="n"/>
      <c r="U447" s="507" t="inlineStr">
        <is>
          <t>DI-RE</t>
        </is>
      </c>
      <c r="V447" s="201" t="n">
        <v>1830</v>
      </c>
      <c r="W447" s="9">
        <f>LEFT(B447,3)</f>
        <v/>
      </c>
      <c r="X447" s="47">
        <f>F447</f>
        <v/>
      </c>
      <c r="Y447" s="47">
        <f>RIGHT(B447,AB447)</f>
        <v/>
      </c>
      <c r="Z447" s="47">
        <f>W447&amp;X447&amp;Y447</f>
        <v/>
      </c>
      <c r="AA447" s="47">
        <f>LEFT(Y447,1)</f>
        <v/>
      </c>
      <c r="AB447" s="193">
        <f>IF(AC447&lt;&gt;"-",7,6)</f>
        <v/>
      </c>
      <c r="AC447" s="193" t="inlineStr">
        <is>
          <t>2</t>
        </is>
      </c>
    </row>
    <row r="448" ht="13.5" customHeight="1" s="521">
      <c r="A448" s="201" t="n">
        <v>1830</v>
      </c>
      <c r="B448" s="170" t="inlineStr">
        <is>
          <t>18-YL-24101R</t>
        </is>
      </c>
      <c r="C448" s="179" t="inlineStr">
        <is>
          <t>DCS</t>
        </is>
      </c>
      <c r="D448" s="179" t="inlineStr">
        <is>
          <t>18-PP-2401 RUN</t>
        </is>
      </c>
      <c r="E448" s="179" t="inlineStr">
        <is>
          <t>1830-PS07-241</t>
        </is>
      </c>
      <c r="F448" s="650" t="inlineStr">
        <is>
          <t>YL</t>
        </is>
      </c>
      <c r="G448" s="178" t="inlineStr">
        <is>
          <t>DCS-DI</t>
        </is>
      </c>
      <c r="H448" s="179" t="inlineStr">
        <is>
          <t>-</t>
        </is>
      </c>
      <c r="I448" s="178" t="inlineStr">
        <is>
          <t>DRY_x000D_(NO)</t>
        </is>
      </c>
      <c r="J448" s="202" t="inlineStr">
        <is>
          <t>DRY</t>
        </is>
      </c>
      <c r="K448" s="649" t="inlineStr">
        <is>
          <t>(NO)</t>
        </is>
      </c>
      <c r="L448" s="174" t="inlineStr">
        <is>
          <t>1</t>
        </is>
      </c>
      <c r="M448" s="178" t="inlineStr">
        <is>
          <t>-</t>
        </is>
      </c>
      <c r="N448" s="178" t="inlineStr">
        <is>
          <t>-</t>
        </is>
      </c>
      <c r="O448" s="178">
        <f>IF(N448="Yes","Y","N")</f>
        <v/>
      </c>
      <c r="P448" s="178" t="inlineStr">
        <is>
          <t>-</t>
        </is>
      </c>
      <c r="Q448" s="178" t="inlineStr">
        <is>
          <t>MCC</t>
        </is>
      </c>
      <c r="R448" s="181" t="inlineStr">
        <is>
          <t>C01</t>
        </is>
      </c>
      <c r="S448" s="170" t="n"/>
      <c r="U448" s="507" t="inlineStr">
        <is>
          <t>DI-RE</t>
        </is>
      </c>
      <c r="V448" s="201" t="n">
        <v>1830</v>
      </c>
      <c r="W448" s="9">
        <f>LEFT(B448,3)</f>
        <v/>
      </c>
      <c r="X448" s="47">
        <f>F448</f>
        <v/>
      </c>
      <c r="Y448" s="47">
        <f>RIGHT(B448,AB448)</f>
        <v/>
      </c>
      <c r="Z448" s="47">
        <f>W448&amp;X448&amp;Y448</f>
        <v/>
      </c>
      <c r="AA448" s="47">
        <f>LEFT(Y448,1)</f>
        <v/>
      </c>
      <c r="AB448" s="193">
        <f>IF(AC448&lt;&gt;"-",7,6)</f>
        <v/>
      </c>
      <c r="AC448" s="193" t="inlineStr">
        <is>
          <t>2</t>
        </is>
      </c>
    </row>
    <row r="449" ht="13.5" customHeight="1" s="521">
      <c r="A449" s="201" t="n">
        <v>1830</v>
      </c>
      <c r="B449" s="170" t="inlineStr">
        <is>
          <t>18-YL-24101F</t>
        </is>
      </c>
      <c r="C449" s="179" t="inlineStr">
        <is>
          <t>DCS</t>
        </is>
      </c>
      <c r="D449" s="179" t="inlineStr">
        <is>
          <t>18-PP-2401 FAULT</t>
        </is>
      </c>
      <c r="E449" s="179" t="inlineStr">
        <is>
          <t>1830-PS07-241</t>
        </is>
      </c>
      <c r="F449" s="650" t="inlineStr">
        <is>
          <t>YL</t>
        </is>
      </c>
      <c r="G449" s="178" t="inlineStr">
        <is>
          <t>DCS-DI</t>
        </is>
      </c>
      <c r="H449" s="179" t="inlineStr">
        <is>
          <t>-</t>
        </is>
      </c>
      <c r="I449" s="178" t="inlineStr">
        <is>
          <t>DRY_x000D_(NO)</t>
        </is>
      </c>
      <c r="J449" s="202" t="inlineStr">
        <is>
          <t>DRY</t>
        </is>
      </c>
      <c r="K449" s="649" t="inlineStr">
        <is>
          <t>(NO)</t>
        </is>
      </c>
      <c r="L449" s="174" t="inlineStr">
        <is>
          <t>1</t>
        </is>
      </c>
      <c r="M449" s="178" t="inlineStr">
        <is>
          <t>-</t>
        </is>
      </c>
      <c r="N449" s="178" t="inlineStr">
        <is>
          <t>-</t>
        </is>
      </c>
      <c r="O449" s="178">
        <f>IF(N449="Yes","Y","N")</f>
        <v/>
      </c>
      <c r="P449" s="178" t="inlineStr">
        <is>
          <t>-</t>
        </is>
      </c>
      <c r="Q449" s="178" t="inlineStr">
        <is>
          <t>MCC</t>
        </is>
      </c>
      <c r="R449" s="181" t="inlineStr">
        <is>
          <t>C01</t>
        </is>
      </c>
      <c r="S449" s="170" t="n"/>
      <c r="U449" s="507" t="inlineStr">
        <is>
          <t>DI-RE</t>
        </is>
      </c>
      <c r="V449" s="201" t="n">
        <v>1830</v>
      </c>
      <c r="W449" s="9">
        <f>LEFT(B449,3)</f>
        <v/>
      </c>
      <c r="X449" s="47">
        <f>F449</f>
        <v/>
      </c>
      <c r="Y449" s="47">
        <f>RIGHT(B449,AB449)</f>
        <v/>
      </c>
      <c r="Z449" s="47">
        <f>W449&amp;X449&amp;Y449</f>
        <v/>
      </c>
      <c r="AA449" s="47">
        <f>LEFT(Y449,1)</f>
        <v/>
      </c>
      <c r="AB449" s="193">
        <f>IF(AC449&lt;&gt;"-",7,6)</f>
        <v/>
      </c>
      <c r="AC449" s="193" t="inlineStr">
        <is>
          <t>2</t>
        </is>
      </c>
    </row>
    <row r="450" ht="13.5" customHeight="1" s="521">
      <c r="A450" s="201" t="n">
        <v>1830</v>
      </c>
      <c r="B450" s="170" t="inlineStr">
        <is>
          <t>18-SI-24101</t>
        </is>
      </c>
      <c r="C450" s="179" t="inlineStr">
        <is>
          <t>DCS</t>
        </is>
      </c>
      <c r="D450" s="179" t="inlineStr">
        <is>
          <t>18-PP-2401 SPEED</t>
        </is>
      </c>
      <c r="E450" s="179" t="inlineStr">
        <is>
          <t>1830-PS07-241</t>
        </is>
      </c>
      <c r="F450" s="650" t="inlineStr">
        <is>
          <t>SI</t>
        </is>
      </c>
      <c r="G450" s="178" t="inlineStr">
        <is>
          <t>DCS-AI</t>
        </is>
      </c>
      <c r="H450" s="179" t="inlineStr">
        <is>
          <t>-</t>
        </is>
      </c>
      <c r="I450" s="178" t="inlineStr">
        <is>
          <t>4~20mA</t>
        </is>
      </c>
      <c r="J450" s="202" t="inlineStr">
        <is>
          <t>4~20mA</t>
        </is>
      </c>
      <c r="K450" s="649" t="n"/>
      <c r="L450" s="174" t="inlineStr">
        <is>
          <t>1</t>
        </is>
      </c>
      <c r="M450" s="178" t="inlineStr">
        <is>
          <t>-</t>
        </is>
      </c>
      <c r="N450" s="178" t="inlineStr">
        <is>
          <t>-</t>
        </is>
      </c>
      <c r="O450" s="178">
        <f>IF(N450="Yes","Y","N")</f>
        <v/>
      </c>
      <c r="P450" s="178" t="inlineStr">
        <is>
          <t>-</t>
        </is>
      </c>
      <c r="Q450" s="178" t="inlineStr">
        <is>
          <t>MCC</t>
        </is>
      </c>
      <c r="R450" s="181" t="inlineStr">
        <is>
          <t>C01</t>
        </is>
      </c>
      <c r="S450" s="170" t="n"/>
      <c r="U450" s="509" t="inlineStr">
        <is>
          <t>AI-NIS</t>
        </is>
      </c>
      <c r="V450" s="201" t="n">
        <v>1830</v>
      </c>
      <c r="W450" s="9">
        <f>LEFT(B450,3)</f>
        <v/>
      </c>
      <c r="X450" s="47">
        <f>F450</f>
        <v/>
      </c>
      <c r="Y450" s="47">
        <f>RIGHT(B450,AB450)</f>
        <v/>
      </c>
      <c r="Z450" s="47">
        <f>W450&amp;X450&amp;Y450</f>
        <v/>
      </c>
      <c r="AA450" s="47">
        <f>LEFT(Y450,1)</f>
        <v/>
      </c>
      <c r="AB450" s="193">
        <f>IF(AC450&lt;&gt;"-",7,6)</f>
        <v/>
      </c>
      <c r="AC450" s="193" t="inlineStr">
        <is>
          <t>-</t>
        </is>
      </c>
    </row>
    <row r="451" ht="13.5" customHeight="1" s="521">
      <c r="A451" s="201" t="n">
        <v>1830</v>
      </c>
      <c r="B451" s="170" t="inlineStr">
        <is>
          <t>18-SC-24101</t>
        </is>
      </c>
      <c r="C451" s="179" t="inlineStr">
        <is>
          <t>DCS</t>
        </is>
      </c>
      <c r="D451" s="179" t="inlineStr">
        <is>
          <t>18-PP-2401 SPEED CONTROL</t>
        </is>
      </c>
      <c r="E451" s="179" t="inlineStr">
        <is>
          <t>1830-PS07-241</t>
        </is>
      </c>
      <c r="F451" s="650" t="inlineStr">
        <is>
          <t>SC</t>
        </is>
      </c>
      <c r="G451" s="178" t="inlineStr">
        <is>
          <t>DCS-AO</t>
        </is>
      </c>
      <c r="H451" s="179" t="inlineStr">
        <is>
          <t>Yes</t>
        </is>
      </c>
      <c r="I451" s="178" t="inlineStr">
        <is>
          <t>4~20mA</t>
        </is>
      </c>
      <c r="J451" s="202" t="inlineStr">
        <is>
          <t>4~20mA</t>
        </is>
      </c>
      <c r="K451" s="649" t="n"/>
      <c r="L451" s="174" t="inlineStr">
        <is>
          <t>1</t>
        </is>
      </c>
      <c r="M451" s="178" t="inlineStr">
        <is>
          <t>-</t>
        </is>
      </c>
      <c r="N451" s="178" t="inlineStr">
        <is>
          <t>-</t>
        </is>
      </c>
      <c r="O451" s="178">
        <f>IF(N451="Yes","Y","N")</f>
        <v/>
      </c>
      <c r="P451" s="178" t="inlineStr">
        <is>
          <t>-</t>
        </is>
      </c>
      <c r="Q451" s="178" t="inlineStr">
        <is>
          <t>MCC</t>
        </is>
      </c>
      <c r="R451" s="181" t="inlineStr">
        <is>
          <t>C01</t>
        </is>
      </c>
      <c r="S451" s="196" t="inlineStr">
        <is>
          <t>MCC</t>
        </is>
      </c>
      <c r="U451" s="510" t="inlineStr">
        <is>
          <t>AOR-NIS</t>
        </is>
      </c>
      <c r="V451" s="201" t="n">
        <v>1830</v>
      </c>
      <c r="W451" s="9">
        <f>LEFT(B451,3)</f>
        <v/>
      </c>
      <c r="X451" s="47">
        <f>F451</f>
        <v/>
      </c>
      <c r="Y451" s="47">
        <f>RIGHT(B451,AB451)</f>
        <v/>
      </c>
      <c r="Z451" s="47">
        <f>W451&amp;X451&amp;Y451</f>
        <v/>
      </c>
      <c r="AA451" s="47">
        <f>LEFT(Y451,1)</f>
        <v/>
      </c>
      <c r="AB451" s="193">
        <f>IF(AC451&lt;&gt;"-",7,6)</f>
        <v/>
      </c>
      <c r="AC451" s="193" t="inlineStr">
        <is>
          <t>-</t>
        </is>
      </c>
    </row>
    <row r="452" ht="13.5" customHeight="1" s="521">
      <c r="A452" s="201" t="n">
        <v>1830</v>
      </c>
      <c r="C452" s="179" t="n"/>
      <c r="D452" s="179" t="n"/>
      <c r="E452" s="179" t="n"/>
      <c r="F452" s="650" t="n"/>
      <c r="G452" s="178" t="n"/>
      <c r="H452" s="179" t="n"/>
      <c r="I452" s="178" t="n"/>
      <c r="J452" s="202" t="n"/>
      <c r="K452" s="649" t="n"/>
      <c r="L452" s="174" t="n"/>
      <c r="M452" s="178" t="n"/>
      <c r="N452" s="178" t="n"/>
      <c r="O452" s="178">
        <f>IF(N452="Yes","Y","N")</f>
        <v/>
      </c>
      <c r="P452" s="178" t="n"/>
      <c r="Q452" s="178" t="n"/>
      <c r="R452" s="181" t="n"/>
      <c r="S452" s="170" t="n"/>
      <c r="U452" s="193" t="inlineStr">
        <is>
          <t>AI-IS</t>
        </is>
      </c>
      <c r="V452" s="201" t="n">
        <v>1830</v>
      </c>
      <c r="W452" s="9">
        <f>LEFT(B452,3)</f>
        <v/>
      </c>
      <c r="X452" s="47">
        <f>F452</f>
        <v/>
      </c>
      <c r="Y452" s="47">
        <f>RIGHT(B452,AB452)</f>
        <v/>
      </c>
      <c r="Z452" s="47">
        <f>W452&amp;X452&amp;Y452</f>
        <v/>
      </c>
      <c r="AA452" s="47">
        <f>LEFT(Y452,1)</f>
        <v/>
      </c>
      <c r="AB452" s="193">
        <f>IF(AC452&lt;&gt;"-",7,6)</f>
        <v/>
      </c>
    </row>
    <row r="453" ht="13.5" customHeight="1" s="521">
      <c r="A453" s="201" t="n">
        <v>1830</v>
      </c>
      <c r="B453" s="170" t="inlineStr">
        <is>
          <t>18-HS-36106S</t>
        </is>
      </c>
      <c r="C453" s="179" t="inlineStr">
        <is>
          <t>DCS</t>
        </is>
      </c>
      <c r="D453" s="179" t="inlineStr">
        <is>
          <t>18-PF-3606 START</t>
        </is>
      </c>
      <c r="E453" s="179" t="inlineStr">
        <is>
          <t>1830-PS07-361</t>
        </is>
      </c>
      <c r="F453" s="650" t="inlineStr">
        <is>
          <t>HS</t>
        </is>
      </c>
      <c r="G453" s="178" t="inlineStr">
        <is>
          <t>DCS-DO</t>
        </is>
      </c>
      <c r="H453" s="179" t="inlineStr">
        <is>
          <t>-</t>
        </is>
      </c>
      <c r="I453" s="178" t="inlineStr">
        <is>
          <t>DRY_x000D_
(NO)</t>
        </is>
      </c>
      <c r="J453" s="202" t="inlineStr">
        <is>
          <t>DRY</t>
        </is>
      </c>
      <c r="K453" s="649" t="inlineStr">
        <is>
          <t>(NO)</t>
        </is>
      </c>
      <c r="L453" s="174" t="inlineStr">
        <is>
          <t>1</t>
        </is>
      </c>
      <c r="M453" s="178" t="inlineStr">
        <is>
          <t>-</t>
        </is>
      </c>
      <c r="N453" s="178" t="inlineStr">
        <is>
          <t>-</t>
        </is>
      </c>
      <c r="O453" s="178">
        <f>IF(N453="Yes","Y","N")</f>
        <v/>
      </c>
      <c r="P453" s="178" t="inlineStr">
        <is>
          <t>-</t>
        </is>
      </c>
      <c r="Q453" s="178" t="inlineStr">
        <is>
          <t>MCC</t>
        </is>
      </c>
      <c r="R453" s="181" t="inlineStr">
        <is>
          <t>C01</t>
        </is>
      </c>
      <c r="S453" s="170" t="n"/>
      <c r="U453" s="507" t="inlineStr">
        <is>
          <t>DO-Dry</t>
        </is>
      </c>
      <c r="V453" s="201" t="n">
        <v>1830</v>
      </c>
      <c r="W453" s="9">
        <f>LEFT(B453,3)</f>
        <v/>
      </c>
      <c r="X453" s="47">
        <f>F453</f>
        <v/>
      </c>
      <c r="Y453" s="47">
        <f>RIGHT(B453,AB453)</f>
        <v/>
      </c>
      <c r="Z453" s="47">
        <f>W453&amp;X453&amp;Y453</f>
        <v/>
      </c>
      <c r="AA453" s="47">
        <f>LEFT(Y453,1)</f>
        <v/>
      </c>
      <c r="AB453" s="193">
        <f>IF(AC453&lt;&gt;"-",7,6)</f>
        <v/>
      </c>
      <c r="AC453" s="193" t="inlineStr">
        <is>
          <t>3</t>
        </is>
      </c>
    </row>
    <row r="454" ht="13.5" customHeight="1" s="521">
      <c r="A454" s="201" t="n">
        <v>1830</v>
      </c>
      <c r="B454" s="170" t="inlineStr">
        <is>
          <t>18-HS-36106P</t>
        </is>
      </c>
      <c r="C454" s="179" t="inlineStr">
        <is>
          <t>DCS</t>
        </is>
      </c>
      <c r="D454" s="179" t="inlineStr">
        <is>
          <t>18-PF-3606 STOP</t>
        </is>
      </c>
      <c r="E454" s="179" t="inlineStr">
        <is>
          <t>1830-PS07-361</t>
        </is>
      </c>
      <c r="F454" s="650" t="inlineStr">
        <is>
          <t>HS</t>
        </is>
      </c>
      <c r="G454" s="178" t="inlineStr">
        <is>
          <t>DCS-DO</t>
        </is>
      </c>
      <c r="H454" s="179" t="inlineStr">
        <is>
          <t>Yes</t>
        </is>
      </c>
      <c r="I454" s="180" t="inlineStr">
        <is>
          <t>DRY_x000D_(NC)</t>
        </is>
      </c>
      <c r="J454" s="202" t="inlineStr">
        <is>
          <t>DRY</t>
        </is>
      </c>
      <c r="K454" s="649" t="inlineStr">
        <is>
          <t>(NC)</t>
        </is>
      </c>
      <c r="L454" s="174" t="inlineStr">
        <is>
          <t>1</t>
        </is>
      </c>
      <c r="M454" s="178" t="inlineStr">
        <is>
          <t>-</t>
        </is>
      </c>
      <c r="N454" s="178" t="inlineStr">
        <is>
          <t>-</t>
        </is>
      </c>
      <c r="O454" s="178">
        <f>IF(N454="Yes","Y","N")</f>
        <v/>
      </c>
      <c r="P454" s="178" t="inlineStr">
        <is>
          <t>-</t>
        </is>
      </c>
      <c r="Q454" s="178" t="inlineStr">
        <is>
          <t>MCC</t>
        </is>
      </c>
      <c r="R454" s="181" t="inlineStr">
        <is>
          <t>C01</t>
        </is>
      </c>
      <c r="S454" s="170" t="n"/>
      <c r="U454" s="507" t="inlineStr">
        <is>
          <t>DOR-Dry</t>
        </is>
      </c>
      <c r="V454" s="201" t="n">
        <v>1830</v>
      </c>
      <c r="W454" s="9">
        <f>LEFT(B454,3)</f>
        <v/>
      </c>
      <c r="X454" s="47">
        <f>F454</f>
        <v/>
      </c>
      <c r="Y454" s="47">
        <f>RIGHT(B454,AB454)</f>
        <v/>
      </c>
      <c r="Z454" s="47">
        <f>W454&amp;X454&amp;Y454</f>
        <v/>
      </c>
      <c r="AA454" s="47">
        <f>LEFT(Y454,1)</f>
        <v/>
      </c>
      <c r="AB454" s="193">
        <f>IF(AC454&lt;&gt;"-",7,6)</f>
        <v/>
      </c>
      <c r="AC454" s="193" t="inlineStr">
        <is>
          <t>3</t>
        </is>
      </c>
    </row>
    <row r="455" ht="13.5" customHeight="1" s="521">
      <c r="A455" s="201" t="n">
        <v>1830</v>
      </c>
      <c r="B455" s="170" t="inlineStr">
        <is>
          <t>18-YL-36106L</t>
        </is>
      </c>
      <c r="C455" s="179" t="inlineStr">
        <is>
          <t>DCS</t>
        </is>
      </c>
      <c r="D455" s="179" t="inlineStr">
        <is>
          <t>18-PF-3606 REMOTE</t>
        </is>
      </c>
      <c r="E455" s="179" t="inlineStr">
        <is>
          <t>1830-PS07-361</t>
        </is>
      </c>
      <c r="F455" s="650" t="inlineStr">
        <is>
          <t>YL</t>
        </is>
      </c>
      <c r="G455" s="178" t="inlineStr">
        <is>
          <t>DCS-DI</t>
        </is>
      </c>
      <c r="H455" s="179" t="inlineStr">
        <is>
          <t>-</t>
        </is>
      </c>
      <c r="I455" s="178" t="inlineStr">
        <is>
          <t>DRY_x000D_(NO)</t>
        </is>
      </c>
      <c r="J455" s="202" t="inlineStr">
        <is>
          <t>DRY</t>
        </is>
      </c>
      <c r="K455" s="649" t="inlineStr">
        <is>
          <t>(NO)</t>
        </is>
      </c>
      <c r="L455" s="174" t="inlineStr">
        <is>
          <t>1</t>
        </is>
      </c>
      <c r="M455" s="178" t="inlineStr">
        <is>
          <t>-</t>
        </is>
      </c>
      <c r="N455" s="178" t="inlineStr">
        <is>
          <t>-</t>
        </is>
      </c>
      <c r="O455" s="178">
        <f>IF(N455="Yes","Y","N")</f>
        <v/>
      </c>
      <c r="P455" s="178" t="inlineStr">
        <is>
          <t>-</t>
        </is>
      </c>
      <c r="Q455" s="178" t="inlineStr">
        <is>
          <t>MCC</t>
        </is>
      </c>
      <c r="R455" s="181" t="inlineStr">
        <is>
          <t>C01</t>
        </is>
      </c>
      <c r="S455" s="170" t="n"/>
      <c r="U455" s="507" t="inlineStr">
        <is>
          <t>DI-RE</t>
        </is>
      </c>
      <c r="V455" s="201" t="n">
        <v>1830</v>
      </c>
      <c r="W455" s="9">
        <f>LEFT(B455,3)</f>
        <v/>
      </c>
      <c r="X455" s="47">
        <f>F455</f>
        <v/>
      </c>
      <c r="Y455" s="47">
        <f>RIGHT(B455,AB455)</f>
        <v/>
      </c>
      <c r="Z455" s="47">
        <f>W455&amp;X455&amp;Y455</f>
        <v/>
      </c>
      <c r="AA455" s="47">
        <f>LEFT(Y455,1)</f>
        <v/>
      </c>
      <c r="AB455" s="193">
        <f>IF(AC455&lt;&gt;"-",7,6)</f>
        <v/>
      </c>
      <c r="AC455" s="193" t="inlineStr">
        <is>
          <t>3</t>
        </is>
      </c>
    </row>
    <row r="456" ht="13.5" customHeight="1" s="521">
      <c r="A456" s="201" t="n">
        <v>1830</v>
      </c>
      <c r="B456" s="170" t="inlineStr">
        <is>
          <t>18-YL-36106R</t>
        </is>
      </c>
      <c r="C456" s="179" t="inlineStr">
        <is>
          <t>DCS</t>
        </is>
      </c>
      <c r="D456" s="179" t="inlineStr">
        <is>
          <t>18-PF-3606 RUN</t>
        </is>
      </c>
      <c r="E456" s="179" t="inlineStr">
        <is>
          <t>1830-PS07-361</t>
        </is>
      </c>
      <c r="F456" s="650" t="inlineStr">
        <is>
          <t>YL</t>
        </is>
      </c>
      <c r="G456" s="178" t="inlineStr">
        <is>
          <t>DCS-DI</t>
        </is>
      </c>
      <c r="H456" s="179" t="inlineStr">
        <is>
          <t>-</t>
        </is>
      </c>
      <c r="I456" s="178" t="inlineStr">
        <is>
          <t>DRY_x000D_(NO)</t>
        </is>
      </c>
      <c r="J456" s="202" t="inlineStr">
        <is>
          <t>DRY</t>
        </is>
      </c>
      <c r="K456" s="649" t="inlineStr">
        <is>
          <t>(NO)</t>
        </is>
      </c>
      <c r="L456" s="174" t="inlineStr">
        <is>
          <t>1</t>
        </is>
      </c>
      <c r="M456" s="178" t="inlineStr">
        <is>
          <t>-</t>
        </is>
      </c>
      <c r="N456" s="178" t="inlineStr">
        <is>
          <t>-</t>
        </is>
      </c>
      <c r="O456" s="178">
        <f>IF(N456="Yes","Y","N")</f>
        <v/>
      </c>
      <c r="P456" s="178" t="inlineStr">
        <is>
          <t>-</t>
        </is>
      </c>
      <c r="Q456" s="178" t="inlineStr">
        <is>
          <t>MCC</t>
        </is>
      </c>
      <c r="R456" s="181" t="inlineStr">
        <is>
          <t>C01</t>
        </is>
      </c>
      <c r="S456" s="170" t="n"/>
      <c r="U456" s="507" t="inlineStr">
        <is>
          <t>DI-RE</t>
        </is>
      </c>
      <c r="V456" s="201" t="n">
        <v>1830</v>
      </c>
      <c r="W456" s="9">
        <f>LEFT(B456,3)</f>
        <v/>
      </c>
      <c r="X456" s="47">
        <f>F456</f>
        <v/>
      </c>
      <c r="Y456" s="47">
        <f>RIGHT(B456,AB456)</f>
        <v/>
      </c>
      <c r="Z456" s="47">
        <f>W456&amp;X456&amp;Y456</f>
        <v/>
      </c>
      <c r="AA456" s="47">
        <f>LEFT(Y456,1)</f>
        <v/>
      </c>
      <c r="AB456" s="193">
        <f>IF(AC456&lt;&gt;"-",7,6)</f>
        <v/>
      </c>
      <c r="AC456" s="193" t="inlineStr">
        <is>
          <t>3</t>
        </is>
      </c>
    </row>
    <row r="457" ht="13.5" customHeight="1" s="521">
      <c r="A457" s="201" t="n">
        <v>1830</v>
      </c>
      <c r="B457" s="170" t="inlineStr">
        <is>
          <t>18-YL-36106F</t>
        </is>
      </c>
      <c r="C457" s="179" t="inlineStr">
        <is>
          <t>DCS</t>
        </is>
      </c>
      <c r="D457" s="179" t="inlineStr">
        <is>
          <t>18-PF-3606 FAULT</t>
        </is>
      </c>
      <c r="E457" s="179" t="inlineStr">
        <is>
          <t>1830-PS07-361</t>
        </is>
      </c>
      <c r="F457" s="650" t="inlineStr">
        <is>
          <t>YL</t>
        </is>
      </c>
      <c r="G457" s="178" t="inlineStr">
        <is>
          <t>DCS-DI</t>
        </is>
      </c>
      <c r="H457" s="179" t="inlineStr">
        <is>
          <t>-</t>
        </is>
      </c>
      <c r="I457" s="178" t="inlineStr">
        <is>
          <t>DRY_x000D_(NO)</t>
        </is>
      </c>
      <c r="J457" s="202" t="inlineStr">
        <is>
          <t>DRY</t>
        </is>
      </c>
      <c r="K457" s="649" t="inlineStr">
        <is>
          <t>(NO)</t>
        </is>
      </c>
      <c r="L457" s="174" t="inlineStr">
        <is>
          <t>1</t>
        </is>
      </c>
      <c r="M457" s="178" t="inlineStr">
        <is>
          <t>-</t>
        </is>
      </c>
      <c r="N457" s="178" t="inlineStr">
        <is>
          <t>-</t>
        </is>
      </c>
      <c r="O457" s="178">
        <f>IF(N457="Yes","Y","N")</f>
        <v/>
      </c>
      <c r="P457" s="178" t="inlineStr">
        <is>
          <t>-</t>
        </is>
      </c>
      <c r="Q457" s="178" t="inlineStr">
        <is>
          <t>MCC</t>
        </is>
      </c>
      <c r="R457" s="181" t="inlineStr">
        <is>
          <t>C01</t>
        </is>
      </c>
      <c r="S457" s="170" t="n"/>
      <c r="U457" s="507" t="inlineStr">
        <is>
          <t>DI-RE</t>
        </is>
      </c>
      <c r="V457" s="201" t="n">
        <v>1830</v>
      </c>
      <c r="W457" s="9">
        <f>LEFT(B457,3)</f>
        <v/>
      </c>
      <c r="X457" s="47">
        <f>F457</f>
        <v/>
      </c>
      <c r="Y457" s="47">
        <f>RIGHT(B457,AB457)</f>
        <v/>
      </c>
      <c r="Z457" s="47">
        <f>W457&amp;X457&amp;Y457</f>
        <v/>
      </c>
      <c r="AA457" s="47">
        <f>LEFT(Y457,1)</f>
        <v/>
      </c>
      <c r="AB457" s="193">
        <f>IF(AC457&lt;&gt;"-",7,6)</f>
        <v/>
      </c>
      <c r="AC457" s="193" t="inlineStr">
        <is>
          <t>3</t>
        </is>
      </c>
    </row>
    <row r="458" ht="13.5" customHeight="1" s="521">
      <c r="A458" s="201" t="n">
        <v>1830</v>
      </c>
      <c r="C458" s="179" t="n"/>
      <c r="D458" s="179" t="n"/>
      <c r="E458" s="179" t="n"/>
      <c r="F458" s="650" t="n"/>
      <c r="G458" s="178" t="n"/>
      <c r="H458" s="179" t="n"/>
      <c r="I458" s="178" t="n"/>
      <c r="J458" s="202" t="n"/>
      <c r="K458" s="649" t="n"/>
      <c r="L458" s="174" t="n"/>
      <c r="M458" s="178" t="n"/>
      <c r="N458" s="178" t="n"/>
      <c r="O458" s="178">
        <f>IF(N458="Yes","Y","N")</f>
        <v/>
      </c>
      <c r="P458" s="178" t="n"/>
      <c r="Q458" s="178" t="n"/>
      <c r="R458" s="181" t="n"/>
      <c r="S458" s="170" t="n"/>
      <c r="U458" s="193" t="inlineStr">
        <is>
          <t>AI-IS</t>
        </is>
      </c>
      <c r="V458" s="201" t="n">
        <v>1830</v>
      </c>
      <c r="W458" s="9">
        <f>LEFT(B458,3)</f>
        <v/>
      </c>
      <c r="X458" s="47">
        <f>F458</f>
        <v/>
      </c>
      <c r="Y458" s="47">
        <f>RIGHT(B458,AB458)</f>
        <v/>
      </c>
      <c r="Z458" s="47">
        <f>W458&amp;X458&amp;Y458</f>
        <v/>
      </c>
      <c r="AA458" s="47">
        <f>LEFT(Y458,1)</f>
        <v/>
      </c>
      <c r="AB458" s="193">
        <f>IF(AC458&lt;&gt;"-",7,6)</f>
        <v/>
      </c>
    </row>
    <row r="459" ht="13.5" customHeight="1" s="521">
      <c r="A459" s="201" t="n">
        <v>1830</v>
      </c>
      <c r="B459" s="170" t="inlineStr">
        <is>
          <t>18-HS-66101S</t>
        </is>
      </c>
      <c r="C459" s="179" t="inlineStr">
        <is>
          <t>DCS</t>
        </is>
      </c>
      <c r="D459" s="179" t="inlineStr">
        <is>
          <t>18-PV-6601X START</t>
        </is>
      </c>
      <c r="E459" s="179" t="inlineStr">
        <is>
          <t>1830-PS07-661</t>
        </is>
      </c>
      <c r="F459" s="650" t="inlineStr">
        <is>
          <t>HS</t>
        </is>
      </c>
      <c r="G459" s="178" t="inlineStr">
        <is>
          <t>DCS-DO</t>
        </is>
      </c>
      <c r="H459" s="179" t="inlineStr">
        <is>
          <t>-</t>
        </is>
      </c>
      <c r="I459" s="178" t="inlineStr">
        <is>
          <t>DRY_x000D_
(NO)</t>
        </is>
      </c>
      <c r="J459" s="202" t="inlineStr">
        <is>
          <t>DRY</t>
        </is>
      </c>
      <c r="K459" s="649" t="inlineStr">
        <is>
          <t>(NO)</t>
        </is>
      </c>
      <c r="L459" s="174" t="inlineStr">
        <is>
          <t>1</t>
        </is>
      </c>
      <c r="M459" s="178" t="inlineStr">
        <is>
          <t>-</t>
        </is>
      </c>
      <c r="N459" s="178" t="inlineStr">
        <is>
          <t>-</t>
        </is>
      </c>
      <c r="O459" s="178">
        <f>IF(N459="Yes","Y","N")</f>
        <v/>
      </c>
      <c r="P459" s="178" t="inlineStr">
        <is>
          <t>-</t>
        </is>
      </c>
      <c r="Q459" s="178" t="inlineStr">
        <is>
          <t>MCC</t>
        </is>
      </c>
      <c r="R459" s="181" t="inlineStr">
        <is>
          <t>C01</t>
        </is>
      </c>
      <c r="S459" s="170" t="n"/>
      <c r="U459" s="507" t="inlineStr">
        <is>
          <t>DO-Dry</t>
        </is>
      </c>
      <c r="V459" s="201" t="n">
        <v>1830</v>
      </c>
      <c r="W459" s="9">
        <f>LEFT(B459,3)</f>
        <v/>
      </c>
      <c r="X459" s="47">
        <f>F459</f>
        <v/>
      </c>
      <c r="Y459" s="47">
        <f>RIGHT(B459,AB459)</f>
        <v/>
      </c>
      <c r="Z459" s="47">
        <f>W459&amp;X459&amp;Y459</f>
        <v/>
      </c>
      <c r="AA459" s="47">
        <f>LEFT(Y459,1)</f>
        <v/>
      </c>
      <c r="AB459" s="193">
        <f>IF(AC459&lt;&gt;"-",7,6)</f>
        <v/>
      </c>
      <c r="AC459" s="193" t="inlineStr">
        <is>
          <t>6</t>
        </is>
      </c>
    </row>
    <row r="460" ht="13.5" customHeight="1" s="521">
      <c r="A460" s="201" t="n">
        <v>1830</v>
      </c>
      <c r="B460" s="170" t="inlineStr">
        <is>
          <t>18-HS-66101P</t>
        </is>
      </c>
      <c r="C460" s="179" t="inlineStr">
        <is>
          <t>DCS</t>
        </is>
      </c>
      <c r="D460" s="179" t="inlineStr">
        <is>
          <t>18-PV-6601X STOP</t>
        </is>
      </c>
      <c r="E460" s="179" t="inlineStr">
        <is>
          <t>1830-PS07-661</t>
        </is>
      </c>
      <c r="F460" s="650" t="inlineStr">
        <is>
          <t>HS</t>
        </is>
      </c>
      <c r="G460" s="178" t="inlineStr">
        <is>
          <t>DCS-DO</t>
        </is>
      </c>
      <c r="H460" s="179" t="inlineStr">
        <is>
          <t>Yes</t>
        </is>
      </c>
      <c r="I460" s="180" t="inlineStr">
        <is>
          <t>DRY_x000D_(NC)</t>
        </is>
      </c>
      <c r="J460" s="202" t="inlineStr">
        <is>
          <t>DRY</t>
        </is>
      </c>
      <c r="K460" s="649" t="inlineStr">
        <is>
          <t>(NC)</t>
        </is>
      </c>
      <c r="L460" s="174" t="inlineStr">
        <is>
          <t>1</t>
        </is>
      </c>
      <c r="M460" s="178" t="inlineStr">
        <is>
          <t>-</t>
        </is>
      </c>
      <c r="N460" s="178" t="inlineStr">
        <is>
          <t>-</t>
        </is>
      </c>
      <c r="O460" s="178">
        <f>IF(N460="Yes","Y","N")</f>
        <v/>
      </c>
      <c r="P460" s="178" t="inlineStr">
        <is>
          <t>-</t>
        </is>
      </c>
      <c r="Q460" s="178" t="inlineStr">
        <is>
          <t>MCC</t>
        </is>
      </c>
      <c r="R460" s="181" t="inlineStr">
        <is>
          <t>C01</t>
        </is>
      </c>
      <c r="S460" s="170" t="n"/>
      <c r="U460" s="507" t="inlineStr">
        <is>
          <t>DOR-Dry</t>
        </is>
      </c>
      <c r="V460" s="201" t="n">
        <v>1830</v>
      </c>
      <c r="W460" s="9">
        <f>LEFT(B460,3)</f>
        <v/>
      </c>
      <c r="X460" s="47">
        <f>F460</f>
        <v/>
      </c>
      <c r="Y460" s="47">
        <f>RIGHT(B460,AB460)</f>
        <v/>
      </c>
      <c r="Z460" s="47">
        <f>W460&amp;X460&amp;Y460</f>
        <v/>
      </c>
      <c r="AA460" s="47">
        <f>LEFT(Y460,1)</f>
        <v/>
      </c>
      <c r="AB460" s="193">
        <f>IF(AC460&lt;&gt;"-",7,6)</f>
        <v/>
      </c>
      <c r="AC460" s="193" t="inlineStr">
        <is>
          <t>6</t>
        </is>
      </c>
    </row>
    <row r="461" ht="13.5" customHeight="1" s="521">
      <c r="A461" s="201" t="n">
        <v>1830</v>
      </c>
      <c r="B461" s="170" t="inlineStr">
        <is>
          <t>18-YL-66101L</t>
        </is>
      </c>
      <c r="C461" s="179" t="inlineStr">
        <is>
          <t>DCS</t>
        </is>
      </c>
      <c r="D461" s="179" t="inlineStr">
        <is>
          <t>18-PV-6601X REMOTE</t>
        </is>
      </c>
      <c r="E461" s="179" t="inlineStr">
        <is>
          <t>1830-PS07-661</t>
        </is>
      </c>
      <c r="F461" s="650" t="inlineStr">
        <is>
          <t>YL</t>
        </is>
      </c>
      <c r="G461" s="178" t="inlineStr">
        <is>
          <t>DCS-DI</t>
        </is>
      </c>
      <c r="H461" s="179" t="inlineStr">
        <is>
          <t>-</t>
        </is>
      </c>
      <c r="I461" s="178" t="inlineStr">
        <is>
          <t>DRY_x000D_(NO)</t>
        </is>
      </c>
      <c r="J461" s="202" t="inlineStr">
        <is>
          <t>DRY</t>
        </is>
      </c>
      <c r="K461" s="649" t="inlineStr">
        <is>
          <t>(NO)</t>
        </is>
      </c>
      <c r="L461" s="174" t="inlineStr">
        <is>
          <t>1</t>
        </is>
      </c>
      <c r="M461" s="178" t="inlineStr">
        <is>
          <t>-</t>
        </is>
      </c>
      <c r="N461" s="178" t="inlineStr">
        <is>
          <t>-</t>
        </is>
      </c>
      <c r="O461" s="178">
        <f>IF(N461="Yes","Y","N")</f>
        <v/>
      </c>
      <c r="P461" s="178" t="inlineStr">
        <is>
          <t>-</t>
        </is>
      </c>
      <c r="Q461" s="178" t="inlineStr">
        <is>
          <t>MCC</t>
        </is>
      </c>
      <c r="R461" s="181" t="inlineStr">
        <is>
          <t>C01</t>
        </is>
      </c>
      <c r="S461" s="170" t="n"/>
      <c r="U461" s="507" t="inlineStr">
        <is>
          <t>DI-RE</t>
        </is>
      </c>
      <c r="V461" s="201" t="n">
        <v>1830</v>
      </c>
      <c r="W461" s="9">
        <f>LEFT(B461,3)</f>
        <v/>
      </c>
      <c r="X461" s="47">
        <f>F461</f>
        <v/>
      </c>
      <c r="Y461" s="47">
        <f>RIGHT(B461,AB461)</f>
        <v/>
      </c>
      <c r="Z461" s="47">
        <f>W461&amp;X461&amp;Y461</f>
        <v/>
      </c>
      <c r="AA461" s="47">
        <f>LEFT(Y461,1)</f>
        <v/>
      </c>
      <c r="AB461" s="193">
        <f>IF(AC461&lt;&gt;"-",7,6)</f>
        <v/>
      </c>
      <c r="AC461" s="193" t="inlineStr">
        <is>
          <t>6</t>
        </is>
      </c>
    </row>
    <row r="462" ht="13.5" customHeight="1" s="521">
      <c r="A462" s="201" t="n">
        <v>1830</v>
      </c>
      <c r="B462" s="170" t="inlineStr">
        <is>
          <t>18-YL-66101R</t>
        </is>
      </c>
      <c r="C462" s="179" t="inlineStr">
        <is>
          <t>DCS</t>
        </is>
      </c>
      <c r="D462" s="179" t="inlineStr">
        <is>
          <t>18-PV-6601X RUN</t>
        </is>
      </c>
      <c r="E462" s="179" t="inlineStr">
        <is>
          <t>1830-PS07-661</t>
        </is>
      </c>
      <c r="F462" s="650" t="inlineStr">
        <is>
          <t>YL</t>
        </is>
      </c>
      <c r="G462" s="178" t="inlineStr">
        <is>
          <t>DCS-DI</t>
        </is>
      </c>
      <c r="H462" s="179" t="inlineStr">
        <is>
          <t>-</t>
        </is>
      </c>
      <c r="I462" s="178" t="inlineStr">
        <is>
          <t>DRY_x000D_(NO)</t>
        </is>
      </c>
      <c r="J462" s="202" t="inlineStr">
        <is>
          <t>DRY</t>
        </is>
      </c>
      <c r="K462" s="649" t="inlineStr">
        <is>
          <t>(NO)</t>
        </is>
      </c>
      <c r="L462" s="174" t="inlineStr">
        <is>
          <t>1</t>
        </is>
      </c>
      <c r="M462" s="178" t="inlineStr">
        <is>
          <t>-</t>
        </is>
      </c>
      <c r="N462" s="178" t="inlineStr">
        <is>
          <t>-</t>
        </is>
      </c>
      <c r="O462" s="178">
        <f>IF(N462="Yes","Y","N")</f>
        <v/>
      </c>
      <c r="P462" s="178" t="inlineStr">
        <is>
          <t>-</t>
        </is>
      </c>
      <c r="Q462" s="178" t="inlineStr">
        <is>
          <t>MCC</t>
        </is>
      </c>
      <c r="R462" s="181" t="inlineStr">
        <is>
          <t>C01</t>
        </is>
      </c>
      <c r="S462" s="170" t="n"/>
      <c r="U462" s="507" t="inlineStr">
        <is>
          <t>DI-RE</t>
        </is>
      </c>
      <c r="V462" s="201" t="n">
        <v>1830</v>
      </c>
      <c r="W462" s="9">
        <f>LEFT(B462,3)</f>
        <v/>
      </c>
      <c r="X462" s="47">
        <f>F462</f>
        <v/>
      </c>
      <c r="Y462" s="47">
        <f>RIGHT(B462,AB462)</f>
        <v/>
      </c>
      <c r="Z462" s="47">
        <f>W462&amp;X462&amp;Y462</f>
        <v/>
      </c>
      <c r="AA462" s="47">
        <f>LEFT(Y462,1)</f>
        <v/>
      </c>
      <c r="AB462" s="193">
        <f>IF(AC462&lt;&gt;"-",7,6)</f>
        <v/>
      </c>
      <c r="AC462" s="193" t="inlineStr">
        <is>
          <t>6</t>
        </is>
      </c>
    </row>
    <row r="463" ht="13.5" customHeight="1" s="521">
      <c r="A463" s="201" t="n">
        <v>1830</v>
      </c>
      <c r="B463" s="170" t="inlineStr">
        <is>
          <t>18-YL-66101F</t>
        </is>
      </c>
      <c r="C463" s="179" t="inlineStr">
        <is>
          <t>DCS</t>
        </is>
      </c>
      <c r="D463" s="179" t="inlineStr">
        <is>
          <t>18-PV-6601X FAULT</t>
        </is>
      </c>
      <c r="E463" s="179" t="inlineStr">
        <is>
          <t>1830-PS07-661</t>
        </is>
      </c>
      <c r="F463" s="650" t="inlineStr">
        <is>
          <t>YL</t>
        </is>
      </c>
      <c r="G463" s="178" t="inlineStr">
        <is>
          <t>DCS-DI</t>
        </is>
      </c>
      <c r="H463" s="179" t="inlineStr">
        <is>
          <t>-</t>
        </is>
      </c>
      <c r="I463" s="178" t="inlineStr">
        <is>
          <t>DRY_x000D_(NO)</t>
        </is>
      </c>
      <c r="J463" s="202" t="inlineStr">
        <is>
          <t>DRY</t>
        </is>
      </c>
      <c r="K463" s="649" t="inlineStr">
        <is>
          <t>(NO)</t>
        </is>
      </c>
      <c r="L463" s="174" t="inlineStr">
        <is>
          <t>1</t>
        </is>
      </c>
      <c r="M463" s="178" t="inlineStr">
        <is>
          <t>-</t>
        </is>
      </c>
      <c r="N463" s="178" t="inlineStr">
        <is>
          <t>-</t>
        </is>
      </c>
      <c r="O463" s="178">
        <f>IF(N463="Yes","Y","N")</f>
        <v/>
      </c>
      <c r="P463" s="178" t="inlineStr">
        <is>
          <t>-</t>
        </is>
      </c>
      <c r="Q463" s="178" t="inlineStr">
        <is>
          <t>MCC</t>
        </is>
      </c>
      <c r="R463" s="181" t="inlineStr">
        <is>
          <t>C01</t>
        </is>
      </c>
      <c r="S463" s="170" t="n"/>
      <c r="U463" s="507" t="inlineStr">
        <is>
          <t>DI-RE</t>
        </is>
      </c>
      <c r="V463" s="201" t="n">
        <v>1830</v>
      </c>
      <c r="W463" s="9">
        <f>LEFT(B463,3)</f>
        <v/>
      </c>
      <c r="X463" s="47">
        <f>F463</f>
        <v/>
      </c>
      <c r="Y463" s="47">
        <f>RIGHT(B463,AB463)</f>
        <v/>
      </c>
      <c r="Z463" s="47">
        <f>W463&amp;X463&amp;Y463</f>
        <v/>
      </c>
      <c r="AA463" s="47">
        <f>LEFT(Y463,1)</f>
        <v/>
      </c>
      <c r="AB463" s="193">
        <f>IF(AC463&lt;&gt;"-",7,6)</f>
        <v/>
      </c>
      <c r="AC463" s="193" t="inlineStr">
        <is>
          <t>6</t>
        </is>
      </c>
    </row>
    <row r="464" ht="13.5" customHeight="1" s="521">
      <c r="A464" s="201" t="n">
        <v>1830</v>
      </c>
      <c r="C464" s="179" t="n"/>
      <c r="D464" s="179" t="n"/>
      <c r="E464" s="179" t="n"/>
      <c r="F464" s="650" t="n"/>
      <c r="G464" s="178" t="n"/>
      <c r="H464" s="179" t="n"/>
      <c r="I464" s="178" t="n"/>
      <c r="J464" s="202" t="n"/>
      <c r="K464" s="649" t="n"/>
      <c r="L464" s="174" t="n"/>
      <c r="M464" s="178" t="n"/>
      <c r="N464" s="178" t="n"/>
      <c r="O464" s="178">
        <f>IF(N464="Yes","Y","N")</f>
        <v/>
      </c>
      <c r="P464" s="178" t="n"/>
      <c r="Q464" s="178" t="n"/>
      <c r="R464" s="181" t="n"/>
      <c r="S464" s="170" t="n"/>
      <c r="U464" s="193" t="inlineStr">
        <is>
          <t>AI-IS</t>
        </is>
      </c>
      <c r="V464" s="201" t="n">
        <v>1830</v>
      </c>
      <c r="W464" s="9">
        <f>LEFT(B464,3)</f>
        <v/>
      </c>
      <c r="X464" s="47">
        <f>F464</f>
        <v/>
      </c>
      <c r="Y464" s="47">
        <f>RIGHT(B464,AB464)</f>
        <v/>
      </c>
      <c r="Z464" s="47">
        <f>W464&amp;X464&amp;Y464</f>
        <v/>
      </c>
      <c r="AA464" s="47">
        <f>LEFT(Y464,1)</f>
        <v/>
      </c>
      <c r="AB464" s="193">
        <f>IF(AC464&lt;&gt;"-",7,6)</f>
        <v/>
      </c>
    </row>
    <row r="465" ht="13.5" customHeight="1" s="521">
      <c r="A465" s="201" t="n">
        <v>1830</v>
      </c>
      <c r="B465" s="170" t="inlineStr">
        <is>
          <t>18-HS-92101S</t>
        </is>
      </c>
      <c r="C465" s="179" t="inlineStr">
        <is>
          <t>DCS</t>
        </is>
      </c>
      <c r="D465" s="179" t="inlineStr">
        <is>
          <t>18-PP-9201A START</t>
        </is>
      </c>
      <c r="E465" s="179" t="inlineStr">
        <is>
          <t>1830-PS07-921</t>
        </is>
      </c>
      <c r="F465" s="650" t="inlineStr">
        <is>
          <t>HS</t>
        </is>
      </c>
      <c r="G465" s="178" t="inlineStr">
        <is>
          <t>DCS-DO</t>
        </is>
      </c>
      <c r="H465" s="179" t="inlineStr">
        <is>
          <t>-</t>
        </is>
      </c>
      <c r="I465" s="178" t="inlineStr">
        <is>
          <t>DRY_x000D_
(NO)</t>
        </is>
      </c>
      <c r="J465" s="202" t="inlineStr">
        <is>
          <t>DRY</t>
        </is>
      </c>
      <c r="K465" s="649" t="inlineStr">
        <is>
          <t>(NO)</t>
        </is>
      </c>
      <c r="L465" s="174" t="inlineStr">
        <is>
          <t>1</t>
        </is>
      </c>
      <c r="M465" s="178" t="inlineStr">
        <is>
          <t>-</t>
        </is>
      </c>
      <c r="N465" s="178" t="inlineStr">
        <is>
          <t>-</t>
        </is>
      </c>
      <c r="O465" s="178">
        <f>IF(N465="Yes","Y","N")</f>
        <v/>
      </c>
      <c r="P465" s="178" t="inlineStr">
        <is>
          <t>-</t>
        </is>
      </c>
      <c r="Q465" s="178" t="inlineStr">
        <is>
          <t>MCC</t>
        </is>
      </c>
      <c r="R465" s="181" t="inlineStr">
        <is>
          <t>C01</t>
        </is>
      </c>
      <c r="S465" s="170" t="n"/>
      <c r="U465" s="507" t="inlineStr">
        <is>
          <t>DO-Dry</t>
        </is>
      </c>
      <c r="V465" s="201" t="n">
        <v>1830</v>
      </c>
      <c r="W465" s="9">
        <f>LEFT(B465,3)</f>
        <v/>
      </c>
      <c r="X465" s="47">
        <f>F465</f>
        <v/>
      </c>
      <c r="Y465" s="47">
        <f>RIGHT(B465,AB465)</f>
        <v/>
      </c>
      <c r="Z465" s="47">
        <f>W465&amp;X465&amp;Y465</f>
        <v/>
      </c>
      <c r="AA465" s="47">
        <f>LEFT(Y465,1)</f>
        <v/>
      </c>
      <c r="AB465" s="193">
        <f>IF(AC465&lt;&gt;"-",7,6)</f>
        <v/>
      </c>
      <c r="AC465" s="193" t="inlineStr">
        <is>
          <t>9</t>
        </is>
      </c>
    </row>
    <row r="466" ht="13.5" customHeight="1" s="521">
      <c r="A466" s="201" t="n">
        <v>1830</v>
      </c>
      <c r="B466" s="170" t="inlineStr">
        <is>
          <t>18-HS-92101P</t>
        </is>
      </c>
      <c r="C466" s="179" t="inlineStr">
        <is>
          <t>DCS</t>
        </is>
      </c>
      <c r="D466" s="179" t="inlineStr">
        <is>
          <t>18-PP-9201A STOP</t>
        </is>
      </c>
      <c r="E466" s="179" t="inlineStr">
        <is>
          <t>1830-PS07-921</t>
        </is>
      </c>
      <c r="F466" s="650" t="inlineStr">
        <is>
          <t>HS</t>
        </is>
      </c>
      <c r="G466" s="178" t="inlineStr">
        <is>
          <t>DCS-DO</t>
        </is>
      </c>
      <c r="H466" s="179" t="inlineStr">
        <is>
          <t>Yes</t>
        </is>
      </c>
      <c r="I466" s="180" t="inlineStr">
        <is>
          <t>DRY_x000D_(NC)</t>
        </is>
      </c>
      <c r="J466" s="202" t="inlineStr">
        <is>
          <t>DRY</t>
        </is>
      </c>
      <c r="K466" s="649" t="inlineStr">
        <is>
          <t>(NC)</t>
        </is>
      </c>
      <c r="L466" s="174" t="inlineStr">
        <is>
          <t>1</t>
        </is>
      </c>
      <c r="M466" s="178" t="inlineStr">
        <is>
          <t>-</t>
        </is>
      </c>
      <c r="N466" s="178" t="inlineStr">
        <is>
          <t>-</t>
        </is>
      </c>
      <c r="O466" s="178">
        <f>IF(N466="Yes","Y","N")</f>
        <v/>
      </c>
      <c r="P466" s="178" t="inlineStr">
        <is>
          <t>-</t>
        </is>
      </c>
      <c r="Q466" s="178" t="inlineStr">
        <is>
          <t>MCC</t>
        </is>
      </c>
      <c r="R466" s="181" t="inlineStr">
        <is>
          <t>C01</t>
        </is>
      </c>
      <c r="S466" s="170" t="n"/>
      <c r="U466" s="507" t="inlineStr">
        <is>
          <t>DOR-Dry</t>
        </is>
      </c>
      <c r="V466" s="201" t="n">
        <v>1830</v>
      </c>
      <c r="W466" s="9">
        <f>LEFT(B466,3)</f>
        <v/>
      </c>
      <c r="X466" s="47">
        <f>F466</f>
        <v/>
      </c>
      <c r="Y466" s="47">
        <f>RIGHT(B466,AB466)</f>
        <v/>
      </c>
      <c r="Z466" s="47">
        <f>W466&amp;X466&amp;Y466</f>
        <v/>
      </c>
      <c r="AA466" s="47">
        <f>LEFT(Y466,1)</f>
        <v/>
      </c>
      <c r="AB466" s="193">
        <f>IF(AC466&lt;&gt;"-",7,6)</f>
        <v/>
      </c>
      <c r="AC466" s="193" t="inlineStr">
        <is>
          <t>9</t>
        </is>
      </c>
    </row>
    <row r="467" ht="13.5" customHeight="1" s="521">
      <c r="A467" s="201" t="n">
        <v>1830</v>
      </c>
      <c r="B467" s="170" t="inlineStr">
        <is>
          <t>18-YL-92101L</t>
        </is>
      </c>
      <c r="C467" s="179" t="inlineStr">
        <is>
          <t>DCS</t>
        </is>
      </c>
      <c r="D467" s="179" t="inlineStr">
        <is>
          <t>18-PP-9201A REMOTE</t>
        </is>
      </c>
      <c r="E467" s="179" t="inlineStr">
        <is>
          <t>1830-PS07-921</t>
        </is>
      </c>
      <c r="F467" s="650" t="inlineStr">
        <is>
          <t>YL</t>
        </is>
      </c>
      <c r="G467" s="178" t="inlineStr">
        <is>
          <t>DCS-DI</t>
        </is>
      </c>
      <c r="H467" s="179" t="inlineStr">
        <is>
          <t>-</t>
        </is>
      </c>
      <c r="I467" s="178" t="inlineStr">
        <is>
          <t>DRY_x000D_(NO)</t>
        </is>
      </c>
      <c r="J467" s="202" t="inlineStr">
        <is>
          <t>DRY</t>
        </is>
      </c>
      <c r="K467" s="649" t="inlineStr">
        <is>
          <t>(NO)</t>
        </is>
      </c>
      <c r="L467" s="174" t="inlineStr">
        <is>
          <t>1</t>
        </is>
      </c>
      <c r="M467" s="178" t="inlineStr">
        <is>
          <t>-</t>
        </is>
      </c>
      <c r="N467" s="178" t="inlineStr">
        <is>
          <t>-</t>
        </is>
      </c>
      <c r="O467" s="178">
        <f>IF(N467="Yes","Y","N")</f>
        <v/>
      </c>
      <c r="P467" s="178" t="inlineStr">
        <is>
          <t>-</t>
        </is>
      </c>
      <c r="Q467" s="178" t="inlineStr">
        <is>
          <t>MCC</t>
        </is>
      </c>
      <c r="R467" s="181" t="inlineStr">
        <is>
          <t>C01</t>
        </is>
      </c>
      <c r="S467" s="170" t="n"/>
      <c r="U467" s="507" t="inlineStr">
        <is>
          <t>DI-RE</t>
        </is>
      </c>
      <c r="V467" s="201" t="n">
        <v>1830</v>
      </c>
      <c r="W467" s="9">
        <f>LEFT(B467,3)</f>
        <v/>
      </c>
      <c r="X467" s="47">
        <f>F467</f>
        <v/>
      </c>
      <c r="Y467" s="47">
        <f>RIGHT(B467,AB467)</f>
        <v/>
      </c>
      <c r="Z467" s="47">
        <f>W467&amp;X467&amp;Y467</f>
        <v/>
      </c>
      <c r="AA467" s="47">
        <f>LEFT(Y467,1)</f>
        <v/>
      </c>
      <c r="AB467" s="193">
        <f>IF(AC467&lt;&gt;"-",7,6)</f>
        <v/>
      </c>
      <c r="AC467" s="193" t="inlineStr">
        <is>
          <t>9</t>
        </is>
      </c>
    </row>
    <row r="468" ht="13.5" customHeight="1" s="521">
      <c r="A468" s="201" t="n">
        <v>1830</v>
      </c>
      <c r="B468" s="170" t="inlineStr">
        <is>
          <t>18-YL-92101R</t>
        </is>
      </c>
      <c r="C468" s="179" t="inlineStr">
        <is>
          <t>DCS</t>
        </is>
      </c>
      <c r="D468" s="179" t="inlineStr">
        <is>
          <t>18-PP-9201A RUN</t>
        </is>
      </c>
      <c r="E468" s="179" t="inlineStr">
        <is>
          <t>1830-PS07-921</t>
        </is>
      </c>
      <c r="F468" s="650" t="inlineStr">
        <is>
          <t>YL</t>
        </is>
      </c>
      <c r="G468" s="178" t="inlineStr">
        <is>
          <t>DCS-DI</t>
        </is>
      </c>
      <c r="H468" s="179" t="inlineStr">
        <is>
          <t>-</t>
        </is>
      </c>
      <c r="I468" s="178" t="inlineStr">
        <is>
          <t>DRY_x000D_(NO)</t>
        </is>
      </c>
      <c r="J468" s="202" t="inlineStr">
        <is>
          <t>DRY</t>
        </is>
      </c>
      <c r="K468" s="649" t="inlineStr">
        <is>
          <t>(NO)</t>
        </is>
      </c>
      <c r="L468" s="174" t="inlineStr">
        <is>
          <t>1</t>
        </is>
      </c>
      <c r="M468" s="178" t="inlineStr">
        <is>
          <t>-</t>
        </is>
      </c>
      <c r="N468" s="178" t="inlineStr">
        <is>
          <t>-</t>
        </is>
      </c>
      <c r="O468" s="178">
        <f>IF(N468="Yes","Y","N")</f>
        <v/>
      </c>
      <c r="P468" s="178" t="inlineStr">
        <is>
          <t>-</t>
        </is>
      </c>
      <c r="Q468" s="178" t="inlineStr">
        <is>
          <t>MCC</t>
        </is>
      </c>
      <c r="R468" s="181" t="inlineStr">
        <is>
          <t>C01</t>
        </is>
      </c>
      <c r="S468" s="170" t="n"/>
      <c r="U468" s="507" t="inlineStr">
        <is>
          <t>DI-RE</t>
        </is>
      </c>
      <c r="V468" s="201" t="n">
        <v>1830</v>
      </c>
      <c r="W468" s="9">
        <f>LEFT(B468,3)</f>
        <v/>
      </c>
      <c r="X468" s="47">
        <f>F468</f>
        <v/>
      </c>
      <c r="Y468" s="47">
        <f>RIGHT(B468,AB468)</f>
        <v/>
      </c>
      <c r="Z468" s="47">
        <f>W468&amp;X468&amp;Y468</f>
        <v/>
      </c>
      <c r="AA468" s="47">
        <f>LEFT(Y468,1)</f>
        <v/>
      </c>
      <c r="AB468" s="193">
        <f>IF(AC468&lt;&gt;"-",7,6)</f>
        <v/>
      </c>
      <c r="AC468" s="193" t="inlineStr">
        <is>
          <t>9</t>
        </is>
      </c>
    </row>
    <row r="469" ht="13.5" customHeight="1" s="521">
      <c r="A469" s="201" t="n">
        <v>1830</v>
      </c>
      <c r="B469" s="170" t="inlineStr">
        <is>
          <t>18-YL-92101F</t>
        </is>
      </c>
      <c r="C469" s="179" t="inlineStr">
        <is>
          <t>DCS</t>
        </is>
      </c>
      <c r="D469" s="179" t="inlineStr">
        <is>
          <t>18-PP-9201A FAULT</t>
        </is>
      </c>
      <c r="E469" s="179" t="inlineStr">
        <is>
          <t>1830-PS07-921</t>
        </is>
      </c>
      <c r="F469" s="650" t="inlineStr">
        <is>
          <t>YL</t>
        </is>
      </c>
      <c r="G469" s="178" t="inlineStr">
        <is>
          <t>DCS-DI</t>
        </is>
      </c>
      <c r="H469" s="179" t="inlineStr">
        <is>
          <t>-</t>
        </is>
      </c>
      <c r="I469" s="178" t="inlineStr">
        <is>
          <t>DRY_x000D_(NO)</t>
        </is>
      </c>
      <c r="J469" s="202" t="inlineStr">
        <is>
          <t>DRY</t>
        </is>
      </c>
      <c r="K469" s="649" t="inlineStr">
        <is>
          <t>(NO)</t>
        </is>
      </c>
      <c r="L469" s="174" t="inlineStr">
        <is>
          <t>1</t>
        </is>
      </c>
      <c r="M469" s="178" t="inlineStr">
        <is>
          <t>-</t>
        </is>
      </c>
      <c r="N469" s="178" t="inlineStr">
        <is>
          <t>-</t>
        </is>
      </c>
      <c r="O469" s="178">
        <f>IF(N469="Yes","Y","N")</f>
        <v/>
      </c>
      <c r="P469" s="178" t="inlineStr">
        <is>
          <t>-</t>
        </is>
      </c>
      <c r="Q469" s="178" t="inlineStr">
        <is>
          <t>MCC</t>
        </is>
      </c>
      <c r="R469" s="181" t="inlineStr">
        <is>
          <t>C01</t>
        </is>
      </c>
      <c r="S469" s="170" t="n"/>
      <c r="U469" s="507" t="inlineStr">
        <is>
          <t>DI-RE</t>
        </is>
      </c>
      <c r="V469" s="201" t="n">
        <v>1830</v>
      </c>
      <c r="W469" s="9">
        <f>LEFT(B469,3)</f>
        <v/>
      </c>
      <c r="X469" s="47">
        <f>F469</f>
        <v/>
      </c>
      <c r="Y469" s="47">
        <f>RIGHT(B469,AB469)</f>
        <v/>
      </c>
      <c r="Z469" s="47">
        <f>W469&amp;X469&amp;Y469</f>
        <v/>
      </c>
      <c r="AA469" s="47">
        <f>LEFT(Y469,1)</f>
        <v/>
      </c>
      <c r="AB469" s="193">
        <f>IF(AC469&lt;&gt;"-",7,6)</f>
        <v/>
      </c>
      <c r="AC469" s="193" t="inlineStr">
        <is>
          <t>9</t>
        </is>
      </c>
    </row>
    <row r="470" ht="13.5" customHeight="1" s="521">
      <c r="A470" s="201" t="n">
        <v>1830</v>
      </c>
      <c r="C470" s="179" t="n"/>
      <c r="D470" s="179" t="n"/>
      <c r="E470" s="179" t="n"/>
      <c r="F470" s="650" t="n"/>
      <c r="G470" s="178" t="n"/>
      <c r="H470" s="179" t="n"/>
      <c r="I470" s="178" t="n"/>
      <c r="J470" s="202" t="n"/>
      <c r="K470" s="649" t="n"/>
      <c r="L470" s="174" t="n"/>
      <c r="M470" s="178" t="n"/>
      <c r="N470" s="178" t="n"/>
      <c r="O470" s="178">
        <f>IF(N470="Yes","Y","N")</f>
        <v/>
      </c>
      <c r="P470" s="178" t="n"/>
      <c r="Q470" s="178" t="n"/>
      <c r="R470" s="181" t="n"/>
      <c r="S470" s="170" t="n"/>
      <c r="U470" s="193" t="inlineStr">
        <is>
          <t>AI-IS</t>
        </is>
      </c>
      <c r="V470" s="201" t="n">
        <v>1830</v>
      </c>
      <c r="W470" s="9">
        <f>LEFT(B470,3)</f>
        <v/>
      </c>
      <c r="X470" s="47">
        <f>F470</f>
        <v/>
      </c>
      <c r="Y470" s="47">
        <f>RIGHT(B470,AB470)</f>
        <v/>
      </c>
      <c r="Z470" s="47">
        <f>W470&amp;X470&amp;Y470</f>
        <v/>
      </c>
      <c r="AA470" s="47">
        <f>LEFT(Y470,1)</f>
        <v/>
      </c>
      <c r="AB470" s="193">
        <f>IF(AC470&lt;&gt;"-",7,6)</f>
        <v/>
      </c>
    </row>
    <row r="471" ht="13.5" customHeight="1" s="521">
      <c r="A471" s="201" t="n">
        <v>1830</v>
      </c>
      <c r="B471" s="170" t="inlineStr">
        <is>
          <t>18-HS-92102S</t>
        </is>
      </c>
      <c r="C471" s="179" t="inlineStr">
        <is>
          <t>DCS</t>
        </is>
      </c>
      <c r="D471" s="179" t="inlineStr">
        <is>
          <t>18-PP-9201B START</t>
        </is>
      </c>
      <c r="E471" s="179" t="inlineStr">
        <is>
          <t>1830-PS07-921</t>
        </is>
      </c>
      <c r="F471" s="650" t="inlineStr">
        <is>
          <t>HS</t>
        </is>
      </c>
      <c r="G471" s="178" t="inlineStr">
        <is>
          <t>DCS-DO</t>
        </is>
      </c>
      <c r="H471" s="179" t="inlineStr">
        <is>
          <t>-</t>
        </is>
      </c>
      <c r="I471" s="178" t="inlineStr">
        <is>
          <t>DRY_x000D_
(NO)</t>
        </is>
      </c>
      <c r="J471" s="202" t="inlineStr">
        <is>
          <t>DRY</t>
        </is>
      </c>
      <c r="K471" s="649" t="inlineStr">
        <is>
          <t>(NO)</t>
        </is>
      </c>
      <c r="L471" s="174" t="inlineStr">
        <is>
          <t>1</t>
        </is>
      </c>
      <c r="M471" s="178" t="inlineStr">
        <is>
          <t>-</t>
        </is>
      </c>
      <c r="N471" s="178" t="inlineStr">
        <is>
          <t>-</t>
        </is>
      </c>
      <c r="O471" s="178">
        <f>IF(N471="Yes","Y","N")</f>
        <v/>
      </c>
      <c r="P471" s="178" t="inlineStr">
        <is>
          <t>-</t>
        </is>
      </c>
      <c r="Q471" s="178" t="inlineStr">
        <is>
          <t>MCC</t>
        </is>
      </c>
      <c r="R471" s="181" t="inlineStr">
        <is>
          <t>C01</t>
        </is>
      </c>
      <c r="S471" s="170" t="n"/>
      <c r="U471" s="507" t="inlineStr">
        <is>
          <t>DO-Dry</t>
        </is>
      </c>
      <c r="V471" s="201" t="n">
        <v>1830</v>
      </c>
      <c r="W471" s="9">
        <f>LEFT(B471,3)</f>
        <v/>
      </c>
      <c r="X471" s="47">
        <f>F471</f>
        <v/>
      </c>
      <c r="Y471" s="47">
        <f>RIGHT(B471,AB471)</f>
        <v/>
      </c>
      <c r="Z471" s="47">
        <f>W471&amp;X471&amp;Y471</f>
        <v/>
      </c>
      <c r="AA471" s="47">
        <f>LEFT(Y471,1)</f>
        <v/>
      </c>
      <c r="AB471" s="193">
        <f>IF(AC471&lt;&gt;"-",7,6)</f>
        <v/>
      </c>
      <c r="AC471" s="193" t="inlineStr">
        <is>
          <t>9</t>
        </is>
      </c>
    </row>
    <row r="472" ht="13.5" customHeight="1" s="521">
      <c r="A472" s="201" t="n">
        <v>1830</v>
      </c>
      <c r="B472" s="170" t="inlineStr">
        <is>
          <t>18-HS-92102P</t>
        </is>
      </c>
      <c r="C472" s="179" t="inlineStr">
        <is>
          <t>DCS</t>
        </is>
      </c>
      <c r="D472" s="179" t="inlineStr">
        <is>
          <t>18-PP-9201B STOP</t>
        </is>
      </c>
      <c r="E472" s="179" t="inlineStr">
        <is>
          <t>1830-PS07-921</t>
        </is>
      </c>
      <c r="F472" s="650" t="inlineStr">
        <is>
          <t>HS</t>
        </is>
      </c>
      <c r="G472" s="178" t="inlineStr">
        <is>
          <t>DCS-DO</t>
        </is>
      </c>
      <c r="H472" s="179" t="inlineStr">
        <is>
          <t>Yes</t>
        </is>
      </c>
      <c r="I472" s="180" t="inlineStr">
        <is>
          <t>DRY_x000D_(NC)</t>
        </is>
      </c>
      <c r="J472" s="202" t="inlineStr">
        <is>
          <t>DRY</t>
        </is>
      </c>
      <c r="K472" s="649" t="inlineStr">
        <is>
          <t>(NC)</t>
        </is>
      </c>
      <c r="L472" s="174" t="inlineStr">
        <is>
          <t>1</t>
        </is>
      </c>
      <c r="M472" s="178" t="inlineStr">
        <is>
          <t>-</t>
        </is>
      </c>
      <c r="N472" s="178" t="inlineStr">
        <is>
          <t>-</t>
        </is>
      </c>
      <c r="O472" s="178">
        <f>IF(N472="Yes","Y","N")</f>
        <v/>
      </c>
      <c r="P472" s="178" t="inlineStr">
        <is>
          <t>-</t>
        </is>
      </c>
      <c r="Q472" s="178" t="inlineStr">
        <is>
          <t>MCC</t>
        </is>
      </c>
      <c r="R472" s="181" t="inlineStr">
        <is>
          <t>C01</t>
        </is>
      </c>
      <c r="S472" s="170" t="n"/>
      <c r="U472" s="507" t="inlineStr">
        <is>
          <t>DOR-Dry</t>
        </is>
      </c>
      <c r="V472" s="201" t="n">
        <v>1830</v>
      </c>
      <c r="W472" s="9">
        <f>LEFT(B472,3)</f>
        <v/>
      </c>
      <c r="X472" s="47">
        <f>F472</f>
        <v/>
      </c>
      <c r="Y472" s="47">
        <f>RIGHT(B472,AB472)</f>
        <v/>
      </c>
      <c r="Z472" s="47">
        <f>W472&amp;X472&amp;Y472</f>
        <v/>
      </c>
      <c r="AA472" s="47">
        <f>LEFT(Y472,1)</f>
        <v/>
      </c>
      <c r="AB472" s="193">
        <f>IF(AC472&lt;&gt;"-",7,6)</f>
        <v/>
      </c>
      <c r="AC472" s="193" t="inlineStr">
        <is>
          <t>9</t>
        </is>
      </c>
    </row>
    <row r="473" ht="13.5" customHeight="1" s="521">
      <c r="A473" s="201" t="n">
        <v>1830</v>
      </c>
      <c r="B473" s="170" t="inlineStr">
        <is>
          <t>18-YL-92102L</t>
        </is>
      </c>
      <c r="C473" s="179" t="inlineStr">
        <is>
          <t>DCS</t>
        </is>
      </c>
      <c r="D473" s="179" t="inlineStr">
        <is>
          <t>18-PP-9201B REMOTE</t>
        </is>
      </c>
      <c r="E473" s="179" t="inlineStr">
        <is>
          <t>1830-PS07-921</t>
        </is>
      </c>
      <c r="F473" s="650" t="inlineStr">
        <is>
          <t>YL</t>
        </is>
      </c>
      <c r="G473" s="178" t="inlineStr">
        <is>
          <t>DCS-DI</t>
        </is>
      </c>
      <c r="H473" s="179" t="inlineStr">
        <is>
          <t>-</t>
        </is>
      </c>
      <c r="I473" s="178" t="inlineStr">
        <is>
          <t>DRY_x000D_(NO)</t>
        </is>
      </c>
      <c r="J473" s="202" t="inlineStr">
        <is>
          <t>DRY</t>
        </is>
      </c>
      <c r="K473" s="649" t="inlineStr">
        <is>
          <t>(NO)</t>
        </is>
      </c>
      <c r="L473" s="174" t="inlineStr">
        <is>
          <t>1</t>
        </is>
      </c>
      <c r="M473" s="178" t="inlineStr">
        <is>
          <t>-</t>
        </is>
      </c>
      <c r="N473" s="178" t="inlineStr">
        <is>
          <t>-</t>
        </is>
      </c>
      <c r="O473" s="178">
        <f>IF(N473="Yes","Y","N")</f>
        <v/>
      </c>
      <c r="P473" s="178" t="inlineStr">
        <is>
          <t>-</t>
        </is>
      </c>
      <c r="Q473" s="178" t="inlineStr">
        <is>
          <t>MCC</t>
        </is>
      </c>
      <c r="R473" s="181" t="inlineStr">
        <is>
          <t>C01</t>
        </is>
      </c>
      <c r="S473" s="170" t="n"/>
      <c r="U473" s="507" t="inlineStr">
        <is>
          <t>DI-RE</t>
        </is>
      </c>
      <c r="V473" s="201" t="n">
        <v>1830</v>
      </c>
      <c r="W473" s="9">
        <f>LEFT(B473,3)</f>
        <v/>
      </c>
      <c r="X473" s="47">
        <f>F473</f>
        <v/>
      </c>
      <c r="Y473" s="47">
        <f>RIGHT(B473,AB473)</f>
        <v/>
      </c>
      <c r="Z473" s="47">
        <f>W473&amp;X473&amp;Y473</f>
        <v/>
      </c>
      <c r="AA473" s="47">
        <f>LEFT(Y473,1)</f>
        <v/>
      </c>
      <c r="AB473" s="193">
        <f>IF(AC473&lt;&gt;"-",7,6)</f>
        <v/>
      </c>
      <c r="AC473" s="193" t="inlineStr">
        <is>
          <t>9</t>
        </is>
      </c>
    </row>
    <row r="474" ht="13.5" customHeight="1" s="521">
      <c r="A474" s="201" t="n">
        <v>1830</v>
      </c>
      <c r="B474" s="170" t="inlineStr">
        <is>
          <t>18-YL-92102R</t>
        </is>
      </c>
      <c r="C474" s="179" t="inlineStr">
        <is>
          <t>DCS</t>
        </is>
      </c>
      <c r="D474" s="179" t="inlineStr">
        <is>
          <t>18-PP-9201B RUN</t>
        </is>
      </c>
      <c r="E474" s="179" t="inlineStr">
        <is>
          <t>1830-PS07-921</t>
        </is>
      </c>
      <c r="F474" s="650" t="inlineStr">
        <is>
          <t>YL</t>
        </is>
      </c>
      <c r="G474" s="178" t="inlineStr">
        <is>
          <t>DCS-DI</t>
        </is>
      </c>
      <c r="H474" s="179" t="inlineStr">
        <is>
          <t>-</t>
        </is>
      </c>
      <c r="I474" s="178" t="inlineStr">
        <is>
          <t>DRY_x000D_(NO)</t>
        </is>
      </c>
      <c r="J474" s="202" t="inlineStr">
        <is>
          <t>DRY</t>
        </is>
      </c>
      <c r="K474" s="649" t="inlineStr">
        <is>
          <t>(NO)</t>
        </is>
      </c>
      <c r="L474" s="174" t="inlineStr">
        <is>
          <t>1</t>
        </is>
      </c>
      <c r="M474" s="178" t="inlineStr">
        <is>
          <t>-</t>
        </is>
      </c>
      <c r="N474" s="178" t="inlineStr">
        <is>
          <t>-</t>
        </is>
      </c>
      <c r="O474" s="178">
        <f>IF(N474="Yes","Y","N")</f>
        <v/>
      </c>
      <c r="P474" s="178" t="inlineStr">
        <is>
          <t>-</t>
        </is>
      </c>
      <c r="Q474" s="178" t="inlineStr">
        <is>
          <t>MCC</t>
        </is>
      </c>
      <c r="R474" s="181" t="inlineStr">
        <is>
          <t>C01</t>
        </is>
      </c>
      <c r="S474" s="170" t="n"/>
      <c r="U474" s="507" t="inlineStr">
        <is>
          <t>DI-RE</t>
        </is>
      </c>
      <c r="V474" s="201" t="n">
        <v>1830</v>
      </c>
      <c r="W474" s="9">
        <f>LEFT(B474,3)</f>
        <v/>
      </c>
      <c r="X474" s="47">
        <f>F474</f>
        <v/>
      </c>
      <c r="Y474" s="47">
        <f>RIGHT(B474,AB474)</f>
        <v/>
      </c>
      <c r="Z474" s="47">
        <f>W474&amp;X474&amp;Y474</f>
        <v/>
      </c>
      <c r="AA474" s="47">
        <f>LEFT(Y474,1)</f>
        <v/>
      </c>
      <c r="AB474" s="193">
        <f>IF(AC474&lt;&gt;"-",7,6)</f>
        <v/>
      </c>
      <c r="AC474" s="193" t="inlineStr">
        <is>
          <t>9</t>
        </is>
      </c>
    </row>
    <row r="475" ht="13.5" customHeight="1" s="521">
      <c r="A475" s="201" t="n">
        <v>1830</v>
      </c>
      <c r="B475" s="170" t="inlineStr">
        <is>
          <t>18-YL-92102F</t>
        </is>
      </c>
      <c r="C475" s="179" t="inlineStr">
        <is>
          <t>DCS</t>
        </is>
      </c>
      <c r="D475" s="179" t="inlineStr">
        <is>
          <t>18-PP-9201B FAULT</t>
        </is>
      </c>
      <c r="E475" s="179" t="inlineStr">
        <is>
          <t>1830-PS07-921</t>
        </is>
      </c>
      <c r="F475" s="650" t="inlineStr">
        <is>
          <t>YL</t>
        </is>
      </c>
      <c r="G475" s="178" t="inlineStr">
        <is>
          <t>DCS-DI</t>
        </is>
      </c>
      <c r="H475" s="179" t="inlineStr">
        <is>
          <t>-</t>
        </is>
      </c>
      <c r="I475" s="178" t="inlineStr">
        <is>
          <t>DRY_x000D_(NO)</t>
        </is>
      </c>
      <c r="J475" s="202" t="inlineStr">
        <is>
          <t>DRY</t>
        </is>
      </c>
      <c r="K475" s="649" t="inlineStr">
        <is>
          <t>(NO)</t>
        </is>
      </c>
      <c r="L475" s="174" t="inlineStr">
        <is>
          <t>1</t>
        </is>
      </c>
      <c r="M475" s="178" t="inlineStr">
        <is>
          <t>-</t>
        </is>
      </c>
      <c r="N475" s="178" t="inlineStr">
        <is>
          <t>-</t>
        </is>
      </c>
      <c r="O475" s="178">
        <f>IF(N475="Yes","Y","N")</f>
        <v/>
      </c>
      <c r="P475" s="178" t="inlineStr">
        <is>
          <t>-</t>
        </is>
      </c>
      <c r="Q475" s="178" t="inlineStr">
        <is>
          <t>MCC</t>
        </is>
      </c>
      <c r="R475" s="181" t="inlineStr">
        <is>
          <t>C01</t>
        </is>
      </c>
      <c r="S475" s="170" t="n"/>
      <c r="U475" s="507" t="inlineStr">
        <is>
          <t>DI-RE</t>
        </is>
      </c>
      <c r="V475" s="201" t="n">
        <v>1830</v>
      </c>
      <c r="W475" s="9">
        <f>LEFT(B475,3)</f>
        <v/>
      </c>
      <c r="X475" s="47">
        <f>F475</f>
        <v/>
      </c>
      <c r="Y475" s="47">
        <f>RIGHT(B475,AB475)</f>
        <v/>
      </c>
      <c r="Z475" s="47">
        <f>W475&amp;X475&amp;Y475</f>
        <v/>
      </c>
      <c r="AA475" s="47">
        <f>LEFT(Y475,1)</f>
        <v/>
      </c>
      <c r="AB475" s="193">
        <f>IF(AC475&lt;&gt;"-",7,6)</f>
        <v/>
      </c>
      <c r="AC475" s="193" t="inlineStr">
        <is>
          <t>9</t>
        </is>
      </c>
    </row>
    <row r="476" ht="13.5" customHeight="1" s="521">
      <c r="A476" s="201" t="n">
        <v>1830</v>
      </c>
      <c r="C476" s="179" t="n"/>
      <c r="D476" s="179" t="n"/>
      <c r="E476" s="179" t="n"/>
      <c r="F476" s="650" t="n"/>
      <c r="G476" s="178" t="n"/>
      <c r="H476" s="179" t="n"/>
      <c r="I476" s="178" t="n"/>
      <c r="J476" s="202" t="n"/>
      <c r="K476" s="649" t="n"/>
      <c r="L476" s="174" t="n"/>
      <c r="M476" s="178" t="n"/>
      <c r="N476" s="178" t="n"/>
      <c r="O476" s="178">
        <f>IF(N476="Yes","Y","N")</f>
        <v/>
      </c>
      <c r="P476" s="178" t="n"/>
      <c r="Q476" s="178" t="n"/>
      <c r="R476" s="181" t="n"/>
      <c r="S476" s="170" t="n"/>
      <c r="U476" s="193" t="inlineStr">
        <is>
          <t>AI-IS</t>
        </is>
      </c>
      <c r="V476" s="201" t="n">
        <v>1830</v>
      </c>
      <c r="W476" s="9">
        <f>LEFT(B476,3)</f>
        <v/>
      </c>
      <c r="X476" s="47">
        <f>F476</f>
        <v/>
      </c>
      <c r="Y476" s="47">
        <f>RIGHT(B476,AB476)</f>
        <v/>
      </c>
      <c r="Z476" s="47">
        <f>W476&amp;X476&amp;Y476</f>
        <v/>
      </c>
      <c r="AA476" s="47">
        <f>LEFT(Y476,1)</f>
        <v/>
      </c>
      <c r="AB476" s="193">
        <f>IF(AC476&lt;&gt;"-",7,6)</f>
        <v/>
      </c>
    </row>
    <row r="477" ht="13.5" customHeight="1" s="521">
      <c r="A477" s="201" t="n">
        <v>1830</v>
      </c>
      <c r="B477" s="170" t="inlineStr">
        <is>
          <t>18-HS-HEF102AS</t>
        </is>
      </c>
      <c r="C477" s="179" t="inlineStr">
        <is>
          <t>DCS</t>
        </is>
      </c>
      <c r="D477" s="198" t="inlineStr">
        <is>
          <t>边墙风机1830-HEF-102A/103A启动</t>
        </is>
      </c>
      <c r="E477" s="179" t="inlineStr">
        <is>
          <t>-</t>
        </is>
      </c>
      <c r="F477" s="650" t="inlineStr">
        <is>
          <t>HS</t>
        </is>
      </c>
      <c r="G477" s="178" t="inlineStr">
        <is>
          <t>DCS-DO</t>
        </is>
      </c>
      <c r="H477" s="179" t="inlineStr">
        <is>
          <t>Yes</t>
        </is>
      </c>
      <c r="I477" s="178" t="inlineStr">
        <is>
          <t>DRY_x000D_
(NO)</t>
        </is>
      </c>
      <c r="J477" s="202" t="inlineStr">
        <is>
          <t>DRY</t>
        </is>
      </c>
      <c r="K477" s="649" t="inlineStr">
        <is>
          <t>(NO)</t>
        </is>
      </c>
      <c r="L477" s="174" t="inlineStr">
        <is>
          <t>1</t>
        </is>
      </c>
      <c r="M477" s="178" t="inlineStr">
        <is>
          <t>-</t>
        </is>
      </c>
      <c r="N477" s="178" t="inlineStr">
        <is>
          <t>-</t>
        </is>
      </c>
      <c r="O477" s="178">
        <f>IF(N477="Yes","Y","N")</f>
        <v/>
      </c>
      <c r="P477" s="178" t="inlineStr">
        <is>
          <t>-</t>
        </is>
      </c>
      <c r="Q477" s="178" t="inlineStr">
        <is>
          <t>MCC</t>
        </is>
      </c>
      <c r="R477" s="181" t="inlineStr">
        <is>
          <t>C01</t>
        </is>
      </c>
      <c r="S477" s="170" t="n"/>
      <c r="U477" s="507" t="inlineStr">
        <is>
          <t>DOR-Dry</t>
        </is>
      </c>
      <c r="V477" s="201" t="n">
        <v>1830</v>
      </c>
      <c r="W477" s="9">
        <f>LEFT(B477,3)</f>
        <v/>
      </c>
      <c r="X477" s="47">
        <f>F477</f>
        <v/>
      </c>
      <c r="Y477" s="47">
        <f>RIGHT(B477,AB477)</f>
        <v/>
      </c>
      <c r="Z477" s="47">
        <f>W477&amp;X477&amp;Y477</f>
        <v/>
      </c>
      <c r="AA477" s="47">
        <f>LEFT(Y477,1)</f>
        <v/>
      </c>
      <c r="AB477" s="193" t="n">
        <v>9</v>
      </c>
      <c r="AC477" s="193" t="inlineStr">
        <is>
          <t>F</t>
        </is>
      </c>
    </row>
    <row r="478" ht="13.5" customHeight="1" s="521">
      <c r="A478" s="201" t="n">
        <v>1830</v>
      </c>
      <c r="B478" s="170" t="inlineStr">
        <is>
          <t>18-HS-HEF102BS</t>
        </is>
      </c>
      <c r="C478" s="179" t="inlineStr">
        <is>
          <t>DCS</t>
        </is>
      </c>
      <c r="D478" s="198" t="inlineStr">
        <is>
          <t>边墙风机1830-HEF-102B/103B启动</t>
        </is>
      </c>
      <c r="E478" s="179" t="inlineStr">
        <is>
          <t>-</t>
        </is>
      </c>
      <c r="F478" s="650" t="inlineStr">
        <is>
          <t>HS</t>
        </is>
      </c>
      <c r="G478" s="178" t="inlineStr">
        <is>
          <t>DCS-DO</t>
        </is>
      </c>
      <c r="H478" s="179" t="inlineStr">
        <is>
          <t>Yes</t>
        </is>
      </c>
      <c r="I478" s="178" t="inlineStr">
        <is>
          <t>DRY_x000D_
(NO)</t>
        </is>
      </c>
      <c r="J478" s="202" t="inlineStr">
        <is>
          <t>DRY</t>
        </is>
      </c>
      <c r="K478" s="649" t="inlineStr">
        <is>
          <t>(NO)</t>
        </is>
      </c>
      <c r="L478" s="174" t="inlineStr">
        <is>
          <t>1</t>
        </is>
      </c>
      <c r="M478" s="178" t="inlineStr">
        <is>
          <t>-</t>
        </is>
      </c>
      <c r="N478" s="178" t="inlineStr">
        <is>
          <t>-</t>
        </is>
      </c>
      <c r="O478" s="178">
        <f>IF(N478="Yes","Y","N")</f>
        <v/>
      </c>
      <c r="P478" s="178" t="inlineStr">
        <is>
          <t>-</t>
        </is>
      </c>
      <c r="Q478" s="178" t="inlineStr">
        <is>
          <t>MCC</t>
        </is>
      </c>
      <c r="R478" s="181" t="inlineStr">
        <is>
          <t>C01</t>
        </is>
      </c>
      <c r="S478" s="170" t="n"/>
      <c r="U478" s="507" t="inlineStr">
        <is>
          <t>DOR-Dry</t>
        </is>
      </c>
      <c r="V478" s="201" t="n">
        <v>1830</v>
      </c>
      <c r="W478" s="9">
        <f>LEFT(B478,3)</f>
        <v/>
      </c>
      <c r="X478" s="47">
        <f>F478</f>
        <v/>
      </c>
      <c r="Y478" s="47">
        <f>RIGHT(B478,AB478)</f>
        <v/>
      </c>
      <c r="Z478" s="47">
        <f>W478&amp;X478&amp;Y478</f>
        <v/>
      </c>
      <c r="AA478" s="47">
        <f>LEFT(Y478,1)</f>
        <v/>
      </c>
      <c r="AB478" s="193" t="n">
        <v>9</v>
      </c>
      <c r="AC478" s="193" t="inlineStr">
        <is>
          <t>F</t>
        </is>
      </c>
    </row>
    <row r="479" ht="13.5" customHeight="1" s="521">
      <c r="A479" s="201" t="n">
        <v>1830</v>
      </c>
      <c r="B479" s="170" t="inlineStr">
        <is>
          <t>18-HS-HEF104AS</t>
        </is>
      </c>
      <c r="C479" s="179" t="inlineStr">
        <is>
          <t>DCS</t>
        </is>
      </c>
      <c r="D479" s="198" t="inlineStr">
        <is>
          <t>边墙风机1830-HEF-104A启动</t>
        </is>
      </c>
      <c r="E479" s="179" t="inlineStr">
        <is>
          <t>-</t>
        </is>
      </c>
      <c r="F479" s="650" t="inlineStr">
        <is>
          <t>HS</t>
        </is>
      </c>
      <c r="G479" s="178" t="inlineStr">
        <is>
          <t>DCS-DO</t>
        </is>
      </c>
      <c r="H479" s="179" t="inlineStr">
        <is>
          <t>Yes</t>
        </is>
      </c>
      <c r="I479" s="178" t="inlineStr">
        <is>
          <t>DRY_x000D_
(NO)</t>
        </is>
      </c>
      <c r="J479" s="202" t="inlineStr">
        <is>
          <t>DRY</t>
        </is>
      </c>
      <c r="K479" s="649" t="inlineStr">
        <is>
          <t>(NO)</t>
        </is>
      </c>
      <c r="L479" s="174" t="inlineStr">
        <is>
          <t>1</t>
        </is>
      </c>
      <c r="M479" s="178" t="inlineStr">
        <is>
          <t>-</t>
        </is>
      </c>
      <c r="N479" s="178" t="inlineStr">
        <is>
          <t>-</t>
        </is>
      </c>
      <c r="O479" s="178">
        <f>IF(N479="Yes","Y","N")</f>
        <v/>
      </c>
      <c r="P479" s="178" t="inlineStr">
        <is>
          <t>-</t>
        </is>
      </c>
      <c r="Q479" s="178" t="inlineStr">
        <is>
          <t>MCC</t>
        </is>
      </c>
      <c r="R479" s="181" t="inlineStr">
        <is>
          <t>C01</t>
        </is>
      </c>
      <c r="S479" s="170" t="n"/>
      <c r="U479" s="507" t="inlineStr">
        <is>
          <t>DOR-Dry</t>
        </is>
      </c>
      <c r="V479" s="201" t="n">
        <v>1830</v>
      </c>
      <c r="W479" s="9">
        <f>LEFT(B479,3)</f>
        <v/>
      </c>
      <c r="X479" s="47">
        <f>F479</f>
        <v/>
      </c>
      <c r="Y479" s="47">
        <f>RIGHT(B479,AB479)</f>
        <v/>
      </c>
      <c r="Z479" s="47">
        <f>W479&amp;X479&amp;Y479</f>
        <v/>
      </c>
      <c r="AA479" s="47">
        <f>LEFT(Y479,1)</f>
        <v/>
      </c>
      <c r="AB479" s="193" t="n">
        <v>9</v>
      </c>
      <c r="AC479" s="193" t="inlineStr">
        <is>
          <t>F</t>
        </is>
      </c>
    </row>
    <row r="480" ht="13.5" customHeight="1" s="521">
      <c r="A480" s="201" t="n">
        <v>1830</v>
      </c>
      <c r="B480" s="170" t="inlineStr">
        <is>
          <t>18-HS-HEF104BS</t>
        </is>
      </c>
      <c r="C480" s="179" t="inlineStr">
        <is>
          <t>DCS</t>
        </is>
      </c>
      <c r="D480" s="198" t="inlineStr">
        <is>
          <t>边墙风机1830-HEF-104B/105B启动</t>
        </is>
      </c>
      <c r="E480" s="179" t="inlineStr">
        <is>
          <t>-</t>
        </is>
      </c>
      <c r="F480" s="650" t="inlineStr">
        <is>
          <t>HS</t>
        </is>
      </c>
      <c r="G480" s="178" t="inlineStr">
        <is>
          <t>DCS-DO</t>
        </is>
      </c>
      <c r="H480" s="179" t="inlineStr">
        <is>
          <t>Yes</t>
        </is>
      </c>
      <c r="I480" s="178" t="inlineStr">
        <is>
          <t>DRY_x000D_
(NO)</t>
        </is>
      </c>
      <c r="J480" s="202" t="inlineStr">
        <is>
          <t>DRY</t>
        </is>
      </c>
      <c r="K480" s="649" t="inlineStr">
        <is>
          <t>(NO)</t>
        </is>
      </c>
      <c r="L480" s="174" t="inlineStr">
        <is>
          <t>1</t>
        </is>
      </c>
      <c r="M480" s="178" t="inlineStr">
        <is>
          <t>-</t>
        </is>
      </c>
      <c r="N480" s="178" t="inlineStr">
        <is>
          <t>-</t>
        </is>
      </c>
      <c r="O480" s="178">
        <f>IF(N480="Yes","Y","N")</f>
        <v/>
      </c>
      <c r="P480" s="178" t="inlineStr">
        <is>
          <t>-</t>
        </is>
      </c>
      <c r="Q480" s="178" t="inlineStr">
        <is>
          <t>MCC</t>
        </is>
      </c>
      <c r="R480" s="181" t="inlineStr">
        <is>
          <t>C01</t>
        </is>
      </c>
      <c r="S480" s="170" t="n"/>
      <c r="U480" s="507" t="inlineStr">
        <is>
          <t>DOR-Dry</t>
        </is>
      </c>
      <c r="V480" s="201" t="n">
        <v>1830</v>
      </c>
      <c r="W480" s="9">
        <f>LEFT(B480,3)</f>
        <v/>
      </c>
      <c r="X480" s="47">
        <f>F480</f>
        <v/>
      </c>
      <c r="Y480" s="47">
        <f>RIGHT(B480,AB480)</f>
        <v/>
      </c>
      <c r="Z480" s="47">
        <f>W480&amp;X480&amp;Y480</f>
        <v/>
      </c>
      <c r="AA480" s="47">
        <f>LEFT(Y480,1)</f>
        <v/>
      </c>
      <c r="AB480" s="193" t="n">
        <v>9</v>
      </c>
      <c r="AC480" s="193" t="inlineStr">
        <is>
          <t>F</t>
        </is>
      </c>
    </row>
    <row r="481" ht="13.5" customHeight="1" s="521">
      <c r="A481" s="201" t="n">
        <v>1830</v>
      </c>
      <c r="C481" s="179" t="n"/>
      <c r="D481" s="179" t="n"/>
      <c r="E481" s="179" t="n"/>
      <c r="F481" s="650" t="n"/>
      <c r="G481" s="178" t="n"/>
      <c r="H481" s="179" t="n"/>
      <c r="I481" s="178" t="n"/>
      <c r="J481" s="202" t="n"/>
      <c r="K481" s="649" t="n"/>
      <c r="L481" s="174" t="n"/>
      <c r="M481" s="178" t="n"/>
      <c r="N481" s="178" t="n"/>
      <c r="O481" s="178">
        <f>IF(N481="Yes","Y","N")</f>
        <v/>
      </c>
      <c r="P481" s="178" t="n"/>
      <c r="Q481" s="178" t="n"/>
      <c r="R481" s="181" t="n"/>
      <c r="S481" s="170" t="n"/>
      <c r="U481" s="193" t="inlineStr">
        <is>
          <t>AI-IS</t>
        </is>
      </c>
      <c r="V481" s="201" t="n">
        <v>1830</v>
      </c>
      <c r="W481" s="9">
        <f>LEFT(B481,3)</f>
        <v/>
      </c>
      <c r="X481" s="47">
        <f>F481</f>
        <v/>
      </c>
      <c r="Y481" s="47">
        <f>RIGHT(B481,AB481)</f>
        <v/>
      </c>
      <c r="Z481" s="47">
        <f>W481&amp;X481&amp;Y481</f>
        <v/>
      </c>
      <c r="AA481" s="47">
        <f>LEFT(Y481,1)</f>
        <v/>
      </c>
      <c r="AB481" s="193">
        <f>IF(AC481&lt;&gt;"-",7,6)</f>
        <v/>
      </c>
    </row>
    <row r="482" ht="13.5" customHeight="1" s="521">
      <c r="A482" s="201" t="n">
        <v>1830</v>
      </c>
      <c r="B482" s="197" t="inlineStr">
        <is>
          <t>上海博隆风送系统</t>
        </is>
      </c>
      <c r="C482" s="179" t="n"/>
      <c r="D482" s="179" t="n"/>
      <c r="E482" s="179" t="n"/>
      <c r="F482" s="650" t="n"/>
      <c r="G482" s="178" t="n"/>
      <c r="H482" s="179" t="n"/>
      <c r="I482" s="178" t="n"/>
      <c r="J482" s="202" t="n"/>
      <c r="K482" s="649" t="n"/>
      <c r="L482" s="174" t="n"/>
      <c r="M482" s="178" t="n"/>
      <c r="N482" s="178" t="n"/>
      <c r="O482" s="178">
        <f>IF(N482="Yes","Y","N")</f>
        <v/>
      </c>
      <c r="P482" s="178" t="n"/>
      <c r="Q482" s="178" t="n"/>
      <c r="R482" s="181" t="n"/>
      <c r="S482" s="170" t="n"/>
      <c r="U482" s="193" t="inlineStr">
        <is>
          <t>AI-IS</t>
        </is>
      </c>
      <c r="V482" s="201" t="n">
        <v>1830</v>
      </c>
      <c r="X482" s="47" t="n"/>
      <c r="Y482" s="47">
        <f>RIGHT(B482,AB482)</f>
        <v/>
      </c>
      <c r="Z482" s="47" t="n"/>
      <c r="AA482" s="47" t="n"/>
    </row>
    <row r="483" ht="13.5" customHeight="1" s="521">
      <c r="A483" s="201" t="n">
        <v>1830</v>
      </c>
      <c r="B483" s="170" t="inlineStr">
        <is>
          <t>18-HS-35103</t>
        </is>
      </c>
      <c r="C483" s="179" t="inlineStr">
        <is>
          <t>DCS</t>
        </is>
      </c>
      <c r="D483" s="198" t="inlineStr">
        <is>
          <t>排气过滤器18-FL-3501X反吹启/停控制</t>
        </is>
      </c>
      <c r="E483" s="179" t="inlineStr">
        <is>
          <t>1830-PS07-351</t>
        </is>
      </c>
      <c r="F483" s="650" t="inlineStr">
        <is>
          <t>HS</t>
        </is>
      </c>
      <c r="G483" s="178" t="inlineStr">
        <is>
          <t>DCS-DO</t>
        </is>
      </c>
      <c r="H483" s="179" t="inlineStr">
        <is>
          <t>-</t>
        </is>
      </c>
      <c r="I483" s="178" t="inlineStr">
        <is>
          <t>WET（NO）</t>
        </is>
      </c>
      <c r="J483" s="202" t="inlineStr">
        <is>
          <t>WET</t>
        </is>
      </c>
      <c r="K483" s="649" t="inlineStr">
        <is>
          <t>（NO）</t>
        </is>
      </c>
      <c r="L483" s="174" t="inlineStr">
        <is>
          <t>1</t>
        </is>
      </c>
      <c r="M483" s="178" t="inlineStr">
        <is>
          <t>220VAC</t>
        </is>
      </c>
      <c r="N483" s="178" t="inlineStr">
        <is>
          <t>-</t>
        </is>
      </c>
      <c r="O483" s="178">
        <f>IF(N483="Yes","Y","N")</f>
        <v/>
      </c>
      <c r="P483" s="178" t="inlineStr">
        <is>
          <t>-</t>
        </is>
      </c>
      <c r="Q483" s="178" t="inlineStr">
        <is>
          <t>-</t>
        </is>
      </c>
      <c r="R483" s="181" t="inlineStr">
        <is>
          <t>C01</t>
        </is>
      </c>
      <c r="S483" s="176" t="inlineStr">
        <is>
          <t>无电缆信息</t>
        </is>
      </c>
      <c r="U483" s="507" t="inlineStr">
        <is>
          <t>DO-24V</t>
        </is>
      </c>
      <c r="V483" s="201" t="n">
        <v>1830</v>
      </c>
      <c r="W483" s="9">
        <f>LEFT(B483,3)</f>
        <v/>
      </c>
      <c r="X483" s="47">
        <f>F483</f>
        <v/>
      </c>
      <c r="Y483" s="47">
        <f>RIGHT(B483,AB483)</f>
        <v/>
      </c>
      <c r="Z483" s="47">
        <f>W483&amp;X483&amp;Y483</f>
        <v/>
      </c>
      <c r="AA483" s="47">
        <f>LEFT(Y483,1)</f>
        <v/>
      </c>
      <c r="AB483" s="193">
        <f>IF(AC483&lt;&gt;"-",7,6)</f>
        <v/>
      </c>
      <c r="AC483" s="193" t="inlineStr">
        <is>
          <t>-</t>
        </is>
      </c>
    </row>
    <row r="484" ht="13.5" customHeight="1" s="521">
      <c r="A484" s="201" t="n">
        <v>1830</v>
      </c>
      <c r="B484" s="170" t="inlineStr">
        <is>
          <t>18-YL-35103RN</t>
        </is>
      </c>
      <c r="C484" s="179" t="inlineStr">
        <is>
          <t>DCS</t>
        </is>
      </c>
      <c r="D484" s="198" t="inlineStr">
        <is>
          <t>排气过滤器18-FL-3501X反吹运行状态</t>
        </is>
      </c>
      <c r="E484" s="179" t="inlineStr">
        <is>
          <t>1830-PS07-351</t>
        </is>
      </c>
      <c r="F484" s="650" t="inlineStr">
        <is>
          <t>YL</t>
        </is>
      </c>
      <c r="G484" s="178" t="inlineStr">
        <is>
          <t>DCS-DI</t>
        </is>
      </c>
      <c r="H484" s="179" t="inlineStr">
        <is>
          <t>-</t>
        </is>
      </c>
      <c r="I484" s="178" t="inlineStr">
        <is>
          <t>DRY_x000D_(NO)</t>
        </is>
      </c>
      <c r="J484" s="202" t="inlineStr">
        <is>
          <t>DRY</t>
        </is>
      </c>
      <c r="K484" s="649" t="inlineStr">
        <is>
          <t>(NO)</t>
        </is>
      </c>
      <c r="L484" s="174" t="inlineStr">
        <is>
          <t>1</t>
        </is>
      </c>
      <c r="M484" s="178" t="inlineStr">
        <is>
          <t>-</t>
        </is>
      </c>
      <c r="N484" s="178" t="inlineStr">
        <is>
          <t>-</t>
        </is>
      </c>
      <c r="O484" s="178">
        <f>IF(N484="Yes","Y","N")</f>
        <v/>
      </c>
      <c r="P484" s="178" t="inlineStr">
        <is>
          <t>-</t>
        </is>
      </c>
      <c r="Q484" s="178" t="inlineStr">
        <is>
          <t>-</t>
        </is>
      </c>
      <c r="R484" s="181" t="inlineStr">
        <is>
          <t>C01</t>
        </is>
      </c>
      <c r="S484" s="176" t="inlineStr">
        <is>
          <t>无电缆信息</t>
        </is>
      </c>
      <c r="U484" s="507" t="inlineStr">
        <is>
          <t>DI-RE</t>
        </is>
      </c>
      <c r="V484" s="201" t="n">
        <v>1830</v>
      </c>
      <c r="W484" s="9">
        <f>LEFT(B484,3)</f>
        <v/>
      </c>
      <c r="X484" s="47">
        <f>F484</f>
        <v/>
      </c>
      <c r="Y484" s="47">
        <f>RIGHT(B484,AB484)</f>
        <v/>
      </c>
      <c r="Z484" s="47">
        <f>W484&amp;X484&amp;Y484</f>
        <v/>
      </c>
      <c r="AA484" s="47">
        <f>LEFT(Y484,1)</f>
        <v/>
      </c>
      <c r="AB484" s="193" t="n">
        <v>8</v>
      </c>
      <c r="AC484" s="193" t="inlineStr">
        <is>
          <t>5</t>
        </is>
      </c>
    </row>
    <row r="485" ht="13.5" customHeight="1" s="521">
      <c r="A485" s="201" t="n">
        <v>1830</v>
      </c>
      <c r="B485" s="170" t="inlineStr">
        <is>
          <t>18-LHS-35103REM</t>
        </is>
      </c>
      <c r="C485" s="179" t="inlineStr">
        <is>
          <t>DCS</t>
        </is>
      </c>
      <c r="D485" s="198" t="inlineStr">
        <is>
          <t>排气过滤器18-FL-3501X反吹远程状态</t>
        </is>
      </c>
      <c r="E485" s="179" t="inlineStr">
        <is>
          <t>1830-PS07-351</t>
        </is>
      </c>
      <c r="F485" s="650" t="inlineStr">
        <is>
          <t>LHS</t>
        </is>
      </c>
      <c r="G485" s="178" t="inlineStr">
        <is>
          <t>DCS-DI</t>
        </is>
      </c>
      <c r="H485" s="179" t="inlineStr">
        <is>
          <t>-</t>
        </is>
      </c>
      <c r="I485" s="178" t="inlineStr">
        <is>
          <t>DRY_x000D_(NO)</t>
        </is>
      </c>
      <c r="J485" s="202" t="inlineStr">
        <is>
          <t>DRY</t>
        </is>
      </c>
      <c r="K485" s="649" t="inlineStr">
        <is>
          <t>(NO)</t>
        </is>
      </c>
      <c r="L485" s="174" t="inlineStr">
        <is>
          <t>1</t>
        </is>
      </c>
      <c r="M485" s="178" t="inlineStr">
        <is>
          <t>-</t>
        </is>
      </c>
      <c r="N485" s="178" t="inlineStr">
        <is>
          <t>-</t>
        </is>
      </c>
      <c r="O485" s="178">
        <f>IF(N485="Yes","Y","N")</f>
        <v/>
      </c>
      <c r="P485" s="178" t="inlineStr">
        <is>
          <t>-</t>
        </is>
      </c>
      <c r="Q485" s="178" t="inlineStr">
        <is>
          <t>-</t>
        </is>
      </c>
      <c r="R485" s="181" t="inlineStr">
        <is>
          <t>C01</t>
        </is>
      </c>
      <c r="S485" s="176" t="inlineStr">
        <is>
          <t>无电缆信息</t>
        </is>
      </c>
      <c r="U485" s="507" t="inlineStr">
        <is>
          <t>DI-RE</t>
        </is>
      </c>
      <c r="V485" s="201" t="n">
        <v>1830</v>
      </c>
      <c r="W485" s="9">
        <f>LEFT(B485,3)</f>
        <v/>
      </c>
      <c r="X485" s="47">
        <f>F485</f>
        <v/>
      </c>
      <c r="Y485" s="47">
        <f>RIGHT(B485,AB485)</f>
        <v/>
      </c>
      <c r="Z485" s="47">
        <f>W485&amp;X485&amp;Y485</f>
        <v/>
      </c>
      <c r="AA485" s="47">
        <f>LEFT(Y485,1)</f>
        <v/>
      </c>
      <c r="AB485" s="193" t="n">
        <v>9</v>
      </c>
      <c r="AC485" s="193" t="inlineStr">
        <is>
          <t>1</t>
        </is>
      </c>
    </row>
    <row r="486" ht="13.5" customHeight="1" s="521">
      <c r="A486" s="201" t="n">
        <v>1830</v>
      </c>
      <c r="B486" s="170" t="inlineStr">
        <is>
          <t>18-PDI-35102</t>
        </is>
      </c>
      <c r="C486" s="179" t="inlineStr">
        <is>
          <t>DCS</t>
        </is>
      </c>
      <c r="D486" s="198" t="inlineStr">
        <is>
          <t>排气过滤器18-FL-3501X差压显示</t>
        </is>
      </c>
      <c r="E486" s="179" t="inlineStr">
        <is>
          <t>1830-PS07-351</t>
        </is>
      </c>
      <c r="F486" s="650" t="inlineStr">
        <is>
          <t>PDI</t>
        </is>
      </c>
      <c r="G486" s="178" t="inlineStr">
        <is>
          <t>DCS-AI</t>
        </is>
      </c>
      <c r="H486" s="179" t="inlineStr">
        <is>
          <t>-</t>
        </is>
      </c>
      <c r="I486" s="178" t="inlineStr">
        <is>
          <t>4~20mA_x000D_
HART</t>
        </is>
      </c>
      <c r="J486" s="202" t="inlineStr">
        <is>
          <t>4~20mA</t>
        </is>
      </c>
      <c r="K486" s="649" t="inlineStr">
        <is>
          <t>HART</t>
        </is>
      </c>
      <c r="L486" s="174" t="inlineStr">
        <is>
          <t>1</t>
        </is>
      </c>
      <c r="M486" s="178" t="inlineStr">
        <is>
          <t>-</t>
        </is>
      </c>
      <c r="N486" s="178" t="inlineStr">
        <is>
          <t>Yes</t>
        </is>
      </c>
      <c r="O486" s="178">
        <f>IF(N486="Yes","Y","N")</f>
        <v/>
      </c>
      <c r="P486" s="178" t="inlineStr">
        <is>
          <t>-</t>
        </is>
      </c>
      <c r="Q486" s="178" t="inlineStr">
        <is>
          <t>-</t>
        </is>
      </c>
      <c r="R486" s="181" t="inlineStr">
        <is>
          <t>C01</t>
        </is>
      </c>
      <c r="S486" s="170" t="inlineStr">
        <is>
          <t>DCS</t>
        </is>
      </c>
      <c r="T486" s="193" t="inlineStr">
        <is>
          <t>18-3501-DJB-0019</t>
        </is>
      </c>
      <c r="U486" s="509" t="inlineStr">
        <is>
          <t>AI-IS</t>
        </is>
      </c>
      <c r="V486" s="201" t="n">
        <v>1830</v>
      </c>
      <c r="W486" s="9">
        <f>LEFT(B486,3)</f>
        <v/>
      </c>
      <c r="X486" s="47">
        <f>F486</f>
        <v/>
      </c>
      <c r="Y486" s="47">
        <f>RIGHT(B486,AB486)</f>
        <v/>
      </c>
      <c r="Z486" s="47">
        <f>W486&amp;X486&amp;Y486</f>
        <v/>
      </c>
      <c r="AA486" s="47">
        <f>LEFT(Y486,1)</f>
        <v/>
      </c>
      <c r="AB486" s="193">
        <f>IF(AC486&lt;&gt;"-",7,6)</f>
        <v/>
      </c>
      <c r="AC486" s="193" t="inlineStr">
        <is>
          <t>-</t>
        </is>
      </c>
    </row>
    <row r="487" ht="13.5" customHeight="1" s="521">
      <c r="A487" s="201" t="n">
        <v>1830</v>
      </c>
      <c r="B487" s="170" t="inlineStr">
        <is>
          <t>18-XZH-35103</t>
        </is>
      </c>
      <c r="C487" s="179" t="inlineStr">
        <is>
          <t>DCS</t>
        </is>
      </c>
      <c r="D487" s="198" t="inlineStr">
        <is>
          <t>手动蝶阀18-BV-35103开状态</t>
        </is>
      </c>
      <c r="E487" s="179" t="inlineStr">
        <is>
          <t>1830-PS07-351</t>
        </is>
      </c>
      <c r="F487" s="650" t="inlineStr">
        <is>
          <t>XZH</t>
        </is>
      </c>
      <c r="G487" s="178" t="inlineStr">
        <is>
          <t>DCS-DI</t>
        </is>
      </c>
      <c r="H487" s="179" t="inlineStr">
        <is>
          <t>-</t>
        </is>
      </c>
      <c r="I487" s="178" t="inlineStr">
        <is>
          <t>NAMUR(NC)</t>
        </is>
      </c>
      <c r="J487" s="202" t="inlineStr">
        <is>
          <t>NAMUR</t>
        </is>
      </c>
      <c r="K487" s="649" t="inlineStr">
        <is>
          <t>(NC)</t>
        </is>
      </c>
      <c r="L487" s="174" t="inlineStr">
        <is>
          <t>1</t>
        </is>
      </c>
      <c r="M487" s="178" t="inlineStr">
        <is>
          <t>-</t>
        </is>
      </c>
      <c r="N487" s="178" t="inlineStr">
        <is>
          <t>Yes</t>
        </is>
      </c>
      <c r="O487" s="178">
        <f>IF(N487="Yes","Y","N")</f>
        <v/>
      </c>
      <c r="P487" s="178" t="inlineStr">
        <is>
          <t>-</t>
        </is>
      </c>
      <c r="Q487" s="178" t="inlineStr">
        <is>
          <t>-</t>
        </is>
      </c>
      <c r="R487" s="181" t="inlineStr">
        <is>
          <t>C01</t>
        </is>
      </c>
      <c r="S487" s="170" t="inlineStr">
        <is>
          <t>DCS</t>
        </is>
      </c>
      <c r="T487" s="193" t="inlineStr">
        <is>
          <t>18-3501-DJB-0018</t>
        </is>
      </c>
      <c r="U487" s="507" t="inlineStr">
        <is>
          <t>DI-MI</t>
        </is>
      </c>
      <c r="V487" s="201" t="n">
        <v>1830</v>
      </c>
      <c r="W487" s="9">
        <f>LEFT(B487,3)</f>
        <v/>
      </c>
      <c r="X487" s="47">
        <f>F487</f>
        <v/>
      </c>
      <c r="Y487" s="47">
        <f>RIGHT(B487,AB487)</f>
        <v/>
      </c>
      <c r="Z487" s="47">
        <f>W487&amp;X487&amp;Y487</f>
        <v/>
      </c>
      <c r="AA487" s="47">
        <f>LEFT(Y487,1)</f>
        <v/>
      </c>
      <c r="AB487" s="193">
        <f>IF(AC487&lt;&gt;"-",7,6)</f>
        <v/>
      </c>
      <c r="AC487" s="193" t="inlineStr">
        <is>
          <t>-</t>
        </is>
      </c>
    </row>
    <row r="488" ht="13.5" customHeight="1" s="521">
      <c r="A488" s="201" t="n">
        <v>1830</v>
      </c>
      <c r="B488" s="170" t="inlineStr">
        <is>
          <t>18-XZL-35103</t>
        </is>
      </c>
      <c r="C488" s="179" t="inlineStr">
        <is>
          <t>DCS</t>
        </is>
      </c>
      <c r="D488" s="198" t="inlineStr">
        <is>
          <t>手动蝶阀18-BV-35103关状态</t>
        </is>
      </c>
      <c r="E488" s="179" t="inlineStr">
        <is>
          <t>1830-PS07-351</t>
        </is>
      </c>
      <c r="F488" s="650" t="inlineStr">
        <is>
          <t>XZL</t>
        </is>
      </c>
      <c r="G488" s="178" t="inlineStr">
        <is>
          <t>DCS-DI</t>
        </is>
      </c>
      <c r="H488" s="179" t="inlineStr">
        <is>
          <t>-</t>
        </is>
      </c>
      <c r="I488" s="178" t="inlineStr">
        <is>
          <t>NAMUR(NC)</t>
        </is>
      </c>
      <c r="J488" s="202" t="inlineStr">
        <is>
          <t>NAMUR</t>
        </is>
      </c>
      <c r="K488" s="649" t="inlineStr">
        <is>
          <t>(NC)</t>
        </is>
      </c>
      <c r="L488" s="174" t="inlineStr">
        <is>
          <t>1</t>
        </is>
      </c>
      <c r="M488" s="178" t="inlineStr">
        <is>
          <t>-</t>
        </is>
      </c>
      <c r="N488" s="178" t="inlineStr">
        <is>
          <t>Yes</t>
        </is>
      </c>
      <c r="O488" s="178">
        <f>IF(N488="Yes","Y","N")</f>
        <v/>
      </c>
      <c r="P488" s="178" t="inlineStr">
        <is>
          <t>-</t>
        </is>
      </c>
      <c r="Q488" s="178" t="inlineStr">
        <is>
          <t>-</t>
        </is>
      </c>
      <c r="R488" s="181" t="inlineStr">
        <is>
          <t>C01</t>
        </is>
      </c>
      <c r="S488" s="170" t="inlineStr">
        <is>
          <t>DCS</t>
        </is>
      </c>
      <c r="T488" s="193" t="inlineStr">
        <is>
          <t>18-3501-DJB-0018</t>
        </is>
      </c>
      <c r="U488" s="507" t="inlineStr">
        <is>
          <t>DI-MI</t>
        </is>
      </c>
      <c r="V488" s="201" t="n">
        <v>1830</v>
      </c>
      <c r="W488" s="9">
        <f>LEFT(B488,3)</f>
        <v/>
      </c>
      <c r="X488" s="47">
        <f>F488</f>
        <v/>
      </c>
      <c r="Y488" s="47">
        <f>RIGHT(B488,AB488)</f>
        <v/>
      </c>
      <c r="Z488" s="47">
        <f>W488&amp;X488&amp;Y488</f>
        <v/>
      </c>
      <c r="AA488" s="47">
        <f>LEFT(Y488,1)</f>
        <v/>
      </c>
      <c r="AB488" s="193">
        <f>IF(AC488&lt;&gt;"-",7,6)</f>
        <v/>
      </c>
      <c r="AC488" s="193" t="inlineStr">
        <is>
          <t>-</t>
        </is>
      </c>
    </row>
    <row r="489" ht="13.5" customHeight="1" s="521">
      <c r="A489" s="201" t="n">
        <v>1830</v>
      </c>
      <c r="B489" s="170" t="inlineStr">
        <is>
          <t>18-PI-35101</t>
        </is>
      </c>
      <c r="C489" s="179" t="inlineStr">
        <is>
          <t>DCS</t>
        </is>
      </c>
      <c r="D489" s="198" t="inlineStr">
        <is>
          <t>粉料料仓18-VS-3501X顶部压力显示</t>
        </is>
      </c>
      <c r="E489" s="179" t="inlineStr">
        <is>
          <t>1830-PS07-351</t>
        </is>
      </c>
      <c r="F489" s="650" t="inlineStr">
        <is>
          <t>PI</t>
        </is>
      </c>
      <c r="G489" s="178" t="inlineStr">
        <is>
          <t>DCS-AI</t>
        </is>
      </c>
      <c r="H489" s="179" t="inlineStr">
        <is>
          <t>-</t>
        </is>
      </c>
      <c r="I489" s="178" t="inlineStr">
        <is>
          <t>4~20mA_x000D_
HART</t>
        </is>
      </c>
      <c r="J489" s="202" t="inlineStr">
        <is>
          <t>4~20mA</t>
        </is>
      </c>
      <c r="K489" s="649" t="inlineStr">
        <is>
          <t>HART</t>
        </is>
      </c>
      <c r="L489" s="174" t="inlineStr">
        <is>
          <t>1</t>
        </is>
      </c>
      <c r="M489" s="178" t="inlineStr">
        <is>
          <t>-</t>
        </is>
      </c>
      <c r="N489" s="178" t="inlineStr">
        <is>
          <t>Yes</t>
        </is>
      </c>
      <c r="O489" s="178">
        <f>IF(N489="Yes","Y","N")</f>
        <v/>
      </c>
      <c r="P489" s="178" t="inlineStr">
        <is>
          <t>-</t>
        </is>
      </c>
      <c r="Q489" s="178" t="inlineStr">
        <is>
          <t>-</t>
        </is>
      </c>
      <c r="R489" s="181" t="inlineStr">
        <is>
          <t>C01</t>
        </is>
      </c>
      <c r="S489" s="170" t="inlineStr">
        <is>
          <t>DCS</t>
        </is>
      </c>
      <c r="T489" s="193" t="inlineStr">
        <is>
          <t>18-3501-DJB-0019</t>
        </is>
      </c>
      <c r="U489" s="509" t="inlineStr">
        <is>
          <t>AI-IS</t>
        </is>
      </c>
      <c r="V489" s="201" t="n">
        <v>1830</v>
      </c>
      <c r="W489" s="9">
        <f>LEFT(B489,3)</f>
        <v/>
      </c>
      <c r="X489" s="47">
        <f>F489</f>
        <v/>
      </c>
      <c r="Y489" s="47">
        <f>RIGHT(B489,AB489)</f>
        <v/>
      </c>
      <c r="Z489" s="47">
        <f>W489&amp;X489&amp;Y489</f>
        <v/>
      </c>
      <c r="AA489" s="47">
        <f>LEFT(Y489,1)</f>
        <v/>
      </c>
      <c r="AB489" s="193">
        <f>IF(AC489&lt;&gt;"-",7,6)</f>
        <v/>
      </c>
      <c r="AC489" s="193" t="inlineStr">
        <is>
          <t>-</t>
        </is>
      </c>
    </row>
    <row r="490" ht="13.5" customHeight="1" s="521">
      <c r="A490" s="201" t="n">
        <v>1830</v>
      </c>
      <c r="B490" s="170" t="inlineStr">
        <is>
          <t>18-LAHH-35102</t>
        </is>
      </c>
      <c r="C490" s="179" t="inlineStr">
        <is>
          <t>DCS</t>
        </is>
      </c>
      <c r="D490" s="198" t="inlineStr">
        <is>
          <t>粉料料仓18-VS-3501X高高料位报警</t>
        </is>
      </c>
      <c r="E490" s="179" t="inlineStr">
        <is>
          <t>1830-PS07-351</t>
        </is>
      </c>
      <c r="F490" s="650" t="inlineStr">
        <is>
          <t>LAHH</t>
        </is>
      </c>
      <c r="G490" s="178" t="inlineStr">
        <is>
          <t>DCS-DI</t>
        </is>
      </c>
      <c r="H490" s="179" t="inlineStr">
        <is>
          <t>-</t>
        </is>
      </c>
      <c r="I490" s="180" t="inlineStr">
        <is>
          <t>DRY_x000D_(NC)</t>
        </is>
      </c>
      <c r="J490" s="202" t="inlineStr">
        <is>
          <t>DRY</t>
        </is>
      </c>
      <c r="K490" s="649" t="inlineStr">
        <is>
          <t>(NC)</t>
        </is>
      </c>
      <c r="L490" s="174" t="inlineStr">
        <is>
          <t>1</t>
        </is>
      </c>
      <c r="M490" s="178" t="inlineStr">
        <is>
          <t>24VDC</t>
        </is>
      </c>
      <c r="N490" s="178" t="inlineStr">
        <is>
          <t>Yes</t>
        </is>
      </c>
      <c r="O490" s="178">
        <f>IF(N490="Yes","Y","N")</f>
        <v/>
      </c>
      <c r="P490" s="178" t="inlineStr">
        <is>
          <t>-</t>
        </is>
      </c>
      <c r="Q490" s="199" t="inlineStr">
        <is>
          <t>四线制</t>
        </is>
      </c>
      <c r="R490" s="181" t="inlineStr">
        <is>
          <t>C01</t>
        </is>
      </c>
      <c r="S490" s="170" t="inlineStr">
        <is>
          <t>DCS</t>
        </is>
      </c>
      <c r="T490" s="193" t="inlineStr">
        <is>
          <t>18-3501-DJB-0018</t>
        </is>
      </c>
      <c r="U490" s="507" t="inlineStr">
        <is>
          <t>DI-IS</t>
        </is>
      </c>
      <c r="V490" s="201" t="n">
        <v>1830</v>
      </c>
      <c r="W490" s="9">
        <f>LEFT(B490,3)</f>
        <v/>
      </c>
      <c r="X490" s="47">
        <f>F490</f>
        <v/>
      </c>
      <c r="Y490" s="47">
        <f>RIGHT(B490,AB490)</f>
        <v/>
      </c>
      <c r="Z490" s="47">
        <f>W490&amp;X490&amp;Y490</f>
        <v/>
      </c>
      <c r="AA490" s="47">
        <f>LEFT(Y490,1)</f>
        <v/>
      </c>
      <c r="AB490" s="193">
        <f>IF(AC490&lt;&gt;"-",7,6)</f>
        <v/>
      </c>
      <c r="AC490" s="193" t="inlineStr">
        <is>
          <t>-</t>
        </is>
      </c>
    </row>
    <row r="491" ht="13.5" customHeight="1" s="521">
      <c r="A491" s="201" t="n">
        <v>1830</v>
      </c>
      <c r="B491" s="170" t="inlineStr">
        <is>
          <t>18-WI-35101</t>
        </is>
      </c>
      <c r="C491" s="179" t="inlineStr">
        <is>
          <t>DCS</t>
        </is>
      </c>
      <c r="D491" s="198" t="inlineStr">
        <is>
          <t>粉料料仓18-VS-3501X物料重量显示</t>
        </is>
      </c>
      <c r="E491" s="179" t="inlineStr">
        <is>
          <t>1830-PS07-351</t>
        </is>
      </c>
      <c r="F491" s="650" t="inlineStr">
        <is>
          <t>WI</t>
        </is>
      </c>
      <c r="G491" s="178" t="inlineStr">
        <is>
          <t>DCS-AI</t>
        </is>
      </c>
      <c r="H491" s="179" t="inlineStr">
        <is>
          <t>-</t>
        </is>
      </c>
      <c r="I491" s="178" t="inlineStr">
        <is>
          <t>4~20mA</t>
        </is>
      </c>
      <c r="J491" s="202" t="inlineStr">
        <is>
          <t>4~20mA</t>
        </is>
      </c>
      <c r="K491" s="649" t="inlineStr">
        <is>
          <t>20mA</t>
        </is>
      </c>
      <c r="L491" s="174" t="inlineStr">
        <is>
          <t>1</t>
        </is>
      </c>
      <c r="M491" s="178" t="inlineStr">
        <is>
          <t>220VAC</t>
        </is>
      </c>
      <c r="N491" s="178" t="inlineStr">
        <is>
          <t>-</t>
        </is>
      </c>
      <c r="O491" s="178">
        <f>IF(N491="Yes","Y","N")</f>
        <v/>
      </c>
      <c r="P491" s="178" t="inlineStr">
        <is>
          <t>-</t>
        </is>
      </c>
      <c r="Q491" s="199" t="inlineStr">
        <is>
          <t>四线制</t>
        </is>
      </c>
      <c r="R491" s="181" t="inlineStr">
        <is>
          <t>C01</t>
        </is>
      </c>
      <c r="S491" s="170" t="inlineStr">
        <is>
          <t>DCS</t>
        </is>
      </c>
      <c r="T491" s="193" t="inlineStr">
        <is>
          <t>18-LP-3501X</t>
        </is>
      </c>
      <c r="U491" s="509" t="inlineStr">
        <is>
          <t>AI-NIS</t>
        </is>
      </c>
      <c r="V491" s="201" t="n">
        <v>1830</v>
      </c>
      <c r="W491" s="9">
        <f>LEFT(B491,3)</f>
        <v/>
      </c>
      <c r="X491" s="47">
        <f>F491</f>
        <v/>
      </c>
      <c r="Y491" s="47">
        <f>RIGHT(B491,AB491)</f>
        <v/>
      </c>
      <c r="Z491" s="47">
        <f>W491&amp;X491&amp;Y491</f>
        <v/>
      </c>
      <c r="AA491" s="47">
        <f>LEFT(Y491,1)</f>
        <v/>
      </c>
      <c r="AB491" s="193">
        <f>IF(AC491&lt;&gt;"-",7,6)</f>
        <v/>
      </c>
      <c r="AC491" s="193" t="inlineStr">
        <is>
          <t>-</t>
        </is>
      </c>
    </row>
    <row r="492" ht="13.5" customHeight="1" s="521">
      <c r="A492" s="201" t="n">
        <v>1830</v>
      </c>
      <c r="B492" s="170" t="inlineStr">
        <is>
          <t>18-LAHH-35103</t>
        </is>
      </c>
      <c r="C492" s="179" t="inlineStr">
        <is>
          <t>DCS</t>
        </is>
      </c>
      <c r="D492" s="198" t="inlineStr">
        <is>
          <t>粉料料仓18-VS-3501X低低料位报警</t>
        </is>
      </c>
      <c r="E492" s="179" t="inlineStr">
        <is>
          <t>1830-PS07-351</t>
        </is>
      </c>
      <c r="F492" s="650" t="inlineStr">
        <is>
          <t>LAHH</t>
        </is>
      </c>
      <c r="G492" s="178" t="inlineStr">
        <is>
          <t>DCS-DI</t>
        </is>
      </c>
      <c r="H492" s="179" t="inlineStr">
        <is>
          <t>-</t>
        </is>
      </c>
      <c r="I492" s="180" t="inlineStr">
        <is>
          <t>DRY_x000D_(NC)</t>
        </is>
      </c>
      <c r="J492" s="202" t="inlineStr">
        <is>
          <t>DRY</t>
        </is>
      </c>
      <c r="K492" s="649" t="inlineStr">
        <is>
          <t>(NC)</t>
        </is>
      </c>
      <c r="L492" s="174" t="inlineStr">
        <is>
          <t>1</t>
        </is>
      </c>
      <c r="M492" s="178" t="inlineStr">
        <is>
          <t>24VDC</t>
        </is>
      </c>
      <c r="N492" s="178" t="inlineStr">
        <is>
          <t>Yes</t>
        </is>
      </c>
      <c r="O492" s="178">
        <f>IF(N492="Yes","Y","N")</f>
        <v/>
      </c>
      <c r="P492" s="178" t="inlineStr">
        <is>
          <t>-</t>
        </is>
      </c>
      <c r="Q492" s="199" t="inlineStr">
        <is>
          <t>四线制</t>
        </is>
      </c>
      <c r="R492" s="181" t="inlineStr">
        <is>
          <t>C01</t>
        </is>
      </c>
      <c r="S492" s="170" t="inlineStr">
        <is>
          <t>DCS</t>
        </is>
      </c>
      <c r="T492" s="193" t="inlineStr">
        <is>
          <t>18-3501-DJB-0015</t>
        </is>
      </c>
      <c r="U492" s="507" t="inlineStr">
        <is>
          <t>DI-IS</t>
        </is>
      </c>
      <c r="V492" s="201" t="n">
        <v>1830</v>
      </c>
      <c r="W492" s="9">
        <f>LEFT(B492,3)</f>
        <v/>
      </c>
      <c r="X492" s="47">
        <f>F492</f>
        <v/>
      </c>
      <c r="Y492" s="47">
        <f>RIGHT(B492,AB492)</f>
        <v/>
      </c>
      <c r="Z492" s="47">
        <f>W492&amp;X492&amp;Y492</f>
        <v/>
      </c>
      <c r="AA492" s="47">
        <f>LEFT(Y492,1)</f>
        <v/>
      </c>
      <c r="AB492" s="193">
        <f>IF(AC492&lt;&gt;"-",7,6)</f>
        <v/>
      </c>
      <c r="AC492" s="193" t="inlineStr">
        <is>
          <t>-</t>
        </is>
      </c>
    </row>
    <row r="493" ht="13.5" customHeight="1" s="521">
      <c r="A493" s="201" t="n">
        <v>1830</v>
      </c>
      <c r="B493" s="170" t="inlineStr">
        <is>
          <t>18-XS-35104</t>
        </is>
      </c>
      <c r="C493" s="179" t="inlineStr">
        <is>
          <t>DCS</t>
        </is>
      </c>
      <c r="D493" s="198" t="inlineStr">
        <is>
          <t>控制角座阀18-XV-35104的开/关信号</t>
        </is>
      </c>
      <c r="E493" s="179" t="inlineStr">
        <is>
          <t>1830-PS07-351</t>
        </is>
      </c>
      <c r="F493" s="650" t="inlineStr">
        <is>
          <t>XS</t>
        </is>
      </c>
      <c r="G493" s="178" t="inlineStr">
        <is>
          <t>DCS-DO</t>
        </is>
      </c>
      <c r="H493" s="179" t="inlineStr">
        <is>
          <t>-</t>
        </is>
      </c>
      <c r="I493" s="178" t="inlineStr">
        <is>
          <t>WET（NO）</t>
        </is>
      </c>
      <c r="J493" s="202" t="inlineStr">
        <is>
          <t>WET</t>
        </is>
      </c>
      <c r="K493" s="649" t="inlineStr">
        <is>
          <t>（NO）</t>
        </is>
      </c>
      <c r="L493" s="174" t="inlineStr">
        <is>
          <t>1</t>
        </is>
      </c>
      <c r="M493" s="178" t="inlineStr">
        <is>
          <t>24VDC</t>
        </is>
      </c>
      <c r="N493" s="178" t="inlineStr">
        <is>
          <t>-</t>
        </is>
      </c>
      <c r="O493" s="178">
        <f>IF(N493="Yes","Y","N")</f>
        <v/>
      </c>
      <c r="P493" s="178" t="inlineStr">
        <is>
          <t>-</t>
        </is>
      </c>
      <c r="Q493" s="178" t="inlineStr">
        <is>
          <t>-</t>
        </is>
      </c>
      <c r="R493" s="181" t="inlineStr">
        <is>
          <t>C01</t>
        </is>
      </c>
      <c r="S493" s="170" t="inlineStr">
        <is>
          <t>DCS</t>
        </is>
      </c>
      <c r="T493" s="193" t="inlineStr">
        <is>
          <t>18-3501-DJB-0016</t>
        </is>
      </c>
      <c r="U493" s="507" t="inlineStr">
        <is>
          <t>DO-24V</t>
        </is>
      </c>
      <c r="V493" s="201" t="n">
        <v>1830</v>
      </c>
      <c r="W493" s="9">
        <f>LEFT(B493,3)</f>
        <v/>
      </c>
      <c r="X493" s="47">
        <f>F493</f>
        <v/>
      </c>
      <c r="Y493" s="47">
        <f>RIGHT(B493,AB493)</f>
        <v/>
      </c>
      <c r="Z493" s="47">
        <f>W493&amp;X493&amp;Y493</f>
        <v/>
      </c>
      <c r="AA493" s="47">
        <f>LEFT(Y493,1)</f>
        <v/>
      </c>
      <c r="AB493" s="193">
        <f>IF(AC493&lt;&gt;"-",7,6)</f>
        <v/>
      </c>
      <c r="AC493" s="193" t="inlineStr">
        <is>
          <t>-</t>
        </is>
      </c>
    </row>
    <row r="494" ht="13.5" customHeight="1" s="521">
      <c r="A494" s="201" t="n">
        <v>1830</v>
      </c>
      <c r="B494" s="170" t="inlineStr">
        <is>
          <t>18-XS-35101</t>
        </is>
      </c>
      <c r="C494" s="179" t="inlineStr">
        <is>
          <t>DCS</t>
        </is>
      </c>
      <c r="D494" s="198" t="inlineStr">
        <is>
          <t>控制气动滑板阀18-XV-35101开/关信号</t>
        </is>
      </c>
      <c r="E494" s="179" t="inlineStr">
        <is>
          <t>1830-PS07-351</t>
        </is>
      </c>
      <c r="F494" s="650" t="inlineStr">
        <is>
          <t>XS</t>
        </is>
      </c>
      <c r="G494" s="178" t="inlineStr">
        <is>
          <t>DCS-DO</t>
        </is>
      </c>
      <c r="H494" s="179" t="inlineStr">
        <is>
          <t>-</t>
        </is>
      </c>
      <c r="I494" s="178" t="inlineStr">
        <is>
          <t>WET（NO）</t>
        </is>
      </c>
      <c r="J494" s="202" t="inlineStr">
        <is>
          <t>WET</t>
        </is>
      </c>
      <c r="K494" s="649" t="inlineStr">
        <is>
          <t>（NO）</t>
        </is>
      </c>
      <c r="L494" s="174" t="inlineStr">
        <is>
          <t>1</t>
        </is>
      </c>
      <c r="M494" s="178" t="inlineStr">
        <is>
          <t>24VDC</t>
        </is>
      </c>
      <c r="N494" s="178" t="inlineStr">
        <is>
          <t>-</t>
        </is>
      </c>
      <c r="O494" s="178">
        <f>IF(N494="Yes","Y","N")</f>
        <v/>
      </c>
      <c r="P494" s="178" t="inlineStr">
        <is>
          <t>-</t>
        </is>
      </c>
      <c r="Q494" s="178" t="inlineStr">
        <is>
          <t>-</t>
        </is>
      </c>
      <c r="R494" s="181" t="inlineStr">
        <is>
          <t>C01</t>
        </is>
      </c>
      <c r="S494" s="176" t="inlineStr">
        <is>
          <t>无电缆信息</t>
        </is>
      </c>
      <c r="U494" s="507" t="inlineStr">
        <is>
          <t>DO-24V</t>
        </is>
      </c>
      <c r="V494" s="201" t="n">
        <v>1830</v>
      </c>
      <c r="W494" s="9">
        <f>LEFT(B494,3)</f>
        <v/>
      </c>
      <c r="X494" s="47">
        <f>F494</f>
        <v/>
      </c>
      <c r="Y494" s="47">
        <f>RIGHT(B494,AB494)</f>
        <v/>
      </c>
      <c r="Z494" s="47">
        <f>W494&amp;X494&amp;Y494</f>
        <v/>
      </c>
      <c r="AA494" s="47">
        <f>LEFT(Y494,1)</f>
        <v/>
      </c>
      <c r="AB494" s="193">
        <f>IF(AC494&lt;&gt;"-",7,6)</f>
        <v/>
      </c>
      <c r="AC494" s="193" t="inlineStr">
        <is>
          <t>-</t>
        </is>
      </c>
    </row>
    <row r="495" ht="13.5" customHeight="1" s="521">
      <c r="A495" s="201" t="n">
        <v>1830</v>
      </c>
      <c r="B495" s="170" t="inlineStr">
        <is>
          <t>18-XZH-35101</t>
        </is>
      </c>
      <c r="C495" s="179" t="inlineStr">
        <is>
          <t>DCS</t>
        </is>
      </c>
      <c r="D495" s="198" t="inlineStr">
        <is>
          <t>气动滑板阀18-XV-35101开状态</t>
        </is>
      </c>
      <c r="E495" s="179" t="inlineStr">
        <is>
          <t>1830-PS07-351</t>
        </is>
      </c>
      <c r="F495" s="650" t="inlineStr">
        <is>
          <t>XZH</t>
        </is>
      </c>
      <c r="G495" s="178" t="inlineStr">
        <is>
          <t>DCS-DI</t>
        </is>
      </c>
      <c r="H495" s="179" t="inlineStr">
        <is>
          <t>-</t>
        </is>
      </c>
      <c r="I495" s="178" t="inlineStr">
        <is>
          <t>NAMUR(NC)</t>
        </is>
      </c>
      <c r="J495" s="202" t="inlineStr">
        <is>
          <t>NAMUR</t>
        </is>
      </c>
      <c r="K495" s="649" t="inlineStr">
        <is>
          <t>(NC)</t>
        </is>
      </c>
      <c r="L495" s="174" t="inlineStr">
        <is>
          <t>1</t>
        </is>
      </c>
      <c r="M495" s="178" t="inlineStr">
        <is>
          <t>-</t>
        </is>
      </c>
      <c r="N495" s="178" t="inlineStr">
        <is>
          <t>Yes</t>
        </is>
      </c>
      <c r="O495" s="178">
        <f>IF(N495="Yes","Y","N")</f>
        <v/>
      </c>
      <c r="P495" s="178" t="inlineStr">
        <is>
          <t>-</t>
        </is>
      </c>
      <c r="Q495" s="178" t="inlineStr">
        <is>
          <t>-</t>
        </is>
      </c>
      <c r="R495" s="181" t="inlineStr">
        <is>
          <t>C01</t>
        </is>
      </c>
      <c r="S495" s="176" t="inlineStr">
        <is>
          <t>无电缆信息</t>
        </is>
      </c>
      <c r="U495" s="507" t="inlineStr">
        <is>
          <t>DI-MI</t>
        </is>
      </c>
      <c r="V495" s="201" t="n">
        <v>1830</v>
      </c>
      <c r="W495" s="9">
        <f>LEFT(B495,3)</f>
        <v/>
      </c>
      <c r="X495" s="47">
        <f>F495</f>
        <v/>
      </c>
      <c r="Y495" s="47">
        <f>RIGHT(B495,AB495)</f>
        <v/>
      </c>
      <c r="Z495" s="47">
        <f>W495&amp;X495&amp;Y495</f>
        <v/>
      </c>
      <c r="AA495" s="47">
        <f>LEFT(Y495,1)</f>
        <v/>
      </c>
      <c r="AB495" s="193">
        <f>IF(AC495&lt;&gt;"-",7,6)</f>
        <v/>
      </c>
      <c r="AC495" s="193" t="inlineStr">
        <is>
          <t>-</t>
        </is>
      </c>
    </row>
    <row r="496" ht="13.5" customHeight="1" s="521">
      <c r="A496" s="201" t="n">
        <v>1830</v>
      </c>
      <c r="B496" s="170" t="inlineStr">
        <is>
          <t>18-XZL-35101</t>
        </is>
      </c>
      <c r="C496" s="179" t="inlineStr">
        <is>
          <t>DCS</t>
        </is>
      </c>
      <c r="D496" s="198" t="inlineStr">
        <is>
          <t>气动滑板阀18-XV-35101关状态</t>
        </is>
      </c>
      <c r="E496" s="179" t="inlineStr">
        <is>
          <t>1830-PS07-351</t>
        </is>
      </c>
      <c r="F496" s="650" t="inlineStr">
        <is>
          <t>XZL</t>
        </is>
      </c>
      <c r="G496" s="178" t="inlineStr">
        <is>
          <t>DCS-DI</t>
        </is>
      </c>
      <c r="H496" s="179" t="inlineStr">
        <is>
          <t>-</t>
        </is>
      </c>
      <c r="I496" s="178" t="inlineStr">
        <is>
          <t>NAMUR(NC)</t>
        </is>
      </c>
      <c r="J496" s="202" t="inlineStr">
        <is>
          <t>NAMUR</t>
        </is>
      </c>
      <c r="K496" s="649" t="inlineStr">
        <is>
          <t>(NC)</t>
        </is>
      </c>
      <c r="L496" s="174" t="inlineStr">
        <is>
          <t>1</t>
        </is>
      </c>
      <c r="M496" s="178" t="inlineStr">
        <is>
          <t>-</t>
        </is>
      </c>
      <c r="N496" s="178" t="inlineStr">
        <is>
          <t>Yes</t>
        </is>
      </c>
      <c r="O496" s="178">
        <f>IF(N496="Yes","Y","N")</f>
        <v/>
      </c>
      <c r="P496" s="178" t="inlineStr">
        <is>
          <t>-</t>
        </is>
      </c>
      <c r="Q496" s="178" t="inlineStr">
        <is>
          <t>-</t>
        </is>
      </c>
      <c r="R496" s="181" t="inlineStr">
        <is>
          <t>C01</t>
        </is>
      </c>
      <c r="S496" s="176" t="inlineStr">
        <is>
          <t>无电缆信息</t>
        </is>
      </c>
      <c r="U496" s="507" t="inlineStr">
        <is>
          <t>DI-MI</t>
        </is>
      </c>
      <c r="V496" s="201" t="n">
        <v>1830</v>
      </c>
      <c r="W496" s="9">
        <f>LEFT(B496,3)</f>
        <v/>
      </c>
      <c r="X496" s="47">
        <f>F496</f>
        <v/>
      </c>
      <c r="Y496" s="47">
        <f>RIGHT(B496,AB496)</f>
        <v/>
      </c>
      <c r="Z496" s="47">
        <f>W496&amp;X496&amp;Y496</f>
        <v/>
      </c>
      <c r="AA496" s="47">
        <f>LEFT(Y496,1)</f>
        <v/>
      </c>
      <c r="AB496" s="193">
        <f>IF(AC496&lt;&gt;"-",7,6)</f>
        <v/>
      </c>
      <c r="AC496" s="193" t="inlineStr">
        <is>
          <t>-</t>
        </is>
      </c>
    </row>
    <row r="497" ht="13.5" customHeight="1" s="521">
      <c r="A497" s="201" t="n">
        <v>1830</v>
      </c>
      <c r="B497" s="170" t="inlineStr">
        <is>
          <t>18-XS-35102</t>
        </is>
      </c>
      <c r="C497" s="179" t="inlineStr">
        <is>
          <t>DCS</t>
        </is>
      </c>
      <c r="D497" s="198" t="inlineStr">
        <is>
          <t>控制气动滑板阀18-XV-35102开/关信号</t>
        </is>
      </c>
      <c r="E497" s="179" t="inlineStr">
        <is>
          <t>1830-PS07-351</t>
        </is>
      </c>
      <c r="F497" s="650" t="inlineStr">
        <is>
          <t>XS</t>
        </is>
      </c>
      <c r="G497" s="178" t="inlineStr">
        <is>
          <t>DCS-DO</t>
        </is>
      </c>
      <c r="H497" s="179" t="inlineStr">
        <is>
          <t>-</t>
        </is>
      </c>
      <c r="I497" s="178" t="inlineStr">
        <is>
          <t>WET（NO）</t>
        </is>
      </c>
      <c r="J497" s="202" t="inlineStr">
        <is>
          <t>WET</t>
        </is>
      </c>
      <c r="K497" s="649" t="inlineStr">
        <is>
          <t>（NO）</t>
        </is>
      </c>
      <c r="L497" s="174" t="inlineStr">
        <is>
          <t>1</t>
        </is>
      </c>
      <c r="M497" s="178" t="inlineStr">
        <is>
          <t>24VDC</t>
        </is>
      </c>
      <c r="N497" s="178" t="inlineStr">
        <is>
          <t>-</t>
        </is>
      </c>
      <c r="O497" s="178">
        <f>IF(N497="Yes","Y","N")</f>
        <v/>
      </c>
      <c r="P497" s="178" t="inlineStr">
        <is>
          <t>-</t>
        </is>
      </c>
      <c r="Q497" s="178" t="inlineStr">
        <is>
          <t>-</t>
        </is>
      </c>
      <c r="R497" s="181" t="inlineStr">
        <is>
          <t>C01</t>
        </is>
      </c>
      <c r="S497" s="176" t="inlineStr">
        <is>
          <t>无电缆信息</t>
        </is>
      </c>
      <c r="U497" s="507" t="inlineStr">
        <is>
          <t>DO-24V</t>
        </is>
      </c>
      <c r="V497" s="201" t="n">
        <v>1830</v>
      </c>
      <c r="W497" s="9">
        <f>LEFT(B497,3)</f>
        <v/>
      </c>
      <c r="X497" s="47">
        <f>F497</f>
        <v/>
      </c>
      <c r="Y497" s="47">
        <f>RIGHT(B497,AB497)</f>
        <v/>
      </c>
      <c r="Z497" s="47">
        <f>W497&amp;X497&amp;Y497</f>
        <v/>
      </c>
      <c r="AA497" s="47">
        <f>LEFT(Y497,1)</f>
        <v/>
      </c>
      <c r="AB497" s="193">
        <f>IF(AC497&lt;&gt;"-",7,6)</f>
        <v/>
      </c>
      <c r="AC497" s="193" t="inlineStr">
        <is>
          <t>-</t>
        </is>
      </c>
    </row>
    <row r="498" ht="13.5" customHeight="1" s="521">
      <c r="A498" s="201" t="n">
        <v>1830</v>
      </c>
      <c r="B498" s="170" t="inlineStr">
        <is>
          <t>18-XZH-35102</t>
        </is>
      </c>
      <c r="C498" s="179" t="inlineStr">
        <is>
          <t>DCS</t>
        </is>
      </c>
      <c r="D498" s="198" t="inlineStr">
        <is>
          <t>气动滑板阀18-XV-35102开状态</t>
        </is>
      </c>
      <c r="E498" s="179" t="inlineStr">
        <is>
          <t>1830-PS07-351</t>
        </is>
      </c>
      <c r="F498" s="650" t="inlineStr">
        <is>
          <t>XZH</t>
        </is>
      </c>
      <c r="G498" s="178" t="inlineStr">
        <is>
          <t>DCS-DI</t>
        </is>
      </c>
      <c r="H498" s="179" t="inlineStr">
        <is>
          <t>-</t>
        </is>
      </c>
      <c r="I498" s="178" t="inlineStr">
        <is>
          <t>NAMUR(NC)</t>
        </is>
      </c>
      <c r="J498" s="202" t="inlineStr">
        <is>
          <t>NAMUR</t>
        </is>
      </c>
      <c r="K498" s="649" t="inlineStr">
        <is>
          <t>(NC)</t>
        </is>
      </c>
      <c r="L498" s="174" t="inlineStr">
        <is>
          <t>1</t>
        </is>
      </c>
      <c r="M498" s="178" t="inlineStr">
        <is>
          <t>-</t>
        </is>
      </c>
      <c r="N498" s="178" t="inlineStr">
        <is>
          <t>Yes</t>
        </is>
      </c>
      <c r="O498" s="178">
        <f>IF(N498="Yes","Y","N")</f>
        <v/>
      </c>
      <c r="P498" s="178" t="inlineStr">
        <is>
          <t>-</t>
        </is>
      </c>
      <c r="Q498" s="178" t="inlineStr">
        <is>
          <t>-</t>
        </is>
      </c>
      <c r="R498" s="181" t="inlineStr">
        <is>
          <t>C01</t>
        </is>
      </c>
      <c r="S498" s="170" t="inlineStr">
        <is>
          <t>DCS</t>
        </is>
      </c>
      <c r="T498" s="193" t="inlineStr">
        <is>
          <t>18-3501-DJB-0015</t>
        </is>
      </c>
      <c r="U498" s="507" t="inlineStr">
        <is>
          <t>DI-MI</t>
        </is>
      </c>
      <c r="V498" s="201" t="n">
        <v>1830</v>
      </c>
      <c r="W498" s="9">
        <f>LEFT(B498,3)</f>
        <v/>
      </c>
      <c r="X498" s="47">
        <f>F498</f>
        <v/>
      </c>
      <c r="Y498" s="47">
        <f>RIGHT(B498,AB498)</f>
        <v/>
      </c>
      <c r="Z498" s="47">
        <f>W498&amp;X498&amp;Y498</f>
        <v/>
      </c>
      <c r="AA498" s="47">
        <f>LEFT(Y498,1)</f>
        <v/>
      </c>
      <c r="AB498" s="193">
        <f>IF(AC498&lt;&gt;"-",7,6)</f>
        <v/>
      </c>
      <c r="AC498" s="193" t="inlineStr">
        <is>
          <t>-</t>
        </is>
      </c>
    </row>
    <row r="499" ht="13.5" customHeight="1" s="521">
      <c r="A499" s="201" t="n">
        <v>1830</v>
      </c>
      <c r="B499" s="170" t="inlineStr">
        <is>
          <t>18-XZL-35102</t>
        </is>
      </c>
      <c r="C499" s="179" t="inlineStr">
        <is>
          <t>DCS</t>
        </is>
      </c>
      <c r="D499" s="198" t="inlineStr">
        <is>
          <t>气动滑板阀18-XV-35102关状态</t>
        </is>
      </c>
      <c r="E499" s="179" t="inlineStr">
        <is>
          <t>1830-PS07-351</t>
        </is>
      </c>
      <c r="F499" s="650" t="inlineStr">
        <is>
          <t>XZL</t>
        </is>
      </c>
      <c r="G499" s="178" t="inlineStr">
        <is>
          <t>DCS-DI</t>
        </is>
      </c>
      <c r="H499" s="179" t="inlineStr">
        <is>
          <t>-</t>
        </is>
      </c>
      <c r="I499" s="178" t="inlineStr">
        <is>
          <t>NAMUR(NC)</t>
        </is>
      </c>
      <c r="J499" s="202" t="inlineStr">
        <is>
          <t>NAMUR</t>
        </is>
      </c>
      <c r="K499" s="649" t="inlineStr">
        <is>
          <t>(NC)</t>
        </is>
      </c>
      <c r="L499" s="174" t="inlineStr">
        <is>
          <t>1</t>
        </is>
      </c>
      <c r="M499" s="178" t="inlineStr">
        <is>
          <t>-</t>
        </is>
      </c>
      <c r="N499" s="178" t="inlineStr">
        <is>
          <t>Yes</t>
        </is>
      </c>
      <c r="O499" s="178">
        <f>IF(N499="Yes","Y","N")</f>
        <v/>
      </c>
      <c r="P499" s="178" t="inlineStr">
        <is>
          <t>-</t>
        </is>
      </c>
      <c r="Q499" s="178" t="inlineStr">
        <is>
          <t>-</t>
        </is>
      </c>
      <c r="R499" s="181" t="inlineStr">
        <is>
          <t>C01</t>
        </is>
      </c>
      <c r="S499" s="170" t="inlineStr">
        <is>
          <t>DCS</t>
        </is>
      </c>
      <c r="T499" s="193" t="inlineStr">
        <is>
          <t>18-3501-DJB-0015</t>
        </is>
      </c>
      <c r="U499" s="507" t="inlineStr">
        <is>
          <t>DI-MI</t>
        </is>
      </c>
      <c r="V499" s="201" t="n">
        <v>1830</v>
      </c>
      <c r="W499" s="9">
        <f>LEFT(B499,3)</f>
        <v/>
      </c>
      <c r="X499" s="47">
        <f>F499</f>
        <v/>
      </c>
      <c r="Y499" s="47">
        <f>RIGHT(B499,AB499)</f>
        <v/>
      </c>
      <c r="Z499" s="47">
        <f>W499&amp;X499&amp;Y499</f>
        <v/>
      </c>
      <c r="AA499" s="47">
        <f>LEFT(Y499,1)</f>
        <v/>
      </c>
      <c r="AB499" s="193">
        <f>IF(AC499&lt;&gt;"-",7,6)</f>
        <v/>
      </c>
      <c r="AC499" s="193" t="inlineStr">
        <is>
          <t>-</t>
        </is>
      </c>
    </row>
    <row r="500" ht="13.5" customHeight="1" s="521">
      <c r="A500" s="201" t="n">
        <v>1830</v>
      </c>
      <c r="B500" s="170" t="inlineStr">
        <is>
          <t>18-PIA-35108</t>
        </is>
      </c>
      <c r="C500" s="179" t="inlineStr">
        <is>
          <t>DCS</t>
        </is>
      </c>
      <c r="D500" s="179" t="inlineStr">
        <is>
          <t>UP-3501系统循环线输送压力显示</t>
        </is>
      </c>
      <c r="E500" s="179" t="inlineStr">
        <is>
          <t>1830-PS07-351</t>
        </is>
      </c>
      <c r="F500" s="650" t="inlineStr">
        <is>
          <t>PI</t>
        </is>
      </c>
      <c r="G500" s="178" t="inlineStr">
        <is>
          <t>DCS-AI</t>
        </is>
      </c>
      <c r="H500" s="179" t="inlineStr">
        <is>
          <t>Yes</t>
        </is>
      </c>
      <c r="I500" s="178" t="inlineStr">
        <is>
          <t>4~20mA_x000D_
HART</t>
        </is>
      </c>
      <c r="J500" s="202" t="inlineStr">
        <is>
          <t>4~20mA</t>
        </is>
      </c>
      <c r="K500" s="649" t="inlineStr">
        <is>
          <t>HART</t>
        </is>
      </c>
      <c r="L500" s="174" t="inlineStr">
        <is>
          <t>1</t>
        </is>
      </c>
      <c r="M500" s="178" t="inlineStr">
        <is>
          <t>-</t>
        </is>
      </c>
      <c r="N500" s="178" t="inlineStr">
        <is>
          <t>Yes</t>
        </is>
      </c>
      <c r="O500" s="178">
        <f>IF(N500="Yes","Y","N")</f>
        <v/>
      </c>
      <c r="P500" s="178" t="inlineStr">
        <is>
          <t>-</t>
        </is>
      </c>
      <c r="Q500" s="178" t="inlineStr">
        <is>
          <t>-</t>
        </is>
      </c>
      <c r="R500" s="181" t="inlineStr">
        <is>
          <t>C01</t>
        </is>
      </c>
      <c r="S500" s="170" t="inlineStr">
        <is>
          <t>DCS</t>
        </is>
      </c>
      <c r="T500" s="193" t="inlineStr">
        <is>
          <t>18-3501-DJB-0017</t>
        </is>
      </c>
      <c r="U500" s="510" t="inlineStr">
        <is>
          <t>AIR-IS</t>
        </is>
      </c>
      <c r="V500" s="201" t="n">
        <v>1830</v>
      </c>
      <c r="W500" s="9">
        <f>LEFT(B500,3)</f>
        <v/>
      </c>
      <c r="X500" s="47">
        <f>F500</f>
        <v/>
      </c>
      <c r="Y500" s="47">
        <f>RIGHT(B500,AB500)</f>
        <v/>
      </c>
      <c r="Z500" s="47">
        <f>W500&amp;X500&amp;Y500</f>
        <v/>
      </c>
      <c r="AA500" s="47">
        <f>LEFT(Y500,1)</f>
        <v/>
      </c>
      <c r="AB500" s="193">
        <f>IF(AC500&lt;&gt;"-",7,6)</f>
        <v/>
      </c>
      <c r="AC500" s="193" t="inlineStr">
        <is>
          <t>-</t>
        </is>
      </c>
    </row>
    <row r="501" ht="13.5" customHeight="1" s="521">
      <c r="A501" s="201" t="n">
        <v>1830</v>
      </c>
      <c r="B501" s="170" t="inlineStr">
        <is>
          <t>18-XS-35107</t>
        </is>
      </c>
      <c r="C501" s="179" t="inlineStr">
        <is>
          <t>DCS</t>
        </is>
      </c>
      <c r="D501" s="198" t="inlineStr">
        <is>
          <t>控制气动蝶阀18-XV-35107开/关信号</t>
        </is>
      </c>
      <c r="E501" s="179" t="inlineStr">
        <is>
          <t>1830-PS07-351</t>
        </is>
      </c>
      <c r="F501" s="650" t="inlineStr">
        <is>
          <t>XS</t>
        </is>
      </c>
      <c r="G501" s="178" t="inlineStr">
        <is>
          <t>DCS-DO</t>
        </is>
      </c>
      <c r="H501" s="179" t="inlineStr">
        <is>
          <t>-</t>
        </is>
      </c>
      <c r="I501" s="178" t="inlineStr">
        <is>
          <t>WET（NO）</t>
        </is>
      </c>
      <c r="J501" s="202" t="inlineStr">
        <is>
          <t>WET</t>
        </is>
      </c>
      <c r="K501" s="649" t="inlineStr">
        <is>
          <t>（NO）</t>
        </is>
      </c>
      <c r="L501" s="174" t="inlineStr">
        <is>
          <t>1</t>
        </is>
      </c>
      <c r="M501" s="178" t="inlineStr">
        <is>
          <t>24VDC</t>
        </is>
      </c>
      <c r="N501" s="178" t="inlineStr">
        <is>
          <t>-</t>
        </is>
      </c>
      <c r="O501" s="178">
        <f>IF(N501="Yes","Y","N")</f>
        <v/>
      </c>
      <c r="P501" s="178" t="inlineStr">
        <is>
          <t>-</t>
        </is>
      </c>
      <c r="Q501" s="178" t="inlineStr">
        <is>
          <t>-</t>
        </is>
      </c>
      <c r="R501" s="181" t="inlineStr">
        <is>
          <t>C01</t>
        </is>
      </c>
      <c r="S501" s="170" t="inlineStr">
        <is>
          <t>DCS</t>
        </is>
      </c>
      <c r="T501" s="193" t="inlineStr">
        <is>
          <t>18-3501-DJB-0016</t>
        </is>
      </c>
      <c r="U501" s="507" t="inlineStr">
        <is>
          <t>DO-24V</t>
        </is>
      </c>
      <c r="V501" s="201" t="n">
        <v>1830</v>
      </c>
      <c r="W501" s="9">
        <f>LEFT(B501,3)</f>
        <v/>
      </c>
      <c r="X501" s="47">
        <f>F501</f>
        <v/>
      </c>
      <c r="Y501" s="47">
        <f>RIGHT(B501,AB501)</f>
        <v/>
      </c>
      <c r="Z501" s="47">
        <f>W501&amp;X501&amp;Y501</f>
        <v/>
      </c>
      <c r="AA501" s="47">
        <f>LEFT(Y501,1)</f>
        <v/>
      </c>
      <c r="AB501" s="193">
        <f>IF(AC501&lt;&gt;"-",7,6)</f>
        <v/>
      </c>
      <c r="AC501" s="193" t="inlineStr">
        <is>
          <t>-</t>
        </is>
      </c>
    </row>
    <row r="502" ht="13.5" customHeight="1" s="521">
      <c r="A502" s="201" t="n">
        <v>1830</v>
      </c>
      <c r="B502" s="170" t="inlineStr">
        <is>
          <t>18-XZH-35107</t>
        </is>
      </c>
      <c r="C502" s="179" t="inlineStr">
        <is>
          <t>DCS</t>
        </is>
      </c>
      <c r="D502" s="198" t="inlineStr">
        <is>
          <t>气动蝶阀18-XV-35107开状态</t>
        </is>
      </c>
      <c r="E502" s="179" t="inlineStr">
        <is>
          <t>1830-PS07-351</t>
        </is>
      </c>
      <c r="F502" s="650" t="inlineStr">
        <is>
          <t>XZH</t>
        </is>
      </c>
      <c r="G502" s="178" t="inlineStr">
        <is>
          <t>DCS-DI</t>
        </is>
      </c>
      <c r="H502" s="179" t="inlineStr">
        <is>
          <t>-</t>
        </is>
      </c>
      <c r="I502" s="178" t="inlineStr">
        <is>
          <t>NAMUR(NC)</t>
        </is>
      </c>
      <c r="J502" s="202" t="inlineStr">
        <is>
          <t>NAMUR</t>
        </is>
      </c>
      <c r="K502" s="649" t="inlineStr">
        <is>
          <t>(NC)</t>
        </is>
      </c>
      <c r="L502" s="174" t="inlineStr">
        <is>
          <t>1</t>
        </is>
      </c>
      <c r="M502" s="178" t="inlineStr">
        <is>
          <t>-</t>
        </is>
      </c>
      <c r="N502" s="178" t="inlineStr">
        <is>
          <t>Yes</t>
        </is>
      </c>
      <c r="O502" s="178">
        <f>IF(N502="Yes","Y","N")</f>
        <v/>
      </c>
      <c r="P502" s="178" t="inlineStr">
        <is>
          <t>-</t>
        </is>
      </c>
      <c r="Q502" s="178" t="inlineStr">
        <is>
          <t>-</t>
        </is>
      </c>
      <c r="R502" s="181" t="inlineStr">
        <is>
          <t>C01</t>
        </is>
      </c>
      <c r="S502" s="170" t="inlineStr">
        <is>
          <t>DCS</t>
        </is>
      </c>
      <c r="T502" s="193" t="inlineStr">
        <is>
          <t>18-3501-DJB-0015</t>
        </is>
      </c>
      <c r="U502" s="507" t="inlineStr">
        <is>
          <t>DI-MI</t>
        </is>
      </c>
      <c r="V502" s="201" t="n">
        <v>1830</v>
      </c>
      <c r="W502" s="9">
        <f>LEFT(B502,3)</f>
        <v/>
      </c>
      <c r="X502" s="47">
        <f>F502</f>
        <v/>
      </c>
      <c r="Y502" s="47">
        <f>RIGHT(B502,AB502)</f>
        <v/>
      </c>
      <c r="Z502" s="47">
        <f>W502&amp;X502&amp;Y502</f>
        <v/>
      </c>
      <c r="AA502" s="47">
        <f>LEFT(Y502,1)</f>
        <v/>
      </c>
      <c r="AB502" s="193">
        <f>IF(AC502&lt;&gt;"-",7,6)</f>
        <v/>
      </c>
      <c r="AC502" s="193" t="inlineStr">
        <is>
          <t>-</t>
        </is>
      </c>
    </row>
    <row r="503" ht="13.5" customHeight="1" s="521">
      <c r="A503" s="201" t="n">
        <v>1830</v>
      </c>
      <c r="B503" s="170" t="inlineStr">
        <is>
          <t>18-XZL-35107</t>
        </is>
      </c>
      <c r="C503" s="179" t="inlineStr">
        <is>
          <t>DCS</t>
        </is>
      </c>
      <c r="D503" s="198" t="inlineStr">
        <is>
          <t>气动蝶阀18-XV-35107关状态</t>
        </is>
      </c>
      <c r="E503" s="179" t="inlineStr">
        <is>
          <t>1830-PS07-351</t>
        </is>
      </c>
      <c r="F503" s="650" t="inlineStr">
        <is>
          <t>XZL</t>
        </is>
      </c>
      <c r="G503" s="178" t="inlineStr">
        <is>
          <t>DCS-DI</t>
        </is>
      </c>
      <c r="H503" s="179" t="inlineStr">
        <is>
          <t>-</t>
        </is>
      </c>
      <c r="I503" s="178" t="inlineStr">
        <is>
          <t>NAMUR(NC)</t>
        </is>
      </c>
      <c r="J503" s="202" t="inlineStr">
        <is>
          <t>NAMUR</t>
        </is>
      </c>
      <c r="K503" s="649" t="inlineStr">
        <is>
          <t>(NC)</t>
        </is>
      </c>
      <c r="L503" s="174" t="inlineStr">
        <is>
          <t>1</t>
        </is>
      </c>
      <c r="M503" s="178" t="inlineStr">
        <is>
          <t>-</t>
        </is>
      </c>
      <c r="N503" s="178" t="inlineStr">
        <is>
          <t>Yes</t>
        </is>
      </c>
      <c r="O503" s="178">
        <f>IF(N503="Yes","Y","N")</f>
        <v/>
      </c>
      <c r="P503" s="178" t="inlineStr">
        <is>
          <t>-</t>
        </is>
      </c>
      <c r="Q503" s="178" t="inlineStr">
        <is>
          <t>-</t>
        </is>
      </c>
      <c r="R503" s="181" t="inlineStr">
        <is>
          <t>C01</t>
        </is>
      </c>
      <c r="S503" s="170" t="inlineStr">
        <is>
          <t>DCS</t>
        </is>
      </c>
      <c r="T503" s="193" t="inlineStr">
        <is>
          <t>18-3501-DJB-0015</t>
        </is>
      </c>
      <c r="U503" s="507" t="inlineStr">
        <is>
          <t>DI-MI</t>
        </is>
      </c>
      <c r="V503" s="201" t="n">
        <v>1830</v>
      </c>
      <c r="W503" s="9">
        <f>LEFT(B503,3)</f>
        <v/>
      </c>
      <c r="X503" s="47">
        <f>F503</f>
        <v/>
      </c>
      <c r="Y503" s="47">
        <f>RIGHT(B503,AB503)</f>
        <v/>
      </c>
      <c r="Z503" s="47">
        <f>W503&amp;X503&amp;Y503</f>
        <v/>
      </c>
      <c r="AA503" s="47">
        <f>LEFT(Y503,1)</f>
        <v/>
      </c>
      <c r="AB503" s="193">
        <f>IF(AC503&lt;&gt;"-",7,6)</f>
        <v/>
      </c>
      <c r="AC503" s="193" t="inlineStr">
        <is>
          <t>-</t>
        </is>
      </c>
    </row>
    <row r="504" ht="13.5" customHeight="1" s="521">
      <c r="A504" s="201" t="n">
        <v>1830</v>
      </c>
      <c r="B504" s="170" t="inlineStr">
        <is>
          <t>18-PI-35205</t>
        </is>
      </c>
      <c r="C504" s="179" t="inlineStr">
        <is>
          <t>DCS</t>
        </is>
      </c>
      <c r="D504" s="198" t="inlineStr">
        <is>
          <t>输送氮气风机入口压力显示</t>
        </is>
      </c>
      <c r="E504" s="179" t="inlineStr">
        <is>
          <t>1830-PS07-352</t>
        </is>
      </c>
      <c r="F504" s="650" t="inlineStr">
        <is>
          <t>PI</t>
        </is>
      </c>
      <c r="G504" s="178" t="inlineStr">
        <is>
          <t>DCS-AI</t>
        </is>
      </c>
      <c r="H504" s="179" t="inlineStr">
        <is>
          <t>Yes</t>
        </is>
      </c>
      <c r="I504" s="178" t="inlineStr">
        <is>
          <t>4~20mA_x000D_
HART</t>
        </is>
      </c>
      <c r="J504" s="202" t="inlineStr">
        <is>
          <t>4~20mA</t>
        </is>
      </c>
      <c r="K504" s="649" t="inlineStr">
        <is>
          <t>HART</t>
        </is>
      </c>
      <c r="L504" s="174" t="inlineStr">
        <is>
          <t>1</t>
        </is>
      </c>
      <c r="M504" s="178" t="inlineStr">
        <is>
          <t>-</t>
        </is>
      </c>
      <c r="N504" s="178" t="inlineStr">
        <is>
          <t>Yes</t>
        </is>
      </c>
      <c r="O504" s="178">
        <f>IF(N504="Yes","Y","N")</f>
        <v/>
      </c>
      <c r="P504" s="178" t="inlineStr">
        <is>
          <t>-</t>
        </is>
      </c>
      <c r="Q504" s="178" t="inlineStr">
        <is>
          <t>-</t>
        </is>
      </c>
      <c r="R504" s="181" t="inlineStr">
        <is>
          <t>C01</t>
        </is>
      </c>
      <c r="S504" s="176" t="inlineStr">
        <is>
          <t>无电缆信息</t>
        </is>
      </c>
      <c r="U504" s="510" t="inlineStr">
        <is>
          <t>AIR-IS</t>
        </is>
      </c>
      <c r="V504" s="201" t="n">
        <v>1830</v>
      </c>
      <c r="W504" s="9">
        <f>LEFT(B504,3)</f>
        <v/>
      </c>
      <c r="X504" s="47">
        <f>F504</f>
        <v/>
      </c>
      <c r="Y504" s="47">
        <f>RIGHT(B504,AB504)</f>
        <v/>
      </c>
      <c r="Z504" s="47">
        <f>W504&amp;X504&amp;Y504</f>
        <v/>
      </c>
      <c r="AA504" s="47">
        <f>LEFT(Y504,1)</f>
        <v/>
      </c>
      <c r="AB504" s="193">
        <f>IF(AC504&lt;&gt;"-",7,6)</f>
        <v/>
      </c>
      <c r="AC504" s="193" t="inlineStr">
        <is>
          <t>-</t>
        </is>
      </c>
    </row>
    <row r="505" ht="13.5" customHeight="1" s="521">
      <c r="A505" s="201" t="n">
        <v>1830</v>
      </c>
      <c r="B505" s="170" t="inlineStr">
        <is>
          <t>18-PY-35201</t>
        </is>
      </c>
      <c r="C505" s="179" t="inlineStr">
        <is>
          <t>DCS</t>
        </is>
      </c>
      <c r="D505" s="198" t="inlineStr">
        <is>
          <t>输送氮气风机入口排气调节阀定位器</t>
        </is>
      </c>
      <c r="E505" s="179" t="inlineStr">
        <is>
          <t>1830-PS07-352</t>
        </is>
      </c>
      <c r="F505" s="650" t="inlineStr">
        <is>
          <t>PY</t>
        </is>
      </c>
      <c r="G505" s="178" t="inlineStr">
        <is>
          <t>DCS-AO</t>
        </is>
      </c>
      <c r="H505" s="179" t="inlineStr">
        <is>
          <t>Yes</t>
        </is>
      </c>
      <c r="I505" s="178" t="inlineStr">
        <is>
          <t>4~20mA_x000D_
HART</t>
        </is>
      </c>
      <c r="J505" s="202" t="inlineStr">
        <is>
          <t>4~20mA</t>
        </is>
      </c>
      <c r="K505" s="649" t="inlineStr">
        <is>
          <t>HART</t>
        </is>
      </c>
      <c r="L505" s="174" t="inlineStr">
        <is>
          <t>1</t>
        </is>
      </c>
      <c r="M505" s="178" t="inlineStr">
        <is>
          <t>-</t>
        </is>
      </c>
      <c r="N505" s="178" t="inlineStr">
        <is>
          <t>Yes</t>
        </is>
      </c>
      <c r="O505" s="178">
        <f>IF(N505="Yes","Y","N")</f>
        <v/>
      </c>
      <c r="P505" s="178" t="inlineStr">
        <is>
          <t>-</t>
        </is>
      </c>
      <c r="Q505" s="178" t="inlineStr">
        <is>
          <t>-</t>
        </is>
      </c>
      <c r="R505" s="181" t="inlineStr">
        <is>
          <t>C01</t>
        </is>
      </c>
      <c r="S505" s="170" t="inlineStr">
        <is>
          <t>DCS</t>
        </is>
      </c>
      <c r="T505" s="193" t="inlineStr">
        <is>
          <t>18-3501-DJB-0010</t>
        </is>
      </c>
      <c r="U505" s="510" t="inlineStr">
        <is>
          <t>AOR-IS</t>
        </is>
      </c>
      <c r="V505" s="201" t="n">
        <v>1830</v>
      </c>
      <c r="W505" s="9">
        <f>LEFT(B505,3)</f>
        <v/>
      </c>
      <c r="X505" s="47">
        <f>F505</f>
        <v/>
      </c>
      <c r="Y505" s="47">
        <f>RIGHT(B505,AB505)</f>
        <v/>
      </c>
      <c r="Z505" s="47">
        <f>W505&amp;X505&amp;Y505</f>
        <v/>
      </c>
      <c r="AA505" s="47">
        <f>LEFT(Y505,1)</f>
        <v/>
      </c>
      <c r="AB505" s="193">
        <f>IF(AC505&lt;&gt;"-",7,6)</f>
        <v/>
      </c>
      <c r="AC505" s="193" t="inlineStr">
        <is>
          <t>-</t>
        </is>
      </c>
    </row>
    <row r="506" ht="13.5" customHeight="1" s="521">
      <c r="A506" s="201" t="n">
        <v>1830</v>
      </c>
      <c r="B506" s="170" t="inlineStr">
        <is>
          <t>18-PY-35205</t>
        </is>
      </c>
      <c r="C506" s="179" t="inlineStr">
        <is>
          <t>DCS</t>
        </is>
      </c>
      <c r="D506" s="198" t="inlineStr">
        <is>
          <t>输送氮气风机入口补气调节阀定位器</t>
        </is>
      </c>
      <c r="E506" s="179" t="inlineStr">
        <is>
          <t>1830-PS07-352</t>
        </is>
      </c>
      <c r="F506" s="650" t="inlineStr">
        <is>
          <t>PY</t>
        </is>
      </c>
      <c r="G506" s="178" t="inlineStr">
        <is>
          <t>DCS-AO</t>
        </is>
      </c>
      <c r="H506" s="179" t="inlineStr">
        <is>
          <t>Yes</t>
        </is>
      </c>
      <c r="I506" s="178" t="inlineStr">
        <is>
          <t>4~20mA_x000D_
HART</t>
        </is>
      </c>
      <c r="J506" s="202" t="inlineStr">
        <is>
          <t>4~20mA</t>
        </is>
      </c>
      <c r="K506" s="649" t="inlineStr">
        <is>
          <t>HART</t>
        </is>
      </c>
      <c r="L506" s="174" t="inlineStr">
        <is>
          <t>1</t>
        </is>
      </c>
      <c r="M506" s="178" t="inlineStr">
        <is>
          <t>-</t>
        </is>
      </c>
      <c r="N506" s="178" t="inlineStr">
        <is>
          <t>Yes</t>
        </is>
      </c>
      <c r="O506" s="178">
        <f>IF(N506="Yes","Y","N")</f>
        <v/>
      </c>
      <c r="P506" s="178" t="inlineStr">
        <is>
          <t>-</t>
        </is>
      </c>
      <c r="Q506" s="178" t="inlineStr">
        <is>
          <t>-</t>
        </is>
      </c>
      <c r="R506" s="181" t="inlineStr">
        <is>
          <t>C01</t>
        </is>
      </c>
      <c r="S506" s="170" t="inlineStr">
        <is>
          <t>DCS</t>
        </is>
      </c>
      <c r="T506" s="193" t="inlineStr">
        <is>
          <t>18-3501-DJB-0010</t>
        </is>
      </c>
      <c r="U506" s="510" t="inlineStr">
        <is>
          <t>AOR-IS</t>
        </is>
      </c>
      <c r="V506" s="201" t="n">
        <v>1830</v>
      </c>
      <c r="W506" s="9">
        <f>LEFT(B506,3)</f>
        <v/>
      </c>
      <c r="X506" s="47">
        <f>F506</f>
        <v/>
      </c>
      <c r="Y506" s="47">
        <f>RIGHT(B506,AB506)</f>
        <v/>
      </c>
      <c r="Z506" s="47">
        <f>W506&amp;X506&amp;Y506</f>
        <v/>
      </c>
      <c r="AA506" s="47">
        <f>LEFT(Y506,1)</f>
        <v/>
      </c>
      <c r="AB506" s="193">
        <f>IF(AC506&lt;&gt;"-",7,6)</f>
        <v/>
      </c>
      <c r="AC506" s="193" t="inlineStr">
        <is>
          <t>-</t>
        </is>
      </c>
    </row>
    <row r="507" ht="13.5" customHeight="1" s="521">
      <c r="A507" s="201" t="n">
        <v>1830</v>
      </c>
      <c r="B507" s="170" t="inlineStr">
        <is>
          <t>18-FI-35201</t>
        </is>
      </c>
      <c r="C507" s="179" t="inlineStr">
        <is>
          <t>DCS</t>
        </is>
      </c>
      <c r="D507" s="198" t="inlineStr">
        <is>
          <t>输送氮气风机入口补气流量显示</t>
        </is>
      </c>
      <c r="E507" s="179" t="inlineStr">
        <is>
          <t>1830-PS07-352</t>
        </is>
      </c>
      <c r="F507" s="650" t="inlineStr">
        <is>
          <t>FI</t>
        </is>
      </c>
      <c r="G507" s="178" t="inlineStr">
        <is>
          <t>DCS-AO</t>
        </is>
      </c>
      <c r="H507" s="179" t="inlineStr">
        <is>
          <t>Yes</t>
        </is>
      </c>
      <c r="I507" s="178" t="inlineStr">
        <is>
          <t>4~20mA_x000D_
HART</t>
        </is>
      </c>
      <c r="J507" s="202" t="inlineStr">
        <is>
          <t>4~20mA</t>
        </is>
      </c>
      <c r="K507" s="649" t="inlineStr">
        <is>
          <t>HART</t>
        </is>
      </c>
      <c r="L507" s="174" t="inlineStr">
        <is>
          <t>1</t>
        </is>
      </c>
      <c r="M507" s="178" t="inlineStr">
        <is>
          <t>-</t>
        </is>
      </c>
      <c r="N507" s="178" t="inlineStr">
        <is>
          <t>Yes</t>
        </is>
      </c>
      <c r="O507" s="178">
        <f>IF(N507="Yes","Y","N")</f>
        <v/>
      </c>
      <c r="P507" s="178" t="inlineStr">
        <is>
          <t>-</t>
        </is>
      </c>
      <c r="Q507" s="178" t="inlineStr">
        <is>
          <t>-</t>
        </is>
      </c>
      <c r="R507" s="181" t="inlineStr">
        <is>
          <t>C01</t>
        </is>
      </c>
      <c r="S507" s="170" t="inlineStr">
        <is>
          <t>DCS</t>
        </is>
      </c>
      <c r="T507" s="193" t="inlineStr">
        <is>
          <t>18-3501-DJB-0009</t>
        </is>
      </c>
      <c r="U507" s="510" t="inlineStr">
        <is>
          <t>AOR-IS</t>
        </is>
      </c>
      <c r="V507" s="201" t="n">
        <v>1830</v>
      </c>
      <c r="W507" s="9">
        <f>LEFT(B507,3)</f>
        <v/>
      </c>
      <c r="X507" s="47">
        <f>F507</f>
        <v/>
      </c>
      <c r="Y507" s="47">
        <f>RIGHT(B507,AB507)</f>
        <v/>
      </c>
      <c r="Z507" s="47">
        <f>W507&amp;X507&amp;Y507</f>
        <v/>
      </c>
      <c r="AA507" s="47">
        <f>LEFT(Y507,1)</f>
        <v/>
      </c>
      <c r="AB507" s="193">
        <f>IF(AC507&lt;&gt;"-",7,6)</f>
        <v/>
      </c>
      <c r="AC507" s="193" t="inlineStr">
        <is>
          <t>-</t>
        </is>
      </c>
    </row>
    <row r="508" ht="13.5" customHeight="1" s="521">
      <c r="A508" s="201" t="n">
        <v>1830</v>
      </c>
      <c r="B508" s="170" t="inlineStr">
        <is>
          <t>18-AI-35201</t>
        </is>
      </c>
      <c r="C508" s="179" t="inlineStr">
        <is>
          <t>DCS</t>
        </is>
      </c>
      <c r="D508" s="198" t="inlineStr">
        <is>
          <t>输送氮气风机入口烃含量显示</t>
        </is>
      </c>
      <c r="E508" s="179" t="inlineStr">
        <is>
          <t>1830-PS07-352</t>
        </is>
      </c>
      <c r="F508" s="650" t="inlineStr">
        <is>
          <t>AI</t>
        </is>
      </c>
      <c r="G508" s="178" t="inlineStr">
        <is>
          <t>DCS-AI</t>
        </is>
      </c>
      <c r="H508" s="179" t="inlineStr">
        <is>
          <t>Yes</t>
        </is>
      </c>
      <c r="I508" s="178" t="inlineStr">
        <is>
          <t>4~20mA</t>
        </is>
      </c>
      <c r="J508" s="202" t="inlineStr">
        <is>
          <t>4~20mA</t>
        </is>
      </c>
      <c r="K508" s="649" t="n"/>
      <c r="L508" s="174" t="inlineStr">
        <is>
          <t>1</t>
        </is>
      </c>
      <c r="M508" s="178" t="inlineStr">
        <is>
          <t>220VAC</t>
        </is>
      </c>
      <c r="N508" s="178" t="inlineStr">
        <is>
          <t>-</t>
        </is>
      </c>
      <c r="O508" s="178">
        <f>IF(N508="Yes","Y","N")</f>
        <v/>
      </c>
      <c r="P508" s="178" t="inlineStr">
        <is>
          <t>-</t>
        </is>
      </c>
      <c r="Q508" s="199" t="inlineStr">
        <is>
          <t>四线制</t>
        </is>
      </c>
      <c r="R508" s="181" t="inlineStr">
        <is>
          <t>C01</t>
        </is>
      </c>
      <c r="S508" s="170" t="inlineStr">
        <is>
          <t>SIS</t>
        </is>
      </c>
      <c r="T508" s="176" t="inlineStr">
        <is>
          <t>单拉</t>
        </is>
      </c>
      <c r="U508" s="510" t="inlineStr">
        <is>
          <t>AIR-NIS</t>
        </is>
      </c>
      <c r="V508" s="201" t="n">
        <v>1830</v>
      </c>
      <c r="W508" s="9">
        <f>LEFT(B508,3)</f>
        <v/>
      </c>
      <c r="X508" s="47">
        <f>F508</f>
        <v/>
      </c>
      <c r="Y508" s="47">
        <f>RIGHT(B508,AB508)</f>
        <v/>
      </c>
      <c r="Z508" s="47">
        <f>W508&amp;X508&amp;Y508</f>
        <v/>
      </c>
      <c r="AA508" s="47">
        <f>LEFT(Y508,1)</f>
        <v/>
      </c>
      <c r="AB508" s="193">
        <f>IF(AC508&lt;&gt;"-",7,6)</f>
        <v/>
      </c>
      <c r="AC508" s="193" t="inlineStr">
        <is>
          <t>-</t>
        </is>
      </c>
    </row>
    <row r="509" ht="13.5" customHeight="1" s="521">
      <c r="A509" s="201" t="n">
        <v>1830</v>
      </c>
      <c r="B509" s="170" t="inlineStr">
        <is>
          <t>18-AI-35202</t>
        </is>
      </c>
      <c r="C509" s="179" t="inlineStr">
        <is>
          <t>DCS</t>
        </is>
      </c>
      <c r="D509" s="198" t="inlineStr">
        <is>
          <t>输送氮气风机入口氧含量显示</t>
        </is>
      </c>
      <c r="E509" s="179" t="inlineStr">
        <is>
          <t>1830-PS07-352</t>
        </is>
      </c>
      <c r="F509" s="650" t="inlineStr">
        <is>
          <t>AI</t>
        </is>
      </c>
      <c r="G509" s="178" t="inlineStr">
        <is>
          <t>DCS-AI</t>
        </is>
      </c>
      <c r="H509" s="179" t="inlineStr">
        <is>
          <t>Yes</t>
        </is>
      </c>
      <c r="I509" s="178" t="inlineStr">
        <is>
          <t>4~20mA</t>
        </is>
      </c>
      <c r="J509" s="202" t="inlineStr">
        <is>
          <t>4~20mA</t>
        </is>
      </c>
      <c r="K509" s="649" t="n"/>
      <c r="L509" s="174" t="inlineStr">
        <is>
          <t>1</t>
        </is>
      </c>
      <c r="M509" s="178" t="inlineStr">
        <is>
          <t>220VAC</t>
        </is>
      </c>
      <c r="N509" s="178" t="inlineStr">
        <is>
          <t>-</t>
        </is>
      </c>
      <c r="O509" s="178">
        <f>IF(N509="Yes","Y","N")</f>
        <v/>
      </c>
      <c r="P509" s="178" t="inlineStr">
        <is>
          <t>-</t>
        </is>
      </c>
      <c r="Q509" s="199" t="inlineStr">
        <is>
          <t>四线制</t>
        </is>
      </c>
      <c r="R509" s="181" t="inlineStr">
        <is>
          <t>C01</t>
        </is>
      </c>
      <c r="S509" s="176" t="inlineStr">
        <is>
          <t>无电缆信息</t>
        </is>
      </c>
      <c r="U509" s="510" t="inlineStr">
        <is>
          <t>AIR-NIS</t>
        </is>
      </c>
      <c r="V509" s="201" t="n">
        <v>1830</v>
      </c>
      <c r="W509" s="9">
        <f>LEFT(B509,3)</f>
        <v/>
      </c>
      <c r="X509" s="47">
        <f>F509</f>
        <v/>
      </c>
      <c r="Y509" s="47">
        <f>RIGHT(B509,AB509)</f>
        <v/>
      </c>
      <c r="Z509" s="47">
        <f>W509&amp;X509&amp;Y509</f>
        <v/>
      </c>
      <c r="AA509" s="47">
        <f>LEFT(Y509,1)</f>
        <v/>
      </c>
      <c r="AB509" s="193">
        <f>IF(AC509&lt;&gt;"-",7,6)</f>
        <v/>
      </c>
      <c r="AC509" s="193" t="inlineStr">
        <is>
          <t>-</t>
        </is>
      </c>
    </row>
    <row r="510" ht="13.5" customHeight="1" s="521">
      <c r="A510" s="201" t="n">
        <v>1830</v>
      </c>
      <c r="B510" s="170" t="inlineStr">
        <is>
          <t>18-XS-35201</t>
        </is>
      </c>
      <c r="C510" s="179" t="inlineStr">
        <is>
          <t>DCS</t>
        </is>
      </c>
      <c r="D510" s="198" t="inlineStr">
        <is>
          <t>控制气动蝶阀18-XV-35201开/关信号</t>
        </is>
      </c>
      <c r="E510" s="179" t="inlineStr">
        <is>
          <t>1830-PS07-352</t>
        </is>
      </c>
      <c r="F510" s="650" t="inlineStr">
        <is>
          <t>XS</t>
        </is>
      </c>
      <c r="G510" s="178" t="inlineStr">
        <is>
          <t>DCS-DO</t>
        </is>
      </c>
      <c r="H510" s="179" t="inlineStr">
        <is>
          <t>-</t>
        </is>
      </c>
      <c r="I510" s="178" t="inlineStr">
        <is>
          <t>WET（NO）</t>
        </is>
      </c>
      <c r="J510" s="202" t="inlineStr">
        <is>
          <t>WET</t>
        </is>
      </c>
      <c r="K510" s="649" t="inlineStr">
        <is>
          <t>（NO）</t>
        </is>
      </c>
      <c r="L510" s="174" t="inlineStr">
        <is>
          <t>1</t>
        </is>
      </c>
      <c r="M510" s="178" t="inlineStr">
        <is>
          <t>24VDC</t>
        </is>
      </c>
      <c r="N510" s="178" t="inlineStr">
        <is>
          <t>-</t>
        </is>
      </c>
      <c r="O510" s="178">
        <f>IF(N510="Yes","Y","N")</f>
        <v/>
      </c>
      <c r="P510" s="178" t="inlineStr">
        <is>
          <t>-</t>
        </is>
      </c>
      <c r="Q510" s="178" t="inlineStr">
        <is>
          <t>-</t>
        </is>
      </c>
      <c r="R510" s="181" t="inlineStr">
        <is>
          <t>C01</t>
        </is>
      </c>
      <c r="S510" s="170" t="inlineStr">
        <is>
          <t>DCS</t>
        </is>
      </c>
      <c r="T510" s="193" t="inlineStr">
        <is>
          <t>18-3501-DJB-0012</t>
        </is>
      </c>
      <c r="U510" s="507" t="inlineStr">
        <is>
          <t>DO-24V</t>
        </is>
      </c>
      <c r="V510" s="201" t="n">
        <v>1830</v>
      </c>
      <c r="W510" s="9">
        <f>LEFT(B510,3)</f>
        <v/>
      </c>
      <c r="X510" s="47">
        <f>F510</f>
        <v/>
      </c>
      <c r="Y510" s="47">
        <f>RIGHT(B510,AB510)</f>
        <v/>
      </c>
      <c r="Z510" s="47">
        <f>W510&amp;X510&amp;Y510</f>
        <v/>
      </c>
      <c r="AA510" s="47">
        <f>LEFT(Y510,1)</f>
        <v/>
      </c>
      <c r="AB510" s="193">
        <f>IF(AC510&lt;&gt;"-",7,6)</f>
        <v/>
      </c>
      <c r="AC510" s="193" t="inlineStr">
        <is>
          <t>-</t>
        </is>
      </c>
    </row>
    <row r="511" ht="13.5" customHeight="1" s="521">
      <c r="A511" s="201" t="n">
        <v>1830</v>
      </c>
      <c r="B511" s="170" t="inlineStr">
        <is>
          <t>18-XZH-35201</t>
        </is>
      </c>
      <c r="C511" s="179" t="inlineStr">
        <is>
          <t>DCS</t>
        </is>
      </c>
      <c r="D511" s="198" t="inlineStr">
        <is>
          <t>气动蝶阀18-XV-35201开状态</t>
        </is>
      </c>
      <c r="E511" s="179" t="inlineStr">
        <is>
          <t>1830-PS07-352</t>
        </is>
      </c>
      <c r="F511" s="650" t="inlineStr">
        <is>
          <t>XZH</t>
        </is>
      </c>
      <c r="G511" s="178" t="inlineStr">
        <is>
          <t>DCS-DI</t>
        </is>
      </c>
      <c r="H511" s="179" t="inlineStr">
        <is>
          <t>-</t>
        </is>
      </c>
      <c r="I511" s="178" t="inlineStr">
        <is>
          <t>NAMUR(NC)</t>
        </is>
      </c>
      <c r="J511" s="202" t="inlineStr">
        <is>
          <t>NAMUR</t>
        </is>
      </c>
      <c r="K511" s="649" t="inlineStr">
        <is>
          <t>(NC)</t>
        </is>
      </c>
      <c r="L511" s="174" t="inlineStr">
        <is>
          <t>1</t>
        </is>
      </c>
      <c r="M511" s="178" t="inlineStr">
        <is>
          <t>-</t>
        </is>
      </c>
      <c r="N511" s="178" t="inlineStr">
        <is>
          <t>Yes</t>
        </is>
      </c>
      <c r="O511" s="178">
        <f>IF(N511="Yes","Y","N")</f>
        <v/>
      </c>
      <c r="P511" s="178" t="inlineStr">
        <is>
          <t>-</t>
        </is>
      </c>
      <c r="Q511" s="178" t="inlineStr">
        <is>
          <t>-</t>
        </is>
      </c>
      <c r="R511" s="181" t="inlineStr">
        <is>
          <t>C01</t>
        </is>
      </c>
      <c r="S511" s="170" t="inlineStr">
        <is>
          <t>DCS</t>
        </is>
      </c>
      <c r="T511" s="193" t="inlineStr">
        <is>
          <t>18-3501-DJB-0011</t>
        </is>
      </c>
      <c r="U511" s="507" t="inlineStr">
        <is>
          <t>DI-MI</t>
        </is>
      </c>
      <c r="V511" s="201" t="n">
        <v>1830</v>
      </c>
      <c r="W511" s="9">
        <f>LEFT(B511,3)</f>
        <v/>
      </c>
      <c r="X511" s="47">
        <f>F511</f>
        <v/>
      </c>
      <c r="Y511" s="47">
        <f>RIGHT(B511,AB511)</f>
        <v/>
      </c>
      <c r="Z511" s="47">
        <f>W511&amp;X511&amp;Y511</f>
        <v/>
      </c>
      <c r="AA511" s="47">
        <f>LEFT(Y511,1)</f>
        <v/>
      </c>
      <c r="AB511" s="193">
        <f>IF(AC511&lt;&gt;"-",7,6)</f>
        <v/>
      </c>
      <c r="AC511" s="193" t="inlineStr">
        <is>
          <t>-</t>
        </is>
      </c>
    </row>
    <row r="512" ht="13.5" customHeight="1" s="521">
      <c r="A512" s="201" t="n">
        <v>1830</v>
      </c>
      <c r="B512" s="170" t="inlineStr">
        <is>
          <t>18-XZL-35201</t>
        </is>
      </c>
      <c r="C512" s="179" t="inlineStr">
        <is>
          <t>DCS</t>
        </is>
      </c>
      <c r="D512" s="198" t="inlineStr">
        <is>
          <t>气动蝶阀18-XV-35201关状态</t>
        </is>
      </c>
      <c r="E512" s="179" t="inlineStr">
        <is>
          <t>1830-PS07-352</t>
        </is>
      </c>
      <c r="F512" s="650" t="inlineStr">
        <is>
          <t>XZL</t>
        </is>
      </c>
      <c r="G512" s="178" t="inlineStr">
        <is>
          <t>DCS-DI</t>
        </is>
      </c>
      <c r="H512" s="179" t="inlineStr">
        <is>
          <t>-</t>
        </is>
      </c>
      <c r="I512" s="178" t="inlineStr">
        <is>
          <t>NAMUR(NC)</t>
        </is>
      </c>
      <c r="J512" s="202" t="inlineStr">
        <is>
          <t>NAMUR</t>
        </is>
      </c>
      <c r="K512" s="649" t="inlineStr">
        <is>
          <t>(NC)</t>
        </is>
      </c>
      <c r="L512" s="174" t="inlineStr">
        <is>
          <t>1</t>
        </is>
      </c>
      <c r="M512" s="178" t="inlineStr">
        <is>
          <t>-</t>
        </is>
      </c>
      <c r="N512" s="178" t="inlineStr">
        <is>
          <t>Yes</t>
        </is>
      </c>
      <c r="O512" s="178">
        <f>IF(N512="Yes","Y","N")</f>
        <v/>
      </c>
      <c r="P512" s="178" t="inlineStr">
        <is>
          <t>-</t>
        </is>
      </c>
      <c r="Q512" s="178" t="inlineStr">
        <is>
          <t>-</t>
        </is>
      </c>
      <c r="R512" s="181" t="inlineStr">
        <is>
          <t>C01</t>
        </is>
      </c>
      <c r="S512" s="170" t="inlineStr">
        <is>
          <t>DCS</t>
        </is>
      </c>
      <c r="T512" s="193" t="inlineStr">
        <is>
          <t>18-3501-DJB-0011</t>
        </is>
      </c>
      <c r="U512" s="507" t="inlineStr">
        <is>
          <t>DI-MI</t>
        </is>
      </c>
      <c r="V512" s="201" t="n">
        <v>1830</v>
      </c>
      <c r="W512" s="9">
        <f>LEFT(B512,3)</f>
        <v/>
      </c>
      <c r="X512" s="47">
        <f>F512</f>
        <v/>
      </c>
      <c r="Y512" s="47">
        <f>RIGHT(B512,AB512)</f>
        <v/>
      </c>
      <c r="Z512" s="47">
        <f>W512&amp;X512&amp;Y512</f>
        <v/>
      </c>
      <c r="AA512" s="47">
        <f>LEFT(Y512,1)</f>
        <v/>
      </c>
      <c r="AB512" s="193">
        <f>IF(AC512&lt;&gt;"-",7,6)</f>
        <v/>
      </c>
      <c r="AC512" s="193" t="inlineStr">
        <is>
          <t>-</t>
        </is>
      </c>
    </row>
    <row r="513" ht="13.5" customHeight="1" s="521">
      <c r="A513" s="201" t="n">
        <v>1830</v>
      </c>
      <c r="B513" s="170" t="inlineStr">
        <is>
          <t>18-PI-35201A</t>
        </is>
      </c>
      <c r="C513" s="179" t="inlineStr">
        <is>
          <t>DCS</t>
        </is>
      </c>
      <c r="D513" s="198" t="inlineStr">
        <is>
          <t>风机18-PB-3501AX入口压力显示</t>
        </is>
      </c>
      <c r="E513" s="179" t="inlineStr">
        <is>
          <t>1830-PS07-352</t>
        </is>
      </c>
      <c r="F513" s="650" t="inlineStr">
        <is>
          <t>PI</t>
        </is>
      </c>
      <c r="G513" s="178" t="inlineStr">
        <is>
          <t>DCS-AI</t>
        </is>
      </c>
      <c r="H513" s="179" t="inlineStr">
        <is>
          <t>Yes</t>
        </is>
      </c>
      <c r="I513" s="178" t="inlineStr">
        <is>
          <t>4~20mA_x000D_
HART</t>
        </is>
      </c>
      <c r="J513" s="202" t="inlineStr">
        <is>
          <t>4~20mA</t>
        </is>
      </c>
      <c r="K513" s="649" t="inlineStr">
        <is>
          <t>HART</t>
        </is>
      </c>
      <c r="L513" s="174" t="inlineStr">
        <is>
          <t>1</t>
        </is>
      </c>
      <c r="M513" s="178" t="inlineStr">
        <is>
          <t>-</t>
        </is>
      </c>
      <c r="N513" s="178" t="inlineStr">
        <is>
          <t>Yes</t>
        </is>
      </c>
      <c r="O513" s="178">
        <f>IF(N513="Yes","Y","N")</f>
        <v/>
      </c>
      <c r="P513" s="178" t="inlineStr">
        <is>
          <t>-</t>
        </is>
      </c>
      <c r="Q513" s="178" t="inlineStr">
        <is>
          <t>-</t>
        </is>
      </c>
      <c r="R513" s="181" t="inlineStr">
        <is>
          <t>C01</t>
        </is>
      </c>
      <c r="S513" s="170" t="inlineStr">
        <is>
          <t>DCS</t>
        </is>
      </c>
      <c r="T513" s="193" t="inlineStr">
        <is>
          <t>18-3501-DJB-0009</t>
        </is>
      </c>
      <c r="U513" s="510" t="inlineStr">
        <is>
          <t>AIR-IS</t>
        </is>
      </c>
      <c r="V513" s="201" t="n">
        <v>1830</v>
      </c>
      <c r="W513" s="9">
        <f>LEFT(B513,3)</f>
        <v/>
      </c>
      <c r="X513" s="47">
        <f>F513</f>
        <v/>
      </c>
      <c r="Y513" s="47">
        <f>RIGHT(B513,AB513)</f>
        <v/>
      </c>
      <c r="Z513" s="47">
        <f>W513&amp;X513&amp;Y513</f>
        <v/>
      </c>
      <c r="AA513" s="47">
        <f>LEFT(Y513,1)</f>
        <v/>
      </c>
      <c r="AB513" s="193">
        <f>IF(AC513&lt;&gt;"-",7,6)</f>
        <v/>
      </c>
      <c r="AC513" s="193" t="inlineStr">
        <is>
          <t>3</t>
        </is>
      </c>
    </row>
    <row r="514" ht="13.5" customHeight="1" s="521">
      <c r="A514" s="201" t="n">
        <v>1830</v>
      </c>
      <c r="B514" s="170" t="inlineStr">
        <is>
          <t>18-PI-35201B</t>
        </is>
      </c>
      <c r="C514" s="179" t="inlineStr">
        <is>
          <t>DCS</t>
        </is>
      </c>
      <c r="D514" s="198" t="inlineStr">
        <is>
          <t>风机18-PB-3501AX入口压力显示</t>
        </is>
      </c>
      <c r="E514" s="179" t="inlineStr">
        <is>
          <t>1830-PS07-352</t>
        </is>
      </c>
      <c r="F514" s="650" t="inlineStr">
        <is>
          <t>PI</t>
        </is>
      </c>
      <c r="G514" s="178" t="inlineStr">
        <is>
          <t>DCS-AI</t>
        </is>
      </c>
      <c r="H514" s="179" t="inlineStr">
        <is>
          <t>Yes</t>
        </is>
      </c>
      <c r="I514" s="178" t="inlineStr">
        <is>
          <t>4~20mA_x000D_
HART</t>
        </is>
      </c>
      <c r="J514" s="202" t="inlineStr">
        <is>
          <t>4~20mA</t>
        </is>
      </c>
      <c r="K514" s="649" t="inlineStr">
        <is>
          <t>HART</t>
        </is>
      </c>
      <c r="L514" s="174" t="inlineStr">
        <is>
          <t>1</t>
        </is>
      </c>
      <c r="M514" s="178" t="inlineStr">
        <is>
          <t>-</t>
        </is>
      </c>
      <c r="N514" s="178" t="inlineStr">
        <is>
          <t>Yes</t>
        </is>
      </c>
      <c r="O514" s="178">
        <f>IF(N514="Yes","Y","N")</f>
        <v/>
      </c>
      <c r="P514" s="178" t="inlineStr">
        <is>
          <t>-</t>
        </is>
      </c>
      <c r="Q514" s="178" t="inlineStr">
        <is>
          <t>-</t>
        </is>
      </c>
      <c r="R514" s="181" t="inlineStr">
        <is>
          <t>C01</t>
        </is>
      </c>
      <c r="S514" s="170" t="inlineStr">
        <is>
          <t>DCS</t>
        </is>
      </c>
      <c r="T514" s="193" t="inlineStr">
        <is>
          <t>18-3501-DJB-0009</t>
        </is>
      </c>
      <c r="U514" s="510" t="inlineStr">
        <is>
          <t>AIR-IS</t>
        </is>
      </c>
      <c r="V514" s="201" t="n">
        <v>1830</v>
      </c>
      <c r="W514" s="9">
        <f>LEFT(B514,3)</f>
        <v/>
      </c>
      <c r="X514" s="47">
        <f>F514</f>
        <v/>
      </c>
      <c r="Y514" s="47">
        <f>RIGHT(B514,AB514)</f>
        <v/>
      </c>
      <c r="Z514" s="47">
        <f>W514&amp;X514&amp;Y514</f>
        <v/>
      </c>
      <c r="AA514" s="47">
        <f>LEFT(Y514,1)</f>
        <v/>
      </c>
      <c r="AB514" s="193">
        <f>IF(AC514&lt;&gt;"-",7,6)</f>
        <v/>
      </c>
      <c r="AC514" s="193" t="inlineStr">
        <is>
          <t>3</t>
        </is>
      </c>
    </row>
    <row r="515" ht="13.5" customHeight="1" s="521">
      <c r="A515" s="201" t="n">
        <v>1830</v>
      </c>
      <c r="B515" s="170" t="inlineStr">
        <is>
          <t>18-TI-35204A</t>
        </is>
      </c>
      <c r="C515" s="179" t="inlineStr">
        <is>
          <t>DCS</t>
        </is>
      </c>
      <c r="D515" s="198" t="inlineStr">
        <is>
          <t>输送氮气风机18-PB-3501AX主电机定子温度显示</t>
        </is>
      </c>
      <c r="E515" s="179" t="inlineStr">
        <is>
          <t>1830-PS07-352</t>
        </is>
      </c>
      <c r="F515" s="650" t="inlineStr">
        <is>
          <t>TI</t>
        </is>
      </c>
      <c r="G515" s="178" t="inlineStr">
        <is>
          <t>DCS-AI</t>
        </is>
      </c>
      <c r="H515" s="179" t="inlineStr">
        <is>
          <t>-</t>
        </is>
      </c>
      <c r="I515" s="178" t="inlineStr">
        <is>
          <t>4~20mA</t>
        </is>
      </c>
      <c r="J515" s="202" t="inlineStr">
        <is>
          <t>4~20mA</t>
        </is>
      </c>
      <c r="K515" s="649" t="n"/>
      <c r="L515" s="174" t="inlineStr">
        <is>
          <t>1</t>
        </is>
      </c>
      <c r="M515" s="178" t="inlineStr">
        <is>
          <t>-</t>
        </is>
      </c>
      <c r="N515" s="178" t="inlineStr">
        <is>
          <t>Yes</t>
        </is>
      </c>
      <c r="O515" s="178">
        <f>IF(N515="Yes","Y","N")</f>
        <v/>
      </c>
      <c r="P515" s="178" t="inlineStr">
        <is>
          <t>-</t>
        </is>
      </c>
      <c r="Q515" s="178" t="inlineStr">
        <is>
          <t>-</t>
        </is>
      </c>
      <c r="R515" s="181" t="inlineStr">
        <is>
          <t>C01</t>
        </is>
      </c>
      <c r="S515" s="170" t="inlineStr">
        <is>
          <t>DCS</t>
        </is>
      </c>
      <c r="T515" s="193" t="inlineStr">
        <is>
          <t>18-LP-KM-3501AX</t>
        </is>
      </c>
      <c r="U515" s="509" t="inlineStr">
        <is>
          <t>AI-IS</t>
        </is>
      </c>
      <c r="V515" s="201" t="n">
        <v>1830</v>
      </c>
      <c r="W515" s="9">
        <f>LEFT(B515,3)</f>
        <v/>
      </c>
      <c r="X515" s="47">
        <f>F515</f>
        <v/>
      </c>
      <c r="Y515" s="47">
        <f>RIGHT(B515,AB515)</f>
        <v/>
      </c>
      <c r="Z515" s="47">
        <f>W515&amp;X515&amp;Y515</f>
        <v/>
      </c>
      <c r="AA515" s="47">
        <f>LEFT(Y515,1)</f>
        <v/>
      </c>
      <c r="AB515" s="193">
        <f>IF(AC515&lt;&gt;"-",7,6)</f>
        <v/>
      </c>
      <c r="AC515" s="193" t="inlineStr">
        <is>
          <t>3</t>
        </is>
      </c>
    </row>
    <row r="516" ht="13.5" customHeight="1" s="521">
      <c r="A516" s="201" t="n">
        <v>1830</v>
      </c>
      <c r="B516" s="170" t="inlineStr">
        <is>
          <t>18-TI-35204B</t>
        </is>
      </c>
      <c r="C516" s="179" t="inlineStr">
        <is>
          <t>DCS</t>
        </is>
      </c>
      <c r="D516" s="198" t="inlineStr">
        <is>
          <t>输送氮气风机18-PB-3501AX主电机定子温度显示</t>
        </is>
      </c>
      <c r="E516" s="179" t="inlineStr">
        <is>
          <t>1830-PS07-352</t>
        </is>
      </c>
      <c r="F516" s="650" t="inlineStr">
        <is>
          <t>TI</t>
        </is>
      </c>
      <c r="G516" s="178" t="inlineStr">
        <is>
          <t>DCS-AI</t>
        </is>
      </c>
      <c r="H516" s="179" t="inlineStr">
        <is>
          <t>-</t>
        </is>
      </c>
      <c r="I516" s="178" t="inlineStr">
        <is>
          <t>4~20mA</t>
        </is>
      </c>
      <c r="J516" s="202" t="inlineStr">
        <is>
          <t>4~20mA</t>
        </is>
      </c>
      <c r="K516" s="649" t="n"/>
      <c r="L516" s="174" t="inlineStr">
        <is>
          <t>1</t>
        </is>
      </c>
      <c r="M516" s="178" t="inlineStr">
        <is>
          <t>-</t>
        </is>
      </c>
      <c r="N516" s="178" t="inlineStr">
        <is>
          <t>Yes</t>
        </is>
      </c>
      <c r="O516" s="178">
        <f>IF(N516="Yes","Y","N")</f>
        <v/>
      </c>
      <c r="P516" s="178" t="inlineStr">
        <is>
          <t>-</t>
        </is>
      </c>
      <c r="Q516" s="178" t="inlineStr">
        <is>
          <t>-</t>
        </is>
      </c>
      <c r="R516" s="181" t="inlineStr">
        <is>
          <t>C01</t>
        </is>
      </c>
      <c r="S516" s="170" t="inlineStr">
        <is>
          <t>DCS</t>
        </is>
      </c>
      <c r="T516" s="193" t="inlineStr">
        <is>
          <t>18-LP-KM-3501AX</t>
        </is>
      </c>
      <c r="U516" s="509" t="inlineStr">
        <is>
          <t>AI-IS</t>
        </is>
      </c>
      <c r="V516" s="201" t="n">
        <v>1830</v>
      </c>
      <c r="W516" s="9">
        <f>LEFT(B516,3)</f>
        <v/>
      </c>
      <c r="X516" s="47">
        <f>F516</f>
        <v/>
      </c>
      <c r="Y516" s="47">
        <f>RIGHT(B516,AB516)</f>
        <v/>
      </c>
      <c r="Z516" s="47">
        <f>W516&amp;X516&amp;Y516</f>
        <v/>
      </c>
      <c r="AA516" s="47">
        <f>LEFT(Y516,1)</f>
        <v/>
      </c>
      <c r="AB516" s="193">
        <f>IF(AC516&lt;&gt;"-",7,6)</f>
        <v/>
      </c>
      <c r="AC516" s="193" t="inlineStr">
        <is>
          <t>3</t>
        </is>
      </c>
    </row>
    <row r="517" ht="13.5" customHeight="1" s="521">
      <c r="A517" s="201" t="n">
        <v>1830</v>
      </c>
      <c r="B517" s="170" t="inlineStr">
        <is>
          <t>18-TI-35204C</t>
        </is>
      </c>
      <c r="C517" s="179" t="inlineStr">
        <is>
          <t>DCS</t>
        </is>
      </c>
      <c r="D517" s="198" t="inlineStr">
        <is>
          <t>输送氮气风机18-PB-3501AX主电机定子温度显示</t>
        </is>
      </c>
      <c r="E517" s="179" t="inlineStr">
        <is>
          <t>1830-PS07-352</t>
        </is>
      </c>
      <c r="F517" s="650" t="inlineStr">
        <is>
          <t>TI</t>
        </is>
      </c>
      <c r="G517" s="178" t="inlineStr">
        <is>
          <t>DCS-AI</t>
        </is>
      </c>
      <c r="H517" s="179" t="inlineStr">
        <is>
          <t>-</t>
        </is>
      </c>
      <c r="I517" s="178" t="inlineStr">
        <is>
          <t>4~20mA</t>
        </is>
      </c>
      <c r="J517" s="202" t="inlineStr">
        <is>
          <t>4~20mA</t>
        </is>
      </c>
      <c r="K517" s="649" t="n"/>
      <c r="L517" s="174" t="inlineStr">
        <is>
          <t>1</t>
        </is>
      </c>
      <c r="M517" s="178" t="inlineStr">
        <is>
          <t>-</t>
        </is>
      </c>
      <c r="N517" s="178" t="inlineStr">
        <is>
          <t>Yes</t>
        </is>
      </c>
      <c r="O517" s="178">
        <f>IF(N517="Yes","Y","N")</f>
        <v/>
      </c>
      <c r="P517" s="178" t="inlineStr">
        <is>
          <t>-</t>
        </is>
      </c>
      <c r="Q517" s="178" t="inlineStr">
        <is>
          <t>-</t>
        </is>
      </c>
      <c r="R517" s="181" t="inlineStr">
        <is>
          <t>C01</t>
        </is>
      </c>
      <c r="S517" s="170" t="inlineStr">
        <is>
          <t>DCS</t>
        </is>
      </c>
      <c r="T517" s="193" t="inlineStr">
        <is>
          <t>18-LP-KM-3501AX</t>
        </is>
      </c>
      <c r="U517" s="509" t="inlineStr">
        <is>
          <t>AI-IS</t>
        </is>
      </c>
      <c r="V517" s="201" t="n">
        <v>1830</v>
      </c>
      <c r="W517" s="9">
        <f>LEFT(B517,3)</f>
        <v/>
      </c>
      <c r="X517" s="47">
        <f>F517</f>
        <v/>
      </c>
      <c r="Y517" s="47">
        <f>RIGHT(B517,AB517)</f>
        <v/>
      </c>
      <c r="Z517" s="47">
        <f>W517&amp;X517&amp;Y517</f>
        <v/>
      </c>
      <c r="AA517" s="47">
        <f>LEFT(Y517,1)</f>
        <v/>
      </c>
      <c r="AB517" s="193">
        <f>IF(AC517&lt;&gt;"-",7,6)</f>
        <v/>
      </c>
      <c r="AC517" s="193" t="inlineStr">
        <is>
          <t>3</t>
        </is>
      </c>
    </row>
    <row r="518" ht="13.5" customHeight="1" s="521">
      <c r="A518" s="201" t="n">
        <v>1830</v>
      </c>
      <c r="B518" s="170" t="inlineStr">
        <is>
          <t>18-TI-35204D</t>
        </is>
      </c>
      <c r="C518" s="179" t="inlineStr">
        <is>
          <t>DCS</t>
        </is>
      </c>
      <c r="D518" s="198" t="inlineStr">
        <is>
          <t>输送氮气风机18-PC-3501AX主电机轴承温度显示</t>
        </is>
      </c>
      <c r="E518" s="179" t="inlineStr">
        <is>
          <t>1830-PS07-352</t>
        </is>
      </c>
      <c r="F518" s="650" t="inlineStr">
        <is>
          <t>TI</t>
        </is>
      </c>
      <c r="G518" s="178" t="inlineStr">
        <is>
          <t>DCS-AI</t>
        </is>
      </c>
      <c r="H518" s="179" t="inlineStr">
        <is>
          <t>-</t>
        </is>
      </c>
      <c r="I518" s="178" t="inlineStr">
        <is>
          <t>4~20mA</t>
        </is>
      </c>
      <c r="J518" s="202" t="inlineStr">
        <is>
          <t>4~20mA</t>
        </is>
      </c>
      <c r="K518" s="649" t="n"/>
      <c r="L518" s="174" t="inlineStr">
        <is>
          <t>1</t>
        </is>
      </c>
      <c r="M518" s="178" t="inlineStr">
        <is>
          <t>-</t>
        </is>
      </c>
      <c r="N518" s="178" t="inlineStr">
        <is>
          <t>Yes</t>
        </is>
      </c>
      <c r="O518" s="178">
        <f>IF(N518="Yes","Y","N")</f>
        <v/>
      </c>
      <c r="P518" s="178" t="inlineStr">
        <is>
          <t>-</t>
        </is>
      </c>
      <c r="Q518" s="178" t="inlineStr">
        <is>
          <t>-</t>
        </is>
      </c>
      <c r="R518" s="181" t="inlineStr">
        <is>
          <t>C01</t>
        </is>
      </c>
      <c r="S518" s="170" t="inlineStr">
        <is>
          <t>DCS</t>
        </is>
      </c>
      <c r="T518" s="193" t="inlineStr">
        <is>
          <t>18-LP-KM-3501AX</t>
        </is>
      </c>
      <c r="U518" s="509" t="inlineStr">
        <is>
          <t>AI-IS</t>
        </is>
      </c>
      <c r="V518" s="201" t="n">
        <v>1830</v>
      </c>
      <c r="W518" s="9">
        <f>LEFT(B518,3)</f>
        <v/>
      </c>
      <c r="X518" s="47">
        <f>F518</f>
        <v/>
      </c>
      <c r="Y518" s="47">
        <f>RIGHT(B518,AB518)</f>
        <v/>
      </c>
      <c r="Z518" s="47">
        <f>W518&amp;X518&amp;Y518</f>
        <v/>
      </c>
      <c r="AA518" s="47">
        <f>LEFT(Y518,1)</f>
        <v/>
      </c>
      <c r="AB518" s="193">
        <f>IF(AC518&lt;&gt;"-",7,6)</f>
        <v/>
      </c>
      <c r="AC518" s="193" t="inlineStr">
        <is>
          <t>3</t>
        </is>
      </c>
    </row>
    <row r="519" ht="13.5" customHeight="1" s="521">
      <c r="A519" s="201" t="n">
        <v>1830</v>
      </c>
      <c r="B519" s="170" t="inlineStr">
        <is>
          <t>18-TI-35204E</t>
        </is>
      </c>
      <c r="C519" s="179" t="inlineStr">
        <is>
          <t>DCS</t>
        </is>
      </c>
      <c r="D519" s="198" t="inlineStr">
        <is>
          <t>输送氮气风机18-PC-3501AX主电机轴承温度显示</t>
        </is>
      </c>
      <c r="E519" s="179" t="inlineStr">
        <is>
          <t>1830-PS07-352</t>
        </is>
      </c>
      <c r="F519" s="650" t="inlineStr">
        <is>
          <t>TI</t>
        </is>
      </c>
      <c r="G519" s="178" t="inlineStr">
        <is>
          <t>DCS-AI</t>
        </is>
      </c>
      <c r="H519" s="179" t="inlineStr">
        <is>
          <t>-</t>
        </is>
      </c>
      <c r="I519" s="178" t="inlineStr">
        <is>
          <t>4~20mA</t>
        </is>
      </c>
      <c r="J519" s="202" t="inlineStr">
        <is>
          <t>4~20mA</t>
        </is>
      </c>
      <c r="K519" s="649" t="n"/>
      <c r="L519" s="174" t="inlineStr">
        <is>
          <t>1</t>
        </is>
      </c>
      <c r="M519" s="178" t="inlineStr">
        <is>
          <t>-</t>
        </is>
      </c>
      <c r="N519" s="178" t="inlineStr">
        <is>
          <t>Yes</t>
        </is>
      </c>
      <c r="O519" s="178">
        <f>IF(N519="Yes","Y","N")</f>
        <v/>
      </c>
      <c r="P519" s="178" t="inlineStr">
        <is>
          <t>-</t>
        </is>
      </c>
      <c r="Q519" s="178" t="inlineStr">
        <is>
          <t>-</t>
        </is>
      </c>
      <c r="R519" s="181" t="inlineStr">
        <is>
          <t>C01</t>
        </is>
      </c>
      <c r="S519" s="170" t="inlineStr">
        <is>
          <t>DCS</t>
        </is>
      </c>
      <c r="T519" s="193" t="inlineStr">
        <is>
          <t>18-LP-KM-3501AX</t>
        </is>
      </c>
      <c r="U519" s="509" t="inlineStr">
        <is>
          <t>AI-IS</t>
        </is>
      </c>
      <c r="V519" s="201" t="n">
        <v>1830</v>
      </c>
      <c r="W519" s="9">
        <f>LEFT(B519,3)</f>
        <v/>
      </c>
      <c r="X519" s="47">
        <f>F519</f>
        <v/>
      </c>
      <c r="Y519" s="47">
        <f>RIGHT(B519,AB519)</f>
        <v/>
      </c>
      <c r="Z519" s="47">
        <f>W519&amp;X519&amp;Y519</f>
        <v/>
      </c>
      <c r="AA519" s="47">
        <f>LEFT(Y519,1)</f>
        <v/>
      </c>
      <c r="AB519" s="193">
        <f>IF(AC519&lt;&gt;"-",7,6)</f>
        <v/>
      </c>
      <c r="AC519" s="193" t="inlineStr">
        <is>
          <t>3</t>
        </is>
      </c>
    </row>
    <row r="520" ht="13.5" customHeight="1" s="521">
      <c r="A520" s="201" t="n">
        <v>1830</v>
      </c>
      <c r="B520" s="170" t="inlineStr">
        <is>
          <t>18-PASL-35203</t>
        </is>
      </c>
      <c r="C520" s="179" t="inlineStr">
        <is>
          <t>DCS</t>
        </is>
      </c>
      <c r="D520" s="198" t="inlineStr">
        <is>
          <t>输送氮气风机18-PB-3501AX入口压力低报警</t>
        </is>
      </c>
      <c r="E520" s="179" t="inlineStr">
        <is>
          <t>1830-PS07-352</t>
        </is>
      </c>
      <c r="F520" s="650" t="inlineStr">
        <is>
          <t>PSAL</t>
        </is>
      </c>
      <c r="G520" s="178" t="inlineStr">
        <is>
          <t>DCS-DI</t>
        </is>
      </c>
      <c r="H520" s="179" t="inlineStr">
        <is>
          <t>-</t>
        </is>
      </c>
      <c r="I520" s="180" t="inlineStr">
        <is>
          <t>DRY_x000D_(NC)</t>
        </is>
      </c>
      <c r="J520" s="202" t="inlineStr">
        <is>
          <t>DRY</t>
        </is>
      </c>
      <c r="K520" s="649" t="inlineStr">
        <is>
          <t>(NC)</t>
        </is>
      </c>
      <c r="L520" s="174" t="inlineStr">
        <is>
          <t>1</t>
        </is>
      </c>
      <c r="M520" s="178" t="inlineStr">
        <is>
          <t>-</t>
        </is>
      </c>
      <c r="N520" s="178" t="inlineStr">
        <is>
          <t>-</t>
        </is>
      </c>
      <c r="O520" s="178">
        <f>IF(N520="Yes","Y","N")</f>
        <v/>
      </c>
      <c r="P520" s="178" t="inlineStr">
        <is>
          <t>-</t>
        </is>
      </c>
      <c r="Q520" s="178" t="inlineStr">
        <is>
          <t>MCC</t>
        </is>
      </c>
      <c r="R520" s="181" t="inlineStr">
        <is>
          <t>C01</t>
        </is>
      </c>
      <c r="S520" s="170" t="n"/>
      <c r="U520" s="507" t="inlineStr">
        <is>
          <t>DI-RE</t>
        </is>
      </c>
      <c r="V520" s="201" t="n">
        <v>1830</v>
      </c>
      <c r="W520" s="9">
        <f>LEFT(B520,3)</f>
        <v/>
      </c>
      <c r="X520" s="47">
        <f>F520</f>
        <v/>
      </c>
      <c r="Y520" s="47">
        <f>RIGHT(B520,AB520)</f>
        <v/>
      </c>
      <c r="Z520" s="47">
        <f>W520&amp;X520&amp;Y520</f>
        <v/>
      </c>
      <c r="AA520" s="47">
        <f>LEFT(Y520,1)</f>
        <v/>
      </c>
      <c r="AB520" s="193">
        <f>IF(AC520&lt;&gt;"-",7,6)</f>
        <v/>
      </c>
      <c r="AC520" s="193" t="inlineStr">
        <is>
          <t>-</t>
        </is>
      </c>
    </row>
    <row r="521" ht="13.5" customHeight="1" s="521">
      <c r="A521" s="201" t="n">
        <v>1830</v>
      </c>
      <c r="B521" s="170" t="inlineStr">
        <is>
          <t>18-TASH-35202</t>
        </is>
      </c>
      <c r="C521" s="179" t="inlineStr">
        <is>
          <t>DCS</t>
        </is>
      </c>
      <c r="D521" s="198" t="inlineStr">
        <is>
          <t>输送氮气风机18-PB-3501AX出口温度高报警</t>
        </is>
      </c>
      <c r="E521" s="179" t="inlineStr">
        <is>
          <t>1830-PS07-352</t>
        </is>
      </c>
      <c r="F521" s="650" t="inlineStr">
        <is>
          <t>TSAH</t>
        </is>
      </c>
      <c r="G521" s="178" t="inlineStr">
        <is>
          <t>DCS-DI</t>
        </is>
      </c>
      <c r="H521" s="179" t="inlineStr">
        <is>
          <t>-</t>
        </is>
      </c>
      <c r="I521" s="180" t="inlineStr">
        <is>
          <t>DRY_x000D_(NC)</t>
        </is>
      </c>
      <c r="J521" s="202" t="inlineStr">
        <is>
          <t>DRY</t>
        </is>
      </c>
      <c r="K521" s="649" t="inlineStr">
        <is>
          <t>(NC)</t>
        </is>
      </c>
      <c r="L521" s="174" t="inlineStr">
        <is>
          <t>1</t>
        </is>
      </c>
      <c r="M521" s="178" t="inlineStr">
        <is>
          <t>-</t>
        </is>
      </c>
      <c r="N521" s="178" t="inlineStr">
        <is>
          <t>-</t>
        </is>
      </c>
      <c r="O521" s="178">
        <f>IF(N521="Yes","Y","N")</f>
        <v/>
      </c>
      <c r="P521" s="178" t="inlineStr">
        <is>
          <t>-</t>
        </is>
      </c>
      <c r="Q521" s="178" t="inlineStr">
        <is>
          <t>MCC</t>
        </is>
      </c>
      <c r="R521" s="181" t="inlineStr">
        <is>
          <t>C01</t>
        </is>
      </c>
      <c r="S521" s="170" t="inlineStr">
        <is>
          <t>DCS</t>
        </is>
      </c>
      <c r="T521" s="193" t="inlineStr">
        <is>
          <t>18-3501-DJB-0013</t>
        </is>
      </c>
      <c r="U521" s="507" t="inlineStr">
        <is>
          <t>DI-RE</t>
        </is>
      </c>
      <c r="V521" s="201" t="n">
        <v>1830</v>
      </c>
      <c r="W521" s="9">
        <f>LEFT(B521,3)</f>
        <v/>
      </c>
      <c r="X521" s="47">
        <f>F521</f>
        <v/>
      </c>
      <c r="Y521" s="47">
        <f>RIGHT(B521,AB521)</f>
        <v/>
      </c>
      <c r="Z521" s="47">
        <f>W521&amp;X521&amp;Y521</f>
        <v/>
      </c>
      <c r="AA521" s="47">
        <f>LEFT(Y521,1)</f>
        <v/>
      </c>
      <c r="AB521" s="193">
        <f>IF(AC521&lt;&gt;"-",7,6)</f>
        <v/>
      </c>
      <c r="AC521" s="193" t="inlineStr">
        <is>
          <t>-</t>
        </is>
      </c>
    </row>
    <row r="522" ht="13.5" customHeight="1" s="521">
      <c r="A522" s="201" t="n">
        <v>1830</v>
      </c>
      <c r="B522" s="170" t="inlineStr">
        <is>
          <t>18-PASH-35202</t>
        </is>
      </c>
      <c r="C522" s="179" t="inlineStr">
        <is>
          <t>DCS</t>
        </is>
      </c>
      <c r="D522" s="198" t="inlineStr">
        <is>
          <t>输送氮气风机18-PB-3501AX出口压力高报警</t>
        </is>
      </c>
      <c r="E522" s="179" t="inlineStr">
        <is>
          <t>1830-PS07-352</t>
        </is>
      </c>
      <c r="F522" s="650" t="inlineStr">
        <is>
          <t>PSAH</t>
        </is>
      </c>
      <c r="G522" s="178" t="inlineStr">
        <is>
          <t>DCS-DI</t>
        </is>
      </c>
      <c r="H522" s="179" t="inlineStr">
        <is>
          <t>-</t>
        </is>
      </c>
      <c r="I522" s="180" t="inlineStr">
        <is>
          <t>DRY_x000D_(NC)</t>
        </is>
      </c>
      <c r="J522" s="202" t="inlineStr">
        <is>
          <t>DRY</t>
        </is>
      </c>
      <c r="K522" s="649" t="inlineStr">
        <is>
          <t>(NC)</t>
        </is>
      </c>
      <c r="L522" s="174" t="inlineStr">
        <is>
          <t>1</t>
        </is>
      </c>
      <c r="M522" s="178" t="inlineStr">
        <is>
          <t>-</t>
        </is>
      </c>
      <c r="N522" s="178" t="inlineStr">
        <is>
          <t>-</t>
        </is>
      </c>
      <c r="O522" s="178">
        <f>IF(N522="Yes","Y","N")</f>
        <v/>
      </c>
      <c r="P522" s="178" t="inlineStr">
        <is>
          <t>-</t>
        </is>
      </c>
      <c r="Q522" s="178" t="inlineStr">
        <is>
          <t>MCC</t>
        </is>
      </c>
      <c r="R522" s="181" t="inlineStr">
        <is>
          <t>C01</t>
        </is>
      </c>
      <c r="S522" s="170" t="inlineStr">
        <is>
          <t>DCS</t>
        </is>
      </c>
      <c r="T522" s="193" t="inlineStr">
        <is>
          <t>18-3501-DJB-0013</t>
        </is>
      </c>
      <c r="U522" s="507" t="inlineStr">
        <is>
          <t>DI-RE</t>
        </is>
      </c>
      <c r="V522" s="201" t="n">
        <v>1830</v>
      </c>
      <c r="W522" s="9">
        <f>LEFT(B522,3)</f>
        <v/>
      </c>
      <c r="X522" s="47">
        <f>F522</f>
        <v/>
      </c>
      <c r="Y522" s="47">
        <f>RIGHT(B522,AB522)</f>
        <v/>
      </c>
      <c r="Z522" s="47">
        <f>W522&amp;X522&amp;Y522</f>
        <v/>
      </c>
      <c r="AA522" s="47">
        <f>LEFT(Y522,1)</f>
        <v/>
      </c>
      <c r="AB522" s="193">
        <f>IF(AC522&lt;&gt;"-",7,6)</f>
        <v/>
      </c>
      <c r="AC522" s="193" t="inlineStr">
        <is>
          <t>-</t>
        </is>
      </c>
    </row>
    <row r="523" ht="13.5" customHeight="1" s="521">
      <c r="A523" s="201" t="n">
        <v>1830</v>
      </c>
      <c r="B523" s="170" t="inlineStr">
        <is>
          <t>18-XS-35202</t>
        </is>
      </c>
      <c r="C523" s="179" t="inlineStr">
        <is>
          <t>DCS</t>
        </is>
      </c>
      <c r="D523" s="198" t="inlineStr">
        <is>
          <t>控制气动蝶阀18-XV-35202开/关信号</t>
        </is>
      </c>
      <c r="E523" s="179" t="inlineStr">
        <is>
          <t>1830-PS07-352</t>
        </is>
      </c>
      <c r="F523" s="650" t="inlineStr">
        <is>
          <t>XS</t>
        </is>
      </c>
      <c r="G523" s="178" t="inlineStr">
        <is>
          <t>DCS-DO</t>
        </is>
      </c>
      <c r="H523" s="179" t="inlineStr">
        <is>
          <t>-</t>
        </is>
      </c>
      <c r="I523" s="178" t="inlineStr">
        <is>
          <t>WET（NO）</t>
        </is>
      </c>
      <c r="J523" s="202" t="inlineStr">
        <is>
          <t>WET</t>
        </is>
      </c>
      <c r="K523" s="649" t="inlineStr">
        <is>
          <t>（NO）</t>
        </is>
      </c>
      <c r="L523" s="174" t="inlineStr">
        <is>
          <t>1</t>
        </is>
      </c>
      <c r="M523" s="178" t="inlineStr">
        <is>
          <t>24VDC</t>
        </is>
      </c>
      <c r="N523" s="178" t="inlineStr">
        <is>
          <t>-</t>
        </is>
      </c>
      <c r="O523" s="178">
        <f>IF(N523="Yes","Y","N")</f>
        <v/>
      </c>
      <c r="P523" s="178" t="inlineStr">
        <is>
          <t>-</t>
        </is>
      </c>
      <c r="Q523" s="178" t="inlineStr">
        <is>
          <t>-</t>
        </is>
      </c>
      <c r="R523" s="181" t="inlineStr">
        <is>
          <t>C01</t>
        </is>
      </c>
      <c r="S523" s="170" t="inlineStr">
        <is>
          <t>DCS</t>
        </is>
      </c>
      <c r="T523" s="193" t="inlineStr">
        <is>
          <t>18-3501-DJB-0012</t>
        </is>
      </c>
      <c r="U523" s="507" t="inlineStr">
        <is>
          <t>DO-24V</t>
        </is>
      </c>
      <c r="V523" s="201" t="n">
        <v>1830</v>
      </c>
      <c r="W523" s="9">
        <f>LEFT(B523,3)</f>
        <v/>
      </c>
      <c r="X523" s="47">
        <f>F523</f>
        <v/>
      </c>
      <c r="Y523" s="47">
        <f>RIGHT(B523,AB523)</f>
        <v/>
      </c>
      <c r="Z523" s="47">
        <f>W523&amp;X523&amp;Y523</f>
        <v/>
      </c>
      <c r="AA523" s="47">
        <f>LEFT(Y523,1)</f>
        <v/>
      </c>
      <c r="AB523" s="193">
        <f>IF(AC523&lt;&gt;"-",7,6)</f>
        <v/>
      </c>
      <c r="AC523" s="193" t="inlineStr">
        <is>
          <t>-</t>
        </is>
      </c>
    </row>
    <row r="524" ht="13.5" customHeight="1" s="521">
      <c r="A524" s="201" t="n">
        <v>1830</v>
      </c>
      <c r="B524" s="170" t="inlineStr">
        <is>
          <t>18-XZH-35202</t>
        </is>
      </c>
      <c r="C524" s="179" t="inlineStr">
        <is>
          <t>DCS</t>
        </is>
      </c>
      <c r="D524" s="198" t="inlineStr">
        <is>
          <t>气动蝶阀18-XV-35202开状态</t>
        </is>
      </c>
      <c r="E524" s="179" t="inlineStr">
        <is>
          <t>1830-PS07-352</t>
        </is>
      </c>
      <c r="F524" s="650" t="inlineStr">
        <is>
          <t>XZH</t>
        </is>
      </c>
      <c r="G524" s="178" t="inlineStr">
        <is>
          <t>DCS-DI</t>
        </is>
      </c>
      <c r="H524" s="179" t="inlineStr">
        <is>
          <t>-</t>
        </is>
      </c>
      <c r="I524" s="178" t="inlineStr">
        <is>
          <t>NAMUR(NC)</t>
        </is>
      </c>
      <c r="J524" s="202" t="inlineStr">
        <is>
          <t>NAMUR</t>
        </is>
      </c>
      <c r="K524" s="649" t="inlineStr">
        <is>
          <t>(NC)</t>
        </is>
      </c>
      <c r="L524" s="174" t="inlineStr">
        <is>
          <t>1</t>
        </is>
      </c>
      <c r="M524" s="178" t="inlineStr">
        <is>
          <t>-</t>
        </is>
      </c>
      <c r="N524" s="178" t="inlineStr">
        <is>
          <t>Yes</t>
        </is>
      </c>
      <c r="O524" s="178">
        <f>IF(N524="Yes","Y","N")</f>
        <v/>
      </c>
      <c r="P524" s="178" t="inlineStr">
        <is>
          <t>-</t>
        </is>
      </c>
      <c r="Q524" s="178" t="inlineStr">
        <is>
          <t>-</t>
        </is>
      </c>
      <c r="R524" s="181" t="inlineStr">
        <is>
          <t>C01</t>
        </is>
      </c>
      <c r="S524" s="170" t="inlineStr">
        <is>
          <t>DCS</t>
        </is>
      </c>
      <c r="T524" s="193" t="inlineStr">
        <is>
          <t>18-3501-DJB-0011</t>
        </is>
      </c>
      <c r="U524" s="507" t="inlineStr">
        <is>
          <t>DI-MI</t>
        </is>
      </c>
      <c r="V524" s="201" t="n">
        <v>1830</v>
      </c>
      <c r="W524" s="9">
        <f>LEFT(B524,3)</f>
        <v/>
      </c>
      <c r="X524" s="47">
        <f>F524</f>
        <v/>
      </c>
      <c r="Y524" s="47">
        <f>RIGHT(B524,AB524)</f>
        <v/>
      </c>
      <c r="Z524" s="47">
        <f>W524&amp;X524&amp;Y524</f>
        <v/>
      </c>
      <c r="AA524" s="47">
        <f>LEFT(Y524,1)</f>
        <v/>
      </c>
      <c r="AB524" s="193">
        <f>IF(AC524&lt;&gt;"-",7,6)</f>
        <v/>
      </c>
      <c r="AC524" s="193" t="inlineStr">
        <is>
          <t>-</t>
        </is>
      </c>
    </row>
    <row r="525" ht="13.5" customHeight="1" s="521">
      <c r="A525" s="201" t="n">
        <v>1830</v>
      </c>
      <c r="B525" s="170" t="inlineStr">
        <is>
          <t>18-XZL-35202</t>
        </is>
      </c>
      <c r="C525" s="179" t="inlineStr">
        <is>
          <t>DCS</t>
        </is>
      </c>
      <c r="D525" s="198" t="inlineStr">
        <is>
          <t>气动蝶阀18-XV-35202关状态</t>
        </is>
      </c>
      <c r="E525" s="179" t="inlineStr">
        <is>
          <t>1830-PS07-352</t>
        </is>
      </c>
      <c r="F525" s="650" t="inlineStr">
        <is>
          <t>XZL</t>
        </is>
      </c>
      <c r="G525" s="178" t="inlineStr">
        <is>
          <t>DCS-DI</t>
        </is>
      </c>
      <c r="H525" s="179" t="inlineStr">
        <is>
          <t>-</t>
        </is>
      </c>
      <c r="I525" s="178" t="inlineStr">
        <is>
          <t>NAMUR(NC)</t>
        </is>
      </c>
      <c r="J525" s="202" t="inlineStr">
        <is>
          <t>NAMUR</t>
        </is>
      </c>
      <c r="K525" s="649" t="inlineStr">
        <is>
          <t>(NC)</t>
        </is>
      </c>
      <c r="L525" s="174" t="inlineStr">
        <is>
          <t>1</t>
        </is>
      </c>
      <c r="M525" s="178" t="inlineStr">
        <is>
          <t>-</t>
        </is>
      </c>
      <c r="N525" s="178" t="inlineStr">
        <is>
          <t>Yes</t>
        </is>
      </c>
      <c r="O525" s="178">
        <f>IF(N525="Yes","Y","N")</f>
        <v/>
      </c>
      <c r="P525" s="178" t="inlineStr">
        <is>
          <t>-</t>
        </is>
      </c>
      <c r="Q525" s="178" t="inlineStr">
        <is>
          <t>-</t>
        </is>
      </c>
      <c r="R525" s="181" t="inlineStr">
        <is>
          <t>C01</t>
        </is>
      </c>
      <c r="S525" s="170" t="inlineStr">
        <is>
          <t>DCS</t>
        </is>
      </c>
      <c r="T525" s="193" t="inlineStr">
        <is>
          <t>18-3501-DJB-0011</t>
        </is>
      </c>
      <c r="U525" s="507" t="inlineStr">
        <is>
          <t>DI-MI</t>
        </is>
      </c>
      <c r="V525" s="201" t="n">
        <v>1830</v>
      </c>
      <c r="W525" s="9">
        <f>LEFT(B525,3)</f>
        <v/>
      </c>
      <c r="X525" s="47">
        <f>F525</f>
        <v/>
      </c>
      <c r="Y525" s="47">
        <f>RIGHT(B525,AB525)</f>
        <v/>
      </c>
      <c r="Z525" s="47">
        <f>W525&amp;X525&amp;Y525</f>
        <v/>
      </c>
      <c r="AA525" s="47">
        <f>LEFT(Y525,1)</f>
        <v/>
      </c>
      <c r="AB525" s="193">
        <f>IF(AC525&lt;&gt;"-",7,6)</f>
        <v/>
      </c>
      <c r="AC525" s="193" t="inlineStr">
        <is>
          <t>-</t>
        </is>
      </c>
    </row>
    <row r="526" ht="13.5" customHeight="1" s="521">
      <c r="A526" s="201" t="n">
        <v>1830</v>
      </c>
      <c r="B526" s="170" t="inlineStr">
        <is>
          <t>18-XS-35203</t>
        </is>
      </c>
      <c r="C526" s="179" t="inlineStr">
        <is>
          <t>DCS</t>
        </is>
      </c>
      <c r="D526" s="198" t="inlineStr">
        <is>
          <t>控制气动蝶阀18-XV-35203开/关信号</t>
        </is>
      </c>
      <c r="E526" s="179" t="inlineStr">
        <is>
          <t>1830-PS07-352</t>
        </is>
      </c>
      <c r="F526" s="650" t="inlineStr">
        <is>
          <t>XS</t>
        </is>
      </c>
      <c r="G526" s="178" t="inlineStr">
        <is>
          <t>DCS-DO</t>
        </is>
      </c>
      <c r="H526" s="179" t="inlineStr">
        <is>
          <t>-</t>
        </is>
      </c>
      <c r="I526" s="178" t="inlineStr">
        <is>
          <t>WET（NO）</t>
        </is>
      </c>
      <c r="J526" s="202" t="inlineStr">
        <is>
          <t>WET</t>
        </is>
      </c>
      <c r="K526" s="649" t="inlineStr">
        <is>
          <t>（NO）</t>
        </is>
      </c>
      <c r="L526" s="174" t="inlineStr">
        <is>
          <t>1</t>
        </is>
      </c>
      <c r="M526" s="178" t="inlineStr">
        <is>
          <t>24VDC</t>
        </is>
      </c>
      <c r="N526" s="178" t="inlineStr">
        <is>
          <t>-</t>
        </is>
      </c>
      <c r="O526" s="178">
        <f>IF(N526="Yes","Y","N")</f>
        <v/>
      </c>
      <c r="P526" s="178" t="inlineStr">
        <is>
          <t>-</t>
        </is>
      </c>
      <c r="Q526" s="178" t="inlineStr">
        <is>
          <t>-</t>
        </is>
      </c>
      <c r="R526" s="181" t="inlineStr">
        <is>
          <t>C01</t>
        </is>
      </c>
      <c r="S526" s="170" t="inlineStr">
        <is>
          <t>DCS</t>
        </is>
      </c>
      <c r="T526" s="193" t="inlineStr">
        <is>
          <t>18-3501-DJB-0012</t>
        </is>
      </c>
      <c r="U526" s="507" t="inlineStr">
        <is>
          <t>DO-24V</t>
        </is>
      </c>
      <c r="V526" s="201" t="n">
        <v>1830</v>
      </c>
      <c r="W526" s="9">
        <f>LEFT(B526,3)</f>
        <v/>
      </c>
      <c r="X526" s="47">
        <f>F526</f>
        <v/>
      </c>
      <c r="Y526" s="47">
        <f>RIGHT(B526,AB526)</f>
        <v/>
      </c>
      <c r="Z526" s="47">
        <f>W526&amp;X526&amp;Y526</f>
        <v/>
      </c>
      <c r="AA526" s="47">
        <f>LEFT(Y526,1)</f>
        <v/>
      </c>
      <c r="AB526" s="193">
        <f>IF(AC526&lt;&gt;"-",7,6)</f>
        <v/>
      </c>
      <c r="AC526" s="193" t="inlineStr">
        <is>
          <t>-</t>
        </is>
      </c>
    </row>
    <row r="527" ht="13.5" customHeight="1" s="521">
      <c r="A527" s="201" t="n">
        <v>1830</v>
      </c>
      <c r="B527" s="170" t="inlineStr">
        <is>
          <t>18-XZH-35203</t>
        </is>
      </c>
      <c r="C527" s="179" t="inlineStr">
        <is>
          <t>DCS</t>
        </is>
      </c>
      <c r="D527" s="198" t="inlineStr">
        <is>
          <t>气动蝶阀18-XV-35203开状态</t>
        </is>
      </c>
      <c r="E527" s="179" t="inlineStr">
        <is>
          <t>1830-PS07-352</t>
        </is>
      </c>
      <c r="F527" s="650" t="inlineStr">
        <is>
          <t>XZH</t>
        </is>
      </c>
      <c r="G527" s="178" t="inlineStr">
        <is>
          <t>DCS-DI</t>
        </is>
      </c>
      <c r="H527" s="179" t="inlineStr">
        <is>
          <t>-</t>
        </is>
      </c>
      <c r="I527" s="178" t="inlineStr">
        <is>
          <t>NAMUR(NC)</t>
        </is>
      </c>
      <c r="J527" s="202" t="inlineStr">
        <is>
          <t>NAMUR</t>
        </is>
      </c>
      <c r="K527" s="649" t="inlineStr">
        <is>
          <t>(NC)</t>
        </is>
      </c>
      <c r="L527" s="174" t="inlineStr">
        <is>
          <t>1</t>
        </is>
      </c>
      <c r="M527" s="178" t="inlineStr">
        <is>
          <t>-</t>
        </is>
      </c>
      <c r="N527" s="178" t="inlineStr">
        <is>
          <t>Yes</t>
        </is>
      </c>
      <c r="O527" s="178">
        <f>IF(N527="Yes","Y","N")</f>
        <v/>
      </c>
      <c r="P527" s="178" t="inlineStr">
        <is>
          <t>-</t>
        </is>
      </c>
      <c r="Q527" s="178" t="inlineStr">
        <is>
          <t>-</t>
        </is>
      </c>
      <c r="R527" s="181" t="inlineStr">
        <is>
          <t>C01</t>
        </is>
      </c>
      <c r="S527" s="170" t="inlineStr">
        <is>
          <t>DCS</t>
        </is>
      </c>
      <c r="T527" s="193" t="inlineStr">
        <is>
          <t>18-3501-DJB-0011</t>
        </is>
      </c>
      <c r="U527" s="507" t="inlineStr">
        <is>
          <t>DI-MI</t>
        </is>
      </c>
      <c r="V527" s="201" t="n">
        <v>1830</v>
      </c>
      <c r="W527" s="9">
        <f>LEFT(B527,3)</f>
        <v/>
      </c>
      <c r="X527" s="47">
        <f>F527</f>
        <v/>
      </c>
      <c r="Y527" s="47">
        <f>RIGHT(B527,AB527)</f>
        <v/>
      </c>
      <c r="Z527" s="47">
        <f>W527&amp;X527&amp;Y527</f>
        <v/>
      </c>
      <c r="AA527" s="47">
        <f>LEFT(Y527,1)</f>
        <v/>
      </c>
      <c r="AB527" s="193">
        <f>IF(AC527&lt;&gt;"-",7,6)</f>
        <v/>
      </c>
      <c r="AC527" s="193" t="inlineStr">
        <is>
          <t>-</t>
        </is>
      </c>
    </row>
    <row r="528" ht="13.5" customHeight="1" s="521">
      <c r="A528" s="201" t="n">
        <v>1830</v>
      </c>
      <c r="B528" s="170" t="inlineStr">
        <is>
          <t>18-XZL-35203</t>
        </is>
      </c>
      <c r="C528" s="179" t="inlineStr">
        <is>
          <t>DCS</t>
        </is>
      </c>
      <c r="D528" s="198" t="inlineStr">
        <is>
          <t>气动蝶阀18-XV-35203关状态</t>
        </is>
      </c>
      <c r="E528" s="179" t="inlineStr">
        <is>
          <t>1830-PS07-352</t>
        </is>
      </c>
      <c r="F528" s="650" t="inlineStr">
        <is>
          <t>XZL</t>
        </is>
      </c>
      <c r="G528" s="178" t="inlineStr">
        <is>
          <t>DCS-DI</t>
        </is>
      </c>
      <c r="H528" s="179" t="inlineStr">
        <is>
          <t>-</t>
        </is>
      </c>
      <c r="I528" s="178" t="inlineStr">
        <is>
          <t>NAMUR(NC)</t>
        </is>
      </c>
      <c r="J528" s="202" t="inlineStr">
        <is>
          <t>NAMUR</t>
        </is>
      </c>
      <c r="K528" s="649" t="inlineStr">
        <is>
          <t>(NC)</t>
        </is>
      </c>
      <c r="L528" s="174" t="inlineStr">
        <is>
          <t>1</t>
        </is>
      </c>
      <c r="M528" s="178" t="inlineStr">
        <is>
          <t>-</t>
        </is>
      </c>
      <c r="N528" s="178" t="inlineStr">
        <is>
          <t>Yes</t>
        </is>
      </c>
      <c r="O528" s="178">
        <f>IF(N528="Yes","Y","N")</f>
        <v/>
      </c>
      <c r="P528" s="178" t="inlineStr">
        <is>
          <t>-</t>
        </is>
      </c>
      <c r="Q528" s="178" t="inlineStr">
        <is>
          <t>-</t>
        </is>
      </c>
      <c r="R528" s="181" t="inlineStr">
        <is>
          <t>C01</t>
        </is>
      </c>
      <c r="S528" s="170" t="inlineStr">
        <is>
          <t>DCS</t>
        </is>
      </c>
      <c r="T528" s="193" t="inlineStr">
        <is>
          <t>18-3501-DJB-0011</t>
        </is>
      </c>
      <c r="U528" s="507" t="inlineStr">
        <is>
          <t>DI-MI</t>
        </is>
      </c>
      <c r="V528" s="201" t="n">
        <v>1830</v>
      </c>
      <c r="W528" s="9">
        <f>LEFT(B528,3)</f>
        <v/>
      </c>
      <c r="X528" s="47">
        <f>F528</f>
        <v/>
      </c>
      <c r="Y528" s="47">
        <f>RIGHT(B528,AB528)</f>
        <v/>
      </c>
      <c r="Z528" s="47">
        <f>W528&amp;X528&amp;Y528</f>
        <v/>
      </c>
      <c r="AA528" s="47">
        <f>LEFT(Y528,1)</f>
        <v/>
      </c>
      <c r="AB528" s="193">
        <f>IF(AC528&lt;&gt;"-",7,6)</f>
        <v/>
      </c>
      <c r="AC528" s="193" t="inlineStr">
        <is>
          <t>-</t>
        </is>
      </c>
    </row>
    <row r="529" ht="13.5" customHeight="1" s="521">
      <c r="A529" s="201" t="n">
        <v>1830</v>
      </c>
      <c r="B529" s="170" t="inlineStr">
        <is>
          <t>18-PI-35211A</t>
        </is>
      </c>
      <c r="C529" s="179" t="inlineStr">
        <is>
          <t>DCS</t>
        </is>
      </c>
      <c r="D529" s="198" t="inlineStr">
        <is>
          <t>风机18-PB-3501BX入口压力显示</t>
        </is>
      </c>
      <c r="E529" s="179" t="inlineStr">
        <is>
          <t>1830-PS07-352</t>
        </is>
      </c>
      <c r="F529" s="650" t="inlineStr">
        <is>
          <t>PI</t>
        </is>
      </c>
      <c r="G529" s="178" t="inlineStr">
        <is>
          <t>DCS-AI</t>
        </is>
      </c>
      <c r="H529" s="179" t="inlineStr">
        <is>
          <t>Yes</t>
        </is>
      </c>
      <c r="I529" s="178" t="inlineStr">
        <is>
          <t>4~20mA_x000D_
HART</t>
        </is>
      </c>
      <c r="J529" s="202" t="inlineStr">
        <is>
          <t>4~20mA</t>
        </is>
      </c>
      <c r="K529" s="649" t="inlineStr">
        <is>
          <t>HART</t>
        </is>
      </c>
      <c r="L529" s="174" t="inlineStr">
        <is>
          <t>1</t>
        </is>
      </c>
      <c r="M529" s="178" t="inlineStr">
        <is>
          <t>-</t>
        </is>
      </c>
      <c r="N529" s="178" t="inlineStr">
        <is>
          <t>Yes</t>
        </is>
      </c>
      <c r="O529" s="178">
        <f>IF(N529="Yes","Y","N")</f>
        <v/>
      </c>
      <c r="P529" s="178" t="inlineStr">
        <is>
          <t>-</t>
        </is>
      </c>
      <c r="Q529" s="178" t="inlineStr">
        <is>
          <t>-</t>
        </is>
      </c>
      <c r="R529" s="181" t="inlineStr">
        <is>
          <t>C01</t>
        </is>
      </c>
      <c r="S529" s="170" t="inlineStr">
        <is>
          <t>DCS</t>
        </is>
      </c>
      <c r="T529" s="193" t="inlineStr">
        <is>
          <t>18-3501-DJB-0009</t>
        </is>
      </c>
      <c r="U529" s="510" t="inlineStr">
        <is>
          <t>AIR-IS</t>
        </is>
      </c>
      <c r="V529" s="201" t="n">
        <v>1830</v>
      </c>
      <c r="W529" s="9">
        <f>LEFT(B529,3)</f>
        <v/>
      </c>
      <c r="X529" s="47">
        <f>F529</f>
        <v/>
      </c>
      <c r="Y529" s="47">
        <f>RIGHT(B529,AB529)</f>
        <v/>
      </c>
      <c r="Z529" s="47">
        <f>W529&amp;X529&amp;Y529</f>
        <v/>
      </c>
      <c r="AA529" s="47">
        <f>LEFT(Y529,1)</f>
        <v/>
      </c>
      <c r="AB529" s="193">
        <f>IF(AC529&lt;&gt;"-",7,6)</f>
        <v/>
      </c>
      <c r="AC529" s="193" t="inlineStr">
        <is>
          <t>3</t>
        </is>
      </c>
    </row>
    <row r="530" ht="13.5" customHeight="1" s="521">
      <c r="A530" s="201" t="n">
        <v>1830</v>
      </c>
      <c r="B530" s="170" t="inlineStr">
        <is>
          <t>18-PI-35211B</t>
        </is>
      </c>
      <c r="C530" s="179" t="inlineStr">
        <is>
          <t>DCS</t>
        </is>
      </c>
      <c r="D530" s="198" t="inlineStr">
        <is>
          <t>风机18-PB-3501BX入口压力显示</t>
        </is>
      </c>
      <c r="E530" s="179" t="inlineStr">
        <is>
          <t>1830-PS07-352</t>
        </is>
      </c>
      <c r="F530" s="650" t="inlineStr">
        <is>
          <t>PI</t>
        </is>
      </c>
      <c r="G530" s="178" t="inlineStr">
        <is>
          <t>DCS-AI</t>
        </is>
      </c>
      <c r="H530" s="179" t="inlineStr">
        <is>
          <t>Yes</t>
        </is>
      </c>
      <c r="I530" s="178" t="inlineStr">
        <is>
          <t>4~20mA_x000D_
HART</t>
        </is>
      </c>
      <c r="J530" s="202" t="inlineStr">
        <is>
          <t>4~20mA</t>
        </is>
      </c>
      <c r="K530" s="649" t="inlineStr">
        <is>
          <t>HART</t>
        </is>
      </c>
      <c r="L530" s="174" t="inlineStr">
        <is>
          <t>1</t>
        </is>
      </c>
      <c r="M530" s="178" t="inlineStr">
        <is>
          <t>-</t>
        </is>
      </c>
      <c r="N530" s="178" t="inlineStr">
        <is>
          <t>Yes</t>
        </is>
      </c>
      <c r="O530" s="178">
        <f>IF(N530="Yes","Y","N")</f>
        <v/>
      </c>
      <c r="P530" s="178" t="inlineStr">
        <is>
          <t>-</t>
        </is>
      </c>
      <c r="Q530" s="178" t="inlineStr">
        <is>
          <t>-</t>
        </is>
      </c>
      <c r="R530" s="181" t="inlineStr">
        <is>
          <t>C01</t>
        </is>
      </c>
      <c r="S530" s="170" t="inlineStr">
        <is>
          <t>DCS</t>
        </is>
      </c>
      <c r="T530" s="193" t="inlineStr">
        <is>
          <t>18-3501-DJB-0009</t>
        </is>
      </c>
      <c r="U530" s="510" t="inlineStr">
        <is>
          <t>AIR-IS</t>
        </is>
      </c>
      <c r="V530" s="201" t="n">
        <v>1830</v>
      </c>
      <c r="W530" s="9">
        <f>LEFT(B530,3)</f>
        <v/>
      </c>
      <c r="X530" s="47">
        <f>F530</f>
        <v/>
      </c>
      <c r="Y530" s="47">
        <f>RIGHT(B530,AB530)</f>
        <v/>
      </c>
      <c r="Z530" s="47">
        <f>W530&amp;X530&amp;Y530</f>
        <v/>
      </c>
      <c r="AA530" s="47">
        <f>LEFT(Y530,1)</f>
        <v/>
      </c>
      <c r="AB530" s="193">
        <f>IF(AC530&lt;&gt;"-",7,6)</f>
        <v/>
      </c>
      <c r="AC530" s="193" t="inlineStr">
        <is>
          <t>3</t>
        </is>
      </c>
    </row>
    <row r="531" ht="13.5" customHeight="1" s="521">
      <c r="A531" s="201" t="n">
        <v>1830</v>
      </c>
      <c r="B531" s="170" t="inlineStr">
        <is>
          <t>18-TI-35214A</t>
        </is>
      </c>
      <c r="C531" s="179" t="inlineStr">
        <is>
          <t>DCS</t>
        </is>
      </c>
      <c r="D531" s="198" t="inlineStr">
        <is>
          <t>输送氮气风机18-PB-3501BX主电机定子温度显示</t>
        </is>
      </c>
      <c r="E531" s="179" t="inlineStr">
        <is>
          <t>1830-PS07-352</t>
        </is>
      </c>
      <c r="F531" s="650" t="inlineStr">
        <is>
          <t>TI</t>
        </is>
      </c>
      <c r="G531" s="178" t="inlineStr">
        <is>
          <t>DCS-AI</t>
        </is>
      </c>
      <c r="H531" s="179" t="inlineStr">
        <is>
          <t>-</t>
        </is>
      </c>
      <c r="I531" s="178" t="inlineStr">
        <is>
          <t>4~20mA_x000D_
HART</t>
        </is>
      </c>
      <c r="J531" s="202" t="inlineStr">
        <is>
          <t>4~20mA</t>
        </is>
      </c>
      <c r="K531" s="649" t="inlineStr">
        <is>
          <t>HART</t>
        </is>
      </c>
      <c r="L531" s="174" t="inlineStr">
        <is>
          <t>1</t>
        </is>
      </c>
      <c r="M531" s="178" t="inlineStr">
        <is>
          <t>-</t>
        </is>
      </c>
      <c r="N531" s="178" t="inlineStr">
        <is>
          <t>Yes</t>
        </is>
      </c>
      <c r="O531" s="178">
        <f>IF(N531="Yes","Y","N")</f>
        <v/>
      </c>
      <c r="P531" s="178" t="inlineStr">
        <is>
          <t>-</t>
        </is>
      </c>
      <c r="Q531" s="178" t="inlineStr">
        <is>
          <t>-</t>
        </is>
      </c>
      <c r="R531" s="181" t="inlineStr">
        <is>
          <t>C01</t>
        </is>
      </c>
      <c r="S531" s="170" t="inlineStr">
        <is>
          <t>DCS</t>
        </is>
      </c>
      <c r="T531" s="193" t="inlineStr">
        <is>
          <t>18-LP-KM-3501BX</t>
        </is>
      </c>
      <c r="U531" s="509" t="inlineStr">
        <is>
          <t>AI-IS</t>
        </is>
      </c>
      <c r="V531" s="201" t="n">
        <v>1830</v>
      </c>
      <c r="W531" s="9">
        <f>LEFT(B531,3)</f>
        <v/>
      </c>
      <c r="X531" s="47">
        <f>F531</f>
        <v/>
      </c>
      <c r="Y531" s="47">
        <f>RIGHT(B531,AB531)</f>
        <v/>
      </c>
      <c r="Z531" s="47">
        <f>W531&amp;X531&amp;Y531</f>
        <v/>
      </c>
      <c r="AA531" s="47">
        <f>LEFT(Y531,1)</f>
        <v/>
      </c>
      <c r="AB531" s="193">
        <f>IF(AC531&lt;&gt;"-",7,6)</f>
        <v/>
      </c>
      <c r="AC531" s="193" t="inlineStr">
        <is>
          <t>3</t>
        </is>
      </c>
    </row>
    <row r="532" ht="13.5" customHeight="1" s="521">
      <c r="A532" s="201" t="n">
        <v>1830</v>
      </c>
      <c r="B532" s="170" t="inlineStr">
        <is>
          <t>18-TI-35214B</t>
        </is>
      </c>
      <c r="C532" s="179" t="inlineStr">
        <is>
          <t>DCS</t>
        </is>
      </c>
      <c r="D532" s="198" t="inlineStr">
        <is>
          <t>输送氮气风机18-PB-3501BX主电机定子温度显示</t>
        </is>
      </c>
      <c r="E532" s="179" t="inlineStr">
        <is>
          <t>1830-PS07-352</t>
        </is>
      </c>
      <c r="F532" s="650" t="inlineStr">
        <is>
          <t>TI</t>
        </is>
      </c>
      <c r="G532" s="178" t="inlineStr">
        <is>
          <t>DCS-AI</t>
        </is>
      </c>
      <c r="H532" s="179" t="inlineStr">
        <is>
          <t>-</t>
        </is>
      </c>
      <c r="I532" s="178" t="inlineStr">
        <is>
          <t>4~20mA_x000D_
HART</t>
        </is>
      </c>
      <c r="J532" s="202" t="inlineStr">
        <is>
          <t>4~20mA</t>
        </is>
      </c>
      <c r="K532" s="649" t="inlineStr">
        <is>
          <t>HART</t>
        </is>
      </c>
      <c r="L532" s="174" t="inlineStr">
        <is>
          <t>1</t>
        </is>
      </c>
      <c r="M532" s="178" t="inlineStr">
        <is>
          <t>-</t>
        </is>
      </c>
      <c r="N532" s="178" t="inlineStr">
        <is>
          <t>Yes</t>
        </is>
      </c>
      <c r="O532" s="178">
        <f>IF(N532="Yes","Y","N")</f>
        <v/>
      </c>
      <c r="P532" s="178" t="inlineStr">
        <is>
          <t>-</t>
        </is>
      </c>
      <c r="Q532" s="178" t="inlineStr">
        <is>
          <t>-</t>
        </is>
      </c>
      <c r="R532" s="181" t="inlineStr">
        <is>
          <t>C01</t>
        </is>
      </c>
      <c r="S532" s="170" t="inlineStr">
        <is>
          <t>DCS</t>
        </is>
      </c>
      <c r="T532" s="193" t="inlineStr">
        <is>
          <t>18-LP-KM-3501BX</t>
        </is>
      </c>
      <c r="U532" s="509" t="inlineStr">
        <is>
          <t>AI-IS</t>
        </is>
      </c>
      <c r="V532" s="201" t="n">
        <v>1830</v>
      </c>
      <c r="W532" s="9">
        <f>LEFT(B532,3)</f>
        <v/>
      </c>
      <c r="X532" s="47">
        <f>F532</f>
        <v/>
      </c>
      <c r="Y532" s="47">
        <f>RIGHT(B532,AB532)</f>
        <v/>
      </c>
      <c r="Z532" s="47">
        <f>W532&amp;X532&amp;Y532</f>
        <v/>
      </c>
      <c r="AA532" s="47">
        <f>LEFT(Y532,1)</f>
        <v/>
      </c>
      <c r="AB532" s="193">
        <f>IF(AC532&lt;&gt;"-",7,6)</f>
        <v/>
      </c>
      <c r="AC532" s="193" t="inlineStr">
        <is>
          <t>3</t>
        </is>
      </c>
    </row>
    <row r="533" ht="13.5" customHeight="1" s="521">
      <c r="A533" s="201" t="n">
        <v>1830</v>
      </c>
      <c r="B533" s="170" t="inlineStr">
        <is>
          <t>18-TI-35214C</t>
        </is>
      </c>
      <c r="C533" s="179" t="inlineStr">
        <is>
          <t>DCS</t>
        </is>
      </c>
      <c r="D533" s="198" t="inlineStr">
        <is>
          <t>输送氮气风机18-PB-3501BX主电机定子温度显示</t>
        </is>
      </c>
      <c r="E533" s="179" t="inlineStr">
        <is>
          <t>1830-PS07-352</t>
        </is>
      </c>
      <c r="F533" s="650" t="inlineStr">
        <is>
          <t>TI</t>
        </is>
      </c>
      <c r="G533" s="178" t="inlineStr">
        <is>
          <t>DCS-AI</t>
        </is>
      </c>
      <c r="H533" s="179" t="inlineStr">
        <is>
          <t>-</t>
        </is>
      </c>
      <c r="I533" s="178" t="inlineStr">
        <is>
          <t>4~20mA_x000D_
HART</t>
        </is>
      </c>
      <c r="J533" s="202" t="inlineStr">
        <is>
          <t>4~20mA</t>
        </is>
      </c>
      <c r="K533" s="649" t="inlineStr">
        <is>
          <t>HART</t>
        </is>
      </c>
      <c r="L533" s="174" t="inlineStr">
        <is>
          <t>1</t>
        </is>
      </c>
      <c r="M533" s="178" t="inlineStr">
        <is>
          <t>-</t>
        </is>
      </c>
      <c r="N533" s="178" t="inlineStr">
        <is>
          <t>Yes</t>
        </is>
      </c>
      <c r="O533" s="178">
        <f>IF(N533="Yes","Y","N")</f>
        <v/>
      </c>
      <c r="P533" s="178" t="inlineStr">
        <is>
          <t>-</t>
        </is>
      </c>
      <c r="Q533" s="178" t="inlineStr">
        <is>
          <t>-</t>
        </is>
      </c>
      <c r="R533" s="181" t="inlineStr">
        <is>
          <t>C01</t>
        </is>
      </c>
      <c r="S533" s="170" t="inlineStr">
        <is>
          <t>DCS</t>
        </is>
      </c>
      <c r="T533" s="193" t="inlineStr">
        <is>
          <t>18-LP-KM-3501BX</t>
        </is>
      </c>
      <c r="U533" s="509" t="inlineStr">
        <is>
          <t>AI-IS</t>
        </is>
      </c>
      <c r="V533" s="201" t="n">
        <v>1830</v>
      </c>
      <c r="W533" s="9">
        <f>LEFT(B533,3)</f>
        <v/>
      </c>
      <c r="X533" s="47">
        <f>F533</f>
        <v/>
      </c>
      <c r="Y533" s="47">
        <f>RIGHT(B533,AB533)</f>
        <v/>
      </c>
      <c r="Z533" s="47">
        <f>W533&amp;X533&amp;Y533</f>
        <v/>
      </c>
      <c r="AA533" s="47">
        <f>LEFT(Y533,1)</f>
        <v/>
      </c>
      <c r="AB533" s="193">
        <f>IF(AC533&lt;&gt;"-",7,6)</f>
        <v/>
      </c>
      <c r="AC533" s="193" t="inlineStr">
        <is>
          <t>3</t>
        </is>
      </c>
    </row>
    <row r="534" ht="13.5" customHeight="1" s="521">
      <c r="A534" s="201" t="n">
        <v>1830</v>
      </c>
      <c r="B534" s="170" t="inlineStr">
        <is>
          <t>18-TI-35214D</t>
        </is>
      </c>
      <c r="C534" s="179" t="inlineStr">
        <is>
          <t>DCS</t>
        </is>
      </c>
      <c r="D534" s="198" t="inlineStr">
        <is>
          <t>输送氮气风机18-PC-3501BX主电机轴承温度显示</t>
        </is>
      </c>
      <c r="E534" s="179" t="inlineStr">
        <is>
          <t>1830-PS07-352</t>
        </is>
      </c>
      <c r="F534" s="650" t="inlineStr">
        <is>
          <t>TI</t>
        </is>
      </c>
      <c r="G534" s="178" t="inlineStr">
        <is>
          <t>DCS-AI</t>
        </is>
      </c>
      <c r="H534" s="179" t="inlineStr">
        <is>
          <t>-</t>
        </is>
      </c>
      <c r="I534" s="178" t="inlineStr">
        <is>
          <t>4~20mA_x000D_
HART</t>
        </is>
      </c>
      <c r="J534" s="202" t="inlineStr">
        <is>
          <t>4~20mA</t>
        </is>
      </c>
      <c r="K534" s="649" t="inlineStr">
        <is>
          <t>HART</t>
        </is>
      </c>
      <c r="L534" s="174" t="inlineStr">
        <is>
          <t>1</t>
        </is>
      </c>
      <c r="M534" s="178" t="inlineStr">
        <is>
          <t>-</t>
        </is>
      </c>
      <c r="N534" s="178" t="inlineStr">
        <is>
          <t>Yes</t>
        </is>
      </c>
      <c r="O534" s="178">
        <f>IF(N534="Yes","Y","N")</f>
        <v/>
      </c>
      <c r="P534" s="178" t="inlineStr">
        <is>
          <t>-</t>
        </is>
      </c>
      <c r="Q534" s="178" t="inlineStr">
        <is>
          <t>-</t>
        </is>
      </c>
      <c r="R534" s="181" t="inlineStr">
        <is>
          <t>C01</t>
        </is>
      </c>
      <c r="S534" s="170" t="inlineStr">
        <is>
          <t>DCS</t>
        </is>
      </c>
      <c r="T534" s="193" t="inlineStr">
        <is>
          <t>18-LP-KM-3501BX</t>
        </is>
      </c>
      <c r="U534" s="509" t="inlineStr">
        <is>
          <t>AI-IS</t>
        </is>
      </c>
      <c r="V534" s="201" t="n">
        <v>1830</v>
      </c>
      <c r="W534" s="9">
        <f>LEFT(B534,3)</f>
        <v/>
      </c>
      <c r="X534" s="47">
        <f>F534</f>
        <v/>
      </c>
      <c r="Y534" s="47">
        <f>RIGHT(B534,AB534)</f>
        <v/>
      </c>
      <c r="Z534" s="47">
        <f>W534&amp;X534&amp;Y534</f>
        <v/>
      </c>
      <c r="AA534" s="47">
        <f>LEFT(Y534,1)</f>
        <v/>
      </c>
      <c r="AB534" s="193">
        <f>IF(AC534&lt;&gt;"-",7,6)</f>
        <v/>
      </c>
      <c r="AC534" s="193" t="inlineStr">
        <is>
          <t>3</t>
        </is>
      </c>
    </row>
    <row r="535" ht="13.5" customHeight="1" s="521">
      <c r="A535" s="201" t="n">
        <v>1830</v>
      </c>
      <c r="B535" s="170" t="inlineStr">
        <is>
          <t>18-TI-35214E</t>
        </is>
      </c>
      <c r="C535" s="179" t="inlineStr">
        <is>
          <t>DCS</t>
        </is>
      </c>
      <c r="D535" s="198" t="inlineStr">
        <is>
          <t>输送氮气风机18-PC-3501BX主电机轴承温度显示</t>
        </is>
      </c>
      <c r="E535" s="179" t="inlineStr">
        <is>
          <t>1830-PS07-352</t>
        </is>
      </c>
      <c r="F535" s="650" t="inlineStr">
        <is>
          <t>TI</t>
        </is>
      </c>
      <c r="G535" s="178" t="inlineStr">
        <is>
          <t>DCS-AI</t>
        </is>
      </c>
      <c r="H535" s="179" t="inlineStr">
        <is>
          <t>-</t>
        </is>
      </c>
      <c r="I535" s="178" t="inlineStr">
        <is>
          <t>4~20mA_x000D_
HART</t>
        </is>
      </c>
      <c r="J535" s="202" t="inlineStr">
        <is>
          <t>4~20mA</t>
        </is>
      </c>
      <c r="K535" s="649" t="inlineStr">
        <is>
          <t>HART</t>
        </is>
      </c>
      <c r="L535" s="174" t="inlineStr">
        <is>
          <t>1</t>
        </is>
      </c>
      <c r="M535" s="178" t="inlineStr">
        <is>
          <t>-</t>
        </is>
      </c>
      <c r="N535" s="178" t="inlineStr">
        <is>
          <t>Yes</t>
        </is>
      </c>
      <c r="O535" s="178">
        <f>IF(N535="Yes","Y","N")</f>
        <v/>
      </c>
      <c r="P535" s="178" t="inlineStr">
        <is>
          <t>-</t>
        </is>
      </c>
      <c r="Q535" s="178" t="inlineStr">
        <is>
          <t>-</t>
        </is>
      </c>
      <c r="R535" s="181" t="inlineStr">
        <is>
          <t>C01</t>
        </is>
      </c>
      <c r="S535" s="170" t="inlineStr">
        <is>
          <t>DCS</t>
        </is>
      </c>
      <c r="T535" s="193" t="inlineStr">
        <is>
          <t>18-LP-KM-3501BX</t>
        </is>
      </c>
      <c r="U535" s="509" t="inlineStr">
        <is>
          <t>AI-IS</t>
        </is>
      </c>
      <c r="V535" s="201" t="n">
        <v>1830</v>
      </c>
      <c r="W535" s="9">
        <f>LEFT(B535,3)</f>
        <v/>
      </c>
      <c r="X535" s="47">
        <f>F535</f>
        <v/>
      </c>
      <c r="Y535" s="47">
        <f>RIGHT(B535,AB535)</f>
        <v/>
      </c>
      <c r="Z535" s="47">
        <f>W535&amp;X535&amp;Y535</f>
        <v/>
      </c>
      <c r="AA535" s="47">
        <f>LEFT(Y535,1)</f>
        <v/>
      </c>
      <c r="AB535" s="193">
        <f>IF(AC535&lt;&gt;"-",7,6)</f>
        <v/>
      </c>
      <c r="AC535" s="193" t="inlineStr">
        <is>
          <t>3</t>
        </is>
      </c>
    </row>
    <row r="536" ht="13.5" customHeight="1" s="521">
      <c r="A536" s="201" t="n">
        <v>1830</v>
      </c>
      <c r="B536" s="170" t="inlineStr">
        <is>
          <t>18-PASL-35213</t>
        </is>
      </c>
      <c r="C536" s="179" t="inlineStr">
        <is>
          <t>DCS</t>
        </is>
      </c>
      <c r="D536" s="198" t="inlineStr">
        <is>
          <t>输送氮气风机18-PC-3501BX入口压力低报警</t>
        </is>
      </c>
      <c r="E536" s="179" t="inlineStr">
        <is>
          <t>1830-PS07-352</t>
        </is>
      </c>
      <c r="F536" s="650" t="inlineStr">
        <is>
          <t>PSAL</t>
        </is>
      </c>
      <c r="G536" s="178" t="inlineStr">
        <is>
          <t>DCS-DI</t>
        </is>
      </c>
      <c r="H536" s="179" t="inlineStr">
        <is>
          <t>-</t>
        </is>
      </c>
      <c r="I536" s="180" t="inlineStr">
        <is>
          <t>DRY_x000D_(NC)</t>
        </is>
      </c>
      <c r="J536" s="202" t="inlineStr">
        <is>
          <t>DRY</t>
        </is>
      </c>
      <c r="K536" s="649" t="inlineStr">
        <is>
          <t>(NC)</t>
        </is>
      </c>
      <c r="L536" s="174" t="inlineStr">
        <is>
          <t>1</t>
        </is>
      </c>
      <c r="M536" s="178" t="inlineStr">
        <is>
          <t>-</t>
        </is>
      </c>
      <c r="N536" s="178" t="inlineStr">
        <is>
          <t>-</t>
        </is>
      </c>
      <c r="O536" s="178">
        <f>IF(N536="Yes","Y","N")</f>
        <v/>
      </c>
      <c r="P536" s="178" t="inlineStr">
        <is>
          <t>-</t>
        </is>
      </c>
      <c r="Q536" s="178" t="inlineStr">
        <is>
          <t>-</t>
        </is>
      </c>
      <c r="R536" s="181" t="inlineStr">
        <is>
          <t>C01</t>
        </is>
      </c>
      <c r="S536" s="170" t="inlineStr">
        <is>
          <t>DCS</t>
        </is>
      </c>
      <c r="T536" s="193" t="inlineStr">
        <is>
          <t>18-3501-DJB-0013</t>
        </is>
      </c>
      <c r="U536" s="507" t="inlineStr">
        <is>
          <t>DI-RE</t>
        </is>
      </c>
      <c r="V536" s="201" t="n">
        <v>1830</v>
      </c>
      <c r="W536" s="9">
        <f>LEFT(B536,3)</f>
        <v/>
      </c>
      <c r="X536" s="47">
        <f>F536</f>
        <v/>
      </c>
      <c r="Y536" s="47">
        <f>RIGHT(B536,AB536)</f>
        <v/>
      </c>
      <c r="Z536" s="47">
        <f>W536&amp;X536&amp;Y536</f>
        <v/>
      </c>
      <c r="AA536" s="47">
        <f>LEFT(Y536,1)</f>
        <v/>
      </c>
      <c r="AB536" s="193">
        <f>IF(AC536&lt;&gt;"-",7,6)</f>
        <v/>
      </c>
      <c r="AC536" s="193" t="inlineStr">
        <is>
          <t>-</t>
        </is>
      </c>
    </row>
    <row r="537" ht="13.5" customHeight="1" s="521">
      <c r="A537" s="201" t="n">
        <v>1830</v>
      </c>
      <c r="B537" s="170" t="inlineStr">
        <is>
          <t>18-TASH-35212</t>
        </is>
      </c>
      <c r="C537" s="179" t="inlineStr">
        <is>
          <t>DCS</t>
        </is>
      </c>
      <c r="D537" s="198" t="inlineStr">
        <is>
          <t>输送氮气风机18-PC-3501BX出口温度高报警</t>
        </is>
      </c>
      <c r="E537" s="179" t="inlineStr">
        <is>
          <t>1830-PS07-352</t>
        </is>
      </c>
      <c r="F537" s="650" t="inlineStr">
        <is>
          <t>TSAH</t>
        </is>
      </c>
      <c r="G537" s="178" t="inlineStr">
        <is>
          <t>DCS-DI</t>
        </is>
      </c>
      <c r="H537" s="179" t="inlineStr">
        <is>
          <t>-</t>
        </is>
      </c>
      <c r="I537" s="180" t="inlineStr">
        <is>
          <t>DRY_x000D_(NC)</t>
        </is>
      </c>
      <c r="J537" s="202" t="inlineStr">
        <is>
          <t>DRY</t>
        </is>
      </c>
      <c r="K537" s="649" t="inlineStr">
        <is>
          <t>(NC)</t>
        </is>
      </c>
      <c r="L537" s="174" t="inlineStr">
        <is>
          <t>1</t>
        </is>
      </c>
      <c r="M537" s="178" t="inlineStr">
        <is>
          <t>-</t>
        </is>
      </c>
      <c r="N537" s="178" t="inlineStr">
        <is>
          <t>-</t>
        </is>
      </c>
      <c r="O537" s="178">
        <f>IF(N537="Yes","Y","N")</f>
        <v/>
      </c>
      <c r="P537" s="178" t="inlineStr">
        <is>
          <t>-</t>
        </is>
      </c>
      <c r="Q537" s="178" t="inlineStr">
        <is>
          <t>-</t>
        </is>
      </c>
      <c r="R537" s="181" t="inlineStr">
        <is>
          <t>C01</t>
        </is>
      </c>
      <c r="S537" s="170" t="inlineStr">
        <is>
          <t>DCS</t>
        </is>
      </c>
      <c r="T537" s="193" t="inlineStr">
        <is>
          <t>18-3501-DJB-0013</t>
        </is>
      </c>
      <c r="U537" s="507" t="inlineStr">
        <is>
          <t>DI-RE</t>
        </is>
      </c>
      <c r="V537" s="201" t="n">
        <v>1830</v>
      </c>
      <c r="W537" s="9">
        <f>LEFT(B537,3)</f>
        <v/>
      </c>
      <c r="X537" s="47">
        <f>F537</f>
        <v/>
      </c>
      <c r="Y537" s="47">
        <f>RIGHT(B537,AB537)</f>
        <v/>
      </c>
      <c r="Z537" s="47">
        <f>W537&amp;X537&amp;Y537</f>
        <v/>
      </c>
      <c r="AA537" s="47">
        <f>LEFT(Y537,1)</f>
        <v/>
      </c>
      <c r="AB537" s="193">
        <f>IF(AC537&lt;&gt;"-",7,6)</f>
        <v/>
      </c>
      <c r="AC537" s="193" t="inlineStr">
        <is>
          <t>-</t>
        </is>
      </c>
    </row>
    <row r="538" ht="13.5" customHeight="1" s="521">
      <c r="A538" s="201" t="n">
        <v>1830</v>
      </c>
      <c r="B538" s="170" t="inlineStr">
        <is>
          <t>18-PASH-35212</t>
        </is>
      </c>
      <c r="C538" s="179" t="inlineStr">
        <is>
          <t>DCS</t>
        </is>
      </c>
      <c r="D538" s="198" t="inlineStr">
        <is>
          <t>输送氮气风机18-PC-3501BX出口压力高报警</t>
        </is>
      </c>
      <c r="E538" s="179" t="inlineStr">
        <is>
          <t>1830-PS07-352</t>
        </is>
      </c>
      <c r="F538" s="650" t="inlineStr">
        <is>
          <t>PSAL</t>
        </is>
      </c>
      <c r="G538" s="178" t="inlineStr">
        <is>
          <t>DCS-DI</t>
        </is>
      </c>
      <c r="H538" s="179" t="inlineStr">
        <is>
          <t>-</t>
        </is>
      </c>
      <c r="I538" s="180" t="inlineStr">
        <is>
          <t>DRY_x000D_(NC)</t>
        </is>
      </c>
      <c r="J538" s="202" t="inlineStr">
        <is>
          <t>DRY</t>
        </is>
      </c>
      <c r="K538" s="649" t="inlineStr">
        <is>
          <t>(NC)</t>
        </is>
      </c>
      <c r="L538" s="174" t="inlineStr">
        <is>
          <t>1</t>
        </is>
      </c>
      <c r="M538" s="178" t="inlineStr">
        <is>
          <t>-</t>
        </is>
      </c>
      <c r="N538" s="178" t="inlineStr">
        <is>
          <t>-</t>
        </is>
      </c>
      <c r="O538" s="178">
        <f>IF(N538="Yes","Y","N")</f>
        <v/>
      </c>
      <c r="P538" s="178" t="inlineStr">
        <is>
          <t>-</t>
        </is>
      </c>
      <c r="Q538" s="178" t="inlineStr">
        <is>
          <t>-</t>
        </is>
      </c>
      <c r="R538" s="181" t="inlineStr">
        <is>
          <t>C01</t>
        </is>
      </c>
      <c r="S538" s="170" t="inlineStr">
        <is>
          <t>DCS</t>
        </is>
      </c>
      <c r="T538" s="193" t="inlineStr">
        <is>
          <t>18-3501-DJB-0013</t>
        </is>
      </c>
      <c r="U538" s="507" t="inlineStr">
        <is>
          <t>DI-RE</t>
        </is>
      </c>
      <c r="V538" s="201" t="n">
        <v>1830</v>
      </c>
      <c r="W538" s="9">
        <f>LEFT(B538,3)</f>
        <v/>
      </c>
      <c r="X538" s="47">
        <f>F538</f>
        <v/>
      </c>
      <c r="Y538" s="47">
        <f>RIGHT(B538,AB538)</f>
        <v/>
      </c>
      <c r="Z538" s="47">
        <f>W538&amp;X538&amp;Y538</f>
        <v/>
      </c>
      <c r="AA538" s="47">
        <f>LEFT(Y538,1)</f>
        <v/>
      </c>
      <c r="AB538" s="193">
        <f>IF(AC538&lt;&gt;"-",7,6)</f>
        <v/>
      </c>
      <c r="AC538" s="193" t="inlineStr">
        <is>
          <t>-</t>
        </is>
      </c>
    </row>
    <row r="539" ht="13.5" customHeight="1" s="521">
      <c r="A539" s="201" t="n">
        <v>1830</v>
      </c>
      <c r="B539" s="170" t="inlineStr">
        <is>
          <t>18-XS-35204</t>
        </is>
      </c>
      <c r="C539" s="179" t="inlineStr">
        <is>
          <t>DCS</t>
        </is>
      </c>
      <c r="D539" s="198" t="inlineStr">
        <is>
          <t>控制气动蝶阀18-XV-35204开/关信号</t>
        </is>
      </c>
      <c r="E539" s="179" t="inlineStr">
        <is>
          <t>1830-PS07-352</t>
        </is>
      </c>
      <c r="F539" s="650" t="inlineStr">
        <is>
          <t>XS</t>
        </is>
      </c>
      <c r="G539" s="178" t="inlineStr">
        <is>
          <t>DCS-DO</t>
        </is>
      </c>
      <c r="H539" s="179" t="inlineStr">
        <is>
          <t>-</t>
        </is>
      </c>
      <c r="I539" s="178" t="inlineStr">
        <is>
          <t>WET（NO）</t>
        </is>
      </c>
      <c r="J539" s="202" t="inlineStr">
        <is>
          <t>WET</t>
        </is>
      </c>
      <c r="K539" s="649" t="inlineStr">
        <is>
          <t>（NO）</t>
        </is>
      </c>
      <c r="L539" s="174" t="inlineStr">
        <is>
          <t>1</t>
        </is>
      </c>
      <c r="M539" s="178" t="inlineStr">
        <is>
          <t>24VDC</t>
        </is>
      </c>
      <c r="N539" s="178" t="inlineStr">
        <is>
          <t>-</t>
        </is>
      </c>
      <c r="O539" s="178">
        <f>IF(N539="Yes","Y","N")</f>
        <v/>
      </c>
      <c r="P539" s="178" t="inlineStr">
        <is>
          <t>-</t>
        </is>
      </c>
      <c r="Q539" s="178" t="inlineStr">
        <is>
          <t>-</t>
        </is>
      </c>
      <c r="R539" s="181" t="inlineStr">
        <is>
          <t>C01</t>
        </is>
      </c>
      <c r="S539" s="170" t="inlineStr">
        <is>
          <t>DCS</t>
        </is>
      </c>
      <c r="T539" s="193" t="inlineStr">
        <is>
          <t>18-3501-DJB-0012</t>
        </is>
      </c>
      <c r="U539" s="507" t="inlineStr">
        <is>
          <t>DO-24V</t>
        </is>
      </c>
      <c r="V539" s="201" t="n">
        <v>1830</v>
      </c>
      <c r="W539" s="9">
        <f>LEFT(B539,3)</f>
        <v/>
      </c>
      <c r="X539" s="47">
        <f>F539</f>
        <v/>
      </c>
      <c r="Y539" s="47">
        <f>RIGHT(B539,AB539)</f>
        <v/>
      </c>
      <c r="Z539" s="47">
        <f>W539&amp;X539&amp;Y539</f>
        <v/>
      </c>
      <c r="AA539" s="47">
        <f>LEFT(Y539,1)</f>
        <v/>
      </c>
      <c r="AB539" s="193">
        <f>IF(AC539&lt;&gt;"-",7,6)</f>
        <v/>
      </c>
      <c r="AC539" s="193" t="inlineStr">
        <is>
          <t>-</t>
        </is>
      </c>
    </row>
    <row r="540" ht="13.5" customHeight="1" s="521">
      <c r="A540" s="201" t="n">
        <v>1830</v>
      </c>
      <c r="B540" s="170" t="inlineStr">
        <is>
          <t>18-XZH-35204</t>
        </is>
      </c>
      <c r="C540" s="179" t="inlineStr">
        <is>
          <t>DCS</t>
        </is>
      </c>
      <c r="D540" s="198" t="inlineStr">
        <is>
          <t>气动蝶阀18-XV-35204开状态</t>
        </is>
      </c>
      <c r="E540" s="179" t="inlineStr">
        <is>
          <t>1830-PS07-352</t>
        </is>
      </c>
      <c r="F540" s="650" t="inlineStr">
        <is>
          <t>XZH</t>
        </is>
      </c>
      <c r="G540" s="178" t="inlineStr">
        <is>
          <t>DCS-DI</t>
        </is>
      </c>
      <c r="H540" s="179" t="inlineStr">
        <is>
          <t>-</t>
        </is>
      </c>
      <c r="I540" s="178" t="inlineStr">
        <is>
          <t>NAMUR(NC)</t>
        </is>
      </c>
      <c r="J540" s="202" t="inlineStr">
        <is>
          <t>NAMUR</t>
        </is>
      </c>
      <c r="K540" s="649" t="inlineStr">
        <is>
          <t>(NC)</t>
        </is>
      </c>
      <c r="L540" s="174" t="inlineStr">
        <is>
          <t>1</t>
        </is>
      </c>
      <c r="M540" s="178" t="inlineStr">
        <is>
          <t>-</t>
        </is>
      </c>
      <c r="N540" s="178" t="inlineStr">
        <is>
          <t>Yes</t>
        </is>
      </c>
      <c r="O540" s="178">
        <f>IF(N540="Yes","Y","N")</f>
        <v/>
      </c>
      <c r="P540" s="178" t="inlineStr">
        <is>
          <t>-</t>
        </is>
      </c>
      <c r="Q540" s="178" t="inlineStr">
        <is>
          <t>-</t>
        </is>
      </c>
      <c r="R540" s="181" t="inlineStr">
        <is>
          <t>C01</t>
        </is>
      </c>
      <c r="S540" s="170" t="inlineStr">
        <is>
          <t>DCS</t>
        </is>
      </c>
      <c r="T540" s="193" t="inlineStr">
        <is>
          <t>18-3501-DJB-0011</t>
        </is>
      </c>
      <c r="U540" s="507" t="inlineStr">
        <is>
          <t>DI-MI</t>
        </is>
      </c>
      <c r="V540" s="201" t="n">
        <v>1830</v>
      </c>
      <c r="W540" s="9">
        <f>LEFT(B540,3)</f>
        <v/>
      </c>
      <c r="X540" s="47">
        <f>F540</f>
        <v/>
      </c>
      <c r="Y540" s="47">
        <f>RIGHT(B540,AB540)</f>
        <v/>
      </c>
      <c r="Z540" s="47">
        <f>W540&amp;X540&amp;Y540</f>
        <v/>
      </c>
      <c r="AA540" s="47">
        <f>LEFT(Y540,1)</f>
        <v/>
      </c>
      <c r="AB540" s="193">
        <f>IF(AC540&lt;&gt;"-",7,6)</f>
        <v/>
      </c>
      <c r="AC540" s="193" t="inlineStr">
        <is>
          <t>-</t>
        </is>
      </c>
    </row>
    <row r="541" ht="13.5" customHeight="1" s="521">
      <c r="A541" s="201" t="n">
        <v>1830</v>
      </c>
      <c r="B541" s="170" t="inlineStr">
        <is>
          <t>18-XZL-35204</t>
        </is>
      </c>
      <c r="C541" s="179" t="inlineStr">
        <is>
          <t>DCS</t>
        </is>
      </c>
      <c r="D541" s="198" t="inlineStr">
        <is>
          <t>气动蝶阀18-XV-35204关状态</t>
        </is>
      </c>
      <c r="E541" s="179" t="inlineStr">
        <is>
          <t>1830-PS07-352</t>
        </is>
      </c>
      <c r="F541" s="650" t="inlineStr">
        <is>
          <t>XZL</t>
        </is>
      </c>
      <c r="G541" s="178" t="inlineStr">
        <is>
          <t>DCS-DI</t>
        </is>
      </c>
      <c r="H541" s="179" t="inlineStr">
        <is>
          <t>-</t>
        </is>
      </c>
      <c r="I541" s="178" t="inlineStr">
        <is>
          <t>NAMUR(NC)</t>
        </is>
      </c>
      <c r="J541" s="202" t="inlineStr">
        <is>
          <t>NAMUR</t>
        </is>
      </c>
      <c r="K541" s="649" t="inlineStr">
        <is>
          <t>(NC)</t>
        </is>
      </c>
      <c r="L541" s="174" t="inlineStr">
        <is>
          <t>1</t>
        </is>
      </c>
      <c r="M541" s="178" t="inlineStr">
        <is>
          <t>-</t>
        </is>
      </c>
      <c r="N541" s="178" t="inlineStr">
        <is>
          <t>Yes</t>
        </is>
      </c>
      <c r="O541" s="178">
        <f>IF(N541="Yes","Y","N")</f>
        <v/>
      </c>
      <c r="P541" s="178" t="inlineStr">
        <is>
          <t>-</t>
        </is>
      </c>
      <c r="Q541" s="178" t="inlineStr">
        <is>
          <t>-</t>
        </is>
      </c>
      <c r="R541" s="181" t="inlineStr">
        <is>
          <t>C01</t>
        </is>
      </c>
      <c r="S541" s="170" t="inlineStr">
        <is>
          <t>DCS</t>
        </is>
      </c>
      <c r="T541" s="193" t="inlineStr">
        <is>
          <t>18-3501-DJB-0011</t>
        </is>
      </c>
      <c r="U541" s="507" t="inlineStr">
        <is>
          <t>DI-MI</t>
        </is>
      </c>
      <c r="V541" s="201" t="n">
        <v>1830</v>
      </c>
      <c r="W541" s="9">
        <f>LEFT(B541,3)</f>
        <v/>
      </c>
      <c r="X541" s="47">
        <f>F541</f>
        <v/>
      </c>
      <c r="Y541" s="47">
        <f>RIGHT(B541,AB541)</f>
        <v/>
      </c>
      <c r="Z541" s="47">
        <f>W541&amp;X541&amp;Y541</f>
        <v/>
      </c>
      <c r="AA541" s="47">
        <f>LEFT(Y541,1)</f>
        <v/>
      </c>
      <c r="AB541" s="193">
        <f>IF(AC541&lt;&gt;"-",7,6)</f>
        <v/>
      </c>
      <c r="AC541" s="193" t="inlineStr">
        <is>
          <t>-</t>
        </is>
      </c>
    </row>
    <row r="542" ht="13.5" customHeight="1" s="521">
      <c r="A542" s="201" t="n">
        <v>1830</v>
      </c>
      <c r="B542" s="170" t="inlineStr">
        <is>
          <t>18-TI-35201</t>
        </is>
      </c>
      <c r="C542" s="179" t="inlineStr">
        <is>
          <t>DCS</t>
        </is>
      </c>
      <c r="D542" s="198" t="inlineStr">
        <is>
          <t>输送氮气风机出口温度显示</t>
        </is>
      </c>
      <c r="E542" s="179" t="inlineStr">
        <is>
          <t>1830-PS07-352</t>
        </is>
      </c>
      <c r="F542" s="650" t="inlineStr">
        <is>
          <t>TI</t>
        </is>
      </c>
      <c r="G542" s="178" t="inlineStr">
        <is>
          <t>DCS-AI</t>
        </is>
      </c>
      <c r="H542" s="179" t="inlineStr">
        <is>
          <t>Yes</t>
        </is>
      </c>
      <c r="I542" s="178" t="inlineStr">
        <is>
          <t>4~20mA_x000D_
HART</t>
        </is>
      </c>
      <c r="J542" s="202" t="inlineStr">
        <is>
          <t>4~20mA</t>
        </is>
      </c>
      <c r="K542" s="649" t="inlineStr">
        <is>
          <t>HART</t>
        </is>
      </c>
      <c r="L542" s="174" t="inlineStr">
        <is>
          <t>1</t>
        </is>
      </c>
      <c r="M542" s="178" t="inlineStr">
        <is>
          <t>-</t>
        </is>
      </c>
      <c r="N542" s="178" t="inlineStr">
        <is>
          <t>Yes</t>
        </is>
      </c>
      <c r="O542" s="178">
        <f>IF(N542="Yes","Y","N")</f>
        <v/>
      </c>
      <c r="P542" s="178" t="inlineStr">
        <is>
          <t>-</t>
        </is>
      </c>
      <c r="Q542" s="178" t="inlineStr">
        <is>
          <t>-</t>
        </is>
      </c>
      <c r="R542" s="181" t="inlineStr">
        <is>
          <t>C01</t>
        </is>
      </c>
      <c r="S542" s="170" t="inlineStr">
        <is>
          <t>DCS</t>
        </is>
      </c>
      <c r="T542" s="193" t="inlineStr">
        <is>
          <t>18-3501-DJB-0009</t>
        </is>
      </c>
      <c r="U542" s="510" t="inlineStr">
        <is>
          <t>AIR-IS</t>
        </is>
      </c>
      <c r="V542" s="201" t="n">
        <v>1830</v>
      </c>
      <c r="W542" s="9">
        <f>LEFT(B542,3)</f>
        <v/>
      </c>
      <c r="X542" s="47">
        <f>F542</f>
        <v/>
      </c>
      <c r="Y542" s="47">
        <f>RIGHT(B542,AB542)</f>
        <v/>
      </c>
      <c r="Z542" s="47">
        <f>W542&amp;X542&amp;Y542</f>
        <v/>
      </c>
      <c r="AA542" s="47">
        <f>LEFT(Y542,1)</f>
        <v/>
      </c>
      <c r="AB542" s="193">
        <f>IF(AC542&lt;&gt;"-",7,6)</f>
        <v/>
      </c>
      <c r="AC542" s="193" t="inlineStr">
        <is>
          <t>-</t>
        </is>
      </c>
    </row>
    <row r="543" ht="13.5" customHeight="1" s="521">
      <c r="A543" s="201" t="n">
        <v>1830</v>
      </c>
      <c r="B543" s="170" t="inlineStr">
        <is>
          <t>18-XS-35206</t>
        </is>
      </c>
      <c r="C543" s="179" t="inlineStr">
        <is>
          <t>DCS</t>
        </is>
      </c>
      <c r="D543" s="198" t="inlineStr">
        <is>
          <t>控制气动蝶阀18-XV-35206开/关信号</t>
        </is>
      </c>
      <c r="E543" s="179" t="inlineStr">
        <is>
          <t>1830-PS07-352</t>
        </is>
      </c>
      <c r="F543" s="650" t="inlineStr">
        <is>
          <t>XS</t>
        </is>
      </c>
      <c r="G543" s="178" t="inlineStr">
        <is>
          <t>DCS-DO</t>
        </is>
      </c>
      <c r="H543" s="179" t="inlineStr">
        <is>
          <t>-</t>
        </is>
      </c>
      <c r="I543" s="178" t="inlineStr">
        <is>
          <t>WET（NO）</t>
        </is>
      </c>
      <c r="J543" s="202" t="inlineStr">
        <is>
          <t>WET</t>
        </is>
      </c>
      <c r="K543" s="649" t="inlineStr">
        <is>
          <t>（NO）</t>
        </is>
      </c>
      <c r="L543" s="174" t="inlineStr">
        <is>
          <t>1</t>
        </is>
      </c>
      <c r="M543" s="178" t="inlineStr">
        <is>
          <t>24VDC</t>
        </is>
      </c>
      <c r="N543" s="178" t="inlineStr">
        <is>
          <t>-</t>
        </is>
      </c>
      <c r="O543" s="178">
        <f>IF(N543="Yes","Y","N")</f>
        <v/>
      </c>
      <c r="P543" s="178" t="inlineStr">
        <is>
          <t>-</t>
        </is>
      </c>
      <c r="Q543" s="178" t="inlineStr">
        <is>
          <t>-</t>
        </is>
      </c>
      <c r="R543" s="181" t="inlineStr">
        <is>
          <t>C01</t>
        </is>
      </c>
      <c r="S543" s="170" t="inlineStr">
        <is>
          <t>DCS</t>
        </is>
      </c>
      <c r="T543" s="193" t="inlineStr">
        <is>
          <t>18-3501-DJB-0012</t>
        </is>
      </c>
      <c r="U543" s="507" t="inlineStr">
        <is>
          <t>DO-24V</t>
        </is>
      </c>
      <c r="V543" s="201" t="n">
        <v>1830</v>
      </c>
      <c r="W543" s="9">
        <f>LEFT(B543,3)</f>
        <v/>
      </c>
      <c r="X543" s="47">
        <f>F543</f>
        <v/>
      </c>
      <c r="Y543" s="47">
        <f>RIGHT(B543,AB543)</f>
        <v/>
      </c>
      <c r="Z543" s="47">
        <f>W543&amp;X543&amp;Y543</f>
        <v/>
      </c>
      <c r="AA543" s="47">
        <f>LEFT(Y543,1)</f>
        <v/>
      </c>
      <c r="AB543" s="193">
        <f>IF(AC543&lt;&gt;"-",7,6)</f>
        <v/>
      </c>
      <c r="AC543" s="193" t="inlineStr">
        <is>
          <t>-</t>
        </is>
      </c>
    </row>
    <row r="544" ht="13.5" customHeight="1" s="521">
      <c r="A544" s="201" t="n">
        <v>1830</v>
      </c>
      <c r="B544" s="170" t="inlineStr">
        <is>
          <t>18-XZH-35206</t>
        </is>
      </c>
      <c r="C544" s="179" t="inlineStr">
        <is>
          <t>DCS</t>
        </is>
      </c>
      <c r="D544" s="198" t="inlineStr">
        <is>
          <t>气动蝶阀18-XV-35206开状态</t>
        </is>
      </c>
      <c r="E544" s="179" t="inlineStr">
        <is>
          <t>1830-PS07-352</t>
        </is>
      </c>
      <c r="F544" s="650" t="inlineStr">
        <is>
          <t>XZH</t>
        </is>
      </c>
      <c r="G544" s="178" t="inlineStr">
        <is>
          <t>DCS-DI</t>
        </is>
      </c>
      <c r="H544" s="179" t="inlineStr">
        <is>
          <t>-</t>
        </is>
      </c>
      <c r="I544" s="178" t="inlineStr">
        <is>
          <t>NAMUR(NC)</t>
        </is>
      </c>
      <c r="J544" s="202" t="inlineStr">
        <is>
          <t>NAMUR</t>
        </is>
      </c>
      <c r="K544" s="649" t="inlineStr">
        <is>
          <t>(NC)</t>
        </is>
      </c>
      <c r="L544" s="174" t="inlineStr">
        <is>
          <t>1</t>
        </is>
      </c>
      <c r="M544" s="178" t="inlineStr">
        <is>
          <t>-</t>
        </is>
      </c>
      <c r="N544" s="178" t="inlineStr">
        <is>
          <t>Yes</t>
        </is>
      </c>
      <c r="O544" s="178">
        <f>IF(N544="Yes","Y","N")</f>
        <v/>
      </c>
      <c r="P544" s="178" t="inlineStr">
        <is>
          <t>-</t>
        </is>
      </c>
      <c r="Q544" s="178" t="inlineStr">
        <is>
          <t>-</t>
        </is>
      </c>
      <c r="R544" s="181" t="inlineStr">
        <is>
          <t>C01</t>
        </is>
      </c>
      <c r="S544" s="170" t="inlineStr">
        <is>
          <t>DCS</t>
        </is>
      </c>
      <c r="T544" s="193" t="inlineStr">
        <is>
          <t>18-3501-DJB-0011</t>
        </is>
      </c>
      <c r="U544" s="507" t="inlineStr">
        <is>
          <t>DI-MI</t>
        </is>
      </c>
      <c r="V544" s="201" t="n">
        <v>1830</v>
      </c>
      <c r="W544" s="9">
        <f>LEFT(B544,3)</f>
        <v/>
      </c>
      <c r="X544" s="47">
        <f>F544</f>
        <v/>
      </c>
      <c r="Y544" s="47">
        <f>RIGHT(B544,AB544)</f>
        <v/>
      </c>
      <c r="Z544" s="47">
        <f>W544&amp;X544&amp;Y544</f>
        <v/>
      </c>
      <c r="AA544" s="47">
        <f>LEFT(Y544,1)</f>
        <v/>
      </c>
      <c r="AB544" s="193">
        <f>IF(AC544&lt;&gt;"-",7,6)</f>
        <v/>
      </c>
      <c r="AC544" s="193" t="inlineStr">
        <is>
          <t>-</t>
        </is>
      </c>
    </row>
    <row r="545" ht="13.5" customHeight="1" s="521">
      <c r="A545" s="201" t="n">
        <v>1830</v>
      </c>
      <c r="B545" s="170" t="inlineStr">
        <is>
          <t>18-XZL-35206</t>
        </is>
      </c>
      <c r="C545" s="179" t="inlineStr">
        <is>
          <t>DCS</t>
        </is>
      </c>
      <c r="D545" s="198" t="inlineStr">
        <is>
          <t>气动蝶阀18-XV-35206关状态</t>
        </is>
      </c>
      <c r="E545" s="179" t="inlineStr">
        <is>
          <t>1830-PS07-352</t>
        </is>
      </c>
      <c r="F545" s="650" t="inlineStr">
        <is>
          <t>XZL</t>
        </is>
      </c>
      <c r="G545" s="178" t="inlineStr">
        <is>
          <t>DCS-DI</t>
        </is>
      </c>
      <c r="H545" s="179" t="inlineStr">
        <is>
          <t>-</t>
        </is>
      </c>
      <c r="I545" s="178" t="inlineStr">
        <is>
          <t>NAMUR(NC)</t>
        </is>
      </c>
      <c r="J545" s="202" t="inlineStr">
        <is>
          <t>NAMUR</t>
        </is>
      </c>
      <c r="K545" s="649" t="inlineStr">
        <is>
          <t>(NC)</t>
        </is>
      </c>
      <c r="L545" s="174" t="inlineStr">
        <is>
          <t>1</t>
        </is>
      </c>
      <c r="M545" s="178" t="inlineStr">
        <is>
          <t>-</t>
        </is>
      </c>
      <c r="N545" s="178" t="inlineStr">
        <is>
          <t>Yes</t>
        </is>
      </c>
      <c r="O545" s="178">
        <f>IF(N545="Yes","Y","N")</f>
        <v/>
      </c>
      <c r="P545" s="178" t="inlineStr">
        <is>
          <t>-</t>
        </is>
      </c>
      <c r="Q545" s="178" t="inlineStr">
        <is>
          <t>-</t>
        </is>
      </c>
      <c r="R545" s="181" t="inlineStr">
        <is>
          <t>C01</t>
        </is>
      </c>
      <c r="S545" s="170" t="inlineStr">
        <is>
          <t>DCS</t>
        </is>
      </c>
      <c r="T545" s="193" t="inlineStr">
        <is>
          <t>18-3501-DJB-0011</t>
        </is>
      </c>
      <c r="U545" s="507" t="inlineStr">
        <is>
          <t>DI-MI</t>
        </is>
      </c>
      <c r="V545" s="201" t="n">
        <v>1830</v>
      </c>
      <c r="W545" s="9">
        <f>LEFT(B545,3)</f>
        <v/>
      </c>
      <c r="X545" s="47">
        <f>F545</f>
        <v/>
      </c>
      <c r="Y545" s="47">
        <f>RIGHT(B545,AB545)</f>
        <v/>
      </c>
      <c r="Z545" s="47">
        <f>W545&amp;X545&amp;Y545</f>
        <v/>
      </c>
      <c r="AA545" s="47">
        <f>LEFT(Y545,1)</f>
        <v/>
      </c>
      <c r="AB545" s="193">
        <f>IF(AC545&lt;&gt;"-",7,6)</f>
        <v/>
      </c>
      <c r="AC545" s="193" t="inlineStr">
        <is>
          <t>-</t>
        </is>
      </c>
    </row>
    <row r="546" ht="13.5" customHeight="1" s="521">
      <c r="A546" s="201" t="n">
        <v>1830</v>
      </c>
      <c r="B546" s="170" t="inlineStr">
        <is>
          <t>18-PI-35204</t>
        </is>
      </c>
      <c r="C546" s="179" t="inlineStr">
        <is>
          <t>DCS</t>
        </is>
      </c>
      <c r="D546" s="198" t="inlineStr">
        <is>
          <t>输送氮气出口冷却器EM-3502X出口压力显示</t>
        </is>
      </c>
      <c r="E546" s="179" t="inlineStr">
        <is>
          <t>1830-PS07-352</t>
        </is>
      </c>
      <c r="F546" s="650" t="inlineStr">
        <is>
          <t>PI</t>
        </is>
      </c>
      <c r="G546" s="178" t="inlineStr">
        <is>
          <t>DCS-AI</t>
        </is>
      </c>
      <c r="H546" s="179" t="inlineStr">
        <is>
          <t>Yes</t>
        </is>
      </c>
      <c r="I546" s="178" t="inlineStr">
        <is>
          <t>4~20mA_x000D_
HART</t>
        </is>
      </c>
      <c r="J546" s="202" t="inlineStr">
        <is>
          <t>4~20mA</t>
        </is>
      </c>
      <c r="K546" s="649" t="inlineStr">
        <is>
          <t>HART</t>
        </is>
      </c>
      <c r="L546" s="174" t="inlineStr">
        <is>
          <t>1</t>
        </is>
      </c>
      <c r="M546" s="178" t="inlineStr">
        <is>
          <t>-</t>
        </is>
      </c>
      <c r="N546" s="178" t="inlineStr">
        <is>
          <t>Yes</t>
        </is>
      </c>
      <c r="O546" s="178">
        <f>IF(N546="Yes","Y","N")</f>
        <v/>
      </c>
      <c r="P546" s="178" t="inlineStr">
        <is>
          <t>-</t>
        </is>
      </c>
      <c r="Q546" s="178" t="inlineStr">
        <is>
          <t>-</t>
        </is>
      </c>
      <c r="R546" s="181" t="inlineStr">
        <is>
          <t>C01</t>
        </is>
      </c>
      <c r="S546" s="176" t="inlineStr">
        <is>
          <t>无电缆信息</t>
        </is>
      </c>
      <c r="U546" s="510" t="inlineStr">
        <is>
          <t>AIR-IS</t>
        </is>
      </c>
      <c r="V546" s="201" t="n">
        <v>1830</v>
      </c>
      <c r="W546" s="9">
        <f>LEFT(B546,3)</f>
        <v/>
      </c>
      <c r="X546" s="47">
        <f>F546</f>
        <v/>
      </c>
      <c r="Y546" s="47">
        <f>RIGHT(B546,AB546)</f>
        <v/>
      </c>
      <c r="Z546" s="47">
        <f>W546&amp;X546&amp;Y546</f>
        <v/>
      </c>
      <c r="AA546" s="47">
        <f>LEFT(Y546,1)</f>
        <v/>
      </c>
      <c r="AB546" s="193">
        <f>IF(AC546&lt;&gt;"-",7,6)</f>
        <v/>
      </c>
      <c r="AC546" s="193" t="inlineStr">
        <is>
          <t>-</t>
        </is>
      </c>
    </row>
    <row r="547" ht="13.5" customHeight="1" s="521">
      <c r="A547" s="201" t="n">
        <v>1830</v>
      </c>
      <c r="C547" s="179" t="n"/>
      <c r="D547" s="179" t="n"/>
      <c r="E547" s="179" t="n"/>
      <c r="F547" s="650" t="n"/>
      <c r="G547" s="178" t="n"/>
      <c r="H547" s="179" t="n"/>
      <c r="I547" s="178" t="n"/>
      <c r="J547" s="202" t="n"/>
      <c r="K547" s="649" t="n"/>
      <c r="L547" s="174" t="n"/>
      <c r="M547" s="178" t="n"/>
      <c r="N547" s="178" t="n"/>
      <c r="O547" s="178">
        <f>IF(N547="Yes","Y","N")</f>
        <v/>
      </c>
      <c r="P547" s="178" t="n"/>
      <c r="Q547" s="178" t="n"/>
      <c r="R547" s="181" t="n"/>
      <c r="S547" s="170" t="n"/>
      <c r="V547" s="201" t="n">
        <v>1830</v>
      </c>
      <c r="W547" s="9">
        <f>LEFT(B547,3)</f>
        <v/>
      </c>
      <c r="X547" s="47">
        <f>F547</f>
        <v/>
      </c>
      <c r="Y547" s="47">
        <f>RIGHT(B547,AB547)</f>
        <v/>
      </c>
      <c r="Z547" s="47">
        <f>W547&amp;X547&amp;Y547</f>
        <v/>
      </c>
      <c r="AA547" s="47">
        <f>LEFT(Y547,1)</f>
        <v/>
      </c>
      <c r="AB547" s="193">
        <f>IF(AC547&lt;&gt;"-",7,6)</f>
        <v/>
      </c>
    </row>
    <row r="548" ht="13.5" customHeight="1" s="521">
      <c r="A548" s="201" t="n">
        <v>1830</v>
      </c>
      <c r="B548" s="170" t="inlineStr">
        <is>
          <t>18-YL-35201L</t>
        </is>
      </c>
      <c r="C548" s="179" t="inlineStr">
        <is>
          <t>DCS</t>
        </is>
      </c>
      <c r="D548" s="198" t="inlineStr">
        <is>
          <t>输送氮气风机18-PB-3501AX主电机远程状态</t>
        </is>
      </c>
      <c r="E548" s="179" t="inlineStr">
        <is>
          <t>1830-PS07-352</t>
        </is>
      </c>
      <c r="F548" s="650" t="inlineStr">
        <is>
          <t>YL</t>
        </is>
      </c>
      <c r="G548" s="178" t="inlineStr">
        <is>
          <t>DCS-DI</t>
        </is>
      </c>
      <c r="H548" s="179" t="inlineStr">
        <is>
          <t>-</t>
        </is>
      </c>
      <c r="I548" s="178" t="inlineStr">
        <is>
          <t>DRY_x000D_(NO)</t>
        </is>
      </c>
      <c r="J548" s="202" t="inlineStr">
        <is>
          <t>DRY</t>
        </is>
      </c>
      <c r="K548" s="649" t="inlineStr">
        <is>
          <t>(NO)</t>
        </is>
      </c>
      <c r="L548" s="174" t="inlineStr">
        <is>
          <t>1</t>
        </is>
      </c>
      <c r="M548" s="178" t="inlineStr">
        <is>
          <t>-</t>
        </is>
      </c>
      <c r="N548" s="178" t="inlineStr">
        <is>
          <t>-</t>
        </is>
      </c>
      <c r="O548" s="178">
        <f>IF(N548="Yes","Y","N")</f>
        <v/>
      </c>
      <c r="P548" s="178" t="inlineStr">
        <is>
          <t>-</t>
        </is>
      </c>
      <c r="Q548" s="178" t="inlineStr">
        <is>
          <t>MCC</t>
        </is>
      </c>
      <c r="R548" s="181" t="inlineStr">
        <is>
          <t>C01</t>
        </is>
      </c>
      <c r="S548" s="170" t="n"/>
      <c r="U548" s="507" t="inlineStr">
        <is>
          <t>DI-RE</t>
        </is>
      </c>
      <c r="V548" s="201" t="n">
        <v>1830</v>
      </c>
      <c r="W548" s="9">
        <f>LEFT(B548,3)</f>
        <v/>
      </c>
      <c r="X548" s="47">
        <f>F548</f>
        <v/>
      </c>
      <c r="Y548" s="47">
        <f>RIGHT(B548,AB548)</f>
        <v/>
      </c>
      <c r="Z548" s="47">
        <f>W548&amp;X548&amp;Y548</f>
        <v/>
      </c>
      <c r="AA548" s="47">
        <f>LEFT(Y548,1)</f>
        <v/>
      </c>
      <c r="AB548" s="193">
        <f>IF(AC548&lt;&gt;"-",7,6)</f>
        <v/>
      </c>
      <c r="AC548" s="193" t="inlineStr">
        <is>
          <t>3</t>
        </is>
      </c>
    </row>
    <row r="549" ht="13.5" customHeight="1" s="521">
      <c r="A549" s="201" t="n">
        <v>1830</v>
      </c>
      <c r="B549" s="170" t="inlineStr">
        <is>
          <t>18-HS-35201P</t>
        </is>
      </c>
      <c r="C549" s="179" t="inlineStr">
        <is>
          <t>DCS</t>
        </is>
      </c>
      <c r="D549" s="198" t="inlineStr">
        <is>
          <t>输送氮气风机18-PB-3501AX主电机停止控制</t>
        </is>
      </c>
      <c r="E549" s="179" t="inlineStr">
        <is>
          <t>1830-PS07-352</t>
        </is>
      </c>
      <c r="F549" s="650" t="inlineStr">
        <is>
          <t>HS</t>
        </is>
      </c>
      <c r="G549" s="178" t="inlineStr">
        <is>
          <t>DCS-DO</t>
        </is>
      </c>
      <c r="H549" s="179" t="inlineStr">
        <is>
          <t>Yes</t>
        </is>
      </c>
      <c r="I549" s="178" t="inlineStr">
        <is>
          <t>DRY_x000D_
(NO)</t>
        </is>
      </c>
      <c r="J549" s="202" t="inlineStr">
        <is>
          <t>DRY</t>
        </is>
      </c>
      <c r="K549" s="649" t="inlineStr">
        <is>
          <t>(NO)</t>
        </is>
      </c>
      <c r="L549" s="174" t="inlineStr">
        <is>
          <t>1</t>
        </is>
      </c>
      <c r="M549" s="178" t="inlineStr">
        <is>
          <t>-</t>
        </is>
      </c>
      <c r="N549" s="178" t="inlineStr">
        <is>
          <t>-</t>
        </is>
      </c>
      <c r="O549" s="178">
        <f>IF(N549="Yes","Y","N")</f>
        <v/>
      </c>
      <c r="P549" s="178" t="inlineStr">
        <is>
          <t>-</t>
        </is>
      </c>
      <c r="Q549" s="178" t="inlineStr">
        <is>
          <t>MCC</t>
        </is>
      </c>
      <c r="R549" s="181" t="inlineStr">
        <is>
          <t>C01</t>
        </is>
      </c>
      <c r="S549" s="170" t="n"/>
      <c r="U549" s="507" t="inlineStr">
        <is>
          <t>DOR-Dry</t>
        </is>
      </c>
      <c r="V549" s="201" t="n">
        <v>1830</v>
      </c>
      <c r="W549" s="9">
        <f>LEFT(B549,3)</f>
        <v/>
      </c>
      <c r="X549" s="47">
        <f>F549</f>
        <v/>
      </c>
      <c r="Y549" s="47">
        <f>RIGHT(B549,AB549)</f>
        <v/>
      </c>
      <c r="Z549" s="47">
        <f>W549&amp;X549&amp;Y549</f>
        <v/>
      </c>
      <c r="AA549" s="47">
        <f>LEFT(Y549,1)</f>
        <v/>
      </c>
      <c r="AB549" s="193">
        <f>IF(AC549&lt;&gt;"-",7,6)</f>
        <v/>
      </c>
      <c r="AC549" s="193" t="inlineStr">
        <is>
          <t>3</t>
        </is>
      </c>
    </row>
    <row r="550" ht="13.5" customHeight="1" s="521">
      <c r="A550" s="201" t="n">
        <v>1830</v>
      </c>
      <c r="B550" s="170" t="inlineStr">
        <is>
          <t>18-HS-35201S</t>
        </is>
      </c>
      <c r="C550" s="179" t="inlineStr">
        <is>
          <t>DCS</t>
        </is>
      </c>
      <c r="D550" s="198" t="inlineStr">
        <is>
          <t>输送氮气风机18-PB-3501AX主电机启动控制</t>
        </is>
      </c>
      <c r="E550" s="179" t="inlineStr">
        <is>
          <t>1830-PS07-352</t>
        </is>
      </c>
      <c r="F550" s="650" t="inlineStr">
        <is>
          <t>HS</t>
        </is>
      </c>
      <c r="G550" s="178" t="inlineStr">
        <is>
          <t>DCS-DO</t>
        </is>
      </c>
      <c r="H550" s="179" t="inlineStr">
        <is>
          <t>-</t>
        </is>
      </c>
      <c r="I550" s="178" t="inlineStr">
        <is>
          <t>DRY_x000D_
(NO)</t>
        </is>
      </c>
      <c r="J550" s="202" t="inlineStr">
        <is>
          <t>DRY</t>
        </is>
      </c>
      <c r="K550" s="649" t="inlineStr">
        <is>
          <t>(NO)</t>
        </is>
      </c>
      <c r="L550" s="174" t="inlineStr">
        <is>
          <t>1</t>
        </is>
      </c>
      <c r="M550" s="178" t="inlineStr">
        <is>
          <t>-</t>
        </is>
      </c>
      <c r="N550" s="178" t="inlineStr">
        <is>
          <t>-</t>
        </is>
      </c>
      <c r="O550" s="178">
        <f>IF(N550="Yes","Y","N")</f>
        <v/>
      </c>
      <c r="P550" s="178" t="inlineStr">
        <is>
          <t>-</t>
        </is>
      </c>
      <c r="Q550" s="178" t="inlineStr">
        <is>
          <t>MCC</t>
        </is>
      </c>
      <c r="R550" s="181" t="inlineStr">
        <is>
          <t>C01</t>
        </is>
      </c>
      <c r="S550" s="170" t="n"/>
      <c r="U550" s="507" t="inlineStr">
        <is>
          <t>DO-Dry</t>
        </is>
      </c>
      <c r="V550" s="201" t="n">
        <v>1830</v>
      </c>
      <c r="W550" s="9">
        <f>LEFT(B550,3)</f>
        <v/>
      </c>
      <c r="X550" s="47">
        <f>F550</f>
        <v/>
      </c>
      <c r="Y550" s="47">
        <f>RIGHT(B550,AB550)</f>
        <v/>
      </c>
      <c r="Z550" s="47">
        <f>W550&amp;X550&amp;Y550</f>
        <v/>
      </c>
      <c r="AA550" s="47">
        <f>LEFT(Y550,1)</f>
        <v/>
      </c>
      <c r="AB550" s="193">
        <f>IF(AC550&lt;&gt;"-",7,6)</f>
        <v/>
      </c>
      <c r="AC550" s="193" t="inlineStr">
        <is>
          <t>3</t>
        </is>
      </c>
    </row>
    <row r="551" ht="13.5" customHeight="1" s="521">
      <c r="A551" s="201" t="n">
        <v>1830</v>
      </c>
      <c r="B551" s="170" t="inlineStr">
        <is>
          <t>18-HS-35201L</t>
        </is>
      </c>
      <c r="C551" s="179" t="inlineStr">
        <is>
          <t>DCS</t>
        </is>
      </c>
      <c r="D551" s="198" t="inlineStr">
        <is>
          <t>输送氮气风机18-PB-3501AX主电机允许启动</t>
        </is>
      </c>
      <c r="E551" s="179" t="inlineStr">
        <is>
          <t>1830-PS07-352</t>
        </is>
      </c>
      <c r="F551" s="650" t="inlineStr">
        <is>
          <t>HS</t>
        </is>
      </c>
      <c r="G551" s="178" t="inlineStr">
        <is>
          <t>DCS-DO</t>
        </is>
      </c>
      <c r="H551" s="179" t="inlineStr">
        <is>
          <t>-</t>
        </is>
      </c>
      <c r="I551" s="178" t="inlineStr">
        <is>
          <t>DRY_x000D_
(NO)</t>
        </is>
      </c>
      <c r="J551" s="202" t="inlineStr">
        <is>
          <t>DRY</t>
        </is>
      </c>
      <c r="K551" s="649" t="inlineStr">
        <is>
          <t>(NO)</t>
        </is>
      </c>
      <c r="L551" s="174" t="inlineStr">
        <is>
          <t>1</t>
        </is>
      </c>
      <c r="M551" s="178" t="inlineStr">
        <is>
          <t>-</t>
        </is>
      </c>
      <c r="N551" s="178" t="inlineStr">
        <is>
          <t>-</t>
        </is>
      </c>
      <c r="O551" s="178">
        <f>IF(N551="Yes","Y","N")</f>
        <v/>
      </c>
      <c r="P551" s="178" t="inlineStr">
        <is>
          <t>-</t>
        </is>
      </c>
      <c r="Q551" s="178" t="inlineStr">
        <is>
          <t>MCC</t>
        </is>
      </c>
      <c r="R551" s="181" t="inlineStr">
        <is>
          <t>C01</t>
        </is>
      </c>
      <c r="S551" s="170" t="n"/>
      <c r="U551" s="507" t="inlineStr">
        <is>
          <t>DO-Dry</t>
        </is>
      </c>
      <c r="V551" s="201" t="n">
        <v>1830</v>
      </c>
      <c r="W551" s="9">
        <f>LEFT(B551,3)</f>
        <v/>
      </c>
      <c r="X551" s="47">
        <f>F551</f>
        <v/>
      </c>
      <c r="Y551" s="47">
        <f>RIGHT(B551,AB551)</f>
        <v/>
      </c>
      <c r="Z551" s="47">
        <f>W551&amp;X551&amp;Y551</f>
        <v/>
      </c>
      <c r="AA551" s="47">
        <f>LEFT(Y551,1)</f>
        <v/>
      </c>
      <c r="AB551" s="193">
        <f>IF(AC551&lt;&gt;"-",7,6)</f>
        <v/>
      </c>
      <c r="AC551" s="193" t="inlineStr">
        <is>
          <t>3</t>
        </is>
      </c>
    </row>
    <row r="552" ht="13.5" customHeight="1" s="521">
      <c r="A552" s="201" t="n">
        <v>1830</v>
      </c>
      <c r="B552" s="170" t="inlineStr">
        <is>
          <t>18-YL-35201R</t>
        </is>
      </c>
      <c r="C552" s="179" t="inlineStr">
        <is>
          <t>DCS</t>
        </is>
      </c>
      <c r="D552" s="198" t="inlineStr">
        <is>
          <t>输送氮气风机18-PB-3501AX主电机运行状态</t>
        </is>
      </c>
      <c r="E552" s="179" t="inlineStr">
        <is>
          <t>1830-PS07-352</t>
        </is>
      </c>
      <c r="F552" s="650" t="inlineStr">
        <is>
          <t>YL</t>
        </is>
      </c>
      <c r="G552" s="178" t="inlineStr">
        <is>
          <t>DCS-DI</t>
        </is>
      </c>
      <c r="H552" s="179" t="inlineStr">
        <is>
          <t>-</t>
        </is>
      </c>
      <c r="I552" s="178" t="inlineStr">
        <is>
          <t>DRY_x000D_(NO)</t>
        </is>
      </c>
      <c r="J552" s="202" t="inlineStr">
        <is>
          <t>DRY</t>
        </is>
      </c>
      <c r="K552" s="649" t="inlineStr">
        <is>
          <t>(NO)</t>
        </is>
      </c>
      <c r="L552" s="174" t="inlineStr">
        <is>
          <t>1</t>
        </is>
      </c>
      <c r="M552" s="178" t="inlineStr">
        <is>
          <t>-</t>
        </is>
      </c>
      <c r="N552" s="178" t="inlineStr">
        <is>
          <t>-</t>
        </is>
      </c>
      <c r="O552" s="178">
        <f>IF(N552="Yes","Y","N")</f>
        <v/>
      </c>
      <c r="P552" s="178" t="inlineStr">
        <is>
          <t>-</t>
        </is>
      </c>
      <c r="Q552" s="178" t="inlineStr">
        <is>
          <t>MCC</t>
        </is>
      </c>
      <c r="R552" s="181" t="inlineStr">
        <is>
          <t>C01</t>
        </is>
      </c>
      <c r="S552" s="170" t="n"/>
      <c r="U552" s="507" t="inlineStr">
        <is>
          <t>DI-RE</t>
        </is>
      </c>
      <c r="V552" s="201" t="n">
        <v>1830</v>
      </c>
      <c r="W552" s="9">
        <f>LEFT(B552,3)</f>
        <v/>
      </c>
      <c r="X552" s="47">
        <f>F552</f>
        <v/>
      </c>
      <c r="Y552" s="47">
        <f>RIGHT(B552,AB552)</f>
        <v/>
      </c>
      <c r="Z552" s="47">
        <f>W552&amp;X552&amp;Y552</f>
        <v/>
      </c>
      <c r="AA552" s="47">
        <f>LEFT(Y552,1)</f>
        <v/>
      </c>
      <c r="AB552" s="193">
        <f>IF(AC552&lt;&gt;"-",7,6)</f>
        <v/>
      </c>
      <c r="AC552" s="193" t="inlineStr">
        <is>
          <t>3</t>
        </is>
      </c>
    </row>
    <row r="553" ht="13.5" customHeight="1" s="521">
      <c r="A553" s="201" t="n">
        <v>1830</v>
      </c>
      <c r="B553" s="170" t="inlineStr">
        <is>
          <t>18-YL-35201F</t>
        </is>
      </c>
      <c r="C553" s="179" t="inlineStr">
        <is>
          <t>DCS</t>
        </is>
      </c>
      <c r="D553" s="198" t="inlineStr">
        <is>
          <t>输送氮气风机18-PB-3501AX主电机故障状态</t>
        </is>
      </c>
      <c r="E553" s="179" t="inlineStr">
        <is>
          <t>1830-PS07-352</t>
        </is>
      </c>
      <c r="F553" s="650" t="inlineStr">
        <is>
          <t>YL</t>
        </is>
      </c>
      <c r="G553" s="178" t="inlineStr">
        <is>
          <t>DCS-DI</t>
        </is>
      </c>
      <c r="H553" s="179" t="inlineStr">
        <is>
          <t>-</t>
        </is>
      </c>
      <c r="I553" s="178" t="inlineStr">
        <is>
          <t>DRY_x000D_(NO)</t>
        </is>
      </c>
      <c r="J553" s="202" t="inlineStr">
        <is>
          <t>DRY</t>
        </is>
      </c>
      <c r="K553" s="649" t="inlineStr">
        <is>
          <t>(NO)</t>
        </is>
      </c>
      <c r="L553" s="174" t="inlineStr">
        <is>
          <t>1</t>
        </is>
      </c>
      <c r="M553" s="178" t="inlineStr">
        <is>
          <t>-</t>
        </is>
      </c>
      <c r="N553" s="178" t="inlineStr">
        <is>
          <t>-</t>
        </is>
      </c>
      <c r="O553" s="178">
        <f>IF(N553="Yes","Y","N")</f>
        <v/>
      </c>
      <c r="P553" s="178" t="inlineStr">
        <is>
          <t>-</t>
        </is>
      </c>
      <c r="Q553" s="178" t="inlineStr">
        <is>
          <t>MCC</t>
        </is>
      </c>
      <c r="R553" s="181" t="inlineStr">
        <is>
          <t>C01</t>
        </is>
      </c>
      <c r="S553" s="170" t="n"/>
      <c r="U553" s="507" t="inlineStr">
        <is>
          <t>DI-RE</t>
        </is>
      </c>
      <c r="V553" s="201" t="n">
        <v>1830</v>
      </c>
      <c r="W553" s="9">
        <f>LEFT(B553,3)</f>
        <v/>
      </c>
      <c r="X553" s="47">
        <f>F553</f>
        <v/>
      </c>
      <c r="Y553" s="47">
        <f>RIGHT(B553,AB553)</f>
        <v/>
      </c>
      <c r="Z553" s="47">
        <f>W553&amp;X553&amp;Y553</f>
        <v/>
      </c>
      <c r="AA553" s="47">
        <f>LEFT(Y553,1)</f>
        <v/>
      </c>
      <c r="AB553" s="193">
        <f>IF(AC553&lt;&gt;"-",7,6)</f>
        <v/>
      </c>
      <c r="AC553" s="193" t="inlineStr">
        <is>
          <t>3</t>
        </is>
      </c>
    </row>
    <row r="554" ht="13.5" customHeight="1" s="521">
      <c r="A554" s="201" t="n">
        <v>1830</v>
      </c>
      <c r="B554" s="170" t="inlineStr">
        <is>
          <t>18-II-35201</t>
        </is>
      </c>
      <c r="C554" s="179" t="inlineStr">
        <is>
          <t>DCS</t>
        </is>
      </c>
      <c r="D554" s="198" t="inlineStr">
        <is>
          <t>输送氮气风机18-PB-3501AX主电机电流显示</t>
        </is>
      </c>
      <c r="E554" s="179" t="inlineStr">
        <is>
          <t>1830-PS07-352</t>
        </is>
      </c>
      <c r="F554" s="650" t="inlineStr">
        <is>
          <t>II</t>
        </is>
      </c>
      <c r="G554" s="178" t="inlineStr">
        <is>
          <t>DCS-AI</t>
        </is>
      </c>
      <c r="H554" s="179" t="inlineStr">
        <is>
          <t>-</t>
        </is>
      </c>
      <c r="I554" s="178" t="inlineStr">
        <is>
          <t>4~20mA</t>
        </is>
      </c>
      <c r="J554" s="202" t="inlineStr">
        <is>
          <t>4~20mA</t>
        </is>
      </c>
      <c r="K554" s="649" t="n"/>
      <c r="L554" s="174" t="inlineStr">
        <is>
          <t>1</t>
        </is>
      </c>
      <c r="M554" s="178" t="inlineStr">
        <is>
          <t>-</t>
        </is>
      </c>
      <c r="N554" s="178" t="inlineStr">
        <is>
          <t>-</t>
        </is>
      </c>
      <c r="O554" s="178">
        <f>IF(N554="Yes","Y","N")</f>
        <v/>
      </c>
      <c r="P554" s="178" t="inlineStr">
        <is>
          <t>-</t>
        </is>
      </c>
      <c r="Q554" s="178" t="inlineStr">
        <is>
          <t>MCC</t>
        </is>
      </c>
      <c r="R554" s="181" t="inlineStr">
        <is>
          <t>C01</t>
        </is>
      </c>
      <c r="S554" s="170" t="n"/>
      <c r="U554" s="509" t="inlineStr">
        <is>
          <t>AI-NIS</t>
        </is>
      </c>
      <c r="V554" s="201" t="n">
        <v>1830</v>
      </c>
      <c r="W554" s="9">
        <f>LEFT(B554,3)</f>
        <v/>
      </c>
      <c r="X554" s="47">
        <f>F554</f>
        <v/>
      </c>
      <c r="Y554" s="47">
        <f>RIGHT(B554,AB554)</f>
        <v/>
      </c>
      <c r="Z554" s="47">
        <f>W554&amp;X554&amp;Y554</f>
        <v/>
      </c>
      <c r="AA554" s="47">
        <f>LEFT(Y554,1)</f>
        <v/>
      </c>
      <c r="AB554" s="193">
        <f>IF(AC554&lt;&gt;"-",7,6)</f>
        <v/>
      </c>
      <c r="AC554" s="193" t="inlineStr">
        <is>
          <t>-</t>
        </is>
      </c>
    </row>
    <row r="555" ht="13.5" customHeight="1" s="521">
      <c r="A555" s="201" t="n">
        <v>1830</v>
      </c>
      <c r="C555" s="179" t="n"/>
      <c r="D555" s="179" t="n"/>
      <c r="E555" s="179" t="n"/>
      <c r="F555" s="650" t="n"/>
      <c r="G555" s="178" t="n"/>
      <c r="H555" s="179" t="n"/>
      <c r="I555" s="178" t="n"/>
      <c r="J555" s="202" t="n"/>
      <c r="K555" s="649" t="n"/>
      <c r="L555" s="174" t="n"/>
      <c r="M555" s="178" t="n"/>
      <c r="N555" s="178" t="n"/>
      <c r="O555" s="178">
        <f>IF(N555="Yes","Y","N")</f>
        <v/>
      </c>
      <c r="P555" s="178" t="n"/>
      <c r="Q555" s="178" t="n"/>
      <c r="R555" s="181" t="n"/>
      <c r="S555" s="170" t="n"/>
      <c r="V555" s="201" t="n">
        <v>1830</v>
      </c>
      <c r="W555" s="9">
        <f>LEFT(B555,3)</f>
        <v/>
      </c>
      <c r="X555" s="47">
        <f>F555</f>
        <v/>
      </c>
      <c r="Y555" s="47">
        <f>RIGHT(B555,AB555)</f>
        <v/>
      </c>
      <c r="Z555" s="47">
        <f>W555&amp;X555&amp;Y555</f>
        <v/>
      </c>
      <c r="AA555" s="47">
        <f>LEFT(Y555,1)</f>
        <v/>
      </c>
      <c r="AB555" s="193">
        <f>IF(AC555&lt;&gt;"-",7,6)</f>
        <v/>
      </c>
    </row>
    <row r="556" ht="13.5" customHeight="1" s="521">
      <c r="A556" s="201" t="n">
        <v>1830</v>
      </c>
      <c r="B556" s="170" t="inlineStr">
        <is>
          <t>18-YL-35202L</t>
        </is>
      </c>
      <c r="C556" s="179" t="inlineStr">
        <is>
          <t>DCS</t>
        </is>
      </c>
      <c r="D556" s="198" t="inlineStr">
        <is>
          <t>输送氮气风机18-PB-3501BX主电机远程状态</t>
        </is>
      </c>
      <c r="E556" s="179" t="inlineStr">
        <is>
          <t>1830-PS07-352</t>
        </is>
      </c>
      <c r="F556" s="650" t="inlineStr">
        <is>
          <t>YL</t>
        </is>
      </c>
      <c r="G556" s="178" t="inlineStr">
        <is>
          <t>DCS-DI</t>
        </is>
      </c>
      <c r="H556" s="179" t="inlineStr">
        <is>
          <t>-</t>
        </is>
      </c>
      <c r="I556" s="178" t="inlineStr">
        <is>
          <t>DRY_x000D_(NO)</t>
        </is>
      </c>
      <c r="J556" s="202" t="inlineStr">
        <is>
          <t>DRY</t>
        </is>
      </c>
      <c r="K556" s="649" t="inlineStr">
        <is>
          <t>(NO)</t>
        </is>
      </c>
      <c r="L556" s="174" t="inlineStr">
        <is>
          <t>1</t>
        </is>
      </c>
      <c r="M556" s="178" t="inlineStr">
        <is>
          <t>-</t>
        </is>
      </c>
      <c r="N556" s="178" t="inlineStr">
        <is>
          <t>-</t>
        </is>
      </c>
      <c r="O556" s="178">
        <f>IF(N556="Yes","Y","N")</f>
        <v/>
      </c>
      <c r="P556" s="178" t="inlineStr">
        <is>
          <t>-</t>
        </is>
      </c>
      <c r="Q556" s="178" t="inlineStr">
        <is>
          <t>MCC</t>
        </is>
      </c>
      <c r="R556" s="181" t="inlineStr">
        <is>
          <t>C01</t>
        </is>
      </c>
      <c r="S556" s="170" t="n"/>
      <c r="U556" s="507" t="inlineStr">
        <is>
          <t>DI-RE</t>
        </is>
      </c>
      <c r="V556" s="201" t="n">
        <v>1830</v>
      </c>
      <c r="W556" s="9">
        <f>LEFT(B556,3)</f>
        <v/>
      </c>
      <c r="X556" s="47">
        <f>F556</f>
        <v/>
      </c>
      <c r="Y556" s="47">
        <f>RIGHT(B556,AB556)</f>
        <v/>
      </c>
      <c r="Z556" s="47">
        <f>W556&amp;X556&amp;Y556</f>
        <v/>
      </c>
      <c r="AA556" s="47">
        <f>LEFT(Y556,1)</f>
        <v/>
      </c>
      <c r="AB556" s="193">
        <f>IF(AC556&lt;&gt;"-",7,6)</f>
        <v/>
      </c>
      <c r="AC556" s="193" t="inlineStr">
        <is>
          <t>3</t>
        </is>
      </c>
    </row>
    <row r="557" ht="13.5" customHeight="1" s="521">
      <c r="A557" s="201" t="n">
        <v>1830</v>
      </c>
      <c r="B557" s="170" t="inlineStr">
        <is>
          <t>18-HS-35202P</t>
        </is>
      </c>
      <c r="C557" s="179" t="inlineStr">
        <is>
          <t>DCS</t>
        </is>
      </c>
      <c r="D557" s="198" t="inlineStr">
        <is>
          <t>输送氮气风机18-PB-3501BX主电机停止控制</t>
        </is>
      </c>
      <c r="E557" s="179" t="inlineStr">
        <is>
          <t>1830-PS07-352</t>
        </is>
      </c>
      <c r="F557" s="650" t="inlineStr">
        <is>
          <t>HS</t>
        </is>
      </c>
      <c r="G557" s="178" t="inlineStr">
        <is>
          <t>DCS-DO</t>
        </is>
      </c>
      <c r="H557" s="179" t="inlineStr">
        <is>
          <t>Yes</t>
        </is>
      </c>
      <c r="I557" s="178" t="inlineStr">
        <is>
          <t>DRY_x000D_
(NO)</t>
        </is>
      </c>
      <c r="J557" s="202" t="inlineStr">
        <is>
          <t>DRY</t>
        </is>
      </c>
      <c r="K557" s="649" t="inlineStr">
        <is>
          <t>(NO)</t>
        </is>
      </c>
      <c r="L557" s="174" t="inlineStr">
        <is>
          <t>1</t>
        </is>
      </c>
      <c r="M557" s="178" t="inlineStr">
        <is>
          <t>-</t>
        </is>
      </c>
      <c r="N557" s="178" t="inlineStr">
        <is>
          <t>-</t>
        </is>
      </c>
      <c r="O557" s="178">
        <f>IF(N557="Yes","Y","N")</f>
        <v/>
      </c>
      <c r="P557" s="178" t="inlineStr">
        <is>
          <t>-</t>
        </is>
      </c>
      <c r="Q557" s="178" t="inlineStr">
        <is>
          <t>MCC</t>
        </is>
      </c>
      <c r="R557" s="181" t="inlineStr">
        <is>
          <t>C01</t>
        </is>
      </c>
      <c r="S557" s="170" t="n"/>
      <c r="U557" s="507" t="inlineStr">
        <is>
          <t>DOR-Dry</t>
        </is>
      </c>
      <c r="V557" s="201" t="n">
        <v>1830</v>
      </c>
      <c r="W557" s="9">
        <f>LEFT(B557,3)</f>
        <v/>
      </c>
      <c r="X557" s="47">
        <f>F557</f>
        <v/>
      </c>
      <c r="Y557" s="47">
        <f>RIGHT(B557,AB557)</f>
        <v/>
      </c>
      <c r="Z557" s="47">
        <f>W557&amp;X557&amp;Y557</f>
        <v/>
      </c>
      <c r="AA557" s="47">
        <f>LEFT(Y557,1)</f>
        <v/>
      </c>
      <c r="AB557" s="193">
        <f>IF(AC557&lt;&gt;"-",7,6)</f>
        <v/>
      </c>
      <c r="AC557" s="193" t="inlineStr">
        <is>
          <t>3</t>
        </is>
      </c>
    </row>
    <row r="558" ht="13.5" customHeight="1" s="521">
      <c r="A558" s="201" t="n">
        <v>1830</v>
      </c>
      <c r="B558" s="170" t="inlineStr">
        <is>
          <t>18-HS-35202S</t>
        </is>
      </c>
      <c r="C558" s="179" t="inlineStr">
        <is>
          <t>DCS</t>
        </is>
      </c>
      <c r="D558" s="198" t="inlineStr">
        <is>
          <t>输送氮气风机18-PB-3501BX主电机启动控制</t>
        </is>
      </c>
      <c r="E558" s="179" t="inlineStr">
        <is>
          <t>1830-PS07-352</t>
        </is>
      </c>
      <c r="F558" s="650" t="inlineStr">
        <is>
          <t>HS</t>
        </is>
      </c>
      <c r="G558" s="178" t="inlineStr">
        <is>
          <t>DCS-DO</t>
        </is>
      </c>
      <c r="H558" s="179" t="inlineStr">
        <is>
          <t>-</t>
        </is>
      </c>
      <c r="I558" s="178" t="inlineStr">
        <is>
          <t>DRY_x000D_
(NO)</t>
        </is>
      </c>
      <c r="J558" s="202" t="inlineStr">
        <is>
          <t>DRY</t>
        </is>
      </c>
      <c r="K558" s="649" t="inlineStr">
        <is>
          <t>(NO)</t>
        </is>
      </c>
      <c r="L558" s="174" t="inlineStr">
        <is>
          <t>1</t>
        </is>
      </c>
      <c r="M558" s="178" t="inlineStr">
        <is>
          <t>-</t>
        </is>
      </c>
      <c r="N558" s="178" t="inlineStr">
        <is>
          <t>-</t>
        </is>
      </c>
      <c r="O558" s="178">
        <f>IF(N558="Yes","Y","N")</f>
        <v/>
      </c>
      <c r="P558" s="178" t="inlineStr">
        <is>
          <t>-</t>
        </is>
      </c>
      <c r="Q558" s="178" t="inlineStr">
        <is>
          <t>MCC</t>
        </is>
      </c>
      <c r="R558" s="181" t="inlineStr">
        <is>
          <t>C01</t>
        </is>
      </c>
      <c r="S558" s="170" t="n"/>
      <c r="U558" s="507" t="inlineStr">
        <is>
          <t>DO-Dry</t>
        </is>
      </c>
      <c r="V558" s="201" t="n">
        <v>1830</v>
      </c>
      <c r="W558" s="9">
        <f>LEFT(B558,3)</f>
        <v/>
      </c>
      <c r="X558" s="47">
        <f>F558</f>
        <v/>
      </c>
      <c r="Y558" s="47">
        <f>RIGHT(B558,AB558)</f>
        <v/>
      </c>
      <c r="Z558" s="47">
        <f>W558&amp;X558&amp;Y558</f>
        <v/>
      </c>
      <c r="AA558" s="47">
        <f>LEFT(Y558,1)</f>
        <v/>
      </c>
      <c r="AB558" s="193">
        <f>IF(AC558&lt;&gt;"-",7,6)</f>
        <v/>
      </c>
      <c r="AC558" s="193" t="inlineStr">
        <is>
          <t>3</t>
        </is>
      </c>
    </row>
    <row r="559" ht="13.5" customHeight="1" s="521">
      <c r="A559" s="201" t="n">
        <v>1830</v>
      </c>
      <c r="B559" s="170" t="inlineStr">
        <is>
          <t>18-HS-35202L</t>
        </is>
      </c>
      <c r="C559" s="179" t="inlineStr">
        <is>
          <t>DCS</t>
        </is>
      </c>
      <c r="D559" s="198" t="inlineStr">
        <is>
          <t>输送氮气风机18-PB-3501BX主电机允许启动</t>
        </is>
      </c>
      <c r="E559" s="179" t="inlineStr">
        <is>
          <t>1830-PS07-352</t>
        </is>
      </c>
      <c r="F559" s="650" t="inlineStr">
        <is>
          <t>HS</t>
        </is>
      </c>
      <c r="G559" s="178" t="inlineStr">
        <is>
          <t>DCS-DO</t>
        </is>
      </c>
      <c r="H559" s="179" t="inlineStr">
        <is>
          <t>-</t>
        </is>
      </c>
      <c r="I559" s="178" t="inlineStr">
        <is>
          <t>DRY_x000D_
(NO)</t>
        </is>
      </c>
      <c r="J559" s="202" t="inlineStr">
        <is>
          <t>DRY</t>
        </is>
      </c>
      <c r="K559" s="649" t="inlineStr">
        <is>
          <t>(NO)</t>
        </is>
      </c>
      <c r="L559" s="174" t="inlineStr">
        <is>
          <t>1</t>
        </is>
      </c>
      <c r="M559" s="178" t="inlineStr">
        <is>
          <t>-</t>
        </is>
      </c>
      <c r="N559" s="178" t="inlineStr">
        <is>
          <t>-</t>
        </is>
      </c>
      <c r="O559" s="178">
        <f>IF(N559="Yes","Y","N")</f>
        <v/>
      </c>
      <c r="P559" s="178" t="inlineStr">
        <is>
          <t>-</t>
        </is>
      </c>
      <c r="Q559" s="178" t="inlineStr">
        <is>
          <t>MCC</t>
        </is>
      </c>
      <c r="R559" s="181" t="inlineStr">
        <is>
          <t>C01</t>
        </is>
      </c>
      <c r="S559" s="170" t="n"/>
      <c r="U559" s="507" t="inlineStr">
        <is>
          <t>DO-Dry</t>
        </is>
      </c>
      <c r="V559" s="201" t="n">
        <v>1830</v>
      </c>
      <c r="W559" s="9">
        <f>LEFT(B559,3)</f>
        <v/>
      </c>
      <c r="X559" s="47">
        <f>F559</f>
        <v/>
      </c>
      <c r="Y559" s="47">
        <f>RIGHT(B559,AB559)</f>
        <v/>
      </c>
      <c r="Z559" s="47">
        <f>W559&amp;X559&amp;Y559</f>
        <v/>
      </c>
      <c r="AA559" s="47">
        <f>LEFT(Y559,1)</f>
        <v/>
      </c>
      <c r="AB559" s="193">
        <f>IF(AC559&lt;&gt;"-",7,6)</f>
        <v/>
      </c>
      <c r="AC559" s="193" t="inlineStr">
        <is>
          <t>3</t>
        </is>
      </c>
    </row>
    <row r="560" ht="13.5" customHeight="1" s="521">
      <c r="A560" s="201" t="n">
        <v>1830</v>
      </c>
      <c r="B560" s="170" t="inlineStr">
        <is>
          <t>18-YL-35202R</t>
        </is>
      </c>
      <c r="C560" s="179" t="inlineStr">
        <is>
          <t>DCS</t>
        </is>
      </c>
      <c r="D560" s="198" t="inlineStr">
        <is>
          <t>输送氮气风机18-PB-3501BX主电机运行状态</t>
        </is>
      </c>
      <c r="E560" s="179" t="inlineStr">
        <is>
          <t>1830-PS07-352</t>
        </is>
      </c>
      <c r="F560" s="650" t="inlineStr">
        <is>
          <t>YL</t>
        </is>
      </c>
      <c r="G560" s="178" t="inlineStr">
        <is>
          <t>DCS-DI</t>
        </is>
      </c>
      <c r="H560" s="179" t="inlineStr">
        <is>
          <t>-</t>
        </is>
      </c>
      <c r="I560" s="178" t="inlineStr">
        <is>
          <t>DRY_x000D_(NO)</t>
        </is>
      </c>
      <c r="J560" s="202" t="inlineStr">
        <is>
          <t>DRY</t>
        </is>
      </c>
      <c r="K560" s="649" t="inlineStr">
        <is>
          <t>(NO)</t>
        </is>
      </c>
      <c r="L560" s="174" t="inlineStr">
        <is>
          <t>1</t>
        </is>
      </c>
      <c r="M560" s="178" t="inlineStr">
        <is>
          <t>-</t>
        </is>
      </c>
      <c r="N560" s="178" t="inlineStr">
        <is>
          <t>-</t>
        </is>
      </c>
      <c r="O560" s="178">
        <f>IF(N560="Yes","Y","N")</f>
        <v/>
      </c>
      <c r="P560" s="178" t="inlineStr">
        <is>
          <t>-</t>
        </is>
      </c>
      <c r="Q560" s="178" t="inlineStr">
        <is>
          <t>MCC</t>
        </is>
      </c>
      <c r="R560" s="181" t="inlineStr">
        <is>
          <t>C01</t>
        </is>
      </c>
      <c r="S560" s="170" t="n"/>
      <c r="U560" s="507" t="inlineStr">
        <is>
          <t>DI-RE</t>
        </is>
      </c>
      <c r="V560" s="201" t="n">
        <v>1830</v>
      </c>
      <c r="W560" s="9">
        <f>LEFT(B560,3)</f>
        <v/>
      </c>
      <c r="X560" s="47">
        <f>F560</f>
        <v/>
      </c>
      <c r="Y560" s="47">
        <f>RIGHT(B560,AB560)</f>
        <v/>
      </c>
      <c r="Z560" s="47">
        <f>W560&amp;X560&amp;Y560</f>
        <v/>
      </c>
      <c r="AA560" s="47">
        <f>LEFT(Y560,1)</f>
        <v/>
      </c>
      <c r="AB560" s="193">
        <f>IF(AC560&lt;&gt;"-",7,6)</f>
        <v/>
      </c>
      <c r="AC560" s="193" t="inlineStr">
        <is>
          <t>3</t>
        </is>
      </c>
    </row>
    <row r="561" ht="13.5" customHeight="1" s="521">
      <c r="A561" s="201" t="n">
        <v>1830</v>
      </c>
      <c r="B561" s="170" t="inlineStr">
        <is>
          <t>18-YL-35202F</t>
        </is>
      </c>
      <c r="C561" s="179" t="inlineStr">
        <is>
          <t>DCS</t>
        </is>
      </c>
      <c r="D561" s="198" t="inlineStr">
        <is>
          <t>输送氮气风机18-PB-3501BX主电机故障状态</t>
        </is>
      </c>
      <c r="E561" s="179" t="inlineStr">
        <is>
          <t>1830-PS07-352</t>
        </is>
      </c>
      <c r="F561" s="650" t="inlineStr">
        <is>
          <t>YL</t>
        </is>
      </c>
      <c r="G561" s="178" t="inlineStr">
        <is>
          <t>DCS-DI</t>
        </is>
      </c>
      <c r="H561" s="179" t="inlineStr">
        <is>
          <t>-</t>
        </is>
      </c>
      <c r="I561" s="178" t="inlineStr">
        <is>
          <t>DRY_x000D_(NO)</t>
        </is>
      </c>
      <c r="J561" s="202" t="inlineStr">
        <is>
          <t>DRY</t>
        </is>
      </c>
      <c r="K561" s="649" t="inlineStr">
        <is>
          <t>(NO)</t>
        </is>
      </c>
      <c r="L561" s="174" t="inlineStr">
        <is>
          <t>1</t>
        </is>
      </c>
      <c r="M561" s="178" t="inlineStr">
        <is>
          <t>-</t>
        </is>
      </c>
      <c r="N561" s="178" t="inlineStr">
        <is>
          <t>-</t>
        </is>
      </c>
      <c r="O561" s="178">
        <f>IF(N561="Yes","Y","N")</f>
        <v/>
      </c>
      <c r="P561" s="178" t="inlineStr">
        <is>
          <t>-</t>
        </is>
      </c>
      <c r="Q561" s="178" t="inlineStr">
        <is>
          <t>MCC</t>
        </is>
      </c>
      <c r="R561" s="181" t="inlineStr">
        <is>
          <t>C01</t>
        </is>
      </c>
      <c r="S561" s="170" t="n"/>
      <c r="U561" s="507" t="inlineStr">
        <is>
          <t>DI-RE</t>
        </is>
      </c>
      <c r="V561" s="201" t="n">
        <v>1830</v>
      </c>
      <c r="W561" s="9">
        <f>LEFT(B561,3)</f>
        <v/>
      </c>
      <c r="X561" s="47">
        <f>F561</f>
        <v/>
      </c>
      <c r="Y561" s="47">
        <f>RIGHT(B561,AB561)</f>
        <v/>
      </c>
      <c r="Z561" s="47">
        <f>W561&amp;X561&amp;Y561</f>
        <v/>
      </c>
      <c r="AA561" s="47">
        <f>LEFT(Y561,1)</f>
        <v/>
      </c>
      <c r="AB561" s="193">
        <f>IF(AC561&lt;&gt;"-",7,6)</f>
        <v/>
      </c>
      <c r="AC561" s="193" t="inlineStr">
        <is>
          <t>3</t>
        </is>
      </c>
    </row>
    <row r="562" ht="13.5" customHeight="1" s="521">
      <c r="A562" s="201" t="n">
        <v>1830</v>
      </c>
      <c r="B562" s="170" t="inlineStr">
        <is>
          <t>18-II-35202</t>
        </is>
      </c>
      <c r="C562" s="179" t="inlineStr">
        <is>
          <t>DCS</t>
        </is>
      </c>
      <c r="D562" s="198" t="inlineStr">
        <is>
          <t>输送氮气风机18-PB-3501BX主电机电流显示</t>
        </is>
      </c>
      <c r="E562" s="179" t="inlineStr">
        <is>
          <t>1830-PS07-352</t>
        </is>
      </c>
      <c r="F562" s="650" t="inlineStr">
        <is>
          <t>II</t>
        </is>
      </c>
      <c r="G562" s="178" t="inlineStr">
        <is>
          <t>DCS-AI</t>
        </is>
      </c>
      <c r="H562" s="179" t="inlineStr">
        <is>
          <t>-</t>
        </is>
      </c>
      <c r="I562" s="178" t="inlineStr">
        <is>
          <t>4~20mA</t>
        </is>
      </c>
      <c r="J562" s="202" t="inlineStr">
        <is>
          <t>4~20mA</t>
        </is>
      </c>
      <c r="K562" s="649" t="n"/>
      <c r="L562" s="174" t="inlineStr">
        <is>
          <t>1</t>
        </is>
      </c>
      <c r="M562" s="178" t="inlineStr">
        <is>
          <t>-</t>
        </is>
      </c>
      <c r="N562" s="178" t="inlineStr">
        <is>
          <t>-</t>
        </is>
      </c>
      <c r="O562" s="178">
        <f>IF(N562="Yes","Y","N")</f>
        <v/>
      </c>
      <c r="P562" s="178" t="inlineStr">
        <is>
          <t>-</t>
        </is>
      </c>
      <c r="Q562" s="178" t="inlineStr">
        <is>
          <t>MCC</t>
        </is>
      </c>
      <c r="R562" s="181" t="inlineStr">
        <is>
          <t>C01</t>
        </is>
      </c>
      <c r="S562" s="170" t="n"/>
      <c r="U562" s="509" t="inlineStr">
        <is>
          <t>AI-NIS</t>
        </is>
      </c>
      <c r="V562" s="201" t="n">
        <v>1830</v>
      </c>
      <c r="W562" s="9">
        <f>LEFT(B562,3)</f>
        <v/>
      </c>
      <c r="X562" s="47">
        <f>F562</f>
        <v/>
      </c>
      <c r="Y562" s="47">
        <f>RIGHT(B562,AB562)</f>
        <v/>
      </c>
      <c r="Z562" s="47">
        <f>W562&amp;X562&amp;Y562</f>
        <v/>
      </c>
      <c r="AA562" s="47">
        <f>LEFT(Y562,1)</f>
        <v/>
      </c>
      <c r="AB562" s="193">
        <f>IF(AC562&lt;&gt;"-",7,6)</f>
        <v/>
      </c>
      <c r="AC562" s="193" t="inlineStr">
        <is>
          <t>-</t>
        </is>
      </c>
    </row>
    <row r="563" ht="13.5" customHeight="1" s="521">
      <c r="A563" s="201" t="n">
        <v>1830</v>
      </c>
      <c r="C563" s="179" t="n"/>
      <c r="D563" s="179" t="n"/>
      <c r="E563" s="179" t="n"/>
      <c r="F563" s="650" t="n"/>
      <c r="G563" s="178" t="n"/>
      <c r="H563" s="179" t="n"/>
      <c r="I563" s="178" t="n"/>
      <c r="J563" s="202" t="n"/>
      <c r="K563" s="649" t="n"/>
      <c r="L563" s="174" t="n"/>
      <c r="M563" s="178" t="n"/>
      <c r="N563" s="178" t="n"/>
      <c r="O563" s="178">
        <f>IF(N563="Yes","Y","N")</f>
        <v/>
      </c>
      <c r="P563" s="178" t="n"/>
      <c r="Q563" s="178" t="n"/>
      <c r="R563" s="181" t="n"/>
      <c r="S563" s="170" t="n"/>
      <c r="V563" s="201" t="n">
        <v>1830</v>
      </c>
      <c r="W563" s="9">
        <f>LEFT(B563,3)</f>
        <v/>
      </c>
      <c r="X563" s="47">
        <f>F563</f>
        <v/>
      </c>
      <c r="Y563" s="47">
        <f>RIGHT(B563,AB563)</f>
        <v/>
      </c>
      <c r="Z563" s="47">
        <f>W563&amp;X563&amp;Y563</f>
        <v/>
      </c>
      <c r="AA563" s="47">
        <f>LEFT(Y563,1)</f>
        <v/>
      </c>
      <c r="AB563" s="193">
        <f>IF(AC563&lt;&gt;"-",7,6)</f>
        <v/>
      </c>
    </row>
    <row r="564" ht="13.5" customHeight="1" s="521">
      <c r="A564" s="201" t="n">
        <v>1830</v>
      </c>
      <c r="B564" s="170" t="inlineStr">
        <is>
          <t>18-HS-35102P</t>
        </is>
      </c>
      <c r="C564" s="179" t="inlineStr">
        <is>
          <t>DCS</t>
        </is>
      </c>
      <c r="D564" s="198" t="inlineStr">
        <is>
          <t>粉料循环旋转阀18-PF-3502X的停止控制</t>
        </is>
      </c>
      <c r="E564" s="179" t="inlineStr">
        <is>
          <t>1830-PS07-351</t>
        </is>
      </c>
      <c r="F564" s="650" t="inlineStr">
        <is>
          <t>HS</t>
        </is>
      </c>
      <c r="G564" s="178" t="inlineStr">
        <is>
          <t>DCS-DO</t>
        </is>
      </c>
      <c r="H564" s="179" t="inlineStr">
        <is>
          <t>Yes</t>
        </is>
      </c>
      <c r="I564" s="180" t="inlineStr">
        <is>
          <t>DRY_x000D_(NC)</t>
        </is>
      </c>
      <c r="J564" s="202" t="inlineStr">
        <is>
          <t>DRY</t>
        </is>
      </c>
      <c r="K564" s="649" t="inlineStr">
        <is>
          <t>(NC)</t>
        </is>
      </c>
      <c r="L564" s="174" t="inlineStr">
        <is>
          <t>1</t>
        </is>
      </c>
      <c r="M564" s="178" t="inlineStr">
        <is>
          <t>-</t>
        </is>
      </c>
      <c r="N564" s="178" t="inlineStr">
        <is>
          <t>-</t>
        </is>
      </c>
      <c r="O564" s="178">
        <f>IF(N564="Yes","Y","N")</f>
        <v/>
      </c>
      <c r="P564" s="178" t="inlineStr">
        <is>
          <t>-</t>
        </is>
      </c>
      <c r="Q564" s="178" t="inlineStr">
        <is>
          <t>MCC</t>
        </is>
      </c>
      <c r="R564" s="181" t="inlineStr">
        <is>
          <t>C01</t>
        </is>
      </c>
      <c r="S564" s="170" t="n"/>
      <c r="U564" s="507" t="inlineStr">
        <is>
          <t>DOR-Dry</t>
        </is>
      </c>
      <c r="V564" s="201" t="n">
        <v>1830</v>
      </c>
      <c r="W564" s="9">
        <f>LEFT(B564,3)</f>
        <v/>
      </c>
      <c r="X564" s="47">
        <f>F564</f>
        <v/>
      </c>
      <c r="Y564" s="47">
        <f>RIGHT(B564,AB564)</f>
        <v/>
      </c>
      <c r="Z564" s="47">
        <f>W564&amp;X564&amp;Y564</f>
        <v/>
      </c>
      <c r="AA564" s="47">
        <f>LEFT(Y564,1)</f>
        <v/>
      </c>
      <c r="AB564" s="193">
        <f>IF(AC564&lt;&gt;"-",7,6)</f>
        <v/>
      </c>
      <c r="AC564" s="193" t="inlineStr">
        <is>
          <t>3</t>
        </is>
      </c>
    </row>
    <row r="565" ht="13.5" customHeight="1" s="521">
      <c r="A565" s="201" t="n">
        <v>1830</v>
      </c>
      <c r="B565" s="170" t="inlineStr">
        <is>
          <t>18-HS-35102S</t>
        </is>
      </c>
      <c r="C565" s="179" t="inlineStr">
        <is>
          <t>DCS</t>
        </is>
      </c>
      <c r="D565" s="198" t="inlineStr">
        <is>
          <t>粉料循环旋转阀18-PF-3502X的启动控制</t>
        </is>
      </c>
      <c r="E565" s="179" t="inlineStr">
        <is>
          <t>1830-PS07-351</t>
        </is>
      </c>
      <c r="F565" s="650" t="inlineStr">
        <is>
          <t>HS</t>
        </is>
      </c>
      <c r="G565" s="178" t="inlineStr">
        <is>
          <t>DCS-DO</t>
        </is>
      </c>
      <c r="H565" s="179" t="inlineStr">
        <is>
          <t>-</t>
        </is>
      </c>
      <c r="I565" s="178" t="inlineStr">
        <is>
          <t>DRY_x000D_
(NO)</t>
        </is>
      </c>
      <c r="J565" s="202" t="inlineStr">
        <is>
          <t>DRY</t>
        </is>
      </c>
      <c r="K565" s="649" t="inlineStr">
        <is>
          <t>(NO)</t>
        </is>
      </c>
      <c r="L565" s="174" t="inlineStr">
        <is>
          <t>1</t>
        </is>
      </c>
      <c r="M565" s="178" t="inlineStr">
        <is>
          <t>-</t>
        </is>
      </c>
      <c r="N565" s="178" t="inlineStr">
        <is>
          <t>-</t>
        </is>
      </c>
      <c r="O565" s="178">
        <f>IF(N565="Yes","Y","N")</f>
        <v/>
      </c>
      <c r="P565" s="178" t="inlineStr">
        <is>
          <t>-</t>
        </is>
      </c>
      <c r="Q565" s="178" t="inlineStr">
        <is>
          <t>MCC</t>
        </is>
      </c>
      <c r="R565" s="181" t="inlineStr">
        <is>
          <t>C01</t>
        </is>
      </c>
      <c r="S565" s="170" t="n"/>
      <c r="U565" s="507" t="inlineStr">
        <is>
          <t>DO-Dry</t>
        </is>
      </c>
      <c r="V565" s="201" t="n">
        <v>1830</v>
      </c>
      <c r="W565" s="9">
        <f>LEFT(B565,3)</f>
        <v/>
      </c>
      <c r="X565" s="47">
        <f>F565</f>
        <v/>
      </c>
      <c r="Y565" s="47">
        <f>RIGHT(B565,AB565)</f>
        <v/>
      </c>
      <c r="Z565" s="47">
        <f>W565&amp;X565&amp;Y565</f>
        <v/>
      </c>
      <c r="AA565" s="47">
        <f>LEFT(Y565,1)</f>
        <v/>
      </c>
      <c r="AB565" s="193">
        <f>IF(AC565&lt;&gt;"-",7,6)</f>
        <v/>
      </c>
      <c r="AC565" s="193" t="inlineStr">
        <is>
          <t>3</t>
        </is>
      </c>
    </row>
    <row r="566" ht="13.5" customHeight="1" s="521">
      <c r="A566" s="201" t="n">
        <v>1830</v>
      </c>
      <c r="B566" s="170" t="inlineStr">
        <is>
          <t>18-YL-35102R</t>
        </is>
      </c>
      <c r="C566" s="179" t="inlineStr">
        <is>
          <t>DCS</t>
        </is>
      </c>
      <c r="D566" s="198" t="inlineStr">
        <is>
          <t>粉料循环旋转阀18-PF-3502X的运行状态</t>
        </is>
      </c>
      <c r="E566" s="179" t="inlineStr">
        <is>
          <t>1830-PS07-351</t>
        </is>
      </c>
      <c r="F566" s="650" t="inlineStr">
        <is>
          <t>YL</t>
        </is>
      </c>
      <c r="G566" s="178" t="inlineStr">
        <is>
          <t>DCS-DI</t>
        </is>
      </c>
      <c r="H566" s="179" t="inlineStr">
        <is>
          <t>-</t>
        </is>
      </c>
      <c r="I566" s="178" t="inlineStr">
        <is>
          <t>DRY_x000D_(NO)</t>
        </is>
      </c>
      <c r="J566" s="202" t="inlineStr">
        <is>
          <t>DRY</t>
        </is>
      </c>
      <c r="K566" s="649" t="inlineStr">
        <is>
          <t>(NO)</t>
        </is>
      </c>
      <c r="L566" s="174" t="inlineStr">
        <is>
          <t>1</t>
        </is>
      </c>
      <c r="M566" s="178" t="inlineStr">
        <is>
          <t>-</t>
        </is>
      </c>
      <c r="N566" s="178" t="inlineStr">
        <is>
          <t>-</t>
        </is>
      </c>
      <c r="O566" s="178">
        <f>IF(N566="Yes","Y","N")</f>
        <v/>
      </c>
      <c r="P566" s="178" t="inlineStr">
        <is>
          <t>-</t>
        </is>
      </c>
      <c r="Q566" s="178" t="inlineStr">
        <is>
          <t>MCC</t>
        </is>
      </c>
      <c r="R566" s="181" t="inlineStr">
        <is>
          <t>C01</t>
        </is>
      </c>
      <c r="S566" s="170" t="n"/>
      <c r="U566" s="507" t="inlineStr">
        <is>
          <t>DI-RE</t>
        </is>
      </c>
      <c r="V566" s="201" t="n">
        <v>1830</v>
      </c>
      <c r="W566" s="9">
        <f>LEFT(B566,3)</f>
        <v/>
      </c>
      <c r="X566" s="47">
        <f>F566</f>
        <v/>
      </c>
      <c r="Y566" s="47">
        <f>RIGHT(B566,AB566)</f>
        <v/>
      </c>
      <c r="Z566" s="47">
        <f>W566&amp;X566&amp;Y566</f>
        <v/>
      </c>
      <c r="AA566" s="47">
        <f>LEFT(Y566,1)</f>
        <v/>
      </c>
      <c r="AB566" s="193">
        <f>IF(AC566&lt;&gt;"-",7,6)</f>
        <v/>
      </c>
      <c r="AC566" s="193" t="inlineStr">
        <is>
          <t>3</t>
        </is>
      </c>
    </row>
    <row r="567" ht="13.5" customHeight="1" s="521">
      <c r="A567" s="201" t="n">
        <v>1830</v>
      </c>
      <c r="B567" s="170" t="inlineStr">
        <is>
          <t>18-YL-35102F</t>
        </is>
      </c>
      <c r="C567" s="179" t="inlineStr">
        <is>
          <t>DCS</t>
        </is>
      </c>
      <c r="D567" s="198" t="inlineStr">
        <is>
          <t>粉料循环旋转阀18-PF-3502X的故障状态</t>
        </is>
      </c>
      <c r="E567" s="179" t="inlineStr">
        <is>
          <t>1830-PS07-351</t>
        </is>
      </c>
      <c r="F567" s="650" t="inlineStr">
        <is>
          <t>YL</t>
        </is>
      </c>
      <c r="G567" s="178" t="inlineStr">
        <is>
          <t>DCS-DI</t>
        </is>
      </c>
      <c r="H567" s="179" t="inlineStr">
        <is>
          <t>-</t>
        </is>
      </c>
      <c r="I567" s="178" t="inlineStr">
        <is>
          <t>DRY_x000D_(NO)</t>
        </is>
      </c>
      <c r="J567" s="202" t="inlineStr">
        <is>
          <t>DRY</t>
        </is>
      </c>
      <c r="K567" s="649" t="inlineStr">
        <is>
          <t>(NO)</t>
        </is>
      </c>
      <c r="L567" s="174" t="inlineStr">
        <is>
          <t>1</t>
        </is>
      </c>
      <c r="M567" s="178" t="inlineStr">
        <is>
          <t>-</t>
        </is>
      </c>
      <c r="N567" s="178" t="inlineStr">
        <is>
          <t>-</t>
        </is>
      </c>
      <c r="O567" s="178">
        <f>IF(N567="Yes","Y","N")</f>
        <v/>
      </c>
      <c r="P567" s="178" t="inlineStr">
        <is>
          <t>-</t>
        </is>
      </c>
      <c r="Q567" s="178" t="inlineStr">
        <is>
          <t>MCC</t>
        </is>
      </c>
      <c r="R567" s="181" t="inlineStr">
        <is>
          <t>C01</t>
        </is>
      </c>
      <c r="S567" s="170" t="n"/>
      <c r="U567" s="507" t="inlineStr">
        <is>
          <t>DI-RE</t>
        </is>
      </c>
      <c r="V567" s="201" t="n">
        <v>1830</v>
      </c>
      <c r="W567" s="9">
        <f>LEFT(B567,3)</f>
        <v/>
      </c>
      <c r="X567" s="47">
        <f>F567</f>
        <v/>
      </c>
      <c r="Y567" s="47">
        <f>RIGHT(B567,AB567)</f>
        <v/>
      </c>
      <c r="Z567" s="47">
        <f>W567&amp;X567&amp;Y567</f>
        <v/>
      </c>
      <c r="AA567" s="47">
        <f>LEFT(Y567,1)</f>
        <v/>
      </c>
      <c r="AB567" s="193">
        <f>IF(AC567&lt;&gt;"-",7,6)</f>
        <v/>
      </c>
      <c r="AC567" s="193" t="inlineStr">
        <is>
          <t>3</t>
        </is>
      </c>
    </row>
    <row r="568" ht="13.5" customHeight="1" s="521">
      <c r="A568" s="201" t="n">
        <v>1830</v>
      </c>
      <c r="B568" s="170" t="inlineStr">
        <is>
          <t>18-YL-35102L</t>
        </is>
      </c>
      <c r="C568" s="179" t="inlineStr">
        <is>
          <t>DCS</t>
        </is>
      </c>
      <c r="D568" s="198" t="inlineStr">
        <is>
          <t>粉料循环旋转阀18-PF-3502X的远程状态</t>
        </is>
      </c>
      <c r="E568" s="179" t="inlineStr">
        <is>
          <t>1830-PS07-351</t>
        </is>
      </c>
      <c r="F568" s="650" t="inlineStr">
        <is>
          <t>YL</t>
        </is>
      </c>
      <c r="G568" s="178" t="inlineStr">
        <is>
          <t>DCS-DI</t>
        </is>
      </c>
      <c r="H568" s="179" t="inlineStr">
        <is>
          <t>-</t>
        </is>
      </c>
      <c r="I568" s="178" t="inlineStr">
        <is>
          <t>DRY_x000D_(NO)</t>
        </is>
      </c>
      <c r="J568" s="202" t="inlineStr">
        <is>
          <t>DRY</t>
        </is>
      </c>
      <c r="K568" s="649" t="inlineStr">
        <is>
          <t>(NO)</t>
        </is>
      </c>
      <c r="L568" s="174" t="inlineStr">
        <is>
          <t>1</t>
        </is>
      </c>
      <c r="M568" s="178" t="inlineStr">
        <is>
          <t>-</t>
        </is>
      </c>
      <c r="N568" s="178" t="inlineStr">
        <is>
          <t>-</t>
        </is>
      </c>
      <c r="O568" s="178">
        <f>IF(N568="Yes","Y","N")</f>
        <v/>
      </c>
      <c r="P568" s="178" t="inlineStr">
        <is>
          <t>-</t>
        </is>
      </c>
      <c r="Q568" s="178" t="inlineStr">
        <is>
          <t>MCC</t>
        </is>
      </c>
      <c r="R568" s="181" t="inlineStr">
        <is>
          <t>C01</t>
        </is>
      </c>
      <c r="S568" s="170" t="n"/>
      <c r="U568" s="507" t="inlineStr">
        <is>
          <t>DI-RE</t>
        </is>
      </c>
      <c r="V568" s="201" t="n">
        <v>1830</v>
      </c>
      <c r="W568" s="9">
        <f>LEFT(B568,3)</f>
        <v/>
      </c>
      <c r="X568" s="47">
        <f>F568</f>
        <v/>
      </c>
      <c r="Y568" s="47">
        <f>RIGHT(B568,AB568)</f>
        <v/>
      </c>
      <c r="Z568" s="47">
        <f>W568&amp;X568&amp;Y568</f>
        <v/>
      </c>
      <c r="AA568" s="47">
        <f>LEFT(Y568,1)</f>
        <v/>
      </c>
      <c r="AB568" s="193">
        <f>IF(AC568&lt;&gt;"-",7,6)</f>
        <v/>
      </c>
      <c r="AC568" s="193" t="inlineStr">
        <is>
          <t>3</t>
        </is>
      </c>
    </row>
    <row r="569" ht="13.5" customHeight="1" s="521">
      <c r="A569" s="201" t="n">
        <v>1830</v>
      </c>
      <c r="C569" s="179" t="n"/>
      <c r="D569" s="179" t="n"/>
      <c r="E569" s="179" t="n"/>
      <c r="F569" s="650" t="n"/>
      <c r="G569" s="178" t="n"/>
      <c r="H569" s="179" t="n"/>
      <c r="I569" s="178" t="n"/>
      <c r="J569" s="202" t="n"/>
      <c r="K569" s="649" t="n"/>
      <c r="L569" s="174" t="n"/>
      <c r="M569" s="178" t="n"/>
      <c r="N569" s="178" t="n"/>
      <c r="O569" s="178">
        <f>IF(N569="Yes","Y","N")</f>
        <v/>
      </c>
      <c r="P569" s="178" t="n"/>
      <c r="Q569" s="178" t="n"/>
      <c r="R569" s="181" t="n"/>
      <c r="S569" s="170" t="n"/>
      <c r="V569" s="201" t="n">
        <v>1830</v>
      </c>
      <c r="W569" s="9">
        <f>LEFT(B569,3)</f>
        <v/>
      </c>
      <c r="X569" s="47">
        <f>F569</f>
        <v/>
      </c>
      <c r="Y569" s="47">
        <f>RIGHT(B569,AB569)</f>
        <v/>
      </c>
      <c r="Z569" s="47">
        <f>W569&amp;X569&amp;Y569</f>
        <v/>
      </c>
      <c r="AA569" s="47">
        <f>LEFT(Y569,1)</f>
        <v/>
      </c>
      <c r="AB569" s="193">
        <f>IF(AC569&lt;&gt;"-",7,6)</f>
        <v/>
      </c>
    </row>
    <row r="570" ht="13.5" customHeight="1" s="521">
      <c r="A570" s="201" t="n">
        <v>1830</v>
      </c>
      <c r="B570" s="170" t="inlineStr">
        <is>
          <t>18-HS-35101P</t>
        </is>
      </c>
      <c r="C570" s="179" t="inlineStr">
        <is>
          <t>DCS</t>
        </is>
      </c>
      <c r="D570" s="198" t="inlineStr">
        <is>
          <t>粉料仓旋转阀18-PF-3501X的停止控制</t>
        </is>
      </c>
      <c r="E570" s="179" t="inlineStr">
        <is>
          <t>1830-PS07-351</t>
        </is>
      </c>
      <c r="F570" s="650" t="inlineStr">
        <is>
          <t>HS</t>
        </is>
      </c>
      <c r="G570" s="178" t="inlineStr">
        <is>
          <t>DCS-DO</t>
        </is>
      </c>
      <c r="H570" s="179" t="inlineStr">
        <is>
          <t>Yes</t>
        </is>
      </c>
      <c r="I570" s="180" t="inlineStr">
        <is>
          <t>DRY_x000D_(NC)</t>
        </is>
      </c>
      <c r="J570" s="202" t="inlineStr">
        <is>
          <t>DRY</t>
        </is>
      </c>
      <c r="K570" s="649" t="inlineStr">
        <is>
          <t>(NC)</t>
        </is>
      </c>
      <c r="L570" s="174" t="inlineStr">
        <is>
          <t>1</t>
        </is>
      </c>
      <c r="M570" s="178" t="inlineStr">
        <is>
          <t>-</t>
        </is>
      </c>
      <c r="N570" s="178" t="inlineStr">
        <is>
          <t>-</t>
        </is>
      </c>
      <c r="O570" s="178">
        <f>IF(N570="Yes","Y","N")</f>
        <v/>
      </c>
      <c r="P570" s="178" t="inlineStr">
        <is>
          <t>-</t>
        </is>
      </c>
      <c r="Q570" s="178" t="inlineStr">
        <is>
          <t>MCC</t>
        </is>
      </c>
      <c r="R570" s="181" t="inlineStr">
        <is>
          <t>C01</t>
        </is>
      </c>
      <c r="S570" s="170" t="n"/>
      <c r="U570" s="507" t="inlineStr">
        <is>
          <t>DOR-Dry</t>
        </is>
      </c>
      <c r="V570" s="201" t="n">
        <v>1830</v>
      </c>
      <c r="W570" s="9">
        <f>LEFT(B570,3)</f>
        <v/>
      </c>
      <c r="X570" s="47">
        <f>F570</f>
        <v/>
      </c>
      <c r="Y570" s="47">
        <f>RIGHT(B570,AB570)</f>
        <v/>
      </c>
      <c r="Z570" s="47">
        <f>W570&amp;X570&amp;Y570</f>
        <v/>
      </c>
      <c r="AA570" s="47">
        <f>LEFT(Y570,1)</f>
        <v/>
      </c>
      <c r="AB570" s="193">
        <f>IF(AC570&lt;&gt;"-",7,6)</f>
        <v/>
      </c>
      <c r="AC570" s="193" t="inlineStr">
        <is>
          <t>3</t>
        </is>
      </c>
    </row>
    <row r="571" ht="13.5" customHeight="1" s="521">
      <c r="A571" s="201" t="n">
        <v>1830</v>
      </c>
      <c r="B571" s="170" t="inlineStr">
        <is>
          <t>18-HSF-35101S</t>
        </is>
      </c>
      <c r="C571" s="179" t="inlineStr">
        <is>
          <t>DCS</t>
        </is>
      </c>
      <c r="D571" s="198" t="inlineStr">
        <is>
          <t>粉料仓旋转阀18-PF-3501X的正转启动控制</t>
        </is>
      </c>
      <c r="E571" s="179" t="inlineStr">
        <is>
          <t>1830-PS07-351</t>
        </is>
      </c>
      <c r="F571" s="650" t="inlineStr">
        <is>
          <t>HSF</t>
        </is>
      </c>
      <c r="G571" s="178" t="inlineStr">
        <is>
          <t>DCS-DO</t>
        </is>
      </c>
      <c r="H571" s="179" t="inlineStr">
        <is>
          <t>-</t>
        </is>
      </c>
      <c r="I571" s="178" t="inlineStr">
        <is>
          <t>DRY_x000D_
(NO)</t>
        </is>
      </c>
      <c r="J571" s="202" t="inlineStr">
        <is>
          <t>DRY</t>
        </is>
      </c>
      <c r="K571" s="649" t="inlineStr">
        <is>
          <t>(NO)</t>
        </is>
      </c>
      <c r="L571" s="174" t="inlineStr">
        <is>
          <t>1</t>
        </is>
      </c>
      <c r="M571" s="178" t="inlineStr">
        <is>
          <t>-</t>
        </is>
      </c>
      <c r="N571" s="178" t="inlineStr">
        <is>
          <t>-</t>
        </is>
      </c>
      <c r="O571" s="178">
        <f>IF(N571="Yes","Y","N")</f>
        <v/>
      </c>
      <c r="P571" s="178" t="inlineStr">
        <is>
          <t>-</t>
        </is>
      </c>
      <c r="Q571" s="178" t="inlineStr">
        <is>
          <t>MCC</t>
        </is>
      </c>
      <c r="R571" s="181" t="inlineStr">
        <is>
          <t>C01</t>
        </is>
      </c>
      <c r="S571" s="170" t="n"/>
      <c r="U571" s="507" t="inlineStr">
        <is>
          <t>DO-Dry</t>
        </is>
      </c>
      <c r="V571" s="201" t="n">
        <v>1830</v>
      </c>
      <c r="W571" s="9">
        <f>LEFT(B571,3)</f>
        <v/>
      </c>
      <c r="X571" s="47">
        <f>F571</f>
        <v/>
      </c>
      <c r="Y571" s="47">
        <f>RIGHT(B571,AB571)</f>
        <v/>
      </c>
      <c r="Z571" s="47">
        <f>W571&amp;X571&amp;Y571</f>
        <v/>
      </c>
      <c r="AA571" s="47">
        <f>LEFT(Y571,1)</f>
        <v/>
      </c>
      <c r="AB571" s="193">
        <f>IF(AC571&lt;&gt;"-",7,6)</f>
        <v/>
      </c>
      <c r="AC571" s="193" t="inlineStr">
        <is>
          <t>3</t>
        </is>
      </c>
    </row>
    <row r="572" ht="13.5" customHeight="1" s="521">
      <c r="A572" s="201" t="n">
        <v>1830</v>
      </c>
      <c r="B572" s="170" t="inlineStr">
        <is>
          <t>18-HSR-35101S</t>
        </is>
      </c>
      <c r="C572" s="179" t="inlineStr">
        <is>
          <t>DCS</t>
        </is>
      </c>
      <c r="D572" s="198" t="inlineStr">
        <is>
          <t>粉料仓旋转阀18-PF-3501X的反转启动控制</t>
        </is>
      </c>
      <c r="E572" s="179" t="inlineStr">
        <is>
          <t>1830-PS07-351</t>
        </is>
      </c>
      <c r="F572" s="650" t="inlineStr">
        <is>
          <t>HSR</t>
        </is>
      </c>
      <c r="G572" s="178" t="inlineStr">
        <is>
          <t>DCS-DO</t>
        </is>
      </c>
      <c r="H572" s="179" t="inlineStr">
        <is>
          <t>-</t>
        </is>
      </c>
      <c r="I572" s="178" t="inlineStr">
        <is>
          <t>DRY_x000D_
(NO)</t>
        </is>
      </c>
      <c r="J572" s="202" t="inlineStr">
        <is>
          <t>DRY</t>
        </is>
      </c>
      <c r="K572" s="649" t="inlineStr">
        <is>
          <t>(NO)</t>
        </is>
      </c>
      <c r="L572" s="174" t="inlineStr">
        <is>
          <t>1</t>
        </is>
      </c>
      <c r="M572" s="178" t="inlineStr">
        <is>
          <t>-</t>
        </is>
      </c>
      <c r="N572" s="178" t="inlineStr">
        <is>
          <t>-</t>
        </is>
      </c>
      <c r="O572" s="178">
        <f>IF(N572="Yes","Y","N")</f>
        <v/>
      </c>
      <c r="P572" s="178" t="inlineStr">
        <is>
          <t>-</t>
        </is>
      </c>
      <c r="Q572" s="178" t="inlineStr">
        <is>
          <t>MCC</t>
        </is>
      </c>
      <c r="R572" s="181" t="inlineStr">
        <is>
          <t>C01</t>
        </is>
      </c>
      <c r="S572" s="170" t="n"/>
      <c r="U572" s="507" t="inlineStr">
        <is>
          <t>DO-Dry</t>
        </is>
      </c>
      <c r="V572" s="201" t="n">
        <v>1830</v>
      </c>
      <c r="W572" s="9">
        <f>LEFT(B572,3)</f>
        <v/>
      </c>
      <c r="X572" s="47">
        <f>F572</f>
        <v/>
      </c>
      <c r="Y572" s="47">
        <f>RIGHT(B572,AB572)</f>
        <v/>
      </c>
      <c r="Z572" s="47">
        <f>W572&amp;X572&amp;Y572</f>
        <v/>
      </c>
      <c r="AA572" s="47">
        <f>LEFT(Y572,1)</f>
        <v/>
      </c>
      <c r="AB572" s="193">
        <f>IF(AC572&lt;&gt;"-",7,6)</f>
        <v/>
      </c>
      <c r="AC572" s="193" t="inlineStr">
        <is>
          <t>3</t>
        </is>
      </c>
    </row>
    <row r="573" ht="13.5" customHeight="1" s="521">
      <c r="A573" s="201" t="n">
        <v>1830</v>
      </c>
      <c r="B573" s="170" t="inlineStr">
        <is>
          <t>18-YLF-35101R</t>
        </is>
      </c>
      <c r="C573" s="179" t="inlineStr">
        <is>
          <t>DCS</t>
        </is>
      </c>
      <c r="D573" s="198" t="inlineStr">
        <is>
          <t>粉料仓旋转阀18-PF-3501X的正转运行状态</t>
        </is>
      </c>
      <c r="E573" s="179" t="inlineStr">
        <is>
          <t>1830-PS07-351</t>
        </is>
      </c>
      <c r="F573" s="650" t="inlineStr">
        <is>
          <t>YLF</t>
        </is>
      </c>
      <c r="G573" s="178" t="inlineStr">
        <is>
          <t>DCS-DI</t>
        </is>
      </c>
      <c r="H573" s="179" t="inlineStr">
        <is>
          <t>-</t>
        </is>
      </c>
      <c r="I573" s="178" t="inlineStr">
        <is>
          <t>DRY_x000D_(NO)</t>
        </is>
      </c>
      <c r="J573" s="202" t="inlineStr">
        <is>
          <t>DRY</t>
        </is>
      </c>
      <c r="K573" s="649" t="inlineStr">
        <is>
          <t>(NO)</t>
        </is>
      </c>
      <c r="L573" s="174" t="inlineStr">
        <is>
          <t>1</t>
        </is>
      </c>
      <c r="M573" s="178" t="inlineStr">
        <is>
          <t>-</t>
        </is>
      </c>
      <c r="N573" s="178" t="inlineStr">
        <is>
          <t>-</t>
        </is>
      </c>
      <c r="O573" s="178">
        <f>IF(N573="Yes","Y","N")</f>
        <v/>
      </c>
      <c r="P573" s="178" t="inlineStr">
        <is>
          <t>-</t>
        </is>
      </c>
      <c r="Q573" s="178" t="inlineStr">
        <is>
          <t>MCC</t>
        </is>
      </c>
      <c r="R573" s="181" t="inlineStr">
        <is>
          <t>C01</t>
        </is>
      </c>
      <c r="S573" s="170" t="n"/>
      <c r="U573" s="507" t="inlineStr">
        <is>
          <t>DI-RE</t>
        </is>
      </c>
      <c r="V573" s="201" t="n">
        <v>1830</v>
      </c>
      <c r="W573" s="9">
        <f>LEFT(B573,3)</f>
        <v/>
      </c>
      <c r="X573" s="47">
        <f>F573</f>
        <v/>
      </c>
      <c r="Y573" s="47">
        <f>RIGHT(B573,AB573)</f>
        <v/>
      </c>
      <c r="Z573" s="47">
        <f>W573&amp;X573&amp;Y573</f>
        <v/>
      </c>
      <c r="AA573" s="47">
        <f>LEFT(Y573,1)</f>
        <v/>
      </c>
      <c r="AB573" s="193">
        <f>IF(AC573&lt;&gt;"-",7,6)</f>
        <v/>
      </c>
      <c r="AC573" s="193" t="inlineStr">
        <is>
          <t>3</t>
        </is>
      </c>
    </row>
    <row r="574" ht="13.5" customHeight="1" s="521">
      <c r="A574" s="201" t="n">
        <v>1830</v>
      </c>
      <c r="B574" s="170" t="inlineStr">
        <is>
          <t>18-YLR-35101R</t>
        </is>
      </c>
      <c r="C574" s="179" t="inlineStr">
        <is>
          <t>DCS</t>
        </is>
      </c>
      <c r="D574" s="198" t="inlineStr">
        <is>
          <t>粉料仓旋转阀18-PF-3501X的反转运行状态</t>
        </is>
      </c>
      <c r="E574" s="179" t="inlineStr">
        <is>
          <t>1830-PS07-351</t>
        </is>
      </c>
      <c r="F574" s="650" t="inlineStr">
        <is>
          <t>YLR</t>
        </is>
      </c>
      <c r="G574" s="178" t="inlineStr">
        <is>
          <t>DCS-DI</t>
        </is>
      </c>
      <c r="H574" s="179" t="inlineStr">
        <is>
          <t>-</t>
        </is>
      </c>
      <c r="I574" s="178" t="inlineStr">
        <is>
          <t>DRY_x000D_(NO)</t>
        </is>
      </c>
      <c r="J574" s="202" t="inlineStr">
        <is>
          <t>DRY</t>
        </is>
      </c>
      <c r="K574" s="649" t="inlineStr">
        <is>
          <t>(NO)</t>
        </is>
      </c>
      <c r="L574" s="174" t="inlineStr">
        <is>
          <t>1</t>
        </is>
      </c>
      <c r="M574" s="178" t="inlineStr">
        <is>
          <t>-</t>
        </is>
      </c>
      <c r="N574" s="178" t="inlineStr">
        <is>
          <t>-</t>
        </is>
      </c>
      <c r="O574" s="178">
        <f>IF(N574="Yes","Y","N")</f>
        <v/>
      </c>
      <c r="P574" s="178" t="inlineStr">
        <is>
          <t>-</t>
        </is>
      </c>
      <c r="Q574" s="178" t="inlineStr">
        <is>
          <t>MCC</t>
        </is>
      </c>
      <c r="R574" s="181" t="inlineStr">
        <is>
          <t>C01</t>
        </is>
      </c>
      <c r="S574" s="170" t="n"/>
      <c r="U574" s="507" t="inlineStr">
        <is>
          <t>DI-RE</t>
        </is>
      </c>
      <c r="V574" s="201" t="n">
        <v>1830</v>
      </c>
      <c r="W574" s="9">
        <f>LEFT(B574,3)</f>
        <v/>
      </c>
      <c r="X574" s="47">
        <f>F574</f>
        <v/>
      </c>
      <c r="Y574" s="47">
        <f>RIGHT(B574,AB574)</f>
        <v/>
      </c>
      <c r="Z574" s="47">
        <f>W574&amp;X574&amp;Y574</f>
        <v/>
      </c>
      <c r="AA574" s="47">
        <f>LEFT(Y574,1)</f>
        <v/>
      </c>
      <c r="AB574" s="193">
        <f>IF(AC574&lt;&gt;"-",7,6)</f>
        <v/>
      </c>
      <c r="AC574" s="193" t="inlineStr">
        <is>
          <t>3</t>
        </is>
      </c>
    </row>
    <row r="575" ht="13.5" customHeight="1" s="521">
      <c r="A575" s="201" t="n">
        <v>1830</v>
      </c>
      <c r="B575" s="170" t="inlineStr">
        <is>
          <t>18-YL-35101F</t>
        </is>
      </c>
      <c r="C575" s="179" t="inlineStr">
        <is>
          <t>DCS</t>
        </is>
      </c>
      <c r="D575" s="198" t="inlineStr">
        <is>
          <t>粉料仓旋转阀18-PF-3501X的故障状态</t>
        </is>
      </c>
      <c r="E575" s="179" t="inlineStr">
        <is>
          <t>1830-PS07-351</t>
        </is>
      </c>
      <c r="F575" s="650" t="inlineStr">
        <is>
          <t>YL</t>
        </is>
      </c>
      <c r="G575" s="178" t="inlineStr">
        <is>
          <t>DCS-DI</t>
        </is>
      </c>
      <c r="H575" s="179" t="inlineStr">
        <is>
          <t>-</t>
        </is>
      </c>
      <c r="I575" s="178" t="inlineStr">
        <is>
          <t>DRY_x000D_(NO)</t>
        </is>
      </c>
      <c r="J575" s="202" t="inlineStr">
        <is>
          <t>DRY</t>
        </is>
      </c>
      <c r="K575" s="649" t="inlineStr">
        <is>
          <t>(NO)</t>
        </is>
      </c>
      <c r="L575" s="174" t="inlineStr">
        <is>
          <t>1</t>
        </is>
      </c>
      <c r="M575" s="178" t="inlineStr">
        <is>
          <t>-</t>
        </is>
      </c>
      <c r="N575" s="178" t="inlineStr">
        <is>
          <t>-</t>
        </is>
      </c>
      <c r="O575" s="178">
        <f>IF(N575="Yes","Y","N")</f>
        <v/>
      </c>
      <c r="P575" s="178" t="inlineStr">
        <is>
          <t>-</t>
        </is>
      </c>
      <c r="Q575" s="178" t="inlineStr">
        <is>
          <t>MCC</t>
        </is>
      </c>
      <c r="R575" s="181" t="inlineStr">
        <is>
          <t>C01</t>
        </is>
      </c>
      <c r="S575" s="170" t="n"/>
      <c r="U575" s="507" t="inlineStr">
        <is>
          <t>DI-RE</t>
        </is>
      </c>
      <c r="V575" s="201" t="n">
        <v>1830</v>
      </c>
      <c r="W575" s="9">
        <f>LEFT(B575,3)</f>
        <v/>
      </c>
      <c r="X575" s="47">
        <f>F575</f>
        <v/>
      </c>
      <c r="Y575" s="47">
        <f>RIGHT(B575,AB575)</f>
        <v/>
      </c>
      <c r="Z575" s="47">
        <f>W575&amp;X575&amp;Y575</f>
        <v/>
      </c>
      <c r="AA575" s="47">
        <f>LEFT(Y575,1)</f>
        <v/>
      </c>
      <c r="AB575" s="193">
        <f>IF(AC575&lt;&gt;"-",7,6)</f>
        <v/>
      </c>
      <c r="AC575" s="193" t="inlineStr">
        <is>
          <t>3</t>
        </is>
      </c>
    </row>
    <row r="576" ht="13.5" customHeight="1" s="521">
      <c r="A576" s="201" t="n">
        <v>1830</v>
      </c>
      <c r="B576" s="170" t="inlineStr">
        <is>
          <t>18-YL-35101L</t>
        </is>
      </c>
      <c r="C576" s="179" t="inlineStr">
        <is>
          <t>DCS</t>
        </is>
      </c>
      <c r="D576" s="198" t="inlineStr">
        <is>
          <t>粉料仓旋转阀18-PF-3501X的远程状态</t>
        </is>
      </c>
      <c r="E576" s="179" t="inlineStr">
        <is>
          <t>1830-PS07-351</t>
        </is>
      </c>
      <c r="F576" s="650" t="inlineStr">
        <is>
          <t>YL</t>
        </is>
      </c>
      <c r="G576" s="178" t="inlineStr">
        <is>
          <t>DCS-DI</t>
        </is>
      </c>
      <c r="H576" s="179" t="inlineStr">
        <is>
          <t>-</t>
        </is>
      </c>
      <c r="I576" s="178" t="inlineStr">
        <is>
          <t>DRY_x000D_(NO)</t>
        </is>
      </c>
      <c r="J576" s="202" t="inlineStr">
        <is>
          <t>DRY</t>
        </is>
      </c>
      <c r="K576" s="649" t="inlineStr">
        <is>
          <t>(NO)</t>
        </is>
      </c>
      <c r="L576" s="174" t="inlineStr">
        <is>
          <t>1</t>
        </is>
      </c>
      <c r="M576" s="178" t="inlineStr">
        <is>
          <t>-</t>
        </is>
      </c>
      <c r="N576" s="178" t="inlineStr">
        <is>
          <t>-</t>
        </is>
      </c>
      <c r="O576" s="178">
        <f>IF(N576="Yes","Y","N")</f>
        <v/>
      </c>
      <c r="P576" s="178" t="inlineStr">
        <is>
          <t>-</t>
        </is>
      </c>
      <c r="Q576" s="178" t="inlineStr">
        <is>
          <t>MCC</t>
        </is>
      </c>
      <c r="R576" s="181" t="inlineStr">
        <is>
          <t>C01</t>
        </is>
      </c>
      <c r="S576" s="170" t="n"/>
      <c r="U576" s="507" t="inlineStr">
        <is>
          <t>DI-RE</t>
        </is>
      </c>
      <c r="V576" s="201" t="n">
        <v>1830</v>
      </c>
      <c r="W576" s="9">
        <f>LEFT(B576,3)</f>
        <v/>
      </c>
      <c r="X576" s="47">
        <f>F576</f>
        <v/>
      </c>
      <c r="Y576" s="47">
        <f>RIGHT(B576,AB576)</f>
        <v/>
      </c>
      <c r="Z576" s="47">
        <f>W576&amp;X576&amp;Y576</f>
        <v/>
      </c>
      <c r="AA576" s="47">
        <f>LEFT(Y576,1)</f>
        <v/>
      </c>
      <c r="AB576" s="193">
        <f>IF(AC576&lt;&gt;"-",7,6)</f>
        <v/>
      </c>
      <c r="AC576" s="193" t="inlineStr">
        <is>
          <t>3</t>
        </is>
      </c>
    </row>
    <row r="577" ht="13.5" customHeight="1" s="521">
      <c r="A577" s="201" t="n">
        <v>1830</v>
      </c>
      <c r="B577" s="170" t="inlineStr">
        <is>
          <t>18-SC-35101</t>
        </is>
      </c>
      <c r="C577" s="179" t="inlineStr">
        <is>
          <t>DCS</t>
        </is>
      </c>
      <c r="D577" s="198" t="inlineStr">
        <is>
          <t>粉料仓旋转阀18-PF-3501X的速度控制</t>
        </is>
      </c>
      <c r="E577" s="179" t="inlineStr">
        <is>
          <t>1830-PS07-351</t>
        </is>
      </c>
      <c r="F577" s="650" t="inlineStr">
        <is>
          <t>SC</t>
        </is>
      </c>
      <c r="G577" s="178" t="inlineStr">
        <is>
          <t>DCS-AO</t>
        </is>
      </c>
      <c r="H577" s="179" t="inlineStr">
        <is>
          <t>Yes</t>
        </is>
      </c>
      <c r="I577" s="178" t="inlineStr">
        <is>
          <t>4~20mA</t>
        </is>
      </c>
      <c r="J577" s="202" t="inlineStr">
        <is>
          <t>4~20mA</t>
        </is>
      </c>
      <c r="K577" s="649" t="n"/>
      <c r="L577" s="174" t="inlineStr">
        <is>
          <t>1</t>
        </is>
      </c>
      <c r="M577" s="178" t="inlineStr">
        <is>
          <t>-</t>
        </is>
      </c>
      <c r="N577" s="178" t="inlineStr">
        <is>
          <t>-</t>
        </is>
      </c>
      <c r="O577" s="178">
        <f>IF(N577="Yes","Y","N")</f>
        <v/>
      </c>
      <c r="P577" s="178" t="inlineStr">
        <is>
          <t>-</t>
        </is>
      </c>
      <c r="Q577" s="178" t="inlineStr">
        <is>
          <t>MCC</t>
        </is>
      </c>
      <c r="R577" s="181" t="inlineStr">
        <is>
          <t>C01</t>
        </is>
      </c>
      <c r="S577" s="196" t="inlineStr">
        <is>
          <t>MCC</t>
        </is>
      </c>
      <c r="U577" s="510" t="inlineStr">
        <is>
          <t>AOR-NIS</t>
        </is>
      </c>
      <c r="V577" s="201" t="n">
        <v>1830</v>
      </c>
      <c r="W577" s="9">
        <f>LEFT(B577,3)</f>
        <v/>
      </c>
      <c r="X577" s="47">
        <f>F577</f>
        <v/>
      </c>
      <c r="Y577" s="47">
        <f>RIGHT(B577,AB577)</f>
        <v/>
      </c>
      <c r="Z577" s="47">
        <f>W577&amp;X577&amp;Y577</f>
        <v/>
      </c>
      <c r="AA577" s="47">
        <f>LEFT(Y577,1)</f>
        <v/>
      </c>
      <c r="AB577" s="193">
        <f>IF(AC577&lt;&gt;"-",7,6)</f>
        <v/>
      </c>
      <c r="AC577" s="193" t="inlineStr">
        <is>
          <t>-</t>
        </is>
      </c>
    </row>
    <row r="578" ht="13.5" customHeight="1" s="521">
      <c r="A578" s="201" t="n">
        <v>1830</v>
      </c>
      <c r="B578" s="170" t="inlineStr">
        <is>
          <t>18-SI-35101</t>
        </is>
      </c>
      <c r="C578" s="179" t="inlineStr">
        <is>
          <t>DCS</t>
        </is>
      </c>
      <c r="D578" s="198" t="inlineStr">
        <is>
          <t>粉料仓旋转阀18-PF-3501X的速度显示</t>
        </is>
      </c>
      <c r="E578" s="179" t="inlineStr">
        <is>
          <t>1830-PS07-351</t>
        </is>
      </c>
      <c r="F578" s="650" t="inlineStr">
        <is>
          <t>SI</t>
        </is>
      </c>
      <c r="G578" s="178" t="inlineStr">
        <is>
          <t>DCS-AI</t>
        </is>
      </c>
      <c r="H578" s="179" t="inlineStr">
        <is>
          <t>-</t>
        </is>
      </c>
      <c r="I578" s="178" t="inlineStr">
        <is>
          <t>4~20mA</t>
        </is>
      </c>
      <c r="J578" s="202" t="inlineStr">
        <is>
          <t>4~20mA</t>
        </is>
      </c>
      <c r="K578" s="649" t="n"/>
      <c r="L578" s="174" t="inlineStr">
        <is>
          <t>1</t>
        </is>
      </c>
      <c r="M578" s="178" t="inlineStr">
        <is>
          <t>-</t>
        </is>
      </c>
      <c r="N578" s="178" t="inlineStr">
        <is>
          <t>-</t>
        </is>
      </c>
      <c r="O578" s="178">
        <f>IF(N578="Yes","Y","N")</f>
        <v/>
      </c>
      <c r="P578" s="178" t="inlineStr">
        <is>
          <t>-</t>
        </is>
      </c>
      <c r="Q578" s="178" t="inlineStr">
        <is>
          <t>MCC</t>
        </is>
      </c>
      <c r="R578" s="181" t="inlineStr">
        <is>
          <t>C01</t>
        </is>
      </c>
      <c r="S578" s="170" t="n"/>
      <c r="U578" s="509" t="inlineStr">
        <is>
          <t>AI-NIS</t>
        </is>
      </c>
      <c r="V578" s="201" t="n">
        <v>1830</v>
      </c>
      <c r="W578" s="9">
        <f>LEFT(B578,3)</f>
        <v/>
      </c>
      <c r="X578" s="47">
        <f>F578</f>
        <v/>
      </c>
      <c r="Y578" s="47">
        <f>RIGHT(B578,AB578)</f>
        <v/>
      </c>
      <c r="Z578" s="47">
        <f>W578&amp;X578&amp;Y578</f>
        <v/>
      </c>
      <c r="AA578" s="47">
        <f>LEFT(Y578,1)</f>
        <v/>
      </c>
      <c r="AB578" s="193">
        <f>IF(AC578&lt;&gt;"-",7,6)</f>
        <v/>
      </c>
      <c r="AC578" s="193" t="inlineStr">
        <is>
          <t>-</t>
        </is>
      </c>
    </row>
    <row r="579" ht="13.5" customHeight="1" s="521">
      <c r="A579" s="201" t="n">
        <v>1830</v>
      </c>
      <c r="B579" s="170" t="inlineStr">
        <is>
          <t>18-II-35101</t>
        </is>
      </c>
      <c r="C579" s="179" t="inlineStr">
        <is>
          <t>DCS</t>
        </is>
      </c>
      <c r="D579" s="198" t="inlineStr">
        <is>
          <t>粉料仓旋转阀18-PF-3501X的电流显示</t>
        </is>
      </c>
      <c r="E579" s="179" t="inlineStr">
        <is>
          <t>1830-PS07-351</t>
        </is>
      </c>
      <c r="F579" s="650" t="inlineStr">
        <is>
          <t>II</t>
        </is>
      </c>
      <c r="G579" s="178" t="inlineStr">
        <is>
          <t>DCS-AI</t>
        </is>
      </c>
      <c r="H579" s="179" t="inlineStr">
        <is>
          <t>-</t>
        </is>
      </c>
      <c r="I579" s="178" t="inlineStr">
        <is>
          <t>4~20mA</t>
        </is>
      </c>
      <c r="J579" s="202" t="inlineStr">
        <is>
          <t>4~20mA</t>
        </is>
      </c>
      <c r="K579" s="649" t="n"/>
      <c r="L579" s="174" t="inlineStr">
        <is>
          <t>1</t>
        </is>
      </c>
      <c r="M579" s="178" t="inlineStr">
        <is>
          <t>-</t>
        </is>
      </c>
      <c r="N579" s="178" t="inlineStr">
        <is>
          <t>-</t>
        </is>
      </c>
      <c r="O579" s="178">
        <f>IF(N579="Yes","Y","N")</f>
        <v/>
      </c>
      <c r="P579" s="178" t="inlineStr">
        <is>
          <t>-</t>
        </is>
      </c>
      <c r="Q579" s="178" t="inlineStr">
        <is>
          <t>MCC</t>
        </is>
      </c>
      <c r="R579" s="181" t="inlineStr">
        <is>
          <t>C01</t>
        </is>
      </c>
      <c r="S579" s="170" t="n"/>
      <c r="U579" s="509" t="inlineStr">
        <is>
          <t>AI-NIS</t>
        </is>
      </c>
      <c r="V579" s="201" t="n">
        <v>1830</v>
      </c>
      <c r="W579" s="9">
        <f>LEFT(B579,3)</f>
        <v/>
      </c>
      <c r="X579" s="47">
        <f>F579</f>
        <v/>
      </c>
      <c r="Y579" s="47">
        <f>RIGHT(B579,AB579)</f>
        <v/>
      </c>
      <c r="Z579" s="47">
        <f>W579&amp;X579&amp;Y579</f>
        <v/>
      </c>
      <c r="AA579" s="47">
        <f>LEFT(Y579,1)</f>
        <v/>
      </c>
      <c r="AB579" s="193">
        <f>IF(AC579&lt;&gt;"-",7,6)</f>
        <v/>
      </c>
      <c r="AC579" s="193" t="inlineStr">
        <is>
          <t>-</t>
        </is>
      </c>
    </row>
    <row r="580" ht="13.5" customHeight="1" s="521">
      <c r="A580" s="201" t="n">
        <v>1830</v>
      </c>
      <c r="C580" s="179" t="n"/>
      <c r="D580" s="179" t="n"/>
      <c r="E580" s="179" t="n"/>
      <c r="F580" s="650" t="n"/>
      <c r="G580" s="178" t="n"/>
      <c r="H580" s="179" t="n"/>
      <c r="I580" s="178" t="n"/>
      <c r="J580" s="202" t="n"/>
      <c r="K580" s="649" t="n"/>
      <c r="L580" s="174" t="n"/>
      <c r="M580" s="178" t="n"/>
      <c r="N580" s="178" t="n"/>
      <c r="O580" s="178">
        <f>IF(N580="Yes","Y","N")</f>
        <v/>
      </c>
      <c r="P580" s="178" t="n"/>
      <c r="Q580" s="178" t="n"/>
      <c r="R580" s="181" t="n"/>
      <c r="S580" s="170" t="n"/>
      <c r="V580" s="201" t="n">
        <v>1830</v>
      </c>
      <c r="W580" s="9">
        <f>LEFT(B580,3)</f>
        <v/>
      </c>
      <c r="X580" s="47">
        <f>F580</f>
        <v/>
      </c>
      <c r="Y580" s="47">
        <f>RIGHT(B580,AB580)</f>
        <v/>
      </c>
      <c r="Z580" s="47">
        <f>W580&amp;X580&amp;Y580</f>
        <v/>
      </c>
      <c r="AA580" s="47">
        <f>LEFT(Y580,1)</f>
        <v/>
      </c>
      <c r="AB580" s="193">
        <f>IF(AC580&lt;&gt;"-",7,6)</f>
        <v/>
      </c>
    </row>
    <row r="581" ht="13.5" customHeight="1" s="521">
      <c r="A581" s="201" t="n">
        <v>1830</v>
      </c>
      <c r="B581" s="170" t="inlineStr">
        <is>
          <t>18-YL-35111R</t>
        </is>
      </c>
      <c r="C581" s="179" t="inlineStr">
        <is>
          <t>DCS</t>
        </is>
      </c>
      <c r="D581" s="198" t="inlineStr">
        <is>
          <t>粉料仓旋转阀18-PF-3501X的风扇运行状态</t>
        </is>
      </c>
      <c r="E581" s="179" t="inlineStr">
        <is>
          <t>1830-PS07-351</t>
        </is>
      </c>
      <c r="F581" s="650" t="inlineStr">
        <is>
          <t>YL</t>
        </is>
      </c>
      <c r="G581" s="178" t="inlineStr">
        <is>
          <t>DCS-DI</t>
        </is>
      </c>
      <c r="H581" s="179" t="inlineStr">
        <is>
          <t>-</t>
        </is>
      </c>
      <c r="I581" s="178" t="inlineStr">
        <is>
          <t>DRY_x000D_(NO)</t>
        </is>
      </c>
      <c r="J581" s="202" t="inlineStr">
        <is>
          <t>DRY</t>
        </is>
      </c>
      <c r="K581" s="649" t="inlineStr">
        <is>
          <t>(NO)</t>
        </is>
      </c>
      <c r="L581" s="174" t="inlineStr">
        <is>
          <t>1</t>
        </is>
      </c>
      <c r="M581" s="178" t="inlineStr">
        <is>
          <t>-</t>
        </is>
      </c>
      <c r="N581" s="178" t="inlineStr">
        <is>
          <t>-</t>
        </is>
      </c>
      <c r="O581" s="178">
        <f>IF(N581="Yes","Y","N")</f>
        <v/>
      </c>
      <c r="P581" s="178" t="inlineStr">
        <is>
          <t>-</t>
        </is>
      </c>
      <c r="Q581" s="178" t="inlineStr">
        <is>
          <t>MCC</t>
        </is>
      </c>
      <c r="R581" s="181" t="inlineStr">
        <is>
          <t>C01</t>
        </is>
      </c>
      <c r="S581" s="170" t="n"/>
      <c r="U581" s="507" t="inlineStr">
        <is>
          <t>DI-RE</t>
        </is>
      </c>
      <c r="V581" s="201" t="n">
        <v>1830</v>
      </c>
      <c r="W581" s="9">
        <f>LEFT(B581,3)</f>
        <v/>
      </c>
      <c r="X581" s="47">
        <f>F581</f>
        <v/>
      </c>
      <c r="Y581" s="47">
        <f>RIGHT(B581,AB581)</f>
        <v/>
      </c>
      <c r="Z581" s="47">
        <f>W581&amp;X581&amp;Y581</f>
        <v/>
      </c>
      <c r="AA581" s="47">
        <f>LEFT(Y581,1)</f>
        <v/>
      </c>
      <c r="AB581" s="193">
        <f>IF(AC581&lt;&gt;"-",7,6)</f>
        <v/>
      </c>
      <c r="AC581" s="193" t="inlineStr">
        <is>
          <t>3</t>
        </is>
      </c>
    </row>
    <row r="582">
      <c r="B582" s="179" t="n"/>
      <c r="C582" s="179" t="n"/>
      <c r="D582" s="179" t="n"/>
      <c r="E582" s="650" t="n"/>
      <c r="F582" s="178" t="n"/>
      <c r="G582" s="179" t="n"/>
      <c r="H582" s="178" t="n"/>
      <c r="I582" s="180" t="n"/>
      <c r="J582" s="649" t="n"/>
      <c r="K582" s="649" t="n"/>
      <c r="L582" s="173" t="n"/>
      <c r="M582" s="178" t="n"/>
      <c r="N582" s="178" t="n"/>
      <c r="O582" s="178" t="n"/>
      <c r="P582" s="178" t="n"/>
      <c r="Q582" s="181" t="n"/>
    </row>
    <row r="583">
      <c r="B583" s="179" t="n"/>
      <c r="C583" s="179" t="n"/>
      <c r="D583" s="179" t="n"/>
      <c r="E583" s="650" t="n"/>
      <c r="F583" s="178" t="n"/>
      <c r="G583" s="179" t="n"/>
      <c r="H583" s="178" t="n"/>
      <c r="I583" s="180" t="n"/>
      <c r="J583" s="649" t="n"/>
      <c r="K583" s="649" t="n"/>
      <c r="L583" s="173" t="n"/>
      <c r="M583" s="178" t="n"/>
      <c r="N583" s="178" t="n"/>
      <c r="O583" s="178" t="n"/>
      <c r="P583" s="178" t="n"/>
      <c r="Q583" s="181" t="n"/>
    </row>
    <row r="584">
      <c r="B584" s="179" t="n"/>
      <c r="C584" s="179" t="n"/>
      <c r="D584" s="179" t="n"/>
      <c r="E584" s="650" t="n"/>
      <c r="F584" s="178" t="n"/>
      <c r="G584" s="179" t="n"/>
      <c r="H584" s="178" t="n"/>
      <c r="I584" s="180" t="n"/>
      <c r="J584" s="649" t="n"/>
      <c r="K584" s="649" t="n"/>
      <c r="L584" s="173" t="n"/>
      <c r="M584" s="178" t="n"/>
      <c r="N584" s="178" t="n"/>
      <c r="O584" s="178" t="n"/>
      <c r="P584" s="178" t="n"/>
      <c r="Q584" s="181" t="n"/>
    </row>
    <row r="585">
      <c r="B585" s="179" t="n"/>
      <c r="C585" s="179" t="n"/>
      <c r="D585" s="179" t="n"/>
      <c r="E585" s="650" t="n"/>
      <c r="F585" s="178" t="n"/>
      <c r="G585" s="179" t="n"/>
      <c r="H585" s="178" t="n"/>
      <c r="I585" s="180" t="n"/>
      <c r="J585" s="649" t="n"/>
      <c r="K585" s="649" t="n"/>
      <c r="L585" s="173" t="n"/>
      <c r="M585" s="178" t="n"/>
      <c r="N585" s="178" t="n"/>
      <c r="O585" s="178" t="n"/>
      <c r="P585" s="178" t="n"/>
      <c r="Q585" s="181" t="n"/>
    </row>
    <row r="586">
      <c r="B586" s="179" t="n"/>
      <c r="C586" s="179" t="n"/>
      <c r="D586" s="179" t="n"/>
      <c r="E586" s="650" t="n"/>
      <c r="F586" s="178" t="n"/>
      <c r="G586" s="179" t="n"/>
      <c r="H586" s="178" t="n"/>
      <c r="I586" s="180" t="n"/>
      <c r="J586" s="649" t="n"/>
      <c r="K586" s="649" t="n"/>
      <c r="L586" s="173" t="n"/>
      <c r="M586" s="178" t="n"/>
      <c r="N586" s="178" t="n"/>
      <c r="O586" s="178" t="n"/>
      <c r="P586" s="178" t="n"/>
      <c r="Q586" s="181" t="n"/>
    </row>
    <row r="587">
      <c r="B587" s="179" t="n"/>
      <c r="C587" s="179" t="n"/>
      <c r="D587" s="179" t="n"/>
      <c r="E587" s="650" t="n"/>
      <c r="F587" s="178" t="n"/>
      <c r="G587" s="179" t="n"/>
      <c r="H587" s="178" t="n"/>
      <c r="I587" s="180" t="n"/>
      <c r="J587" s="649" t="n"/>
      <c r="K587" s="649" t="n"/>
      <c r="L587" s="173" t="n"/>
      <c r="M587" s="178" t="n"/>
      <c r="N587" s="178" t="n"/>
      <c r="O587" s="178" t="n"/>
      <c r="P587" s="178" t="n"/>
      <c r="Q587" s="181" t="n"/>
    </row>
    <row r="588">
      <c r="B588" s="179" t="n"/>
      <c r="C588" s="179" t="n"/>
      <c r="D588" s="179" t="n"/>
      <c r="E588" s="650" t="n"/>
      <c r="F588" s="178" t="n"/>
      <c r="G588" s="179" t="n"/>
      <c r="H588" s="178" t="n"/>
      <c r="I588" s="180" t="n"/>
      <c r="J588" s="649" t="n"/>
      <c r="K588" s="649" t="n"/>
      <c r="L588" s="173" t="n"/>
      <c r="M588" s="178" t="n"/>
      <c r="N588" s="178" t="n"/>
      <c r="O588" s="178" t="n"/>
      <c r="P588" s="178" t="n"/>
      <c r="Q588" s="181" t="n"/>
    </row>
    <row r="589">
      <c r="B589" s="179" t="n"/>
      <c r="C589" s="179" t="n"/>
      <c r="D589" s="179" t="n"/>
      <c r="E589" s="650" t="n"/>
      <c r="F589" s="178" t="n"/>
      <c r="G589" s="179" t="n"/>
      <c r="H589" s="178" t="n"/>
      <c r="I589" s="180" t="n"/>
      <c r="J589" s="649" t="n"/>
      <c r="K589" s="649" t="n"/>
      <c r="L589" s="173" t="n"/>
      <c r="M589" s="178" t="n"/>
      <c r="N589" s="178" t="n"/>
      <c r="O589" s="178" t="n"/>
      <c r="P589" s="178" t="n"/>
      <c r="Q589" s="181" t="n"/>
    </row>
    <row r="590">
      <c r="B590" s="179" t="n"/>
      <c r="C590" s="179" t="n"/>
      <c r="D590" s="179" t="n"/>
      <c r="E590" s="650" t="n"/>
      <c r="F590" s="178" t="n"/>
      <c r="G590" s="179" t="n"/>
      <c r="H590" s="178" t="n"/>
      <c r="I590" s="180" t="n"/>
      <c r="J590" s="649" t="n"/>
      <c r="K590" s="649" t="n"/>
      <c r="L590" s="173" t="n"/>
      <c r="M590" s="178" t="n"/>
      <c r="N590" s="178" t="n"/>
      <c r="O590" s="178" t="n"/>
      <c r="P590" s="178" t="n"/>
      <c r="Q590" s="181" t="n"/>
    </row>
    <row r="591">
      <c r="B591" s="179" t="n"/>
      <c r="C591" s="179" t="n"/>
      <c r="D591" s="179" t="n"/>
      <c r="E591" s="650" t="n"/>
      <c r="F591" s="178" t="n"/>
      <c r="G591" s="179" t="n"/>
      <c r="H591" s="178" t="n"/>
      <c r="I591" s="180" t="n"/>
      <c r="J591" s="649" t="n"/>
      <c r="K591" s="649" t="n"/>
      <c r="L591" s="173" t="n"/>
      <c r="M591" s="178" t="n"/>
      <c r="N591" s="178" t="n"/>
      <c r="O591" s="178" t="n"/>
      <c r="P591" s="178" t="n"/>
      <c r="Q591" s="181" t="n"/>
    </row>
    <row r="592">
      <c r="B592" s="179" t="n"/>
      <c r="C592" s="179" t="n"/>
      <c r="D592" s="179" t="n"/>
      <c r="E592" s="650" t="n"/>
      <c r="F592" s="178" t="n"/>
      <c r="G592" s="179" t="n"/>
      <c r="H592" s="178" t="n"/>
      <c r="I592" s="180" t="n"/>
      <c r="J592" s="649" t="n"/>
      <c r="K592" s="649" t="n"/>
      <c r="L592" s="173" t="n"/>
      <c r="M592" s="178" t="n"/>
      <c r="N592" s="178" t="n"/>
      <c r="O592" s="178" t="n"/>
      <c r="P592" s="178" t="n"/>
      <c r="Q592" s="181" t="n"/>
    </row>
    <row r="593">
      <c r="B593" s="179" t="n"/>
      <c r="C593" s="179" t="n"/>
      <c r="D593" s="179" t="n"/>
      <c r="E593" s="650" t="n"/>
      <c r="F593" s="178" t="n"/>
      <c r="G593" s="179" t="n"/>
      <c r="H593" s="178" t="n"/>
      <c r="I593" s="180" t="n"/>
      <c r="J593" s="649" t="n"/>
      <c r="K593" s="649" t="n"/>
      <c r="L593" s="173" t="n"/>
      <c r="M593" s="178" t="n"/>
      <c r="N593" s="178" t="n"/>
      <c r="O593" s="178" t="n"/>
      <c r="P593" s="178" t="n"/>
      <c r="Q593" s="181" t="n"/>
    </row>
    <row r="594">
      <c r="B594" s="179" t="n"/>
      <c r="C594" s="179" t="n"/>
      <c r="D594" s="179" t="n"/>
      <c r="E594" s="650" t="n"/>
      <c r="F594" s="178" t="n"/>
      <c r="G594" s="179" t="n"/>
      <c r="H594" s="178" t="n"/>
      <c r="I594" s="180" t="n"/>
      <c r="J594" s="649" t="n"/>
      <c r="K594" s="649" t="n"/>
      <c r="L594" s="173" t="n"/>
      <c r="M594" s="178" t="n"/>
      <c r="N594" s="178" t="n"/>
      <c r="O594" s="178" t="n"/>
      <c r="P594" s="178" t="n"/>
      <c r="Q594" s="181" t="n"/>
    </row>
    <row r="595">
      <c r="B595" s="179" t="n"/>
      <c r="C595" s="179" t="n"/>
      <c r="D595" s="179" t="n"/>
      <c r="E595" s="650" t="n"/>
      <c r="F595" s="178" t="n"/>
      <c r="G595" s="179" t="n"/>
      <c r="H595" s="178" t="n"/>
      <c r="I595" s="180" t="n"/>
      <c r="J595" s="649" t="n"/>
      <c r="K595" s="649" t="n"/>
      <c r="L595" s="173" t="n"/>
      <c r="M595" s="178" t="n"/>
      <c r="N595" s="178" t="n"/>
      <c r="O595" s="178" t="n"/>
      <c r="P595" s="178" t="n"/>
      <c r="Q595" s="181" t="n"/>
    </row>
    <row r="596">
      <c r="B596" s="179" t="n"/>
      <c r="C596" s="179" t="n"/>
      <c r="D596" s="179" t="n"/>
      <c r="E596" s="650" t="n"/>
      <c r="F596" s="178" t="n"/>
      <c r="G596" s="179" t="n"/>
      <c r="H596" s="178" t="n"/>
      <c r="I596" s="180" t="n"/>
      <c r="J596" s="649" t="n"/>
      <c r="K596" s="649" t="n"/>
      <c r="L596" s="173" t="n"/>
      <c r="M596" s="178" t="n"/>
      <c r="N596" s="178" t="n"/>
      <c r="O596" s="178" t="n"/>
      <c r="P596" s="178" t="n"/>
      <c r="Q596" s="181" t="n"/>
    </row>
    <row r="597">
      <c r="B597" s="179" t="n"/>
      <c r="C597" s="179" t="n"/>
      <c r="D597" s="179" t="n"/>
      <c r="E597" s="650" t="n"/>
      <c r="F597" s="178" t="n"/>
      <c r="G597" s="179" t="n"/>
      <c r="H597" s="178" t="n"/>
      <c r="I597" s="180" t="n"/>
      <c r="J597" s="649" t="n"/>
      <c r="K597" s="649" t="n"/>
      <c r="L597" s="173" t="n"/>
      <c r="M597" s="178" t="n"/>
      <c r="N597" s="178" t="n"/>
      <c r="O597" s="178" t="n"/>
      <c r="P597" s="178" t="n"/>
      <c r="Q597" s="181" t="n"/>
    </row>
    <row r="598">
      <c r="B598" s="179" t="n"/>
      <c r="C598" s="179" t="n"/>
      <c r="D598" s="179" t="n"/>
      <c r="E598" s="650" t="n"/>
      <c r="F598" s="178" t="n"/>
      <c r="G598" s="179" t="n"/>
      <c r="H598" s="178" t="n"/>
      <c r="I598" s="180" t="n"/>
      <c r="J598" s="649" t="n"/>
      <c r="K598" s="649" t="n"/>
      <c r="L598" s="173" t="n"/>
      <c r="M598" s="178" t="n"/>
      <c r="N598" s="178" t="n"/>
      <c r="O598" s="178" t="n"/>
      <c r="P598" s="178" t="n"/>
      <c r="Q598" s="181" t="n"/>
    </row>
    <row r="599">
      <c r="B599" s="179" t="n"/>
      <c r="C599" s="179" t="n"/>
      <c r="D599" s="179" t="n"/>
      <c r="E599" s="650" t="n"/>
      <c r="F599" s="178" t="n"/>
      <c r="G599" s="179" t="n"/>
      <c r="H599" s="178" t="n"/>
      <c r="I599" s="180" t="n"/>
      <c r="J599" s="649" t="n"/>
      <c r="K599" s="649" t="n"/>
      <c r="L599" s="173" t="n"/>
      <c r="M599" s="178" t="n"/>
      <c r="N599" s="178" t="n"/>
      <c r="O599" s="178" t="n"/>
      <c r="P599" s="178" t="n"/>
      <c r="Q599" s="181" t="n"/>
    </row>
    <row r="600">
      <c r="B600" s="179" t="n"/>
      <c r="C600" s="179" t="n"/>
      <c r="D600" s="179" t="n"/>
      <c r="E600" s="650" t="n"/>
      <c r="F600" s="178" t="n"/>
      <c r="G600" s="179" t="n"/>
      <c r="H600" s="178" t="n"/>
      <c r="I600" s="180" t="n"/>
      <c r="J600" s="649" t="n"/>
      <c r="K600" s="649" t="n"/>
      <c r="L600" s="173" t="n"/>
      <c r="M600" s="178" t="n"/>
      <c r="N600" s="178" t="n"/>
      <c r="O600" s="178" t="n"/>
      <c r="P600" s="178" t="n"/>
      <c r="Q600" s="181" t="n"/>
    </row>
    <row r="601">
      <c r="B601" s="179" t="n"/>
      <c r="C601" s="179" t="n"/>
      <c r="D601" s="179" t="n"/>
      <c r="E601" s="650" t="n"/>
      <c r="F601" s="178" t="n"/>
      <c r="G601" s="179" t="n"/>
      <c r="H601" s="178" t="n"/>
      <c r="I601" s="180" t="n"/>
      <c r="J601" s="649" t="n"/>
      <c r="K601" s="649" t="n"/>
      <c r="L601" s="173" t="n"/>
      <c r="M601" s="178" t="n"/>
      <c r="N601" s="178" t="n"/>
      <c r="O601" s="178" t="n"/>
      <c r="P601" s="178" t="n"/>
      <c r="Q601" s="181" t="n"/>
    </row>
    <row r="602">
      <c r="B602" s="179" t="n"/>
      <c r="C602" s="179" t="n"/>
      <c r="D602" s="179" t="n"/>
      <c r="E602" s="650" t="n"/>
      <c r="F602" s="178" t="n"/>
      <c r="G602" s="179" t="n"/>
      <c r="H602" s="178" t="n"/>
      <c r="I602" s="180" t="n"/>
      <c r="J602" s="649" t="n"/>
      <c r="K602" s="649" t="n"/>
      <c r="L602" s="173" t="n"/>
      <c r="M602" s="178" t="n"/>
      <c r="N602" s="178" t="n"/>
      <c r="O602" s="178" t="n"/>
      <c r="P602" s="178" t="n"/>
      <c r="Q602" s="181" t="n"/>
    </row>
    <row r="603">
      <c r="B603" s="179" t="n"/>
      <c r="C603" s="179" t="n"/>
      <c r="D603" s="179" t="n"/>
      <c r="E603" s="650" t="n"/>
      <c r="F603" s="178" t="n"/>
      <c r="G603" s="179" t="n"/>
      <c r="H603" s="178" t="n"/>
      <c r="I603" s="180" t="n"/>
      <c r="J603" s="649" t="n"/>
      <c r="K603" s="649" t="n"/>
      <c r="L603" s="173" t="n"/>
      <c r="M603" s="178" t="n"/>
      <c r="N603" s="178" t="n"/>
      <c r="O603" s="178" t="n"/>
      <c r="P603" s="178" t="n"/>
      <c r="Q603" s="181" t="n"/>
    </row>
    <row r="604">
      <c r="B604" s="179" t="n"/>
      <c r="C604" s="179" t="n"/>
      <c r="D604" s="179" t="n"/>
      <c r="E604" s="650" t="n"/>
      <c r="F604" s="178" t="n"/>
      <c r="G604" s="179" t="n"/>
      <c r="H604" s="178" t="n"/>
      <c r="I604" s="180" t="n"/>
      <c r="J604" s="649" t="n"/>
      <c r="K604" s="649" t="n"/>
      <c r="L604" s="173" t="n"/>
      <c r="M604" s="178" t="n"/>
      <c r="N604" s="178" t="n"/>
      <c r="O604" s="178" t="n"/>
      <c r="P604" s="178" t="n"/>
      <c r="Q604" s="181" t="n"/>
    </row>
    <row r="605">
      <c r="B605" s="179" t="n"/>
      <c r="C605" s="179" t="n"/>
      <c r="D605" s="179" t="n"/>
      <c r="E605" s="650" t="n"/>
      <c r="F605" s="178" t="n"/>
      <c r="G605" s="179" t="n"/>
      <c r="H605" s="178" t="n"/>
      <c r="I605" s="180" t="n"/>
      <c r="J605" s="649" t="n"/>
      <c r="K605" s="649" t="n"/>
      <c r="L605" s="173" t="n"/>
      <c r="M605" s="178" t="n"/>
      <c r="N605" s="178" t="n"/>
      <c r="O605" s="178" t="n"/>
      <c r="P605" s="178" t="n"/>
      <c r="Q605" s="181" t="n"/>
    </row>
    <row r="606">
      <c r="B606" s="179" t="n"/>
      <c r="C606" s="179" t="n"/>
      <c r="D606" s="179" t="n"/>
      <c r="E606" s="650" t="n"/>
      <c r="F606" s="178" t="n"/>
      <c r="G606" s="179" t="n"/>
      <c r="H606" s="178" t="n"/>
      <c r="I606" s="180" t="n"/>
      <c r="J606" s="649" t="n"/>
      <c r="K606" s="649" t="n"/>
      <c r="L606" s="173" t="n"/>
      <c r="M606" s="178" t="n"/>
      <c r="N606" s="178" t="n"/>
      <c r="O606" s="178" t="n"/>
      <c r="P606" s="178" t="n"/>
      <c r="Q606" s="181" t="n"/>
    </row>
    <row r="607">
      <c r="B607" s="179" t="n"/>
      <c r="C607" s="179" t="n"/>
      <c r="D607" s="179" t="n"/>
      <c r="E607" s="650" t="n"/>
      <c r="F607" s="178" t="n"/>
      <c r="G607" s="179" t="n"/>
      <c r="H607" s="178" t="n"/>
      <c r="I607" s="180" t="n"/>
      <c r="J607" s="649" t="n"/>
      <c r="K607" s="649" t="n"/>
      <c r="L607" s="173" t="n"/>
      <c r="M607" s="178" t="n"/>
      <c r="N607" s="178" t="n"/>
      <c r="O607" s="178" t="n"/>
      <c r="P607" s="178" t="n"/>
      <c r="Q607" s="181" t="n"/>
    </row>
    <row r="608">
      <c r="B608" s="179" t="n"/>
      <c r="C608" s="179" t="n"/>
      <c r="D608" s="179" t="n"/>
      <c r="E608" s="650" t="n"/>
      <c r="F608" s="178" t="n"/>
      <c r="G608" s="179" t="n"/>
      <c r="H608" s="178" t="n"/>
      <c r="I608" s="180" t="n"/>
      <c r="J608" s="649" t="n"/>
      <c r="K608" s="649" t="n"/>
      <c r="L608" s="173" t="n"/>
      <c r="M608" s="178" t="n"/>
      <c r="N608" s="178" t="n"/>
      <c r="O608" s="178" t="n"/>
      <c r="P608" s="178" t="n"/>
      <c r="Q608" s="181" t="n"/>
    </row>
    <row r="609">
      <c r="B609" s="179" t="n"/>
      <c r="C609" s="179" t="n"/>
      <c r="D609" s="179" t="n"/>
      <c r="E609" s="650" t="n"/>
      <c r="F609" s="178" t="n"/>
      <c r="G609" s="179" t="n"/>
      <c r="H609" s="178" t="n"/>
      <c r="I609" s="180" t="n"/>
      <c r="J609" s="649" t="n"/>
      <c r="K609" s="649" t="n"/>
      <c r="L609" s="173" t="n"/>
      <c r="M609" s="178" t="n"/>
      <c r="N609" s="178" t="n"/>
      <c r="O609" s="178" t="n"/>
      <c r="P609" s="178" t="n"/>
      <c r="Q609" s="181" t="n"/>
    </row>
    <row r="610">
      <c r="B610" s="179" t="n"/>
      <c r="C610" s="179" t="n"/>
      <c r="D610" s="179" t="n"/>
      <c r="E610" s="650" t="n"/>
      <c r="F610" s="178" t="n"/>
      <c r="G610" s="179" t="n"/>
      <c r="H610" s="178" t="n"/>
      <c r="I610" s="180" t="n"/>
      <c r="J610" s="649" t="n"/>
      <c r="K610" s="649" t="n"/>
      <c r="L610" s="173" t="n"/>
      <c r="M610" s="178" t="n"/>
      <c r="N610" s="178" t="n"/>
      <c r="O610" s="178" t="n"/>
      <c r="P610" s="178" t="n"/>
      <c r="Q610" s="181" t="n"/>
    </row>
    <row r="611">
      <c r="B611" s="179" t="n"/>
      <c r="C611" s="179" t="n"/>
      <c r="D611" s="179" t="n"/>
      <c r="E611" s="650" t="n"/>
      <c r="F611" s="178" t="n"/>
      <c r="G611" s="179" t="n"/>
      <c r="H611" s="178" t="n"/>
      <c r="I611" s="180" t="n"/>
      <c r="J611" s="649" t="n"/>
      <c r="K611" s="649" t="n"/>
      <c r="L611" s="173" t="n"/>
      <c r="M611" s="178" t="n"/>
      <c r="N611" s="178" t="n"/>
      <c r="O611" s="178" t="n"/>
      <c r="P611" s="178" t="n"/>
      <c r="Q611" s="181" t="n"/>
    </row>
    <row r="612">
      <c r="B612" s="179" t="n"/>
      <c r="C612" s="179" t="n"/>
      <c r="D612" s="179" t="n"/>
      <c r="E612" s="650" t="n"/>
      <c r="F612" s="178" t="n"/>
      <c r="G612" s="179" t="n"/>
      <c r="H612" s="178" t="n"/>
      <c r="I612" s="180" t="n"/>
      <c r="J612" s="649" t="n"/>
      <c r="K612" s="649" t="n"/>
      <c r="L612" s="173" t="n"/>
      <c r="M612" s="178" t="n"/>
      <c r="N612" s="178" t="n"/>
      <c r="O612" s="178" t="n"/>
      <c r="P612" s="178" t="n"/>
      <c r="Q612" s="181" t="n"/>
    </row>
    <row r="613">
      <c r="B613" s="179" t="n"/>
      <c r="C613" s="179" t="n"/>
      <c r="D613" s="179" t="n"/>
      <c r="E613" s="650" t="n"/>
      <c r="F613" s="178" t="n"/>
      <c r="G613" s="179" t="n"/>
      <c r="H613" s="178" t="n"/>
      <c r="I613" s="180" t="n"/>
      <c r="J613" s="649" t="n"/>
      <c r="K613" s="649" t="n"/>
      <c r="L613" s="173" t="n"/>
      <c r="M613" s="178" t="n"/>
      <c r="N613" s="178" t="n"/>
      <c r="O613" s="178" t="n"/>
      <c r="P613" s="178" t="n"/>
      <c r="Q613" s="181" t="n"/>
    </row>
    <row r="614">
      <c r="B614" s="179" t="n"/>
      <c r="C614" s="179" t="n"/>
      <c r="D614" s="179" t="n"/>
      <c r="E614" s="650" t="n"/>
      <c r="F614" s="178" t="n"/>
      <c r="G614" s="179" t="n"/>
      <c r="H614" s="178" t="n"/>
      <c r="I614" s="180" t="n"/>
      <c r="J614" s="649" t="n"/>
      <c r="K614" s="649" t="n"/>
      <c r="L614" s="173" t="n"/>
      <c r="M614" s="178" t="n"/>
      <c r="N614" s="178" t="n"/>
      <c r="O614" s="178" t="n"/>
      <c r="P614" s="178" t="n"/>
      <c r="Q614" s="181" t="n"/>
    </row>
    <row r="615">
      <c r="B615" s="179" t="n"/>
      <c r="C615" s="179" t="n"/>
      <c r="D615" s="179" t="n"/>
      <c r="E615" s="650" t="n"/>
      <c r="F615" s="178" t="n"/>
      <c r="G615" s="179" t="n"/>
      <c r="H615" s="178" t="n"/>
      <c r="I615" s="180" t="n"/>
      <c r="J615" s="649" t="n"/>
      <c r="K615" s="649" t="n"/>
      <c r="L615" s="173" t="n"/>
      <c r="M615" s="178" t="n"/>
      <c r="N615" s="178" t="n"/>
      <c r="O615" s="178" t="n"/>
      <c r="P615" s="178" t="n"/>
      <c r="Q615" s="181" t="n"/>
    </row>
    <row r="616">
      <c r="B616" s="179" t="n"/>
      <c r="C616" s="179" t="n"/>
      <c r="D616" s="179" t="n"/>
      <c r="E616" s="650" t="n"/>
      <c r="F616" s="178" t="n"/>
      <c r="G616" s="179" t="n"/>
      <c r="H616" s="178" t="n"/>
      <c r="I616" s="180" t="n"/>
      <c r="J616" s="649" t="n"/>
      <c r="K616" s="649" t="n"/>
      <c r="L616" s="173" t="n"/>
      <c r="M616" s="178" t="n"/>
      <c r="N616" s="178" t="n"/>
      <c r="O616" s="178" t="n"/>
      <c r="P616" s="178" t="n"/>
      <c r="Q616" s="181" t="n"/>
    </row>
    <row r="617">
      <c r="B617" s="179" t="n"/>
      <c r="C617" s="179" t="n"/>
      <c r="D617" s="179" t="n"/>
      <c r="E617" s="650" t="n"/>
      <c r="F617" s="178" t="n"/>
      <c r="G617" s="179" t="n"/>
      <c r="H617" s="178" t="n"/>
      <c r="I617" s="180" t="n"/>
      <c r="J617" s="649" t="n"/>
      <c r="K617" s="649" t="n"/>
      <c r="L617" s="173" t="n"/>
      <c r="M617" s="178" t="n"/>
      <c r="N617" s="178" t="n"/>
      <c r="O617" s="178" t="n"/>
      <c r="P617" s="178" t="n"/>
      <c r="Q617" s="181" t="n"/>
    </row>
    <row r="618">
      <c r="B618" s="179" t="n"/>
      <c r="C618" s="179" t="n"/>
      <c r="D618" s="179" t="n"/>
      <c r="E618" s="650" t="n"/>
      <c r="F618" s="178" t="n"/>
      <c r="G618" s="179" t="n"/>
      <c r="H618" s="178" t="n"/>
      <c r="I618" s="180" t="n"/>
      <c r="J618" s="649" t="n"/>
      <c r="K618" s="649" t="n"/>
      <c r="L618" s="173" t="n"/>
      <c r="M618" s="178" t="n"/>
      <c r="N618" s="178" t="n"/>
      <c r="O618" s="178" t="n"/>
      <c r="P618" s="178" t="n"/>
      <c r="Q618" s="181" t="n"/>
    </row>
    <row r="619">
      <c r="B619" s="179" t="n"/>
      <c r="C619" s="179" t="n"/>
      <c r="D619" s="179" t="n"/>
      <c r="E619" s="650" t="n"/>
      <c r="F619" s="178" t="n"/>
      <c r="G619" s="179" t="n"/>
      <c r="H619" s="178" t="n"/>
      <c r="I619" s="180" t="n"/>
      <c r="J619" s="649" t="n"/>
      <c r="K619" s="649" t="n"/>
      <c r="L619" s="173" t="n"/>
      <c r="M619" s="178" t="n"/>
      <c r="N619" s="178" t="n"/>
      <c r="O619" s="178" t="n"/>
      <c r="P619" s="178" t="n"/>
      <c r="Q619" s="181" t="n"/>
    </row>
    <row r="620">
      <c r="B620" s="179" t="n"/>
      <c r="C620" s="179" t="n"/>
      <c r="D620" s="179" t="n"/>
      <c r="E620" s="650" t="n"/>
      <c r="F620" s="178" t="n"/>
      <c r="G620" s="179" t="n"/>
      <c r="H620" s="178" t="n"/>
      <c r="I620" s="180" t="n"/>
      <c r="J620" s="649" t="n"/>
      <c r="K620" s="649" t="n"/>
      <c r="L620" s="173" t="n"/>
      <c r="M620" s="178" t="n"/>
      <c r="N620" s="178" t="n"/>
      <c r="O620" s="178" t="n"/>
      <c r="P620" s="178" t="n"/>
      <c r="Q620" s="181" t="n"/>
    </row>
    <row r="621">
      <c r="B621" s="179" t="n"/>
      <c r="C621" s="179" t="n"/>
      <c r="D621" s="179" t="n"/>
      <c r="E621" s="650" t="n"/>
      <c r="F621" s="178" t="n"/>
      <c r="G621" s="179" t="n"/>
      <c r="H621" s="178" t="n"/>
      <c r="I621" s="180" t="n"/>
      <c r="J621" s="649" t="n"/>
      <c r="K621" s="649" t="n"/>
      <c r="L621" s="173" t="n"/>
      <c r="M621" s="178" t="n"/>
      <c r="N621" s="178" t="n"/>
      <c r="O621" s="178" t="n"/>
      <c r="P621" s="178" t="n"/>
      <c r="Q621" s="181" t="n"/>
    </row>
    <row r="622">
      <c r="B622" s="179" t="n"/>
      <c r="C622" s="179" t="n"/>
      <c r="D622" s="179" t="n"/>
      <c r="E622" s="650" t="n"/>
      <c r="F622" s="178" t="n"/>
      <c r="G622" s="179" t="n"/>
      <c r="H622" s="178" t="n"/>
      <c r="I622" s="180" t="n"/>
      <c r="J622" s="649" t="n"/>
      <c r="K622" s="649" t="n"/>
      <c r="L622" s="173" t="n"/>
      <c r="M622" s="178" t="n"/>
      <c r="N622" s="178" t="n"/>
      <c r="O622" s="178" t="n"/>
      <c r="P622" s="178" t="n"/>
      <c r="Q622" s="181" t="n"/>
    </row>
    <row r="623">
      <c r="B623" s="179" t="n"/>
      <c r="C623" s="179" t="n"/>
      <c r="D623" s="179" t="n"/>
      <c r="E623" s="650" t="n"/>
      <c r="F623" s="178" t="n"/>
      <c r="G623" s="179" t="n"/>
      <c r="H623" s="178" t="n"/>
      <c r="I623" s="180" t="n"/>
      <c r="J623" s="649" t="n"/>
      <c r="K623" s="649" t="n"/>
      <c r="L623" s="173" t="n"/>
      <c r="M623" s="178" t="n"/>
      <c r="N623" s="178" t="n"/>
      <c r="O623" s="178" t="n"/>
      <c r="P623" s="178" t="n"/>
      <c r="Q623" s="181" t="n"/>
    </row>
    <row r="624">
      <c r="B624" s="179" t="n"/>
      <c r="C624" s="179" t="n"/>
      <c r="D624" s="179" t="n"/>
      <c r="E624" s="650" t="n"/>
      <c r="F624" s="178" t="n"/>
      <c r="G624" s="179" t="n"/>
      <c r="H624" s="178" t="n"/>
      <c r="I624" s="180" t="n"/>
      <c r="J624" s="649" t="n"/>
      <c r="K624" s="649" t="n"/>
      <c r="L624" s="173" t="n"/>
      <c r="M624" s="178" t="n"/>
      <c r="N624" s="178" t="n"/>
      <c r="O624" s="178" t="n"/>
      <c r="P624" s="178" t="n"/>
      <c r="Q624" s="181" t="n"/>
    </row>
    <row r="625">
      <c r="B625" s="179" t="n"/>
      <c r="C625" s="179" t="n"/>
      <c r="D625" s="179" t="n"/>
      <c r="E625" s="650" t="n"/>
      <c r="F625" s="178" t="n"/>
      <c r="G625" s="179" t="n"/>
      <c r="H625" s="178" t="n"/>
      <c r="I625" s="180" t="n"/>
      <c r="J625" s="649" t="n"/>
      <c r="K625" s="649" t="n"/>
      <c r="L625" s="173" t="n"/>
      <c r="M625" s="178" t="n"/>
      <c r="N625" s="178" t="n"/>
      <c r="O625" s="178" t="n"/>
      <c r="P625" s="178" t="n"/>
      <c r="Q625" s="181" t="n"/>
    </row>
    <row r="626">
      <c r="B626" s="179" t="n"/>
      <c r="C626" s="179" t="n"/>
      <c r="D626" s="179" t="n"/>
      <c r="E626" s="650" t="n"/>
      <c r="F626" s="178" t="n"/>
      <c r="G626" s="179" t="n"/>
      <c r="H626" s="178" t="n"/>
      <c r="I626" s="180" t="n"/>
      <c r="J626" s="649" t="n"/>
      <c r="K626" s="649" t="n"/>
      <c r="L626" s="173" t="n"/>
      <c r="M626" s="178" t="n"/>
      <c r="N626" s="178" t="n"/>
      <c r="O626" s="178" t="n"/>
      <c r="P626" s="178" t="n"/>
      <c r="Q626" s="181" t="n"/>
    </row>
    <row r="627">
      <c r="B627" s="179" t="n"/>
      <c r="C627" s="179" t="n"/>
      <c r="D627" s="179" t="n"/>
      <c r="E627" s="650" t="n"/>
      <c r="F627" s="178" t="n"/>
      <c r="G627" s="179" t="n"/>
      <c r="H627" s="178" t="n"/>
      <c r="I627" s="180" t="n"/>
      <c r="J627" s="649" t="n"/>
      <c r="K627" s="649" t="n"/>
      <c r="L627" s="173" t="n"/>
      <c r="M627" s="178" t="n"/>
      <c r="N627" s="178" t="n"/>
      <c r="O627" s="178" t="n"/>
      <c r="P627" s="178" t="n"/>
      <c r="Q627" s="181" t="n"/>
    </row>
    <row r="628">
      <c r="B628" s="179" t="n"/>
      <c r="C628" s="179" t="n"/>
      <c r="D628" s="179" t="n"/>
      <c r="E628" s="650" t="n"/>
      <c r="F628" s="178" t="n"/>
      <c r="G628" s="179" t="n"/>
      <c r="H628" s="178" t="n"/>
      <c r="I628" s="180" t="n"/>
      <c r="J628" s="649" t="n"/>
      <c r="K628" s="649" t="n"/>
      <c r="L628" s="173" t="n"/>
      <c r="M628" s="178" t="n"/>
      <c r="N628" s="178" t="n"/>
      <c r="O628" s="178" t="n"/>
      <c r="P628" s="178" t="n"/>
      <c r="Q628" s="181" t="n"/>
    </row>
    <row r="629">
      <c r="B629" s="179" t="n"/>
      <c r="C629" s="179" t="n"/>
      <c r="D629" s="179" t="n"/>
      <c r="E629" s="650" t="n"/>
      <c r="F629" s="178" t="n"/>
      <c r="G629" s="179" t="n"/>
      <c r="H629" s="178" t="n"/>
      <c r="I629" s="180" t="n"/>
      <c r="J629" s="649" t="n"/>
      <c r="K629" s="649" t="n"/>
      <c r="L629" s="173" t="n"/>
      <c r="M629" s="178" t="n"/>
      <c r="N629" s="178" t="n"/>
      <c r="O629" s="178" t="n"/>
      <c r="P629" s="178" t="n"/>
      <c r="Q629" s="181" t="n"/>
    </row>
    <row r="630">
      <c r="B630" s="179" t="n"/>
      <c r="C630" s="179" t="n"/>
      <c r="D630" s="179" t="n"/>
      <c r="E630" s="650" t="n"/>
      <c r="F630" s="178" t="n"/>
      <c r="G630" s="179" t="n"/>
      <c r="H630" s="178" t="n"/>
      <c r="I630" s="180" t="n"/>
      <c r="J630" s="649" t="n"/>
      <c r="K630" s="649" t="n"/>
      <c r="L630" s="173" t="n"/>
      <c r="M630" s="178" t="n"/>
      <c r="N630" s="178" t="n"/>
      <c r="O630" s="178" t="n"/>
      <c r="P630" s="178" t="n"/>
      <c r="Q630" s="181" t="n"/>
    </row>
    <row r="631">
      <c r="B631" s="179" t="n"/>
      <c r="C631" s="179" t="n"/>
      <c r="D631" s="179" t="n"/>
      <c r="E631" s="650" t="n"/>
      <c r="F631" s="178" t="n"/>
      <c r="G631" s="179" t="n"/>
      <c r="H631" s="178" t="n"/>
      <c r="I631" s="180" t="n"/>
      <c r="J631" s="649" t="n"/>
      <c r="K631" s="649" t="n"/>
      <c r="L631" s="173" t="n"/>
      <c r="M631" s="178" t="n"/>
      <c r="N631" s="178" t="n"/>
      <c r="O631" s="178" t="n"/>
      <c r="P631" s="178" t="n"/>
      <c r="Q631" s="181" t="n"/>
    </row>
    <row r="632">
      <c r="B632" s="179" t="n"/>
      <c r="C632" s="179" t="n"/>
      <c r="D632" s="179" t="n"/>
      <c r="E632" s="650" t="n"/>
      <c r="F632" s="178" t="n"/>
      <c r="G632" s="179" t="n"/>
      <c r="H632" s="178" t="n"/>
      <c r="I632" s="180" t="n"/>
      <c r="J632" s="649" t="n"/>
      <c r="K632" s="649" t="n"/>
      <c r="L632" s="173" t="n"/>
      <c r="M632" s="178" t="n"/>
      <c r="N632" s="178" t="n"/>
      <c r="O632" s="178" t="n"/>
      <c r="P632" s="178" t="n"/>
      <c r="Q632" s="181" t="n"/>
    </row>
    <row r="633">
      <c r="B633" s="179" t="n"/>
      <c r="C633" s="179" t="n"/>
      <c r="D633" s="179" t="n"/>
      <c r="E633" s="650" t="n"/>
      <c r="F633" s="178" t="n"/>
      <c r="G633" s="179" t="n"/>
      <c r="H633" s="178" t="n"/>
      <c r="I633" s="180" t="n"/>
      <c r="J633" s="649" t="n"/>
      <c r="K633" s="649" t="n"/>
      <c r="L633" s="173" t="n"/>
      <c r="M633" s="178" t="n"/>
      <c r="N633" s="178" t="n"/>
      <c r="O633" s="178" t="n"/>
      <c r="P633" s="178" t="n"/>
      <c r="Q633" s="181" t="n"/>
    </row>
    <row r="634">
      <c r="B634" s="179" t="n"/>
      <c r="C634" s="179" t="n"/>
      <c r="D634" s="179" t="n"/>
      <c r="E634" s="650" t="n"/>
      <c r="F634" s="178" t="n"/>
      <c r="G634" s="179" t="n"/>
      <c r="H634" s="178" t="n"/>
      <c r="I634" s="180" t="n"/>
      <c r="J634" s="649" t="n"/>
      <c r="K634" s="649" t="n"/>
      <c r="L634" s="173" t="n"/>
      <c r="M634" s="178" t="n"/>
      <c r="N634" s="178" t="n"/>
      <c r="O634" s="178" t="n"/>
      <c r="P634" s="178" t="n"/>
      <c r="Q634" s="181" t="n"/>
    </row>
    <row r="635">
      <c r="B635" s="179" t="n"/>
      <c r="C635" s="179" t="n"/>
      <c r="D635" s="179" t="n"/>
      <c r="E635" s="650" t="n"/>
      <c r="F635" s="178" t="n"/>
      <c r="G635" s="179" t="n"/>
      <c r="H635" s="178" t="n"/>
      <c r="I635" s="180" t="n"/>
      <c r="J635" s="649" t="n"/>
      <c r="K635" s="649" t="n"/>
      <c r="L635" s="173" t="n"/>
      <c r="M635" s="178" t="n"/>
      <c r="N635" s="178" t="n"/>
      <c r="O635" s="178" t="n"/>
      <c r="P635" s="178" t="n"/>
      <c r="Q635" s="181" t="n"/>
    </row>
    <row r="636">
      <c r="B636" s="179" t="n"/>
      <c r="C636" s="179" t="n"/>
      <c r="D636" s="179" t="n"/>
      <c r="E636" s="650" t="n"/>
      <c r="F636" s="178" t="n"/>
      <c r="G636" s="179" t="n"/>
      <c r="H636" s="178" t="n"/>
      <c r="I636" s="180" t="n"/>
      <c r="J636" s="649" t="n"/>
      <c r="K636" s="649" t="n"/>
      <c r="L636" s="173" t="n"/>
      <c r="M636" s="178" t="n"/>
      <c r="N636" s="178" t="n"/>
      <c r="O636" s="178" t="n"/>
      <c r="P636" s="178" t="n"/>
      <c r="Q636" s="181" t="n"/>
    </row>
    <row r="637">
      <c r="B637" s="179" t="n"/>
      <c r="C637" s="179" t="n"/>
      <c r="D637" s="179" t="n"/>
      <c r="E637" s="650" t="n"/>
      <c r="F637" s="178" t="n"/>
      <c r="G637" s="179" t="n"/>
      <c r="H637" s="178" t="n"/>
      <c r="I637" s="180" t="n"/>
      <c r="J637" s="649" t="n"/>
      <c r="K637" s="649" t="n"/>
      <c r="L637" s="173" t="n"/>
      <c r="M637" s="178" t="n"/>
      <c r="N637" s="178" t="n"/>
      <c r="O637" s="178" t="n"/>
      <c r="P637" s="178" t="n"/>
      <c r="Q637" s="181" t="n"/>
    </row>
    <row r="638">
      <c r="B638" s="179" t="n"/>
      <c r="C638" s="179" t="n"/>
      <c r="D638" s="179" t="n"/>
      <c r="E638" s="650" t="n"/>
      <c r="F638" s="178" t="n"/>
      <c r="G638" s="179" t="n"/>
      <c r="H638" s="178" t="n"/>
      <c r="I638" s="180" t="n"/>
      <c r="J638" s="649" t="n"/>
      <c r="K638" s="649" t="n"/>
      <c r="L638" s="173" t="n"/>
      <c r="M638" s="178" t="n"/>
      <c r="N638" s="178" t="n"/>
      <c r="O638" s="178" t="n"/>
      <c r="P638" s="178" t="n"/>
      <c r="Q638" s="181" t="n"/>
    </row>
    <row r="639">
      <c r="B639" s="179" t="n"/>
      <c r="C639" s="179" t="n"/>
      <c r="D639" s="179" t="n"/>
      <c r="E639" s="650" t="n"/>
      <c r="F639" s="178" t="n"/>
      <c r="G639" s="179" t="n"/>
      <c r="H639" s="178" t="n"/>
      <c r="I639" s="180" t="n"/>
      <c r="J639" s="649" t="n"/>
      <c r="K639" s="649" t="n"/>
      <c r="L639" s="173" t="n"/>
      <c r="M639" s="178" t="n"/>
      <c r="N639" s="178" t="n"/>
      <c r="O639" s="178" t="n"/>
      <c r="P639" s="178" t="n"/>
      <c r="Q639" s="181" t="n"/>
    </row>
    <row r="640">
      <c r="B640" s="179" t="n"/>
      <c r="C640" s="179" t="n"/>
      <c r="D640" s="179" t="n"/>
      <c r="E640" s="650" t="n"/>
      <c r="F640" s="178" t="n"/>
      <c r="G640" s="179" t="n"/>
      <c r="H640" s="178" t="n"/>
      <c r="I640" s="180" t="n"/>
      <c r="J640" s="649" t="n"/>
      <c r="K640" s="649" t="n"/>
      <c r="L640" s="173" t="n"/>
      <c r="M640" s="178" t="n"/>
      <c r="N640" s="178" t="n"/>
      <c r="O640" s="178" t="n"/>
      <c r="P640" s="178" t="n"/>
      <c r="Q640" s="181" t="n"/>
    </row>
    <row r="641">
      <c r="B641" s="179" t="n"/>
      <c r="C641" s="179" t="n"/>
      <c r="D641" s="179" t="n"/>
      <c r="E641" s="650" t="n"/>
      <c r="F641" s="178" t="n"/>
      <c r="G641" s="179" t="n"/>
      <c r="H641" s="178" t="n"/>
      <c r="I641" s="180" t="n"/>
      <c r="J641" s="649" t="n"/>
      <c r="K641" s="649" t="n"/>
      <c r="L641" s="173" t="n"/>
      <c r="M641" s="178" t="n"/>
      <c r="N641" s="178" t="n"/>
      <c r="O641" s="178" t="n"/>
      <c r="P641" s="178" t="n"/>
      <c r="Q641" s="181" t="n"/>
    </row>
    <row r="642">
      <c r="B642" s="179" t="n"/>
      <c r="C642" s="179" t="n"/>
      <c r="D642" s="179" t="n"/>
      <c r="E642" s="650" t="n"/>
      <c r="F642" s="178" t="n"/>
      <c r="G642" s="179" t="n"/>
      <c r="H642" s="178" t="n"/>
      <c r="I642" s="180" t="n"/>
      <c r="J642" s="649" t="n"/>
      <c r="K642" s="649" t="n"/>
      <c r="L642" s="173" t="n"/>
      <c r="M642" s="178" t="n"/>
      <c r="N642" s="178" t="n"/>
      <c r="O642" s="178" t="n"/>
      <c r="P642" s="178" t="n"/>
      <c r="Q642" s="181" t="n"/>
    </row>
    <row r="643">
      <c r="B643" s="179" t="n"/>
      <c r="C643" s="179" t="n"/>
      <c r="D643" s="179" t="n"/>
      <c r="E643" s="650" t="n"/>
      <c r="F643" s="178" t="n"/>
      <c r="G643" s="179" t="n"/>
      <c r="H643" s="178" t="n"/>
      <c r="I643" s="180" t="n"/>
      <c r="J643" s="649" t="n"/>
      <c r="K643" s="649" t="n"/>
      <c r="L643" s="173" t="n"/>
      <c r="M643" s="178" t="n"/>
      <c r="N643" s="178" t="n"/>
      <c r="O643" s="178" t="n"/>
      <c r="P643" s="178" t="n"/>
      <c r="Q643" s="181" t="n"/>
    </row>
    <row r="644">
      <c r="B644" s="179" t="n"/>
      <c r="C644" s="179" t="n"/>
      <c r="D644" s="179" t="n"/>
      <c r="E644" s="650" t="n"/>
      <c r="F644" s="178" t="n"/>
      <c r="G644" s="179" t="n"/>
      <c r="H644" s="178" t="n"/>
      <c r="I644" s="180" t="n"/>
      <c r="J644" s="649" t="n"/>
      <c r="K644" s="649" t="n"/>
      <c r="L644" s="173" t="n"/>
      <c r="M644" s="178" t="n"/>
      <c r="N644" s="178" t="n"/>
      <c r="O644" s="178" t="n"/>
      <c r="P644" s="178" t="n"/>
      <c r="Q644" s="181" t="n"/>
    </row>
    <row r="645">
      <c r="B645" s="179" t="n"/>
      <c r="C645" s="179" t="n"/>
      <c r="D645" s="179" t="n"/>
      <c r="E645" s="650" t="n"/>
      <c r="F645" s="178" t="n"/>
      <c r="G645" s="179" t="n"/>
      <c r="H645" s="178" t="n"/>
      <c r="I645" s="180" t="n"/>
      <c r="J645" s="649" t="n"/>
      <c r="K645" s="649" t="n"/>
      <c r="L645" s="173" t="n"/>
      <c r="M645" s="178" t="n"/>
      <c r="N645" s="178" t="n"/>
      <c r="O645" s="178" t="n"/>
      <c r="P645" s="178" t="n"/>
      <c r="Q645" s="181" t="n"/>
    </row>
    <row r="646">
      <c r="B646" s="179" t="n"/>
      <c r="C646" s="179" t="n"/>
      <c r="D646" s="179" t="n"/>
      <c r="E646" s="650" t="n"/>
      <c r="F646" s="178" t="n"/>
      <c r="G646" s="179" t="n"/>
      <c r="H646" s="178" t="n"/>
      <c r="I646" s="180" t="n"/>
      <c r="J646" s="649" t="n"/>
      <c r="K646" s="649" t="n"/>
      <c r="L646" s="173" t="n"/>
      <c r="M646" s="178" t="n"/>
      <c r="N646" s="178" t="n"/>
      <c r="O646" s="178" t="n"/>
      <c r="P646" s="178" t="n"/>
      <c r="Q646" s="181" t="n"/>
    </row>
    <row r="647">
      <c r="B647" s="179" t="n"/>
      <c r="C647" s="179" t="n"/>
      <c r="D647" s="179" t="n"/>
      <c r="E647" s="650" t="n"/>
      <c r="F647" s="178" t="n"/>
      <c r="G647" s="179" t="n"/>
      <c r="H647" s="178" t="n"/>
      <c r="I647" s="180" t="n"/>
      <c r="J647" s="649" t="n"/>
      <c r="K647" s="649" t="n"/>
      <c r="L647" s="173" t="n"/>
      <c r="M647" s="178" t="n"/>
      <c r="N647" s="178" t="n"/>
      <c r="O647" s="178" t="n"/>
      <c r="P647" s="178" t="n"/>
      <c r="Q647" s="181" t="n"/>
    </row>
    <row r="648">
      <c r="B648" s="179" t="n"/>
      <c r="C648" s="179" t="n"/>
      <c r="D648" s="179" t="n"/>
      <c r="E648" s="650" t="n"/>
      <c r="F648" s="178" t="n"/>
      <c r="G648" s="179" t="n"/>
      <c r="H648" s="178" t="n"/>
      <c r="I648" s="180" t="n"/>
      <c r="J648" s="649" t="n"/>
      <c r="K648" s="649" t="n"/>
      <c r="L648" s="173" t="n"/>
      <c r="M648" s="178" t="n"/>
      <c r="N648" s="178" t="n"/>
      <c r="O648" s="178" t="n"/>
      <c r="P648" s="178" t="n"/>
      <c r="Q648" s="181" t="n"/>
    </row>
    <row r="649">
      <c r="B649" s="179" t="n"/>
      <c r="C649" s="179" t="n"/>
      <c r="D649" s="179" t="n"/>
      <c r="E649" s="650" t="n"/>
      <c r="F649" s="178" t="n"/>
      <c r="G649" s="179" t="n"/>
      <c r="H649" s="178" t="n"/>
      <c r="I649" s="180" t="n"/>
      <c r="J649" s="649" t="n"/>
      <c r="K649" s="649" t="n"/>
      <c r="L649" s="173" t="n"/>
      <c r="M649" s="178" t="n"/>
      <c r="N649" s="178" t="n"/>
      <c r="O649" s="178" t="n"/>
      <c r="P649" s="178" t="n"/>
      <c r="Q649" s="181" t="n"/>
    </row>
    <row r="650">
      <c r="B650" s="179" t="n"/>
      <c r="C650" s="179" t="n"/>
      <c r="D650" s="179" t="n"/>
      <c r="E650" s="650" t="n"/>
      <c r="F650" s="178" t="n"/>
      <c r="G650" s="179" t="n"/>
      <c r="H650" s="178" t="n"/>
      <c r="I650" s="180" t="n"/>
      <c r="J650" s="649" t="n"/>
      <c r="K650" s="649" t="n"/>
      <c r="L650" s="173" t="n"/>
      <c r="M650" s="178" t="n"/>
      <c r="N650" s="178" t="n"/>
      <c r="O650" s="178" t="n"/>
      <c r="P650" s="178" t="n"/>
      <c r="Q650" s="181" t="n"/>
    </row>
    <row r="651">
      <c r="B651" s="179" t="n"/>
      <c r="C651" s="179" t="n"/>
      <c r="D651" s="179" t="n"/>
      <c r="E651" s="650" t="n"/>
      <c r="F651" s="178" t="n"/>
      <c r="G651" s="179" t="n"/>
      <c r="H651" s="178" t="n"/>
      <c r="I651" s="180" t="n"/>
      <c r="J651" s="649" t="n"/>
      <c r="K651" s="649" t="n"/>
      <c r="L651" s="173" t="n"/>
      <c r="M651" s="178" t="n"/>
      <c r="N651" s="178" t="n"/>
      <c r="O651" s="178" t="n"/>
      <c r="P651" s="178" t="n"/>
      <c r="Q651" s="181" t="n"/>
    </row>
    <row r="652">
      <c r="B652" s="179" t="n"/>
      <c r="C652" s="179" t="n"/>
      <c r="D652" s="179" t="n"/>
      <c r="E652" s="650" t="n"/>
      <c r="F652" s="178" t="n"/>
      <c r="G652" s="179" t="n"/>
      <c r="H652" s="178" t="n"/>
      <c r="I652" s="180" t="n"/>
      <c r="J652" s="649" t="n"/>
      <c r="K652" s="649" t="n"/>
      <c r="L652" s="173" t="n"/>
      <c r="M652" s="178" t="n"/>
      <c r="N652" s="178" t="n"/>
      <c r="O652" s="178" t="n"/>
      <c r="P652" s="178" t="n"/>
      <c r="Q652" s="181" t="n"/>
    </row>
    <row r="653">
      <c r="B653" s="179" t="n"/>
      <c r="C653" s="179" t="n"/>
      <c r="D653" s="179" t="n"/>
      <c r="E653" s="650" t="n"/>
      <c r="F653" s="178" t="n"/>
      <c r="G653" s="179" t="n"/>
      <c r="H653" s="178" t="n"/>
      <c r="I653" s="180" t="n"/>
      <c r="J653" s="649" t="n"/>
      <c r="K653" s="649" t="n"/>
      <c r="L653" s="173" t="n"/>
      <c r="M653" s="178" t="n"/>
      <c r="N653" s="178" t="n"/>
      <c r="O653" s="178" t="n"/>
      <c r="P653" s="178" t="n"/>
      <c r="Q653" s="181" t="n"/>
    </row>
    <row r="654">
      <c r="B654" s="179" t="n"/>
      <c r="C654" s="179" t="n"/>
      <c r="D654" s="179" t="n"/>
      <c r="E654" s="650" t="n"/>
      <c r="F654" s="178" t="n"/>
      <c r="G654" s="179" t="n"/>
      <c r="H654" s="178" t="n"/>
      <c r="I654" s="180" t="n"/>
      <c r="J654" s="649" t="n"/>
      <c r="K654" s="649" t="n"/>
      <c r="L654" s="173" t="n"/>
      <c r="M654" s="178" t="n"/>
      <c r="N654" s="178" t="n"/>
      <c r="O654" s="178" t="n"/>
      <c r="P654" s="178" t="n"/>
      <c r="Q654" s="181" t="n"/>
    </row>
    <row r="655">
      <c r="B655" s="179" t="n"/>
      <c r="C655" s="179" t="n"/>
      <c r="D655" s="179" t="n"/>
      <c r="E655" s="650" t="n"/>
      <c r="F655" s="178" t="n"/>
      <c r="G655" s="179" t="n"/>
      <c r="H655" s="178" t="n"/>
      <c r="I655" s="180" t="n"/>
      <c r="J655" s="649" t="n"/>
      <c r="K655" s="649" t="n"/>
      <c r="L655" s="173" t="n"/>
      <c r="M655" s="178" t="n"/>
      <c r="N655" s="178" t="n"/>
      <c r="O655" s="178" t="n"/>
      <c r="P655" s="178" t="n"/>
      <c r="Q655" s="181" t="n"/>
    </row>
    <row r="656">
      <c r="B656" s="179" t="n"/>
      <c r="C656" s="179" t="n"/>
      <c r="D656" s="179" t="n"/>
      <c r="E656" s="650" t="n"/>
      <c r="F656" s="178" t="n"/>
      <c r="G656" s="179" t="n"/>
      <c r="H656" s="178" t="n"/>
      <c r="I656" s="180" t="n"/>
      <c r="J656" s="649" t="n"/>
      <c r="K656" s="649" t="n"/>
      <c r="L656" s="173" t="n"/>
      <c r="M656" s="178" t="n"/>
      <c r="N656" s="178" t="n"/>
      <c r="O656" s="178" t="n"/>
      <c r="P656" s="178" t="n"/>
      <c r="Q656" s="181" t="n"/>
    </row>
    <row r="657">
      <c r="B657" s="179" t="n"/>
      <c r="C657" s="179" t="n"/>
      <c r="D657" s="179" t="n"/>
      <c r="E657" s="650" t="n"/>
      <c r="F657" s="178" t="n"/>
      <c r="G657" s="179" t="n"/>
      <c r="H657" s="178" t="n"/>
      <c r="I657" s="180" t="n"/>
      <c r="J657" s="649" t="n"/>
      <c r="K657" s="649" t="n"/>
      <c r="L657" s="173" t="n"/>
      <c r="M657" s="178" t="n"/>
      <c r="N657" s="178" t="n"/>
      <c r="O657" s="178" t="n"/>
      <c r="P657" s="178" t="n"/>
      <c r="Q657" s="181" t="n"/>
    </row>
    <row r="658">
      <c r="B658" s="179" t="n"/>
      <c r="C658" s="179" t="n"/>
      <c r="D658" s="179" t="n"/>
      <c r="E658" s="650" t="n"/>
      <c r="F658" s="178" t="n"/>
      <c r="G658" s="179" t="n"/>
      <c r="H658" s="178" t="n"/>
      <c r="I658" s="180" t="n"/>
      <c r="J658" s="649" t="n"/>
      <c r="K658" s="649" t="n"/>
      <c r="L658" s="173" t="n"/>
      <c r="M658" s="178" t="n"/>
      <c r="N658" s="178" t="n"/>
      <c r="O658" s="178" t="n"/>
      <c r="P658" s="178" t="n"/>
      <c r="Q658" s="181" t="n"/>
    </row>
    <row r="659">
      <c r="B659" s="179" t="n"/>
      <c r="C659" s="179" t="n"/>
      <c r="D659" s="179" t="n"/>
      <c r="E659" s="650" t="n"/>
      <c r="F659" s="178" t="n"/>
      <c r="G659" s="179" t="n"/>
      <c r="H659" s="178" t="n"/>
      <c r="I659" s="180" t="n"/>
      <c r="J659" s="649" t="n"/>
      <c r="K659" s="649" t="n"/>
      <c r="L659" s="173" t="n"/>
      <c r="M659" s="178" t="n"/>
      <c r="N659" s="178" t="n"/>
      <c r="O659" s="178" t="n"/>
      <c r="P659" s="178" t="n"/>
      <c r="Q659" s="181" t="n"/>
    </row>
    <row r="660">
      <c r="B660" s="179" t="n"/>
      <c r="C660" s="179" t="n"/>
      <c r="D660" s="179" t="n"/>
      <c r="E660" s="650" t="n"/>
      <c r="F660" s="178" t="n"/>
      <c r="G660" s="179" t="n"/>
      <c r="H660" s="178" t="n"/>
      <c r="I660" s="180" t="n"/>
      <c r="J660" s="649" t="n"/>
      <c r="K660" s="649" t="n"/>
      <c r="L660" s="173" t="n"/>
      <c r="M660" s="178" t="n"/>
      <c r="N660" s="178" t="n"/>
      <c r="O660" s="178" t="n"/>
      <c r="P660" s="178" t="n"/>
      <c r="Q660" s="181" t="n"/>
    </row>
    <row r="661">
      <c r="B661" s="179" t="n"/>
      <c r="C661" s="179" t="n"/>
      <c r="D661" s="179" t="n"/>
      <c r="E661" s="650" t="n"/>
      <c r="F661" s="178" t="n"/>
      <c r="G661" s="179" t="n"/>
      <c r="H661" s="178" t="n"/>
      <c r="I661" s="180" t="n"/>
      <c r="J661" s="649" t="n"/>
      <c r="K661" s="649" t="n"/>
      <c r="L661" s="173" t="n"/>
      <c r="M661" s="178" t="n"/>
      <c r="N661" s="178" t="n"/>
      <c r="O661" s="178" t="n"/>
      <c r="P661" s="178" t="n"/>
      <c r="Q661" s="181" t="n"/>
    </row>
    <row r="662">
      <c r="B662" s="179" t="n"/>
      <c r="C662" s="179" t="n"/>
      <c r="D662" s="179" t="n"/>
      <c r="E662" s="650" t="n"/>
      <c r="F662" s="178" t="n"/>
      <c r="G662" s="179" t="n"/>
      <c r="H662" s="178" t="n"/>
      <c r="I662" s="180" t="n"/>
      <c r="J662" s="649" t="n"/>
      <c r="K662" s="649" t="n"/>
      <c r="L662" s="173" t="n"/>
      <c r="M662" s="178" t="n"/>
      <c r="N662" s="178" t="n"/>
      <c r="O662" s="178" t="n"/>
      <c r="P662" s="178" t="n"/>
      <c r="Q662" s="181" t="n"/>
    </row>
    <row r="663">
      <c r="B663" s="179" t="n"/>
      <c r="C663" s="179" t="n"/>
      <c r="D663" s="179" t="n"/>
      <c r="E663" s="650" t="n"/>
      <c r="F663" s="178" t="n"/>
      <c r="G663" s="179" t="n"/>
      <c r="H663" s="178" t="n"/>
      <c r="I663" s="180" t="n"/>
      <c r="J663" s="649" t="n"/>
      <c r="K663" s="649" t="n"/>
      <c r="L663" s="173" t="n"/>
      <c r="M663" s="178" t="n"/>
      <c r="N663" s="178" t="n"/>
      <c r="O663" s="178" t="n"/>
      <c r="P663" s="178" t="n"/>
      <c r="Q663" s="181" t="n"/>
    </row>
    <row r="664">
      <c r="B664" s="179" t="n"/>
      <c r="C664" s="179" t="n"/>
      <c r="D664" s="179" t="n"/>
      <c r="E664" s="650" t="n"/>
      <c r="F664" s="178" t="n"/>
      <c r="G664" s="179" t="n"/>
      <c r="H664" s="178" t="n"/>
      <c r="I664" s="180" t="n"/>
      <c r="J664" s="649" t="n"/>
      <c r="K664" s="649" t="n"/>
      <c r="L664" s="173" t="n"/>
      <c r="M664" s="178" t="n"/>
      <c r="N664" s="178" t="n"/>
      <c r="O664" s="178" t="n"/>
      <c r="P664" s="178" t="n"/>
      <c r="Q664" s="181" t="n"/>
    </row>
    <row r="665">
      <c r="B665" s="179" t="n"/>
      <c r="C665" s="179" t="n"/>
      <c r="D665" s="179" t="n"/>
      <c r="E665" s="650" t="n"/>
      <c r="F665" s="178" t="n"/>
      <c r="G665" s="179" t="n"/>
      <c r="H665" s="178" t="n"/>
      <c r="I665" s="180" t="n"/>
      <c r="J665" s="649" t="n"/>
      <c r="K665" s="649" t="n"/>
      <c r="L665" s="173" t="n"/>
      <c r="M665" s="178" t="n"/>
      <c r="N665" s="178" t="n"/>
      <c r="O665" s="178" t="n"/>
      <c r="P665" s="178" t="n"/>
      <c r="Q665" s="181" t="n"/>
    </row>
    <row r="666">
      <c r="B666" s="179" t="n"/>
      <c r="C666" s="179" t="n"/>
      <c r="D666" s="179" t="n"/>
      <c r="E666" s="650" t="n"/>
      <c r="F666" s="178" t="n"/>
      <c r="G666" s="179" t="n"/>
      <c r="H666" s="178" t="n"/>
      <c r="I666" s="180" t="n"/>
      <c r="J666" s="649" t="n"/>
      <c r="K666" s="649" t="n"/>
      <c r="L666" s="173" t="n"/>
      <c r="M666" s="178" t="n"/>
      <c r="N666" s="178" t="n"/>
      <c r="O666" s="178" t="n"/>
      <c r="P666" s="178" t="n"/>
      <c r="Q666" s="181" t="n"/>
    </row>
    <row r="667">
      <c r="B667" s="179" t="n"/>
      <c r="C667" s="179" t="n"/>
      <c r="D667" s="179" t="n"/>
      <c r="E667" s="650" t="n"/>
      <c r="F667" s="178" t="n"/>
      <c r="G667" s="179" t="n"/>
      <c r="H667" s="178" t="n"/>
      <c r="I667" s="180" t="n"/>
      <c r="J667" s="649" t="n"/>
      <c r="K667" s="649" t="n"/>
      <c r="L667" s="173" t="n"/>
      <c r="M667" s="178" t="n"/>
      <c r="N667" s="178" t="n"/>
      <c r="O667" s="178" t="n"/>
      <c r="P667" s="178" t="n"/>
      <c r="Q667" s="181" t="n"/>
    </row>
    <row r="668">
      <c r="B668" s="179" t="n"/>
      <c r="C668" s="179" t="n"/>
      <c r="D668" s="179" t="n"/>
      <c r="E668" s="650" t="n"/>
      <c r="F668" s="178" t="n"/>
      <c r="G668" s="179" t="n"/>
      <c r="H668" s="178" t="n"/>
      <c r="I668" s="180" t="n"/>
      <c r="J668" s="649" t="n"/>
      <c r="K668" s="649" t="n"/>
      <c r="L668" s="173" t="n"/>
      <c r="M668" s="178" t="n"/>
      <c r="N668" s="178" t="n"/>
      <c r="O668" s="178" t="n"/>
      <c r="P668" s="178" t="n"/>
      <c r="Q668" s="181" t="n"/>
    </row>
    <row r="669">
      <c r="B669" s="179" t="n"/>
      <c r="C669" s="179" t="n"/>
      <c r="D669" s="179" t="n"/>
      <c r="E669" s="650" t="n"/>
      <c r="F669" s="178" t="n"/>
      <c r="G669" s="179" t="n"/>
      <c r="H669" s="178" t="n"/>
      <c r="I669" s="180" t="n"/>
      <c r="J669" s="649" t="n"/>
      <c r="K669" s="649" t="n"/>
      <c r="L669" s="173" t="n"/>
      <c r="M669" s="178" t="n"/>
      <c r="N669" s="178" t="n"/>
      <c r="O669" s="178" t="n"/>
      <c r="P669" s="178" t="n"/>
      <c r="Q669" s="181" t="n"/>
    </row>
    <row r="670">
      <c r="B670" s="179" t="n"/>
      <c r="C670" s="179" t="n"/>
      <c r="D670" s="179" t="n"/>
      <c r="E670" s="650" t="n"/>
      <c r="F670" s="178" t="n"/>
      <c r="G670" s="179" t="n"/>
      <c r="H670" s="178" t="n"/>
      <c r="I670" s="180" t="n"/>
      <c r="J670" s="649" t="n"/>
      <c r="K670" s="649" t="n"/>
      <c r="L670" s="173" t="n"/>
      <c r="M670" s="178" t="n"/>
      <c r="N670" s="178" t="n"/>
      <c r="O670" s="178" t="n"/>
      <c r="P670" s="178" t="n"/>
      <c r="Q670" s="181" t="n"/>
    </row>
    <row r="671">
      <c r="B671" s="179" t="n"/>
      <c r="C671" s="179" t="n"/>
      <c r="D671" s="179" t="n"/>
      <c r="E671" s="650" t="n"/>
      <c r="F671" s="178" t="n"/>
      <c r="G671" s="179" t="n"/>
      <c r="H671" s="178" t="n"/>
      <c r="I671" s="180" t="n"/>
      <c r="J671" s="649" t="n"/>
      <c r="K671" s="649" t="n"/>
      <c r="L671" s="173" t="n"/>
      <c r="M671" s="178" t="n"/>
      <c r="N671" s="178" t="n"/>
      <c r="O671" s="178" t="n"/>
      <c r="P671" s="178" t="n"/>
      <c r="Q671" s="181" t="n"/>
    </row>
    <row r="672">
      <c r="B672" s="179" t="n"/>
      <c r="C672" s="179" t="n"/>
      <c r="D672" s="179" t="n"/>
      <c r="E672" s="650" t="n"/>
      <c r="F672" s="178" t="n"/>
      <c r="G672" s="179" t="n"/>
      <c r="H672" s="178" t="n"/>
      <c r="I672" s="180" t="n"/>
      <c r="J672" s="649" t="n"/>
      <c r="K672" s="649" t="n"/>
      <c r="L672" s="173" t="n"/>
      <c r="M672" s="178" t="n"/>
      <c r="N672" s="178" t="n"/>
      <c r="O672" s="178" t="n"/>
      <c r="P672" s="178" t="n"/>
      <c r="Q672" s="181" t="n"/>
    </row>
    <row r="673">
      <c r="B673" s="179" t="n"/>
      <c r="C673" s="179" t="n"/>
      <c r="D673" s="179" t="n"/>
      <c r="E673" s="650" t="n"/>
      <c r="F673" s="178" t="n"/>
      <c r="G673" s="179" t="n"/>
      <c r="H673" s="178" t="n"/>
      <c r="I673" s="180" t="n"/>
      <c r="J673" s="649" t="n"/>
      <c r="K673" s="649" t="n"/>
      <c r="L673" s="173" t="n"/>
      <c r="M673" s="178" t="n"/>
      <c r="N673" s="178" t="n"/>
      <c r="O673" s="178" t="n"/>
      <c r="P673" s="178" t="n"/>
      <c r="Q673" s="181" t="n"/>
    </row>
    <row r="674">
      <c r="B674" s="179" t="n"/>
      <c r="C674" s="179" t="n"/>
      <c r="D674" s="179" t="n"/>
      <c r="E674" s="650" t="n"/>
      <c r="F674" s="178" t="n"/>
      <c r="G674" s="179" t="n"/>
      <c r="H674" s="178" t="n"/>
      <c r="I674" s="180" t="n"/>
      <c r="J674" s="649" t="n"/>
      <c r="K674" s="649" t="n"/>
      <c r="L674" s="173" t="n"/>
      <c r="M674" s="178" t="n"/>
      <c r="N674" s="178" t="n"/>
      <c r="O674" s="178" t="n"/>
      <c r="P674" s="178" t="n"/>
      <c r="Q674" s="181" t="n"/>
    </row>
    <row r="675">
      <c r="B675" s="179" t="n"/>
      <c r="C675" s="179" t="n"/>
      <c r="D675" s="179" t="n"/>
      <c r="E675" s="650" t="n"/>
      <c r="F675" s="178" t="n"/>
      <c r="G675" s="179" t="n"/>
      <c r="H675" s="178" t="n"/>
      <c r="I675" s="180" t="n"/>
      <c r="J675" s="649" t="n"/>
      <c r="K675" s="649" t="n"/>
      <c r="L675" s="173" t="n"/>
      <c r="M675" s="178" t="n"/>
      <c r="N675" s="178" t="n"/>
      <c r="O675" s="178" t="n"/>
      <c r="P675" s="178" t="n"/>
      <c r="Q675" s="181" t="n"/>
    </row>
    <row r="676">
      <c r="B676" s="179" t="n"/>
      <c r="C676" s="179" t="n"/>
      <c r="D676" s="179" t="n"/>
      <c r="E676" s="650" t="n"/>
      <c r="F676" s="178" t="n"/>
      <c r="G676" s="179" t="n"/>
      <c r="H676" s="178" t="n"/>
      <c r="I676" s="180" t="n"/>
      <c r="J676" s="649" t="n"/>
      <c r="K676" s="649" t="n"/>
      <c r="L676" s="173" t="n"/>
      <c r="M676" s="178" t="n"/>
      <c r="N676" s="178" t="n"/>
      <c r="O676" s="178" t="n"/>
      <c r="P676" s="178" t="n"/>
      <c r="Q676" s="181" t="n"/>
    </row>
    <row r="677">
      <c r="B677" s="179" t="n"/>
      <c r="C677" s="179" t="n"/>
      <c r="D677" s="179" t="n"/>
      <c r="E677" s="650" t="n"/>
      <c r="F677" s="178" t="n"/>
      <c r="G677" s="179" t="n"/>
      <c r="H677" s="178" t="n"/>
      <c r="I677" s="180" t="n"/>
      <c r="J677" s="649" t="n"/>
      <c r="K677" s="649" t="n"/>
      <c r="L677" s="173" t="n"/>
      <c r="M677" s="178" t="n"/>
      <c r="N677" s="178" t="n"/>
      <c r="O677" s="178" t="n"/>
      <c r="P677" s="178" t="n"/>
      <c r="Q677" s="181" t="n"/>
    </row>
    <row r="678">
      <c r="B678" s="179" t="n"/>
      <c r="C678" s="179" t="n"/>
      <c r="D678" s="179" t="n"/>
      <c r="E678" s="650" t="n"/>
      <c r="F678" s="178" t="n"/>
      <c r="G678" s="179" t="n"/>
      <c r="H678" s="178" t="n"/>
      <c r="I678" s="180" t="n"/>
      <c r="J678" s="649" t="n"/>
      <c r="K678" s="649" t="n"/>
      <c r="L678" s="173" t="n"/>
      <c r="M678" s="178" t="n"/>
      <c r="N678" s="178" t="n"/>
      <c r="O678" s="178" t="n"/>
      <c r="P678" s="178" t="n"/>
      <c r="Q678" s="181" t="n"/>
    </row>
    <row r="679">
      <c r="B679" s="179" t="n"/>
      <c r="C679" s="179" t="n"/>
      <c r="D679" s="179" t="n"/>
      <c r="E679" s="650" t="n"/>
      <c r="F679" s="178" t="n"/>
      <c r="G679" s="179" t="n"/>
      <c r="H679" s="178" t="n"/>
      <c r="I679" s="180" t="n"/>
      <c r="J679" s="649" t="n"/>
      <c r="K679" s="649" t="n"/>
      <c r="L679" s="173" t="n"/>
      <c r="M679" s="178" t="n"/>
      <c r="N679" s="178" t="n"/>
      <c r="O679" s="178" t="n"/>
      <c r="P679" s="178" t="n"/>
      <c r="Q679" s="181" t="n"/>
    </row>
    <row r="680">
      <c r="B680" s="179" t="n"/>
      <c r="C680" s="179" t="n"/>
      <c r="D680" s="179" t="n"/>
      <c r="E680" s="650" t="n"/>
      <c r="F680" s="178" t="n"/>
      <c r="G680" s="179" t="n"/>
      <c r="H680" s="178" t="n"/>
      <c r="I680" s="180" t="n"/>
      <c r="J680" s="649" t="n"/>
      <c r="K680" s="649" t="n"/>
      <c r="L680" s="173" t="n"/>
      <c r="M680" s="178" t="n"/>
      <c r="N680" s="178" t="n"/>
      <c r="O680" s="178" t="n"/>
      <c r="P680" s="178" t="n"/>
      <c r="Q680" s="181" t="n"/>
    </row>
    <row r="681">
      <c r="B681" s="179" t="n"/>
      <c r="C681" s="179" t="n"/>
      <c r="D681" s="179" t="n"/>
      <c r="E681" s="650" t="n"/>
      <c r="F681" s="178" t="n"/>
      <c r="G681" s="179" t="n"/>
      <c r="H681" s="178" t="n"/>
      <c r="I681" s="180" t="n"/>
      <c r="J681" s="649" t="n"/>
      <c r="K681" s="649" t="n"/>
      <c r="L681" s="173" t="n"/>
      <c r="M681" s="178" t="n"/>
      <c r="N681" s="178" t="n"/>
      <c r="O681" s="178" t="n"/>
      <c r="P681" s="178" t="n"/>
      <c r="Q681" s="181" t="n"/>
    </row>
    <row r="682">
      <c r="B682" s="179" t="n"/>
      <c r="C682" s="179" t="n"/>
      <c r="D682" s="179" t="n"/>
      <c r="E682" s="650" t="n"/>
      <c r="F682" s="178" t="n"/>
      <c r="G682" s="179" t="n"/>
      <c r="H682" s="178" t="n"/>
      <c r="I682" s="180" t="n"/>
      <c r="J682" s="649" t="n"/>
      <c r="K682" s="649" t="n"/>
      <c r="L682" s="173" t="n"/>
      <c r="M682" s="178" t="n"/>
      <c r="N682" s="178" t="n"/>
      <c r="O682" s="178" t="n"/>
      <c r="P682" s="178" t="n"/>
      <c r="Q682" s="181" t="n"/>
    </row>
    <row r="683">
      <c r="B683" s="179" t="n"/>
      <c r="C683" s="179" t="n"/>
      <c r="D683" s="179" t="n"/>
      <c r="E683" s="650" t="n"/>
      <c r="F683" s="178" t="n"/>
      <c r="G683" s="179" t="n"/>
      <c r="H683" s="178" t="n"/>
      <c r="I683" s="180" t="n"/>
      <c r="J683" s="649" t="n"/>
      <c r="K683" s="649" t="n"/>
      <c r="L683" s="173" t="n"/>
      <c r="M683" s="178" t="n"/>
      <c r="N683" s="178" t="n"/>
      <c r="O683" s="178" t="n"/>
      <c r="P683" s="178" t="n"/>
      <c r="Q683" s="181" t="n"/>
    </row>
    <row r="684">
      <c r="B684" s="179" t="n"/>
      <c r="C684" s="179" t="n"/>
      <c r="D684" s="179" t="n"/>
      <c r="E684" s="650" t="n"/>
      <c r="F684" s="178" t="n"/>
      <c r="G684" s="179" t="n"/>
      <c r="H684" s="178" t="n"/>
      <c r="I684" s="180" t="n"/>
      <c r="J684" s="649" t="n"/>
      <c r="K684" s="649" t="n"/>
      <c r="L684" s="173" t="n"/>
      <c r="M684" s="178" t="n"/>
      <c r="N684" s="178" t="n"/>
      <c r="O684" s="178" t="n"/>
      <c r="P684" s="178" t="n"/>
      <c r="Q684" s="181" t="n"/>
    </row>
    <row r="685">
      <c r="B685" s="179" t="n"/>
      <c r="C685" s="179" t="n"/>
      <c r="D685" s="179" t="n"/>
      <c r="E685" s="650" t="n"/>
      <c r="F685" s="178" t="n"/>
      <c r="G685" s="179" t="n"/>
      <c r="H685" s="178" t="n"/>
      <c r="I685" s="180" t="n"/>
      <c r="J685" s="649" t="n"/>
      <c r="K685" s="649" t="n"/>
      <c r="L685" s="173" t="n"/>
      <c r="M685" s="178" t="n"/>
      <c r="N685" s="178" t="n"/>
      <c r="O685" s="178" t="n"/>
      <c r="P685" s="178" t="n"/>
      <c r="Q685" s="181" t="n"/>
    </row>
    <row r="686">
      <c r="B686" s="179" t="n"/>
      <c r="C686" s="179" t="n"/>
      <c r="D686" s="179" t="n"/>
      <c r="E686" s="650" t="n"/>
      <c r="F686" s="178" t="n"/>
      <c r="G686" s="179" t="n"/>
      <c r="H686" s="178" t="n"/>
      <c r="I686" s="180" t="n"/>
      <c r="J686" s="649" t="n"/>
      <c r="K686" s="649" t="n"/>
      <c r="L686" s="173" t="n"/>
      <c r="M686" s="178" t="n"/>
      <c r="N686" s="178" t="n"/>
      <c r="O686" s="178" t="n"/>
      <c r="P686" s="178" t="n"/>
      <c r="Q686" s="181" t="n"/>
    </row>
    <row r="687">
      <c r="B687" s="179" t="n"/>
      <c r="C687" s="179" t="n"/>
      <c r="D687" s="179" t="n"/>
      <c r="E687" s="650" t="n"/>
      <c r="F687" s="178" t="n"/>
      <c r="G687" s="179" t="n"/>
      <c r="H687" s="178" t="n"/>
      <c r="I687" s="180" t="n"/>
      <c r="J687" s="649" t="n"/>
      <c r="K687" s="649" t="n"/>
      <c r="L687" s="173" t="n"/>
      <c r="M687" s="178" t="n"/>
      <c r="N687" s="178" t="n"/>
      <c r="O687" s="178" t="n"/>
      <c r="P687" s="178" t="n"/>
      <c r="Q687" s="181" t="n"/>
    </row>
    <row r="688">
      <c r="B688" s="179" t="n"/>
      <c r="C688" s="179" t="n"/>
      <c r="D688" s="179" t="n"/>
      <c r="E688" s="650" t="n"/>
      <c r="F688" s="178" t="n"/>
      <c r="G688" s="179" t="n"/>
      <c r="H688" s="178" t="n"/>
      <c r="I688" s="180" t="n"/>
      <c r="J688" s="649" t="n"/>
      <c r="K688" s="649" t="n"/>
      <c r="L688" s="173" t="n"/>
      <c r="M688" s="178" t="n"/>
      <c r="N688" s="178" t="n"/>
      <c r="O688" s="178" t="n"/>
      <c r="P688" s="178" t="n"/>
      <c r="Q688" s="181" t="n"/>
    </row>
    <row r="689">
      <c r="B689" s="179" t="n"/>
      <c r="C689" s="179" t="n"/>
      <c r="D689" s="179" t="n"/>
      <c r="E689" s="650" t="n"/>
      <c r="F689" s="178" t="n"/>
      <c r="G689" s="179" t="n"/>
      <c r="H689" s="178" t="n"/>
      <c r="I689" s="180" t="n"/>
      <c r="J689" s="649" t="n"/>
      <c r="K689" s="649" t="n"/>
      <c r="L689" s="173" t="n"/>
      <c r="M689" s="178" t="n"/>
      <c r="N689" s="178" t="n"/>
      <c r="O689" s="178" t="n"/>
      <c r="P689" s="178" t="n"/>
      <c r="Q689" s="181" t="n"/>
    </row>
    <row r="690">
      <c r="B690" s="179" t="n"/>
      <c r="C690" s="179" t="n"/>
      <c r="D690" s="179" t="n"/>
      <c r="E690" s="650" t="n"/>
      <c r="F690" s="178" t="n"/>
      <c r="G690" s="179" t="n"/>
      <c r="H690" s="178" t="n"/>
      <c r="I690" s="180" t="n"/>
      <c r="J690" s="649" t="n"/>
      <c r="K690" s="649" t="n"/>
      <c r="L690" s="173" t="n"/>
      <c r="M690" s="178" t="n"/>
      <c r="N690" s="178" t="n"/>
      <c r="O690" s="178" t="n"/>
      <c r="P690" s="178" t="n"/>
      <c r="Q690" s="181" t="n"/>
    </row>
    <row r="691">
      <c r="B691" s="179" t="n"/>
      <c r="C691" s="179" t="n"/>
      <c r="D691" s="179" t="n"/>
      <c r="E691" s="650" t="n"/>
      <c r="F691" s="178" t="n"/>
      <c r="G691" s="179" t="n"/>
      <c r="H691" s="178" t="n"/>
      <c r="I691" s="180" t="n"/>
      <c r="J691" s="649" t="n"/>
      <c r="K691" s="649" t="n"/>
      <c r="L691" s="173" t="n"/>
      <c r="M691" s="178" t="n"/>
      <c r="N691" s="178" t="n"/>
      <c r="O691" s="178" t="n"/>
      <c r="P691" s="178" t="n"/>
      <c r="Q691" s="181" t="n"/>
    </row>
    <row r="692">
      <c r="B692" s="179" t="n"/>
      <c r="C692" s="179" t="n"/>
      <c r="D692" s="179" t="n"/>
      <c r="E692" s="650" t="n"/>
      <c r="F692" s="178" t="n"/>
      <c r="G692" s="179" t="n"/>
      <c r="H692" s="178" t="n"/>
      <c r="I692" s="180" t="n"/>
      <c r="J692" s="649" t="n"/>
      <c r="K692" s="649" t="n"/>
      <c r="L692" s="173" t="n"/>
      <c r="M692" s="178" t="n"/>
      <c r="N692" s="178" t="n"/>
      <c r="O692" s="178" t="n"/>
      <c r="P692" s="178" t="n"/>
      <c r="Q692" s="181" t="n"/>
    </row>
    <row r="693">
      <c r="B693" s="179" t="n"/>
      <c r="C693" s="179" t="n"/>
      <c r="D693" s="179" t="n"/>
      <c r="E693" s="650" t="n"/>
      <c r="F693" s="178" t="n"/>
      <c r="G693" s="179" t="n"/>
      <c r="H693" s="178" t="n"/>
      <c r="I693" s="180" t="n"/>
      <c r="J693" s="649" t="n"/>
      <c r="K693" s="649" t="n"/>
      <c r="L693" s="173" t="n"/>
      <c r="M693" s="178" t="n"/>
      <c r="N693" s="178" t="n"/>
      <c r="O693" s="178" t="n"/>
      <c r="P693" s="178" t="n"/>
      <c r="Q693" s="181" t="n"/>
    </row>
    <row r="694">
      <c r="B694" s="179" t="n"/>
      <c r="C694" s="179" t="n"/>
      <c r="D694" s="179" t="n"/>
      <c r="E694" s="650" t="n"/>
      <c r="F694" s="178" t="n"/>
      <c r="G694" s="179" t="n"/>
      <c r="H694" s="178" t="n"/>
      <c r="I694" s="180" t="n"/>
      <c r="J694" s="649" t="n"/>
      <c r="K694" s="649" t="n"/>
      <c r="L694" s="173" t="n"/>
      <c r="M694" s="178" t="n"/>
      <c r="N694" s="178" t="n"/>
      <c r="O694" s="178" t="n"/>
      <c r="P694" s="178" t="n"/>
      <c r="Q694" s="181" t="n"/>
    </row>
    <row r="695">
      <c r="B695" s="179" t="n"/>
      <c r="C695" s="179" t="n"/>
      <c r="D695" s="179" t="n"/>
      <c r="E695" s="650" t="n"/>
      <c r="F695" s="178" t="n"/>
      <c r="G695" s="179" t="n"/>
      <c r="H695" s="178" t="n"/>
      <c r="I695" s="180" t="n"/>
      <c r="J695" s="649" t="n"/>
      <c r="K695" s="649" t="n"/>
      <c r="L695" s="173" t="n"/>
      <c r="M695" s="178" t="n"/>
      <c r="N695" s="178" t="n"/>
      <c r="O695" s="178" t="n"/>
      <c r="P695" s="178" t="n"/>
      <c r="Q695" s="181" t="n"/>
    </row>
    <row r="696">
      <c r="B696" s="179" t="n"/>
      <c r="C696" s="179" t="n"/>
      <c r="D696" s="179" t="n"/>
      <c r="E696" s="650" t="n"/>
      <c r="F696" s="178" t="n"/>
      <c r="G696" s="179" t="n"/>
      <c r="H696" s="178" t="n"/>
      <c r="I696" s="180" t="n"/>
      <c r="J696" s="649" t="n"/>
      <c r="K696" s="649" t="n"/>
      <c r="L696" s="173" t="n"/>
      <c r="M696" s="178" t="n"/>
      <c r="N696" s="178" t="n"/>
      <c r="O696" s="178" t="n"/>
      <c r="P696" s="178" t="n"/>
      <c r="Q696" s="181" t="n"/>
    </row>
    <row r="697">
      <c r="B697" s="179" t="n"/>
      <c r="C697" s="179" t="n"/>
      <c r="D697" s="179" t="n"/>
      <c r="E697" s="650" t="n"/>
      <c r="F697" s="178" t="n"/>
      <c r="G697" s="179" t="n"/>
      <c r="H697" s="178" t="n"/>
      <c r="I697" s="180" t="n"/>
      <c r="J697" s="649" t="n"/>
      <c r="K697" s="649" t="n"/>
      <c r="L697" s="173" t="n"/>
      <c r="M697" s="178" t="n"/>
      <c r="N697" s="178" t="n"/>
      <c r="O697" s="178" t="n"/>
      <c r="P697" s="178" t="n"/>
      <c r="Q697" s="181" t="n"/>
    </row>
    <row r="698">
      <c r="B698" s="179" t="n"/>
      <c r="C698" s="179" t="n"/>
      <c r="D698" s="179" t="n"/>
      <c r="E698" s="650" t="n"/>
      <c r="F698" s="178" t="n"/>
      <c r="G698" s="179" t="n"/>
      <c r="H698" s="178" t="n"/>
      <c r="I698" s="180" t="n"/>
      <c r="J698" s="649" t="n"/>
      <c r="K698" s="649" t="n"/>
      <c r="L698" s="173" t="n"/>
      <c r="M698" s="178" t="n"/>
      <c r="N698" s="178" t="n"/>
      <c r="O698" s="178" t="n"/>
      <c r="P698" s="178" t="n"/>
      <c r="Q698" s="181" t="n"/>
    </row>
    <row r="699">
      <c r="B699" s="179" t="n"/>
      <c r="C699" s="179" t="n"/>
      <c r="D699" s="179" t="n"/>
      <c r="E699" s="650" t="n"/>
      <c r="F699" s="178" t="n"/>
      <c r="G699" s="179" t="n"/>
      <c r="H699" s="178" t="n"/>
      <c r="I699" s="180" t="n"/>
      <c r="J699" s="649" t="n"/>
      <c r="K699" s="649" t="n"/>
      <c r="L699" s="173" t="n"/>
      <c r="M699" s="178" t="n"/>
      <c r="N699" s="178" t="n"/>
      <c r="O699" s="178" t="n"/>
      <c r="P699" s="178" t="n"/>
      <c r="Q699" s="181" t="n"/>
    </row>
    <row r="700">
      <c r="B700" s="179" t="n"/>
      <c r="C700" s="179" t="n"/>
      <c r="D700" s="179" t="n"/>
      <c r="E700" s="650" t="n"/>
      <c r="F700" s="178" t="n"/>
      <c r="G700" s="179" t="n"/>
      <c r="H700" s="178" t="n"/>
      <c r="I700" s="180" t="n"/>
      <c r="J700" s="649" t="n"/>
      <c r="K700" s="649" t="n"/>
      <c r="L700" s="173" t="n"/>
      <c r="M700" s="178" t="n"/>
      <c r="N700" s="178" t="n"/>
      <c r="O700" s="178" t="n"/>
      <c r="P700" s="178" t="n"/>
      <c r="Q700" s="181" t="n"/>
    </row>
    <row r="701">
      <c r="B701" s="179" t="n"/>
      <c r="C701" s="179" t="n"/>
      <c r="D701" s="179" t="n"/>
      <c r="E701" s="650" t="n"/>
      <c r="F701" s="178" t="n"/>
      <c r="G701" s="179" t="n"/>
      <c r="H701" s="178" t="n"/>
      <c r="I701" s="180" t="n"/>
      <c r="J701" s="649" t="n"/>
      <c r="K701" s="649" t="n"/>
      <c r="L701" s="173" t="n"/>
      <c r="M701" s="178" t="n"/>
      <c r="N701" s="178" t="n"/>
      <c r="O701" s="178" t="n"/>
      <c r="P701" s="178" t="n"/>
      <c r="Q701" s="181" t="n"/>
    </row>
    <row r="702">
      <c r="B702" s="179" t="n"/>
      <c r="C702" s="179" t="n"/>
      <c r="D702" s="179" t="n"/>
      <c r="E702" s="650" t="n"/>
      <c r="F702" s="178" t="n"/>
      <c r="G702" s="179" t="n"/>
      <c r="H702" s="178" t="n"/>
      <c r="I702" s="180" t="n"/>
      <c r="J702" s="649" t="n"/>
      <c r="K702" s="649" t="n"/>
      <c r="L702" s="173" t="n"/>
      <c r="M702" s="178" t="n"/>
      <c r="N702" s="178" t="n"/>
      <c r="O702" s="178" t="n"/>
      <c r="P702" s="178" t="n"/>
      <c r="Q702" s="181" t="n"/>
    </row>
    <row r="703">
      <c r="B703" s="179" t="n"/>
      <c r="C703" s="179" t="n"/>
      <c r="D703" s="179" t="n"/>
      <c r="E703" s="650" t="n"/>
      <c r="F703" s="178" t="n"/>
      <c r="G703" s="179" t="n"/>
      <c r="H703" s="178" t="n"/>
      <c r="I703" s="180" t="n"/>
      <c r="J703" s="649" t="n"/>
      <c r="K703" s="649" t="n"/>
      <c r="L703" s="173" t="n"/>
      <c r="M703" s="178" t="n"/>
      <c r="N703" s="178" t="n"/>
      <c r="O703" s="178" t="n"/>
      <c r="P703" s="178" t="n"/>
      <c r="Q703" s="181" t="n"/>
    </row>
    <row r="704">
      <c r="B704" s="179" t="n"/>
      <c r="C704" s="179" t="n"/>
      <c r="D704" s="179" t="n"/>
      <c r="E704" s="650" t="n"/>
      <c r="F704" s="178" t="n"/>
      <c r="G704" s="179" t="n"/>
      <c r="H704" s="178" t="n"/>
      <c r="I704" s="180" t="n"/>
      <c r="J704" s="649" t="n"/>
      <c r="K704" s="649" t="n"/>
      <c r="L704" s="173" t="n"/>
      <c r="M704" s="178" t="n"/>
      <c r="N704" s="178" t="n"/>
      <c r="O704" s="178" t="n"/>
      <c r="P704" s="178" t="n"/>
      <c r="Q704" s="181" t="n"/>
    </row>
    <row r="705">
      <c r="B705" s="179" t="n"/>
      <c r="C705" s="179" t="n"/>
      <c r="D705" s="179" t="n"/>
      <c r="E705" s="650" t="n"/>
      <c r="F705" s="178" t="n"/>
      <c r="G705" s="179" t="n"/>
      <c r="H705" s="178" t="n"/>
      <c r="I705" s="180" t="n"/>
      <c r="J705" s="649" t="n"/>
      <c r="K705" s="649" t="n"/>
      <c r="L705" s="173" t="n"/>
      <c r="M705" s="178" t="n"/>
      <c r="N705" s="178" t="n"/>
      <c r="O705" s="178" t="n"/>
      <c r="P705" s="178" t="n"/>
      <c r="Q705" s="181" t="n"/>
    </row>
    <row r="706">
      <c r="B706" s="179" t="n"/>
      <c r="C706" s="179" t="n"/>
      <c r="D706" s="179" t="n"/>
      <c r="E706" s="650" t="n"/>
      <c r="F706" s="178" t="n"/>
      <c r="G706" s="179" t="n"/>
      <c r="H706" s="178" t="n"/>
      <c r="I706" s="180" t="n"/>
      <c r="J706" s="649" t="n"/>
      <c r="K706" s="649" t="n"/>
      <c r="L706" s="173" t="n"/>
      <c r="M706" s="178" t="n"/>
      <c r="N706" s="178" t="n"/>
      <c r="O706" s="178" t="n"/>
      <c r="P706" s="178" t="n"/>
      <c r="Q706" s="181" t="n"/>
    </row>
    <row r="707">
      <c r="B707" s="179" t="n"/>
      <c r="C707" s="179" t="n"/>
      <c r="D707" s="179" t="n"/>
      <c r="E707" s="650" t="n"/>
      <c r="F707" s="178" t="n"/>
      <c r="G707" s="179" t="n"/>
      <c r="H707" s="178" t="n"/>
      <c r="I707" s="180" t="n"/>
      <c r="J707" s="649" t="n"/>
      <c r="K707" s="649" t="n"/>
      <c r="L707" s="173" t="n"/>
      <c r="M707" s="178" t="n"/>
      <c r="N707" s="178" t="n"/>
      <c r="O707" s="178" t="n"/>
      <c r="P707" s="178" t="n"/>
      <c r="Q707" s="181" t="n"/>
    </row>
    <row r="708">
      <c r="B708" s="179" t="n"/>
      <c r="C708" s="179" t="n"/>
      <c r="D708" s="179" t="n"/>
      <c r="E708" s="650" t="n"/>
      <c r="F708" s="178" t="n"/>
      <c r="G708" s="179" t="n"/>
      <c r="H708" s="178" t="n"/>
      <c r="I708" s="180" t="n"/>
      <c r="J708" s="649" t="n"/>
      <c r="K708" s="649" t="n"/>
      <c r="L708" s="173" t="n"/>
      <c r="M708" s="178" t="n"/>
      <c r="N708" s="178" t="n"/>
      <c r="O708" s="178" t="n"/>
      <c r="P708" s="178" t="n"/>
      <c r="Q708" s="181" t="n"/>
    </row>
    <row r="709">
      <c r="B709" s="179" t="n"/>
      <c r="C709" s="179" t="n"/>
      <c r="D709" s="179" t="n"/>
      <c r="E709" s="650" t="n"/>
      <c r="F709" s="178" t="n"/>
      <c r="G709" s="179" t="n"/>
      <c r="H709" s="178" t="n"/>
      <c r="I709" s="180" t="n"/>
      <c r="J709" s="649" t="n"/>
      <c r="K709" s="649" t="n"/>
      <c r="L709" s="173" t="n"/>
      <c r="M709" s="178" t="n"/>
      <c r="N709" s="178" t="n"/>
      <c r="O709" s="178" t="n"/>
      <c r="P709" s="178" t="n"/>
      <c r="Q709" s="181" t="n"/>
    </row>
    <row r="710">
      <c r="B710" s="179" t="n"/>
      <c r="C710" s="179" t="n"/>
      <c r="D710" s="179" t="n"/>
      <c r="E710" s="650" t="n"/>
      <c r="F710" s="178" t="n"/>
      <c r="G710" s="179" t="n"/>
      <c r="H710" s="178" t="n"/>
      <c r="I710" s="180" t="n"/>
      <c r="J710" s="649" t="n"/>
      <c r="K710" s="649" t="n"/>
      <c r="L710" s="173" t="n"/>
      <c r="M710" s="178" t="n"/>
      <c r="N710" s="178" t="n"/>
      <c r="O710" s="178" t="n"/>
      <c r="P710" s="178" t="n"/>
      <c r="Q710" s="181" t="n"/>
    </row>
    <row r="711">
      <c r="B711" s="179" t="n"/>
      <c r="C711" s="179" t="n"/>
      <c r="D711" s="179" t="n"/>
      <c r="E711" s="650" t="n"/>
      <c r="F711" s="178" t="n"/>
      <c r="G711" s="179" t="n"/>
      <c r="H711" s="178" t="n"/>
      <c r="I711" s="180" t="n"/>
      <c r="J711" s="649" t="n"/>
      <c r="K711" s="649" t="n"/>
      <c r="L711" s="173" t="n"/>
      <c r="M711" s="178" t="n"/>
      <c r="N711" s="178" t="n"/>
      <c r="O711" s="178" t="n"/>
      <c r="P711" s="178" t="n"/>
      <c r="Q711" s="181" t="n"/>
    </row>
    <row r="712">
      <c r="B712" s="179" t="n"/>
      <c r="C712" s="179" t="n"/>
      <c r="D712" s="179" t="n"/>
      <c r="E712" s="650" t="n"/>
      <c r="F712" s="178" t="n"/>
      <c r="G712" s="179" t="n"/>
      <c r="H712" s="178" t="n"/>
      <c r="I712" s="180" t="n"/>
      <c r="J712" s="649" t="n"/>
      <c r="K712" s="649" t="n"/>
      <c r="L712" s="173" t="n"/>
      <c r="M712" s="178" t="n"/>
      <c r="N712" s="178" t="n"/>
      <c r="O712" s="178" t="n"/>
      <c r="P712" s="178" t="n"/>
      <c r="Q712" s="181" t="n"/>
    </row>
    <row r="713">
      <c r="B713" s="179" t="n"/>
      <c r="C713" s="179" t="n"/>
      <c r="D713" s="179" t="n"/>
      <c r="E713" s="650" t="n"/>
      <c r="F713" s="178" t="n"/>
      <c r="G713" s="179" t="n"/>
      <c r="H713" s="178" t="n"/>
      <c r="I713" s="180" t="n"/>
      <c r="J713" s="649" t="n"/>
      <c r="K713" s="649" t="n"/>
      <c r="L713" s="173" t="n"/>
      <c r="M713" s="178" t="n"/>
      <c r="N713" s="178" t="n"/>
      <c r="O713" s="178" t="n"/>
      <c r="P713" s="178" t="n"/>
      <c r="Q713" s="181" t="n"/>
    </row>
    <row r="714">
      <c r="B714" s="179" t="n"/>
      <c r="C714" s="179" t="n"/>
      <c r="D714" s="179" t="n"/>
      <c r="E714" s="650" t="n"/>
      <c r="F714" s="178" t="n"/>
      <c r="G714" s="179" t="n"/>
      <c r="H714" s="178" t="n"/>
      <c r="I714" s="180" t="n"/>
      <c r="J714" s="649" t="n"/>
      <c r="K714" s="649" t="n"/>
      <c r="L714" s="173" t="n"/>
      <c r="M714" s="178" t="n"/>
      <c r="N714" s="178" t="n"/>
      <c r="O714" s="178" t="n"/>
      <c r="P714" s="178" t="n"/>
      <c r="Q714" s="181" t="n"/>
    </row>
    <row r="715">
      <c r="B715" s="179" t="n"/>
      <c r="C715" s="179" t="n"/>
      <c r="D715" s="179" t="n"/>
      <c r="E715" s="650" t="n"/>
      <c r="F715" s="178" t="n"/>
      <c r="G715" s="179" t="n"/>
      <c r="H715" s="178" t="n"/>
      <c r="I715" s="180" t="n"/>
      <c r="J715" s="649" t="n"/>
      <c r="K715" s="649" t="n"/>
      <c r="L715" s="173" t="n"/>
      <c r="M715" s="178" t="n"/>
      <c r="N715" s="178" t="n"/>
      <c r="O715" s="178" t="n"/>
      <c r="P715" s="178" t="n"/>
      <c r="Q715" s="181" t="n"/>
    </row>
    <row r="716">
      <c r="B716" s="179" t="n"/>
      <c r="C716" s="179" t="n"/>
      <c r="D716" s="179" t="n"/>
      <c r="E716" s="650" t="n"/>
      <c r="F716" s="178" t="n"/>
      <c r="G716" s="179" t="n"/>
      <c r="H716" s="178" t="n"/>
      <c r="I716" s="180" t="n"/>
      <c r="J716" s="649" t="n"/>
      <c r="K716" s="649" t="n"/>
      <c r="L716" s="173" t="n"/>
      <c r="M716" s="178" t="n"/>
      <c r="N716" s="178" t="n"/>
      <c r="O716" s="178" t="n"/>
      <c r="P716" s="178" t="n"/>
      <c r="Q716" s="181" t="n"/>
    </row>
    <row r="717">
      <c r="B717" s="179" t="n"/>
      <c r="C717" s="179" t="n"/>
      <c r="D717" s="179" t="n"/>
      <c r="E717" s="650" t="n"/>
      <c r="F717" s="178" t="n"/>
      <c r="G717" s="179" t="n"/>
      <c r="H717" s="178" t="n"/>
      <c r="I717" s="180" t="n"/>
      <c r="J717" s="649" t="n"/>
      <c r="K717" s="649" t="n"/>
      <c r="L717" s="173" t="n"/>
      <c r="M717" s="178" t="n"/>
      <c r="N717" s="178" t="n"/>
      <c r="O717" s="178" t="n"/>
      <c r="P717" s="178" t="n"/>
      <c r="Q717" s="181" t="n"/>
    </row>
    <row r="718">
      <c r="B718" s="179" t="n"/>
      <c r="C718" s="179" t="n"/>
      <c r="D718" s="179" t="n"/>
      <c r="E718" s="650" t="n"/>
      <c r="F718" s="178" t="n"/>
      <c r="G718" s="179" t="n"/>
      <c r="H718" s="178" t="n"/>
      <c r="I718" s="180" t="n"/>
      <c r="J718" s="649" t="n"/>
      <c r="K718" s="649" t="n"/>
      <c r="L718" s="173" t="n"/>
      <c r="M718" s="178" t="n"/>
      <c r="N718" s="178" t="n"/>
      <c r="O718" s="178" t="n"/>
      <c r="P718" s="178" t="n"/>
      <c r="Q718" s="181" t="n"/>
    </row>
    <row r="719">
      <c r="B719" s="179" t="n"/>
      <c r="C719" s="179" t="n"/>
      <c r="D719" s="179" t="n"/>
      <c r="E719" s="650" t="n"/>
      <c r="F719" s="178" t="n"/>
      <c r="G719" s="179" t="n"/>
      <c r="H719" s="178" t="n"/>
      <c r="I719" s="180" t="n"/>
      <c r="J719" s="649" t="n"/>
      <c r="K719" s="649" t="n"/>
      <c r="L719" s="173" t="n"/>
      <c r="M719" s="178" t="n"/>
      <c r="N719" s="178" t="n"/>
      <c r="O719" s="178" t="n"/>
      <c r="P719" s="178" t="n"/>
      <c r="Q719" s="181" t="n"/>
    </row>
    <row r="720">
      <c r="B720" s="179" t="n"/>
      <c r="C720" s="179" t="n"/>
      <c r="D720" s="179" t="n"/>
      <c r="E720" s="650" t="n"/>
      <c r="F720" s="178" t="n"/>
      <c r="G720" s="179" t="n"/>
      <c r="H720" s="178" t="n"/>
      <c r="I720" s="180" t="n"/>
      <c r="J720" s="649" t="n"/>
      <c r="K720" s="649" t="n"/>
      <c r="L720" s="173" t="n"/>
      <c r="M720" s="178" t="n"/>
      <c r="N720" s="178" t="n"/>
      <c r="O720" s="178" t="n"/>
      <c r="P720" s="178" t="n"/>
      <c r="Q720" s="181" t="n"/>
    </row>
    <row r="721">
      <c r="B721" s="179" t="n"/>
      <c r="C721" s="179" t="n"/>
      <c r="D721" s="179" t="n"/>
      <c r="E721" s="650" t="n"/>
      <c r="F721" s="178" t="n"/>
      <c r="G721" s="179" t="n"/>
      <c r="H721" s="178" t="n"/>
      <c r="I721" s="180" t="n"/>
      <c r="J721" s="649" t="n"/>
      <c r="K721" s="649" t="n"/>
      <c r="L721" s="173" t="n"/>
      <c r="M721" s="178" t="n"/>
      <c r="N721" s="178" t="n"/>
      <c r="O721" s="178" t="n"/>
      <c r="P721" s="178" t="n"/>
      <c r="Q721" s="181" t="n"/>
    </row>
    <row r="722">
      <c r="B722" s="179" t="n"/>
      <c r="C722" s="179" t="n"/>
      <c r="D722" s="179" t="n"/>
      <c r="E722" s="650" t="n"/>
      <c r="F722" s="178" t="n"/>
      <c r="G722" s="179" t="n"/>
      <c r="H722" s="178" t="n"/>
      <c r="I722" s="180" t="n"/>
      <c r="J722" s="649" t="n"/>
      <c r="K722" s="649" t="n"/>
      <c r="L722" s="173" t="n"/>
      <c r="M722" s="178" t="n"/>
      <c r="N722" s="178" t="n"/>
      <c r="O722" s="178" t="n"/>
      <c r="P722" s="178" t="n"/>
      <c r="Q722" s="181" t="n"/>
    </row>
    <row r="723">
      <c r="B723" s="179" t="n"/>
      <c r="C723" s="179" t="n"/>
      <c r="D723" s="179" t="n"/>
      <c r="E723" s="650" t="n"/>
      <c r="F723" s="178" t="n"/>
      <c r="G723" s="179" t="n"/>
      <c r="H723" s="178" t="n"/>
      <c r="I723" s="180" t="n"/>
      <c r="J723" s="649" t="n"/>
      <c r="K723" s="649" t="n"/>
      <c r="L723" s="173" t="n"/>
      <c r="M723" s="178" t="n"/>
      <c r="N723" s="178" t="n"/>
      <c r="O723" s="178" t="n"/>
      <c r="P723" s="178" t="n"/>
      <c r="Q723" s="181" t="n"/>
    </row>
    <row r="724">
      <c r="B724" s="179" t="n"/>
      <c r="C724" s="179" t="n"/>
      <c r="D724" s="179" t="n"/>
      <c r="E724" s="650" t="n"/>
      <c r="F724" s="178" t="n"/>
      <c r="G724" s="179" t="n"/>
      <c r="H724" s="178" t="n"/>
      <c r="I724" s="180" t="n"/>
      <c r="J724" s="649" t="n"/>
      <c r="K724" s="649" t="n"/>
      <c r="L724" s="173" t="n"/>
      <c r="M724" s="178" t="n"/>
      <c r="N724" s="178" t="n"/>
      <c r="O724" s="178" t="n"/>
      <c r="P724" s="178" t="n"/>
      <c r="Q724" s="181" t="n"/>
    </row>
    <row r="725">
      <c r="B725" s="179" t="n"/>
      <c r="C725" s="179" t="n"/>
      <c r="D725" s="179" t="n"/>
      <c r="E725" s="650" t="n"/>
      <c r="F725" s="178" t="n"/>
      <c r="G725" s="179" t="n"/>
      <c r="H725" s="178" t="n"/>
      <c r="I725" s="180" t="n"/>
      <c r="J725" s="649" t="n"/>
      <c r="K725" s="649" t="n"/>
      <c r="L725" s="173" t="n"/>
      <c r="M725" s="178" t="n"/>
      <c r="N725" s="178" t="n"/>
      <c r="O725" s="178" t="n"/>
      <c r="P725" s="178" t="n"/>
      <c r="Q725" s="181" t="n"/>
    </row>
    <row r="726">
      <c r="B726" s="179" t="n"/>
      <c r="C726" s="179" t="n"/>
      <c r="D726" s="179" t="n"/>
      <c r="E726" s="650" t="n"/>
      <c r="F726" s="178" t="n"/>
      <c r="G726" s="179" t="n"/>
      <c r="H726" s="178" t="n"/>
      <c r="I726" s="180" t="n"/>
      <c r="J726" s="649" t="n"/>
      <c r="K726" s="649" t="n"/>
      <c r="L726" s="173" t="n"/>
      <c r="M726" s="178" t="n"/>
      <c r="N726" s="178" t="n"/>
      <c r="O726" s="178" t="n"/>
      <c r="P726" s="178" t="n"/>
      <c r="Q726" s="181" t="n"/>
    </row>
    <row r="727">
      <c r="B727" s="179" t="n"/>
      <c r="C727" s="179" t="n"/>
      <c r="D727" s="179" t="n"/>
      <c r="E727" s="650" t="n"/>
      <c r="F727" s="178" t="n"/>
      <c r="G727" s="179" t="n"/>
      <c r="H727" s="178" t="n"/>
      <c r="I727" s="180" t="n"/>
      <c r="J727" s="649" t="n"/>
      <c r="K727" s="649" t="n"/>
      <c r="L727" s="173" t="n"/>
      <c r="M727" s="178" t="n"/>
      <c r="N727" s="178" t="n"/>
      <c r="O727" s="178" t="n"/>
      <c r="P727" s="178" t="n"/>
      <c r="Q727" s="181" t="n"/>
    </row>
    <row r="728">
      <c r="B728" s="179" t="n"/>
      <c r="C728" s="179" t="n"/>
      <c r="D728" s="179" t="n"/>
      <c r="E728" s="650" t="n"/>
      <c r="F728" s="178" t="n"/>
      <c r="G728" s="179" t="n"/>
      <c r="H728" s="178" t="n"/>
      <c r="I728" s="180" t="n"/>
      <c r="J728" s="649" t="n"/>
      <c r="K728" s="649" t="n"/>
      <c r="L728" s="173" t="n"/>
      <c r="M728" s="178" t="n"/>
      <c r="N728" s="178" t="n"/>
      <c r="O728" s="178" t="n"/>
      <c r="P728" s="178" t="n"/>
      <c r="Q728" s="181" t="n"/>
    </row>
    <row r="729">
      <c r="B729" s="179" t="n"/>
      <c r="C729" s="179" t="n"/>
      <c r="D729" s="179" t="n"/>
      <c r="E729" s="650" t="n"/>
      <c r="F729" s="178" t="n"/>
      <c r="G729" s="179" t="n"/>
      <c r="H729" s="178" t="n"/>
      <c r="I729" s="180" t="n"/>
      <c r="J729" s="649" t="n"/>
      <c r="K729" s="649" t="n"/>
      <c r="L729" s="173" t="n"/>
      <c r="M729" s="178" t="n"/>
      <c r="N729" s="178" t="n"/>
      <c r="O729" s="178" t="n"/>
      <c r="P729" s="178" t="n"/>
      <c r="Q729" s="181" t="n"/>
    </row>
    <row r="730">
      <c r="B730" s="179" t="n"/>
      <c r="C730" s="179" t="n"/>
      <c r="D730" s="179" t="n"/>
      <c r="E730" s="650" t="n"/>
      <c r="F730" s="178" t="n"/>
      <c r="G730" s="179" t="n"/>
      <c r="H730" s="178" t="n"/>
      <c r="I730" s="180" t="n"/>
      <c r="J730" s="649" t="n"/>
      <c r="K730" s="649" t="n"/>
      <c r="L730" s="173" t="n"/>
      <c r="M730" s="178" t="n"/>
      <c r="N730" s="178" t="n"/>
      <c r="O730" s="178" t="n"/>
      <c r="P730" s="178" t="n"/>
      <c r="Q730" s="181" t="n"/>
    </row>
    <row r="731">
      <c r="B731" s="179" t="n"/>
      <c r="C731" s="179" t="n"/>
      <c r="D731" s="179" t="n"/>
      <c r="E731" s="650" t="n"/>
      <c r="F731" s="178" t="n"/>
      <c r="G731" s="179" t="n"/>
      <c r="H731" s="178" t="n"/>
      <c r="I731" s="180" t="n"/>
      <c r="J731" s="649" t="n"/>
      <c r="K731" s="649" t="n"/>
      <c r="L731" s="173" t="n"/>
      <c r="M731" s="178" t="n"/>
      <c r="N731" s="178" t="n"/>
      <c r="O731" s="178" t="n"/>
      <c r="P731" s="178" t="n"/>
      <c r="Q731" s="181" t="n"/>
    </row>
    <row r="732">
      <c r="B732" s="179" t="n"/>
      <c r="C732" s="179" t="n"/>
      <c r="D732" s="179" t="n"/>
      <c r="E732" s="650" t="n"/>
      <c r="F732" s="178" t="n"/>
      <c r="G732" s="179" t="n"/>
      <c r="H732" s="178" t="n"/>
      <c r="I732" s="180" t="n"/>
      <c r="J732" s="649" t="n"/>
      <c r="K732" s="649" t="n"/>
      <c r="L732" s="173" t="n"/>
      <c r="M732" s="178" t="n"/>
      <c r="N732" s="178" t="n"/>
      <c r="O732" s="178" t="n"/>
      <c r="P732" s="178" t="n"/>
      <c r="Q732" s="181" t="n"/>
    </row>
    <row r="733">
      <c r="B733" s="179" t="n"/>
      <c r="C733" s="179" t="n"/>
      <c r="D733" s="179" t="n"/>
      <c r="E733" s="650" t="n"/>
      <c r="F733" s="178" t="n"/>
      <c r="G733" s="179" t="n"/>
      <c r="H733" s="178" t="n"/>
      <c r="I733" s="180" t="n"/>
      <c r="J733" s="649" t="n"/>
      <c r="K733" s="649" t="n"/>
      <c r="L733" s="173" t="n"/>
      <c r="M733" s="178" t="n"/>
      <c r="N733" s="178" t="n"/>
      <c r="O733" s="178" t="n"/>
      <c r="P733" s="178" t="n"/>
      <c r="Q733" s="181" t="n"/>
    </row>
    <row r="734">
      <c r="B734" s="179" t="n"/>
      <c r="C734" s="179" t="n"/>
      <c r="D734" s="179" t="n"/>
      <c r="E734" s="650" t="n"/>
      <c r="F734" s="178" t="n"/>
      <c r="G734" s="179" t="n"/>
      <c r="H734" s="178" t="n"/>
      <c r="I734" s="180" t="n"/>
      <c r="J734" s="649" t="n"/>
      <c r="K734" s="649" t="n"/>
      <c r="L734" s="173" t="n"/>
      <c r="M734" s="178" t="n"/>
      <c r="N734" s="178" t="n"/>
      <c r="O734" s="178" t="n"/>
      <c r="P734" s="178" t="n"/>
      <c r="Q734" s="181" t="n"/>
    </row>
    <row r="735">
      <c r="B735" s="179" t="n"/>
      <c r="C735" s="179" t="n"/>
      <c r="D735" s="179" t="n"/>
      <c r="E735" s="650" t="n"/>
      <c r="F735" s="178" t="n"/>
      <c r="G735" s="179" t="n"/>
      <c r="H735" s="178" t="n"/>
      <c r="I735" s="180" t="n"/>
      <c r="J735" s="649" t="n"/>
      <c r="K735" s="649" t="n"/>
      <c r="L735" s="173" t="n"/>
      <c r="M735" s="178" t="n"/>
      <c r="N735" s="178" t="n"/>
      <c r="O735" s="178" t="n"/>
      <c r="P735" s="178" t="n"/>
      <c r="Q735" s="181" t="n"/>
    </row>
    <row r="736">
      <c r="B736" s="179" t="n"/>
      <c r="C736" s="179" t="n"/>
      <c r="D736" s="179" t="n"/>
      <c r="E736" s="650" t="n"/>
      <c r="F736" s="178" t="n"/>
      <c r="G736" s="179" t="n"/>
      <c r="H736" s="178" t="n"/>
      <c r="I736" s="180" t="n"/>
      <c r="J736" s="649" t="n"/>
      <c r="K736" s="649" t="n"/>
      <c r="L736" s="173" t="n"/>
      <c r="M736" s="178" t="n"/>
      <c r="N736" s="178" t="n"/>
      <c r="O736" s="178" t="n"/>
      <c r="P736" s="178" t="n"/>
      <c r="Q736" s="181" t="n"/>
    </row>
    <row r="737">
      <c r="B737" s="179" t="n"/>
      <c r="C737" s="179" t="n"/>
      <c r="D737" s="179" t="n"/>
      <c r="E737" s="650" t="n"/>
      <c r="F737" s="178" t="n"/>
      <c r="G737" s="179" t="n"/>
      <c r="H737" s="178" t="n"/>
      <c r="I737" s="180" t="n"/>
      <c r="J737" s="649" t="n"/>
      <c r="K737" s="649" t="n"/>
      <c r="L737" s="173" t="n"/>
      <c r="M737" s="178" t="n"/>
      <c r="N737" s="178" t="n"/>
      <c r="O737" s="178" t="n"/>
      <c r="P737" s="178" t="n"/>
      <c r="Q737" s="181" t="n"/>
    </row>
    <row r="738">
      <c r="B738" s="179" t="n"/>
      <c r="C738" s="179" t="n"/>
      <c r="D738" s="179" t="n"/>
      <c r="E738" s="650" t="n"/>
      <c r="F738" s="178" t="n"/>
      <c r="G738" s="179" t="n"/>
      <c r="H738" s="178" t="n"/>
      <c r="I738" s="180" t="n"/>
      <c r="J738" s="649" t="n"/>
      <c r="K738" s="649" t="n"/>
      <c r="L738" s="173" t="n"/>
      <c r="M738" s="178" t="n"/>
      <c r="N738" s="178" t="n"/>
      <c r="O738" s="178" t="n"/>
      <c r="P738" s="178" t="n"/>
      <c r="Q738" s="181" t="n"/>
    </row>
    <row r="739">
      <c r="B739" s="179" t="n"/>
      <c r="C739" s="179" t="n"/>
      <c r="D739" s="179" t="n"/>
      <c r="E739" s="650" t="n"/>
      <c r="F739" s="178" t="n"/>
      <c r="G739" s="179" t="n"/>
      <c r="H739" s="178" t="n"/>
      <c r="I739" s="180" t="n"/>
      <c r="J739" s="649" t="n"/>
      <c r="K739" s="649" t="n"/>
      <c r="L739" s="173" t="n"/>
      <c r="M739" s="178" t="n"/>
      <c r="N739" s="178" t="n"/>
      <c r="O739" s="178" t="n"/>
      <c r="P739" s="178" t="n"/>
      <c r="Q739" s="181" t="n"/>
    </row>
    <row r="740">
      <c r="B740" s="179" t="n"/>
      <c r="C740" s="179" t="n"/>
      <c r="D740" s="179" t="n"/>
      <c r="E740" s="650" t="n"/>
      <c r="F740" s="178" t="n"/>
      <c r="G740" s="179" t="n"/>
      <c r="H740" s="178" t="n"/>
      <c r="I740" s="180" t="n"/>
      <c r="J740" s="649" t="n"/>
      <c r="K740" s="649" t="n"/>
      <c r="L740" s="173" t="n"/>
      <c r="M740" s="178" t="n"/>
      <c r="N740" s="178" t="n"/>
      <c r="O740" s="178" t="n"/>
      <c r="P740" s="178" t="n"/>
      <c r="Q740" s="181" t="n"/>
    </row>
    <row r="741">
      <c r="B741" s="179" t="n"/>
      <c r="C741" s="179" t="n"/>
      <c r="D741" s="179" t="n"/>
      <c r="E741" s="650" t="n"/>
      <c r="F741" s="178" t="n"/>
      <c r="G741" s="179" t="n"/>
      <c r="H741" s="178" t="n"/>
      <c r="I741" s="180" t="n"/>
      <c r="J741" s="649" t="n"/>
      <c r="K741" s="649" t="n"/>
      <c r="L741" s="173" t="n"/>
      <c r="M741" s="178" t="n"/>
      <c r="N741" s="178" t="n"/>
      <c r="O741" s="178" t="n"/>
      <c r="P741" s="178" t="n"/>
      <c r="Q741" s="181" t="n"/>
    </row>
    <row r="742">
      <c r="B742" s="179" t="n"/>
      <c r="C742" s="179" t="n"/>
      <c r="D742" s="179" t="n"/>
      <c r="E742" s="650" t="n"/>
      <c r="F742" s="178" t="n"/>
      <c r="G742" s="179" t="n"/>
      <c r="H742" s="178" t="n"/>
      <c r="I742" s="180" t="n"/>
      <c r="J742" s="649" t="n"/>
      <c r="K742" s="649" t="n"/>
      <c r="L742" s="173" t="n"/>
      <c r="M742" s="178" t="n"/>
      <c r="N742" s="178" t="n"/>
      <c r="O742" s="178" t="n"/>
      <c r="P742" s="178" t="n"/>
      <c r="Q742" s="181" t="n"/>
    </row>
    <row r="743">
      <c r="B743" s="179" t="n"/>
      <c r="C743" s="179" t="n"/>
      <c r="D743" s="179" t="n"/>
      <c r="E743" s="650" t="n"/>
      <c r="F743" s="178" t="n"/>
      <c r="G743" s="179" t="n"/>
      <c r="H743" s="178" t="n"/>
      <c r="I743" s="180" t="n"/>
      <c r="J743" s="649" t="n"/>
      <c r="K743" s="649" t="n"/>
      <c r="L743" s="173" t="n"/>
      <c r="M743" s="178" t="n"/>
      <c r="N743" s="178" t="n"/>
      <c r="O743" s="178" t="n"/>
      <c r="P743" s="178" t="n"/>
      <c r="Q743" s="181" t="n"/>
    </row>
    <row r="744">
      <c r="B744" s="179" t="n"/>
      <c r="C744" s="179" t="n"/>
      <c r="D744" s="179" t="n"/>
      <c r="E744" s="650" t="n"/>
      <c r="F744" s="178" t="n"/>
      <c r="G744" s="179" t="n"/>
      <c r="H744" s="178" t="n"/>
      <c r="I744" s="180" t="n"/>
      <c r="J744" s="649" t="n"/>
      <c r="K744" s="649" t="n"/>
      <c r="L744" s="173" t="n"/>
      <c r="M744" s="178" t="n"/>
      <c r="N744" s="178" t="n"/>
      <c r="O744" s="178" t="n"/>
      <c r="P744" s="178" t="n"/>
      <c r="Q744" s="181" t="n"/>
    </row>
    <row r="745">
      <c r="B745" s="179" t="n"/>
      <c r="C745" s="179" t="n"/>
      <c r="D745" s="179" t="n"/>
      <c r="E745" s="650" t="n"/>
      <c r="F745" s="178" t="n"/>
      <c r="G745" s="179" t="n"/>
      <c r="H745" s="178" t="n"/>
      <c r="I745" s="180" t="n"/>
      <c r="J745" s="649" t="n"/>
      <c r="K745" s="649" t="n"/>
      <c r="L745" s="173" t="n"/>
      <c r="M745" s="178" t="n"/>
      <c r="N745" s="178" t="n"/>
      <c r="O745" s="178" t="n"/>
      <c r="P745" s="178" t="n"/>
      <c r="Q745" s="181" t="n"/>
    </row>
    <row r="746">
      <c r="B746" s="179" t="n"/>
      <c r="C746" s="179" t="n"/>
      <c r="D746" s="179" t="n"/>
      <c r="E746" s="650" t="n"/>
      <c r="F746" s="178" t="n"/>
      <c r="G746" s="179" t="n"/>
      <c r="H746" s="178" t="n"/>
      <c r="I746" s="180" t="n"/>
      <c r="J746" s="649" t="n"/>
      <c r="K746" s="649" t="n"/>
      <c r="L746" s="173" t="n"/>
      <c r="M746" s="178" t="n"/>
      <c r="N746" s="178" t="n"/>
      <c r="O746" s="178" t="n"/>
      <c r="P746" s="178" t="n"/>
      <c r="Q746" s="181" t="n"/>
    </row>
    <row r="747">
      <c r="B747" s="179" t="n"/>
      <c r="C747" s="179" t="n"/>
      <c r="D747" s="179" t="n"/>
      <c r="E747" s="650" t="n"/>
      <c r="F747" s="178" t="n"/>
      <c r="G747" s="179" t="n"/>
      <c r="H747" s="178" t="n"/>
      <c r="I747" s="180" t="n"/>
      <c r="J747" s="649" t="n"/>
      <c r="K747" s="649" t="n"/>
      <c r="L747" s="173" t="n"/>
      <c r="M747" s="178" t="n"/>
      <c r="N747" s="178" t="n"/>
      <c r="O747" s="178" t="n"/>
      <c r="P747" s="178" t="n"/>
      <c r="Q747" s="181" t="n"/>
    </row>
    <row r="748">
      <c r="B748" s="179" t="n"/>
      <c r="C748" s="179" t="n"/>
      <c r="D748" s="179" t="n"/>
      <c r="E748" s="650" t="n"/>
      <c r="F748" s="178" t="n"/>
      <c r="G748" s="179" t="n"/>
      <c r="H748" s="178" t="n"/>
      <c r="I748" s="180" t="n"/>
      <c r="J748" s="649" t="n"/>
      <c r="K748" s="649" t="n"/>
      <c r="L748" s="173" t="n"/>
      <c r="M748" s="178" t="n"/>
      <c r="N748" s="178" t="n"/>
      <c r="O748" s="178" t="n"/>
      <c r="P748" s="178" t="n"/>
      <c r="Q748" s="181" t="n"/>
    </row>
    <row r="749">
      <c r="B749" s="179" t="n"/>
      <c r="C749" s="179" t="n"/>
      <c r="D749" s="179" t="n"/>
      <c r="E749" s="650" t="n"/>
      <c r="F749" s="178" t="n"/>
      <c r="G749" s="179" t="n"/>
      <c r="H749" s="178" t="n"/>
      <c r="I749" s="180" t="n"/>
      <c r="J749" s="649" t="n"/>
      <c r="K749" s="649" t="n"/>
      <c r="L749" s="173" t="n"/>
      <c r="M749" s="178" t="n"/>
      <c r="N749" s="178" t="n"/>
      <c r="O749" s="178" t="n"/>
      <c r="P749" s="178" t="n"/>
      <c r="Q749" s="181" t="n"/>
    </row>
    <row r="750">
      <c r="B750" s="179" t="n"/>
      <c r="C750" s="179" t="n"/>
      <c r="D750" s="179" t="n"/>
      <c r="E750" s="650" t="n"/>
      <c r="F750" s="178" t="n"/>
      <c r="G750" s="179" t="n"/>
      <c r="H750" s="178" t="n"/>
      <c r="I750" s="180" t="n"/>
      <c r="J750" s="649" t="n"/>
      <c r="K750" s="649" t="n"/>
      <c r="L750" s="173" t="n"/>
      <c r="M750" s="178" t="n"/>
      <c r="N750" s="178" t="n"/>
      <c r="O750" s="178" t="n"/>
      <c r="P750" s="178" t="n"/>
      <c r="Q750" s="181" t="n"/>
    </row>
    <row r="751">
      <c r="B751" s="179" t="n"/>
      <c r="C751" s="179" t="n"/>
      <c r="D751" s="179" t="n"/>
      <c r="E751" s="650" t="n"/>
      <c r="F751" s="178" t="n"/>
      <c r="G751" s="179" t="n"/>
      <c r="H751" s="178" t="n"/>
      <c r="I751" s="180" t="n"/>
      <c r="J751" s="649" t="n"/>
      <c r="K751" s="649" t="n"/>
      <c r="L751" s="173" t="n"/>
      <c r="M751" s="178" t="n"/>
      <c r="N751" s="178" t="n"/>
      <c r="O751" s="178" t="n"/>
      <c r="P751" s="178" t="n"/>
      <c r="Q751" s="181" t="n"/>
    </row>
    <row r="752">
      <c r="B752" s="179" t="n"/>
      <c r="C752" s="179" t="n"/>
      <c r="D752" s="179" t="n"/>
      <c r="E752" s="650" t="n"/>
      <c r="F752" s="178" t="n"/>
      <c r="G752" s="179" t="n"/>
      <c r="H752" s="178" t="n"/>
      <c r="I752" s="180" t="n"/>
      <c r="J752" s="649" t="n"/>
      <c r="K752" s="649" t="n"/>
      <c r="L752" s="173" t="n"/>
      <c r="M752" s="178" t="n"/>
      <c r="N752" s="178" t="n"/>
      <c r="O752" s="178" t="n"/>
      <c r="P752" s="178" t="n"/>
      <c r="Q752" s="181" t="n"/>
    </row>
    <row r="753">
      <c r="B753" s="179" t="n"/>
      <c r="C753" s="179" t="n"/>
      <c r="D753" s="179" t="n"/>
      <c r="E753" s="650" t="n"/>
      <c r="F753" s="178" t="n"/>
      <c r="G753" s="179" t="n"/>
      <c r="H753" s="178" t="n"/>
      <c r="I753" s="180" t="n"/>
      <c r="J753" s="649" t="n"/>
      <c r="K753" s="649" t="n"/>
      <c r="L753" s="173" t="n"/>
      <c r="M753" s="178" t="n"/>
      <c r="N753" s="178" t="n"/>
      <c r="O753" s="178" t="n"/>
      <c r="P753" s="178" t="n"/>
      <c r="Q753" s="181" t="n"/>
    </row>
    <row r="754">
      <c r="B754" s="179" t="n"/>
      <c r="C754" s="179" t="n"/>
      <c r="D754" s="179" t="n"/>
      <c r="E754" s="650" t="n"/>
      <c r="F754" s="178" t="n"/>
      <c r="G754" s="179" t="n"/>
      <c r="H754" s="178" t="n"/>
      <c r="I754" s="180" t="n"/>
      <c r="J754" s="649" t="n"/>
      <c r="K754" s="649" t="n"/>
      <c r="L754" s="173" t="n"/>
      <c r="M754" s="178" t="n"/>
      <c r="N754" s="178" t="n"/>
      <c r="O754" s="178" t="n"/>
      <c r="P754" s="178" t="n"/>
      <c r="Q754" s="181" t="n"/>
    </row>
    <row r="755">
      <c r="B755" s="179" t="n"/>
      <c r="C755" s="179" t="n"/>
      <c r="D755" s="179" t="n"/>
      <c r="E755" s="650" t="n"/>
      <c r="F755" s="178" t="n"/>
      <c r="G755" s="179" t="n"/>
      <c r="H755" s="178" t="n"/>
      <c r="I755" s="180" t="n"/>
      <c r="J755" s="649" t="n"/>
      <c r="K755" s="649" t="n"/>
      <c r="L755" s="173" t="n"/>
      <c r="M755" s="178" t="n"/>
      <c r="N755" s="178" t="n"/>
      <c r="O755" s="178" t="n"/>
      <c r="P755" s="178" t="n"/>
      <c r="Q755" s="181" t="n"/>
    </row>
    <row r="756">
      <c r="B756" s="179" t="n"/>
      <c r="C756" s="179" t="n"/>
      <c r="D756" s="179" t="n"/>
      <c r="E756" s="650" t="n"/>
      <c r="F756" s="178" t="n"/>
      <c r="G756" s="179" t="n"/>
      <c r="H756" s="178" t="n"/>
      <c r="I756" s="180" t="n"/>
      <c r="J756" s="649" t="n"/>
      <c r="K756" s="649" t="n"/>
      <c r="L756" s="173" t="n"/>
      <c r="M756" s="178" t="n"/>
      <c r="N756" s="178" t="n"/>
      <c r="O756" s="178" t="n"/>
      <c r="P756" s="178" t="n"/>
      <c r="Q756" s="181" t="n"/>
    </row>
    <row r="757">
      <c r="B757" s="179" t="n"/>
      <c r="C757" s="179" t="n"/>
      <c r="D757" s="179" t="n"/>
      <c r="E757" s="650" t="n"/>
      <c r="F757" s="178" t="n"/>
      <c r="G757" s="179" t="n"/>
      <c r="H757" s="178" t="n"/>
      <c r="I757" s="180" t="n"/>
      <c r="J757" s="649" t="n"/>
      <c r="K757" s="649" t="n"/>
      <c r="L757" s="173" t="n"/>
      <c r="M757" s="178" t="n"/>
      <c r="N757" s="178" t="n"/>
      <c r="O757" s="178" t="n"/>
      <c r="P757" s="178" t="n"/>
      <c r="Q757" s="181" t="n"/>
    </row>
    <row r="758">
      <c r="B758" s="179" t="n"/>
      <c r="C758" s="179" t="n"/>
      <c r="D758" s="179" t="n"/>
      <c r="E758" s="650" t="n"/>
      <c r="F758" s="178" t="n"/>
      <c r="G758" s="179" t="n"/>
      <c r="H758" s="178" t="n"/>
      <c r="I758" s="180" t="n"/>
      <c r="J758" s="649" t="n"/>
      <c r="K758" s="649" t="n"/>
      <c r="L758" s="173" t="n"/>
      <c r="M758" s="178" t="n"/>
      <c r="N758" s="178" t="n"/>
      <c r="O758" s="178" t="n"/>
      <c r="P758" s="178" t="n"/>
      <c r="Q758" s="181" t="n"/>
    </row>
    <row r="759">
      <c r="B759" s="179" t="n"/>
      <c r="C759" s="179" t="n"/>
      <c r="D759" s="179" t="n"/>
      <c r="E759" s="650" t="n"/>
      <c r="F759" s="178" t="n"/>
      <c r="G759" s="179" t="n"/>
      <c r="H759" s="178" t="n"/>
      <c r="I759" s="180" t="n"/>
      <c r="J759" s="649" t="n"/>
      <c r="K759" s="649" t="n"/>
      <c r="L759" s="173" t="n"/>
      <c r="M759" s="178" t="n"/>
      <c r="N759" s="178" t="n"/>
      <c r="O759" s="178" t="n"/>
      <c r="P759" s="178" t="n"/>
      <c r="Q759" s="181" t="n"/>
    </row>
    <row r="760">
      <c r="B760" s="179" t="n"/>
      <c r="C760" s="179" t="n"/>
      <c r="D760" s="179" t="n"/>
      <c r="E760" s="650" t="n"/>
      <c r="F760" s="178" t="n"/>
      <c r="G760" s="179" t="n"/>
      <c r="H760" s="178" t="n"/>
      <c r="I760" s="180" t="n"/>
      <c r="J760" s="649" t="n"/>
      <c r="K760" s="649" t="n"/>
      <c r="L760" s="173" t="n"/>
      <c r="M760" s="178" t="n"/>
      <c r="N760" s="178" t="n"/>
      <c r="O760" s="178" t="n"/>
      <c r="P760" s="178" t="n"/>
      <c r="Q760" s="181" t="n"/>
    </row>
    <row r="761">
      <c r="B761" s="179" t="n"/>
      <c r="C761" s="179" t="n"/>
      <c r="D761" s="179" t="n"/>
      <c r="E761" s="650" t="n"/>
      <c r="F761" s="178" t="n"/>
      <c r="G761" s="179" t="n"/>
      <c r="H761" s="178" t="n"/>
      <c r="I761" s="180" t="n"/>
      <c r="J761" s="649" t="n"/>
      <c r="K761" s="649" t="n"/>
      <c r="L761" s="173" t="n"/>
      <c r="M761" s="178" t="n"/>
      <c r="N761" s="178" t="n"/>
      <c r="O761" s="178" t="n"/>
      <c r="P761" s="178" t="n"/>
      <c r="Q761" s="181" t="n"/>
    </row>
    <row r="762">
      <c r="B762" s="179" t="n"/>
      <c r="C762" s="179" t="n"/>
      <c r="D762" s="179" t="n"/>
      <c r="E762" s="650" t="n"/>
      <c r="F762" s="178" t="n"/>
      <c r="G762" s="179" t="n"/>
      <c r="H762" s="178" t="n"/>
      <c r="I762" s="180" t="n"/>
      <c r="J762" s="649" t="n"/>
      <c r="K762" s="649" t="n"/>
      <c r="L762" s="173" t="n"/>
      <c r="M762" s="178" t="n"/>
      <c r="N762" s="178" t="n"/>
      <c r="O762" s="178" t="n"/>
      <c r="P762" s="178" t="n"/>
      <c r="Q762" s="181" t="n"/>
    </row>
    <row r="763">
      <c r="B763" s="179" t="n"/>
      <c r="C763" s="179" t="n"/>
      <c r="D763" s="179" t="n"/>
      <c r="E763" s="650" t="n"/>
      <c r="F763" s="178" t="n"/>
      <c r="G763" s="179" t="n"/>
      <c r="H763" s="178" t="n"/>
      <c r="I763" s="180" t="n"/>
      <c r="J763" s="649" t="n"/>
      <c r="K763" s="649" t="n"/>
      <c r="L763" s="173" t="n"/>
      <c r="M763" s="178" t="n"/>
      <c r="N763" s="178" t="n"/>
      <c r="O763" s="178" t="n"/>
      <c r="P763" s="178" t="n"/>
      <c r="Q763" s="181" t="n"/>
    </row>
    <row r="764">
      <c r="B764" s="179" t="n"/>
      <c r="C764" s="179" t="n"/>
      <c r="D764" s="179" t="n"/>
      <c r="E764" s="650" t="n"/>
      <c r="F764" s="178" t="n"/>
      <c r="G764" s="179" t="n"/>
      <c r="H764" s="178" t="n"/>
      <c r="I764" s="180" t="n"/>
      <c r="J764" s="649" t="n"/>
      <c r="K764" s="649" t="n"/>
      <c r="L764" s="173" t="n"/>
      <c r="M764" s="178" t="n"/>
      <c r="N764" s="178" t="n"/>
      <c r="O764" s="178" t="n"/>
      <c r="P764" s="178" t="n"/>
      <c r="Q764" s="181" t="n"/>
    </row>
    <row r="765">
      <c r="B765" s="179" t="n"/>
      <c r="C765" s="179" t="n"/>
      <c r="D765" s="179" t="n"/>
      <c r="E765" s="650" t="n"/>
      <c r="F765" s="178" t="n"/>
      <c r="G765" s="179" t="n"/>
      <c r="H765" s="178" t="n"/>
      <c r="I765" s="180" t="n"/>
      <c r="J765" s="649" t="n"/>
      <c r="K765" s="649" t="n"/>
      <c r="L765" s="173" t="n"/>
      <c r="M765" s="178" t="n"/>
      <c r="N765" s="178" t="n"/>
      <c r="O765" s="178" t="n"/>
      <c r="P765" s="178" t="n"/>
      <c r="Q765" s="181" t="n"/>
    </row>
    <row r="766">
      <c r="B766" s="179" t="n"/>
      <c r="C766" s="179" t="n"/>
      <c r="D766" s="179" t="n"/>
      <c r="E766" s="650" t="n"/>
      <c r="F766" s="178" t="n"/>
      <c r="G766" s="179" t="n"/>
      <c r="H766" s="178" t="n"/>
      <c r="I766" s="180" t="n"/>
      <c r="J766" s="649" t="n"/>
      <c r="K766" s="649" t="n"/>
      <c r="L766" s="173" t="n"/>
      <c r="M766" s="178" t="n"/>
      <c r="N766" s="178" t="n"/>
      <c r="O766" s="178" t="n"/>
      <c r="P766" s="178" t="n"/>
      <c r="Q766" s="181" t="n"/>
    </row>
    <row r="767">
      <c r="B767" s="179" t="n"/>
      <c r="C767" s="179" t="n"/>
      <c r="D767" s="179" t="n"/>
      <c r="E767" s="650" t="n"/>
      <c r="F767" s="178" t="n"/>
      <c r="G767" s="179" t="n"/>
      <c r="H767" s="178" t="n"/>
      <c r="I767" s="180" t="n"/>
      <c r="J767" s="649" t="n"/>
      <c r="K767" s="649" t="n"/>
      <c r="L767" s="173" t="n"/>
      <c r="M767" s="178" t="n"/>
      <c r="N767" s="178" t="n"/>
      <c r="O767" s="178" t="n"/>
      <c r="P767" s="178" t="n"/>
      <c r="Q767" s="181" t="n"/>
    </row>
    <row r="768">
      <c r="B768" s="179" t="n"/>
      <c r="C768" s="179" t="n"/>
      <c r="D768" s="179" t="n"/>
      <c r="E768" s="650" t="n"/>
      <c r="F768" s="178" t="n"/>
      <c r="G768" s="179" t="n"/>
      <c r="H768" s="178" t="n"/>
      <c r="I768" s="180" t="n"/>
      <c r="J768" s="649" t="n"/>
      <c r="K768" s="649" t="n"/>
      <c r="L768" s="173" t="n"/>
      <c r="M768" s="178" t="n"/>
      <c r="N768" s="178" t="n"/>
      <c r="O768" s="178" t="n"/>
      <c r="P768" s="178" t="n"/>
      <c r="Q768" s="181" t="n"/>
    </row>
    <row r="769">
      <c r="B769" s="179" t="n"/>
      <c r="C769" s="179" t="n"/>
      <c r="D769" s="179" t="n"/>
      <c r="E769" s="650" t="n"/>
      <c r="F769" s="178" t="n"/>
      <c r="G769" s="179" t="n"/>
      <c r="H769" s="178" t="n"/>
      <c r="I769" s="180" t="n"/>
      <c r="J769" s="649" t="n"/>
      <c r="K769" s="649" t="n"/>
      <c r="L769" s="173" t="n"/>
      <c r="M769" s="178" t="n"/>
      <c r="N769" s="178" t="n"/>
      <c r="O769" s="178" t="n"/>
      <c r="P769" s="178" t="n"/>
      <c r="Q769" s="181" t="n"/>
    </row>
    <row r="770">
      <c r="B770" s="179" t="n"/>
      <c r="C770" s="179" t="n"/>
      <c r="D770" s="179" t="n"/>
      <c r="E770" s="650" t="n"/>
      <c r="F770" s="178" t="n"/>
      <c r="G770" s="179" t="n"/>
      <c r="H770" s="178" t="n"/>
      <c r="I770" s="180" t="n"/>
      <c r="J770" s="649" t="n"/>
      <c r="K770" s="649" t="n"/>
      <c r="L770" s="173" t="n"/>
      <c r="M770" s="178" t="n"/>
      <c r="N770" s="178" t="n"/>
      <c r="O770" s="178" t="n"/>
      <c r="P770" s="178" t="n"/>
      <c r="Q770" s="181" t="n"/>
    </row>
    <row r="771">
      <c r="B771" s="179" t="n"/>
      <c r="C771" s="179" t="n"/>
      <c r="D771" s="179" t="n"/>
      <c r="E771" s="650" t="n"/>
      <c r="F771" s="178" t="n"/>
      <c r="G771" s="179" t="n"/>
      <c r="H771" s="178" t="n"/>
      <c r="I771" s="180" t="n"/>
      <c r="J771" s="649" t="n"/>
      <c r="K771" s="649" t="n"/>
      <c r="L771" s="173" t="n"/>
      <c r="M771" s="178" t="n"/>
      <c r="N771" s="178" t="n"/>
      <c r="O771" s="178" t="n"/>
      <c r="P771" s="178" t="n"/>
      <c r="Q771" s="181" t="n"/>
    </row>
    <row r="772">
      <c r="B772" s="179" t="n"/>
      <c r="C772" s="179" t="n"/>
      <c r="D772" s="179" t="n"/>
      <c r="E772" s="650" t="n"/>
      <c r="F772" s="178" t="n"/>
      <c r="G772" s="179" t="n"/>
      <c r="H772" s="178" t="n"/>
      <c r="I772" s="180" t="n"/>
      <c r="J772" s="649" t="n"/>
      <c r="K772" s="649" t="n"/>
      <c r="L772" s="173" t="n"/>
      <c r="M772" s="178" t="n"/>
      <c r="N772" s="178" t="n"/>
      <c r="O772" s="178" t="n"/>
      <c r="P772" s="178" t="n"/>
      <c r="Q772" s="181" t="n"/>
    </row>
    <row r="773">
      <c r="B773" s="179" t="n"/>
      <c r="C773" s="179" t="n"/>
      <c r="D773" s="179" t="n"/>
      <c r="E773" s="650" t="n"/>
      <c r="F773" s="178" t="n"/>
      <c r="G773" s="179" t="n"/>
      <c r="H773" s="178" t="n"/>
      <c r="I773" s="180" t="n"/>
      <c r="J773" s="649" t="n"/>
      <c r="K773" s="649" t="n"/>
      <c r="L773" s="173" t="n"/>
      <c r="M773" s="178" t="n"/>
      <c r="N773" s="178" t="n"/>
      <c r="O773" s="178" t="n"/>
      <c r="P773" s="178" t="n"/>
      <c r="Q773" s="181" t="n"/>
    </row>
    <row r="774">
      <c r="B774" s="179" t="n"/>
      <c r="C774" s="179" t="n"/>
      <c r="D774" s="179" t="n"/>
      <c r="E774" s="650" t="n"/>
      <c r="F774" s="178" t="n"/>
      <c r="G774" s="179" t="n"/>
      <c r="H774" s="178" t="n"/>
      <c r="I774" s="180" t="n"/>
      <c r="J774" s="649" t="n"/>
      <c r="K774" s="649" t="n"/>
      <c r="L774" s="173" t="n"/>
      <c r="M774" s="178" t="n"/>
      <c r="N774" s="178" t="n"/>
      <c r="O774" s="178" t="n"/>
      <c r="P774" s="178" t="n"/>
      <c r="Q774" s="181" t="n"/>
    </row>
    <row r="775">
      <c r="B775" s="179" t="n"/>
      <c r="C775" s="179" t="n"/>
      <c r="D775" s="179" t="n"/>
      <c r="E775" s="650" t="n"/>
      <c r="F775" s="178" t="n"/>
      <c r="G775" s="179" t="n"/>
      <c r="H775" s="178" t="n"/>
      <c r="I775" s="180" t="n"/>
      <c r="J775" s="649" t="n"/>
      <c r="K775" s="649" t="n"/>
      <c r="L775" s="173" t="n"/>
      <c r="M775" s="178" t="n"/>
      <c r="N775" s="178" t="n"/>
      <c r="O775" s="178" t="n"/>
      <c r="P775" s="178" t="n"/>
      <c r="Q775" s="181" t="n"/>
    </row>
    <row r="776">
      <c r="B776" s="179" t="n"/>
      <c r="C776" s="179" t="n"/>
      <c r="D776" s="179" t="n"/>
      <c r="E776" s="650" t="n"/>
      <c r="F776" s="178" t="n"/>
      <c r="G776" s="179" t="n"/>
      <c r="H776" s="178" t="n"/>
      <c r="I776" s="180" t="n"/>
      <c r="J776" s="649" t="n"/>
      <c r="K776" s="649" t="n"/>
      <c r="L776" s="173" t="n"/>
      <c r="M776" s="178" t="n"/>
      <c r="N776" s="178" t="n"/>
      <c r="O776" s="178" t="n"/>
      <c r="P776" s="178" t="n"/>
      <c r="Q776" s="181" t="n"/>
    </row>
    <row r="777">
      <c r="B777" s="179" t="n"/>
      <c r="C777" s="179" t="n"/>
      <c r="D777" s="179" t="n"/>
      <c r="E777" s="650" t="n"/>
      <c r="F777" s="178" t="n"/>
      <c r="G777" s="179" t="n"/>
      <c r="H777" s="178" t="n"/>
      <c r="I777" s="180" t="n"/>
      <c r="J777" s="649" t="n"/>
      <c r="K777" s="649" t="n"/>
      <c r="L777" s="173" t="n"/>
      <c r="M777" s="178" t="n"/>
      <c r="N777" s="178" t="n"/>
      <c r="O777" s="178" t="n"/>
      <c r="P777" s="178" t="n"/>
      <c r="Q777" s="181" t="n"/>
    </row>
    <row r="778">
      <c r="B778" s="179" t="n"/>
      <c r="C778" s="179" t="n"/>
      <c r="D778" s="179" t="n"/>
      <c r="E778" s="650" t="n"/>
      <c r="F778" s="178" t="n"/>
      <c r="G778" s="179" t="n"/>
      <c r="H778" s="178" t="n"/>
      <c r="I778" s="180" t="n"/>
      <c r="J778" s="649" t="n"/>
      <c r="K778" s="649" t="n"/>
      <c r="L778" s="173" t="n"/>
      <c r="M778" s="178" t="n"/>
      <c r="N778" s="178" t="n"/>
      <c r="O778" s="178" t="n"/>
      <c r="P778" s="178" t="n"/>
      <c r="Q778" s="181" t="n"/>
    </row>
    <row r="779">
      <c r="B779" s="179" t="n"/>
      <c r="C779" s="179" t="n"/>
      <c r="D779" s="179" t="n"/>
      <c r="E779" s="650" t="n"/>
      <c r="F779" s="178" t="n"/>
      <c r="G779" s="179" t="n"/>
      <c r="H779" s="178" t="n"/>
      <c r="I779" s="180" t="n"/>
      <c r="J779" s="649" t="n"/>
      <c r="K779" s="649" t="n"/>
      <c r="L779" s="173" t="n"/>
      <c r="M779" s="178" t="n"/>
      <c r="N779" s="178" t="n"/>
      <c r="O779" s="178" t="n"/>
      <c r="P779" s="178" t="n"/>
      <c r="Q779" s="181" t="n"/>
    </row>
    <row r="780">
      <c r="B780" s="179" t="n"/>
      <c r="C780" s="179" t="n"/>
      <c r="D780" s="179" t="n"/>
      <c r="E780" s="650" t="n"/>
      <c r="F780" s="178" t="n"/>
      <c r="G780" s="179" t="n"/>
      <c r="H780" s="178" t="n"/>
      <c r="I780" s="180" t="n"/>
      <c r="J780" s="649" t="n"/>
      <c r="K780" s="649" t="n"/>
      <c r="L780" s="173" t="n"/>
      <c r="M780" s="178" t="n"/>
      <c r="N780" s="178" t="n"/>
      <c r="O780" s="178" t="n"/>
      <c r="P780" s="178" t="n"/>
      <c r="Q780" s="181" t="n"/>
    </row>
    <row r="781">
      <c r="B781" s="179" t="n"/>
      <c r="C781" s="179" t="n"/>
      <c r="D781" s="179" t="n"/>
      <c r="E781" s="650" t="n"/>
      <c r="F781" s="178" t="n"/>
      <c r="G781" s="179" t="n"/>
      <c r="H781" s="178" t="n"/>
      <c r="I781" s="180" t="n"/>
      <c r="J781" s="649" t="n"/>
      <c r="K781" s="649" t="n"/>
      <c r="L781" s="173" t="n"/>
      <c r="M781" s="178" t="n"/>
      <c r="N781" s="178" t="n"/>
      <c r="O781" s="178" t="n"/>
      <c r="P781" s="178" t="n"/>
      <c r="Q781" s="181" t="n"/>
    </row>
    <row r="782">
      <c r="B782" s="179" t="n"/>
      <c r="C782" s="179" t="n"/>
      <c r="D782" s="179" t="n"/>
      <c r="E782" s="650" t="n"/>
      <c r="F782" s="178" t="n"/>
      <c r="G782" s="179" t="n"/>
      <c r="H782" s="178" t="n"/>
      <c r="I782" s="180" t="n"/>
      <c r="J782" s="649" t="n"/>
      <c r="K782" s="649" t="n"/>
      <c r="L782" s="173" t="n"/>
      <c r="M782" s="178" t="n"/>
      <c r="N782" s="178" t="n"/>
      <c r="O782" s="178" t="n"/>
      <c r="P782" s="178" t="n"/>
      <c r="Q782" s="181" t="n"/>
    </row>
    <row r="783">
      <c r="B783" s="179" t="n"/>
      <c r="C783" s="179" t="n"/>
      <c r="D783" s="179" t="n"/>
      <c r="E783" s="650" t="n"/>
      <c r="F783" s="178" t="n"/>
      <c r="G783" s="179" t="n"/>
      <c r="H783" s="178" t="n"/>
      <c r="I783" s="180" t="n"/>
      <c r="J783" s="649" t="n"/>
      <c r="K783" s="649" t="n"/>
      <c r="L783" s="173" t="n"/>
      <c r="M783" s="178" t="n"/>
      <c r="N783" s="178" t="n"/>
      <c r="O783" s="178" t="n"/>
      <c r="P783" s="178" t="n"/>
      <c r="Q783" s="181" t="n"/>
    </row>
    <row r="784">
      <c r="B784" s="179" t="n"/>
      <c r="C784" s="179" t="n"/>
      <c r="D784" s="179" t="n"/>
      <c r="E784" s="650" t="n"/>
      <c r="F784" s="178" t="n"/>
      <c r="G784" s="179" t="n"/>
      <c r="H784" s="178" t="n"/>
      <c r="I784" s="180" t="n"/>
      <c r="J784" s="649" t="n"/>
      <c r="K784" s="649" t="n"/>
      <c r="L784" s="173" t="n"/>
      <c r="M784" s="178" t="n"/>
      <c r="N784" s="178" t="n"/>
      <c r="O784" s="178" t="n"/>
      <c r="P784" s="178" t="n"/>
      <c r="Q784" s="181" t="n"/>
    </row>
    <row r="785">
      <c r="B785" s="179" t="n"/>
      <c r="C785" s="179" t="n"/>
      <c r="D785" s="179" t="n"/>
      <c r="E785" s="650" t="n"/>
      <c r="F785" s="178" t="n"/>
      <c r="G785" s="179" t="n"/>
      <c r="H785" s="178" t="n"/>
      <c r="I785" s="180" t="n"/>
      <c r="J785" s="649" t="n"/>
      <c r="K785" s="649" t="n"/>
      <c r="L785" s="173" t="n"/>
      <c r="M785" s="178" t="n"/>
      <c r="N785" s="178" t="n"/>
      <c r="O785" s="178" t="n"/>
      <c r="P785" s="178" t="n"/>
      <c r="Q785" s="181" t="n"/>
    </row>
    <row r="786">
      <c r="B786" s="179" t="n"/>
      <c r="C786" s="179" t="n"/>
      <c r="D786" s="179" t="n"/>
      <c r="E786" s="650" t="n"/>
      <c r="F786" s="178" t="n"/>
      <c r="G786" s="179" t="n"/>
      <c r="H786" s="178" t="n"/>
      <c r="I786" s="180" t="n"/>
      <c r="J786" s="649" t="n"/>
      <c r="K786" s="649" t="n"/>
      <c r="L786" s="173" t="n"/>
      <c r="M786" s="178" t="n"/>
      <c r="N786" s="178" t="n"/>
      <c r="O786" s="178" t="n"/>
      <c r="P786" s="178" t="n"/>
      <c r="Q786" s="181" t="n"/>
    </row>
    <row r="787">
      <c r="B787" s="179" t="n"/>
      <c r="C787" s="179" t="n"/>
      <c r="D787" s="179" t="n"/>
      <c r="E787" s="650" t="n"/>
      <c r="F787" s="178" t="n"/>
      <c r="G787" s="179" t="n"/>
      <c r="H787" s="178" t="n"/>
      <c r="I787" s="180" t="n"/>
      <c r="J787" s="649" t="n"/>
      <c r="K787" s="649" t="n"/>
      <c r="L787" s="173" t="n"/>
      <c r="M787" s="178" t="n"/>
      <c r="N787" s="178" t="n"/>
      <c r="O787" s="178" t="n"/>
      <c r="P787" s="178" t="n"/>
      <c r="Q787" s="181" t="n"/>
    </row>
    <row r="788">
      <c r="B788" s="179" t="n"/>
      <c r="C788" s="179" t="n"/>
      <c r="D788" s="179" t="n"/>
      <c r="E788" s="650" t="n"/>
      <c r="F788" s="178" t="n"/>
      <c r="G788" s="179" t="n"/>
      <c r="H788" s="178" t="n"/>
      <c r="I788" s="180" t="n"/>
      <c r="J788" s="649" t="n"/>
      <c r="K788" s="649" t="n"/>
      <c r="L788" s="173" t="n"/>
      <c r="M788" s="178" t="n"/>
      <c r="N788" s="178" t="n"/>
      <c r="O788" s="178" t="n"/>
      <c r="P788" s="178" t="n"/>
      <c r="Q788" s="181" t="n"/>
    </row>
    <row r="789">
      <c r="B789" s="179" t="n"/>
      <c r="C789" s="179" t="n"/>
      <c r="D789" s="179" t="n"/>
      <c r="E789" s="650" t="n"/>
      <c r="F789" s="178" t="n"/>
      <c r="G789" s="179" t="n"/>
      <c r="H789" s="178" t="n"/>
      <c r="I789" s="180" t="n"/>
      <c r="J789" s="649" t="n"/>
      <c r="K789" s="649" t="n"/>
      <c r="L789" s="173" t="n"/>
      <c r="M789" s="178" t="n"/>
      <c r="N789" s="178" t="n"/>
      <c r="O789" s="178" t="n"/>
      <c r="P789" s="178" t="n"/>
      <c r="Q789" s="181" t="n"/>
    </row>
    <row r="790">
      <c r="B790" s="179" t="n"/>
      <c r="C790" s="179" t="n"/>
      <c r="D790" s="179" t="n"/>
      <c r="E790" s="650" t="n"/>
      <c r="F790" s="178" t="n"/>
      <c r="G790" s="179" t="n"/>
      <c r="H790" s="178" t="n"/>
      <c r="I790" s="180" t="n"/>
      <c r="J790" s="649" t="n"/>
      <c r="K790" s="649" t="n"/>
      <c r="L790" s="173" t="n"/>
      <c r="M790" s="178" t="n"/>
      <c r="N790" s="178" t="n"/>
      <c r="O790" s="178" t="n"/>
      <c r="P790" s="178" t="n"/>
      <c r="Q790" s="181" t="n"/>
    </row>
    <row r="791">
      <c r="B791" s="179" t="n"/>
      <c r="C791" s="179" t="n"/>
      <c r="D791" s="179" t="n"/>
      <c r="E791" s="650" t="n"/>
      <c r="F791" s="178" t="n"/>
      <c r="G791" s="179" t="n"/>
      <c r="H791" s="178" t="n"/>
      <c r="I791" s="180" t="n"/>
      <c r="J791" s="649" t="n"/>
      <c r="K791" s="649" t="n"/>
      <c r="L791" s="173" t="n"/>
      <c r="M791" s="178" t="n"/>
      <c r="N791" s="178" t="n"/>
      <c r="O791" s="178" t="n"/>
      <c r="P791" s="178" t="n"/>
      <c r="Q791" s="181" t="n"/>
    </row>
    <row r="792">
      <c r="B792" s="179" t="n"/>
      <c r="C792" s="179" t="n"/>
      <c r="D792" s="179" t="n"/>
      <c r="E792" s="650" t="n"/>
      <c r="F792" s="178" t="n"/>
      <c r="G792" s="179" t="n"/>
      <c r="H792" s="178" t="n"/>
      <c r="I792" s="180" t="n"/>
      <c r="J792" s="649" t="n"/>
      <c r="K792" s="649" t="n"/>
      <c r="L792" s="173" t="n"/>
      <c r="M792" s="178" t="n"/>
      <c r="N792" s="178" t="n"/>
      <c r="O792" s="178" t="n"/>
      <c r="P792" s="178" t="n"/>
      <c r="Q792" s="181" t="n"/>
    </row>
    <row r="793">
      <c r="B793" s="179" t="n"/>
      <c r="C793" s="179" t="n"/>
      <c r="D793" s="179" t="n"/>
      <c r="E793" s="650" t="n"/>
      <c r="F793" s="178" t="n"/>
      <c r="G793" s="179" t="n"/>
      <c r="H793" s="178" t="n"/>
      <c r="I793" s="180" t="n"/>
      <c r="J793" s="649" t="n"/>
      <c r="K793" s="649" t="n"/>
      <c r="L793" s="173" t="n"/>
      <c r="M793" s="178" t="n"/>
      <c r="N793" s="178" t="n"/>
      <c r="O793" s="178" t="n"/>
      <c r="P793" s="178" t="n"/>
      <c r="Q793" s="181" t="n"/>
    </row>
    <row r="794">
      <c r="B794" s="179" t="n"/>
      <c r="C794" s="179" t="n"/>
      <c r="D794" s="179" t="n"/>
      <c r="E794" s="650" t="n"/>
      <c r="F794" s="178" t="n"/>
      <c r="G794" s="179" t="n"/>
      <c r="H794" s="178" t="n"/>
      <c r="I794" s="180" t="n"/>
      <c r="J794" s="649" t="n"/>
      <c r="K794" s="649" t="n"/>
      <c r="L794" s="173" t="n"/>
      <c r="M794" s="178" t="n"/>
      <c r="N794" s="178" t="n"/>
      <c r="O794" s="178" t="n"/>
      <c r="P794" s="178" t="n"/>
      <c r="Q794" s="181" t="n"/>
    </row>
    <row r="795">
      <c r="B795" s="179" t="n"/>
      <c r="C795" s="179" t="n"/>
      <c r="D795" s="179" t="n"/>
      <c r="E795" s="650" t="n"/>
      <c r="F795" s="178" t="n"/>
      <c r="G795" s="179" t="n"/>
      <c r="H795" s="178" t="n"/>
      <c r="I795" s="180" t="n"/>
      <c r="J795" s="649" t="n"/>
      <c r="K795" s="649" t="n"/>
      <c r="L795" s="173" t="n"/>
      <c r="M795" s="178" t="n"/>
      <c r="N795" s="178" t="n"/>
      <c r="O795" s="178" t="n"/>
      <c r="P795" s="178" t="n"/>
      <c r="Q795" s="181" t="n"/>
    </row>
    <row r="796">
      <c r="B796" s="179" t="n"/>
      <c r="C796" s="179" t="n"/>
      <c r="D796" s="179" t="n"/>
      <c r="E796" s="650" t="n"/>
      <c r="F796" s="178" t="n"/>
      <c r="G796" s="179" t="n"/>
      <c r="H796" s="178" t="n"/>
      <c r="I796" s="180" t="n"/>
      <c r="J796" s="649" t="n"/>
      <c r="K796" s="649" t="n"/>
      <c r="L796" s="173" t="n"/>
      <c r="M796" s="178" t="n"/>
      <c r="N796" s="178" t="n"/>
      <c r="O796" s="178" t="n"/>
      <c r="P796" s="178" t="n"/>
      <c r="Q796" s="181" t="n"/>
    </row>
    <row r="797">
      <c r="B797" s="179" t="n"/>
      <c r="C797" s="179" t="n"/>
      <c r="D797" s="179" t="n"/>
      <c r="E797" s="650" t="n"/>
      <c r="F797" s="178" t="n"/>
      <c r="G797" s="179" t="n"/>
      <c r="H797" s="178" t="n"/>
      <c r="I797" s="180" t="n"/>
      <c r="J797" s="649" t="n"/>
      <c r="K797" s="649" t="n"/>
      <c r="L797" s="173" t="n"/>
      <c r="M797" s="178" t="n"/>
      <c r="N797" s="178" t="n"/>
      <c r="O797" s="178" t="n"/>
      <c r="P797" s="178" t="n"/>
      <c r="Q797" s="181" t="n"/>
    </row>
    <row r="798">
      <c r="B798" s="179" t="n"/>
      <c r="C798" s="179" t="n"/>
      <c r="D798" s="179" t="n"/>
      <c r="E798" s="650" t="n"/>
      <c r="F798" s="178" t="n"/>
      <c r="G798" s="179" t="n"/>
      <c r="H798" s="178" t="n"/>
      <c r="I798" s="180" t="n"/>
      <c r="J798" s="649" t="n"/>
      <c r="K798" s="649" t="n"/>
      <c r="L798" s="173" t="n"/>
      <c r="M798" s="178" t="n"/>
      <c r="N798" s="178" t="n"/>
      <c r="O798" s="178" t="n"/>
      <c r="P798" s="178" t="n"/>
      <c r="Q798" s="181" t="n"/>
    </row>
    <row r="799">
      <c r="B799" s="179" t="n"/>
      <c r="C799" s="179" t="n"/>
      <c r="D799" s="179" t="n"/>
      <c r="E799" s="650" t="n"/>
      <c r="F799" s="178" t="n"/>
      <c r="G799" s="179" t="n"/>
      <c r="H799" s="178" t="n"/>
      <c r="I799" s="180" t="n"/>
      <c r="J799" s="649" t="n"/>
      <c r="K799" s="649" t="n"/>
      <c r="L799" s="173" t="n"/>
      <c r="M799" s="178" t="n"/>
      <c r="N799" s="178" t="n"/>
      <c r="O799" s="178" t="n"/>
      <c r="P799" s="178" t="n"/>
      <c r="Q799" s="181" t="n"/>
    </row>
    <row r="800">
      <c r="B800" s="179" t="n"/>
      <c r="C800" s="179" t="n"/>
      <c r="D800" s="179" t="n"/>
      <c r="E800" s="650" t="n"/>
      <c r="F800" s="178" t="n"/>
      <c r="G800" s="179" t="n"/>
      <c r="H800" s="178" t="n"/>
      <c r="I800" s="180" t="n"/>
      <c r="J800" s="649" t="n"/>
      <c r="K800" s="649" t="n"/>
      <c r="L800" s="173" t="n"/>
      <c r="M800" s="178" t="n"/>
      <c r="N800" s="178" t="n"/>
      <c r="O800" s="178" t="n"/>
      <c r="P800" s="178" t="n"/>
      <c r="Q800" s="181" t="n"/>
    </row>
    <row r="801">
      <c r="B801" s="179" t="n"/>
      <c r="C801" s="179" t="n"/>
      <c r="D801" s="179" t="n"/>
      <c r="E801" s="650" t="n"/>
      <c r="F801" s="178" t="n"/>
      <c r="G801" s="179" t="n"/>
      <c r="H801" s="178" t="n"/>
      <c r="I801" s="180" t="n"/>
      <c r="J801" s="649" t="n"/>
      <c r="K801" s="649" t="n"/>
      <c r="L801" s="173" t="n"/>
      <c r="M801" s="178" t="n"/>
      <c r="N801" s="178" t="n"/>
      <c r="O801" s="178" t="n"/>
      <c r="P801" s="178" t="n"/>
      <c r="Q801" s="181" t="n"/>
    </row>
    <row r="802">
      <c r="B802" s="179" t="n"/>
      <c r="C802" s="179" t="n"/>
      <c r="D802" s="179" t="n"/>
      <c r="E802" s="650" t="n"/>
      <c r="F802" s="178" t="n"/>
      <c r="G802" s="179" t="n"/>
      <c r="H802" s="178" t="n"/>
      <c r="I802" s="180" t="n"/>
      <c r="J802" s="649" t="n"/>
      <c r="K802" s="649" t="n"/>
      <c r="L802" s="173" t="n"/>
      <c r="M802" s="178" t="n"/>
      <c r="N802" s="178" t="n"/>
      <c r="O802" s="178" t="n"/>
      <c r="P802" s="178" t="n"/>
      <c r="Q802" s="181" t="n"/>
    </row>
    <row r="803">
      <c r="B803" s="179" t="n"/>
      <c r="C803" s="179" t="n"/>
      <c r="D803" s="179" t="n"/>
      <c r="E803" s="650" t="n"/>
      <c r="F803" s="178" t="n"/>
      <c r="G803" s="179" t="n"/>
      <c r="H803" s="178" t="n"/>
      <c r="I803" s="180" t="n"/>
      <c r="J803" s="649" t="n"/>
      <c r="K803" s="649" t="n"/>
      <c r="L803" s="173" t="n"/>
      <c r="M803" s="178" t="n"/>
      <c r="N803" s="178" t="n"/>
      <c r="O803" s="178" t="n"/>
      <c r="P803" s="178" t="n"/>
      <c r="Q803" s="181" t="n"/>
    </row>
    <row r="804">
      <c r="B804" s="179" t="n"/>
      <c r="C804" s="179" t="n"/>
      <c r="D804" s="179" t="n"/>
      <c r="E804" s="650" t="n"/>
      <c r="F804" s="178" t="n"/>
      <c r="G804" s="179" t="n"/>
      <c r="H804" s="178" t="n"/>
      <c r="I804" s="180" t="n"/>
      <c r="J804" s="649" t="n"/>
      <c r="K804" s="649" t="n"/>
      <c r="L804" s="173" t="n"/>
      <c r="M804" s="178" t="n"/>
      <c r="N804" s="178" t="n"/>
      <c r="O804" s="178" t="n"/>
      <c r="P804" s="178" t="n"/>
      <c r="Q804" s="181" t="n"/>
    </row>
    <row r="805">
      <c r="B805" s="179" t="n"/>
      <c r="C805" s="179" t="n"/>
      <c r="D805" s="179" t="n"/>
      <c r="E805" s="650" t="n"/>
      <c r="F805" s="178" t="n"/>
      <c r="G805" s="179" t="n"/>
      <c r="H805" s="178" t="n"/>
      <c r="I805" s="180" t="n"/>
      <c r="J805" s="649" t="n"/>
      <c r="K805" s="649" t="n"/>
      <c r="L805" s="173" t="n"/>
      <c r="M805" s="178" t="n"/>
      <c r="N805" s="178" t="n"/>
      <c r="O805" s="178" t="n"/>
      <c r="P805" s="178" t="n"/>
      <c r="Q805" s="181" t="n"/>
    </row>
    <row r="806">
      <c r="B806" s="179" t="n"/>
      <c r="C806" s="179" t="n"/>
      <c r="D806" s="179" t="n"/>
      <c r="E806" s="650" t="n"/>
      <c r="F806" s="178" t="n"/>
      <c r="G806" s="179" t="n"/>
      <c r="H806" s="178" t="n"/>
      <c r="I806" s="180" t="n"/>
      <c r="J806" s="649" t="n"/>
      <c r="K806" s="649" t="n"/>
      <c r="L806" s="173" t="n"/>
      <c r="M806" s="178" t="n"/>
      <c r="N806" s="178" t="n"/>
      <c r="O806" s="178" t="n"/>
      <c r="P806" s="178" t="n"/>
      <c r="Q806" s="181" t="n"/>
    </row>
    <row r="807">
      <c r="B807" s="179" t="n"/>
      <c r="C807" s="179" t="n"/>
      <c r="D807" s="179" t="n"/>
      <c r="E807" s="650" t="n"/>
      <c r="F807" s="178" t="n"/>
      <c r="G807" s="179" t="n"/>
      <c r="H807" s="178" t="n"/>
      <c r="I807" s="180" t="n"/>
      <c r="J807" s="649" t="n"/>
      <c r="K807" s="649" t="n"/>
      <c r="L807" s="173" t="n"/>
      <c r="M807" s="178" t="n"/>
      <c r="N807" s="178" t="n"/>
      <c r="O807" s="178" t="n"/>
      <c r="P807" s="178" t="n"/>
      <c r="Q807" s="181" t="n"/>
    </row>
    <row r="808">
      <c r="B808" s="179" t="n"/>
      <c r="C808" s="179" t="n"/>
      <c r="D808" s="179" t="n"/>
      <c r="E808" s="650" t="n"/>
      <c r="F808" s="178" t="n"/>
      <c r="G808" s="179" t="n"/>
      <c r="H808" s="178" t="n"/>
      <c r="I808" s="180" t="n"/>
      <c r="J808" s="649" t="n"/>
      <c r="K808" s="649" t="n"/>
      <c r="L808" s="173" t="n"/>
      <c r="M808" s="178" t="n"/>
      <c r="N808" s="178" t="n"/>
      <c r="O808" s="178" t="n"/>
      <c r="P808" s="178" t="n"/>
      <c r="Q808" s="181" t="n"/>
    </row>
    <row r="809">
      <c r="B809" s="179" t="n"/>
      <c r="C809" s="179" t="n"/>
      <c r="D809" s="179" t="n"/>
      <c r="E809" s="650" t="n"/>
      <c r="F809" s="178" t="n"/>
      <c r="G809" s="179" t="n"/>
      <c r="H809" s="178" t="n"/>
      <c r="I809" s="180" t="n"/>
      <c r="J809" s="649" t="n"/>
      <c r="K809" s="649" t="n"/>
      <c r="L809" s="173" t="n"/>
      <c r="M809" s="178" t="n"/>
      <c r="N809" s="178" t="n"/>
      <c r="O809" s="178" t="n"/>
      <c r="P809" s="178" t="n"/>
      <c r="Q809" s="181" t="n"/>
    </row>
    <row r="810">
      <c r="B810" s="179" t="n"/>
      <c r="C810" s="179" t="n"/>
      <c r="D810" s="179" t="n"/>
      <c r="E810" s="650" t="n"/>
      <c r="F810" s="178" t="n"/>
      <c r="G810" s="179" t="n"/>
      <c r="H810" s="178" t="n"/>
      <c r="I810" s="180" t="n"/>
      <c r="J810" s="649" t="n"/>
      <c r="K810" s="649" t="n"/>
      <c r="L810" s="173" t="n"/>
      <c r="M810" s="178" t="n"/>
      <c r="N810" s="178" t="n"/>
      <c r="O810" s="178" t="n"/>
      <c r="P810" s="178" t="n"/>
      <c r="Q810" s="181" t="n"/>
    </row>
    <row r="811">
      <c r="B811" s="179" t="n"/>
      <c r="C811" s="179" t="n"/>
      <c r="D811" s="179" t="n"/>
      <c r="E811" s="650" t="n"/>
      <c r="F811" s="178" t="n"/>
      <c r="G811" s="179" t="n"/>
      <c r="H811" s="178" t="n"/>
      <c r="I811" s="180" t="n"/>
      <c r="J811" s="649" t="n"/>
      <c r="K811" s="649" t="n"/>
      <c r="L811" s="173" t="n"/>
      <c r="M811" s="178" t="n"/>
      <c r="N811" s="178" t="n"/>
      <c r="O811" s="178" t="n"/>
      <c r="P811" s="178" t="n"/>
      <c r="Q811" s="181" t="n"/>
    </row>
    <row r="812">
      <c r="B812" s="179" t="n"/>
      <c r="C812" s="179" t="n"/>
      <c r="D812" s="179" t="n"/>
      <c r="E812" s="650" t="n"/>
      <c r="F812" s="178" t="n"/>
      <c r="G812" s="179" t="n"/>
      <c r="H812" s="178" t="n"/>
      <c r="I812" s="180" t="n"/>
      <c r="J812" s="649" t="n"/>
      <c r="K812" s="649" t="n"/>
      <c r="L812" s="173" t="n"/>
      <c r="M812" s="178" t="n"/>
      <c r="N812" s="178" t="n"/>
      <c r="O812" s="178" t="n"/>
      <c r="P812" s="178" t="n"/>
      <c r="Q812" s="181" t="n"/>
    </row>
    <row r="813">
      <c r="B813" s="179" t="n"/>
      <c r="C813" s="179" t="n"/>
      <c r="D813" s="179" t="n"/>
      <c r="E813" s="650" t="n"/>
      <c r="F813" s="178" t="n"/>
      <c r="G813" s="179" t="n"/>
      <c r="H813" s="178" t="n"/>
      <c r="I813" s="180" t="n"/>
      <c r="J813" s="649" t="n"/>
      <c r="K813" s="649" t="n"/>
      <c r="L813" s="173" t="n"/>
      <c r="M813" s="178" t="n"/>
      <c r="N813" s="178" t="n"/>
      <c r="O813" s="178" t="n"/>
      <c r="P813" s="178" t="n"/>
      <c r="Q813" s="181" t="n"/>
    </row>
    <row r="814">
      <c r="B814" s="179" t="n"/>
      <c r="C814" s="179" t="n"/>
      <c r="D814" s="179" t="n"/>
      <c r="E814" s="650" t="n"/>
      <c r="F814" s="178" t="n"/>
      <c r="G814" s="179" t="n"/>
      <c r="H814" s="178" t="n"/>
      <c r="I814" s="180" t="n"/>
      <c r="J814" s="649" t="n"/>
      <c r="K814" s="649" t="n"/>
      <c r="L814" s="173" t="n"/>
      <c r="M814" s="178" t="n"/>
      <c r="N814" s="178" t="n"/>
      <c r="O814" s="178" t="n"/>
      <c r="P814" s="178" t="n"/>
      <c r="Q814" s="181" t="n"/>
    </row>
    <row r="815">
      <c r="B815" s="179" t="n"/>
      <c r="C815" s="179" t="n"/>
      <c r="D815" s="179" t="n"/>
      <c r="E815" s="650" t="n"/>
      <c r="F815" s="178" t="n"/>
      <c r="G815" s="179" t="n"/>
      <c r="H815" s="178" t="n"/>
      <c r="I815" s="180" t="n"/>
      <c r="J815" s="649" t="n"/>
      <c r="K815" s="649" t="n"/>
      <c r="L815" s="173" t="n"/>
      <c r="M815" s="178" t="n"/>
      <c r="N815" s="178" t="n"/>
      <c r="O815" s="178" t="n"/>
      <c r="P815" s="178" t="n"/>
      <c r="Q815" s="181" t="n"/>
    </row>
    <row r="816">
      <c r="B816" s="179" t="n"/>
      <c r="C816" s="179" t="n"/>
      <c r="D816" s="179" t="n"/>
      <c r="E816" s="650" t="n"/>
      <c r="F816" s="178" t="n"/>
      <c r="G816" s="179" t="n"/>
      <c r="H816" s="178" t="n"/>
      <c r="I816" s="180" t="n"/>
      <c r="J816" s="649" t="n"/>
      <c r="K816" s="649" t="n"/>
      <c r="L816" s="173" t="n"/>
      <c r="M816" s="178" t="n"/>
      <c r="N816" s="178" t="n"/>
      <c r="O816" s="178" t="n"/>
      <c r="P816" s="178" t="n"/>
      <c r="Q816" s="181" t="n"/>
    </row>
    <row r="817">
      <c r="B817" s="179" t="n"/>
      <c r="C817" s="179" t="n"/>
      <c r="D817" s="179" t="n"/>
      <c r="E817" s="650" t="n"/>
      <c r="F817" s="178" t="n"/>
      <c r="G817" s="179" t="n"/>
      <c r="H817" s="178" t="n"/>
      <c r="I817" s="180" t="n"/>
      <c r="J817" s="649" t="n"/>
      <c r="K817" s="649" t="n"/>
      <c r="L817" s="173" t="n"/>
      <c r="M817" s="178" t="n"/>
      <c r="N817" s="178" t="n"/>
      <c r="O817" s="178" t="n"/>
      <c r="P817" s="178" t="n"/>
      <c r="Q817" s="181" t="n"/>
    </row>
    <row r="818">
      <c r="B818" s="179" t="n"/>
      <c r="C818" s="179" t="n"/>
      <c r="D818" s="179" t="n"/>
      <c r="E818" s="650" t="n"/>
      <c r="F818" s="178" t="n"/>
      <c r="G818" s="179" t="n"/>
      <c r="H818" s="178" t="n"/>
      <c r="I818" s="180" t="n"/>
      <c r="J818" s="649" t="n"/>
      <c r="K818" s="649" t="n"/>
      <c r="L818" s="173" t="n"/>
      <c r="M818" s="178" t="n"/>
      <c r="N818" s="178" t="n"/>
      <c r="O818" s="178" t="n"/>
      <c r="P818" s="178" t="n"/>
      <c r="Q818" s="181" t="n"/>
    </row>
    <row r="819">
      <c r="B819" s="179" t="n"/>
      <c r="C819" s="179" t="n"/>
      <c r="D819" s="179" t="n"/>
      <c r="E819" s="650" t="n"/>
      <c r="F819" s="178" t="n"/>
      <c r="G819" s="179" t="n"/>
      <c r="H819" s="178" t="n"/>
      <c r="I819" s="180" t="n"/>
      <c r="J819" s="649" t="n"/>
      <c r="K819" s="649" t="n"/>
      <c r="L819" s="173" t="n"/>
      <c r="M819" s="178" t="n"/>
      <c r="N819" s="178" t="n"/>
      <c r="O819" s="178" t="n"/>
      <c r="P819" s="178" t="n"/>
      <c r="Q819" s="181" t="n"/>
    </row>
    <row r="820">
      <c r="B820" s="179" t="n"/>
      <c r="C820" s="179" t="n"/>
      <c r="D820" s="179" t="n"/>
      <c r="E820" s="650" t="n"/>
      <c r="F820" s="178" t="n"/>
      <c r="G820" s="179" t="n"/>
      <c r="H820" s="178" t="n"/>
      <c r="I820" s="180" t="n"/>
      <c r="J820" s="649" t="n"/>
      <c r="K820" s="649" t="n"/>
      <c r="L820" s="173" t="n"/>
      <c r="M820" s="178" t="n"/>
      <c r="N820" s="178" t="n"/>
      <c r="O820" s="178" t="n"/>
      <c r="P820" s="178" t="n"/>
      <c r="Q820" s="181" t="n"/>
    </row>
    <row r="821">
      <c r="B821" s="179" t="n"/>
      <c r="C821" s="179" t="n"/>
      <c r="D821" s="179" t="n"/>
      <c r="E821" s="650" t="n"/>
      <c r="F821" s="178" t="n"/>
      <c r="G821" s="179" t="n"/>
      <c r="H821" s="178" t="n"/>
      <c r="I821" s="180" t="n"/>
      <c r="J821" s="649" t="n"/>
      <c r="K821" s="649" t="n"/>
      <c r="L821" s="173" t="n"/>
      <c r="M821" s="178" t="n"/>
      <c r="N821" s="178" t="n"/>
      <c r="O821" s="178" t="n"/>
      <c r="P821" s="178" t="n"/>
      <c r="Q821" s="181" t="n"/>
    </row>
    <row r="822">
      <c r="B822" s="179" t="n"/>
      <c r="C822" s="179" t="n"/>
      <c r="D822" s="179" t="n"/>
      <c r="E822" s="650" t="n"/>
      <c r="F822" s="178" t="n"/>
      <c r="G822" s="179" t="n"/>
      <c r="H822" s="178" t="n"/>
      <c r="I822" s="180" t="n"/>
      <c r="J822" s="649" t="n"/>
      <c r="K822" s="649" t="n"/>
      <c r="L822" s="173" t="n"/>
      <c r="M822" s="178" t="n"/>
      <c r="N822" s="178" t="n"/>
      <c r="O822" s="178" t="n"/>
      <c r="P822" s="178" t="n"/>
      <c r="Q822" s="181" t="n"/>
    </row>
    <row r="823">
      <c r="B823" s="179" t="n"/>
      <c r="C823" s="179" t="n"/>
      <c r="D823" s="179" t="n"/>
      <c r="E823" s="650" t="n"/>
      <c r="F823" s="178" t="n"/>
      <c r="G823" s="179" t="n"/>
      <c r="H823" s="178" t="n"/>
      <c r="I823" s="180" t="n"/>
      <c r="J823" s="649" t="n"/>
      <c r="K823" s="649" t="n"/>
      <c r="L823" s="173" t="n"/>
      <c r="M823" s="178" t="n"/>
      <c r="N823" s="178" t="n"/>
      <c r="O823" s="178" t="n"/>
      <c r="P823" s="178" t="n"/>
      <c r="Q823" s="181" t="n"/>
    </row>
    <row r="824">
      <c r="B824" s="179" t="n"/>
      <c r="C824" s="179" t="n"/>
      <c r="D824" s="179" t="n"/>
      <c r="E824" s="650" t="n"/>
      <c r="F824" s="178" t="n"/>
      <c r="G824" s="179" t="n"/>
      <c r="H824" s="178" t="n"/>
      <c r="I824" s="180" t="n"/>
      <c r="J824" s="649" t="n"/>
      <c r="K824" s="649" t="n"/>
      <c r="L824" s="173" t="n"/>
      <c r="M824" s="178" t="n"/>
      <c r="N824" s="178" t="n"/>
      <c r="O824" s="178" t="n"/>
      <c r="P824" s="178" t="n"/>
      <c r="Q824" s="181" t="n"/>
    </row>
    <row r="825">
      <c r="B825" s="179" t="n"/>
      <c r="C825" s="179" t="n"/>
      <c r="D825" s="179" t="n"/>
      <c r="E825" s="650" t="n"/>
      <c r="F825" s="178" t="n"/>
      <c r="G825" s="179" t="n"/>
      <c r="H825" s="178" t="n"/>
      <c r="I825" s="180" t="n"/>
      <c r="J825" s="649" t="n"/>
      <c r="K825" s="649" t="n"/>
      <c r="L825" s="173" t="n"/>
      <c r="M825" s="178" t="n"/>
      <c r="N825" s="178" t="n"/>
      <c r="O825" s="178" t="n"/>
      <c r="P825" s="178" t="n"/>
      <c r="Q825" s="181" t="n"/>
    </row>
    <row r="826">
      <c r="B826" s="179" t="n"/>
      <c r="C826" s="179" t="n"/>
      <c r="D826" s="179" t="n"/>
      <c r="E826" s="650" t="n"/>
      <c r="F826" s="178" t="n"/>
      <c r="G826" s="179" t="n"/>
      <c r="H826" s="178" t="n"/>
      <c r="I826" s="180" t="n"/>
      <c r="J826" s="649" t="n"/>
      <c r="K826" s="649" t="n"/>
      <c r="L826" s="173" t="n"/>
      <c r="M826" s="178" t="n"/>
      <c r="N826" s="178" t="n"/>
      <c r="O826" s="178" t="n"/>
      <c r="P826" s="178" t="n"/>
      <c r="Q826" s="181" t="n"/>
    </row>
    <row r="827">
      <c r="B827" s="179" t="n"/>
      <c r="C827" s="179" t="n"/>
      <c r="D827" s="179" t="n"/>
      <c r="E827" s="650" t="n"/>
      <c r="F827" s="178" t="n"/>
      <c r="G827" s="179" t="n"/>
      <c r="H827" s="178" t="n"/>
      <c r="I827" s="180" t="n"/>
      <c r="J827" s="649" t="n"/>
      <c r="K827" s="649" t="n"/>
      <c r="L827" s="173" t="n"/>
      <c r="M827" s="178" t="n"/>
      <c r="N827" s="178" t="n"/>
      <c r="O827" s="178" t="n"/>
      <c r="P827" s="178" t="n"/>
      <c r="Q827" s="181" t="n"/>
    </row>
    <row r="828">
      <c r="B828" s="179" t="n"/>
      <c r="C828" s="179" t="n"/>
      <c r="D828" s="179" t="n"/>
      <c r="E828" s="650" t="n"/>
      <c r="F828" s="178" t="n"/>
      <c r="G828" s="179" t="n"/>
      <c r="H828" s="178" t="n"/>
      <c r="I828" s="180" t="n"/>
      <c r="J828" s="649" t="n"/>
      <c r="K828" s="649" t="n"/>
      <c r="L828" s="173" t="n"/>
      <c r="M828" s="178" t="n"/>
      <c r="N828" s="178" t="n"/>
      <c r="O828" s="178" t="n"/>
      <c r="P828" s="178" t="n"/>
      <c r="Q828" s="181" t="n"/>
    </row>
    <row r="829">
      <c r="B829" s="179" t="n"/>
      <c r="C829" s="179" t="n"/>
      <c r="D829" s="179" t="n"/>
      <c r="E829" s="650" t="n"/>
      <c r="F829" s="178" t="n"/>
      <c r="G829" s="179" t="n"/>
      <c r="H829" s="178" t="n"/>
      <c r="I829" s="180" t="n"/>
      <c r="J829" s="649" t="n"/>
      <c r="K829" s="649" t="n"/>
      <c r="L829" s="173" t="n"/>
      <c r="M829" s="178" t="n"/>
      <c r="N829" s="178" t="n"/>
      <c r="O829" s="178" t="n"/>
      <c r="P829" s="178" t="n"/>
      <c r="Q829" s="181" t="n"/>
    </row>
    <row r="830">
      <c r="B830" s="179" t="n"/>
      <c r="C830" s="179" t="n"/>
      <c r="D830" s="179" t="n"/>
      <c r="E830" s="650" t="n"/>
      <c r="F830" s="178" t="n"/>
      <c r="G830" s="179" t="n"/>
      <c r="H830" s="178" t="n"/>
      <c r="I830" s="180" t="n"/>
      <c r="J830" s="649" t="n"/>
      <c r="K830" s="649" t="n"/>
      <c r="L830" s="173" t="n"/>
      <c r="M830" s="178" t="n"/>
      <c r="N830" s="178" t="n"/>
      <c r="O830" s="178" t="n"/>
      <c r="P830" s="178" t="n"/>
      <c r="Q830" s="181" t="n"/>
    </row>
    <row r="831">
      <c r="B831" s="179" t="n"/>
      <c r="C831" s="179" t="n"/>
      <c r="D831" s="179" t="n"/>
      <c r="E831" s="650" t="n"/>
      <c r="F831" s="178" t="n"/>
      <c r="G831" s="179" t="n"/>
      <c r="H831" s="178" t="n"/>
      <c r="I831" s="180" t="n"/>
      <c r="J831" s="649" t="n"/>
      <c r="K831" s="649" t="n"/>
      <c r="L831" s="173" t="n"/>
      <c r="M831" s="178" t="n"/>
      <c r="N831" s="178" t="n"/>
      <c r="O831" s="178" t="n"/>
      <c r="P831" s="178" t="n"/>
      <c r="Q831" s="181" t="n"/>
    </row>
    <row r="832">
      <c r="B832" s="179" t="n"/>
      <c r="C832" s="179" t="n"/>
      <c r="D832" s="179" t="n"/>
      <c r="E832" s="650" t="n"/>
      <c r="F832" s="178" t="n"/>
      <c r="G832" s="179" t="n"/>
      <c r="H832" s="178" t="n"/>
      <c r="I832" s="180" t="n"/>
      <c r="J832" s="649" t="n"/>
      <c r="K832" s="649" t="n"/>
      <c r="L832" s="173" t="n"/>
      <c r="M832" s="178" t="n"/>
      <c r="N832" s="178" t="n"/>
      <c r="O832" s="178" t="n"/>
      <c r="P832" s="178" t="n"/>
      <c r="Q832" s="181" t="n"/>
    </row>
    <row r="833">
      <c r="B833" s="179" t="n"/>
      <c r="C833" s="179" t="n"/>
      <c r="D833" s="179" t="n"/>
      <c r="E833" s="650" t="n"/>
      <c r="F833" s="178" t="n"/>
      <c r="G833" s="179" t="n"/>
      <c r="H833" s="178" t="n"/>
      <c r="I833" s="180" t="n"/>
      <c r="J833" s="649" t="n"/>
      <c r="K833" s="649" t="n"/>
      <c r="L833" s="173" t="n"/>
      <c r="M833" s="178" t="n"/>
      <c r="N833" s="178" t="n"/>
      <c r="O833" s="178" t="n"/>
      <c r="P833" s="178" t="n"/>
      <c r="Q833" s="181" t="n"/>
    </row>
    <row r="834">
      <c r="B834" s="179" t="n"/>
      <c r="C834" s="179" t="n"/>
      <c r="D834" s="179" t="n"/>
      <c r="E834" s="650" t="n"/>
      <c r="F834" s="178" t="n"/>
      <c r="G834" s="179" t="n"/>
      <c r="H834" s="178" t="n"/>
      <c r="I834" s="180" t="n"/>
      <c r="J834" s="649" t="n"/>
      <c r="K834" s="649" t="n"/>
      <c r="L834" s="173" t="n"/>
      <c r="M834" s="178" t="n"/>
      <c r="N834" s="178" t="n"/>
      <c r="O834" s="178" t="n"/>
      <c r="P834" s="178" t="n"/>
      <c r="Q834" s="181" t="n"/>
    </row>
    <row r="835">
      <c r="B835" s="179" t="n"/>
      <c r="C835" s="179" t="n"/>
      <c r="D835" s="179" t="n"/>
      <c r="E835" s="650" t="n"/>
      <c r="F835" s="178" t="n"/>
      <c r="G835" s="179" t="n"/>
      <c r="H835" s="178" t="n"/>
      <c r="I835" s="180" t="n"/>
      <c r="J835" s="649" t="n"/>
      <c r="K835" s="649" t="n"/>
      <c r="L835" s="173" t="n"/>
      <c r="M835" s="178" t="n"/>
      <c r="N835" s="178" t="n"/>
      <c r="O835" s="178" t="n"/>
      <c r="P835" s="178" t="n"/>
      <c r="Q835" s="181" t="n"/>
    </row>
    <row r="836">
      <c r="B836" s="179" t="n"/>
      <c r="C836" s="179" t="n"/>
      <c r="D836" s="179" t="n"/>
      <c r="E836" s="650" t="n"/>
      <c r="F836" s="178" t="n"/>
      <c r="G836" s="179" t="n"/>
      <c r="H836" s="178" t="n"/>
      <c r="I836" s="180" t="n"/>
      <c r="J836" s="649" t="n"/>
      <c r="K836" s="649" t="n"/>
      <c r="L836" s="173" t="n"/>
      <c r="M836" s="178" t="n"/>
      <c r="N836" s="178" t="n"/>
      <c r="O836" s="178" t="n"/>
      <c r="P836" s="178" t="n"/>
      <c r="Q836" s="181" t="n"/>
    </row>
    <row r="837">
      <c r="B837" s="179" t="n"/>
      <c r="C837" s="179" t="n"/>
      <c r="D837" s="179" t="n"/>
      <c r="E837" s="650" t="n"/>
      <c r="F837" s="178" t="n"/>
      <c r="G837" s="179" t="n"/>
      <c r="H837" s="178" t="n"/>
      <c r="I837" s="180" t="n"/>
      <c r="J837" s="649" t="n"/>
      <c r="K837" s="649" t="n"/>
      <c r="L837" s="173" t="n"/>
      <c r="M837" s="178" t="n"/>
      <c r="N837" s="178" t="n"/>
      <c r="O837" s="178" t="n"/>
      <c r="P837" s="178" t="n"/>
      <c r="Q837" s="181" t="n"/>
    </row>
    <row r="838">
      <c r="B838" s="179" t="n"/>
      <c r="C838" s="179" t="n"/>
      <c r="D838" s="179" t="n"/>
      <c r="E838" s="650" t="n"/>
      <c r="F838" s="178" t="n"/>
      <c r="G838" s="179" t="n"/>
      <c r="H838" s="178" t="n"/>
      <c r="I838" s="180" t="n"/>
      <c r="J838" s="649" t="n"/>
      <c r="K838" s="649" t="n"/>
      <c r="L838" s="173" t="n"/>
      <c r="M838" s="178" t="n"/>
      <c r="N838" s="178" t="n"/>
      <c r="O838" s="178" t="n"/>
      <c r="P838" s="178" t="n"/>
      <c r="Q838" s="181" t="n"/>
    </row>
    <row r="839">
      <c r="B839" s="179" t="n"/>
      <c r="C839" s="179" t="n"/>
      <c r="D839" s="179" t="n"/>
      <c r="E839" s="650" t="n"/>
      <c r="F839" s="178" t="n"/>
      <c r="G839" s="179" t="n"/>
      <c r="H839" s="178" t="n"/>
      <c r="I839" s="180" t="n"/>
      <c r="J839" s="649" t="n"/>
      <c r="K839" s="649" t="n"/>
      <c r="L839" s="173" t="n"/>
      <c r="M839" s="178" t="n"/>
      <c r="N839" s="178" t="n"/>
      <c r="O839" s="178" t="n"/>
      <c r="P839" s="178" t="n"/>
      <c r="Q839" s="181" t="n"/>
    </row>
    <row r="840">
      <c r="B840" s="179" t="n"/>
      <c r="C840" s="179" t="n"/>
      <c r="D840" s="179" t="n"/>
      <c r="E840" s="650" t="n"/>
      <c r="F840" s="178" t="n"/>
      <c r="G840" s="179" t="n"/>
      <c r="H840" s="178" t="n"/>
      <c r="I840" s="180" t="n"/>
      <c r="J840" s="649" t="n"/>
      <c r="K840" s="649" t="n"/>
      <c r="L840" s="173" t="n"/>
      <c r="M840" s="178" t="n"/>
      <c r="N840" s="178" t="n"/>
      <c r="O840" s="178" t="n"/>
      <c r="P840" s="178" t="n"/>
      <c r="Q840" s="181" t="n"/>
    </row>
    <row r="841">
      <c r="B841" s="179" t="n"/>
      <c r="C841" s="179" t="n"/>
      <c r="D841" s="179" t="n"/>
      <c r="E841" s="650" t="n"/>
      <c r="F841" s="178" t="n"/>
      <c r="G841" s="179" t="n"/>
      <c r="H841" s="178" t="n"/>
      <c r="I841" s="180" t="n"/>
      <c r="J841" s="649" t="n"/>
      <c r="K841" s="649" t="n"/>
      <c r="L841" s="173" t="n"/>
      <c r="M841" s="178" t="n"/>
      <c r="N841" s="178" t="n"/>
      <c r="O841" s="178" t="n"/>
      <c r="P841" s="178" t="n"/>
      <c r="Q841" s="181" t="n"/>
    </row>
    <row r="842">
      <c r="B842" s="179" t="n"/>
      <c r="C842" s="179" t="n"/>
      <c r="D842" s="179" t="n"/>
      <c r="E842" s="650" t="n"/>
      <c r="F842" s="178" t="n"/>
      <c r="G842" s="179" t="n"/>
      <c r="H842" s="178" t="n"/>
      <c r="I842" s="180" t="n"/>
      <c r="J842" s="649" t="n"/>
      <c r="K842" s="649" t="n"/>
      <c r="L842" s="173" t="n"/>
      <c r="M842" s="178" t="n"/>
      <c r="N842" s="178" t="n"/>
      <c r="O842" s="178" t="n"/>
      <c r="P842" s="178" t="n"/>
      <c r="Q842" s="181" t="n"/>
    </row>
    <row r="843">
      <c r="B843" s="179" t="n"/>
      <c r="C843" s="179" t="n"/>
      <c r="D843" s="179" t="n"/>
      <c r="E843" s="650" t="n"/>
      <c r="F843" s="178" t="n"/>
      <c r="G843" s="179" t="n"/>
      <c r="H843" s="178" t="n"/>
      <c r="I843" s="180" t="n"/>
      <c r="J843" s="649" t="n"/>
      <c r="K843" s="649" t="n"/>
      <c r="L843" s="173" t="n"/>
      <c r="M843" s="178" t="n"/>
      <c r="N843" s="178" t="n"/>
      <c r="O843" s="178" t="n"/>
      <c r="P843" s="178" t="n"/>
      <c r="Q843" s="181" t="n"/>
    </row>
    <row r="844">
      <c r="B844" s="179" t="n"/>
      <c r="C844" s="179" t="n"/>
      <c r="D844" s="179" t="n"/>
      <c r="E844" s="650" t="n"/>
      <c r="F844" s="178" t="n"/>
      <c r="G844" s="179" t="n"/>
      <c r="H844" s="178" t="n"/>
      <c r="I844" s="180" t="n"/>
      <c r="J844" s="649" t="n"/>
      <c r="K844" s="649" t="n"/>
      <c r="L844" s="173" t="n"/>
      <c r="M844" s="178" t="n"/>
      <c r="N844" s="178" t="n"/>
      <c r="O844" s="178" t="n"/>
      <c r="P844" s="178" t="n"/>
      <c r="Q844" s="181" t="n"/>
    </row>
    <row r="845">
      <c r="B845" s="179" t="n"/>
      <c r="C845" s="179" t="n"/>
      <c r="D845" s="179" t="n"/>
      <c r="E845" s="650" t="n"/>
      <c r="F845" s="178" t="n"/>
      <c r="G845" s="179" t="n"/>
      <c r="H845" s="178" t="n"/>
      <c r="I845" s="180" t="n"/>
      <c r="J845" s="649" t="n"/>
      <c r="K845" s="649" t="n"/>
      <c r="L845" s="173" t="n"/>
      <c r="M845" s="178" t="n"/>
      <c r="N845" s="178" t="n"/>
      <c r="O845" s="178" t="n"/>
      <c r="P845" s="178" t="n"/>
      <c r="Q845" s="181" t="n"/>
    </row>
    <row r="846">
      <c r="B846" s="179" t="n"/>
      <c r="C846" s="179" t="n"/>
      <c r="D846" s="179" t="n"/>
      <c r="E846" s="650" t="n"/>
      <c r="F846" s="178" t="n"/>
      <c r="G846" s="179" t="n"/>
      <c r="H846" s="178" t="n"/>
      <c r="I846" s="180" t="n"/>
      <c r="J846" s="649" t="n"/>
      <c r="K846" s="649" t="n"/>
      <c r="L846" s="173" t="n"/>
      <c r="M846" s="178" t="n"/>
      <c r="N846" s="178" t="n"/>
      <c r="O846" s="178" t="n"/>
      <c r="P846" s="178" t="n"/>
      <c r="Q846" s="181" t="n"/>
    </row>
    <row r="847">
      <c r="B847" s="179" t="n"/>
      <c r="C847" s="179" t="n"/>
      <c r="D847" s="179" t="n"/>
      <c r="E847" s="650" t="n"/>
      <c r="F847" s="178" t="n"/>
      <c r="G847" s="179" t="n"/>
      <c r="H847" s="178" t="n"/>
      <c r="I847" s="180" t="n"/>
      <c r="J847" s="649" t="n"/>
      <c r="K847" s="649" t="n"/>
      <c r="L847" s="173" t="n"/>
      <c r="M847" s="178" t="n"/>
      <c r="N847" s="178" t="n"/>
      <c r="O847" s="178" t="n"/>
      <c r="P847" s="178" t="n"/>
      <c r="Q847" s="181" t="n"/>
    </row>
    <row r="848">
      <c r="B848" s="179" t="n"/>
      <c r="C848" s="179" t="n"/>
      <c r="D848" s="179" t="n"/>
      <c r="E848" s="650" t="n"/>
      <c r="F848" s="178" t="n"/>
      <c r="G848" s="179" t="n"/>
      <c r="H848" s="178" t="n"/>
      <c r="I848" s="180" t="n"/>
      <c r="J848" s="649" t="n"/>
      <c r="K848" s="649" t="n"/>
      <c r="L848" s="173" t="n"/>
      <c r="M848" s="178" t="n"/>
      <c r="N848" s="178" t="n"/>
      <c r="O848" s="178" t="n"/>
      <c r="P848" s="178" t="n"/>
      <c r="Q848" s="181" t="n"/>
    </row>
    <row r="849">
      <c r="B849" s="179" t="n"/>
      <c r="C849" s="179" t="n"/>
      <c r="D849" s="179" t="n"/>
      <c r="E849" s="650" t="n"/>
      <c r="F849" s="178" t="n"/>
      <c r="G849" s="179" t="n"/>
      <c r="H849" s="178" t="n"/>
      <c r="I849" s="180" t="n"/>
      <c r="J849" s="649" t="n"/>
      <c r="K849" s="649" t="n"/>
      <c r="L849" s="173" t="n"/>
      <c r="M849" s="178" t="n"/>
      <c r="N849" s="178" t="n"/>
      <c r="O849" s="178" t="n"/>
      <c r="P849" s="178" t="n"/>
      <c r="Q849" s="181" t="n"/>
    </row>
    <row r="850">
      <c r="B850" s="179" t="n"/>
      <c r="C850" s="179" t="n"/>
      <c r="D850" s="179" t="n"/>
      <c r="E850" s="650" t="n"/>
      <c r="F850" s="178" t="n"/>
      <c r="G850" s="179" t="n"/>
      <c r="H850" s="178" t="n"/>
      <c r="I850" s="180" t="n"/>
      <c r="J850" s="649" t="n"/>
      <c r="K850" s="649" t="n"/>
      <c r="L850" s="173" t="n"/>
      <c r="M850" s="178" t="n"/>
      <c r="N850" s="178" t="n"/>
      <c r="O850" s="178" t="n"/>
      <c r="P850" s="178" t="n"/>
      <c r="Q850" s="181" t="n"/>
    </row>
    <row r="851">
      <c r="B851" s="179" t="n"/>
      <c r="C851" s="179" t="n"/>
      <c r="D851" s="179" t="n"/>
      <c r="E851" s="650" t="n"/>
      <c r="F851" s="178" t="n"/>
      <c r="G851" s="179" t="n"/>
      <c r="H851" s="178" t="n"/>
      <c r="I851" s="180" t="n"/>
      <c r="J851" s="649" t="n"/>
      <c r="K851" s="649" t="n"/>
      <c r="L851" s="173" t="n"/>
      <c r="M851" s="178" t="n"/>
      <c r="N851" s="178" t="n"/>
      <c r="O851" s="178" t="n"/>
      <c r="P851" s="178" t="n"/>
      <c r="Q851" s="181" t="n"/>
    </row>
    <row r="852">
      <c r="B852" s="179" t="n"/>
      <c r="C852" s="179" t="n"/>
      <c r="D852" s="179" t="n"/>
      <c r="E852" s="650" t="n"/>
      <c r="F852" s="178" t="n"/>
      <c r="G852" s="179" t="n"/>
      <c r="H852" s="178" t="n"/>
      <c r="I852" s="180" t="n"/>
      <c r="J852" s="649" t="n"/>
      <c r="K852" s="649" t="n"/>
      <c r="L852" s="173" t="n"/>
      <c r="M852" s="178" t="n"/>
      <c r="N852" s="178" t="n"/>
      <c r="O852" s="178" t="n"/>
      <c r="P852" s="178" t="n"/>
      <c r="Q852" s="181" t="n"/>
    </row>
    <row r="853">
      <c r="B853" s="179" t="n"/>
      <c r="C853" s="179" t="n"/>
      <c r="D853" s="179" t="n"/>
      <c r="E853" s="650" t="n"/>
      <c r="F853" s="178" t="n"/>
      <c r="G853" s="179" t="n"/>
      <c r="H853" s="178" t="n"/>
      <c r="I853" s="180" t="n"/>
      <c r="J853" s="649" t="n"/>
      <c r="K853" s="649" t="n"/>
      <c r="L853" s="173" t="n"/>
      <c r="M853" s="178" t="n"/>
      <c r="N853" s="178" t="n"/>
      <c r="O853" s="178" t="n"/>
      <c r="P853" s="178" t="n"/>
      <c r="Q853" s="181" t="n"/>
    </row>
    <row r="854">
      <c r="B854" s="179" t="n"/>
      <c r="C854" s="179" t="n"/>
      <c r="D854" s="179" t="n"/>
      <c r="E854" s="650" t="n"/>
      <c r="F854" s="178" t="n"/>
      <c r="G854" s="179" t="n"/>
      <c r="H854" s="178" t="n"/>
      <c r="I854" s="180" t="n"/>
      <c r="J854" s="649" t="n"/>
      <c r="K854" s="649" t="n"/>
      <c r="L854" s="173" t="n"/>
      <c r="M854" s="178" t="n"/>
      <c r="N854" s="178" t="n"/>
      <c r="O854" s="178" t="n"/>
      <c r="P854" s="178" t="n"/>
      <c r="Q854" s="181" t="n"/>
    </row>
    <row r="855">
      <c r="B855" s="179" t="n"/>
      <c r="C855" s="179" t="n"/>
      <c r="D855" s="179" t="n"/>
      <c r="E855" s="650" t="n"/>
      <c r="F855" s="178" t="n"/>
      <c r="G855" s="179" t="n"/>
      <c r="H855" s="178" t="n"/>
      <c r="I855" s="180" t="n"/>
      <c r="J855" s="649" t="n"/>
      <c r="K855" s="649" t="n"/>
      <c r="L855" s="173" t="n"/>
      <c r="M855" s="178" t="n"/>
      <c r="N855" s="178" t="n"/>
      <c r="O855" s="178" t="n"/>
      <c r="P855" s="178" t="n"/>
      <c r="Q855" s="181" t="n"/>
    </row>
    <row r="856">
      <c r="B856" s="179" t="n"/>
      <c r="C856" s="179" t="n"/>
      <c r="D856" s="179" t="n"/>
      <c r="E856" s="650" t="n"/>
      <c r="F856" s="178" t="n"/>
      <c r="G856" s="179" t="n"/>
      <c r="H856" s="178" t="n"/>
      <c r="I856" s="180" t="n"/>
      <c r="J856" s="649" t="n"/>
      <c r="K856" s="649" t="n"/>
      <c r="L856" s="173" t="n"/>
      <c r="M856" s="178" t="n"/>
      <c r="N856" s="178" t="n"/>
      <c r="O856" s="178" t="n"/>
      <c r="P856" s="178" t="n"/>
      <c r="Q856" s="181" t="n"/>
    </row>
    <row r="857">
      <c r="B857" s="179" t="n"/>
      <c r="C857" s="179" t="n"/>
      <c r="D857" s="179" t="n"/>
      <c r="E857" s="650" t="n"/>
      <c r="F857" s="178" t="n"/>
      <c r="G857" s="179" t="n"/>
      <c r="H857" s="178" t="n"/>
      <c r="I857" s="180" t="n"/>
      <c r="J857" s="649" t="n"/>
      <c r="K857" s="649" t="n"/>
      <c r="L857" s="173" t="n"/>
      <c r="M857" s="178" t="n"/>
      <c r="N857" s="178" t="n"/>
      <c r="O857" s="178" t="n"/>
      <c r="P857" s="178" t="n"/>
      <c r="Q857" s="181" t="n"/>
    </row>
    <row r="858">
      <c r="B858" s="179" t="n"/>
      <c r="C858" s="179" t="n"/>
      <c r="D858" s="179" t="n"/>
      <c r="E858" s="650" t="n"/>
      <c r="F858" s="178" t="n"/>
      <c r="G858" s="179" t="n"/>
      <c r="H858" s="178" t="n"/>
      <c r="I858" s="180" t="n"/>
      <c r="J858" s="649" t="n"/>
      <c r="K858" s="649" t="n"/>
      <c r="L858" s="173" t="n"/>
      <c r="M858" s="178" t="n"/>
      <c r="N858" s="178" t="n"/>
      <c r="O858" s="178" t="n"/>
      <c r="P858" s="178" t="n"/>
      <c r="Q858" s="181" t="n"/>
    </row>
    <row r="859">
      <c r="B859" s="179" t="n"/>
      <c r="C859" s="179" t="n"/>
      <c r="D859" s="179" t="n"/>
      <c r="E859" s="650" t="n"/>
      <c r="F859" s="178" t="n"/>
      <c r="G859" s="179" t="n"/>
      <c r="H859" s="178" t="n"/>
      <c r="I859" s="180" t="n"/>
      <c r="J859" s="649" t="n"/>
      <c r="K859" s="649" t="n"/>
      <c r="L859" s="173" t="n"/>
      <c r="M859" s="178" t="n"/>
      <c r="N859" s="178" t="n"/>
      <c r="O859" s="178" t="n"/>
      <c r="P859" s="178" t="n"/>
      <c r="Q859" s="181" t="n"/>
    </row>
    <row r="860">
      <c r="B860" s="179" t="n"/>
      <c r="C860" s="179" t="n"/>
      <c r="D860" s="179" t="n"/>
      <c r="E860" s="650" t="n"/>
      <c r="F860" s="178" t="n"/>
      <c r="G860" s="179" t="n"/>
      <c r="H860" s="178" t="n"/>
      <c r="I860" s="180" t="n"/>
      <c r="J860" s="649" t="n"/>
      <c r="K860" s="649" t="n"/>
      <c r="L860" s="173" t="n"/>
      <c r="M860" s="178" t="n"/>
      <c r="N860" s="178" t="n"/>
      <c r="O860" s="178" t="n"/>
      <c r="P860" s="178" t="n"/>
      <c r="Q860" s="181" t="n"/>
    </row>
    <row r="861">
      <c r="B861" s="179" t="n"/>
      <c r="C861" s="179" t="n"/>
      <c r="D861" s="179" t="n"/>
      <c r="E861" s="650" t="n"/>
      <c r="F861" s="178" t="n"/>
      <c r="G861" s="179" t="n"/>
      <c r="H861" s="178" t="n"/>
      <c r="I861" s="180" t="n"/>
      <c r="J861" s="649" t="n"/>
      <c r="K861" s="649" t="n"/>
      <c r="L861" s="173" t="n"/>
      <c r="M861" s="178" t="n"/>
      <c r="N861" s="178" t="n"/>
      <c r="O861" s="178" t="n"/>
      <c r="P861" s="178" t="n"/>
      <c r="Q861" s="181" t="n"/>
    </row>
    <row r="862">
      <c r="B862" s="179" t="n"/>
      <c r="C862" s="179" t="n"/>
      <c r="D862" s="179" t="n"/>
      <c r="E862" s="650" t="n"/>
      <c r="F862" s="178" t="n"/>
      <c r="G862" s="179" t="n"/>
      <c r="H862" s="178" t="n"/>
      <c r="I862" s="180" t="n"/>
      <c r="J862" s="649" t="n"/>
      <c r="K862" s="649" t="n"/>
      <c r="L862" s="173" t="n"/>
      <c r="M862" s="178" t="n"/>
      <c r="N862" s="178" t="n"/>
      <c r="O862" s="178" t="n"/>
      <c r="P862" s="178" t="n"/>
      <c r="Q862" s="181" t="n"/>
    </row>
    <row r="863">
      <c r="B863" s="179" t="n"/>
      <c r="C863" s="179" t="n"/>
      <c r="D863" s="179" t="n"/>
      <c r="E863" s="650" t="n"/>
      <c r="F863" s="178" t="n"/>
      <c r="G863" s="179" t="n"/>
      <c r="H863" s="178" t="n"/>
      <c r="I863" s="180" t="n"/>
      <c r="J863" s="649" t="n"/>
      <c r="K863" s="649" t="n"/>
      <c r="L863" s="173" t="n"/>
      <c r="M863" s="178" t="n"/>
      <c r="N863" s="178" t="n"/>
      <c r="O863" s="178" t="n"/>
      <c r="P863" s="178" t="n"/>
      <c r="Q863" s="181" t="n"/>
    </row>
    <row r="864">
      <c r="B864" s="179" t="n"/>
      <c r="C864" s="179" t="n"/>
      <c r="D864" s="179" t="n"/>
      <c r="E864" s="650" t="n"/>
      <c r="F864" s="178" t="n"/>
      <c r="G864" s="179" t="n"/>
      <c r="H864" s="178" t="n"/>
      <c r="I864" s="180" t="n"/>
      <c r="J864" s="649" t="n"/>
      <c r="K864" s="649" t="n"/>
      <c r="L864" s="173" t="n"/>
      <c r="M864" s="178" t="n"/>
      <c r="N864" s="178" t="n"/>
      <c r="O864" s="178" t="n"/>
      <c r="P864" s="178" t="n"/>
      <c r="Q864" s="181" t="n"/>
    </row>
    <row r="865">
      <c r="B865" s="179" t="n"/>
      <c r="C865" s="179" t="n"/>
      <c r="D865" s="179" t="n"/>
      <c r="E865" s="650" t="n"/>
      <c r="F865" s="178" t="n"/>
      <c r="G865" s="179" t="n"/>
      <c r="H865" s="178" t="n"/>
      <c r="I865" s="180" t="n"/>
      <c r="J865" s="649" t="n"/>
      <c r="K865" s="649" t="n"/>
      <c r="L865" s="173" t="n"/>
      <c r="M865" s="178" t="n"/>
      <c r="N865" s="178" t="n"/>
      <c r="O865" s="178" t="n"/>
      <c r="P865" s="178" t="n"/>
      <c r="Q865" s="181" t="n"/>
    </row>
    <row r="866">
      <c r="B866" s="179" t="n"/>
      <c r="C866" s="179" t="n"/>
      <c r="D866" s="179" t="n"/>
      <c r="E866" s="650" t="n"/>
      <c r="F866" s="178" t="n"/>
      <c r="G866" s="179" t="n"/>
      <c r="H866" s="178" t="n"/>
      <c r="I866" s="180" t="n"/>
      <c r="J866" s="649" t="n"/>
      <c r="K866" s="649" t="n"/>
      <c r="L866" s="173" t="n"/>
      <c r="M866" s="178" t="n"/>
      <c r="N866" s="178" t="n"/>
      <c r="O866" s="178" t="n"/>
      <c r="P866" s="178" t="n"/>
      <c r="Q866" s="181" t="n"/>
    </row>
    <row r="867">
      <c r="B867" s="179" t="n"/>
      <c r="C867" s="179" t="n"/>
      <c r="D867" s="179" t="n"/>
      <c r="E867" s="650" t="n"/>
      <c r="F867" s="178" t="n"/>
      <c r="G867" s="179" t="n"/>
      <c r="H867" s="178" t="n"/>
      <c r="I867" s="180" t="n"/>
      <c r="J867" s="649" t="n"/>
      <c r="K867" s="649" t="n"/>
      <c r="L867" s="173" t="n"/>
      <c r="M867" s="178" t="n"/>
      <c r="N867" s="178" t="n"/>
      <c r="O867" s="178" t="n"/>
      <c r="P867" s="178" t="n"/>
      <c r="Q867" s="181" t="n"/>
    </row>
    <row r="868">
      <c r="B868" s="179" t="n"/>
      <c r="C868" s="179" t="n"/>
      <c r="D868" s="179" t="n"/>
      <c r="E868" s="650" t="n"/>
      <c r="F868" s="178" t="n"/>
      <c r="G868" s="179" t="n"/>
      <c r="H868" s="178" t="n"/>
      <c r="I868" s="180" t="n"/>
      <c r="J868" s="649" t="n"/>
      <c r="K868" s="649" t="n"/>
      <c r="L868" s="173" t="n"/>
      <c r="M868" s="178" t="n"/>
      <c r="N868" s="178" t="n"/>
      <c r="O868" s="178" t="n"/>
      <c r="P868" s="178" t="n"/>
      <c r="Q868" s="181" t="n"/>
    </row>
    <row r="869">
      <c r="B869" s="179" t="n"/>
      <c r="C869" s="179" t="n"/>
      <c r="D869" s="179" t="n"/>
      <c r="E869" s="650" t="n"/>
      <c r="F869" s="178" t="n"/>
      <c r="G869" s="179" t="n"/>
      <c r="H869" s="178" t="n"/>
      <c r="I869" s="180" t="n"/>
      <c r="J869" s="649" t="n"/>
      <c r="K869" s="649" t="n"/>
      <c r="L869" s="173" t="n"/>
      <c r="M869" s="178" t="n"/>
      <c r="N869" s="178" t="n"/>
      <c r="O869" s="178" t="n"/>
      <c r="P869" s="178" t="n"/>
      <c r="Q869" s="181" t="n"/>
    </row>
    <row r="870">
      <c r="B870" s="179" t="n"/>
      <c r="C870" s="179" t="n"/>
      <c r="D870" s="179" t="n"/>
      <c r="E870" s="650" t="n"/>
      <c r="F870" s="178" t="n"/>
      <c r="G870" s="179" t="n"/>
      <c r="H870" s="178" t="n"/>
      <c r="I870" s="180" t="n"/>
      <c r="J870" s="649" t="n"/>
      <c r="K870" s="649" t="n"/>
      <c r="L870" s="173" t="n"/>
      <c r="M870" s="178" t="n"/>
      <c r="N870" s="178" t="n"/>
      <c r="O870" s="178" t="n"/>
      <c r="P870" s="178" t="n"/>
      <c r="Q870" s="181" t="n"/>
    </row>
    <row r="871">
      <c r="B871" s="179" t="n"/>
      <c r="C871" s="179" t="n"/>
      <c r="D871" s="179" t="n"/>
      <c r="E871" s="650" t="n"/>
      <c r="F871" s="178" t="n"/>
      <c r="G871" s="179" t="n"/>
      <c r="H871" s="178" t="n"/>
      <c r="I871" s="180" t="n"/>
      <c r="J871" s="649" t="n"/>
      <c r="K871" s="649" t="n"/>
      <c r="L871" s="173" t="n"/>
      <c r="M871" s="178" t="n"/>
      <c r="N871" s="178" t="n"/>
      <c r="O871" s="178" t="n"/>
      <c r="P871" s="178" t="n"/>
      <c r="Q871" s="181" t="n"/>
    </row>
    <row r="872">
      <c r="B872" s="179" t="n"/>
      <c r="C872" s="179" t="n"/>
      <c r="D872" s="179" t="n"/>
      <c r="E872" s="650" t="n"/>
      <c r="F872" s="178" t="n"/>
      <c r="G872" s="179" t="n"/>
      <c r="H872" s="178" t="n"/>
      <c r="I872" s="180" t="n"/>
      <c r="J872" s="649" t="n"/>
      <c r="K872" s="649" t="n"/>
      <c r="L872" s="173" t="n"/>
      <c r="M872" s="178" t="n"/>
      <c r="N872" s="178" t="n"/>
      <c r="O872" s="178" t="n"/>
      <c r="P872" s="178" t="n"/>
      <c r="Q872" s="181" t="n"/>
    </row>
    <row r="873">
      <c r="B873" s="179" t="n"/>
      <c r="C873" s="179" t="n"/>
      <c r="D873" s="179" t="n"/>
      <c r="E873" s="650" t="n"/>
      <c r="F873" s="178" t="n"/>
      <c r="G873" s="179" t="n"/>
      <c r="H873" s="178" t="n"/>
      <c r="I873" s="180" t="n"/>
      <c r="J873" s="649" t="n"/>
      <c r="K873" s="649" t="n"/>
      <c r="L873" s="173" t="n"/>
      <c r="M873" s="178" t="n"/>
      <c r="N873" s="178" t="n"/>
      <c r="O873" s="178" t="n"/>
      <c r="P873" s="178" t="n"/>
      <c r="Q873" s="181" t="n"/>
    </row>
    <row r="874">
      <c r="B874" s="179" t="n"/>
      <c r="C874" s="179" t="n"/>
      <c r="D874" s="179" t="n"/>
      <c r="E874" s="650" t="n"/>
      <c r="F874" s="178" t="n"/>
      <c r="G874" s="179" t="n"/>
      <c r="H874" s="178" t="n"/>
      <c r="I874" s="180" t="n"/>
      <c r="J874" s="649" t="n"/>
      <c r="K874" s="649" t="n"/>
      <c r="L874" s="173" t="n"/>
      <c r="M874" s="178" t="n"/>
      <c r="N874" s="178" t="n"/>
      <c r="O874" s="178" t="n"/>
      <c r="P874" s="178" t="n"/>
      <c r="Q874" s="181" t="n"/>
    </row>
    <row r="875">
      <c r="B875" s="179" t="n"/>
      <c r="C875" s="179" t="n"/>
      <c r="D875" s="179" t="n"/>
      <c r="E875" s="650" t="n"/>
      <c r="F875" s="178" t="n"/>
      <c r="G875" s="179" t="n"/>
      <c r="H875" s="178" t="n"/>
      <c r="I875" s="180" t="n"/>
      <c r="J875" s="649" t="n"/>
      <c r="K875" s="649" t="n"/>
      <c r="L875" s="173" t="n"/>
      <c r="M875" s="178" t="n"/>
      <c r="N875" s="178" t="n"/>
      <c r="O875" s="178" t="n"/>
      <c r="P875" s="178" t="n"/>
      <c r="Q875" s="181" t="n"/>
    </row>
    <row r="876">
      <c r="B876" s="179" t="n"/>
      <c r="C876" s="179" t="n"/>
      <c r="D876" s="179" t="n"/>
      <c r="E876" s="650" t="n"/>
      <c r="F876" s="178" t="n"/>
      <c r="G876" s="179" t="n"/>
      <c r="H876" s="178" t="n"/>
      <c r="I876" s="180" t="n"/>
      <c r="J876" s="649" t="n"/>
      <c r="K876" s="649" t="n"/>
      <c r="L876" s="173" t="n"/>
      <c r="M876" s="178" t="n"/>
      <c r="N876" s="178" t="n"/>
      <c r="O876" s="178" t="n"/>
      <c r="P876" s="178" t="n"/>
      <c r="Q876" s="181" t="n"/>
    </row>
    <row r="877">
      <c r="B877" s="179" t="n"/>
      <c r="C877" s="179" t="n"/>
      <c r="D877" s="179" t="n"/>
      <c r="E877" s="650" t="n"/>
      <c r="F877" s="178" t="n"/>
      <c r="G877" s="179" t="n"/>
      <c r="H877" s="178" t="n"/>
      <c r="I877" s="180" t="n"/>
      <c r="J877" s="649" t="n"/>
      <c r="K877" s="649" t="n"/>
      <c r="L877" s="173" t="n"/>
      <c r="M877" s="178" t="n"/>
      <c r="N877" s="178" t="n"/>
      <c r="O877" s="178" t="n"/>
      <c r="P877" s="178" t="n"/>
      <c r="Q877" s="181" t="n"/>
    </row>
    <row r="878">
      <c r="B878" s="179" t="n"/>
      <c r="C878" s="179" t="n"/>
      <c r="D878" s="179" t="n"/>
      <c r="E878" s="650" t="n"/>
      <c r="F878" s="178" t="n"/>
      <c r="G878" s="179" t="n"/>
      <c r="H878" s="178" t="n"/>
      <c r="I878" s="180" t="n"/>
      <c r="J878" s="649" t="n"/>
      <c r="K878" s="649" t="n"/>
      <c r="L878" s="173" t="n"/>
      <c r="M878" s="178" t="n"/>
      <c r="N878" s="178" t="n"/>
      <c r="O878" s="178" t="n"/>
      <c r="P878" s="178" t="n"/>
      <c r="Q878" s="181" t="n"/>
    </row>
    <row r="879">
      <c r="B879" s="179" t="n"/>
      <c r="C879" s="179" t="n"/>
      <c r="D879" s="179" t="n"/>
      <c r="E879" s="650" t="n"/>
      <c r="F879" s="178" t="n"/>
      <c r="G879" s="179" t="n"/>
      <c r="H879" s="178" t="n"/>
      <c r="I879" s="180" t="n"/>
      <c r="J879" s="649" t="n"/>
      <c r="K879" s="649" t="n"/>
      <c r="L879" s="173" t="n"/>
      <c r="M879" s="178" t="n"/>
      <c r="N879" s="178" t="n"/>
      <c r="O879" s="178" t="n"/>
      <c r="P879" s="178" t="n"/>
      <c r="Q879" s="181" t="n"/>
    </row>
    <row r="880">
      <c r="B880" s="179" t="n"/>
      <c r="C880" s="179" t="n"/>
      <c r="D880" s="179" t="n"/>
      <c r="E880" s="650" t="n"/>
      <c r="F880" s="178" t="n"/>
      <c r="G880" s="179" t="n"/>
      <c r="H880" s="178" t="n"/>
      <c r="I880" s="180" t="n"/>
      <c r="J880" s="649" t="n"/>
      <c r="K880" s="649" t="n"/>
      <c r="L880" s="173" t="n"/>
      <c r="M880" s="178" t="n"/>
      <c r="N880" s="178" t="n"/>
      <c r="O880" s="178" t="n"/>
      <c r="P880" s="178" t="n"/>
      <c r="Q880" s="181" t="n"/>
    </row>
    <row r="881">
      <c r="B881" s="179" t="n"/>
      <c r="C881" s="179" t="n"/>
      <c r="D881" s="179" t="n"/>
      <c r="E881" s="650" t="n"/>
      <c r="F881" s="178" t="n"/>
      <c r="G881" s="179" t="n"/>
      <c r="H881" s="178" t="n"/>
      <c r="I881" s="180" t="n"/>
      <c r="J881" s="649" t="n"/>
      <c r="K881" s="649" t="n"/>
      <c r="L881" s="173" t="n"/>
      <c r="M881" s="178" t="n"/>
      <c r="N881" s="178" t="n"/>
      <c r="O881" s="178" t="n"/>
      <c r="P881" s="178" t="n"/>
      <c r="Q881" s="181" t="n"/>
    </row>
    <row r="882">
      <c r="B882" s="179" t="n"/>
      <c r="C882" s="179" t="n"/>
      <c r="D882" s="179" t="n"/>
      <c r="E882" s="650" t="n"/>
      <c r="F882" s="178" t="n"/>
      <c r="G882" s="179" t="n"/>
      <c r="H882" s="178" t="n"/>
      <c r="I882" s="180" t="n"/>
      <c r="J882" s="649" t="n"/>
      <c r="K882" s="649" t="n"/>
      <c r="L882" s="173" t="n"/>
      <c r="M882" s="178" t="n"/>
      <c r="N882" s="178" t="n"/>
      <c r="O882" s="178" t="n"/>
      <c r="P882" s="178" t="n"/>
      <c r="Q882" s="181" t="n"/>
    </row>
    <row r="883">
      <c r="B883" s="179" t="n"/>
      <c r="C883" s="179" t="n"/>
      <c r="D883" s="179" t="n"/>
      <c r="E883" s="650" t="n"/>
      <c r="F883" s="178" t="n"/>
      <c r="G883" s="179" t="n"/>
      <c r="H883" s="178" t="n"/>
      <c r="I883" s="180" t="n"/>
      <c r="J883" s="649" t="n"/>
      <c r="K883" s="649" t="n"/>
      <c r="L883" s="173" t="n"/>
      <c r="M883" s="178" t="n"/>
      <c r="N883" s="178" t="n"/>
      <c r="O883" s="178" t="n"/>
      <c r="P883" s="178" t="n"/>
      <c r="Q883" s="181" t="n"/>
    </row>
    <row r="884">
      <c r="B884" s="179" t="n"/>
      <c r="C884" s="179" t="n"/>
      <c r="D884" s="179" t="n"/>
      <c r="E884" s="650" t="n"/>
      <c r="F884" s="178" t="n"/>
      <c r="G884" s="179" t="n"/>
      <c r="H884" s="178" t="n"/>
      <c r="I884" s="180" t="n"/>
      <c r="J884" s="649" t="n"/>
      <c r="K884" s="649" t="n"/>
      <c r="L884" s="173" t="n"/>
      <c r="M884" s="178" t="n"/>
      <c r="N884" s="178" t="n"/>
      <c r="O884" s="178" t="n"/>
      <c r="P884" s="178" t="n"/>
      <c r="Q884" s="181" t="n"/>
    </row>
    <row r="885">
      <c r="B885" s="179" t="n"/>
      <c r="C885" s="179" t="n"/>
      <c r="D885" s="179" t="n"/>
      <c r="E885" s="650" t="n"/>
      <c r="F885" s="178" t="n"/>
      <c r="G885" s="179" t="n"/>
      <c r="H885" s="178" t="n"/>
      <c r="I885" s="180" t="n"/>
      <c r="J885" s="649" t="n"/>
      <c r="K885" s="649" t="n"/>
      <c r="L885" s="173" t="n"/>
      <c r="M885" s="178" t="n"/>
      <c r="N885" s="178" t="n"/>
      <c r="O885" s="178" t="n"/>
      <c r="P885" s="178" t="n"/>
      <c r="Q885" s="181" t="n"/>
    </row>
    <row r="886">
      <c r="B886" s="179" t="n"/>
      <c r="C886" s="179" t="n"/>
      <c r="D886" s="179" t="n"/>
      <c r="E886" s="650" t="n"/>
      <c r="F886" s="178" t="n"/>
      <c r="G886" s="179" t="n"/>
      <c r="H886" s="178" t="n"/>
      <c r="I886" s="180" t="n"/>
      <c r="J886" s="649" t="n"/>
      <c r="K886" s="649" t="n"/>
      <c r="L886" s="173" t="n"/>
      <c r="M886" s="178" t="n"/>
      <c r="N886" s="178" t="n"/>
      <c r="O886" s="178" t="n"/>
      <c r="P886" s="178" t="n"/>
      <c r="Q886" s="181" t="n"/>
    </row>
    <row r="887">
      <c r="B887" s="179" t="n"/>
      <c r="C887" s="179" t="n"/>
      <c r="D887" s="179" t="n"/>
      <c r="E887" s="650" t="n"/>
      <c r="F887" s="178" t="n"/>
      <c r="G887" s="179" t="n"/>
      <c r="H887" s="178" t="n"/>
      <c r="I887" s="180" t="n"/>
      <c r="J887" s="649" t="n"/>
      <c r="K887" s="649" t="n"/>
      <c r="L887" s="173" t="n"/>
      <c r="M887" s="178" t="n"/>
      <c r="N887" s="178" t="n"/>
      <c r="O887" s="178" t="n"/>
      <c r="P887" s="178" t="n"/>
      <c r="Q887" s="181" t="n"/>
    </row>
    <row r="888">
      <c r="B888" s="179" t="n"/>
      <c r="C888" s="179" t="n"/>
      <c r="D888" s="179" t="n"/>
      <c r="E888" s="650" t="n"/>
      <c r="F888" s="178" t="n"/>
      <c r="G888" s="179" t="n"/>
      <c r="H888" s="178" t="n"/>
      <c r="I888" s="180" t="n"/>
      <c r="J888" s="649" t="n"/>
      <c r="K888" s="649" t="n"/>
      <c r="L888" s="173" t="n"/>
      <c r="M888" s="178" t="n"/>
      <c r="N888" s="178" t="n"/>
      <c r="O888" s="178" t="n"/>
      <c r="P888" s="178" t="n"/>
      <c r="Q888" s="181" t="n"/>
    </row>
    <row r="889">
      <c r="B889" s="179" t="n"/>
      <c r="C889" s="179" t="n"/>
      <c r="D889" s="179" t="n"/>
      <c r="E889" s="650" t="n"/>
      <c r="F889" s="178" t="n"/>
      <c r="G889" s="179" t="n"/>
      <c r="H889" s="178" t="n"/>
      <c r="I889" s="180" t="n"/>
      <c r="J889" s="649" t="n"/>
      <c r="K889" s="649" t="n"/>
      <c r="L889" s="173" t="n"/>
      <c r="M889" s="178" t="n"/>
      <c r="N889" s="178" t="n"/>
      <c r="O889" s="178" t="n"/>
      <c r="P889" s="178" t="n"/>
      <c r="Q889" s="181" t="n"/>
    </row>
    <row r="890">
      <c r="B890" s="179" t="n"/>
      <c r="C890" s="179" t="n"/>
      <c r="D890" s="179" t="n"/>
      <c r="E890" s="650" t="n"/>
      <c r="F890" s="178" t="n"/>
      <c r="G890" s="179" t="n"/>
      <c r="H890" s="178" t="n"/>
      <c r="I890" s="180" t="n"/>
      <c r="J890" s="649" t="n"/>
      <c r="K890" s="649" t="n"/>
      <c r="L890" s="173" t="n"/>
      <c r="M890" s="178" t="n"/>
      <c r="N890" s="178" t="n"/>
      <c r="O890" s="178" t="n"/>
      <c r="P890" s="178" t="n"/>
      <c r="Q890" s="181" t="n"/>
    </row>
    <row r="891">
      <c r="B891" s="179" t="n"/>
      <c r="C891" s="179" t="n"/>
      <c r="D891" s="179" t="n"/>
      <c r="E891" s="650" t="n"/>
      <c r="F891" s="178" t="n"/>
      <c r="G891" s="179" t="n"/>
      <c r="H891" s="178" t="n"/>
      <c r="I891" s="180" t="n"/>
      <c r="J891" s="649" t="n"/>
      <c r="K891" s="649" t="n"/>
      <c r="L891" s="173" t="n"/>
      <c r="M891" s="178" t="n"/>
      <c r="N891" s="178" t="n"/>
      <c r="O891" s="178" t="n"/>
      <c r="P891" s="178" t="n"/>
      <c r="Q891" s="181" t="n"/>
    </row>
    <row r="892">
      <c r="B892" s="179" t="n"/>
      <c r="C892" s="179" t="n"/>
      <c r="D892" s="179" t="n"/>
      <c r="E892" s="650" t="n"/>
      <c r="F892" s="178" t="n"/>
      <c r="G892" s="179" t="n"/>
      <c r="H892" s="178" t="n"/>
      <c r="I892" s="180" t="n"/>
      <c r="J892" s="649" t="n"/>
      <c r="K892" s="649" t="n"/>
      <c r="L892" s="173" t="n"/>
      <c r="M892" s="178" t="n"/>
      <c r="N892" s="178" t="n"/>
      <c r="O892" s="178" t="n"/>
      <c r="P892" s="178" t="n"/>
      <c r="Q892" s="181" t="n"/>
    </row>
    <row r="893">
      <c r="B893" s="179" t="n"/>
      <c r="C893" s="179" t="n"/>
      <c r="D893" s="179" t="n"/>
      <c r="E893" s="650" t="n"/>
      <c r="F893" s="178" t="n"/>
      <c r="G893" s="179" t="n"/>
      <c r="H893" s="178" t="n"/>
      <c r="I893" s="180" t="n"/>
      <c r="J893" s="649" t="n"/>
      <c r="K893" s="649" t="n"/>
      <c r="L893" s="173" t="n"/>
      <c r="M893" s="178" t="n"/>
      <c r="N893" s="178" t="n"/>
      <c r="O893" s="178" t="n"/>
      <c r="P893" s="178" t="n"/>
      <c r="Q893" s="181" t="n"/>
    </row>
    <row r="894">
      <c r="B894" s="179" t="n"/>
      <c r="C894" s="179" t="n"/>
      <c r="D894" s="179" t="n"/>
      <c r="E894" s="650" t="n"/>
      <c r="F894" s="178" t="n"/>
      <c r="G894" s="179" t="n"/>
      <c r="H894" s="178" t="n"/>
      <c r="I894" s="180" t="n"/>
      <c r="J894" s="649" t="n"/>
      <c r="K894" s="649" t="n"/>
      <c r="L894" s="173" t="n"/>
      <c r="M894" s="178" t="n"/>
      <c r="N894" s="178" t="n"/>
      <c r="O894" s="178" t="n"/>
      <c r="P894" s="178" t="n"/>
      <c r="Q894" s="181" t="n"/>
    </row>
    <row r="895">
      <c r="B895" s="179" t="n"/>
      <c r="C895" s="179" t="n"/>
      <c r="D895" s="179" t="n"/>
      <c r="E895" s="650" t="n"/>
      <c r="F895" s="178" t="n"/>
      <c r="G895" s="179" t="n"/>
      <c r="H895" s="178" t="n"/>
      <c r="I895" s="180" t="n"/>
      <c r="J895" s="649" t="n"/>
      <c r="K895" s="649" t="n"/>
      <c r="L895" s="173" t="n"/>
      <c r="M895" s="178" t="n"/>
      <c r="N895" s="178" t="n"/>
      <c r="O895" s="178" t="n"/>
      <c r="P895" s="178" t="n"/>
      <c r="Q895" s="181" t="n"/>
    </row>
    <row r="896">
      <c r="B896" s="179" t="n"/>
      <c r="C896" s="179" t="n"/>
      <c r="D896" s="179" t="n"/>
      <c r="E896" s="650" t="n"/>
      <c r="F896" s="178" t="n"/>
      <c r="G896" s="179" t="n"/>
      <c r="H896" s="178" t="n"/>
      <c r="I896" s="180" t="n"/>
      <c r="J896" s="649" t="n"/>
      <c r="K896" s="649" t="n"/>
      <c r="L896" s="173" t="n"/>
      <c r="M896" s="178" t="n"/>
      <c r="N896" s="178" t="n"/>
      <c r="O896" s="178" t="n"/>
      <c r="P896" s="178" t="n"/>
      <c r="Q896" s="181" t="n"/>
    </row>
    <row r="897">
      <c r="B897" s="179" t="n"/>
      <c r="C897" s="179" t="n"/>
      <c r="D897" s="179" t="n"/>
      <c r="E897" s="650" t="n"/>
      <c r="F897" s="178" t="n"/>
      <c r="G897" s="179" t="n"/>
      <c r="H897" s="178" t="n"/>
      <c r="I897" s="180" t="n"/>
      <c r="J897" s="649" t="n"/>
      <c r="K897" s="649" t="n"/>
      <c r="L897" s="173" t="n"/>
      <c r="M897" s="178" t="n"/>
      <c r="N897" s="178" t="n"/>
      <c r="O897" s="178" t="n"/>
      <c r="P897" s="178" t="n"/>
      <c r="Q897" s="181" t="n"/>
    </row>
    <row r="898">
      <c r="B898" s="179" t="n"/>
      <c r="C898" s="179" t="n"/>
      <c r="D898" s="179" t="n"/>
      <c r="E898" s="650" t="n"/>
      <c r="F898" s="178" t="n"/>
      <c r="G898" s="179" t="n"/>
      <c r="H898" s="178" t="n"/>
      <c r="I898" s="180" t="n"/>
      <c r="J898" s="649" t="n"/>
      <c r="K898" s="649" t="n"/>
      <c r="L898" s="173" t="n"/>
      <c r="M898" s="178" t="n"/>
      <c r="N898" s="178" t="n"/>
      <c r="O898" s="178" t="n"/>
      <c r="P898" s="178" t="n"/>
      <c r="Q898" s="181" t="n"/>
    </row>
    <row r="899">
      <c r="B899" s="179" t="n"/>
      <c r="C899" s="179" t="n"/>
      <c r="D899" s="179" t="n"/>
      <c r="E899" s="650" t="n"/>
      <c r="F899" s="178" t="n"/>
      <c r="G899" s="179" t="n"/>
      <c r="H899" s="178" t="n"/>
      <c r="I899" s="180" t="n"/>
      <c r="J899" s="649" t="n"/>
      <c r="K899" s="649" t="n"/>
      <c r="L899" s="173" t="n"/>
      <c r="M899" s="178" t="n"/>
      <c r="N899" s="178" t="n"/>
      <c r="O899" s="178" t="n"/>
      <c r="P899" s="178" t="n"/>
      <c r="Q899" s="181" t="n"/>
    </row>
    <row r="900">
      <c r="B900" s="179" t="n"/>
      <c r="C900" s="179" t="n"/>
      <c r="D900" s="179" t="n"/>
      <c r="E900" s="650" t="n"/>
      <c r="F900" s="178" t="n"/>
      <c r="G900" s="179" t="n"/>
      <c r="H900" s="178" t="n"/>
      <c r="I900" s="180" t="n"/>
      <c r="J900" s="649" t="n"/>
      <c r="K900" s="649" t="n"/>
      <c r="L900" s="173" t="n"/>
      <c r="M900" s="178" t="n"/>
      <c r="N900" s="178" t="n"/>
      <c r="O900" s="178" t="n"/>
      <c r="P900" s="178" t="n"/>
      <c r="Q900" s="181" t="n"/>
    </row>
    <row r="901">
      <c r="B901" s="179" t="n"/>
      <c r="C901" s="179" t="n"/>
      <c r="D901" s="179" t="n"/>
      <c r="E901" s="650" t="n"/>
      <c r="F901" s="178" t="n"/>
      <c r="G901" s="179" t="n"/>
      <c r="H901" s="178" t="n"/>
      <c r="I901" s="180" t="n"/>
      <c r="J901" s="649" t="n"/>
      <c r="K901" s="649" t="n"/>
      <c r="L901" s="173" t="n"/>
      <c r="M901" s="178" t="n"/>
      <c r="N901" s="178" t="n"/>
      <c r="O901" s="178" t="n"/>
      <c r="P901" s="178" t="n"/>
      <c r="Q901" s="181" t="n"/>
    </row>
    <row r="902">
      <c r="B902" s="179" t="n"/>
      <c r="C902" s="179" t="n"/>
      <c r="D902" s="179" t="n"/>
      <c r="E902" s="650" t="n"/>
      <c r="F902" s="178" t="n"/>
      <c r="G902" s="179" t="n"/>
      <c r="H902" s="178" t="n"/>
      <c r="I902" s="180" t="n"/>
      <c r="J902" s="649" t="n"/>
      <c r="K902" s="649" t="n"/>
      <c r="L902" s="173" t="n"/>
      <c r="M902" s="178" t="n"/>
      <c r="N902" s="178" t="n"/>
      <c r="O902" s="178" t="n"/>
      <c r="P902" s="178" t="n"/>
      <c r="Q902" s="181" t="n"/>
    </row>
    <row r="903">
      <c r="B903" s="179" t="n"/>
      <c r="C903" s="179" t="n"/>
      <c r="D903" s="179" t="n"/>
      <c r="E903" s="650" t="n"/>
      <c r="F903" s="178" t="n"/>
      <c r="G903" s="179" t="n"/>
      <c r="H903" s="178" t="n"/>
      <c r="I903" s="180" t="n"/>
      <c r="J903" s="649" t="n"/>
      <c r="K903" s="649" t="n"/>
      <c r="L903" s="173" t="n"/>
      <c r="M903" s="178" t="n"/>
      <c r="N903" s="178" t="n"/>
      <c r="O903" s="178" t="n"/>
      <c r="P903" s="178" t="n"/>
      <c r="Q903" s="181" t="n"/>
    </row>
    <row r="904">
      <c r="B904" s="179" t="n"/>
      <c r="C904" s="179" t="n"/>
      <c r="D904" s="179" t="n"/>
      <c r="E904" s="650" t="n"/>
      <c r="F904" s="178" t="n"/>
      <c r="G904" s="179" t="n"/>
      <c r="H904" s="178" t="n"/>
      <c r="I904" s="180" t="n"/>
      <c r="J904" s="649" t="n"/>
      <c r="K904" s="649" t="n"/>
      <c r="L904" s="173" t="n"/>
      <c r="M904" s="178" t="n"/>
      <c r="N904" s="178" t="n"/>
      <c r="O904" s="178" t="n"/>
      <c r="P904" s="178" t="n"/>
      <c r="Q904" s="181" t="n"/>
    </row>
    <row r="905">
      <c r="B905" s="179" t="n"/>
      <c r="C905" s="179" t="n"/>
      <c r="D905" s="179" t="n"/>
      <c r="E905" s="650" t="n"/>
      <c r="F905" s="178" t="n"/>
      <c r="G905" s="179" t="n"/>
      <c r="H905" s="178" t="n"/>
      <c r="I905" s="180" t="n"/>
      <c r="J905" s="649" t="n"/>
      <c r="K905" s="649" t="n"/>
      <c r="L905" s="173" t="n"/>
      <c r="M905" s="178" t="n"/>
      <c r="N905" s="178" t="n"/>
      <c r="O905" s="178" t="n"/>
      <c r="P905" s="178" t="n"/>
      <c r="Q905" s="181" t="n"/>
    </row>
    <row r="906">
      <c r="B906" s="179" t="n"/>
      <c r="C906" s="179" t="n"/>
      <c r="D906" s="179" t="n"/>
      <c r="E906" s="650" t="n"/>
      <c r="F906" s="178" t="n"/>
      <c r="G906" s="179" t="n"/>
      <c r="H906" s="178" t="n"/>
      <c r="I906" s="180" t="n"/>
      <c r="J906" s="649" t="n"/>
      <c r="K906" s="649" t="n"/>
      <c r="L906" s="173" t="n"/>
      <c r="M906" s="178" t="n"/>
      <c r="N906" s="178" t="n"/>
      <c r="O906" s="178" t="n"/>
      <c r="P906" s="178" t="n"/>
      <c r="Q906" s="181" t="n"/>
    </row>
    <row r="907">
      <c r="B907" s="179" t="n"/>
      <c r="C907" s="179" t="n"/>
      <c r="D907" s="179" t="n"/>
      <c r="E907" s="650" t="n"/>
      <c r="F907" s="178" t="n"/>
      <c r="G907" s="179" t="n"/>
      <c r="H907" s="178" t="n"/>
      <c r="I907" s="180" t="n"/>
      <c r="J907" s="649" t="n"/>
      <c r="K907" s="649" t="n"/>
      <c r="L907" s="173" t="n"/>
      <c r="M907" s="178" t="n"/>
      <c r="N907" s="178" t="n"/>
      <c r="O907" s="178" t="n"/>
      <c r="P907" s="178" t="n"/>
      <c r="Q907" s="181" t="n"/>
    </row>
    <row r="908">
      <c r="B908" s="179" t="n"/>
      <c r="C908" s="179" t="n"/>
      <c r="D908" s="179" t="n"/>
      <c r="E908" s="650" t="n"/>
      <c r="F908" s="178" t="n"/>
      <c r="G908" s="179" t="n"/>
      <c r="H908" s="178" t="n"/>
      <c r="I908" s="180" t="n"/>
      <c r="J908" s="649" t="n"/>
      <c r="K908" s="649" t="n"/>
      <c r="L908" s="173" t="n"/>
      <c r="M908" s="178" t="n"/>
      <c r="N908" s="178" t="n"/>
      <c r="O908" s="178" t="n"/>
      <c r="P908" s="178" t="n"/>
      <c r="Q908" s="181" t="n"/>
    </row>
    <row r="909">
      <c r="B909" s="179" t="n"/>
      <c r="C909" s="179" t="n"/>
      <c r="D909" s="179" t="n"/>
      <c r="E909" s="650" t="n"/>
      <c r="F909" s="178" t="n"/>
      <c r="G909" s="179" t="n"/>
      <c r="H909" s="178" t="n"/>
      <c r="I909" s="180" t="n"/>
      <c r="J909" s="649" t="n"/>
      <c r="K909" s="649" t="n"/>
      <c r="L909" s="173" t="n"/>
      <c r="M909" s="178" t="n"/>
      <c r="N909" s="178" t="n"/>
      <c r="O909" s="178" t="n"/>
      <c r="P909" s="178" t="n"/>
      <c r="Q909" s="181" t="n"/>
    </row>
    <row r="910">
      <c r="B910" s="179" t="n"/>
      <c r="C910" s="179" t="n"/>
      <c r="D910" s="179" t="n"/>
      <c r="E910" s="650" t="n"/>
      <c r="F910" s="178" t="n"/>
      <c r="G910" s="179" t="n"/>
      <c r="H910" s="178" t="n"/>
      <c r="I910" s="180" t="n"/>
      <c r="J910" s="649" t="n"/>
      <c r="K910" s="649" t="n"/>
      <c r="L910" s="173" t="n"/>
      <c r="M910" s="178" t="n"/>
      <c r="N910" s="178" t="n"/>
      <c r="O910" s="178" t="n"/>
      <c r="P910" s="178" t="n"/>
      <c r="Q910" s="181" t="n"/>
    </row>
    <row r="911">
      <c r="B911" s="179" t="n"/>
      <c r="C911" s="179" t="n"/>
      <c r="D911" s="179" t="n"/>
      <c r="E911" s="650" t="n"/>
      <c r="F911" s="178" t="n"/>
      <c r="G911" s="179" t="n"/>
      <c r="H911" s="178" t="n"/>
      <c r="I911" s="180" t="n"/>
      <c r="J911" s="649" t="n"/>
      <c r="K911" s="649" t="n"/>
      <c r="L911" s="173" t="n"/>
      <c r="M911" s="178" t="n"/>
      <c r="N911" s="178" t="n"/>
      <c r="O911" s="178" t="n"/>
      <c r="P911" s="178" t="n"/>
      <c r="Q911" s="181" t="n"/>
    </row>
    <row r="912">
      <c r="B912" s="179" t="n"/>
      <c r="C912" s="179" t="n"/>
      <c r="D912" s="179" t="n"/>
      <c r="E912" s="650" t="n"/>
      <c r="F912" s="178" t="n"/>
      <c r="G912" s="179" t="n"/>
      <c r="H912" s="178" t="n"/>
      <c r="I912" s="180" t="n"/>
      <c r="J912" s="649" t="n"/>
      <c r="K912" s="649" t="n"/>
      <c r="L912" s="173" t="n"/>
      <c r="M912" s="178" t="n"/>
      <c r="N912" s="178" t="n"/>
      <c r="O912" s="178" t="n"/>
      <c r="P912" s="178" t="n"/>
      <c r="Q912" s="181" t="n"/>
    </row>
    <row r="913">
      <c r="B913" s="179" t="n"/>
      <c r="C913" s="179" t="n"/>
      <c r="D913" s="179" t="n"/>
      <c r="E913" s="650" t="n"/>
      <c r="F913" s="178" t="n"/>
      <c r="G913" s="179" t="n"/>
      <c r="H913" s="178" t="n"/>
      <c r="I913" s="180" t="n"/>
      <c r="J913" s="649" t="n"/>
      <c r="K913" s="649" t="n"/>
      <c r="L913" s="173" t="n"/>
      <c r="M913" s="178" t="n"/>
      <c r="N913" s="178" t="n"/>
      <c r="O913" s="178" t="n"/>
      <c r="P913" s="178" t="n"/>
      <c r="Q913" s="181" t="n"/>
    </row>
    <row r="914">
      <c r="B914" s="179" t="n"/>
      <c r="C914" s="179" t="n"/>
      <c r="D914" s="179" t="n"/>
      <c r="E914" s="650" t="n"/>
      <c r="F914" s="178" t="n"/>
      <c r="G914" s="179" t="n"/>
      <c r="H914" s="178" t="n"/>
      <c r="I914" s="180" t="n"/>
      <c r="J914" s="649" t="n"/>
      <c r="K914" s="649" t="n"/>
      <c r="L914" s="173" t="n"/>
      <c r="M914" s="178" t="n"/>
      <c r="N914" s="178" t="n"/>
      <c r="O914" s="178" t="n"/>
      <c r="P914" s="178" t="n"/>
      <c r="Q914" s="181" t="n"/>
    </row>
    <row r="915">
      <c r="B915" s="179" t="n"/>
      <c r="C915" s="179" t="n"/>
      <c r="D915" s="179" t="n"/>
      <c r="E915" s="650" t="n"/>
      <c r="F915" s="178" t="n"/>
      <c r="G915" s="179" t="n"/>
      <c r="H915" s="178" t="n"/>
      <c r="I915" s="180" t="n"/>
      <c r="J915" s="649" t="n"/>
      <c r="K915" s="649" t="n"/>
      <c r="L915" s="173" t="n"/>
      <c r="M915" s="178" t="n"/>
      <c r="N915" s="178" t="n"/>
      <c r="O915" s="178" t="n"/>
      <c r="P915" s="178" t="n"/>
      <c r="Q915" s="181" t="n"/>
    </row>
    <row r="916">
      <c r="B916" s="179" t="n"/>
      <c r="C916" s="179" t="n"/>
      <c r="D916" s="179" t="n"/>
      <c r="E916" s="650" t="n"/>
      <c r="F916" s="178" t="n"/>
      <c r="G916" s="179" t="n"/>
      <c r="H916" s="178" t="n"/>
      <c r="I916" s="180" t="n"/>
      <c r="J916" s="649" t="n"/>
      <c r="K916" s="649" t="n"/>
      <c r="L916" s="173" t="n"/>
      <c r="M916" s="178" t="n"/>
      <c r="N916" s="178" t="n"/>
      <c r="O916" s="178" t="n"/>
      <c r="P916" s="178" t="n"/>
      <c r="Q916" s="181" t="n"/>
    </row>
    <row r="917">
      <c r="B917" s="179" t="n"/>
      <c r="C917" s="179" t="n"/>
      <c r="D917" s="179" t="n"/>
      <c r="E917" s="650" t="n"/>
      <c r="F917" s="178" t="n"/>
      <c r="G917" s="179" t="n"/>
      <c r="H917" s="178" t="n"/>
      <c r="I917" s="180" t="n"/>
      <c r="J917" s="649" t="n"/>
      <c r="K917" s="649" t="n"/>
      <c r="L917" s="173" t="n"/>
      <c r="M917" s="178" t="n"/>
      <c r="N917" s="178" t="n"/>
      <c r="O917" s="178" t="n"/>
      <c r="P917" s="178" t="n"/>
      <c r="Q917" s="181" t="n"/>
    </row>
    <row r="918">
      <c r="B918" s="179" t="n"/>
      <c r="C918" s="179" t="n"/>
      <c r="D918" s="179" t="n"/>
      <c r="E918" s="650" t="n"/>
      <c r="F918" s="178" t="n"/>
      <c r="G918" s="179" t="n"/>
      <c r="H918" s="178" t="n"/>
      <c r="I918" s="180" t="n"/>
      <c r="J918" s="649" t="n"/>
      <c r="K918" s="649" t="n"/>
      <c r="L918" s="173" t="n"/>
      <c r="M918" s="178" t="n"/>
      <c r="N918" s="178" t="n"/>
      <c r="O918" s="178" t="n"/>
      <c r="P918" s="178" t="n"/>
      <c r="Q918" s="181" t="n"/>
    </row>
    <row r="919">
      <c r="B919" s="179" t="n"/>
      <c r="C919" s="179" t="n"/>
      <c r="D919" s="179" t="n"/>
      <c r="E919" s="650" t="n"/>
      <c r="F919" s="178" t="n"/>
      <c r="G919" s="179" t="n"/>
      <c r="H919" s="178" t="n"/>
      <c r="I919" s="180" t="n"/>
      <c r="J919" s="649" t="n"/>
      <c r="K919" s="649" t="n"/>
      <c r="L919" s="173" t="n"/>
      <c r="M919" s="178" t="n"/>
      <c r="N919" s="178" t="n"/>
      <c r="O919" s="178" t="n"/>
      <c r="P919" s="178" t="n"/>
      <c r="Q919" s="181" t="n"/>
    </row>
    <row r="920">
      <c r="B920" s="179" t="n"/>
      <c r="C920" s="179" t="n"/>
      <c r="D920" s="179" t="n"/>
      <c r="E920" s="650" t="n"/>
      <c r="F920" s="178" t="n"/>
      <c r="G920" s="179" t="n"/>
      <c r="H920" s="178" t="n"/>
      <c r="I920" s="180" t="n"/>
      <c r="J920" s="649" t="n"/>
      <c r="K920" s="649" t="n"/>
      <c r="L920" s="173" t="n"/>
      <c r="M920" s="178" t="n"/>
      <c r="N920" s="178" t="n"/>
      <c r="O920" s="178" t="n"/>
      <c r="P920" s="178" t="n"/>
      <c r="Q920" s="181" t="n"/>
    </row>
    <row r="921">
      <c r="B921" s="179" t="n"/>
      <c r="C921" s="179" t="n"/>
      <c r="D921" s="179" t="n"/>
      <c r="E921" s="650" t="n"/>
      <c r="F921" s="178" t="n"/>
      <c r="G921" s="179" t="n"/>
      <c r="H921" s="178" t="n"/>
      <c r="I921" s="180" t="n"/>
      <c r="J921" s="649" t="n"/>
      <c r="K921" s="649" t="n"/>
      <c r="L921" s="173" t="n"/>
      <c r="M921" s="178" t="n"/>
      <c r="N921" s="178" t="n"/>
      <c r="O921" s="178" t="n"/>
      <c r="P921" s="178" t="n"/>
      <c r="Q921" s="181" t="n"/>
    </row>
    <row r="922">
      <c r="B922" s="179" t="n"/>
      <c r="C922" s="179" t="n"/>
      <c r="D922" s="179" t="n"/>
      <c r="E922" s="650" t="n"/>
      <c r="F922" s="178" t="n"/>
      <c r="G922" s="179" t="n"/>
      <c r="H922" s="178" t="n"/>
      <c r="I922" s="180" t="n"/>
      <c r="J922" s="649" t="n"/>
      <c r="K922" s="649" t="n"/>
      <c r="L922" s="173" t="n"/>
      <c r="M922" s="178" t="n"/>
      <c r="N922" s="178" t="n"/>
      <c r="O922" s="178" t="n"/>
      <c r="P922" s="178" t="n"/>
      <c r="Q922" s="181" t="n"/>
    </row>
    <row r="923">
      <c r="B923" s="179" t="n"/>
      <c r="C923" s="179" t="n"/>
      <c r="D923" s="179" t="n"/>
      <c r="E923" s="650" t="n"/>
      <c r="F923" s="178" t="n"/>
      <c r="G923" s="179" t="n"/>
      <c r="H923" s="178" t="n"/>
      <c r="I923" s="180" t="n"/>
      <c r="J923" s="649" t="n"/>
      <c r="K923" s="649" t="n"/>
      <c r="L923" s="173" t="n"/>
      <c r="M923" s="178" t="n"/>
      <c r="N923" s="178" t="n"/>
      <c r="O923" s="178" t="n"/>
      <c r="P923" s="178" t="n"/>
      <c r="Q923" s="181" t="n"/>
    </row>
    <row r="924">
      <c r="B924" s="179" t="n"/>
      <c r="C924" s="179" t="n"/>
      <c r="D924" s="179" t="n"/>
      <c r="E924" s="650" t="n"/>
      <c r="F924" s="178" t="n"/>
      <c r="G924" s="179" t="n"/>
      <c r="H924" s="178" t="n"/>
      <c r="I924" s="180" t="n"/>
      <c r="J924" s="649" t="n"/>
      <c r="K924" s="649" t="n"/>
      <c r="L924" s="173" t="n"/>
      <c r="M924" s="178" t="n"/>
      <c r="N924" s="178" t="n"/>
      <c r="O924" s="178" t="n"/>
      <c r="P924" s="178" t="n"/>
      <c r="Q924" s="181" t="n"/>
    </row>
    <row r="925">
      <c r="B925" s="179" t="n"/>
      <c r="C925" s="179" t="n"/>
      <c r="D925" s="179" t="n"/>
      <c r="E925" s="650" t="n"/>
      <c r="F925" s="178" t="n"/>
      <c r="G925" s="179" t="n"/>
      <c r="H925" s="178" t="n"/>
      <c r="I925" s="180" t="n"/>
      <c r="J925" s="649" t="n"/>
      <c r="K925" s="649" t="n"/>
      <c r="L925" s="173" t="n"/>
      <c r="M925" s="178" t="n"/>
      <c r="N925" s="178" t="n"/>
      <c r="O925" s="178" t="n"/>
      <c r="P925" s="178" t="n"/>
      <c r="Q925" s="181" t="n"/>
    </row>
    <row r="926">
      <c r="B926" s="179" t="n"/>
      <c r="C926" s="179" t="n"/>
      <c r="D926" s="179" t="n"/>
      <c r="E926" s="650" t="n"/>
      <c r="F926" s="178" t="n"/>
      <c r="G926" s="179" t="n"/>
      <c r="H926" s="178" t="n"/>
      <c r="I926" s="180" t="n"/>
      <c r="J926" s="649" t="n"/>
      <c r="K926" s="649" t="n"/>
      <c r="L926" s="173" t="n"/>
      <c r="M926" s="178" t="n"/>
      <c r="N926" s="178" t="n"/>
      <c r="O926" s="178" t="n"/>
      <c r="P926" s="178" t="n"/>
      <c r="Q926" s="181" t="n"/>
    </row>
    <row r="927">
      <c r="B927" s="179" t="n"/>
      <c r="C927" s="179" t="n"/>
      <c r="D927" s="179" t="n"/>
      <c r="E927" s="650" t="n"/>
      <c r="F927" s="178" t="n"/>
      <c r="G927" s="179" t="n"/>
      <c r="H927" s="178" t="n"/>
      <c r="I927" s="180" t="n"/>
      <c r="J927" s="649" t="n"/>
      <c r="K927" s="649" t="n"/>
      <c r="L927" s="173" t="n"/>
      <c r="M927" s="178" t="n"/>
      <c r="N927" s="178" t="n"/>
      <c r="O927" s="178" t="n"/>
      <c r="P927" s="178" t="n"/>
      <c r="Q927" s="181" t="n"/>
    </row>
    <row r="928">
      <c r="B928" s="179" t="n"/>
      <c r="C928" s="179" t="n"/>
      <c r="D928" s="179" t="n"/>
      <c r="E928" s="650" t="n"/>
      <c r="F928" s="178" t="n"/>
      <c r="G928" s="179" t="n"/>
      <c r="H928" s="178" t="n"/>
      <c r="I928" s="180" t="n"/>
      <c r="J928" s="649" t="n"/>
      <c r="K928" s="649" t="n"/>
      <c r="L928" s="173" t="n"/>
      <c r="M928" s="178" t="n"/>
      <c r="N928" s="178" t="n"/>
      <c r="O928" s="178" t="n"/>
      <c r="P928" s="178" t="n"/>
      <c r="Q928" s="181" t="n"/>
    </row>
    <row r="929">
      <c r="B929" s="179" t="n"/>
      <c r="C929" s="179" t="n"/>
      <c r="D929" s="179" t="n"/>
      <c r="E929" s="650" t="n"/>
      <c r="F929" s="178" t="n"/>
      <c r="G929" s="179" t="n"/>
      <c r="H929" s="178" t="n"/>
      <c r="I929" s="180" t="n"/>
      <c r="J929" s="649" t="n"/>
      <c r="K929" s="649" t="n"/>
      <c r="L929" s="173" t="n"/>
      <c r="M929" s="178" t="n"/>
      <c r="N929" s="178" t="n"/>
      <c r="O929" s="178" t="n"/>
      <c r="P929" s="178" t="n"/>
      <c r="Q929" s="181" t="n"/>
    </row>
    <row r="930">
      <c r="B930" s="179" t="n"/>
      <c r="C930" s="179" t="n"/>
      <c r="D930" s="179" t="n"/>
      <c r="E930" s="650" t="n"/>
      <c r="F930" s="178" t="n"/>
      <c r="G930" s="179" t="n"/>
      <c r="H930" s="178" t="n"/>
      <c r="I930" s="180" t="n"/>
      <c r="J930" s="649" t="n"/>
      <c r="K930" s="649" t="n"/>
      <c r="L930" s="173" t="n"/>
      <c r="M930" s="178" t="n"/>
      <c r="N930" s="178" t="n"/>
      <c r="O930" s="178" t="n"/>
      <c r="P930" s="178" t="n"/>
      <c r="Q930" s="181" t="n"/>
    </row>
    <row r="931">
      <c r="B931" s="179" t="n"/>
      <c r="C931" s="179" t="n"/>
      <c r="D931" s="179" t="n"/>
      <c r="E931" s="650" t="n"/>
      <c r="F931" s="178" t="n"/>
      <c r="G931" s="179" t="n"/>
      <c r="H931" s="178" t="n"/>
      <c r="I931" s="180" t="n"/>
      <c r="J931" s="649" t="n"/>
      <c r="K931" s="649" t="n"/>
      <c r="L931" s="173" t="n"/>
      <c r="M931" s="178" t="n"/>
      <c r="N931" s="178" t="n"/>
      <c r="O931" s="178" t="n"/>
      <c r="P931" s="178" t="n"/>
      <c r="Q931" s="181" t="n"/>
    </row>
    <row r="932">
      <c r="B932" s="179" t="n"/>
      <c r="C932" s="179" t="n"/>
      <c r="D932" s="179" t="n"/>
      <c r="E932" s="650" t="n"/>
      <c r="F932" s="178" t="n"/>
      <c r="G932" s="179" t="n"/>
      <c r="H932" s="178" t="n"/>
      <c r="I932" s="180" t="n"/>
      <c r="J932" s="649" t="n"/>
      <c r="K932" s="649" t="n"/>
      <c r="L932" s="173" t="n"/>
      <c r="M932" s="178" t="n"/>
      <c r="N932" s="178" t="n"/>
      <c r="O932" s="178" t="n"/>
      <c r="P932" s="178" t="n"/>
      <c r="Q932" s="181" t="n"/>
    </row>
    <row r="933">
      <c r="B933" s="179" t="n"/>
      <c r="C933" s="179" t="n"/>
      <c r="D933" s="179" t="n"/>
      <c r="E933" s="650" t="n"/>
      <c r="F933" s="178" t="n"/>
      <c r="G933" s="179" t="n"/>
      <c r="H933" s="178" t="n"/>
      <c r="I933" s="180" t="n"/>
      <c r="J933" s="649" t="n"/>
      <c r="K933" s="649" t="n"/>
      <c r="L933" s="173" t="n"/>
      <c r="M933" s="178" t="n"/>
      <c r="N933" s="178" t="n"/>
      <c r="O933" s="178" t="n"/>
      <c r="P933" s="178" t="n"/>
      <c r="Q933" s="181" t="n"/>
    </row>
    <row r="934">
      <c r="B934" s="179" t="n"/>
      <c r="C934" s="179" t="n"/>
      <c r="D934" s="179" t="n"/>
      <c r="E934" s="650" t="n"/>
      <c r="F934" s="178" t="n"/>
      <c r="G934" s="179" t="n"/>
      <c r="H934" s="178" t="n"/>
      <c r="I934" s="180" t="n"/>
      <c r="J934" s="649" t="n"/>
      <c r="K934" s="649" t="n"/>
      <c r="L934" s="173" t="n"/>
      <c r="M934" s="178" t="n"/>
      <c r="N934" s="178" t="n"/>
      <c r="O934" s="178" t="n"/>
      <c r="P934" s="178" t="n"/>
      <c r="Q934" s="181" t="n"/>
    </row>
    <row r="935">
      <c r="B935" s="179" t="n"/>
      <c r="C935" s="179" t="n"/>
      <c r="D935" s="179" t="n"/>
      <c r="E935" s="650" t="n"/>
      <c r="F935" s="178" t="n"/>
      <c r="G935" s="179" t="n"/>
      <c r="H935" s="178" t="n"/>
      <c r="I935" s="180" t="n"/>
      <c r="J935" s="649" t="n"/>
      <c r="K935" s="649" t="n"/>
      <c r="L935" s="173" t="n"/>
      <c r="M935" s="178" t="n"/>
      <c r="N935" s="178" t="n"/>
      <c r="O935" s="178" t="n"/>
      <c r="P935" s="178" t="n"/>
      <c r="Q935" s="181" t="n"/>
    </row>
    <row r="936">
      <c r="B936" s="179" t="n"/>
      <c r="C936" s="179" t="n"/>
      <c r="D936" s="179" t="n"/>
      <c r="E936" s="650" t="n"/>
      <c r="F936" s="178" t="n"/>
      <c r="G936" s="179" t="n"/>
      <c r="H936" s="178" t="n"/>
      <c r="I936" s="180" t="n"/>
      <c r="J936" s="649" t="n"/>
      <c r="K936" s="649" t="n"/>
      <c r="L936" s="173" t="n"/>
      <c r="M936" s="178" t="n"/>
      <c r="N936" s="178" t="n"/>
      <c r="O936" s="178" t="n"/>
      <c r="P936" s="178" t="n"/>
      <c r="Q936" s="181" t="n"/>
    </row>
    <row r="937">
      <c r="B937" s="179" t="n"/>
      <c r="C937" s="179" t="n"/>
      <c r="D937" s="179" t="n"/>
      <c r="E937" s="650" t="n"/>
      <c r="F937" s="178" t="n"/>
      <c r="G937" s="179" t="n"/>
      <c r="H937" s="178" t="n"/>
      <c r="I937" s="180" t="n"/>
      <c r="J937" s="649" t="n"/>
      <c r="K937" s="649" t="n"/>
      <c r="L937" s="173" t="n"/>
      <c r="M937" s="178" t="n"/>
      <c r="N937" s="178" t="n"/>
      <c r="O937" s="178" t="n"/>
      <c r="P937" s="178" t="n"/>
      <c r="Q937" s="181" t="n"/>
    </row>
    <row r="938">
      <c r="B938" s="179" t="n"/>
      <c r="C938" s="179" t="n"/>
      <c r="D938" s="179" t="n"/>
      <c r="E938" s="650" t="n"/>
      <c r="F938" s="178" t="n"/>
      <c r="G938" s="179" t="n"/>
      <c r="H938" s="178" t="n"/>
      <c r="I938" s="180" t="n"/>
      <c r="J938" s="649" t="n"/>
      <c r="K938" s="649" t="n"/>
      <c r="L938" s="173" t="n"/>
      <c r="M938" s="178" t="n"/>
      <c r="N938" s="178" t="n"/>
      <c r="O938" s="178" t="n"/>
      <c r="P938" s="178" t="n"/>
      <c r="Q938" s="181" t="n"/>
    </row>
    <row r="939">
      <c r="B939" s="179" t="n"/>
      <c r="C939" s="179" t="n"/>
      <c r="D939" s="179" t="n"/>
      <c r="E939" s="650" t="n"/>
      <c r="F939" s="178" t="n"/>
      <c r="G939" s="179" t="n"/>
      <c r="H939" s="178" t="n"/>
      <c r="I939" s="180" t="n"/>
      <c r="J939" s="649" t="n"/>
      <c r="K939" s="649" t="n"/>
      <c r="L939" s="173" t="n"/>
      <c r="M939" s="178" t="n"/>
      <c r="N939" s="178" t="n"/>
      <c r="O939" s="178" t="n"/>
      <c r="P939" s="178" t="n"/>
      <c r="Q939" s="181" t="n"/>
    </row>
    <row r="940">
      <c r="B940" s="179" t="n"/>
      <c r="C940" s="179" t="n"/>
      <c r="D940" s="179" t="n"/>
      <c r="E940" s="650" t="n"/>
      <c r="F940" s="178" t="n"/>
      <c r="G940" s="179" t="n"/>
      <c r="H940" s="178" t="n"/>
      <c r="I940" s="180" t="n"/>
      <c r="J940" s="649" t="n"/>
      <c r="K940" s="649" t="n"/>
      <c r="L940" s="173" t="n"/>
      <c r="M940" s="178" t="n"/>
      <c r="N940" s="178" t="n"/>
      <c r="O940" s="178" t="n"/>
      <c r="P940" s="178" t="n"/>
      <c r="Q940" s="181" t="n"/>
    </row>
    <row r="941">
      <c r="B941" s="179" t="n"/>
      <c r="C941" s="179" t="n"/>
      <c r="D941" s="179" t="n"/>
      <c r="E941" s="650" t="n"/>
      <c r="F941" s="178" t="n"/>
      <c r="G941" s="179" t="n"/>
      <c r="H941" s="178" t="n"/>
      <c r="I941" s="180" t="n"/>
      <c r="J941" s="649" t="n"/>
      <c r="K941" s="649" t="n"/>
      <c r="L941" s="173" t="n"/>
      <c r="M941" s="178" t="n"/>
      <c r="N941" s="178" t="n"/>
      <c r="O941" s="178" t="n"/>
      <c r="P941" s="178" t="n"/>
      <c r="Q941" s="181" t="n"/>
    </row>
    <row r="942">
      <c r="B942" s="179" t="n"/>
      <c r="C942" s="179" t="n"/>
      <c r="D942" s="179" t="n"/>
      <c r="E942" s="650" t="n"/>
      <c r="F942" s="178" t="n"/>
      <c r="G942" s="179" t="n"/>
      <c r="H942" s="178" t="n"/>
      <c r="I942" s="180" t="n"/>
      <c r="J942" s="649" t="n"/>
      <c r="K942" s="649" t="n"/>
      <c r="L942" s="173" t="n"/>
      <c r="M942" s="178" t="n"/>
      <c r="N942" s="178" t="n"/>
      <c r="O942" s="178" t="n"/>
      <c r="P942" s="178" t="n"/>
      <c r="Q942" s="181" t="n"/>
    </row>
    <row r="943">
      <c r="B943" s="179" t="n"/>
      <c r="C943" s="179" t="n"/>
      <c r="D943" s="179" t="n"/>
      <c r="E943" s="650" t="n"/>
      <c r="F943" s="178" t="n"/>
      <c r="G943" s="179" t="n"/>
      <c r="H943" s="178" t="n"/>
      <c r="I943" s="180" t="n"/>
      <c r="J943" s="649" t="n"/>
      <c r="K943" s="649" t="n"/>
      <c r="L943" s="173" t="n"/>
      <c r="M943" s="178" t="n"/>
      <c r="N943" s="178" t="n"/>
      <c r="O943" s="178" t="n"/>
      <c r="P943" s="178" t="n"/>
      <c r="Q943" s="181" t="n"/>
    </row>
    <row r="944">
      <c r="B944" s="179" t="n"/>
      <c r="C944" s="179" t="n"/>
      <c r="D944" s="179" t="n"/>
      <c r="E944" s="650" t="n"/>
      <c r="F944" s="178" t="n"/>
      <c r="G944" s="179" t="n"/>
      <c r="H944" s="178" t="n"/>
      <c r="I944" s="180" t="n"/>
      <c r="J944" s="649" t="n"/>
      <c r="K944" s="649" t="n"/>
      <c r="L944" s="173" t="n"/>
      <c r="M944" s="178" t="n"/>
      <c r="N944" s="178" t="n"/>
      <c r="O944" s="178" t="n"/>
      <c r="P944" s="178" t="n"/>
      <c r="Q944" s="181" t="n"/>
    </row>
    <row r="945">
      <c r="B945" s="179" t="n"/>
      <c r="C945" s="179" t="n"/>
      <c r="D945" s="179" t="n"/>
      <c r="E945" s="650" t="n"/>
      <c r="F945" s="178" t="n"/>
      <c r="G945" s="179" t="n"/>
      <c r="H945" s="178" t="n"/>
      <c r="I945" s="180" t="n"/>
      <c r="J945" s="649" t="n"/>
      <c r="K945" s="649" t="n"/>
      <c r="L945" s="173" t="n"/>
      <c r="M945" s="178" t="n"/>
      <c r="N945" s="178" t="n"/>
      <c r="O945" s="178" t="n"/>
      <c r="P945" s="178" t="n"/>
      <c r="Q945" s="181" t="n"/>
    </row>
    <row r="946">
      <c r="B946" s="179" t="n"/>
      <c r="C946" s="179" t="n"/>
      <c r="D946" s="179" t="n"/>
      <c r="E946" s="650" t="n"/>
      <c r="F946" s="178" t="n"/>
      <c r="G946" s="179" t="n"/>
      <c r="H946" s="178" t="n"/>
      <c r="I946" s="180" t="n"/>
      <c r="J946" s="649" t="n"/>
      <c r="K946" s="649" t="n"/>
      <c r="L946" s="173" t="n"/>
      <c r="M946" s="178" t="n"/>
      <c r="N946" s="178" t="n"/>
      <c r="O946" s="178" t="n"/>
      <c r="P946" s="178" t="n"/>
      <c r="Q946" s="181" t="n"/>
    </row>
    <row r="947">
      <c r="B947" s="179" t="n"/>
      <c r="C947" s="179" t="n"/>
      <c r="D947" s="179" t="n"/>
      <c r="E947" s="650" t="n"/>
      <c r="F947" s="178" t="n"/>
      <c r="G947" s="179" t="n"/>
      <c r="H947" s="178" t="n"/>
      <c r="I947" s="180" t="n"/>
      <c r="J947" s="649" t="n"/>
      <c r="K947" s="649" t="n"/>
      <c r="L947" s="173" t="n"/>
      <c r="M947" s="178" t="n"/>
      <c r="N947" s="178" t="n"/>
      <c r="O947" s="178" t="n"/>
      <c r="P947" s="178" t="n"/>
      <c r="Q947" s="181" t="n"/>
    </row>
    <row r="948">
      <c r="B948" s="179" t="n"/>
      <c r="C948" s="179" t="n"/>
      <c r="D948" s="179" t="n"/>
      <c r="E948" s="650" t="n"/>
      <c r="F948" s="178" t="n"/>
      <c r="G948" s="179" t="n"/>
      <c r="H948" s="178" t="n"/>
      <c r="I948" s="180" t="n"/>
      <c r="J948" s="649" t="n"/>
      <c r="K948" s="649" t="n"/>
      <c r="L948" s="173" t="n"/>
      <c r="M948" s="178" t="n"/>
      <c r="N948" s="178" t="n"/>
      <c r="O948" s="178" t="n"/>
      <c r="P948" s="178" t="n"/>
      <c r="Q948" s="181" t="n"/>
    </row>
    <row r="949">
      <c r="B949" s="179" t="n"/>
      <c r="C949" s="179" t="n"/>
      <c r="D949" s="179" t="n"/>
      <c r="E949" s="650" t="n"/>
      <c r="F949" s="178" t="n"/>
      <c r="G949" s="179" t="n"/>
      <c r="H949" s="178" t="n"/>
      <c r="I949" s="180" t="n"/>
      <c r="J949" s="649" t="n"/>
      <c r="K949" s="649" t="n"/>
      <c r="L949" s="173" t="n"/>
      <c r="M949" s="178" t="n"/>
      <c r="N949" s="178" t="n"/>
      <c r="O949" s="178" t="n"/>
      <c r="P949" s="178" t="n"/>
      <c r="Q949" s="181" t="n"/>
    </row>
    <row r="950">
      <c r="B950" s="179" t="n"/>
      <c r="C950" s="179" t="n"/>
      <c r="D950" s="179" t="n"/>
      <c r="E950" s="650" t="n"/>
      <c r="F950" s="178" t="n"/>
      <c r="G950" s="179" t="n"/>
      <c r="H950" s="178" t="n"/>
      <c r="I950" s="180" t="n"/>
      <c r="J950" s="649" t="n"/>
      <c r="K950" s="649" t="n"/>
      <c r="L950" s="173" t="n"/>
      <c r="M950" s="178" t="n"/>
      <c r="N950" s="178" t="n"/>
      <c r="O950" s="178" t="n"/>
      <c r="P950" s="178" t="n"/>
      <c r="Q950" s="181" t="n"/>
    </row>
    <row r="951">
      <c r="B951" s="179" t="n"/>
      <c r="C951" s="179" t="n"/>
      <c r="D951" s="179" t="n"/>
      <c r="E951" s="650" t="n"/>
      <c r="F951" s="178" t="n"/>
      <c r="G951" s="179" t="n"/>
      <c r="H951" s="178" t="n"/>
      <c r="I951" s="180" t="n"/>
      <c r="J951" s="649" t="n"/>
      <c r="K951" s="649" t="n"/>
      <c r="L951" s="173" t="n"/>
      <c r="M951" s="178" t="n"/>
      <c r="N951" s="178" t="n"/>
      <c r="O951" s="178" t="n"/>
      <c r="P951" s="178" t="n"/>
      <c r="Q951" s="181" t="n"/>
    </row>
    <row r="952">
      <c r="B952" s="179" t="n"/>
      <c r="C952" s="179" t="n"/>
      <c r="D952" s="179" t="n"/>
      <c r="E952" s="650" t="n"/>
      <c r="F952" s="178" t="n"/>
      <c r="G952" s="179" t="n"/>
      <c r="H952" s="178" t="n"/>
      <c r="I952" s="180" t="n"/>
      <c r="J952" s="649" t="n"/>
      <c r="K952" s="649" t="n"/>
      <c r="L952" s="173" t="n"/>
      <c r="M952" s="178" t="n"/>
      <c r="N952" s="178" t="n"/>
      <c r="O952" s="178" t="n"/>
      <c r="P952" s="178" t="n"/>
      <c r="Q952" s="181" t="n"/>
    </row>
    <row r="953">
      <c r="B953" s="179" t="n"/>
      <c r="C953" s="179" t="n"/>
      <c r="D953" s="179" t="n"/>
      <c r="E953" s="650" t="n"/>
      <c r="F953" s="178" t="n"/>
      <c r="G953" s="179" t="n"/>
      <c r="H953" s="178" t="n"/>
      <c r="I953" s="180" t="n"/>
      <c r="J953" s="649" t="n"/>
      <c r="K953" s="649" t="n"/>
      <c r="L953" s="173" t="n"/>
      <c r="M953" s="178" t="n"/>
      <c r="N953" s="178" t="n"/>
      <c r="O953" s="178" t="n"/>
      <c r="P953" s="178" t="n"/>
      <c r="Q953" s="181" t="n"/>
    </row>
    <row r="954">
      <c r="B954" s="179" t="n"/>
      <c r="C954" s="179" t="n"/>
      <c r="D954" s="179" t="n"/>
      <c r="E954" s="650" t="n"/>
      <c r="F954" s="178" t="n"/>
      <c r="G954" s="179" t="n"/>
      <c r="H954" s="178" t="n"/>
      <c r="I954" s="180" t="n"/>
      <c r="J954" s="649" t="n"/>
      <c r="K954" s="649" t="n"/>
      <c r="L954" s="173" t="n"/>
      <c r="M954" s="178" t="n"/>
      <c r="N954" s="178" t="n"/>
      <c r="O954" s="178" t="n"/>
      <c r="P954" s="178" t="n"/>
      <c r="Q954" s="181" t="n"/>
    </row>
    <row r="955">
      <c r="B955" s="179" t="n"/>
      <c r="C955" s="179" t="n"/>
      <c r="D955" s="179" t="n"/>
      <c r="E955" s="650" t="n"/>
      <c r="F955" s="178" t="n"/>
      <c r="G955" s="179" t="n"/>
      <c r="H955" s="178" t="n"/>
      <c r="I955" s="180" t="n"/>
      <c r="J955" s="649" t="n"/>
      <c r="K955" s="649" t="n"/>
      <c r="L955" s="173" t="n"/>
      <c r="M955" s="178" t="n"/>
      <c r="N955" s="178" t="n"/>
      <c r="O955" s="178" t="n"/>
      <c r="P955" s="178" t="n"/>
      <c r="Q955" s="181" t="n"/>
    </row>
    <row r="956">
      <c r="B956" s="179" t="n"/>
      <c r="C956" s="179" t="n"/>
      <c r="D956" s="179" t="n"/>
      <c r="E956" s="650" t="n"/>
      <c r="F956" s="178" t="n"/>
      <c r="G956" s="179" t="n"/>
      <c r="H956" s="178" t="n"/>
      <c r="I956" s="180" t="n"/>
      <c r="J956" s="649" t="n"/>
      <c r="K956" s="649" t="n"/>
      <c r="L956" s="173" t="n"/>
      <c r="M956" s="178" t="n"/>
      <c r="N956" s="178" t="n"/>
      <c r="O956" s="178" t="n"/>
      <c r="P956" s="178" t="n"/>
      <c r="Q956" s="181" t="n"/>
    </row>
    <row r="957">
      <c r="B957" s="179" t="n"/>
      <c r="C957" s="179" t="n"/>
      <c r="D957" s="179" t="n"/>
      <c r="E957" s="650" t="n"/>
      <c r="F957" s="178" t="n"/>
      <c r="G957" s="179" t="n"/>
      <c r="H957" s="178" t="n"/>
      <c r="I957" s="180" t="n"/>
      <c r="J957" s="649" t="n"/>
      <c r="K957" s="649" t="n"/>
      <c r="L957" s="173" t="n"/>
      <c r="M957" s="178" t="n"/>
      <c r="N957" s="178" t="n"/>
      <c r="O957" s="178" t="n"/>
      <c r="P957" s="178" t="n"/>
      <c r="Q957" s="181" t="n"/>
    </row>
    <row r="958">
      <c r="B958" s="179" t="n"/>
      <c r="C958" s="179" t="n"/>
      <c r="D958" s="179" t="n"/>
      <c r="E958" s="650" t="n"/>
      <c r="F958" s="178" t="n"/>
      <c r="G958" s="179" t="n"/>
      <c r="H958" s="178" t="n"/>
      <c r="I958" s="180" t="n"/>
      <c r="J958" s="649" t="n"/>
      <c r="K958" s="649" t="n"/>
      <c r="L958" s="173" t="n"/>
      <c r="M958" s="178" t="n"/>
      <c r="N958" s="178" t="n"/>
      <c r="O958" s="178" t="n"/>
      <c r="P958" s="178" t="n"/>
      <c r="Q958" s="181" t="n"/>
    </row>
    <row r="959">
      <c r="B959" s="179" t="n"/>
      <c r="C959" s="179" t="n"/>
      <c r="D959" s="179" t="n"/>
      <c r="E959" s="650" t="n"/>
      <c r="F959" s="178" t="n"/>
      <c r="G959" s="179" t="n"/>
      <c r="H959" s="178" t="n"/>
      <c r="I959" s="180" t="n"/>
      <c r="J959" s="649" t="n"/>
      <c r="K959" s="649" t="n"/>
      <c r="L959" s="173" t="n"/>
      <c r="M959" s="178" t="n"/>
      <c r="N959" s="178" t="n"/>
      <c r="O959" s="178" t="n"/>
      <c r="P959" s="178" t="n"/>
      <c r="Q959" s="181" t="n"/>
    </row>
    <row r="960">
      <c r="B960" s="179" t="n"/>
      <c r="C960" s="179" t="n"/>
      <c r="D960" s="179" t="n"/>
      <c r="E960" s="650" t="n"/>
      <c r="F960" s="178" t="n"/>
      <c r="G960" s="179" t="n"/>
      <c r="H960" s="178" t="n"/>
      <c r="I960" s="180" t="n"/>
      <c r="J960" s="649" t="n"/>
      <c r="K960" s="649" t="n"/>
      <c r="L960" s="173" t="n"/>
      <c r="M960" s="178" t="n"/>
      <c r="N960" s="178" t="n"/>
      <c r="O960" s="178" t="n"/>
      <c r="P960" s="178" t="n"/>
      <c r="Q960" s="181" t="n"/>
    </row>
    <row r="961">
      <c r="B961" s="179" t="n"/>
      <c r="C961" s="179" t="n"/>
      <c r="D961" s="179" t="n"/>
      <c r="E961" s="650" t="n"/>
      <c r="F961" s="178" t="n"/>
      <c r="G961" s="179" t="n"/>
      <c r="H961" s="178" t="n"/>
      <c r="I961" s="180" t="n"/>
      <c r="J961" s="649" t="n"/>
      <c r="K961" s="649" t="n"/>
      <c r="L961" s="173" t="n"/>
      <c r="M961" s="178" t="n"/>
      <c r="N961" s="178" t="n"/>
      <c r="O961" s="178" t="n"/>
      <c r="P961" s="178" t="n"/>
      <c r="Q961" s="181" t="n"/>
    </row>
    <row r="962">
      <c r="B962" s="179" t="n"/>
      <c r="C962" s="179" t="n"/>
      <c r="D962" s="179" t="n"/>
      <c r="E962" s="650" t="n"/>
      <c r="F962" s="178" t="n"/>
      <c r="G962" s="179" t="n"/>
      <c r="H962" s="178" t="n"/>
      <c r="I962" s="180" t="n"/>
      <c r="J962" s="649" t="n"/>
      <c r="K962" s="649" t="n"/>
      <c r="L962" s="173" t="n"/>
      <c r="M962" s="178" t="n"/>
      <c r="N962" s="178" t="n"/>
      <c r="O962" s="178" t="n"/>
      <c r="P962" s="178" t="n"/>
      <c r="Q962" s="181" t="n"/>
    </row>
    <row r="963">
      <c r="B963" s="179" t="n"/>
      <c r="C963" s="179" t="n"/>
      <c r="D963" s="179" t="n"/>
      <c r="E963" s="650" t="n"/>
      <c r="F963" s="178" t="n"/>
      <c r="G963" s="179" t="n"/>
      <c r="H963" s="178" t="n"/>
      <c r="I963" s="180" t="n"/>
      <c r="J963" s="649" t="n"/>
      <c r="K963" s="649" t="n"/>
      <c r="L963" s="173" t="n"/>
      <c r="M963" s="178" t="n"/>
      <c r="N963" s="178" t="n"/>
      <c r="O963" s="178" t="n"/>
      <c r="P963" s="178" t="n"/>
      <c r="Q963" s="181" t="n"/>
    </row>
    <row r="964">
      <c r="B964" s="179" t="n"/>
      <c r="C964" s="179" t="n"/>
      <c r="D964" s="179" t="n"/>
      <c r="E964" s="650" t="n"/>
      <c r="F964" s="178" t="n"/>
      <c r="G964" s="179" t="n"/>
      <c r="H964" s="178" t="n"/>
      <c r="I964" s="180" t="n"/>
      <c r="J964" s="649" t="n"/>
      <c r="K964" s="649" t="n"/>
      <c r="L964" s="173" t="n"/>
      <c r="M964" s="178" t="n"/>
      <c r="N964" s="178" t="n"/>
      <c r="O964" s="178" t="n"/>
      <c r="P964" s="178" t="n"/>
      <c r="Q964" s="181" t="n"/>
    </row>
    <row r="965">
      <c r="B965" s="179" t="n"/>
      <c r="C965" s="179" t="n"/>
      <c r="D965" s="179" t="n"/>
      <c r="E965" s="650" t="n"/>
      <c r="F965" s="178" t="n"/>
      <c r="G965" s="179" t="n"/>
      <c r="H965" s="178" t="n"/>
      <c r="I965" s="180" t="n"/>
      <c r="J965" s="649" t="n"/>
      <c r="K965" s="649" t="n"/>
      <c r="L965" s="173" t="n"/>
      <c r="M965" s="178" t="n"/>
      <c r="N965" s="178" t="n"/>
      <c r="O965" s="178" t="n"/>
      <c r="P965" s="178" t="n"/>
      <c r="Q965" s="181" t="n"/>
    </row>
    <row r="966">
      <c r="B966" s="179" t="n"/>
      <c r="C966" s="179" t="n"/>
      <c r="D966" s="179" t="n"/>
      <c r="E966" s="650" t="n"/>
      <c r="F966" s="178" t="n"/>
      <c r="G966" s="179" t="n"/>
      <c r="H966" s="178" t="n"/>
      <c r="I966" s="180" t="n"/>
      <c r="J966" s="649" t="n"/>
      <c r="K966" s="649" t="n"/>
      <c r="L966" s="173" t="n"/>
      <c r="M966" s="178" t="n"/>
      <c r="N966" s="178" t="n"/>
      <c r="O966" s="178" t="n"/>
      <c r="P966" s="178" t="n"/>
      <c r="Q966" s="181" t="n"/>
    </row>
    <row r="967">
      <c r="B967" s="179" t="n"/>
      <c r="C967" s="179" t="n"/>
      <c r="D967" s="179" t="n"/>
      <c r="E967" s="650" t="n"/>
      <c r="F967" s="178" t="n"/>
      <c r="G967" s="179" t="n"/>
      <c r="H967" s="178" t="n"/>
      <c r="I967" s="180" t="n"/>
      <c r="J967" s="649" t="n"/>
      <c r="K967" s="649" t="n"/>
      <c r="L967" s="173" t="n"/>
      <c r="M967" s="178" t="n"/>
      <c r="N967" s="178" t="n"/>
      <c r="O967" s="178" t="n"/>
      <c r="P967" s="178" t="n"/>
      <c r="Q967" s="181" t="n"/>
    </row>
    <row r="968">
      <c r="B968" s="179" t="n"/>
      <c r="C968" s="179" t="n"/>
      <c r="D968" s="179" t="n"/>
      <c r="E968" s="650" t="n"/>
      <c r="F968" s="178" t="n"/>
      <c r="G968" s="179" t="n"/>
      <c r="H968" s="178" t="n"/>
      <c r="I968" s="180" t="n"/>
      <c r="J968" s="649" t="n"/>
      <c r="K968" s="649" t="n"/>
      <c r="L968" s="173" t="n"/>
      <c r="M968" s="178" t="n"/>
      <c r="N968" s="178" t="n"/>
      <c r="O968" s="178" t="n"/>
      <c r="P968" s="178" t="n"/>
      <c r="Q968" s="181" t="n"/>
    </row>
    <row r="969">
      <c r="B969" s="179" t="n"/>
      <c r="C969" s="179" t="n"/>
      <c r="D969" s="179" t="n"/>
      <c r="E969" s="650" t="n"/>
      <c r="F969" s="178" t="n"/>
      <c r="G969" s="179" t="n"/>
      <c r="H969" s="178" t="n"/>
      <c r="I969" s="180" t="n"/>
      <c r="J969" s="649" t="n"/>
      <c r="K969" s="649" t="n"/>
      <c r="L969" s="173" t="n"/>
      <c r="M969" s="178" t="n"/>
      <c r="N969" s="178" t="n"/>
      <c r="O969" s="178" t="n"/>
      <c r="P969" s="178" t="n"/>
      <c r="Q969" s="181" t="n"/>
    </row>
    <row r="970">
      <c r="B970" s="179" t="n"/>
      <c r="C970" s="179" t="n"/>
      <c r="D970" s="179" t="n"/>
      <c r="E970" s="650" t="n"/>
      <c r="F970" s="178" t="n"/>
      <c r="G970" s="179" t="n"/>
      <c r="H970" s="178" t="n"/>
      <c r="I970" s="180" t="n"/>
      <c r="J970" s="649" t="n"/>
      <c r="K970" s="649" t="n"/>
      <c r="L970" s="173" t="n"/>
      <c r="M970" s="178" t="n"/>
      <c r="N970" s="178" t="n"/>
      <c r="O970" s="178" t="n"/>
      <c r="P970" s="178" t="n"/>
      <c r="Q970" s="181" t="n"/>
    </row>
    <row r="971">
      <c r="B971" s="179" t="n"/>
      <c r="C971" s="179" t="n"/>
      <c r="D971" s="179" t="n"/>
      <c r="E971" s="650" t="n"/>
      <c r="F971" s="178" t="n"/>
      <c r="G971" s="179" t="n"/>
      <c r="H971" s="178" t="n"/>
      <c r="I971" s="180" t="n"/>
      <c r="J971" s="649" t="n"/>
      <c r="K971" s="649" t="n"/>
      <c r="L971" s="173" t="n"/>
      <c r="M971" s="178" t="n"/>
      <c r="N971" s="178" t="n"/>
      <c r="O971" s="178" t="n"/>
      <c r="P971" s="178" t="n"/>
      <c r="Q971" s="181" t="n"/>
    </row>
    <row r="972">
      <c r="B972" s="179" t="n"/>
      <c r="C972" s="179" t="n"/>
      <c r="D972" s="179" t="n"/>
      <c r="E972" s="650" t="n"/>
      <c r="F972" s="178" t="n"/>
      <c r="G972" s="179" t="n"/>
      <c r="H972" s="178" t="n"/>
      <c r="I972" s="180" t="n"/>
      <c r="J972" s="649" t="n"/>
      <c r="K972" s="649" t="n"/>
      <c r="L972" s="173" t="n"/>
      <c r="M972" s="178" t="n"/>
      <c r="N972" s="178" t="n"/>
      <c r="O972" s="178" t="n"/>
      <c r="P972" s="178" t="n"/>
      <c r="Q972" s="181" t="n"/>
    </row>
    <row r="973">
      <c r="B973" s="179" t="n"/>
      <c r="C973" s="179" t="n"/>
      <c r="D973" s="179" t="n"/>
      <c r="E973" s="650" t="n"/>
      <c r="F973" s="178" t="n"/>
      <c r="G973" s="179" t="n"/>
      <c r="H973" s="178" t="n"/>
      <c r="I973" s="180" t="n"/>
      <c r="J973" s="649" t="n"/>
      <c r="K973" s="649" t="n"/>
      <c r="L973" s="173" t="n"/>
      <c r="M973" s="178" t="n"/>
      <c r="N973" s="178" t="n"/>
      <c r="O973" s="178" t="n"/>
      <c r="P973" s="178" t="n"/>
      <c r="Q973" s="181" t="n"/>
    </row>
    <row r="974">
      <c r="B974" s="179" t="n"/>
      <c r="C974" s="179" t="n"/>
      <c r="D974" s="179" t="n"/>
      <c r="E974" s="650" t="n"/>
      <c r="F974" s="178" t="n"/>
      <c r="G974" s="179" t="n"/>
      <c r="H974" s="178" t="n"/>
      <c r="I974" s="180" t="n"/>
      <c r="J974" s="649" t="n"/>
      <c r="K974" s="649" t="n"/>
      <c r="L974" s="173" t="n"/>
      <c r="M974" s="178" t="n"/>
      <c r="N974" s="178" t="n"/>
      <c r="O974" s="178" t="n"/>
      <c r="P974" s="178" t="n"/>
      <c r="Q974" s="181" t="n"/>
    </row>
    <row r="975">
      <c r="B975" s="179" t="n"/>
      <c r="C975" s="179" t="n"/>
      <c r="D975" s="179" t="n"/>
      <c r="E975" s="650" t="n"/>
      <c r="F975" s="178" t="n"/>
      <c r="G975" s="179" t="n"/>
      <c r="H975" s="178" t="n"/>
      <c r="I975" s="180" t="n"/>
      <c r="J975" s="649" t="n"/>
      <c r="K975" s="649" t="n"/>
      <c r="L975" s="173" t="n"/>
      <c r="M975" s="178" t="n"/>
      <c r="N975" s="178" t="n"/>
      <c r="O975" s="178" t="n"/>
      <c r="P975" s="178" t="n"/>
      <c r="Q975" s="181" t="n"/>
    </row>
    <row r="976">
      <c r="B976" s="179" t="n"/>
      <c r="C976" s="179" t="n"/>
      <c r="D976" s="179" t="n"/>
      <c r="E976" s="650" t="n"/>
      <c r="F976" s="178" t="n"/>
      <c r="G976" s="179" t="n"/>
      <c r="H976" s="178" t="n"/>
      <c r="I976" s="180" t="n"/>
      <c r="J976" s="649" t="n"/>
      <c r="K976" s="649" t="n"/>
      <c r="L976" s="173" t="n"/>
      <c r="M976" s="178" t="n"/>
      <c r="N976" s="178" t="n"/>
      <c r="O976" s="178" t="n"/>
      <c r="P976" s="178" t="n"/>
      <c r="Q976" s="181" t="n"/>
    </row>
    <row r="977">
      <c r="B977" s="179" t="n"/>
      <c r="C977" s="179" t="n"/>
      <c r="D977" s="179" t="n"/>
      <c r="E977" s="650" t="n"/>
      <c r="F977" s="178" t="n"/>
      <c r="G977" s="179" t="n"/>
      <c r="H977" s="178" t="n"/>
      <c r="I977" s="180" t="n"/>
      <c r="J977" s="649" t="n"/>
      <c r="K977" s="649" t="n"/>
      <c r="L977" s="173" t="n"/>
      <c r="M977" s="178" t="n"/>
      <c r="N977" s="178" t="n"/>
      <c r="O977" s="178" t="n"/>
      <c r="P977" s="178" t="n"/>
      <c r="Q977" s="181" t="n"/>
    </row>
    <row r="978">
      <c r="B978" s="179" t="n"/>
      <c r="C978" s="179" t="n"/>
      <c r="D978" s="179" t="n"/>
      <c r="E978" s="650" t="n"/>
      <c r="F978" s="178" t="n"/>
      <c r="G978" s="179" t="n"/>
      <c r="H978" s="178" t="n"/>
      <c r="I978" s="180" t="n"/>
      <c r="J978" s="649" t="n"/>
      <c r="K978" s="649" t="n"/>
      <c r="L978" s="173" t="n"/>
      <c r="M978" s="178" t="n"/>
      <c r="N978" s="178" t="n"/>
      <c r="O978" s="178" t="n"/>
      <c r="P978" s="178" t="n"/>
      <c r="Q978" s="181" t="n"/>
    </row>
    <row r="979">
      <c r="B979" s="179" t="n"/>
      <c r="C979" s="179" t="n"/>
      <c r="D979" s="179" t="n"/>
      <c r="E979" s="650" t="n"/>
      <c r="F979" s="178" t="n"/>
      <c r="G979" s="179" t="n"/>
      <c r="H979" s="178" t="n"/>
      <c r="I979" s="180" t="n"/>
      <c r="J979" s="649" t="n"/>
      <c r="K979" s="649" t="n"/>
      <c r="L979" s="173" t="n"/>
      <c r="M979" s="178" t="n"/>
      <c r="N979" s="178" t="n"/>
      <c r="O979" s="178" t="n"/>
      <c r="P979" s="178" t="n"/>
      <c r="Q979" s="181" t="n"/>
    </row>
    <row r="980">
      <c r="B980" s="179" t="n"/>
      <c r="C980" s="179" t="n"/>
      <c r="D980" s="179" t="n"/>
      <c r="E980" s="650" t="n"/>
      <c r="F980" s="178" t="n"/>
      <c r="G980" s="179" t="n"/>
      <c r="H980" s="178" t="n"/>
      <c r="I980" s="180" t="n"/>
      <c r="J980" s="649" t="n"/>
      <c r="K980" s="649" t="n"/>
      <c r="L980" s="173" t="n"/>
      <c r="M980" s="178" t="n"/>
      <c r="N980" s="178" t="n"/>
      <c r="O980" s="178" t="n"/>
      <c r="P980" s="178" t="n"/>
      <c r="Q980" s="181" t="n"/>
    </row>
    <row r="981">
      <c r="B981" s="179" t="n"/>
      <c r="C981" s="179" t="n"/>
      <c r="D981" s="179" t="n"/>
      <c r="E981" s="650" t="n"/>
      <c r="F981" s="178" t="n"/>
      <c r="G981" s="179" t="n"/>
      <c r="H981" s="178" t="n"/>
      <c r="I981" s="180" t="n"/>
      <c r="J981" s="649" t="n"/>
      <c r="K981" s="649" t="n"/>
      <c r="L981" s="173" t="n"/>
      <c r="M981" s="178" t="n"/>
      <c r="N981" s="178" t="n"/>
      <c r="O981" s="178" t="n"/>
      <c r="P981" s="178" t="n"/>
      <c r="Q981" s="181" t="n"/>
    </row>
    <row r="982">
      <c r="B982" s="179" t="n"/>
      <c r="C982" s="179" t="n"/>
      <c r="D982" s="179" t="n"/>
      <c r="E982" s="650" t="n"/>
      <c r="F982" s="178" t="n"/>
      <c r="G982" s="179" t="n"/>
      <c r="H982" s="178" t="n"/>
      <c r="I982" s="180" t="n"/>
      <c r="J982" s="649" t="n"/>
      <c r="K982" s="649" t="n"/>
      <c r="L982" s="173" t="n"/>
      <c r="M982" s="178" t="n"/>
      <c r="N982" s="178" t="n"/>
      <c r="O982" s="178" t="n"/>
      <c r="P982" s="178" t="n"/>
      <c r="Q982" s="181" t="n"/>
    </row>
    <row r="983">
      <c r="B983" s="179" t="n"/>
      <c r="C983" s="179" t="n"/>
      <c r="D983" s="179" t="n"/>
      <c r="E983" s="650" t="n"/>
      <c r="F983" s="178" t="n"/>
      <c r="G983" s="179" t="n"/>
      <c r="H983" s="178" t="n"/>
      <c r="I983" s="180" t="n"/>
      <c r="J983" s="649" t="n"/>
      <c r="K983" s="649" t="n"/>
      <c r="L983" s="173" t="n"/>
      <c r="M983" s="178" t="n"/>
      <c r="N983" s="178" t="n"/>
      <c r="O983" s="178" t="n"/>
      <c r="P983" s="178" t="n"/>
      <c r="Q983" s="181" t="n"/>
    </row>
    <row r="984">
      <c r="B984" s="179" t="n"/>
      <c r="C984" s="179" t="n"/>
      <c r="D984" s="179" t="n"/>
      <c r="E984" s="650" t="n"/>
      <c r="F984" s="178" t="n"/>
      <c r="G984" s="179" t="n"/>
      <c r="H984" s="178" t="n"/>
      <c r="I984" s="180" t="n"/>
      <c r="J984" s="649" t="n"/>
      <c r="K984" s="649" t="n"/>
      <c r="L984" s="173" t="n"/>
      <c r="M984" s="178" t="n"/>
      <c r="N984" s="178" t="n"/>
      <c r="O984" s="178" t="n"/>
      <c r="P984" s="178" t="n"/>
      <c r="Q984" s="181" t="n"/>
    </row>
    <row r="985">
      <c r="B985" s="179" t="n"/>
      <c r="C985" s="179" t="n"/>
      <c r="D985" s="179" t="n"/>
      <c r="E985" s="650" t="n"/>
      <c r="F985" s="178" t="n"/>
      <c r="G985" s="179" t="n"/>
      <c r="H985" s="178" t="n"/>
      <c r="I985" s="180" t="n"/>
      <c r="J985" s="649" t="n"/>
      <c r="K985" s="649" t="n"/>
      <c r="L985" s="173" t="n"/>
      <c r="M985" s="178" t="n"/>
      <c r="N985" s="178" t="n"/>
      <c r="O985" s="178" t="n"/>
      <c r="P985" s="178" t="n"/>
      <c r="Q985" s="181" t="n"/>
    </row>
    <row r="986">
      <c r="B986" s="179" t="n"/>
      <c r="C986" s="179" t="n"/>
      <c r="D986" s="179" t="n"/>
      <c r="E986" s="650" t="n"/>
      <c r="F986" s="178" t="n"/>
      <c r="G986" s="179" t="n"/>
      <c r="H986" s="178" t="n"/>
      <c r="I986" s="180" t="n"/>
      <c r="J986" s="649" t="n"/>
      <c r="K986" s="649" t="n"/>
      <c r="L986" s="173" t="n"/>
      <c r="M986" s="178" t="n"/>
      <c r="N986" s="178" t="n"/>
      <c r="O986" s="178" t="n"/>
      <c r="P986" s="178" t="n"/>
      <c r="Q986" s="181" t="n"/>
    </row>
    <row r="987">
      <c r="B987" s="179" t="n"/>
      <c r="C987" s="179" t="n"/>
      <c r="D987" s="179" t="n"/>
      <c r="E987" s="650" t="n"/>
      <c r="F987" s="178" t="n"/>
      <c r="G987" s="179" t="n"/>
      <c r="H987" s="178" t="n"/>
      <c r="I987" s="180" t="n"/>
      <c r="J987" s="649" t="n"/>
      <c r="K987" s="649" t="n"/>
      <c r="L987" s="173" t="n"/>
      <c r="M987" s="178" t="n"/>
      <c r="N987" s="178" t="n"/>
      <c r="O987" s="178" t="n"/>
      <c r="P987" s="178" t="n"/>
      <c r="Q987" s="181" t="n"/>
    </row>
    <row r="988">
      <c r="B988" s="179" t="n"/>
      <c r="C988" s="179" t="n"/>
      <c r="D988" s="179" t="n"/>
      <c r="E988" s="650" t="n"/>
      <c r="F988" s="178" t="n"/>
      <c r="G988" s="179" t="n"/>
      <c r="H988" s="178" t="n"/>
      <c r="I988" s="180" t="n"/>
      <c r="J988" s="649" t="n"/>
      <c r="K988" s="649" t="n"/>
      <c r="L988" s="173" t="n"/>
      <c r="M988" s="178" t="n"/>
      <c r="N988" s="178" t="n"/>
      <c r="O988" s="178" t="n"/>
      <c r="P988" s="178" t="n"/>
      <c r="Q988" s="181" t="n"/>
    </row>
    <row r="989">
      <c r="B989" s="179" t="n"/>
      <c r="C989" s="179" t="n"/>
      <c r="D989" s="179" t="n"/>
      <c r="E989" s="650" t="n"/>
      <c r="F989" s="178" t="n"/>
      <c r="G989" s="179" t="n"/>
      <c r="H989" s="178" t="n"/>
      <c r="I989" s="180" t="n"/>
      <c r="J989" s="649" t="n"/>
      <c r="K989" s="649" t="n"/>
      <c r="L989" s="173" t="n"/>
      <c r="M989" s="178" t="n"/>
      <c r="N989" s="178" t="n"/>
      <c r="O989" s="178" t="n"/>
      <c r="P989" s="178" t="n"/>
      <c r="Q989" s="181" t="n"/>
    </row>
    <row r="990">
      <c r="B990" s="179" t="n"/>
      <c r="C990" s="179" t="n"/>
      <c r="D990" s="179" t="n"/>
      <c r="E990" s="650" t="n"/>
      <c r="F990" s="178" t="n"/>
      <c r="G990" s="179" t="n"/>
      <c r="H990" s="178" t="n"/>
      <c r="I990" s="180" t="n"/>
      <c r="J990" s="649" t="n"/>
      <c r="K990" s="649" t="n"/>
      <c r="L990" s="173" t="n"/>
      <c r="M990" s="178" t="n"/>
      <c r="N990" s="178" t="n"/>
      <c r="O990" s="178" t="n"/>
      <c r="P990" s="178" t="n"/>
      <c r="Q990" s="181" t="n"/>
    </row>
    <row r="991">
      <c r="B991" s="179" t="n"/>
      <c r="C991" s="179" t="n"/>
      <c r="D991" s="179" t="n"/>
      <c r="E991" s="650" t="n"/>
      <c r="F991" s="178" t="n"/>
      <c r="G991" s="179" t="n"/>
      <c r="H991" s="178" t="n"/>
      <c r="I991" s="180" t="n"/>
      <c r="J991" s="649" t="n"/>
      <c r="K991" s="649" t="n"/>
      <c r="L991" s="173" t="n"/>
      <c r="M991" s="178" t="n"/>
      <c r="N991" s="178" t="n"/>
      <c r="O991" s="178" t="n"/>
      <c r="P991" s="178" t="n"/>
      <c r="Q991" s="181" t="n"/>
    </row>
    <row r="992">
      <c r="B992" s="179" t="n"/>
      <c r="C992" s="179" t="n"/>
      <c r="D992" s="179" t="n"/>
      <c r="E992" s="650" t="n"/>
      <c r="F992" s="178" t="n"/>
      <c r="G992" s="179" t="n"/>
      <c r="H992" s="178" t="n"/>
      <c r="I992" s="180" t="n"/>
      <c r="J992" s="649" t="n"/>
      <c r="K992" s="649" t="n"/>
      <c r="L992" s="173" t="n"/>
      <c r="M992" s="178" t="n"/>
      <c r="N992" s="178" t="n"/>
      <c r="O992" s="178" t="n"/>
      <c r="P992" s="178" t="n"/>
      <c r="Q992" s="181" t="n"/>
    </row>
    <row r="993">
      <c r="B993" s="179" t="n"/>
      <c r="C993" s="179" t="n"/>
      <c r="D993" s="179" t="n"/>
      <c r="E993" s="650" t="n"/>
      <c r="F993" s="178" t="n"/>
      <c r="G993" s="179" t="n"/>
      <c r="H993" s="178" t="n"/>
      <c r="I993" s="180" t="n"/>
      <c r="J993" s="649" t="n"/>
      <c r="K993" s="649" t="n"/>
      <c r="L993" s="173" t="n"/>
      <c r="M993" s="178" t="n"/>
      <c r="N993" s="178" t="n"/>
      <c r="O993" s="178" t="n"/>
      <c r="P993" s="178" t="n"/>
      <c r="Q993" s="181" t="n"/>
    </row>
    <row r="994">
      <c r="B994" s="179" t="n"/>
      <c r="C994" s="179" t="n"/>
      <c r="D994" s="179" t="n"/>
      <c r="E994" s="650" t="n"/>
      <c r="F994" s="178" t="n"/>
      <c r="G994" s="179" t="n"/>
      <c r="H994" s="178" t="n"/>
      <c r="I994" s="180" t="n"/>
      <c r="J994" s="649" t="n"/>
      <c r="K994" s="649" t="n"/>
      <c r="L994" s="173" t="n"/>
      <c r="M994" s="178" t="n"/>
      <c r="N994" s="178" t="n"/>
      <c r="O994" s="178" t="n"/>
      <c r="P994" s="178" t="n"/>
      <c r="Q994" s="181" t="n"/>
    </row>
    <row r="995">
      <c r="B995" s="179" t="n"/>
      <c r="C995" s="179" t="n"/>
      <c r="D995" s="179" t="n"/>
      <c r="E995" s="650" t="n"/>
      <c r="F995" s="178" t="n"/>
      <c r="G995" s="179" t="n"/>
      <c r="H995" s="178" t="n"/>
      <c r="I995" s="180" t="n"/>
      <c r="J995" s="649" t="n"/>
      <c r="K995" s="649" t="n"/>
      <c r="L995" s="173" t="n"/>
      <c r="M995" s="178" t="n"/>
      <c r="N995" s="178" t="n"/>
      <c r="O995" s="178" t="n"/>
      <c r="P995" s="178" t="n"/>
      <c r="Q995" s="181" t="n"/>
    </row>
    <row r="996">
      <c r="B996" s="179" t="n"/>
      <c r="C996" s="179" t="n"/>
      <c r="D996" s="179" t="n"/>
      <c r="E996" s="650" t="n"/>
      <c r="F996" s="178" t="n"/>
      <c r="G996" s="179" t="n"/>
      <c r="H996" s="178" t="n"/>
      <c r="I996" s="180" t="n"/>
      <c r="J996" s="649" t="n"/>
      <c r="K996" s="649" t="n"/>
      <c r="L996" s="173" t="n"/>
      <c r="M996" s="178" t="n"/>
      <c r="N996" s="178" t="n"/>
      <c r="O996" s="178" t="n"/>
      <c r="P996" s="178" t="n"/>
      <c r="Q996" s="181" t="n"/>
    </row>
    <row r="997">
      <c r="B997" s="179" t="n"/>
      <c r="C997" s="179" t="n"/>
      <c r="D997" s="179" t="n"/>
      <c r="E997" s="650" t="n"/>
      <c r="F997" s="178" t="n"/>
      <c r="G997" s="179" t="n"/>
      <c r="H997" s="178" t="n"/>
      <c r="I997" s="180" t="n"/>
      <c r="J997" s="649" t="n"/>
      <c r="K997" s="649" t="n"/>
      <c r="L997" s="173" t="n"/>
      <c r="M997" s="178" t="n"/>
      <c r="N997" s="178" t="n"/>
      <c r="O997" s="178" t="n"/>
      <c r="P997" s="178" t="n"/>
      <c r="Q997" s="181" t="n"/>
    </row>
    <row r="998">
      <c r="B998" s="179" t="n"/>
      <c r="C998" s="179" t="n"/>
      <c r="D998" s="179" t="n"/>
      <c r="E998" s="650" t="n"/>
      <c r="F998" s="178" t="n"/>
      <c r="G998" s="179" t="n"/>
      <c r="H998" s="178" t="n"/>
      <c r="I998" s="180" t="n"/>
      <c r="J998" s="649" t="n"/>
      <c r="K998" s="649" t="n"/>
      <c r="L998" s="173" t="n"/>
      <c r="M998" s="178" t="n"/>
      <c r="N998" s="178" t="n"/>
      <c r="O998" s="178" t="n"/>
      <c r="P998" s="178" t="n"/>
      <c r="Q998" s="181" t="n"/>
    </row>
    <row r="999">
      <c r="B999" s="179" t="n"/>
      <c r="C999" s="179" t="n"/>
      <c r="D999" s="179" t="n"/>
      <c r="E999" s="650" t="n"/>
      <c r="F999" s="178" t="n"/>
      <c r="G999" s="179" t="n"/>
      <c r="H999" s="178" t="n"/>
      <c r="I999" s="180" t="n"/>
      <c r="J999" s="649" t="n"/>
      <c r="K999" s="649" t="n"/>
      <c r="L999" s="173" t="n"/>
      <c r="M999" s="178" t="n"/>
      <c r="N999" s="178" t="n"/>
      <c r="O999" s="178" t="n"/>
      <c r="P999" s="178" t="n"/>
      <c r="Q999" s="181" t="n"/>
    </row>
    <row r="1000">
      <c r="B1000" s="179" t="n"/>
      <c r="C1000" s="179" t="n"/>
      <c r="D1000" s="179" t="n"/>
      <c r="E1000" s="650" t="n"/>
      <c r="F1000" s="178" t="n"/>
      <c r="G1000" s="179" t="n"/>
      <c r="H1000" s="178" t="n"/>
      <c r="I1000" s="180" t="n"/>
      <c r="J1000" s="649" t="n"/>
      <c r="K1000" s="649" t="n"/>
      <c r="L1000" s="173" t="n"/>
      <c r="M1000" s="178" t="n"/>
      <c r="N1000" s="178" t="n"/>
      <c r="O1000" s="178" t="n"/>
      <c r="P1000" s="178" t="n"/>
      <c r="Q1000" s="181" t="n"/>
    </row>
    <row r="1001">
      <c r="B1001" s="179" t="n"/>
      <c r="C1001" s="179" t="n"/>
      <c r="D1001" s="179" t="n"/>
      <c r="E1001" s="650" t="n"/>
      <c r="F1001" s="178" t="n"/>
      <c r="G1001" s="179" t="n"/>
      <c r="H1001" s="178" t="n"/>
      <c r="I1001" s="180" t="n"/>
      <c r="J1001" s="649" t="n"/>
      <c r="K1001" s="649" t="n"/>
      <c r="L1001" s="173" t="n"/>
      <c r="M1001" s="178" t="n"/>
      <c r="N1001" s="178" t="n"/>
      <c r="O1001" s="178" t="n"/>
      <c r="P1001" s="178" t="n"/>
      <c r="Q1001" s="181" t="n"/>
    </row>
    <row r="1002">
      <c r="B1002" s="179" t="n"/>
      <c r="C1002" s="179" t="n"/>
      <c r="D1002" s="179" t="n"/>
      <c r="E1002" s="650" t="n"/>
      <c r="F1002" s="178" t="n"/>
      <c r="G1002" s="179" t="n"/>
      <c r="H1002" s="178" t="n"/>
      <c r="I1002" s="180" t="n"/>
      <c r="J1002" s="649" t="n"/>
      <c r="K1002" s="649" t="n"/>
      <c r="L1002" s="173" t="n"/>
      <c r="M1002" s="178" t="n"/>
      <c r="N1002" s="178" t="n"/>
      <c r="O1002" s="178" t="n"/>
      <c r="P1002" s="178" t="n"/>
      <c r="Q1002" s="181" t="n"/>
    </row>
    <row r="1003">
      <c r="B1003" s="179" t="n"/>
      <c r="C1003" s="179" t="n"/>
      <c r="D1003" s="179" t="n"/>
      <c r="E1003" s="650" t="n"/>
      <c r="F1003" s="178" t="n"/>
      <c r="G1003" s="179" t="n"/>
      <c r="H1003" s="178" t="n"/>
      <c r="I1003" s="180" t="n"/>
      <c r="J1003" s="649" t="n"/>
      <c r="K1003" s="649" t="n"/>
      <c r="L1003" s="173" t="n"/>
      <c r="M1003" s="178" t="n"/>
      <c r="N1003" s="178" t="n"/>
      <c r="O1003" s="178" t="n"/>
      <c r="P1003" s="178" t="n"/>
      <c r="Q1003" s="181" t="n"/>
    </row>
    <row r="1004">
      <c r="B1004" s="179" t="n"/>
      <c r="C1004" s="179" t="n"/>
      <c r="D1004" s="179" t="n"/>
      <c r="E1004" s="650" t="n"/>
      <c r="F1004" s="178" t="n"/>
      <c r="G1004" s="179" t="n"/>
      <c r="H1004" s="178" t="n"/>
      <c r="I1004" s="180" t="n"/>
      <c r="J1004" s="649" t="n"/>
      <c r="K1004" s="649" t="n"/>
      <c r="L1004" s="173" t="n"/>
      <c r="M1004" s="178" t="n"/>
      <c r="N1004" s="178" t="n"/>
      <c r="O1004" s="178" t="n"/>
      <c r="P1004" s="178" t="n"/>
      <c r="Q1004" s="181" t="n"/>
    </row>
    <row r="1005">
      <c r="B1005" s="179" t="n"/>
      <c r="C1005" s="179" t="n"/>
      <c r="D1005" s="179" t="n"/>
      <c r="E1005" s="650" t="n"/>
      <c r="F1005" s="178" t="n"/>
      <c r="G1005" s="179" t="n"/>
      <c r="H1005" s="178" t="n"/>
      <c r="I1005" s="180" t="n"/>
      <c r="J1005" s="649" t="n"/>
      <c r="K1005" s="649" t="n"/>
      <c r="L1005" s="173" t="n"/>
      <c r="M1005" s="178" t="n"/>
      <c r="N1005" s="178" t="n"/>
      <c r="O1005" s="178" t="n"/>
      <c r="P1005" s="178" t="n"/>
      <c r="Q1005" s="181" t="n"/>
    </row>
    <row r="1006">
      <c r="B1006" s="179" t="n"/>
      <c r="C1006" s="179" t="n"/>
      <c r="D1006" s="179" t="n"/>
      <c r="E1006" s="650" t="n"/>
      <c r="F1006" s="178" t="n"/>
      <c r="G1006" s="179" t="n"/>
      <c r="H1006" s="178" t="n"/>
      <c r="I1006" s="180" t="n"/>
      <c r="J1006" s="649" t="n"/>
      <c r="K1006" s="649" t="n"/>
      <c r="L1006" s="173" t="n"/>
      <c r="M1006" s="178" t="n"/>
      <c r="N1006" s="178" t="n"/>
      <c r="O1006" s="178" t="n"/>
      <c r="P1006" s="178" t="n"/>
      <c r="Q1006" s="181" t="n"/>
    </row>
    <row r="1007">
      <c r="B1007" s="179" t="n"/>
      <c r="C1007" s="179" t="n"/>
      <c r="D1007" s="179" t="n"/>
      <c r="E1007" s="650" t="n"/>
      <c r="F1007" s="178" t="n"/>
      <c r="G1007" s="179" t="n"/>
      <c r="H1007" s="178" t="n"/>
      <c r="I1007" s="180" t="n"/>
      <c r="J1007" s="649" t="n"/>
      <c r="K1007" s="649" t="n"/>
      <c r="L1007" s="173" t="n"/>
      <c r="M1007" s="178" t="n"/>
      <c r="N1007" s="178" t="n"/>
      <c r="O1007" s="178" t="n"/>
      <c r="P1007" s="178" t="n"/>
      <c r="Q1007" s="181" t="n"/>
    </row>
    <row r="1008">
      <c r="B1008" s="179" t="n"/>
      <c r="C1008" s="179" t="n"/>
      <c r="D1008" s="179" t="n"/>
      <c r="E1008" s="650" t="n"/>
      <c r="F1008" s="178" t="n"/>
      <c r="G1008" s="179" t="n"/>
      <c r="H1008" s="178" t="n"/>
      <c r="I1008" s="180" t="n"/>
      <c r="J1008" s="649" t="n"/>
      <c r="K1008" s="649" t="n"/>
      <c r="L1008" s="173" t="n"/>
      <c r="M1008" s="178" t="n"/>
      <c r="N1008" s="178" t="n"/>
      <c r="O1008" s="178" t="n"/>
      <c r="P1008" s="178" t="n"/>
      <c r="Q1008" s="181" t="n"/>
    </row>
    <row r="1009">
      <c r="B1009" s="179" t="n"/>
      <c r="C1009" s="179" t="n"/>
      <c r="D1009" s="179" t="n"/>
      <c r="E1009" s="650" t="n"/>
      <c r="F1009" s="178" t="n"/>
      <c r="G1009" s="179" t="n"/>
      <c r="H1009" s="178" t="n"/>
      <c r="I1009" s="180" t="n"/>
      <c r="J1009" s="649" t="n"/>
      <c r="K1009" s="649" t="n"/>
      <c r="L1009" s="173" t="n"/>
      <c r="M1009" s="178" t="n"/>
      <c r="N1009" s="178" t="n"/>
      <c r="O1009" s="178" t="n"/>
      <c r="P1009" s="178" t="n"/>
      <c r="Q1009" s="181" t="n"/>
    </row>
    <row r="1010">
      <c r="B1010" s="179" t="n"/>
      <c r="C1010" s="179" t="n"/>
      <c r="D1010" s="179" t="n"/>
      <c r="E1010" s="650" t="n"/>
      <c r="F1010" s="178" t="n"/>
      <c r="G1010" s="179" t="n"/>
      <c r="H1010" s="178" t="n"/>
      <c r="I1010" s="180" t="n"/>
      <c r="J1010" s="649" t="n"/>
      <c r="K1010" s="649" t="n"/>
      <c r="L1010" s="173" t="n"/>
      <c r="M1010" s="178" t="n"/>
      <c r="N1010" s="178" t="n"/>
      <c r="O1010" s="178" t="n"/>
      <c r="P1010" s="178" t="n"/>
      <c r="Q1010" s="181" t="n"/>
    </row>
    <row r="1011">
      <c r="B1011" s="179" t="n"/>
      <c r="C1011" s="179" t="n"/>
      <c r="D1011" s="179" t="n"/>
      <c r="E1011" s="650" t="n"/>
      <c r="F1011" s="178" t="n"/>
      <c r="G1011" s="179" t="n"/>
      <c r="H1011" s="178" t="n"/>
      <c r="I1011" s="180" t="n"/>
      <c r="J1011" s="649" t="n"/>
      <c r="K1011" s="649" t="n"/>
      <c r="L1011" s="173" t="n"/>
      <c r="M1011" s="178" t="n"/>
      <c r="N1011" s="178" t="n"/>
      <c r="O1011" s="178" t="n"/>
      <c r="P1011" s="178" t="n"/>
      <c r="Q1011" s="181" t="n"/>
    </row>
    <row r="1012">
      <c r="B1012" s="179" t="n"/>
      <c r="C1012" s="179" t="n"/>
      <c r="D1012" s="179" t="n"/>
      <c r="E1012" s="650" t="n"/>
      <c r="F1012" s="178" t="n"/>
      <c r="G1012" s="179" t="n"/>
      <c r="H1012" s="178" t="n"/>
      <c r="I1012" s="180" t="n"/>
      <c r="J1012" s="649" t="n"/>
      <c r="K1012" s="649" t="n"/>
      <c r="L1012" s="173" t="n"/>
      <c r="M1012" s="178" t="n"/>
      <c r="N1012" s="178" t="n"/>
      <c r="O1012" s="178" t="n"/>
      <c r="P1012" s="178" t="n"/>
      <c r="Q1012" s="181" t="n"/>
    </row>
    <row r="1013">
      <c r="B1013" s="179" t="n"/>
      <c r="C1013" s="179" t="n"/>
      <c r="D1013" s="179" t="n"/>
      <c r="E1013" s="650" t="n"/>
      <c r="F1013" s="178" t="n"/>
      <c r="G1013" s="179" t="n"/>
      <c r="H1013" s="178" t="n"/>
      <c r="I1013" s="180" t="n"/>
      <c r="J1013" s="649" t="n"/>
      <c r="K1013" s="649" t="n"/>
      <c r="L1013" s="173" t="n"/>
      <c r="M1013" s="178" t="n"/>
      <c r="N1013" s="178" t="n"/>
      <c r="O1013" s="178" t="n"/>
      <c r="P1013" s="178" t="n"/>
      <c r="Q1013" s="181" t="n"/>
    </row>
    <row r="1014">
      <c r="B1014" s="179" t="n"/>
      <c r="C1014" s="179" t="n"/>
      <c r="D1014" s="179" t="n"/>
      <c r="E1014" s="650" t="n"/>
      <c r="F1014" s="178" t="n"/>
      <c r="G1014" s="179" t="n"/>
      <c r="H1014" s="178" t="n"/>
      <c r="I1014" s="180" t="n"/>
      <c r="J1014" s="649" t="n"/>
      <c r="K1014" s="649" t="n"/>
      <c r="L1014" s="173" t="n"/>
      <c r="M1014" s="178" t="n"/>
      <c r="N1014" s="178" t="n"/>
      <c r="O1014" s="178" t="n"/>
      <c r="P1014" s="178" t="n"/>
      <c r="Q1014" s="181" t="n"/>
    </row>
    <row r="1015">
      <c r="B1015" s="179" t="n"/>
      <c r="C1015" s="179" t="n"/>
      <c r="D1015" s="179" t="n"/>
      <c r="E1015" s="650" t="n"/>
      <c r="F1015" s="178" t="n"/>
      <c r="G1015" s="179" t="n"/>
      <c r="H1015" s="178" t="n"/>
      <c r="I1015" s="180" t="n"/>
      <c r="J1015" s="649" t="n"/>
      <c r="K1015" s="649" t="n"/>
      <c r="L1015" s="173" t="n"/>
      <c r="M1015" s="178" t="n"/>
      <c r="N1015" s="178" t="n"/>
      <c r="O1015" s="178" t="n"/>
      <c r="P1015" s="178" t="n"/>
      <c r="Q1015" s="181" t="n"/>
    </row>
    <row r="1016">
      <c r="B1016" s="179" t="n"/>
      <c r="C1016" s="179" t="n"/>
      <c r="D1016" s="179" t="n"/>
      <c r="E1016" s="650" t="n"/>
      <c r="F1016" s="178" t="n"/>
      <c r="G1016" s="179" t="n"/>
      <c r="H1016" s="178" t="n"/>
      <c r="I1016" s="180" t="n"/>
      <c r="J1016" s="649" t="n"/>
      <c r="K1016" s="649" t="n"/>
      <c r="L1016" s="173" t="n"/>
      <c r="M1016" s="178" t="n"/>
      <c r="N1016" s="178" t="n"/>
      <c r="O1016" s="178" t="n"/>
      <c r="P1016" s="178" t="n"/>
      <c r="Q1016" s="181" t="n"/>
    </row>
    <row r="1017">
      <c r="B1017" s="179" t="n"/>
      <c r="C1017" s="179" t="n"/>
      <c r="D1017" s="179" t="n"/>
      <c r="E1017" s="650" t="n"/>
      <c r="F1017" s="178" t="n"/>
      <c r="G1017" s="179" t="n"/>
      <c r="H1017" s="178" t="n"/>
      <c r="I1017" s="180" t="n"/>
      <c r="J1017" s="649" t="n"/>
      <c r="K1017" s="649" t="n"/>
      <c r="L1017" s="173" t="n"/>
      <c r="M1017" s="178" t="n"/>
      <c r="N1017" s="178" t="n"/>
      <c r="O1017" s="178" t="n"/>
      <c r="P1017" s="178" t="n"/>
      <c r="Q1017" s="181" t="n"/>
    </row>
    <row r="1018">
      <c r="B1018" s="179" t="n"/>
      <c r="C1018" s="179" t="n"/>
      <c r="D1018" s="179" t="n"/>
      <c r="E1018" s="650" t="n"/>
      <c r="F1018" s="178" t="n"/>
      <c r="G1018" s="179" t="n"/>
      <c r="H1018" s="178" t="n"/>
      <c r="I1018" s="180" t="n"/>
      <c r="J1018" s="649" t="n"/>
      <c r="K1018" s="649" t="n"/>
      <c r="L1018" s="173" t="n"/>
      <c r="M1018" s="178" t="n"/>
      <c r="N1018" s="178" t="n"/>
      <c r="O1018" s="178" t="n"/>
      <c r="P1018" s="178" t="n"/>
      <c r="Q1018" s="181" t="n"/>
    </row>
    <row r="1019">
      <c r="B1019" s="179" t="n"/>
      <c r="C1019" s="179" t="n"/>
      <c r="D1019" s="179" t="n"/>
      <c r="E1019" s="650" t="n"/>
      <c r="F1019" s="178" t="n"/>
      <c r="G1019" s="179" t="n"/>
      <c r="H1019" s="178" t="n"/>
      <c r="I1019" s="180" t="n"/>
      <c r="J1019" s="649" t="n"/>
      <c r="K1019" s="649" t="n"/>
      <c r="L1019" s="173" t="n"/>
      <c r="M1019" s="178" t="n"/>
      <c r="N1019" s="178" t="n"/>
      <c r="O1019" s="178" t="n"/>
      <c r="P1019" s="178" t="n"/>
      <c r="Q1019" s="181" t="n"/>
    </row>
    <row r="1020">
      <c r="B1020" s="179" t="n"/>
      <c r="C1020" s="179" t="n"/>
      <c r="D1020" s="179" t="n"/>
      <c r="E1020" s="650" t="n"/>
      <c r="F1020" s="178" t="n"/>
      <c r="G1020" s="179" t="n"/>
      <c r="H1020" s="178" t="n"/>
      <c r="I1020" s="180" t="n"/>
      <c r="J1020" s="649" t="n"/>
      <c r="K1020" s="649" t="n"/>
      <c r="L1020" s="173" t="n"/>
      <c r="M1020" s="178" t="n"/>
      <c r="N1020" s="178" t="n"/>
      <c r="O1020" s="178" t="n"/>
      <c r="P1020" s="178" t="n"/>
      <c r="Q1020" s="181" t="n"/>
    </row>
    <row r="1021">
      <c r="B1021" s="179" t="n"/>
      <c r="C1021" s="179" t="n"/>
      <c r="D1021" s="179" t="n"/>
      <c r="E1021" s="650" t="n"/>
      <c r="F1021" s="178" t="n"/>
      <c r="G1021" s="179" t="n"/>
      <c r="H1021" s="178" t="n"/>
      <c r="I1021" s="180" t="n"/>
      <c r="J1021" s="649" t="n"/>
      <c r="K1021" s="649" t="n"/>
      <c r="L1021" s="173" t="n"/>
      <c r="M1021" s="178" t="n"/>
      <c r="N1021" s="178" t="n"/>
      <c r="O1021" s="178" t="n"/>
      <c r="P1021" s="178" t="n"/>
      <c r="Q1021" s="181" t="n"/>
    </row>
    <row r="1022">
      <c r="B1022" s="179" t="n"/>
      <c r="C1022" s="179" t="n"/>
      <c r="D1022" s="179" t="n"/>
      <c r="E1022" s="650" t="n"/>
      <c r="F1022" s="178" t="n"/>
      <c r="G1022" s="179" t="n"/>
      <c r="H1022" s="178" t="n"/>
      <c r="I1022" s="180" t="n"/>
      <c r="J1022" s="649" t="n"/>
      <c r="K1022" s="649" t="n"/>
      <c r="L1022" s="173" t="n"/>
      <c r="M1022" s="178" t="n"/>
      <c r="N1022" s="178" t="n"/>
      <c r="O1022" s="178" t="n"/>
      <c r="P1022" s="178" t="n"/>
      <c r="Q1022" s="181" t="n"/>
    </row>
    <row r="1023">
      <c r="B1023" s="179" t="n"/>
      <c r="C1023" s="179" t="n"/>
      <c r="D1023" s="179" t="n"/>
      <c r="E1023" s="650" t="n"/>
      <c r="F1023" s="178" t="n"/>
      <c r="G1023" s="179" t="n"/>
      <c r="H1023" s="178" t="n"/>
      <c r="I1023" s="180" t="n"/>
      <c r="J1023" s="649" t="n"/>
      <c r="K1023" s="649" t="n"/>
      <c r="L1023" s="173" t="n"/>
      <c r="M1023" s="178" t="n"/>
      <c r="N1023" s="178" t="n"/>
      <c r="O1023" s="178" t="n"/>
      <c r="P1023" s="178" t="n"/>
      <c r="Q1023" s="181" t="n"/>
    </row>
    <row r="1024">
      <c r="B1024" s="179" t="n"/>
      <c r="C1024" s="179" t="n"/>
      <c r="D1024" s="179" t="n"/>
      <c r="E1024" s="650" t="n"/>
      <c r="F1024" s="178" t="n"/>
      <c r="G1024" s="179" t="n"/>
      <c r="H1024" s="178" t="n"/>
      <c r="I1024" s="180" t="n"/>
      <c r="J1024" s="649" t="n"/>
      <c r="K1024" s="649" t="n"/>
      <c r="L1024" s="173" t="n"/>
      <c r="M1024" s="178" t="n"/>
      <c r="N1024" s="178" t="n"/>
      <c r="O1024" s="178" t="n"/>
      <c r="P1024" s="178" t="n"/>
      <c r="Q1024" s="181" t="n"/>
    </row>
    <row r="1025">
      <c r="B1025" s="179" t="n"/>
      <c r="C1025" s="179" t="n"/>
      <c r="D1025" s="179" t="n"/>
      <c r="E1025" s="650" t="n"/>
      <c r="F1025" s="178" t="n"/>
      <c r="G1025" s="179" t="n"/>
      <c r="H1025" s="178" t="n"/>
      <c r="I1025" s="180" t="n"/>
      <c r="J1025" s="649" t="n"/>
      <c r="K1025" s="649" t="n"/>
      <c r="L1025" s="173" t="n"/>
      <c r="M1025" s="178" t="n"/>
      <c r="N1025" s="178" t="n"/>
      <c r="O1025" s="178" t="n"/>
      <c r="P1025" s="178" t="n"/>
      <c r="Q1025" s="181" t="n"/>
    </row>
    <row r="1026">
      <c r="B1026" s="179" t="n"/>
      <c r="C1026" s="179" t="n"/>
      <c r="D1026" s="179" t="n"/>
      <c r="E1026" s="650" t="n"/>
      <c r="F1026" s="178" t="n"/>
      <c r="G1026" s="179" t="n"/>
      <c r="H1026" s="178" t="n"/>
      <c r="I1026" s="180" t="n"/>
      <c r="J1026" s="649" t="n"/>
      <c r="K1026" s="649" t="n"/>
      <c r="L1026" s="173" t="n"/>
      <c r="M1026" s="178" t="n"/>
      <c r="N1026" s="178" t="n"/>
      <c r="O1026" s="178" t="n"/>
      <c r="P1026" s="178" t="n"/>
      <c r="Q1026" s="181" t="n"/>
    </row>
    <row r="1027">
      <c r="B1027" s="179" t="n"/>
      <c r="C1027" s="179" t="n"/>
      <c r="D1027" s="179" t="n"/>
      <c r="E1027" s="650" t="n"/>
      <c r="F1027" s="178" t="n"/>
      <c r="G1027" s="179" t="n"/>
      <c r="H1027" s="178" t="n"/>
      <c r="I1027" s="180" t="n"/>
      <c r="J1027" s="649" t="n"/>
      <c r="K1027" s="649" t="n"/>
      <c r="L1027" s="173" t="n"/>
      <c r="M1027" s="178" t="n"/>
      <c r="N1027" s="178" t="n"/>
      <c r="O1027" s="178" t="n"/>
      <c r="P1027" s="178" t="n"/>
      <c r="Q1027" s="181" t="n"/>
    </row>
    <row r="1028">
      <c r="B1028" s="179" t="n"/>
      <c r="C1028" s="179" t="n"/>
      <c r="D1028" s="179" t="n"/>
      <c r="E1028" s="650" t="n"/>
      <c r="F1028" s="178" t="n"/>
      <c r="G1028" s="179" t="n"/>
      <c r="H1028" s="178" t="n"/>
      <c r="I1028" s="180" t="n"/>
      <c r="J1028" s="649" t="n"/>
      <c r="K1028" s="649" t="n"/>
      <c r="L1028" s="173" t="n"/>
      <c r="M1028" s="178" t="n"/>
      <c r="N1028" s="178" t="n"/>
      <c r="O1028" s="178" t="n"/>
      <c r="P1028" s="178" t="n"/>
      <c r="Q1028" s="181" t="n"/>
    </row>
    <row r="1029">
      <c r="B1029" s="179" t="n"/>
      <c r="C1029" s="179" t="n"/>
      <c r="D1029" s="179" t="n"/>
      <c r="E1029" s="650" t="n"/>
      <c r="F1029" s="178" t="n"/>
      <c r="G1029" s="179" t="n"/>
      <c r="H1029" s="178" t="n"/>
      <c r="I1029" s="180" t="n"/>
      <c r="J1029" s="649" t="n"/>
      <c r="K1029" s="649" t="n"/>
      <c r="L1029" s="173" t="n"/>
      <c r="M1029" s="178" t="n"/>
      <c r="N1029" s="178" t="n"/>
      <c r="O1029" s="178" t="n"/>
      <c r="P1029" s="178" t="n"/>
      <c r="Q1029" s="181" t="n"/>
    </row>
    <row r="1030">
      <c r="B1030" s="179" t="n"/>
      <c r="C1030" s="179" t="n"/>
      <c r="D1030" s="179" t="n"/>
      <c r="E1030" s="650" t="n"/>
      <c r="F1030" s="178" t="n"/>
      <c r="G1030" s="179" t="n"/>
      <c r="H1030" s="178" t="n"/>
      <c r="I1030" s="180" t="n"/>
      <c r="J1030" s="649" t="n"/>
      <c r="K1030" s="649" t="n"/>
      <c r="L1030" s="173" t="n"/>
      <c r="M1030" s="178" t="n"/>
      <c r="N1030" s="178" t="n"/>
      <c r="O1030" s="178" t="n"/>
      <c r="P1030" s="178" t="n"/>
      <c r="Q1030" s="181" t="n"/>
    </row>
    <row r="1031">
      <c r="B1031" s="179" t="n"/>
      <c r="C1031" s="179" t="n"/>
      <c r="D1031" s="179" t="n"/>
      <c r="E1031" s="650" t="n"/>
      <c r="F1031" s="178" t="n"/>
      <c r="G1031" s="179" t="n"/>
      <c r="H1031" s="178" t="n"/>
      <c r="I1031" s="180" t="n"/>
      <c r="J1031" s="649" t="n"/>
      <c r="K1031" s="649" t="n"/>
      <c r="L1031" s="173" t="n"/>
      <c r="M1031" s="178" t="n"/>
      <c r="N1031" s="178" t="n"/>
      <c r="O1031" s="178" t="n"/>
      <c r="P1031" s="178" t="n"/>
      <c r="Q1031" s="181" t="n"/>
    </row>
    <row r="1032">
      <c r="B1032" s="179" t="n"/>
      <c r="C1032" s="179" t="n"/>
      <c r="D1032" s="179" t="n"/>
      <c r="E1032" s="650" t="n"/>
      <c r="F1032" s="178" t="n"/>
      <c r="G1032" s="179" t="n"/>
      <c r="H1032" s="178" t="n"/>
      <c r="I1032" s="180" t="n"/>
      <c r="J1032" s="649" t="n"/>
      <c r="K1032" s="649" t="n"/>
      <c r="L1032" s="173" t="n"/>
      <c r="M1032" s="178" t="n"/>
      <c r="N1032" s="178" t="n"/>
      <c r="O1032" s="178" t="n"/>
      <c r="P1032" s="178" t="n"/>
      <c r="Q1032" s="181" t="n"/>
    </row>
    <row r="1033">
      <c r="B1033" s="179" t="n"/>
      <c r="C1033" s="179" t="n"/>
      <c r="D1033" s="179" t="n"/>
      <c r="E1033" s="650" t="n"/>
      <c r="F1033" s="178" t="n"/>
      <c r="G1033" s="179" t="n"/>
      <c r="H1033" s="178" t="n"/>
      <c r="I1033" s="180" t="n"/>
      <c r="J1033" s="649" t="n"/>
      <c r="K1033" s="649" t="n"/>
      <c r="L1033" s="173" t="n"/>
      <c r="M1033" s="178" t="n"/>
      <c r="N1033" s="178" t="n"/>
      <c r="O1033" s="178" t="n"/>
      <c r="P1033" s="178" t="n"/>
      <c r="Q1033" s="181" t="n"/>
    </row>
    <row r="1034">
      <c r="B1034" s="179" t="n"/>
      <c r="C1034" s="179" t="n"/>
      <c r="D1034" s="179" t="n"/>
      <c r="E1034" s="650" t="n"/>
      <c r="F1034" s="178" t="n"/>
      <c r="G1034" s="179" t="n"/>
      <c r="H1034" s="178" t="n"/>
      <c r="I1034" s="180" t="n"/>
      <c r="J1034" s="649" t="n"/>
      <c r="K1034" s="649" t="n"/>
      <c r="L1034" s="173" t="n"/>
      <c r="M1034" s="178" t="n"/>
      <c r="N1034" s="178" t="n"/>
      <c r="O1034" s="178" t="n"/>
      <c r="P1034" s="178" t="n"/>
      <c r="Q1034" s="181" t="n"/>
    </row>
    <row r="1035">
      <c r="B1035" s="179" t="n"/>
      <c r="C1035" s="179" t="n"/>
      <c r="D1035" s="179" t="n"/>
      <c r="E1035" s="650" t="n"/>
      <c r="F1035" s="178" t="n"/>
      <c r="G1035" s="179" t="n"/>
      <c r="H1035" s="178" t="n"/>
      <c r="I1035" s="180" t="n"/>
      <c r="J1035" s="649" t="n"/>
      <c r="K1035" s="649" t="n"/>
      <c r="L1035" s="173" t="n"/>
      <c r="M1035" s="178" t="n"/>
      <c r="N1035" s="178" t="n"/>
      <c r="O1035" s="178" t="n"/>
      <c r="P1035" s="178" t="n"/>
      <c r="Q1035" s="181" t="n"/>
    </row>
    <row r="1036">
      <c r="B1036" s="179" t="n"/>
      <c r="C1036" s="179" t="n"/>
      <c r="D1036" s="179" t="n"/>
      <c r="E1036" s="650" t="n"/>
      <c r="F1036" s="178" t="n"/>
      <c r="G1036" s="179" t="n"/>
      <c r="H1036" s="178" t="n"/>
      <c r="I1036" s="180" t="n"/>
      <c r="J1036" s="649" t="n"/>
      <c r="K1036" s="649" t="n"/>
      <c r="L1036" s="173" t="n"/>
      <c r="M1036" s="178" t="n"/>
      <c r="N1036" s="178" t="n"/>
      <c r="O1036" s="178" t="n"/>
      <c r="P1036" s="178" t="n"/>
      <c r="Q1036" s="181" t="n"/>
    </row>
    <row r="1037">
      <c r="B1037" s="179" t="n"/>
      <c r="C1037" s="179" t="n"/>
      <c r="D1037" s="179" t="n"/>
      <c r="E1037" s="650" t="n"/>
      <c r="F1037" s="178" t="n"/>
      <c r="G1037" s="179" t="n"/>
      <c r="H1037" s="178" t="n"/>
      <c r="I1037" s="180" t="n"/>
      <c r="J1037" s="649" t="n"/>
      <c r="K1037" s="649" t="n"/>
      <c r="L1037" s="173" t="n"/>
      <c r="M1037" s="178" t="n"/>
      <c r="N1037" s="178" t="n"/>
      <c r="O1037" s="178" t="n"/>
      <c r="P1037" s="178" t="n"/>
      <c r="Q1037" s="181" t="n"/>
    </row>
    <row r="1038">
      <c r="B1038" s="179" t="n"/>
      <c r="C1038" s="179" t="n"/>
      <c r="D1038" s="179" t="n"/>
      <c r="E1038" s="650" t="n"/>
      <c r="F1038" s="178" t="n"/>
      <c r="G1038" s="179" t="n"/>
      <c r="H1038" s="178" t="n"/>
      <c r="I1038" s="180" t="n"/>
      <c r="J1038" s="649" t="n"/>
      <c r="K1038" s="649" t="n"/>
      <c r="L1038" s="173" t="n"/>
      <c r="M1038" s="178" t="n"/>
      <c r="N1038" s="178" t="n"/>
      <c r="O1038" s="178" t="n"/>
      <c r="P1038" s="178" t="n"/>
      <c r="Q1038" s="181" t="n"/>
    </row>
    <row r="1039">
      <c r="B1039" s="179" t="n"/>
      <c r="C1039" s="179" t="n"/>
      <c r="D1039" s="179" t="n"/>
      <c r="E1039" s="650" t="n"/>
      <c r="F1039" s="178" t="n"/>
      <c r="G1039" s="179" t="n"/>
      <c r="H1039" s="178" t="n"/>
      <c r="I1039" s="180" t="n"/>
      <c r="J1039" s="649" t="n"/>
      <c r="K1039" s="649" t="n"/>
      <c r="L1039" s="173" t="n"/>
      <c r="M1039" s="178" t="n"/>
      <c r="N1039" s="178" t="n"/>
      <c r="O1039" s="178" t="n"/>
      <c r="P1039" s="178" t="n"/>
      <c r="Q1039" s="181" t="n"/>
    </row>
    <row r="1040">
      <c r="B1040" s="179" t="n"/>
      <c r="C1040" s="179" t="n"/>
      <c r="D1040" s="179" t="n"/>
      <c r="E1040" s="650" t="n"/>
      <c r="F1040" s="178" t="n"/>
      <c r="G1040" s="179" t="n"/>
      <c r="H1040" s="178" t="n"/>
      <c r="I1040" s="180" t="n"/>
      <c r="J1040" s="649" t="n"/>
      <c r="K1040" s="649" t="n"/>
      <c r="L1040" s="173" t="n"/>
      <c r="M1040" s="178" t="n"/>
      <c r="N1040" s="178" t="n"/>
      <c r="O1040" s="178" t="n"/>
      <c r="P1040" s="178" t="n"/>
      <c r="Q1040" s="181" t="n"/>
    </row>
    <row r="1041">
      <c r="B1041" s="179" t="n"/>
      <c r="C1041" s="179" t="n"/>
      <c r="D1041" s="179" t="n"/>
      <c r="E1041" s="650" t="n"/>
      <c r="F1041" s="178" t="n"/>
      <c r="G1041" s="179" t="n"/>
      <c r="H1041" s="178" t="n"/>
      <c r="I1041" s="180" t="n"/>
      <c r="J1041" s="649" t="n"/>
      <c r="K1041" s="649" t="n"/>
      <c r="L1041" s="173" t="n"/>
      <c r="M1041" s="178" t="n"/>
      <c r="N1041" s="178" t="n"/>
      <c r="O1041" s="178" t="n"/>
      <c r="P1041" s="178" t="n"/>
      <c r="Q1041" s="181" t="n"/>
    </row>
    <row r="1042">
      <c r="B1042" s="179" t="n"/>
      <c r="C1042" s="179" t="n"/>
      <c r="D1042" s="179" t="n"/>
      <c r="E1042" s="650" t="n"/>
      <c r="F1042" s="178" t="n"/>
      <c r="G1042" s="179" t="n"/>
      <c r="H1042" s="178" t="n"/>
      <c r="I1042" s="180" t="n"/>
      <c r="J1042" s="649" t="n"/>
      <c r="K1042" s="649" t="n"/>
      <c r="L1042" s="173" t="n"/>
      <c r="M1042" s="178" t="n"/>
      <c r="N1042" s="178" t="n"/>
      <c r="O1042" s="178" t="n"/>
      <c r="P1042" s="178" t="n"/>
      <c r="Q1042" s="181" t="n"/>
    </row>
    <row r="1043">
      <c r="B1043" s="179" t="n"/>
      <c r="C1043" s="179" t="n"/>
      <c r="D1043" s="179" t="n"/>
      <c r="E1043" s="650" t="n"/>
      <c r="F1043" s="178" t="n"/>
      <c r="G1043" s="179" t="n"/>
      <c r="H1043" s="178" t="n"/>
      <c r="I1043" s="180" t="n"/>
      <c r="J1043" s="649" t="n"/>
      <c r="K1043" s="649" t="n"/>
      <c r="L1043" s="173" t="n"/>
      <c r="M1043" s="178" t="n"/>
      <c r="N1043" s="178" t="n"/>
      <c r="O1043" s="178" t="n"/>
      <c r="P1043" s="178" t="n"/>
      <c r="Q1043" s="181" t="n"/>
    </row>
    <row r="1044">
      <c r="B1044" s="179" t="n"/>
      <c r="C1044" s="179" t="n"/>
      <c r="D1044" s="179" t="n"/>
      <c r="E1044" s="650" t="n"/>
      <c r="F1044" s="178" t="n"/>
      <c r="G1044" s="179" t="n"/>
      <c r="H1044" s="178" t="n"/>
      <c r="I1044" s="180" t="n"/>
      <c r="J1044" s="649" t="n"/>
      <c r="K1044" s="649" t="n"/>
      <c r="L1044" s="173" t="n"/>
      <c r="M1044" s="178" t="n"/>
      <c r="N1044" s="178" t="n"/>
      <c r="O1044" s="178" t="n"/>
      <c r="P1044" s="178" t="n"/>
      <c r="Q1044" s="181" t="n"/>
    </row>
    <row r="1045">
      <c r="B1045" s="179" t="n"/>
      <c r="C1045" s="179" t="n"/>
      <c r="D1045" s="179" t="n"/>
      <c r="E1045" s="650" t="n"/>
      <c r="F1045" s="178" t="n"/>
      <c r="G1045" s="179" t="n"/>
      <c r="H1045" s="178" t="n"/>
      <c r="I1045" s="180" t="n"/>
      <c r="J1045" s="649" t="n"/>
      <c r="K1045" s="649" t="n"/>
      <c r="L1045" s="173" t="n"/>
      <c r="M1045" s="178" t="n"/>
      <c r="N1045" s="178" t="n"/>
      <c r="O1045" s="178" t="n"/>
      <c r="P1045" s="178" t="n"/>
      <c r="Q1045" s="181" t="n"/>
    </row>
    <row r="1046">
      <c r="B1046" s="179" t="n"/>
      <c r="C1046" s="179" t="n"/>
      <c r="D1046" s="179" t="n"/>
      <c r="E1046" s="650" t="n"/>
      <c r="F1046" s="178" t="n"/>
      <c r="G1046" s="179" t="n"/>
      <c r="H1046" s="178" t="n"/>
      <c r="I1046" s="180" t="n"/>
      <c r="J1046" s="649" t="n"/>
      <c r="K1046" s="649" t="n"/>
      <c r="L1046" s="173" t="n"/>
      <c r="M1046" s="178" t="n"/>
      <c r="N1046" s="178" t="n"/>
      <c r="O1046" s="178" t="n"/>
      <c r="P1046" s="178" t="n"/>
      <c r="Q1046" s="181" t="n"/>
    </row>
    <row r="1047">
      <c r="B1047" s="179" t="n"/>
      <c r="C1047" s="179" t="n"/>
      <c r="D1047" s="179" t="n"/>
      <c r="E1047" s="650" t="n"/>
      <c r="F1047" s="178" t="n"/>
      <c r="G1047" s="179" t="n"/>
      <c r="H1047" s="178" t="n"/>
      <c r="I1047" s="180" t="n"/>
      <c r="J1047" s="649" t="n"/>
      <c r="K1047" s="649" t="n"/>
      <c r="L1047" s="173" t="n"/>
      <c r="M1047" s="178" t="n"/>
      <c r="N1047" s="178" t="n"/>
      <c r="O1047" s="178" t="n"/>
      <c r="P1047" s="178" t="n"/>
      <c r="Q1047" s="181" t="n"/>
    </row>
    <row r="1048">
      <c r="B1048" s="179" t="n"/>
      <c r="C1048" s="179" t="n"/>
      <c r="D1048" s="179" t="n"/>
      <c r="E1048" s="650" t="n"/>
      <c r="F1048" s="178" t="n"/>
      <c r="G1048" s="179" t="n"/>
      <c r="H1048" s="178" t="n"/>
      <c r="I1048" s="180" t="n"/>
      <c r="J1048" s="649" t="n"/>
      <c r="K1048" s="649" t="n"/>
      <c r="L1048" s="173" t="n"/>
      <c r="M1048" s="178" t="n"/>
      <c r="N1048" s="178" t="n"/>
      <c r="O1048" s="178" t="n"/>
      <c r="P1048" s="178" t="n"/>
      <c r="Q1048" s="181" t="n"/>
    </row>
    <row r="1049">
      <c r="B1049" s="179" t="n"/>
      <c r="C1049" s="179" t="n"/>
      <c r="D1049" s="179" t="n"/>
      <c r="E1049" s="650" t="n"/>
      <c r="F1049" s="178" t="n"/>
      <c r="G1049" s="179" t="n"/>
      <c r="H1049" s="178" t="n"/>
      <c r="I1049" s="180" t="n"/>
      <c r="J1049" s="649" t="n"/>
      <c r="K1049" s="649" t="n"/>
      <c r="L1049" s="173" t="n"/>
      <c r="M1049" s="178" t="n"/>
      <c r="N1049" s="178" t="n"/>
      <c r="O1049" s="178" t="n"/>
      <c r="P1049" s="178" t="n"/>
      <c r="Q1049" s="181" t="n"/>
    </row>
    <row r="1050">
      <c r="B1050" s="179" t="n"/>
      <c r="C1050" s="179" t="n"/>
      <c r="D1050" s="179" t="n"/>
      <c r="E1050" s="650" t="n"/>
      <c r="F1050" s="178" t="n"/>
      <c r="G1050" s="179" t="n"/>
      <c r="H1050" s="178" t="n"/>
      <c r="I1050" s="180" t="n"/>
      <c r="J1050" s="649" t="n"/>
      <c r="K1050" s="649" t="n"/>
      <c r="L1050" s="173" t="n"/>
      <c r="M1050" s="178" t="n"/>
      <c r="N1050" s="178" t="n"/>
      <c r="O1050" s="178" t="n"/>
      <c r="P1050" s="178" t="n"/>
      <c r="Q1050" s="181" t="n"/>
    </row>
    <row r="1051">
      <c r="B1051" s="179" t="n"/>
      <c r="C1051" s="179" t="n"/>
      <c r="D1051" s="179" t="n"/>
      <c r="E1051" s="650" t="n"/>
      <c r="F1051" s="178" t="n"/>
      <c r="G1051" s="179" t="n"/>
      <c r="H1051" s="178" t="n"/>
      <c r="I1051" s="180" t="n"/>
      <c r="J1051" s="649" t="n"/>
      <c r="K1051" s="649" t="n"/>
      <c r="L1051" s="173" t="n"/>
      <c r="M1051" s="178" t="n"/>
      <c r="N1051" s="178" t="n"/>
      <c r="O1051" s="178" t="n"/>
      <c r="P1051" s="178" t="n"/>
      <c r="Q1051" s="181" t="n"/>
    </row>
    <row r="1052">
      <c r="B1052" s="179" t="n"/>
      <c r="C1052" s="179" t="n"/>
      <c r="D1052" s="179" t="n"/>
      <c r="E1052" s="650" t="n"/>
      <c r="F1052" s="178" t="n"/>
      <c r="G1052" s="179" t="n"/>
      <c r="H1052" s="178" t="n"/>
      <c r="I1052" s="180" t="n"/>
      <c r="J1052" s="649" t="n"/>
      <c r="K1052" s="649" t="n"/>
      <c r="L1052" s="173" t="n"/>
      <c r="M1052" s="178" t="n"/>
      <c r="N1052" s="178" t="n"/>
      <c r="O1052" s="178" t="n"/>
      <c r="P1052" s="178" t="n"/>
      <c r="Q1052" s="181" t="n"/>
    </row>
    <row r="1053">
      <c r="B1053" s="179" t="n"/>
      <c r="C1053" s="179" t="n"/>
      <c r="D1053" s="179" t="n"/>
      <c r="E1053" s="650" t="n"/>
      <c r="F1053" s="178" t="n"/>
      <c r="G1053" s="179" t="n"/>
      <c r="H1053" s="178" t="n"/>
      <c r="I1053" s="180" t="n"/>
      <c r="J1053" s="649" t="n"/>
      <c r="K1053" s="649" t="n"/>
      <c r="L1053" s="173" t="n"/>
      <c r="M1053" s="178" t="n"/>
      <c r="N1053" s="178" t="n"/>
      <c r="O1053" s="178" t="n"/>
      <c r="P1053" s="178" t="n"/>
      <c r="Q1053" s="181" t="n"/>
    </row>
    <row r="1054">
      <c r="B1054" s="179" t="n"/>
      <c r="C1054" s="179" t="n"/>
      <c r="D1054" s="179" t="n"/>
      <c r="E1054" s="650" t="n"/>
      <c r="F1054" s="178" t="n"/>
      <c r="G1054" s="179" t="n"/>
      <c r="H1054" s="178" t="n"/>
      <c r="I1054" s="180" t="n"/>
      <c r="J1054" s="649" t="n"/>
      <c r="K1054" s="649" t="n"/>
      <c r="L1054" s="173" t="n"/>
      <c r="M1054" s="178" t="n"/>
      <c r="N1054" s="178" t="n"/>
      <c r="O1054" s="178" t="n"/>
      <c r="P1054" s="178" t="n"/>
      <c r="Q1054" s="181" t="n"/>
    </row>
    <row r="1055">
      <c r="B1055" s="179" t="n"/>
      <c r="C1055" s="179" t="n"/>
      <c r="D1055" s="179" t="n"/>
      <c r="E1055" s="650" t="n"/>
      <c r="F1055" s="178" t="n"/>
      <c r="G1055" s="179" t="n"/>
      <c r="H1055" s="178" t="n"/>
      <c r="I1055" s="180" t="n"/>
      <c r="J1055" s="649" t="n"/>
      <c r="K1055" s="649" t="n"/>
      <c r="L1055" s="173" t="n"/>
      <c r="M1055" s="178" t="n"/>
      <c r="N1055" s="178" t="n"/>
      <c r="O1055" s="178" t="n"/>
      <c r="P1055" s="178" t="n"/>
      <c r="Q1055" s="181" t="n"/>
    </row>
    <row r="1056">
      <c r="B1056" s="179" t="n"/>
      <c r="C1056" s="179" t="n"/>
      <c r="D1056" s="179" t="n"/>
      <c r="E1056" s="650" t="n"/>
      <c r="F1056" s="178" t="n"/>
      <c r="G1056" s="179" t="n"/>
      <c r="H1056" s="178" t="n"/>
      <c r="I1056" s="180" t="n"/>
      <c r="J1056" s="649" t="n"/>
      <c r="K1056" s="649" t="n"/>
      <c r="L1056" s="173" t="n"/>
      <c r="M1056" s="178" t="n"/>
      <c r="N1056" s="178" t="n"/>
      <c r="O1056" s="178" t="n"/>
      <c r="P1056" s="178" t="n"/>
      <c r="Q1056" s="181" t="n"/>
    </row>
    <row r="1057">
      <c r="B1057" s="179" t="n"/>
      <c r="C1057" s="179" t="n"/>
      <c r="D1057" s="179" t="n"/>
      <c r="E1057" s="650" t="n"/>
      <c r="F1057" s="178" t="n"/>
      <c r="G1057" s="179" t="n"/>
      <c r="H1057" s="178" t="n"/>
      <c r="I1057" s="180" t="n"/>
      <c r="J1057" s="649" t="n"/>
      <c r="K1057" s="649" t="n"/>
      <c r="L1057" s="173" t="n"/>
      <c r="M1057" s="178" t="n"/>
      <c r="N1057" s="178" t="n"/>
      <c r="O1057" s="178" t="n"/>
      <c r="P1057" s="178" t="n"/>
      <c r="Q1057" s="181" t="n"/>
    </row>
    <row r="1058">
      <c r="B1058" s="179" t="n"/>
      <c r="C1058" s="179" t="n"/>
      <c r="D1058" s="179" t="n"/>
      <c r="E1058" s="650" t="n"/>
      <c r="F1058" s="178" t="n"/>
      <c r="G1058" s="179" t="n"/>
      <c r="H1058" s="178" t="n"/>
      <c r="I1058" s="180" t="n"/>
      <c r="J1058" s="649" t="n"/>
      <c r="K1058" s="649" t="n"/>
      <c r="L1058" s="173" t="n"/>
      <c r="M1058" s="178" t="n"/>
      <c r="N1058" s="178" t="n"/>
      <c r="O1058" s="178" t="n"/>
      <c r="P1058" s="178" t="n"/>
      <c r="Q1058" s="181" t="n"/>
    </row>
    <row r="1059">
      <c r="B1059" s="179" t="n"/>
      <c r="C1059" s="179" t="n"/>
      <c r="D1059" s="179" t="n"/>
      <c r="E1059" s="650" t="n"/>
      <c r="F1059" s="178" t="n"/>
      <c r="G1059" s="179" t="n"/>
      <c r="H1059" s="178" t="n"/>
      <c r="I1059" s="180" t="n"/>
      <c r="J1059" s="649" t="n"/>
      <c r="K1059" s="649" t="n"/>
      <c r="L1059" s="173" t="n"/>
      <c r="M1059" s="178" t="n"/>
      <c r="N1059" s="178" t="n"/>
      <c r="O1059" s="178" t="n"/>
      <c r="P1059" s="178" t="n"/>
      <c r="Q1059" s="181" t="n"/>
    </row>
    <row r="1060">
      <c r="B1060" s="179" t="n"/>
      <c r="C1060" s="179" t="n"/>
      <c r="D1060" s="179" t="n"/>
      <c r="E1060" s="650" t="n"/>
      <c r="F1060" s="178" t="n"/>
      <c r="G1060" s="179" t="n"/>
      <c r="H1060" s="178" t="n"/>
      <c r="I1060" s="180" t="n"/>
      <c r="J1060" s="649" t="n"/>
      <c r="K1060" s="649" t="n"/>
      <c r="L1060" s="173" t="n"/>
      <c r="M1060" s="178" t="n"/>
      <c r="N1060" s="178" t="n"/>
      <c r="O1060" s="178" t="n"/>
      <c r="P1060" s="178" t="n"/>
      <c r="Q1060" s="181" t="n"/>
    </row>
    <row r="1061">
      <c r="B1061" s="179" t="n"/>
      <c r="C1061" s="179" t="n"/>
      <c r="D1061" s="179" t="n"/>
      <c r="E1061" s="650" t="n"/>
      <c r="F1061" s="178" t="n"/>
      <c r="G1061" s="179" t="n"/>
      <c r="H1061" s="178" t="n"/>
      <c r="I1061" s="180" t="n"/>
      <c r="J1061" s="649" t="n"/>
      <c r="K1061" s="649" t="n"/>
      <c r="L1061" s="173" t="n"/>
      <c r="M1061" s="178" t="n"/>
      <c r="N1061" s="178" t="n"/>
      <c r="O1061" s="178" t="n"/>
      <c r="P1061" s="178" t="n"/>
      <c r="Q1061" s="181" t="n"/>
    </row>
    <row r="1062">
      <c r="B1062" s="179" t="n"/>
      <c r="C1062" s="179" t="n"/>
      <c r="D1062" s="179" t="n"/>
      <c r="E1062" s="650" t="n"/>
      <c r="F1062" s="178" t="n"/>
      <c r="G1062" s="179" t="n"/>
      <c r="H1062" s="178" t="n"/>
      <c r="I1062" s="180" t="n"/>
      <c r="J1062" s="649" t="n"/>
      <c r="K1062" s="649" t="n"/>
      <c r="L1062" s="173" t="n"/>
      <c r="M1062" s="178" t="n"/>
      <c r="N1062" s="178" t="n"/>
      <c r="O1062" s="178" t="n"/>
      <c r="P1062" s="178" t="n"/>
      <c r="Q1062" s="181" t="n"/>
    </row>
    <row r="1063">
      <c r="B1063" s="179" t="n"/>
      <c r="C1063" s="179" t="n"/>
      <c r="D1063" s="179" t="n"/>
      <c r="E1063" s="650" t="n"/>
      <c r="F1063" s="178" t="n"/>
      <c r="G1063" s="179" t="n"/>
      <c r="H1063" s="178" t="n"/>
      <c r="I1063" s="180" t="n"/>
      <c r="J1063" s="649" t="n"/>
      <c r="K1063" s="649" t="n"/>
      <c r="L1063" s="173" t="n"/>
      <c r="M1063" s="178" t="n"/>
      <c r="N1063" s="178" t="n"/>
      <c r="O1063" s="178" t="n"/>
      <c r="P1063" s="178" t="n"/>
      <c r="Q1063" s="181" t="n"/>
    </row>
    <row r="1064">
      <c r="B1064" s="179" t="n"/>
      <c r="C1064" s="179" t="n"/>
      <c r="D1064" s="179" t="n"/>
      <c r="E1064" s="650" t="n"/>
      <c r="F1064" s="178" t="n"/>
      <c r="G1064" s="179" t="n"/>
      <c r="H1064" s="178" t="n"/>
      <c r="I1064" s="180" t="n"/>
      <c r="J1064" s="649" t="n"/>
      <c r="K1064" s="649" t="n"/>
      <c r="L1064" s="173" t="n"/>
      <c r="M1064" s="178" t="n"/>
      <c r="N1064" s="178" t="n"/>
      <c r="O1064" s="178" t="n"/>
      <c r="P1064" s="178" t="n"/>
      <c r="Q1064" s="181" t="n"/>
    </row>
    <row r="1065">
      <c r="B1065" s="179" t="n"/>
      <c r="C1065" s="179" t="n"/>
      <c r="D1065" s="179" t="n"/>
      <c r="E1065" s="650" t="n"/>
      <c r="F1065" s="178" t="n"/>
      <c r="G1065" s="179" t="n"/>
      <c r="H1065" s="178" t="n"/>
      <c r="I1065" s="180" t="n"/>
      <c r="J1065" s="649" t="n"/>
      <c r="K1065" s="649" t="n"/>
      <c r="L1065" s="173" t="n"/>
      <c r="M1065" s="178" t="n"/>
      <c r="N1065" s="178" t="n"/>
      <c r="O1065" s="178" t="n"/>
      <c r="P1065" s="178" t="n"/>
      <c r="Q1065" s="181" t="n"/>
    </row>
    <row r="1066">
      <c r="B1066" s="179" t="n"/>
      <c r="C1066" s="179" t="n"/>
      <c r="D1066" s="179" t="n"/>
      <c r="E1066" s="650" t="n"/>
      <c r="F1066" s="178" t="n"/>
      <c r="G1066" s="179" t="n"/>
      <c r="H1066" s="178" t="n"/>
      <c r="I1066" s="180" t="n"/>
      <c r="J1066" s="649" t="n"/>
      <c r="K1066" s="649" t="n"/>
      <c r="L1066" s="173" t="n"/>
      <c r="M1066" s="178" t="n"/>
      <c r="N1066" s="178" t="n"/>
      <c r="O1066" s="178" t="n"/>
      <c r="P1066" s="178" t="n"/>
      <c r="Q1066" s="181" t="n"/>
    </row>
    <row r="1067">
      <c r="B1067" s="179" t="n"/>
      <c r="C1067" s="179" t="n"/>
      <c r="D1067" s="179" t="n"/>
      <c r="E1067" s="650" t="n"/>
      <c r="F1067" s="178" t="n"/>
      <c r="G1067" s="179" t="n"/>
      <c r="H1067" s="178" t="n"/>
      <c r="I1067" s="180" t="n"/>
      <c r="J1067" s="649" t="n"/>
      <c r="K1067" s="649" t="n"/>
      <c r="L1067" s="173" t="n"/>
      <c r="M1067" s="178" t="n"/>
      <c r="N1067" s="178" t="n"/>
      <c r="O1067" s="178" t="n"/>
      <c r="P1067" s="178" t="n"/>
      <c r="Q1067" s="181" t="n"/>
    </row>
    <row r="1068">
      <c r="B1068" s="179" t="n"/>
      <c r="C1068" s="179" t="n"/>
      <c r="D1068" s="179" t="n"/>
      <c r="E1068" s="650" t="n"/>
      <c r="F1068" s="178" t="n"/>
      <c r="G1068" s="179" t="n"/>
      <c r="H1068" s="178" t="n"/>
      <c r="I1068" s="180" t="n"/>
      <c r="J1068" s="649" t="n"/>
      <c r="K1068" s="649" t="n"/>
      <c r="L1068" s="173" t="n"/>
      <c r="M1068" s="178" t="n"/>
      <c r="N1068" s="178" t="n"/>
      <c r="O1068" s="178" t="n"/>
      <c r="P1068" s="178" t="n"/>
      <c r="Q1068" s="181" t="n"/>
    </row>
    <row r="1069">
      <c r="B1069" s="179" t="n"/>
      <c r="C1069" s="179" t="n"/>
      <c r="D1069" s="179" t="n"/>
      <c r="E1069" s="650" t="n"/>
      <c r="F1069" s="178" t="n"/>
      <c r="G1069" s="179" t="n"/>
      <c r="H1069" s="178" t="n"/>
      <c r="I1069" s="180" t="n"/>
      <c r="J1069" s="649" t="n"/>
      <c r="K1069" s="649" t="n"/>
      <c r="L1069" s="173" t="n"/>
      <c r="M1069" s="178" t="n"/>
      <c r="N1069" s="178" t="n"/>
      <c r="O1069" s="178" t="n"/>
      <c r="P1069" s="178" t="n"/>
      <c r="Q1069" s="181" t="n"/>
    </row>
    <row r="1070">
      <c r="B1070" s="179" t="n"/>
      <c r="C1070" s="179" t="n"/>
      <c r="D1070" s="179" t="n"/>
      <c r="E1070" s="650" t="n"/>
      <c r="F1070" s="178" t="n"/>
      <c r="G1070" s="179" t="n"/>
      <c r="H1070" s="178" t="n"/>
      <c r="I1070" s="180" t="n"/>
      <c r="J1070" s="649" t="n"/>
      <c r="K1070" s="649" t="n"/>
      <c r="L1070" s="173" t="n"/>
      <c r="M1070" s="178" t="n"/>
      <c r="N1070" s="178" t="n"/>
      <c r="O1070" s="178" t="n"/>
      <c r="P1070" s="178" t="n"/>
      <c r="Q1070" s="181" t="n"/>
    </row>
    <row r="1071">
      <c r="B1071" s="179" t="n"/>
      <c r="C1071" s="179" t="n"/>
      <c r="D1071" s="179" t="n"/>
      <c r="E1071" s="650" t="n"/>
      <c r="F1071" s="178" t="n"/>
      <c r="G1071" s="179" t="n"/>
      <c r="H1071" s="178" t="n"/>
      <c r="I1071" s="180" t="n"/>
      <c r="J1071" s="649" t="n"/>
      <c r="K1071" s="649" t="n"/>
      <c r="L1071" s="173" t="n"/>
      <c r="M1071" s="178" t="n"/>
      <c r="N1071" s="178" t="n"/>
      <c r="O1071" s="178" t="n"/>
      <c r="P1071" s="178" t="n"/>
      <c r="Q1071" s="181" t="n"/>
    </row>
    <row r="1072">
      <c r="B1072" s="179" t="n"/>
      <c r="C1072" s="179" t="n"/>
      <c r="D1072" s="179" t="n"/>
      <c r="E1072" s="650" t="n"/>
      <c r="F1072" s="178" t="n"/>
      <c r="G1072" s="179" t="n"/>
      <c r="H1072" s="178" t="n"/>
      <c r="I1072" s="180" t="n"/>
      <c r="J1072" s="649" t="n"/>
      <c r="K1072" s="649" t="n"/>
      <c r="L1072" s="173" t="n"/>
      <c r="M1072" s="178" t="n"/>
      <c r="N1072" s="178" t="n"/>
      <c r="O1072" s="178" t="n"/>
      <c r="P1072" s="178" t="n"/>
      <c r="Q1072" s="181" t="n"/>
    </row>
    <row r="1073">
      <c r="B1073" s="179" t="n"/>
      <c r="C1073" s="179" t="n"/>
      <c r="D1073" s="179" t="n"/>
      <c r="E1073" s="650" t="n"/>
      <c r="F1073" s="178" t="n"/>
      <c r="G1073" s="179" t="n"/>
      <c r="H1073" s="178" t="n"/>
      <c r="I1073" s="180" t="n"/>
      <c r="J1073" s="649" t="n"/>
      <c r="K1073" s="649" t="n"/>
      <c r="L1073" s="173" t="n"/>
      <c r="M1073" s="178" t="n"/>
      <c r="N1073" s="178" t="n"/>
      <c r="O1073" s="178" t="n"/>
      <c r="P1073" s="178" t="n"/>
      <c r="Q1073" s="181" t="n"/>
    </row>
    <row r="1074">
      <c r="B1074" s="179" t="n"/>
      <c r="C1074" s="179" t="n"/>
      <c r="D1074" s="179" t="n"/>
      <c r="E1074" s="650" t="n"/>
      <c r="F1074" s="178" t="n"/>
      <c r="G1074" s="179" t="n"/>
      <c r="H1074" s="178" t="n"/>
      <c r="I1074" s="180" t="n"/>
      <c r="J1074" s="649" t="n"/>
      <c r="K1074" s="649" t="n"/>
      <c r="L1074" s="173" t="n"/>
      <c r="M1074" s="178" t="n"/>
      <c r="N1074" s="178" t="n"/>
      <c r="O1074" s="178" t="n"/>
      <c r="P1074" s="178" t="n"/>
      <c r="Q1074" s="181" t="n"/>
    </row>
    <row r="1075">
      <c r="B1075" s="179" t="n"/>
      <c r="C1075" s="179" t="n"/>
      <c r="D1075" s="179" t="n"/>
      <c r="E1075" s="650" t="n"/>
      <c r="F1075" s="178" t="n"/>
      <c r="G1075" s="179" t="n"/>
      <c r="H1075" s="178" t="n"/>
      <c r="I1075" s="180" t="n"/>
      <c r="J1075" s="649" t="n"/>
      <c r="K1075" s="649" t="n"/>
      <c r="L1075" s="173" t="n"/>
      <c r="M1075" s="178" t="n"/>
      <c r="N1075" s="178" t="n"/>
      <c r="O1075" s="178" t="n"/>
      <c r="P1075" s="178" t="n"/>
      <c r="Q1075" s="181" t="n"/>
    </row>
    <row r="1076">
      <c r="B1076" s="179" t="n"/>
      <c r="C1076" s="179" t="n"/>
      <c r="D1076" s="179" t="n"/>
      <c r="E1076" s="650" t="n"/>
      <c r="F1076" s="178" t="n"/>
      <c r="G1076" s="179" t="n"/>
      <c r="H1076" s="178" t="n"/>
      <c r="I1076" s="180" t="n"/>
      <c r="J1076" s="649" t="n"/>
      <c r="K1076" s="649" t="n"/>
      <c r="L1076" s="173" t="n"/>
      <c r="M1076" s="178" t="n"/>
      <c r="N1076" s="178" t="n"/>
      <c r="O1076" s="178" t="n"/>
      <c r="P1076" s="178" t="n"/>
      <c r="Q1076" s="181" t="n"/>
    </row>
    <row r="1077">
      <c r="B1077" s="179" t="n"/>
      <c r="C1077" s="179" t="n"/>
      <c r="D1077" s="179" t="n"/>
      <c r="E1077" s="650" t="n"/>
      <c r="F1077" s="178" t="n"/>
      <c r="G1077" s="179" t="n"/>
      <c r="H1077" s="178" t="n"/>
      <c r="I1077" s="180" t="n"/>
      <c r="J1077" s="649" t="n"/>
      <c r="K1077" s="649" t="n"/>
      <c r="L1077" s="173" t="n"/>
      <c r="M1077" s="178" t="n"/>
      <c r="N1077" s="178" t="n"/>
      <c r="O1077" s="178" t="n"/>
      <c r="P1077" s="178" t="n"/>
      <c r="Q1077" s="181" t="n"/>
    </row>
    <row r="1078">
      <c r="B1078" s="179" t="n"/>
      <c r="C1078" s="179" t="n"/>
      <c r="D1078" s="179" t="n"/>
      <c r="E1078" s="650" t="n"/>
      <c r="F1078" s="178" t="n"/>
      <c r="G1078" s="179" t="n"/>
      <c r="H1078" s="178" t="n"/>
      <c r="I1078" s="180" t="n"/>
      <c r="J1078" s="649" t="n"/>
      <c r="K1078" s="649" t="n"/>
      <c r="L1078" s="173" t="n"/>
      <c r="M1078" s="178" t="n"/>
      <c r="N1078" s="178" t="n"/>
      <c r="O1078" s="178" t="n"/>
      <c r="P1078" s="178" t="n"/>
      <c r="Q1078" s="181" t="n"/>
    </row>
    <row r="1079">
      <c r="B1079" s="179" t="n"/>
      <c r="C1079" s="179" t="n"/>
      <c r="D1079" s="179" t="n"/>
      <c r="E1079" s="650" t="n"/>
      <c r="F1079" s="178" t="n"/>
      <c r="G1079" s="179" t="n"/>
      <c r="H1079" s="178" t="n"/>
      <c r="I1079" s="180" t="n"/>
      <c r="J1079" s="649" t="n"/>
      <c r="K1079" s="649" t="n"/>
      <c r="L1079" s="173" t="n"/>
      <c r="M1079" s="178" t="n"/>
      <c r="N1079" s="178" t="n"/>
      <c r="O1079" s="178" t="n"/>
      <c r="P1079" s="178" t="n"/>
      <c r="Q1079" s="181" t="n"/>
    </row>
    <row r="1080">
      <c r="B1080" s="179" t="n"/>
      <c r="C1080" s="179" t="n"/>
      <c r="D1080" s="179" t="n"/>
      <c r="E1080" s="650" t="n"/>
      <c r="F1080" s="178" t="n"/>
      <c r="G1080" s="179" t="n"/>
      <c r="H1080" s="178" t="n"/>
      <c r="I1080" s="180" t="n"/>
      <c r="J1080" s="649" t="n"/>
      <c r="K1080" s="649" t="n"/>
      <c r="L1080" s="173" t="n"/>
      <c r="M1080" s="178" t="n"/>
      <c r="N1080" s="178" t="n"/>
      <c r="O1080" s="178" t="n"/>
      <c r="P1080" s="178" t="n"/>
      <c r="Q1080" s="181" t="n"/>
    </row>
    <row r="1081">
      <c r="B1081" s="179" t="n"/>
      <c r="C1081" s="179" t="n"/>
      <c r="D1081" s="179" t="n"/>
      <c r="E1081" s="650" t="n"/>
      <c r="F1081" s="178" t="n"/>
      <c r="G1081" s="179" t="n"/>
      <c r="H1081" s="178" t="n"/>
      <c r="I1081" s="180" t="n"/>
      <c r="J1081" s="649" t="n"/>
      <c r="K1081" s="649" t="n"/>
      <c r="L1081" s="173" t="n"/>
      <c r="M1081" s="178" t="n"/>
      <c r="N1081" s="178" t="n"/>
      <c r="O1081" s="178" t="n"/>
      <c r="P1081" s="178" t="n"/>
      <c r="Q1081" s="181" t="n"/>
    </row>
    <row r="1082">
      <c r="B1082" s="179" t="n"/>
      <c r="C1082" s="179" t="n"/>
      <c r="D1082" s="179" t="n"/>
      <c r="E1082" s="650" t="n"/>
      <c r="F1082" s="178" t="n"/>
      <c r="G1082" s="179" t="n"/>
      <c r="H1082" s="178" t="n"/>
      <c r="I1082" s="180" t="n"/>
      <c r="J1082" s="649" t="n"/>
      <c r="K1082" s="649" t="n"/>
      <c r="L1082" s="173" t="n"/>
      <c r="M1082" s="178" t="n"/>
      <c r="N1082" s="178" t="n"/>
      <c r="O1082" s="178" t="n"/>
      <c r="P1082" s="178" t="n"/>
      <c r="Q1082" s="181" t="n"/>
    </row>
    <row r="1083">
      <c r="B1083" s="179" t="n"/>
      <c r="C1083" s="179" t="n"/>
      <c r="D1083" s="179" t="n"/>
      <c r="E1083" s="650" t="n"/>
      <c r="F1083" s="178" t="n"/>
      <c r="G1083" s="179" t="n"/>
      <c r="H1083" s="178" t="n"/>
      <c r="I1083" s="180" t="n"/>
      <c r="J1083" s="649" t="n"/>
      <c r="K1083" s="649" t="n"/>
      <c r="L1083" s="173" t="n"/>
      <c r="M1083" s="178" t="n"/>
      <c r="N1083" s="178" t="n"/>
      <c r="O1083" s="178" t="n"/>
      <c r="P1083" s="178" t="n"/>
      <c r="Q1083" s="181" t="n"/>
    </row>
    <row r="1084">
      <c r="B1084" s="179" t="n"/>
      <c r="C1084" s="179" t="n"/>
      <c r="D1084" s="179" t="n"/>
      <c r="E1084" s="650" t="n"/>
      <c r="F1084" s="178" t="n"/>
      <c r="G1084" s="179" t="n"/>
      <c r="H1084" s="178" t="n"/>
      <c r="I1084" s="180" t="n"/>
      <c r="J1084" s="649" t="n"/>
      <c r="K1084" s="649" t="n"/>
      <c r="L1084" s="173" t="n"/>
      <c r="M1084" s="178" t="n"/>
      <c r="N1084" s="178" t="n"/>
      <c r="O1084" s="178" t="n"/>
      <c r="P1084" s="178" t="n"/>
      <c r="Q1084" s="181" t="n"/>
    </row>
    <row r="1085">
      <c r="B1085" s="179" t="n"/>
      <c r="C1085" s="179" t="n"/>
      <c r="D1085" s="179" t="n"/>
      <c r="E1085" s="650" t="n"/>
      <c r="F1085" s="178" t="n"/>
      <c r="G1085" s="179" t="n"/>
      <c r="H1085" s="178" t="n"/>
      <c r="I1085" s="180" t="n"/>
      <c r="J1085" s="649" t="n"/>
      <c r="K1085" s="649" t="n"/>
      <c r="L1085" s="173" t="n"/>
      <c r="M1085" s="178" t="n"/>
      <c r="N1085" s="178" t="n"/>
      <c r="O1085" s="178" t="n"/>
      <c r="P1085" s="178" t="n"/>
      <c r="Q1085" s="181" t="n"/>
    </row>
    <row r="1086">
      <c r="B1086" s="179" t="n"/>
      <c r="C1086" s="179" t="n"/>
      <c r="D1086" s="179" t="n"/>
      <c r="E1086" s="650" t="n"/>
      <c r="F1086" s="178" t="n"/>
      <c r="G1086" s="179" t="n"/>
      <c r="H1086" s="178" t="n"/>
      <c r="I1086" s="180" t="n"/>
      <c r="J1086" s="649" t="n"/>
      <c r="K1086" s="649" t="n"/>
      <c r="L1086" s="173" t="n"/>
      <c r="M1086" s="178" t="n"/>
      <c r="N1086" s="178" t="n"/>
      <c r="O1086" s="178" t="n"/>
      <c r="P1086" s="178" t="n"/>
      <c r="Q1086" s="181" t="n"/>
    </row>
    <row r="1087">
      <c r="B1087" s="179" t="n"/>
      <c r="C1087" s="179" t="n"/>
      <c r="D1087" s="179" t="n"/>
      <c r="E1087" s="650" t="n"/>
      <c r="F1087" s="178" t="n"/>
      <c r="G1087" s="179" t="n"/>
      <c r="H1087" s="178" t="n"/>
      <c r="I1087" s="180" t="n"/>
      <c r="J1087" s="649" t="n"/>
      <c r="K1087" s="649" t="n"/>
      <c r="L1087" s="173" t="n"/>
      <c r="M1087" s="178" t="n"/>
      <c r="N1087" s="178" t="n"/>
      <c r="O1087" s="178" t="n"/>
      <c r="P1087" s="178" t="n"/>
      <c r="Q1087" s="181" t="n"/>
    </row>
    <row r="1088">
      <c r="B1088" s="179" t="n"/>
      <c r="C1088" s="179" t="n"/>
      <c r="D1088" s="179" t="n"/>
      <c r="E1088" s="650" t="n"/>
      <c r="F1088" s="178" t="n"/>
      <c r="G1088" s="179" t="n"/>
      <c r="H1088" s="178" t="n"/>
      <c r="I1088" s="180" t="n"/>
      <c r="J1088" s="649" t="n"/>
      <c r="K1088" s="649" t="n"/>
      <c r="L1088" s="173" t="n"/>
      <c r="M1088" s="178" t="n"/>
      <c r="N1088" s="178" t="n"/>
      <c r="O1088" s="178" t="n"/>
      <c r="P1088" s="178" t="n"/>
      <c r="Q1088" s="181" t="n"/>
    </row>
    <row r="1089">
      <c r="B1089" s="179" t="n"/>
      <c r="C1089" s="179" t="n"/>
      <c r="D1089" s="179" t="n"/>
      <c r="E1089" s="650" t="n"/>
      <c r="F1089" s="178" t="n"/>
      <c r="G1089" s="179" t="n"/>
      <c r="H1089" s="178" t="n"/>
      <c r="I1089" s="180" t="n"/>
      <c r="J1089" s="649" t="n"/>
      <c r="K1089" s="649" t="n"/>
      <c r="L1089" s="173" t="n"/>
      <c r="M1089" s="178" t="n"/>
      <c r="N1089" s="178" t="n"/>
      <c r="O1089" s="178" t="n"/>
      <c r="P1089" s="178" t="n"/>
      <c r="Q1089" s="181" t="n"/>
    </row>
    <row r="1090">
      <c r="B1090" s="179" t="n"/>
      <c r="C1090" s="179" t="n"/>
      <c r="D1090" s="179" t="n"/>
      <c r="E1090" s="650" t="n"/>
      <c r="F1090" s="178" t="n"/>
      <c r="G1090" s="179" t="n"/>
      <c r="H1090" s="178" t="n"/>
      <c r="I1090" s="180" t="n"/>
      <c r="J1090" s="649" t="n"/>
      <c r="K1090" s="649" t="n"/>
      <c r="L1090" s="173" t="n"/>
      <c r="M1090" s="178" t="n"/>
      <c r="N1090" s="178" t="n"/>
      <c r="O1090" s="178" t="n"/>
      <c r="P1090" s="178" t="n"/>
      <c r="Q1090" s="181" t="n"/>
    </row>
    <row r="1091">
      <c r="B1091" s="179" t="n"/>
      <c r="C1091" s="179" t="n"/>
      <c r="D1091" s="179" t="n"/>
      <c r="E1091" s="650" t="n"/>
      <c r="F1091" s="178" t="n"/>
      <c r="G1091" s="179" t="n"/>
      <c r="H1091" s="178" t="n"/>
      <c r="I1091" s="180" t="n"/>
      <c r="J1091" s="649" t="n"/>
      <c r="K1091" s="649" t="n"/>
      <c r="L1091" s="173" t="n"/>
      <c r="M1091" s="178" t="n"/>
      <c r="N1091" s="178" t="n"/>
      <c r="O1091" s="178" t="n"/>
      <c r="P1091" s="178" t="n"/>
      <c r="Q1091" s="181" t="n"/>
    </row>
    <row r="1092">
      <c r="B1092" s="179" t="n"/>
      <c r="C1092" s="179" t="n"/>
      <c r="D1092" s="179" t="n"/>
      <c r="E1092" s="650" t="n"/>
      <c r="F1092" s="178" t="n"/>
      <c r="G1092" s="179" t="n"/>
      <c r="H1092" s="178" t="n"/>
      <c r="I1092" s="180" t="n"/>
      <c r="J1092" s="649" t="n"/>
      <c r="K1092" s="649" t="n"/>
      <c r="L1092" s="173" t="n"/>
      <c r="M1092" s="178" t="n"/>
      <c r="N1092" s="178" t="n"/>
      <c r="O1092" s="178" t="n"/>
      <c r="P1092" s="178" t="n"/>
      <c r="Q1092" s="181" t="n"/>
    </row>
    <row r="1093">
      <c r="B1093" s="179" t="n"/>
      <c r="C1093" s="179" t="n"/>
      <c r="D1093" s="179" t="n"/>
      <c r="E1093" s="650" t="n"/>
      <c r="F1093" s="178" t="n"/>
      <c r="G1093" s="179" t="n"/>
      <c r="H1093" s="178" t="n"/>
      <c r="I1093" s="180" t="n"/>
      <c r="J1093" s="649" t="n"/>
      <c r="K1093" s="649" t="n"/>
      <c r="L1093" s="173" t="n"/>
      <c r="M1093" s="178" t="n"/>
      <c r="N1093" s="178" t="n"/>
      <c r="O1093" s="178" t="n"/>
      <c r="P1093" s="178" t="n"/>
      <c r="Q1093" s="181" t="n"/>
    </row>
    <row r="1094">
      <c r="B1094" s="179" t="n"/>
      <c r="C1094" s="179" t="n"/>
      <c r="D1094" s="179" t="n"/>
      <c r="E1094" s="650" t="n"/>
      <c r="F1094" s="178" t="n"/>
      <c r="G1094" s="179" t="n"/>
      <c r="H1094" s="178" t="n"/>
      <c r="I1094" s="180" t="n"/>
      <c r="J1094" s="649" t="n"/>
      <c r="K1094" s="649" t="n"/>
      <c r="L1094" s="173" t="n"/>
      <c r="M1094" s="178" t="n"/>
      <c r="N1094" s="178" t="n"/>
      <c r="O1094" s="178" t="n"/>
      <c r="P1094" s="178" t="n"/>
      <c r="Q1094" s="181" t="n"/>
    </row>
    <row r="1095">
      <c r="B1095" s="179" t="n"/>
      <c r="C1095" s="179" t="n"/>
      <c r="D1095" s="179" t="n"/>
      <c r="E1095" s="650" t="n"/>
      <c r="F1095" s="178" t="n"/>
      <c r="G1095" s="179" t="n"/>
      <c r="H1095" s="178" t="n"/>
      <c r="I1095" s="180" t="n"/>
      <c r="J1095" s="649" t="n"/>
      <c r="K1095" s="649" t="n"/>
      <c r="L1095" s="173" t="n"/>
      <c r="M1095" s="178" t="n"/>
      <c r="N1095" s="178" t="n"/>
      <c r="O1095" s="178" t="n"/>
      <c r="P1095" s="178" t="n"/>
      <c r="Q1095" s="181" t="n"/>
    </row>
    <row r="1096">
      <c r="B1096" s="179" t="n"/>
      <c r="C1096" s="179" t="n"/>
      <c r="D1096" s="179" t="n"/>
      <c r="E1096" s="650" t="n"/>
      <c r="F1096" s="178" t="n"/>
      <c r="G1096" s="179" t="n"/>
      <c r="H1096" s="178" t="n"/>
      <c r="I1096" s="180" t="n"/>
      <c r="J1096" s="649" t="n"/>
      <c r="K1096" s="649" t="n"/>
      <c r="L1096" s="173" t="n"/>
      <c r="M1096" s="178" t="n"/>
      <c r="N1096" s="178" t="n"/>
      <c r="O1096" s="178" t="n"/>
      <c r="P1096" s="178" t="n"/>
      <c r="Q1096" s="181" t="n"/>
    </row>
    <row r="1097">
      <c r="B1097" s="179" t="n"/>
      <c r="C1097" s="179" t="n"/>
      <c r="D1097" s="179" t="n"/>
      <c r="E1097" s="650" t="n"/>
      <c r="F1097" s="178" t="n"/>
      <c r="G1097" s="179" t="n"/>
      <c r="H1097" s="178" t="n"/>
      <c r="I1097" s="180" t="n"/>
      <c r="J1097" s="649" t="n"/>
      <c r="K1097" s="649" t="n"/>
      <c r="L1097" s="173" t="n"/>
      <c r="M1097" s="178" t="n"/>
      <c r="N1097" s="178" t="n"/>
      <c r="O1097" s="178" t="n"/>
      <c r="P1097" s="178" t="n"/>
      <c r="Q1097" s="181" t="n"/>
    </row>
    <row r="1098">
      <c r="B1098" s="179" t="n"/>
      <c r="C1098" s="179" t="n"/>
      <c r="D1098" s="179" t="n"/>
      <c r="E1098" s="650" t="n"/>
      <c r="F1098" s="178" t="n"/>
      <c r="G1098" s="179" t="n"/>
      <c r="H1098" s="178" t="n"/>
      <c r="I1098" s="180" t="n"/>
      <c r="J1098" s="649" t="n"/>
      <c r="K1098" s="649" t="n"/>
      <c r="L1098" s="173" t="n"/>
      <c r="M1098" s="178" t="n"/>
      <c r="N1098" s="178" t="n"/>
      <c r="O1098" s="178" t="n"/>
      <c r="P1098" s="178" t="n"/>
      <c r="Q1098" s="181" t="n"/>
    </row>
    <row r="1099">
      <c r="B1099" s="179" t="n"/>
      <c r="C1099" s="179" t="n"/>
      <c r="D1099" s="179" t="n"/>
      <c r="E1099" s="650" t="n"/>
      <c r="F1099" s="178" t="n"/>
      <c r="G1099" s="179" t="n"/>
      <c r="H1099" s="178" t="n"/>
      <c r="I1099" s="180" t="n"/>
      <c r="J1099" s="649" t="n"/>
      <c r="K1099" s="649" t="n"/>
      <c r="L1099" s="173" t="n"/>
      <c r="M1099" s="178" t="n"/>
      <c r="N1099" s="178" t="n"/>
      <c r="O1099" s="178" t="n"/>
      <c r="P1099" s="178" t="n"/>
      <c r="Q1099" s="181" t="n"/>
    </row>
    <row r="1100">
      <c r="B1100" s="179" t="n"/>
      <c r="C1100" s="179" t="n"/>
      <c r="D1100" s="179" t="n"/>
      <c r="E1100" s="650" t="n"/>
      <c r="F1100" s="178" t="n"/>
      <c r="G1100" s="179" t="n"/>
      <c r="H1100" s="178" t="n"/>
      <c r="I1100" s="180" t="n"/>
      <c r="J1100" s="649" t="n"/>
      <c r="K1100" s="649" t="n"/>
      <c r="L1100" s="173" t="n"/>
      <c r="M1100" s="178" t="n"/>
      <c r="N1100" s="178" t="n"/>
      <c r="O1100" s="178" t="n"/>
      <c r="P1100" s="178" t="n"/>
      <c r="Q1100" s="181" t="n"/>
    </row>
    <row r="1101">
      <c r="B1101" s="179" t="n"/>
      <c r="C1101" s="179" t="n"/>
      <c r="D1101" s="179" t="n"/>
      <c r="E1101" s="650" t="n"/>
      <c r="F1101" s="178" t="n"/>
      <c r="G1101" s="179" t="n"/>
      <c r="H1101" s="178" t="n"/>
      <c r="I1101" s="180" t="n"/>
      <c r="J1101" s="649" t="n"/>
      <c r="K1101" s="649" t="n"/>
      <c r="L1101" s="173" t="n"/>
      <c r="M1101" s="178" t="n"/>
      <c r="N1101" s="178" t="n"/>
      <c r="O1101" s="178" t="n"/>
      <c r="P1101" s="178" t="n"/>
      <c r="Q1101" s="181" t="n"/>
    </row>
    <row r="1102">
      <c r="B1102" s="179" t="n"/>
      <c r="C1102" s="179" t="n"/>
      <c r="D1102" s="179" t="n"/>
      <c r="E1102" s="650" t="n"/>
      <c r="F1102" s="178" t="n"/>
      <c r="G1102" s="179" t="n"/>
      <c r="H1102" s="178" t="n"/>
      <c r="I1102" s="180" t="n"/>
      <c r="J1102" s="649" t="n"/>
      <c r="K1102" s="649" t="n"/>
      <c r="L1102" s="173" t="n"/>
      <c r="M1102" s="178" t="n"/>
      <c r="N1102" s="178" t="n"/>
      <c r="O1102" s="178" t="n"/>
      <c r="P1102" s="178" t="n"/>
      <c r="Q1102" s="181" t="n"/>
    </row>
    <row r="1103">
      <c r="B1103" s="179" t="n"/>
      <c r="C1103" s="179" t="n"/>
      <c r="D1103" s="179" t="n"/>
      <c r="E1103" s="650" t="n"/>
      <c r="F1103" s="178" t="n"/>
      <c r="G1103" s="179" t="n"/>
      <c r="H1103" s="178" t="n"/>
      <c r="I1103" s="180" t="n"/>
      <c r="J1103" s="649" t="n"/>
      <c r="K1103" s="649" t="n"/>
      <c r="L1103" s="173" t="n"/>
      <c r="M1103" s="178" t="n"/>
      <c r="N1103" s="178" t="n"/>
      <c r="O1103" s="178" t="n"/>
      <c r="P1103" s="178" t="n"/>
      <c r="Q1103" s="181" t="n"/>
    </row>
    <row r="1104">
      <c r="B1104" s="179" t="n"/>
      <c r="C1104" s="179" t="n"/>
      <c r="D1104" s="179" t="n"/>
      <c r="E1104" s="650" t="n"/>
      <c r="F1104" s="178" t="n"/>
      <c r="G1104" s="179" t="n"/>
      <c r="H1104" s="178" t="n"/>
      <c r="I1104" s="180" t="n"/>
      <c r="J1104" s="649" t="n"/>
      <c r="K1104" s="649" t="n"/>
      <c r="L1104" s="173" t="n"/>
      <c r="M1104" s="178" t="n"/>
      <c r="N1104" s="178" t="n"/>
      <c r="O1104" s="178" t="n"/>
      <c r="P1104" s="178" t="n"/>
      <c r="Q1104" s="181" t="n"/>
    </row>
  </sheetData>
  <autoFilter ref="A1:U1104"/>
  <conditionalFormatting sqref="C22:C24">
    <cfRule type="cellIs" priority="6" operator="equal" stopIfTrue="1">
      <formula>"PV-*"</formula>
    </cfRule>
  </conditionalFormatting>
  <conditionalFormatting sqref="B1">
    <cfRule type="duplicateValues" priority="1" dxfId="221"/>
    <cfRule type="duplicateValues" priority="2" dxfId="221"/>
    <cfRule type="duplicateValues" priority="3" dxfId="220" stopIfTrue="1"/>
    <cfRule type="duplicateValues" priority="4" dxfId="219" stopIfTrue="1"/>
  </conditionalFormatting>
  <dataValidations count="1">
    <dataValidation sqref="C7:D7 C65257:D65257 C130793:D130793 C196329:D196329 C261865:D261865 C327401:D327401 C392937:D392937 C458473:D458473 C524009:D524009 C589545:D589545 C655081:D655081 C720617:D720617 C786153:D786153 C851689:D851689 C917225:D917225 C982761:D982761 D42 D65292 D130828 D196364 D261900 D327436 D392972 D458508 D524044 D589580 D655116 D720652 D786188 D851724 D917260 D982796 C2:C6 C65252:C65256 C130788:C130792 C196324:C196328 C261860:C261864 C327396:C327400 C392932:C392936 C458468:C458472 C524004:C524008 C589540:C589544 C655076:C655080 C720612:C720616 C786148:C786152 C851684:C851688 C917220:C917224 C982756:C982760 C59:C64 C65309:C65314 C130845:C130850 C196381:C196386 C261917:C261922 C327453:C327458 C392989:C392994 C458525:C458530 C524061:C524066 C589597:C589602 C655133:C655138 C720669:C720674 C786205:C786210 C851741:C851746 C917277:C917282 C982813:C982818 C71:C101 C65321:C65351 C130857:C130887 C196393:C196423 C261929:C261959 C327465:C327495 C393001:C393031 C458537:C458567 C524073:C524103 C589609:C589639 C655145:C655175 C720681:C720711 C786217:C786247 C851753:C851783 C917289:C917319 C982825:C982855 C103:C105 C65353:C65355 C130889:C130891 C196425:C196427 C261961:C261963 C327497:C327499 C393033:C393035 C458569:C458571 C524105:C524107 C589641:C589643 C655177:C655179 C720713:C720715 C786249:C786251 C851785:C851787 C917321:C917323 C982857:C982859 C8:C39 C65258:C65289 C130794:C130825 C196330:C196361 C261866:C261897 C327402:C327433 C392938:C392969 C458474:C458505 C524010:C524041 C589546:C589577 C655082:C655113 C720618:C720649 C786154:C786185 C851690:C851721 C917226:C917257 C982762:C982793 D65440:D65441 D130976:D130977 D196512:D196513 D262048:D262049 D327584:D327585 D393120:D393121 D458656:D458657 D524192:D524193 D589728:D589729 D655264:D655265 D720800:D720801 D786336:D786337 D851872:D851873 D917408:D917409 D982944:D982945 D65443:D65446 D130979:D130982 D196515:D196518 D262051:D262054 D327587:D327590 D393123:D393126 D458659:D458662 D524195:D524198 D589731:D589734 D655267:D655270 D720803:D720806 D786339:D786342 D851875:D851878 D917411:D917414 D982947:D982950 D65436:D65438 D130972:D130974 D196508:D196510 D262044:D262046 D327580:D327582 D393116:D393118 D458652:D458654 D524188:D524190 D589724:D589726 D655260:D655262 D720796:D720798 D786332:D786334 D851868:D851870 D917404:D917406 D982940:D982942 D65717:D65718 D131253:D131254 D196789:D196790 D262325:D262326 D327861:D327862 D393397:D393398 D458933:D458934 D524469:D524470 D590005:D590006 D655541:D655542 D721077:D721078 D786613:D786614 D852149:D852150 D917685:D917686 D983221:D983222 C65711:C65719 C131247:C131255 C196783:C196791 C262319:C262327 C327855:C327863 C393391:C393399 C458927:C458935 C524463:C524471 C589999:C590007 C655535:C655543 C721071:C721079 C786607:C786615 C852143:C852151 C917679:C917687 C983215:C983223 E65711:E65719 E131247:E131255 E196783:E196791 E262319:E262327 E327855:E327863 E393391:E393399 E458927:E458935 E524463:E524471 E589999:E590007 E655535:E655543 E721071:E721079 E786607:E786615 E852143:E852151 E917679:E917687 E983215:E983223 D65711:D65714 D131247:D131250 D196783:D196786 D262319:D262322 D327855:D327858 D393391:D393394 D458927:D458930 D524463:D524466 D589999:D590002 D655535:D655538 D721071:D721074 D786607:D786610 D852143:D852146 D917679:D917682 D983215:D983218 G65711:G65719 G131247:G131255 G196783:G196791 G262319:G262327 G327855:G327863 G393391:G393399 G458927:G458935 G524463:G524471 G589999:G590007 G655535:G655543 G721071:G721079 G786607:G786615 G852143:G852151 G917679:G917687 G983215:G983223 C153:C155 C65403:C65405 C130939:C130941 C196475:C196477 C262011:C262013 C327547:C327549 C393083:C393085 C458619:C458621 C524155:C524157 C589691:C589693 C655227:C655229 C720763:C720765 C786299:C786301 C851835:C851837 C917371:C917373 C982907:C982909 C122:C135 C65372:C65385 C130908:C130921 C196444:C196457 C261980:C261993 C327516:C327529 C393052:C393065 C458588:C458601 C524124:C524137 C589660:C589673 C655196:C655209 C720732:C720745 C786268:C786281 C851804:C851817 C917340:C917353 C982876:C982889 C137 C65387 C130923 C196459 C261995 C327531 C393067 C458603 C524139 C589675 C655211 C720747 C786283 C851819 C917355 C982891 D65448:D65709 D130984:D131245 D196520:D196781 D262056:D262317 D327592:D327853 D393128:D393389 D458664:D458925 D524200:D524461 D589736:D589997 D655272:D655533 D720808:D721069 D786344:D786605 D851880:D852141 D917416:D917677 D982952:D983213 E65436:E65709 E130972:E131245 E196508:E196781 E262044:E262317 E327580:E327853 E393116:E393389 E458652:E458925 E524188:E524461 E589724:E589997 E655260:E655533 E720796:E721069 E786332:E786605 E851868:E852141 E917404:E917677 E982940:E983213 C65436:C65709 C130972:C131245 C196508:C196781 C262044:C262317 C327580:C327853 C393116:C393389 C458652:C458925 C524188:C524461 C589724:C589997 C655260:C655533 C720796:C721069 C786332:C786605 C851868:C852141 C917404:C917677 C982940:C983213 G65677:G65709 G131213:G131245 G196749:G196781 G262285:G262317 G327821:G327853 G393357:G393389 G458893:G458925 G524429:G524461 G589965:G589997 G655501:G655533 G721037:G721069 G786573:G786605 G852109:G852141 G917645:G917677 G983181:G983213 G65492:G65561 G131028:G131097 G196564:G196633 G262100:G262169 G327636:G327705 G393172:G393241 G458708:G458777 G524244:G524313 G589780:G589849 G655316:G655385 G720852:G720921 G786388:G786457 G851924:G851993 G917460:G917529 G982996:G983065 G65436:G65471 G130972:G131007 G196508:G196543 G262044:G262079 G327580:G327615 G393116:G393151 G458652:G458687 G524188:G524223 G589724:G589759 G655260:G655295 G720796:G720831 G786332:G786367 G851868:G851903 G917404:G917439 G982940:G982975 G65476 G131012 G196548 G262084 G327620 G393156 G458692 G524228 G589764 G655300 G720836 G786372 G851908 G917444 G982980 G65566 G131102 G196638 G262174 G327710 G393246 G458782 G524318 G589854 G655390 G720926 G786462 G851998 G917534 G983070 G65661 G131197 G196733 G262269 G327805 G393341 G458877 G524413 G589949 G655485 G721021 G786557 G852093 G917629 G983165 G65582:G65656 G131118:G131192 G196654:G196728 G262190:G262264 G327726:G327800 G393262:G393336 G458798:G458872 G524334:G524408 G589870:G589944 G655406:G655480 G720942:G721016 G786478:G786552 G852014:G852088 G917550:G917624 G983086:G983160 C185:C290" showErrorMessage="1" showInputMessage="1" allowBlank="0" imeMode="off"/>
  </dataValidations>
  <pageMargins left="0.7" right="0.7" top="0.75" bottom="0.75" header="0.3" footer="0.3"/>
  <pageSetup orientation="portrait" paperSize="9"/>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AA204"/>
  <sheetViews>
    <sheetView topLeftCell="A49" zoomScaleNormal="100" workbookViewId="0">
      <selection activeCell="L189" sqref="L189"/>
    </sheetView>
  </sheetViews>
  <sheetFormatPr baseColWidth="8" defaultRowHeight="13.5"/>
  <cols>
    <col width="3" bestFit="1" customWidth="1" style="521" min="2" max="2"/>
    <col width="11.75" bestFit="1" customWidth="1" style="521" min="3" max="3"/>
    <col width="8.125" bestFit="1" customWidth="1" style="521" min="4" max="4"/>
    <col width="11.375" bestFit="1" customWidth="1" style="521" min="5" max="5"/>
    <col width="8.125" bestFit="1" customWidth="1" style="521" min="6" max="6"/>
    <col width="12.875" bestFit="1" customWidth="1" style="521" min="7" max="7"/>
    <col width="8.625" bestFit="1" customWidth="1" style="521" min="8" max="8"/>
    <col width="13" bestFit="1" customWidth="1" style="521" min="9" max="9"/>
    <col width="14.375" customWidth="1" style="521" min="10" max="10"/>
    <col width="9.375" bestFit="1" customWidth="1" style="521" min="13" max="13"/>
    <col width="3" bestFit="1" customWidth="1" style="521" min="14" max="14"/>
    <col width="11.625" bestFit="1" customWidth="1" style="521" min="15" max="15"/>
    <col width="11.75" bestFit="1" customWidth="1" style="521" min="16" max="16"/>
    <col width="13" bestFit="1" customWidth="1" style="521" min="17" max="17"/>
    <col width="15.375" bestFit="1" customWidth="1" style="521" min="18" max="18"/>
    <col width="7.375" bestFit="1" customWidth="1" style="521" min="19" max="20"/>
    <col width="14.375" bestFit="1" customWidth="1" style="521" min="21" max="21"/>
    <col width="13.125" bestFit="1" customWidth="1" style="521" min="22" max="22"/>
    <col width="19.625" bestFit="1" customWidth="1" style="521" min="25" max="25"/>
    <col width="11.375" bestFit="1" customWidth="1" style="521" min="26" max="26"/>
  </cols>
  <sheetData>
    <row r="1" ht="14.25" customHeight="1" s="521" thickBot="1">
      <c r="A1" s="387" t="n"/>
      <c r="B1" s="388" t="n"/>
      <c r="C1" s="600" t="inlineStr">
        <is>
          <t>FCS0304 Node 1</t>
        </is>
      </c>
      <c r="D1" s="601" t="n"/>
      <c r="E1" s="601" t="n"/>
      <c r="F1" s="601" t="n"/>
      <c r="G1" s="601" t="n"/>
      <c r="H1" s="601" t="n"/>
      <c r="I1" s="601" t="n"/>
      <c r="J1" s="602" t="n"/>
      <c r="M1" s="387" t="n"/>
      <c r="N1" s="388" t="n"/>
      <c r="O1" s="600" t="inlineStr">
        <is>
          <t>FCS0304 Node 6</t>
        </is>
      </c>
      <c r="P1" s="601" t="n"/>
      <c r="Q1" s="601" t="n"/>
      <c r="R1" s="601" t="n"/>
      <c r="S1" s="601" t="n"/>
      <c r="T1" s="601" t="n"/>
      <c r="U1" s="601" t="n"/>
      <c r="V1" s="602" t="n"/>
    </row>
    <row r="2">
      <c r="A2" s="387" t="n"/>
      <c r="B2" s="603" t="inlineStr">
        <is>
          <t>Channel</t>
        </is>
      </c>
      <c r="C2" s="409" t="inlineStr">
        <is>
          <t>Slot 1</t>
        </is>
      </c>
      <c r="D2" s="410" t="inlineStr">
        <is>
          <t>Slot 2</t>
        </is>
      </c>
      <c r="E2" s="426" t="inlineStr">
        <is>
          <t>Slot 3</t>
        </is>
      </c>
      <c r="F2" s="426" t="inlineStr">
        <is>
          <t>Slot 4</t>
        </is>
      </c>
      <c r="G2" s="432" t="inlineStr">
        <is>
          <t xml:space="preserve">Slot 5 </t>
        </is>
      </c>
      <c r="H2" s="432" t="inlineStr">
        <is>
          <t>Slot 6</t>
        </is>
      </c>
      <c r="I2" s="612" t="n"/>
      <c r="J2" s="613" t="n"/>
      <c r="M2" s="387" t="n"/>
      <c r="N2" s="603" t="inlineStr">
        <is>
          <t>Channel</t>
        </is>
      </c>
      <c r="O2" s="409" t="inlineStr">
        <is>
          <t>Slot 1</t>
        </is>
      </c>
      <c r="P2" s="410" t="inlineStr">
        <is>
          <t>Slot 2</t>
        </is>
      </c>
      <c r="Q2" s="426" t="inlineStr">
        <is>
          <t>Slot 3</t>
        </is>
      </c>
      <c r="R2" s="426" t="inlineStr">
        <is>
          <t>Slot 4</t>
        </is>
      </c>
      <c r="S2" s="612" t="inlineStr">
        <is>
          <t xml:space="preserve">Slot 5 </t>
        </is>
      </c>
      <c r="T2" s="612" t="inlineStr">
        <is>
          <t>Slot 6</t>
        </is>
      </c>
      <c r="U2" s="474" t="inlineStr">
        <is>
          <t>Slot 7</t>
        </is>
      </c>
      <c r="V2" s="475" t="inlineStr">
        <is>
          <t>Slot 8</t>
        </is>
      </c>
      <c r="Y2" s="500" t="inlineStr">
        <is>
          <t>AIR(Hart)4-20mA</t>
        </is>
      </c>
      <c r="Z2" s="500" t="inlineStr">
        <is>
          <t>4~20ma</t>
        </is>
      </c>
      <c r="AA2" s="500" t="inlineStr">
        <is>
          <t>NIS</t>
        </is>
      </c>
    </row>
    <row r="3">
      <c r="A3" s="387" t="n"/>
      <c r="B3" s="604" t="n"/>
      <c r="C3" s="411" t="inlineStr">
        <is>
          <t>AAI143-H</t>
        </is>
      </c>
      <c r="D3" s="412" t="inlineStr">
        <is>
          <t>AAI143-H</t>
        </is>
      </c>
      <c r="E3" s="427" t="inlineStr">
        <is>
          <t>AAI543-H</t>
        </is>
      </c>
      <c r="F3" s="427" t="inlineStr">
        <is>
          <t>AAI543-H</t>
        </is>
      </c>
      <c r="G3" s="403" t="inlineStr">
        <is>
          <t>ADV151-P</t>
        </is>
      </c>
      <c r="H3" s="403" t="inlineStr">
        <is>
          <t>ADV151-P</t>
        </is>
      </c>
      <c r="I3" s="607" t="n"/>
      <c r="J3" s="614" t="n"/>
      <c r="M3" s="387" t="n"/>
      <c r="N3" s="604" t="n"/>
      <c r="O3" s="411" t="inlineStr">
        <is>
          <t>AAI143-H</t>
        </is>
      </c>
      <c r="P3" s="412" t="inlineStr">
        <is>
          <t>AAI143-H</t>
        </is>
      </c>
      <c r="Q3" s="427" t="inlineStr">
        <is>
          <t>AAI543-H</t>
        </is>
      </c>
      <c r="R3" s="427" t="inlineStr">
        <is>
          <t>AAI543-H</t>
        </is>
      </c>
      <c r="S3" s="391" t="inlineStr">
        <is>
          <t>ADCV01</t>
        </is>
      </c>
      <c r="T3" s="391" t="inlineStr">
        <is>
          <t>ADCV01</t>
        </is>
      </c>
      <c r="U3" s="421" t="inlineStr">
        <is>
          <t>ADV551-P</t>
        </is>
      </c>
      <c r="V3" s="476" t="inlineStr">
        <is>
          <t>ADV551-P</t>
        </is>
      </c>
      <c r="Y3" s="500" t="n"/>
      <c r="Z3" s="500" t="inlineStr">
        <is>
          <t>安全栅</t>
        </is>
      </c>
      <c r="AA3" s="500" t="inlineStr">
        <is>
          <t>IS</t>
        </is>
      </c>
    </row>
    <row r="4">
      <c r="A4" s="387" t="n"/>
      <c r="B4" s="604" t="n"/>
      <c r="C4" s="413" t="n">
        <v>16</v>
      </c>
      <c r="D4" s="414" t="n"/>
      <c r="E4" s="428" t="n">
        <v>16</v>
      </c>
      <c r="F4" s="428" t="n"/>
      <c r="G4" s="404" t="n">
        <v>32</v>
      </c>
      <c r="H4" s="404" t="n"/>
      <c r="I4" s="607" t="n"/>
      <c r="J4" s="614" t="n"/>
      <c r="M4" s="387" t="n"/>
      <c r="N4" s="604" t="n"/>
      <c r="O4" s="413" t="n">
        <v>16</v>
      </c>
      <c r="P4" s="414" t="n"/>
      <c r="Q4" s="428" t="n">
        <v>16</v>
      </c>
      <c r="R4" s="428" t="n"/>
      <c r="S4" s="392" t="n"/>
      <c r="T4" s="392" t="n"/>
      <c r="U4" s="422" t="n">
        <v>32</v>
      </c>
      <c r="V4" s="477" t="n"/>
      <c r="Y4" s="500" t="n"/>
      <c r="Z4" s="500" t="inlineStr">
        <is>
          <t>输入隔离器</t>
        </is>
      </c>
      <c r="AA4" s="500" t="inlineStr">
        <is>
          <t>ISO</t>
        </is>
      </c>
    </row>
    <row r="5">
      <c r="A5" s="387" t="n"/>
      <c r="B5" s="604" t="n"/>
      <c r="C5" s="434" t="inlineStr">
        <is>
          <t>IS</t>
        </is>
      </c>
      <c r="D5" s="435" t="inlineStr">
        <is>
          <t>R</t>
        </is>
      </c>
      <c r="E5" s="435" t="inlineStr">
        <is>
          <t>IS</t>
        </is>
      </c>
      <c r="F5" s="435" t="inlineStr">
        <is>
          <t>R</t>
        </is>
      </c>
      <c r="G5" s="443" t="inlineStr">
        <is>
          <t>MI</t>
        </is>
      </c>
      <c r="H5" s="443" t="inlineStr">
        <is>
          <t>R</t>
        </is>
      </c>
      <c r="I5" s="607" t="n"/>
      <c r="J5" s="614" t="n"/>
      <c r="M5" s="387" t="n"/>
      <c r="N5" s="604" t="n"/>
      <c r="O5" s="434" t="inlineStr">
        <is>
          <t>IS</t>
        </is>
      </c>
      <c r="P5" s="435" t="inlineStr">
        <is>
          <t>R</t>
        </is>
      </c>
      <c r="Q5" s="423" t="inlineStr">
        <is>
          <t>NIS</t>
        </is>
      </c>
      <c r="R5" s="423" t="inlineStr">
        <is>
          <t>R</t>
        </is>
      </c>
      <c r="S5" s="391" t="n"/>
      <c r="T5" s="391" t="n"/>
      <c r="U5" s="503" t="inlineStr">
        <is>
          <t>Dry</t>
        </is>
      </c>
      <c r="V5" s="504" t="inlineStr">
        <is>
          <t>R</t>
        </is>
      </c>
      <c r="Y5" s="500" t="n"/>
      <c r="Z5" s="500" t="inlineStr">
        <is>
          <t>Pt100+温变</t>
        </is>
      </c>
      <c r="AA5" s="500" t="inlineStr">
        <is>
          <t>Pt</t>
        </is>
      </c>
    </row>
    <row r="6" ht="14.25" customHeight="1" s="521" thickBot="1">
      <c r="A6" s="387" t="n"/>
      <c r="B6" s="605" t="n"/>
      <c r="C6" s="415" t="n"/>
      <c r="D6" s="416" t="n"/>
      <c r="E6" s="429" t="n"/>
      <c r="F6" s="429" t="n"/>
      <c r="G6" s="405" t="n"/>
      <c r="H6" s="405" t="n"/>
      <c r="I6" s="607" t="n"/>
      <c r="J6" s="614" t="n"/>
      <c r="M6" s="387" t="n"/>
      <c r="N6" s="605" t="n"/>
      <c r="O6" s="415" t="n"/>
      <c r="P6" s="416" t="n"/>
      <c r="Q6" s="429" t="n"/>
      <c r="R6" s="429" t="n"/>
      <c r="S6" s="393" t="n"/>
      <c r="T6" s="393" t="n"/>
      <c r="U6" s="478" t="n"/>
      <c r="V6" s="479" t="n"/>
      <c r="Y6" s="500" t="n"/>
      <c r="Z6" s="500" t="inlineStr">
        <is>
          <t>浪涌</t>
        </is>
      </c>
      <c r="AA6" s="500" t="inlineStr">
        <is>
          <t>SU</t>
        </is>
      </c>
    </row>
    <row r="7">
      <c r="A7" s="606" t="inlineStr">
        <is>
          <t>Node 1</t>
        </is>
      </c>
      <c r="B7" s="394" t="n">
        <v>1</v>
      </c>
      <c r="C7" s="417" t="inlineStr">
        <is>
          <t>18-PT-62302</t>
        </is>
      </c>
      <c r="D7" s="609" t="n"/>
      <c r="E7" s="430" t="inlineStr">
        <is>
          <t>18-PV-62301</t>
        </is>
      </c>
      <c r="F7" s="610" t="n"/>
      <c r="G7" s="424" t="inlineStr">
        <is>
          <t>18-LS-36202</t>
        </is>
      </c>
      <c r="H7" s="622" t="n"/>
      <c r="I7" s="617" t="n"/>
      <c r="J7" s="623" t="n"/>
      <c r="M7" s="606" t="inlineStr">
        <is>
          <t>Node 6</t>
        </is>
      </c>
      <c r="N7" s="394" t="n">
        <v>1</v>
      </c>
      <c r="O7" s="417" t="inlineStr">
        <is>
          <t>18-PT-24101</t>
        </is>
      </c>
      <c r="P7" s="609" t="n"/>
      <c r="Q7" s="430" t="inlineStr">
        <is>
          <t>18-SC-17201</t>
        </is>
      </c>
      <c r="R7" s="610" t="n"/>
      <c r="S7" s="611" t="n"/>
      <c r="T7" s="611" t="n"/>
      <c r="U7" s="480" t="inlineStr">
        <is>
          <t>18-HS-61201P</t>
        </is>
      </c>
      <c r="V7" s="619" t="n"/>
      <c r="Y7" s="500" t="inlineStr">
        <is>
          <t>AOR(Hart)4-20mA</t>
        </is>
      </c>
      <c r="Z7" s="500" t="inlineStr">
        <is>
          <t>4~20ma</t>
        </is>
      </c>
      <c r="AA7" s="500" t="inlineStr">
        <is>
          <t>NIS</t>
        </is>
      </c>
    </row>
    <row r="8">
      <c r="A8" s="607" t="n"/>
      <c r="B8" s="394" t="n">
        <v>2</v>
      </c>
      <c r="C8" s="418" t="inlineStr">
        <is>
          <t>18-FT-62301</t>
        </is>
      </c>
      <c r="D8" s="607" t="n"/>
      <c r="E8" s="431" t="inlineStr">
        <is>
          <t>18-FXV-61103</t>
        </is>
      </c>
      <c r="F8" s="607" t="n"/>
      <c r="G8" s="425" t="inlineStr">
        <is>
          <t>Spare</t>
        </is>
      </c>
      <c r="H8" s="607" t="n"/>
      <c r="I8" s="607" t="n"/>
      <c r="J8" s="614" t="n"/>
      <c r="M8" s="607" t="n"/>
      <c r="N8" s="394" t="n">
        <v>2</v>
      </c>
      <c r="O8" s="418" t="inlineStr">
        <is>
          <t>18-LT-23101</t>
        </is>
      </c>
      <c r="P8" s="607" t="n"/>
      <c r="Q8" s="431" t="inlineStr">
        <is>
          <t>18-SC-17202</t>
        </is>
      </c>
      <c r="R8" s="607" t="n"/>
      <c r="S8" s="607" t="n"/>
      <c r="T8" s="607" t="n"/>
      <c r="U8" s="481" t="inlineStr">
        <is>
          <t>18-HS-61202P</t>
        </is>
      </c>
      <c r="V8" s="614" t="n"/>
      <c r="Y8" s="500" t="n"/>
      <c r="Z8" s="500" t="inlineStr">
        <is>
          <t>安全栅</t>
        </is>
      </c>
      <c r="AA8" s="500" t="inlineStr">
        <is>
          <t>IS</t>
        </is>
      </c>
    </row>
    <row r="9">
      <c r="A9" s="607" t="n"/>
      <c r="B9" s="394" t="n">
        <v>3</v>
      </c>
      <c r="C9" s="418" t="inlineStr">
        <is>
          <t>18-FT-62101</t>
        </is>
      </c>
      <c r="D9" s="607" t="n"/>
      <c r="E9" s="431" t="inlineStr">
        <is>
          <t>18-FXV-61104</t>
        </is>
      </c>
      <c r="F9" s="607" t="n"/>
      <c r="G9" s="425" t="inlineStr">
        <is>
          <t>Spare</t>
        </is>
      </c>
      <c r="H9" s="607" t="n"/>
      <c r="I9" s="607" t="n"/>
      <c r="J9" s="614" t="n"/>
      <c r="M9" s="607" t="n"/>
      <c r="N9" s="394" t="n">
        <v>3</v>
      </c>
      <c r="O9" s="418" t="inlineStr">
        <is>
          <t>18-LT-23102</t>
        </is>
      </c>
      <c r="P9" s="607" t="n"/>
      <c r="Q9" s="431" t="inlineStr">
        <is>
          <t>18-SC-17203</t>
        </is>
      </c>
      <c r="R9" s="607" t="n"/>
      <c r="S9" s="607" t="n"/>
      <c r="T9" s="607" t="n"/>
      <c r="U9" s="481" t="inlineStr">
        <is>
          <t>18-HS-61203P</t>
        </is>
      </c>
      <c r="V9" s="614" t="n"/>
      <c r="Y9" s="500" t="n"/>
      <c r="Z9" s="500" t="inlineStr">
        <is>
          <t>输出隔离器</t>
        </is>
      </c>
      <c r="AA9" s="500" t="inlineStr">
        <is>
          <t>ISO</t>
        </is>
      </c>
    </row>
    <row r="10">
      <c r="A10" s="607" t="n"/>
      <c r="B10" s="394" t="n">
        <v>4</v>
      </c>
      <c r="C10" s="418" t="inlineStr">
        <is>
          <t>18-FT-62103</t>
        </is>
      </c>
      <c r="D10" s="607" t="n"/>
      <c r="E10" s="431" t="inlineStr">
        <is>
          <t>18-FXV-62101</t>
        </is>
      </c>
      <c r="F10" s="607" t="n"/>
      <c r="G10" s="425" t="inlineStr">
        <is>
          <t>Spare</t>
        </is>
      </c>
      <c r="H10" s="607" t="n"/>
      <c r="I10" s="607" t="n"/>
      <c r="J10" s="614" t="n"/>
      <c r="M10" s="607" t="n"/>
      <c r="N10" s="394" t="n">
        <v>4</v>
      </c>
      <c r="O10" s="418" t="inlineStr">
        <is>
          <t>18-LT-24101</t>
        </is>
      </c>
      <c r="P10" s="607" t="n"/>
      <c r="Q10" s="431" t="inlineStr">
        <is>
          <t>18-SC-17204</t>
        </is>
      </c>
      <c r="R10" s="607" t="n"/>
      <c r="S10" s="607" t="n"/>
      <c r="T10" s="607" t="n"/>
      <c r="U10" s="481" t="inlineStr">
        <is>
          <t>18-HS-62101P</t>
        </is>
      </c>
      <c r="V10" s="614" t="n"/>
      <c r="Y10" s="500" t="inlineStr">
        <is>
          <t>DIRNAMUR</t>
        </is>
      </c>
      <c r="Z10" s="500" t="inlineStr">
        <is>
          <t>继电器</t>
        </is>
      </c>
      <c r="AA10" s="500" t="inlineStr">
        <is>
          <t>MR</t>
        </is>
      </c>
    </row>
    <row r="11">
      <c r="A11" s="607" t="n"/>
      <c r="B11" s="394" t="n">
        <v>5</v>
      </c>
      <c r="C11" s="418" t="inlineStr">
        <is>
          <t>18-LT-62201</t>
        </is>
      </c>
      <c r="D11" s="607" t="n"/>
      <c r="E11" s="431" t="inlineStr">
        <is>
          <t>18-FV-62103</t>
        </is>
      </c>
      <c r="F11" s="607" t="n"/>
      <c r="G11" s="425" t="inlineStr">
        <is>
          <t>Spare</t>
        </is>
      </c>
      <c r="H11" s="607" t="n"/>
      <c r="I11" s="607" t="n"/>
      <c r="J11" s="614" t="n"/>
      <c r="M11" s="607" t="n"/>
      <c r="N11" s="394" t="n">
        <v>5</v>
      </c>
      <c r="O11" s="418" t="inlineStr">
        <is>
          <t>18-PT-23101</t>
        </is>
      </c>
      <c r="P11" s="607" t="n"/>
      <c r="Q11" s="431" t="inlineStr">
        <is>
          <t>18-SC-17301</t>
        </is>
      </c>
      <c r="R11" s="607" t="n"/>
      <c r="S11" s="607" t="n"/>
      <c r="T11" s="607" t="n"/>
      <c r="U11" s="481" t="inlineStr">
        <is>
          <t>18-HS-62102P</t>
        </is>
      </c>
      <c r="V11" s="614" t="n"/>
      <c r="Y11" s="500" t="n"/>
      <c r="Z11" s="500" t="inlineStr">
        <is>
          <t>安全栅</t>
        </is>
      </c>
      <c r="AA11" s="500" t="inlineStr">
        <is>
          <t>MI</t>
        </is>
      </c>
    </row>
    <row r="12">
      <c r="A12" s="607" t="n"/>
      <c r="B12" s="394" t="n">
        <v>6</v>
      </c>
      <c r="C12" s="418" t="inlineStr">
        <is>
          <t>18-LT-62301</t>
        </is>
      </c>
      <c r="D12" s="607" t="n"/>
      <c r="E12" s="431" t="inlineStr">
        <is>
          <t>18-FV-62104</t>
        </is>
      </c>
      <c r="F12" s="607" t="n"/>
      <c r="G12" s="425" t="inlineStr">
        <is>
          <t>Spare</t>
        </is>
      </c>
      <c r="H12" s="607" t="n"/>
      <c r="I12" s="607" t="n"/>
      <c r="J12" s="614" t="n"/>
      <c r="M12" s="607" t="n"/>
      <c r="N12" s="394" t="n">
        <v>6</v>
      </c>
      <c r="O12" s="418" t="inlineStr">
        <is>
          <t>18-PT-66101</t>
        </is>
      </c>
      <c r="P12" s="607" t="n"/>
      <c r="Q12" s="431" t="inlineStr">
        <is>
          <t>Spare</t>
        </is>
      </c>
      <c r="R12" s="607" t="n"/>
      <c r="S12" s="607" t="n"/>
      <c r="T12" s="607" t="n"/>
      <c r="U12" s="481" t="inlineStr">
        <is>
          <t>Spare</t>
        </is>
      </c>
      <c r="V12" s="614" t="n"/>
      <c r="Y12" s="500" t="inlineStr">
        <is>
          <t>DIR（干接点）</t>
        </is>
      </c>
      <c r="Z12" s="500" t="inlineStr">
        <is>
          <t>安全栅</t>
        </is>
      </c>
      <c r="AA12" s="500" t="inlineStr">
        <is>
          <t>IS</t>
        </is>
      </c>
    </row>
    <row r="13">
      <c r="A13" s="607" t="n"/>
      <c r="B13" s="394" t="n">
        <v>7</v>
      </c>
      <c r="C13" s="418" t="inlineStr">
        <is>
          <t>18-TT-62205</t>
        </is>
      </c>
      <c r="D13" s="607" t="n"/>
      <c r="E13" s="431" t="inlineStr">
        <is>
          <t>18-FV-62105</t>
        </is>
      </c>
      <c r="F13" s="607" t="n"/>
      <c r="G13" s="425" t="inlineStr">
        <is>
          <t>Spare</t>
        </is>
      </c>
      <c r="H13" s="607" t="n"/>
      <c r="I13" s="607" t="n"/>
      <c r="J13" s="614" t="n"/>
      <c r="M13" s="607" t="n"/>
      <c r="N13" s="394" t="n">
        <v>7</v>
      </c>
      <c r="O13" s="418" t="inlineStr">
        <is>
          <t>18-PT-66102</t>
        </is>
      </c>
      <c r="P13" s="607" t="n"/>
      <c r="Q13" s="431" t="inlineStr">
        <is>
          <t>Spare</t>
        </is>
      </c>
      <c r="R13" s="607" t="n"/>
      <c r="S13" s="607" t="n"/>
      <c r="T13" s="607" t="n"/>
      <c r="U13" s="481" t="inlineStr">
        <is>
          <t>Spare</t>
        </is>
      </c>
      <c r="V13" s="614" t="n"/>
      <c r="Y13" s="500" t="n"/>
      <c r="Z13" s="500" t="inlineStr">
        <is>
          <t>继电器</t>
        </is>
      </c>
      <c r="AA13" s="500" t="inlineStr">
        <is>
          <t>RE</t>
        </is>
      </c>
    </row>
    <row r="14">
      <c r="A14" s="607" t="n"/>
      <c r="B14" s="394" t="n">
        <v>8</v>
      </c>
      <c r="C14" s="418" t="inlineStr">
        <is>
          <t>18-PT-61108</t>
        </is>
      </c>
      <c r="D14" s="607" t="n"/>
      <c r="E14" s="431" t="inlineStr">
        <is>
          <t>18-FV-62301</t>
        </is>
      </c>
      <c r="F14" s="607" t="n"/>
      <c r="G14" s="425" t="inlineStr">
        <is>
          <t>Spare</t>
        </is>
      </c>
      <c r="H14" s="607" t="n"/>
      <c r="I14" s="607" t="n"/>
      <c r="J14" s="614" t="n"/>
      <c r="M14" s="607" t="n"/>
      <c r="N14" s="394" t="n">
        <v>8</v>
      </c>
      <c r="O14" s="418" t="inlineStr">
        <is>
          <t>18-PI-35201A</t>
        </is>
      </c>
      <c r="P14" s="607" t="n"/>
      <c r="Q14" s="431" t="inlineStr">
        <is>
          <t>Spare</t>
        </is>
      </c>
      <c r="R14" s="607" t="n"/>
      <c r="S14" s="607" t="n"/>
      <c r="T14" s="607" t="n"/>
      <c r="U14" s="481" t="inlineStr">
        <is>
          <t>Spare</t>
        </is>
      </c>
      <c r="V14" s="614" t="n"/>
      <c r="Y14" s="500" t="inlineStr">
        <is>
          <t>DOR（中间继电器）</t>
        </is>
      </c>
      <c r="Z14" s="500" t="inlineStr">
        <is>
          <t>干接点</t>
        </is>
      </c>
      <c r="AA14" s="500" t="inlineStr">
        <is>
          <t>dry</t>
        </is>
      </c>
    </row>
    <row r="15">
      <c r="A15" s="607" t="n"/>
      <c r="B15" s="394" t="n">
        <v>9</v>
      </c>
      <c r="C15" s="418" t="inlineStr">
        <is>
          <t>18-FT-61103</t>
        </is>
      </c>
      <c r="D15" s="607" t="n"/>
      <c r="E15" s="431" t="inlineStr">
        <is>
          <t>18-TV-62202</t>
        </is>
      </c>
      <c r="F15" s="607" t="n"/>
      <c r="G15" s="425" t="inlineStr">
        <is>
          <t>Spare</t>
        </is>
      </c>
      <c r="H15" s="607" t="n"/>
      <c r="I15" s="607" t="n"/>
      <c r="J15" s="614" t="n"/>
      <c r="M15" s="607" t="n"/>
      <c r="N15" s="394" t="n">
        <v>9</v>
      </c>
      <c r="O15" s="418" t="inlineStr">
        <is>
          <t>18-PI-35201B</t>
        </is>
      </c>
      <c r="P15" s="607" t="n"/>
      <c r="Q15" s="431" t="inlineStr">
        <is>
          <t>Spare</t>
        </is>
      </c>
      <c r="R15" s="607" t="n"/>
      <c r="S15" s="607" t="n"/>
      <c r="T15" s="607" t="n"/>
      <c r="U15" s="481" t="inlineStr">
        <is>
          <t>Spare</t>
        </is>
      </c>
      <c r="V15" s="614" t="n"/>
      <c r="Y15" s="500" t="n"/>
      <c r="Z15" s="500" t="inlineStr">
        <is>
          <t>湿接点</t>
        </is>
      </c>
      <c r="AA15" s="500" t="inlineStr">
        <is>
          <t>24v</t>
        </is>
      </c>
    </row>
    <row r="16">
      <c r="A16" s="607" t="n"/>
      <c r="B16" s="394" t="n">
        <v>10</v>
      </c>
      <c r="C16" s="418" t="inlineStr">
        <is>
          <t>18-FT-61104</t>
        </is>
      </c>
      <c r="D16" s="607" t="n"/>
      <c r="E16" s="431" t="inlineStr">
        <is>
          <t>18-PXV-61103A</t>
        </is>
      </c>
      <c r="F16" s="607" t="n"/>
      <c r="G16" s="425" t="inlineStr">
        <is>
          <t>Spare</t>
        </is>
      </c>
      <c r="H16" s="607" t="n"/>
      <c r="I16" s="607" t="n"/>
      <c r="J16" s="614" t="n"/>
      <c r="M16" s="607" t="n"/>
      <c r="N16" s="394" t="n">
        <v>10</v>
      </c>
      <c r="O16" s="418" t="inlineStr">
        <is>
          <t>18-PI-35211A</t>
        </is>
      </c>
      <c r="P16" s="607" t="n"/>
      <c r="Q16" s="431" t="inlineStr">
        <is>
          <t>Spare</t>
        </is>
      </c>
      <c r="R16" s="607" t="n"/>
      <c r="S16" s="607" t="n"/>
      <c r="T16" s="607" t="n"/>
      <c r="U16" s="481" t="inlineStr">
        <is>
          <t>Spare</t>
        </is>
      </c>
      <c r="V16" s="614" t="n"/>
      <c r="Y16" s="500" t="inlineStr">
        <is>
          <t>AI(Hart)4-20mA</t>
        </is>
      </c>
      <c r="Z16" s="500" t="inlineStr">
        <is>
          <t>4-20mA</t>
        </is>
      </c>
      <c r="AA16" s="500" t="inlineStr">
        <is>
          <t>NIS</t>
        </is>
      </c>
    </row>
    <row r="17">
      <c r="A17" s="607" t="n"/>
      <c r="B17" s="394" t="n">
        <v>11</v>
      </c>
      <c r="C17" s="418" t="inlineStr">
        <is>
          <t>18-LT-61103</t>
        </is>
      </c>
      <c r="D17" s="607" t="n"/>
      <c r="E17" s="431" t="inlineStr">
        <is>
          <t>18-PV-63104B</t>
        </is>
      </c>
      <c r="F17" s="607" t="n"/>
      <c r="G17" s="425" t="inlineStr">
        <is>
          <t>Spare</t>
        </is>
      </c>
      <c r="H17" s="607" t="n"/>
      <c r="I17" s="607" t="n"/>
      <c r="J17" s="614" t="n"/>
      <c r="M17" s="607" t="n"/>
      <c r="N17" s="394" t="n">
        <v>11</v>
      </c>
      <c r="O17" s="418" t="inlineStr">
        <is>
          <t>18-PI-35211B</t>
        </is>
      </c>
      <c r="P17" s="607" t="n"/>
      <c r="Q17" s="431" t="inlineStr">
        <is>
          <t>Spare</t>
        </is>
      </c>
      <c r="R17" s="607" t="n"/>
      <c r="S17" s="607" t="n"/>
      <c r="T17" s="607" t="n"/>
      <c r="U17" s="481" t="inlineStr">
        <is>
          <t>Spare</t>
        </is>
      </c>
      <c r="V17" s="614" t="n"/>
      <c r="Y17" s="500" t="n"/>
      <c r="Z17" s="500" t="inlineStr">
        <is>
          <t>安全栅</t>
        </is>
      </c>
      <c r="AA17" s="500" t="inlineStr">
        <is>
          <t>IS</t>
        </is>
      </c>
    </row>
    <row r="18">
      <c r="A18" s="607" t="n"/>
      <c r="B18" s="394" t="n">
        <v>12</v>
      </c>
      <c r="C18" s="418" t="inlineStr">
        <is>
          <t>Spare</t>
        </is>
      </c>
      <c r="D18" s="607" t="n"/>
      <c r="E18" s="431" t="inlineStr">
        <is>
          <t>18-LV-61202</t>
        </is>
      </c>
      <c r="F18" s="607" t="n"/>
      <c r="G18" s="425" t="inlineStr">
        <is>
          <t>Spare</t>
        </is>
      </c>
      <c r="H18" s="607" t="n"/>
      <c r="I18" s="607" t="n"/>
      <c r="J18" s="614" t="n"/>
      <c r="M18" s="607" t="n"/>
      <c r="N18" s="394" t="n">
        <v>12</v>
      </c>
      <c r="O18" s="418" t="inlineStr">
        <is>
          <t>18-TI-35201</t>
        </is>
      </c>
      <c r="P18" s="607" t="n"/>
      <c r="Q18" s="431" t="inlineStr">
        <is>
          <t>Spare</t>
        </is>
      </c>
      <c r="R18" s="607" t="n"/>
      <c r="S18" s="607" t="n"/>
      <c r="T18" s="607" t="n"/>
      <c r="U18" s="481" t="inlineStr">
        <is>
          <t>Spare</t>
        </is>
      </c>
      <c r="V18" s="614" t="n"/>
      <c r="Y18" s="500" t="n"/>
      <c r="Z18" s="500" t="inlineStr">
        <is>
          <t>输入隔离器</t>
        </is>
      </c>
      <c r="AA18" s="500" t="inlineStr">
        <is>
          <t>ISO</t>
        </is>
      </c>
    </row>
    <row r="19">
      <c r="A19" s="607" t="n"/>
      <c r="B19" s="394" t="n">
        <v>13</v>
      </c>
      <c r="C19" s="418" t="inlineStr">
        <is>
          <t>Spare</t>
        </is>
      </c>
      <c r="D19" s="607" t="n"/>
      <c r="E19" s="431" t="inlineStr">
        <is>
          <t>18-LV-61203</t>
        </is>
      </c>
      <c r="F19" s="607" t="n"/>
      <c r="G19" s="425" t="inlineStr">
        <is>
          <t>Spare</t>
        </is>
      </c>
      <c r="H19" s="607" t="n"/>
      <c r="I19" s="607" t="n"/>
      <c r="J19" s="614" t="n"/>
      <c r="M19" s="607" t="n"/>
      <c r="N19" s="394" t="n">
        <v>13</v>
      </c>
      <c r="O19" s="418" t="inlineStr">
        <is>
          <t>Spare</t>
        </is>
      </c>
      <c r="P19" s="607" t="n"/>
      <c r="Q19" s="431" t="inlineStr">
        <is>
          <t>Spare</t>
        </is>
      </c>
      <c r="R19" s="607" t="n"/>
      <c r="S19" s="607" t="n"/>
      <c r="T19" s="607" t="n"/>
      <c r="U19" s="481" t="inlineStr">
        <is>
          <t>Spare</t>
        </is>
      </c>
      <c r="V19" s="614" t="n"/>
      <c r="Y19" s="500" t="n"/>
      <c r="Z19" s="500" t="inlineStr">
        <is>
          <t>Pt100+温变</t>
        </is>
      </c>
      <c r="AA19" s="500" t="inlineStr">
        <is>
          <t>Pt</t>
        </is>
      </c>
    </row>
    <row r="20">
      <c r="A20" s="607" t="n"/>
      <c r="B20" s="394" t="n">
        <v>14</v>
      </c>
      <c r="C20" s="418" t="inlineStr">
        <is>
          <t>Spare</t>
        </is>
      </c>
      <c r="D20" s="607" t="n"/>
      <c r="E20" s="431" t="inlineStr">
        <is>
          <t>Spare</t>
        </is>
      </c>
      <c r="F20" s="607" t="n"/>
      <c r="G20" s="425" t="inlineStr">
        <is>
          <t>Spare</t>
        </is>
      </c>
      <c r="H20" s="607" t="n"/>
      <c r="I20" s="607" t="n"/>
      <c r="J20" s="614" t="n"/>
      <c r="M20" s="607" t="n"/>
      <c r="N20" s="394" t="n">
        <v>14</v>
      </c>
      <c r="O20" s="418" t="inlineStr">
        <is>
          <t>Spare</t>
        </is>
      </c>
      <c r="P20" s="607" t="n"/>
      <c r="Q20" s="431" t="inlineStr">
        <is>
          <t>Spare</t>
        </is>
      </c>
      <c r="R20" s="607" t="n"/>
      <c r="S20" s="607" t="n"/>
      <c r="T20" s="607" t="n"/>
      <c r="U20" s="481" t="inlineStr">
        <is>
          <t>Spare</t>
        </is>
      </c>
      <c r="V20" s="614" t="n"/>
      <c r="Y20" s="500" t="n"/>
      <c r="Z20" s="500" t="inlineStr">
        <is>
          <t>浪涌</t>
        </is>
      </c>
      <c r="AA20" s="500" t="inlineStr">
        <is>
          <t>SU</t>
        </is>
      </c>
    </row>
    <row r="21">
      <c r="A21" s="607" t="n"/>
      <c r="B21" s="394" t="n">
        <v>15</v>
      </c>
      <c r="C21" s="418" t="inlineStr">
        <is>
          <t>Spare</t>
        </is>
      </c>
      <c r="D21" s="607" t="n"/>
      <c r="E21" s="431" t="inlineStr">
        <is>
          <t>Spare</t>
        </is>
      </c>
      <c r="F21" s="607" t="n"/>
      <c r="G21" s="425" t="inlineStr">
        <is>
          <t>Spare</t>
        </is>
      </c>
      <c r="H21" s="607" t="n"/>
      <c r="I21" s="607" t="n"/>
      <c r="J21" s="614" t="n"/>
      <c r="M21" s="607" t="n"/>
      <c r="N21" s="394" t="n">
        <v>15</v>
      </c>
      <c r="O21" s="418" t="inlineStr">
        <is>
          <t>Spare</t>
        </is>
      </c>
      <c r="P21" s="607" t="n"/>
      <c r="Q21" s="431" t="inlineStr">
        <is>
          <t>Spare</t>
        </is>
      </c>
      <c r="R21" s="607" t="n"/>
      <c r="S21" s="607" t="n"/>
      <c r="T21" s="607" t="n"/>
      <c r="U21" s="481" t="inlineStr">
        <is>
          <t>Spare</t>
        </is>
      </c>
      <c r="V21" s="614" t="n"/>
      <c r="Y21" s="500" t="inlineStr">
        <is>
          <t>AO(Hart)4-20mA</t>
        </is>
      </c>
      <c r="Z21" s="500" t="inlineStr">
        <is>
          <t>4~20ma</t>
        </is>
      </c>
      <c r="AA21" s="500" t="inlineStr">
        <is>
          <t>NIS</t>
        </is>
      </c>
    </row>
    <row r="22" ht="14.25" customHeight="1" s="521" thickBot="1">
      <c r="A22" s="607" t="n"/>
      <c r="B22" s="394" t="n">
        <v>16</v>
      </c>
      <c r="C22" s="418" t="inlineStr">
        <is>
          <t>Spare</t>
        </is>
      </c>
      <c r="D22" s="608" t="n"/>
      <c r="E22" s="431" t="inlineStr">
        <is>
          <t>Spare</t>
        </is>
      </c>
      <c r="F22" s="608" t="n"/>
      <c r="G22" s="425" t="inlineStr">
        <is>
          <t>Spare</t>
        </is>
      </c>
      <c r="H22" s="607" t="n"/>
      <c r="I22" s="607" t="n"/>
      <c r="J22" s="614" t="n"/>
      <c r="M22" s="607" t="n"/>
      <c r="N22" s="394" t="n">
        <v>16</v>
      </c>
      <c r="O22" s="418" t="inlineStr">
        <is>
          <t>Spare</t>
        </is>
      </c>
      <c r="P22" s="608" t="n"/>
      <c r="Q22" s="431" t="inlineStr">
        <is>
          <t>Spare</t>
        </is>
      </c>
      <c r="R22" s="608" t="n"/>
      <c r="S22" s="608" t="n"/>
      <c r="T22" s="608" t="n"/>
      <c r="U22" s="481" t="inlineStr">
        <is>
          <t>Spare</t>
        </is>
      </c>
      <c r="V22" s="616" t="n"/>
      <c r="Y22" s="500" t="n"/>
      <c r="Z22" s="500" t="inlineStr">
        <is>
          <t>安全栅</t>
        </is>
      </c>
      <c r="AA22" s="500" t="inlineStr">
        <is>
          <t>IS</t>
        </is>
      </c>
    </row>
    <row r="23">
      <c r="A23" s="607" t="n"/>
      <c r="B23" s="394" t="n">
        <v>17</v>
      </c>
      <c r="C23" s="395" t="n"/>
      <c r="D23" s="396" t="n"/>
      <c r="E23" s="396" t="n"/>
      <c r="F23" s="396" t="n"/>
      <c r="G23" s="424" t="inlineStr">
        <is>
          <t>Spare</t>
        </is>
      </c>
      <c r="H23" s="607" t="n"/>
      <c r="I23" s="607" t="n"/>
      <c r="J23" s="614" t="n"/>
      <c r="M23" s="607" t="n"/>
      <c r="N23" s="394" t="n">
        <v>17</v>
      </c>
      <c r="O23" s="395" t="n"/>
      <c r="P23" s="396" t="n"/>
      <c r="Q23" s="396" t="n"/>
      <c r="R23" s="396" t="n"/>
      <c r="S23" s="617" t="n"/>
      <c r="T23" s="617" t="n"/>
      <c r="U23" s="480" t="inlineStr">
        <is>
          <t>Spare</t>
        </is>
      </c>
      <c r="V23" s="624" t="n"/>
      <c r="Y23" s="500" t="n"/>
      <c r="Z23" s="500" t="inlineStr">
        <is>
          <t>隔离器</t>
        </is>
      </c>
      <c r="AA23" s="500" t="inlineStr">
        <is>
          <t>ISO</t>
        </is>
      </c>
    </row>
    <row r="24">
      <c r="A24" s="607" t="n"/>
      <c r="B24" s="394" t="n">
        <v>18</v>
      </c>
      <c r="C24" s="397" t="n"/>
      <c r="D24" s="398" t="n"/>
      <c r="E24" s="398" t="n"/>
      <c r="F24" s="398" t="n"/>
      <c r="G24" s="425" t="inlineStr">
        <is>
          <t>Spare</t>
        </is>
      </c>
      <c r="H24" s="607" t="n"/>
      <c r="I24" s="607" t="n"/>
      <c r="J24" s="614" t="n"/>
      <c r="M24" s="607" t="n"/>
      <c r="N24" s="394" t="n">
        <v>18</v>
      </c>
      <c r="O24" s="397" t="n"/>
      <c r="P24" s="398" t="n"/>
      <c r="Q24" s="398" t="n"/>
      <c r="R24" s="398" t="n"/>
      <c r="S24" s="607" t="n"/>
      <c r="T24" s="607" t="n"/>
      <c r="U24" s="481" t="inlineStr">
        <is>
          <t>Spare</t>
        </is>
      </c>
      <c r="V24" s="614" t="n"/>
      <c r="Y24" s="500" t="inlineStr">
        <is>
          <t>DINAMUR</t>
        </is>
      </c>
      <c r="Z24" s="500" t="inlineStr">
        <is>
          <t>继电器</t>
        </is>
      </c>
      <c r="AA24" s="500" t="inlineStr">
        <is>
          <t>MR</t>
        </is>
      </c>
    </row>
    <row r="25">
      <c r="A25" s="607" t="n"/>
      <c r="B25" s="394" t="n">
        <v>19</v>
      </c>
      <c r="C25" s="397" t="n"/>
      <c r="D25" s="398" t="n"/>
      <c r="E25" s="398" t="n"/>
      <c r="F25" s="398" t="n"/>
      <c r="G25" s="425" t="inlineStr">
        <is>
          <t>Spare</t>
        </is>
      </c>
      <c r="H25" s="607" t="n"/>
      <c r="I25" s="607" t="n"/>
      <c r="J25" s="614" t="n"/>
      <c r="M25" s="607" t="n"/>
      <c r="N25" s="394" t="n">
        <v>19</v>
      </c>
      <c r="O25" s="397" t="n"/>
      <c r="P25" s="398" t="n"/>
      <c r="Q25" s="398" t="n"/>
      <c r="R25" s="398" t="n"/>
      <c r="S25" s="607" t="n"/>
      <c r="T25" s="607" t="n"/>
      <c r="U25" s="481" t="inlineStr">
        <is>
          <t>Spare</t>
        </is>
      </c>
      <c r="V25" s="614" t="n"/>
      <c r="Y25" s="500" t="n"/>
      <c r="Z25" s="500" t="inlineStr">
        <is>
          <t>安全栅</t>
        </is>
      </c>
      <c r="AA25" s="500" t="inlineStr">
        <is>
          <t>MI</t>
        </is>
      </c>
    </row>
    <row r="26">
      <c r="A26" s="607" t="n"/>
      <c r="B26" s="394" t="n">
        <v>20</v>
      </c>
      <c r="C26" s="397" t="n"/>
      <c r="D26" s="398" t="n"/>
      <c r="E26" s="398" t="n"/>
      <c r="F26" s="398" t="n"/>
      <c r="G26" s="425" t="inlineStr">
        <is>
          <t>Spare</t>
        </is>
      </c>
      <c r="H26" s="607" t="n"/>
      <c r="I26" s="607" t="n"/>
      <c r="J26" s="614" t="n"/>
      <c r="M26" s="607" t="n"/>
      <c r="N26" s="394" t="n">
        <v>20</v>
      </c>
      <c r="O26" s="397" t="n"/>
      <c r="P26" s="398" t="n"/>
      <c r="Q26" s="398" t="n"/>
      <c r="R26" s="398" t="n"/>
      <c r="S26" s="607" t="n"/>
      <c r="T26" s="607" t="n"/>
      <c r="U26" s="481" t="inlineStr">
        <is>
          <t>Spare</t>
        </is>
      </c>
      <c r="V26" s="614" t="n"/>
      <c r="Y26" s="500" t="inlineStr">
        <is>
          <t>DI（干接点）</t>
        </is>
      </c>
      <c r="Z26" s="500" t="inlineStr">
        <is>
          <t>继电器</t>
        </is>
      </c>
      <c r="AA26" s="500" t="inlineStr">
        <is>
          <t>RE</t>
        </is>
      </c>
    </row>
    <row r="27">
      <c r="A27" s="607" t="n"/>
      <c r="B27" s="394" t="n">
        <v>21</v>
      </c>
      <c r="C27" s="397" t="n"/>
      <c r="D27" s="398" t="n"/>
      <c r="E27" s="398" t="n"/>
      <c r="F27" s="398" t="n"/>
      <c r="G27" s="425" t="inlineStr">
        <is>
          <t>Spare</t>
        </is>
      </c>
      <c r="H27" s="607" t="n"/>
      <c r="I27" s="607" t="n"/>
      <c r="J27" s="614" t="n"/>
      <c r="M27" s="607" t="n"/>
      <c r="N27" s="394" t="n">
        <v>21</v>
      </c>
      <c r="O27" s="397" t="n"/>
      <c r="P27" s="398" t="n"/>
      <c r="Q27" s="398" t="n"/>
      <c r="R27" s="398" t="n"/>
      <c r="S27" s="607" t="n"/>
      <c r="T27" s="607" t="n"/>
      <c r="U27" s="481" t="inlineStr">
        <is>
          <t>Spare</t>
        </is>
      </c>
      <c r="V27" s="614" t="n"/>
      <c r="Y27" s="500" t="n"/>
      <c r="Z27" s="500" t="inlineStr">
        <is>
          <t>安全栅</t>
        </is>
      </c>
      <c r="AA27" s="500" t="inlineStr">
        <is>
          <t>IS</t>
        </is>
      </c>
    </row>
    <row r="28">
      <c r="A28" s="607" t="n"/>
      <c r="B28" s="394" t="n">
        <v>22</v>
      </c>
      <c r="C28" s="397" t="n"/>
      <c r="D28" s="398" t="n"/>
      <c r="E28" s="398" t="n"/>
      <c r="F28" s="398" t="n"/>
      <c r="G28" s="425" t="inlineStr">
        <is>
          <t>Spare</t>
        </is>
      </c>
      <c r="H28" s="607" t="n"/>
      <c r="I28" s="607" t="n"/>
      <c r="J28" s="614" t="n"/>
      <c r="M28" s="607" t="n"/>
      <c r="N28" s="394" t="n">
        <v>22</v>
      </c>
      <c r="O28" s="397" t="n"/>
      <c r="P28" s="398" t="n"/>
      <c r="Q28" s="398" t="n"/>
      <c r="R28" s="398" t="n"/>
      <c r="S28" s="607" t="n"/>
      <c r="T28" s="607" t="n"/>
      <c r="U28" s="481" t="inlineStr">
        <is>
          <t>Spare</t>
        </is>
      </c>
      <c r="V28" s="614" t="n"/>
      <c r="Y28" s="500" t="inlineStr">
        <is>
          <t>DO（中间继电器）</t>
        </is>
      </c>
      <c r="Z28" s="500" t="inlineStr">
        <is>
          <t>干接点</t>
        </is>
      </c>
      <c r="AA28" s="500" t="inlineStr">
        <is>
          <t>dry</t>
        </is>
      </c>
    </row>
    <row r="29">
      <c r="A29" s="607" t="n"/>
      <c r="B29" s="394" t="n">
        <v>23</v>
      </c>
      <c r="C29" s="397" t="n"/>
      <c r="D29" s="398" t="n"/>
      <c r="E29" s="398" t="n"/>
      <c r="F29" s="398" t="n"/>
      <c r="G29" s="425" t="inlineStr">
        <is>
          <t>Spare</t>
        </is>
      </c>
      <c r="H29" s="607" t="n"/>
      <c r="I29" s="607" t="n"/>
      <c r="J29" s="614" t="n"/>
      <c r="M29" s="607" t="n"/>
      <c r="N29" s="394" t="n">
        <v>23</v>
      </c>
      <c r="O29" s="397" t="n"/>
      <c r="P29" s="398" t="n"/>
      <c r="Q29" s="398" t="n"/>
      <c r="R29" s="398" t="n"/>
      <c r="S29" s="607" t="n"/>
      <c r="T29" s="607" t="n"/>
      <c r="U29" s="481" t="inlineStr">
        <is>
          <t>Spare</t>
        </is>
      </c>
      <c r="V29" s="614" t="n"/>
      <c r="Y29" s="500" t="n"/>
      <c r="Z29" s="500" t="inlineStr">
        <is>
          <t>湿接点</t>
        </is>
      </c>
      <c r="AA29" s="500" t="inlineStr">
        <is>
          <t>24v</t>
        </is>
      </c>
    </row>
    <row r="30">
      <c r="A30" s="607" t="n"/>
      <c r="B30" s="394" t="n">
        <v>24</v>
      </c>
      <c r="C30" s="397" t="n"/>
      <c r="D30" s="398" t="n"/>
      <c r="E30" s="398" t="n"/>
      <c r="F30" s="398" t="n"/>
      <c r="G30" s="425" t="inlineStr">
        <is>
          <t>Spare</t>
        </is>
      </c>
      <c r="H30" s="607" t="n"/>
      <c r="I30" s="607" t="n"/>
      <c r="J30" s="614" t="n"/>
      <c r="M30" s="607" t="n"/>
      <c r="N30" s="394" t="n">
        <v>24</v>
      </c>
      <c r="O30" s="397" t="n"/>
      <c r="P30" s="398" t="n"/>
      <c r="Q30" s="398" t="n"/>
      <c r="R30" s="398" t="n"/>
      <c r="S30" s="607" t="n"/>
      <c r="T30" s="607" t="n"/>
      <c r="U30" s="481" t="inlineStr">
        <is>
          <t>Spare</t>
        </is>
      </c>
      <c r="V30" s="614" t="n"/>
      <c r="Y30" s="500" t="inlineStr">
        <is>
          <t>PI</t>
        </is>
      </c>
      <c r="Z30" s="500" t="inlineStr">
        <is>
          <t>脉冲</t>
        </is>
      </c>
      <c r="AA30" s="500" t="inlineStr">
        <is>
          <t>PI</t>
        </is>
      </c>
    </row>
    <row r="31">
      <c r="A31" s="607" t="n"/>
      <c r="B31" s="394" t="n">
        <v>25</v>
      </c>
      <c r="C31" s="397" t="n"/>
      <c r="D31" s="398" t="n"/>
      <c r="E31" s="398" t="n"/>
      <c r="F31" s="398" t="n"/>
      <c r="G31" s="425" t="inlineStr">
        <is>
          <t>Spare</t>
        </is>
      </c>
      <c r="H31" s="607" t="n"/>
      <c r="I31" s="607" t="n"/>
      <c r="J31" s="614" t="n"/>
      <c r="M31" s="607" t="n"/>
      <c r="N31" s="394" t="n">
        <v>25</v>
      </c>
      <c r="O31" s="397" t="n"/>
      <c r="P31" s="398" t="n"/>
      <c r="Q31" s="398" t="n"/>
      <c r="R31" s="398" t="n"/>
      <c r="S31" s="607" t="n"/>
      <c r="T31" s="607" t="n"/>
      <c r="U31" s="481" t="inlineStr">
        <is>
          <t>Spare</t>
        </is>
      </c>
      <c r="V31" s="614" t="n"/>
      <c r="Y31" s="500" t="n"/>
      <c r="Z31" s="500" t="n"/>
      <c r="AA31" s="500" t="n"/>
    </row>
    <row r="32" ht="14.25" customHeight="1" s="521">
      <c r="A32" s="607" t="n"/>
      <c r="B32" s="394" t="n">
        <v>26</v>
      </c>
      <c r="C32" s="397" t="n"/>
      <c r="D32" s="398" t="n"/>
      <c r="E32" s="398" t="n"/>
      <c r="F32" s="398" t="n"/>
      <c r="G32" s="425" t="inlineStr">
        <is>
          <t>Spare</t>
        </is>
      </c>
      <c r="H32" s="607" t="n"/>
      <c r="I32" s="607" t="n"/>
      <c r="J32" s="614" t="n"/>
      <c r="M32" s="607" t="n"/>
      <c r="N32" s="394" t="n">
        <v>26</v>
      </c>
      <c r="O32" s="397" t="n"/>
      <c r="P32" s="398" t="n"/>
      <c r="Q32" s="398" t="n"/>
      <c r="R32" s="398" t="n"/>
      <c r="S32" s="607" t="n"/>
      <c r="T32" s="607" t="n"/>
      <c r="U32" s="481" t="inlineStr">
        <is>
          <t>Spare</t>
        </is>
      </c>
      <c r="V32" s="614" t="n"/>
    </row>
    <row r="33" ht="14.25" customHeight="1" s="521">
      <c r="A33" s="607" t="n"/>
      <c r="B33" s="394" t="n">
        <v>27</v>
      </c>
      <c r="C33" s="397" t="n"/>
      <c r="D33" s="398" t="n"/>
      <c r="E33" s="398" t="n"/>
      <c r="F33" s="398" t="n"/>
      <c r="G33" s="425" t="inlineStr">
        <is>
          <t>Spare</t>
        </is>
      </c>
      <c r="H33" s="607" t="n"/>
      <c r="I33" s="607" t="n"/>
      <c r="J33" s="614" t="n"/>
      <c r="M33" s="607" t="n"/>
      <c r="N33" s="394" t="n">
        <v>27</v>
      </c>
      <c r="O33" s="397" t="n"/>
      <c r="P33" s="398" t="n"/>
      <c r="Q33" s="398" t="n"/>
      <c r="R33" s="398" t="n"/>
      <c r="S33" s="607" t="n"/>
      <c r="T33" s="607" t="n"/>
      <c r="U33" s="481" t="inlineStr">
        <is>
          <t>Spare</t>
        </is>
      </c>
      <c r="V33" s="614" t="n"/>
    </row>
    <row r="34" ht="14.25" customHeight="1" s="521">
      <c r="A34" s="607" t="n"/>
      <c r="B34" s="394" t="n">
        <v>28</v>
      </c>
      <c r="C34" s="397" t="n"/>
      <c r="D34" s="398" t="n"/>
      <c r="E34" s="398" t="n"/>
      <c r="F34" s="398" t="n"/>
      <c r="G34" s="425" t="inlineStr">
        <is>
          <t>Spare</t>
        </is>
      </c>
      <c r="H34" s="607" t="n"/>
      <c r="I34" s="607" t="n"/>
      <c r="J34" s="614" t="n"/>
      <c r="M34" s="607" t="n"/>
      <c r="N34" s="394" t="n">
        <v>28</v>
      </c>
      <c r="O34" s="397" t="n"/>
      <c r="P34" s="398" t="n"/>
      <c r="Q34" s="398" t="n"/>
      <c r="R34" s="398" t="n"/>
      <c r="S34" s="607" t="n"/>
      <c r="T34" s="607" t="n"/>
      <c r="U34" s="481" t="inlineStr">
        <is>
          <t>Spare</t>
        </is>
      </c>
      <c r="V34" s="614" t="n"/>
    </row>
    <row r="35" ht="14.25" customHeight="1" s="521">
      <c r="A35" s="607" t="n"/>
      <c r="B35" s="394" t="n">
        <v>29</v>
      </c>
      <c r="C35" s="397" t="n"/>
      <c r="D35" s="398" t="n"/>
      <c r="E35" s="398" t="n"/>
      <c r="F35" s="398" t="n"/>
      <c r="G35" s="425" t="inlineStr">
        <is>
          <t>Spare</t>
        </is>
      </c>
      <c r="H35" s="607" t="n"/>
      <c r="I35" s="607" t="n"/>
      <c r="J35" s="614" t="n"/>
      <c r="M35" s="607" t="n"/>
      <c r="N35" s="394" t="n">
        <v>29</v>
      </c>
      <c r="O35" s="397" t="n"/>
      <c r="P35" s="398" t="n"/>
      <c r="Q35" s="398" t="n"/>
      <c r="R35" s="398" t="n"/>
      <c r="S35" s="607" t="n"/>
      <c r="T35" s="607" t="n"/>
      <c r="U35" s="481" t="inlineStr">
        <is>
          <t>Spare</t>
        </is>
      </c>
      <c r="V35" s="614" t="n"/>
    </row>
    <row r="36" ht="14.25" customHeight="1" s="521">
      <c r="A36" s="607" t="n"/>
      <c r="B36" s="394" t="n">
        <v>30</v>
      </c>
      <c r="C36" s="397" t="n"/>
      <c r="D36" s="398" t="n"/>
      <c r="E36" s="398" t="n"/>
      <c r="F36" s="398" t="n"/>
      <c r="G36" s="425" t="inlineStr">
        <is>
          <t>Spare</t>
        </is>
      </c>
      <c r="H36" s="607" t="n"/>
      <c r="I36" s="607" t="n"/>
      <c r="J36" s="614" t="n"/>
      <c r="M36" s="607" t="n"/>
      <c r="N36" s="394" t="n">
        <v>30</v>
      </c>
      <c r="O36" s="397" t="n"/>
      <c r="P36" s="398" t="n"/>
      <c r="Q36" s="398" t="n"/>
      <c r="R36" s="398" t="n"/>
      <c r="S36" s="607" t="n"/>
      <c r="T36" s="607" t="n"/>
      <c r="U36" s="481" t="inlineStr">
        <is>
          <t>Spare</t>
        </is>
      </c>
      <c r="V36" s="614" t="n"/>
    </row>
    <row r="37" ht="14.25" customHeight="1" s="521">
      <c r="A37" s="607" t="n"/>
      <c r="B37" s="394" t="n">
        <v>31</v>
      </c>
      <c r="C37" s="397" t="n"/>
      <c r="D37" s="398" t="n"/>
      <c r="E37" s="398" t="n"/>
      <c r="F37" s="398" t="n"/>
      <c r="G37" s="425" t="inlineStr">
        <is>
          <t>Spare</t>
        </is>
      </c>
      <c r="H37" s="607" t="n"/>
      <c r="I37" s="607" t="n"/>
      <c r="J37" s="614" t="n"/>
      <c r="M37" s="607" t="n"/>
      <c r="N37" s="394" t="n">
        <v>31</v>
      </c>
      <c r="O37" s="397" t="n"/>
      <c r="P37" s="398" t="n"/>
      <c r="Q37" s="398" t="n"/>
      <c r="R37" s="398" t="n"/>
      <c r="S37" s="607" t="n"/>
      <c r="T37" s="607" t="n"/>
      <c r="U37" s="481" t="inlineStr">
        <is>
          <t>Spare</t>
        </is>
      </c>
      <c r="V37" s="614" t="n"/>
    </row>
    <row r="38" ht="14.25" customHeight="1" s="521" thickBot="1">
      <c r="A38" s="608" t="n"/>
      <c r="B38" s="399" t="n">
        <v>32</v>
      </c>
      <c r="C38" s="400" t="n"/>
      <c r="D38" s="401" t="n"/>
      <c r="E38" s="401" t="n"/>
      <c r="F38" s="401" t="n"/>
      <c r="G38" s="433" t="inlineStr">
        <is>
          <t>Spare</t>
        </is>
      </c>
      <c r="H38" s="618" t="n"/>
      <c r="I38" s="618" t="n"/>
      <c r="J38" s="621" t="n"/>
      <c r="M38" s="608" t="n"/>
      <c r="N38" s="399" t="n">
        <v>32</v>
      </c>
      <c r="O38" s="400" t="n"/>
      <c r="P38" s="401" t="n"/>
      <c r="Q38" s="401" t="n"/>
      <c r="R38" s="401" t="n"/>
      <c r="S38" s="618" t="n"/>
      <c r="T38" s="618" t="n"/>
      <c r="U38" s="482" t="inlineStr">
        <is>
          <t>Spare</t>
        </is>
      </c>
      <c r="V38" s="621" t="n"/>
    </row>
    <row r="39">
      <c r="A39" s="598" t="inlineStr">
        <is>
          <t>I/O numbeE</t>
        </is>
      </c>
      <c r="B39" s="599" t="n"/>
      <c r="C39" s="402">
        <f>SUM(C4-COUNTIF(C7:C22,"Spare"))</f>
        <v/>
      </c>
      <c r="D39" s="402">
        <f>SUM(D4-COUNTIF(D7:D22,"Spare"))</f>
        <v/>
      </c>
      <c r="E39" s="402">
        <f>SUM(E4-COUNTIF(E7:E22,"Spare"))</f>
        <v/>
      </c>
      <c r="F39" s="402">
        <f>SUM(F4-COUNTIF(F7:F22,"Spare"))</f>
        <v/>
      </c>
      <c r="G39" s="402">
        <f>SUM(G4-COUNTIF(G7:G38,"Spare"))</f>
        <v/>
      </c>
      <c r="H39" s="402">
        <f>SUM(H4-COUNTIF(H7:H22,"Spare"))</f>
        <v/>
      </c>
      <c r="I39" s="402" t="n"/>
      <c r="J39" s="402" t="n"/>
      <c r="K39" s="9">
        <f>SUM(C39:J39)</f>
        <v/>
      </c>
      <c r="M39" s="598" t="inlineStr">
        <is>
          <t>I/O numbeE</t>
        </is>
      </c>
      <c r="N39" s="599" t="n"/>
      <c r="O39" s="402">
        <f>SUM(O4-COUNTIF(O7:O22,"Spare"))</f>
        <v/>
      </c>
      <c r="P39" s="402">
        <f>SUM(P4-COUNTIF(P7:P22,"Spare"))</f>
        <v/>
      </c>
      <c r="Q39" s="402">
        <f>SUM(Q4-COUNTIF(Q7:Q22,"Spare"))</f>
        <v/>
      </c>
      <c r="R39" s="402">
        <f>SUM(R4-COUNTIF(R7:R22,"Spare"))</f>
        <v/>
      </c>
      <c r="S39" s="402">
        <f>SUM(S4-COUNTIF(S7:S22,"Spare"))</f>
        <v/>
      </c>
      <c r="T39" s="402">
        <f>SUM(T4-COUNTIF(T7:T22,"Spare"))</f>
        <v/>
      </c>
      <c r="U39" s="402">
        <f>SUM(U4-COUNTIF(U7:U38,"Spare"))</f>
        <v/>
      </c>
      <c r="V39" s="402">
        <f>SUM(V4-COUNTIF(V7:V22,"Spare"))</f>
        <v/>
      </c>
      <c r="W39" s="9">
        <f>SUM(O39:V39)</f>
        <v/>
      </c>
    </row>
    <row r="40" ht="14.25" customHeight="1" s="521" thickBot="1"/>
    <row r="41" ht="14.25" customHeight="1" s="521" thickBot="1">
      <c r="A41" s="387" t="n"/>
      <c r="B41" s="388" t="n"/>
      <c r="C41" s="600" t="inlineStr">
        <is>
          <t>FCS0304 Node 2</t>
        </is>
      </c>
      <c r="D41" s="601" t="n"/>
      <c r="E41" s="601" t="n"/>
      <c r="F41" s="601" t="n"/>
      <c r="G41" s="601" t="n"/>
      <c r="H41" s="601" t="n"/>
      <c r="I41" s="601" t="n"/>
      <c r="J41" s="602" t="n"/>
      <c r="M41" s="387" t="n"/>
      <c r="N41" s="388" t="n"/>
      <c r="O41" s="600" t="inlineStr">
        <is>
          <t>FCS0304 Node 7</t>
        </is>
      </c>
      <c r="P41" s="601" t="n"/>
      <c r="Q41" s="601" t="n"/>
      <c r="R41" s="601" t="n"/>
      <c r="S41" s="601" t="n"/>
      <c r="T41" s="601" t="n"/>
      <c r="U41" s="601" t="n"/>
      <c r="V41" s="602" t="n"/>
    </row>
    <row r="42">
      <c r="A42" s="387" t="n"/>
      <c r="B42" s="603" t="inlineStr">
        <is>
          <t>Channel</t>
        </is>
      </c>
      <c r="C42" s="409" t="inlineStr">
        <is>
          <t>Slot 1</t>
        </is>
      </c>
      <c r="D42" s="410" t="inlineStr">
        <is>
          <t>Slot 2</t>
        </is>
      </c>
      <c r="E42" s="426" t="inlineStr">
        <is>
          <t>Slot 3</t>
        </is>
      </c>
      <c r="F42" s="426" t="inlineStr">
        <is>
          <t>Slot 4</t>
        </is>
      </c>
      <c r="G42" s="472" t="inlineStr">
        <is>
          <t xml:space="preserve">Slot 5 </t>
        </is>
      </c>
      <c r="H42" s="612" t="inlineStr">
        <is>
          <t>Slot 6</t>
        </is>
      </c>
      <c r="I42" s="458" t="inlineStr">
        <is>
          <t>Slot 7</t>
        </is>
      </c>
      <c r="J42" s="459" t="inlineStr">
        <is>
          <t>Slot 8</t>
        </is>
      </c>
      <c r="M42" s="387" t="n"/>
      <c r="N42" s="603" t="inlineStr">
        <is>
          <t>Channel</t>
        </is>
      </c>
      <c r="O42" s="409" t="inlineStr">
        <is>
          <t>Slot 1</t>
        </is>
      </c>
      <c r="P42" s="410" t="inlineStr">
        <is>
          <t>Slot 2</t>
        </is>
      </c>
      <c r="Q42" s="426" t="inlineStr">
        <is>
          <t>Slot 3</t>
        </is>
      </c>
      <c r="R42" s="426" t="inlineStr">
        <is>
          <t>Slot 4</t>
        </is>
      </c>
      <c r="S42" s="612" t="inlineStr">
        <is>
          <t xml:space="preserve">Slot 5 </t>
        </is>
      </c>
      <c r="T42" s="612" t="inlineStr">
        <is>
          <t>Slot 6</t>
        </is>
      </c>
      <c r="U42" s="474" t="inlineStr">
        <is>
          <t>Slot 7</t>
        </is>
      </c>
      <c r="V42" s="475" t="inlineStr">
        <is>
          <t>Slot 8</t>
        </is>
      </c>
    </row>
    <row r="43">
      <c r="A43" s="387" t="n"/>
      <c r="B43" s="604" t="n"/>
      <c r="C43" s="411" t="inlineStr">
        <is>
          <t>AAI143-H</t>
        </is>
      </c>
      <c r="D43" s="412" t="inlineStr">
        <is>
          <t>AAI143-H</t>
        </is>
      </c>
      <c r="E43" s="427" t="inlineStr">
        <is>
          <t>AAI543-H</t>
        </is>
      </c>
      <c r="F43" s="427" t="inlineStr">
        <is>
          <t>AAI543-H</t>
        </is>
      </c>
      <c r="G43" s="460" t="inlineStr">
        <is>
          <t>ADV151-P</t>
        </is>
      </c>
      <c r="H43" s="391" t="inlineStr">
        <is>
          <t>ADCV01</t>
        </is>
      </c>
      <c r="I43" s="460" t="inlineStr">
        <is>
          <t>ADV151-P</t>
        </is>
      </c>
      <c r="J43" s="461" t="inlineStr">
        <is>
          <t>ADV151-P</t>
        </is>
      </c>
      <c r="M43" s="387" t="n"/>
      <c r="N43" s="604" t="n"/>
      <c r="O43" s="411" t="inlineStr">
        <is>
          <t>AAI143-H</t>
        </is>
      </c>
      <c r="P43" s="412" t="inlineStr">
        <is>
          <t>AAI143-H</t>
        </is>
      </c>
      <c r="Q43" s="427" t="inlineStr">
        <is>
          <t>AAI543-H</t>
        </is>
      </c>
      <c r="R43" s="427" t="inlineStr">
        <is>
          <t>AAI543-H</t>
        </is>
      </c>
      <c r="S43" s="391" t="inlineStr">
        <is>
          <t>ADCV01</t>
        </is>
      </c>
      <c r="T43" s="391" t="inlineStr">
        <is>
          <t>ADCV01</t>
        </is>
      </c>
      <c r="U43" s="421" t="inlineStr">
        <is>
          <t>ADV551-P</t>
        </is>
      </c>
      <c r="V43" s="476" t="inlineStr">
        <is>
          <t>ADV551-P</t>
        </is>
      </c>
    </row>
    <row r="44">
      <c r="A44" s="387" t="n"/>
      <c r="B44" s="604" t="n"/>
      <c r="C44" s="413" t="n">
        <v>16</v>
      </c>
      <c r="D44" s="414" t="n"/>
      <c r="E44" s="428" t="n">
        <v>16</v>
      </c>
      <c r="F44" s="428" t="n"/>
      <c r="G44" s="462" t="n">
        <v>32</v>
      </c>
      <c r="H44" s="392" t="n"/>
      <c r="I44" s="462" t="n">
        <v>32</v>
      </c>
      <c r="J44" s="463" t="n">
        <v>32</v>
      </c>
      <c r="M44" s="387" t="n"/>
      <c r="N44" s="604" t="n"/>
      <c r="O44" s="413" t="n">
        <v>16</v>
      </c>
      <c r="P44" s="414" t="n"/>
      <c r="Q44" s="428" t="n">
        <v>16</v>
      </c>
      <c r="R44" s="428" t="n"/>
      <c r="S44" s="392" t="n"/>
      <c r="T44" s="392" t="n"/>
      <c r="U44" s="422" t="n">
        <v>32</v>
      </c>
      <c r="V44" s="477" t="n"/>
    </row>
    <row r="45">
      <c r="A45" s="387" t="n"/>
      <c r="B45" s="604" t="n"/>
      <c r="C45" s="434" t="inlineStr">
        <is>
          <t>IS</t>
        </is>
      </c>
      <c r="D45" s="435" t="inlineStr">
        <is>
          <t>R</t>
        </is>
      </c>
      <c r="E45" s="435" t="inlineStr">
        <is>
          <t>IS</t>
        </is>
      </c>
      <c r="F45" s="435" t="inlineStr">
        <is>
          <t>R</t>
        </is>
      </c>
      <c r="G45" s="435" t="inlineStr">
        <is>
          <t>IS</t>
        </is>
      </c>
      <c r="H45" s="391" t="n"/>
      <c r="I45" s="443" t="inlineStr">
        <is>
          <t>MI</t>
        </is>
      </c>
      <c r="J45" s="498" t="inlineStr">
        <is>
          <t>MI</t>
        </is>
      </c>
      <c r="M45" s="387" t="n"/>
      <c r="N45" s="604" t="n"/>
      <c r="O45" s="407" t="inlineStr">
        <is>
          <t>NIS</t>
        </is>
      </c>
      <c r="P45" s="408" t="inlineStr">
        <is>
          <t>R</t>
        </is>
      </c>
      <c r="Q45" s="423" t="inlineStr">
        <is>
          <t>NIS</t>
        </is>
      </c>
      <c r="R45" s="423" t="inlineStr">
        <is>
          <t>R</t>
        </is>
      </c>
      <c r="S45" s="391" t="n"/>
      <c r="T45" s="391" t="n"/>
      <c r="U45" s="503" t="inlineStr">
        <is>
          <t>Dry</t>
        </is>
      </c>
      <c r="V45" s="504" t="inlineStr">
        <is>
          <t>R</t>
        </is>
      </c>
      <c r="Y45" s="170" t="n"/>
    </row>
    <row r="46" ht="14.25" customHeight="1" s="521" thickBot="1">
      <c r="A46" s="387" t="n"/>
      <c r="B46" s="605" t="n"/>
      <c r="C46" s="415" t="n"/>
      <c r="D46" s="416" t="n"/>
      <c r="E46" s="429" t="n"/>
      <c r="F46" s="429" t="n"/>
      <c r="G46" s="473" t="n"/>
      <c r="H46" s="393" t="n"/>
      <c r="I46" s="464" t="n"/>
      <c r="J46" s="465" t="n"/>
      <c r="M46" s="387" t="n"/>
      <c r="N46" s="605" t="n"/>
      <c r="O46" s="415" t="n"/>
      <c r="P46" s="416" t="n"/>
      <c r="Q46" s="429" t="n"/>
      <c r="R46" s="429" t="n"/>
      <c r="S46" s="393" t="n"/>
      <c r="T46" s="393" t="n"/>
      <c r="U46" s="478" t="n"/>
      <c r="V46" s="479" t="n"/>
      <c r="Y46" s="170" t="n"/>
    </row>
    <row r="47" ht="14.25" customHeight="1" s="521">
      <c r="A47" s="606" t="inlineStr">
        <is>
          <t>Node 2</t>
        </is>
      </c>
      <c r="B47" s="394" t="n">
        <v>1</v>
      </c>
      <c r="C47" s="417" t="inlineStr">
        <is>
          <t>18-PT-62202</t>
        </is>
      </c>
      <c r="D47" s="609" t="n"/>
      <c r="E47" s="430" t="inlineStr">
        <is>
          <t>18-PV-61103B</t>
        </is>
      </c>
      <c r="F47" s="610" t="n"/>
      <c r="G47" s="466" t="inlineStr">
        <is>
          <t>18-LAHH-35102</t>
        </is>
      </c>
      <c r="H47" s="611" t="n"/>
      <c r="I47" s="466" t="inlineStr">
        <is>
          <t>18-XZSH-62301</t>
        </is>
      </c>
      <c r="J47" s="469" t="inlineStr">
        <is>
          <t>18-PZSL-61103A</t>
        </is>
      </c>
      <c r="M47" s="606" t="inlineStr">
        <is>
          <t>Node 7</t>
        </is>
      </c>
      <c r="N47" s="394" t="n">
        <v>1</v>
      </c>
      <c r="O47" s="417" t="inlineStr">
        <is>
          <t>18-FT-62104</t>
        </is>
      </c>
      <c r="P47" s="609" t="n"/>
      <c r="Q47" s="431" t="inlineStr">
        <is>
          <t>18-SC-23101</t>
        </is>
      </c>
      <c r="R47" s="610" t="n"/>
      <c r="S47" s="611" t="n"/>
      <c r="T47" s="611" t="n"/>
      <c r="U47" s="480" t="inlineStr">
        <is>
          <t>18-HS-17201P</t>
        </is>
      </c>
      <c r="V47" s="619" t="n"/>
    </row>
    <row r="48" ht="14.25" customHeight="1" s="521">
      <c r="A48" s="607" t="n"/>
      <c r="B48" s="394" t="n">
        <v>2</v>
      </c>
      <c r="C48" s="418" t="inlineStr">
        <is>
          <t>18-PDT-62108</t>
        </is>
      </c>
      <c r="D48" s="607" t="n"/>
      <c r="E48" s="431" t="inlineStr">
        <is>
          <t>18-PV-61109</t>
        </is>
      </c>
      <c r="F48" s="607" t="n"/>
      <c r="G48" s="468" t="inlineStr">
        <is>
          <t>18-LAHH-35103</t>
        </is>
      </c>
      <c r="H48" s="607" t="n"/>
      <c r="I48" s="468" t="inlineStr">
        <is>
          <t>18-XZSL-62301</t>
        </is>
      </c>
      <c r="J48" s="469" t="inlineStr">
        <is>
          <t>18-PZSL-61202</t>
        </is>
      </c>
      <c r="M48" s="607" t="n"/>
      <c r="N48" s="394" t="n">
        <v>2</v>
      </c>
      <c r="O48" s="418" t="inlineStr">
        <is>
          <t>18-FT-62105</t>
        </is>
      </c>
      <c r="P48" s="607" t="n"/>
      <c r="Q48" s="431" t="inlineStr">
        <is>
          <t>18-SC-23102</t>
        </is>
      </c>
      <c r="R48" s="607" t="n"/>
      <c r="S48" s="607" t="n"/>
      <c r="T48" s="607" t="n"/>
      <c r="U48" s="481" t="inlineStr">
        <is>
          <t>18-HS-17202P</t>
        </is>
      </c>
      <c r="V48" s="614" t="n"/>
    </row>
    <row r="49" ht="14.25" customHeight="1" s="521">
      <c r="A49" s="607" t="n"/>
      <c r="B49" s="394" t="n">
        <v>3</v>
      </c>
      <c r="C49" s="418" t="inlineStr">
        <is>
          <t>18-LT-61203</t>
        </is>
      </c>
      <c r="D49" s="607" t="n"/>
      <c r="E49" s="431" t="inlineStr">
        <is>
          <t>18-PV-61202</t>
        </is>
      </c>
      <c r="F49" s="607" t="n"/>
      <c r="G49" s="468" t="inlineStr">
        <is>
          <t>Spare</t>
        </is>
      </c>
      <c r="H49" s="607" t="n"/>
      <c r="I49" s="468" t="inlineStr">
        <is>
          <t>18-XZSH-62302</t>
        </is>
      </c>
      <c r="J49" s="469" t="inlineStr">
        <is>
          <t>18-PZSL-61204</t>
        </is>
      </c>
      <c r="M49" s="607" t="n"/>
      <c r="N49" s="394" t="n">
        <v>3</v>
      </c>
      <c r="O49" s="418" t="inlineStr">
        <is>
          <t>18-FT-21103</t>
        </is>
      </c>
      <c r="P49" s="607" t="n"/>
      <c r="Q49" s="431" t="inlineStr">
        <is>
          <t>18-SC-23105</t>
        </is>
      </c>
      <c r="R49" s="607" t="n"/>
      <c r="S49" s="607" t="n"/>
      <c r="T49" s="607" t="n"/>
      <c r="U49" s="481" t="inlineStr">
        <is>
          <t>18-HS-17203P</t>
        </is>
      </c>
      <c r="V49" s="614" t="n"/>
    </row>
    <row r="50" ht="14.25" customHeight="1" s="521">
      <c r="A50" s="607" t="n"/>
      <c r="B50" s="394" t="n">
        <v>4</v>
      </c>
      <c r="C50" s="418" t="inlineStr">
        <is>
          <t>18-LT-62105</t>
        </is>
      </c>
      <c r="D50" s="607" t="n"/>
      <c r="E50" s="431" t="inlineStr">
        <is>
          <t>18-PV-61204</t>
        </is>
      </c>
      <c r="F50" s="607" t="n"/>
      <c r="G50" s="468" t="inlineStr">
        <is>
          <t>Spare</t>
        </is>
      </c>
      <c r="H50" s="607" t="n"/>
      <c r="I50" s="468" t="inlineStr">
        <is>
          <t>18-XZSL-62302</t>
        </is>
      </c>
      <c r="J50" s="469" t="inlineStr">
        <is>
          <t>18-PZSL-61210</t>
        </is>
      </c>
      <c r="M50" s="607" t="n"/>
      <c r="N50" s="394" t="n">
        <v>4</v>
      </c>
      <c r="O50" s="418" t="inlineStr">
        <is>
          <t>18-FT-23101</t>
        </is>
      </c>
      <c r="P50" s="607" t="n"/>
      <c r="Q50" s="431" t="inlineStr">
        <is>
          <t>18-SC-24101</t>
        </is>
      </c>
      <c r="R50" s="607" t="n"/>
      <c r="S50" s="607" t="n"/>
      <c r="T50" s="607" t="n"/>
      <c r="U50" s="481" t="inlineStr">
        <is>
          <t>18-HS-17204P</t>
        </is>
      </c>
      <c r="V50" s="614" t="n"/>
    </row>
    <row r="51" ht="14.25" customHeight="1" s="521">
      <c r="A51" s="607" t="n"/>
      <c r="B51" s="394" t="n">
        <v>5</v>
      </c>
      <c r="C51" s="418" t="inlineStr">
        <is>
          <t>18-TT-61207</t>
        </is>
      </c>
      <c r="D51" s="607" t="n"/>
      <c r="E51" s="431" t="inlineStr">
        <is>
          <t>18-PV-61210</t>
        </is>
      </c>
      <c r="F51" s="607" t="n"/>
      <c r="G51" s="468" t="inlineStr">
        <is>
          <t>Spare</t>
        </is>
      </c>
      <c r="H51" s="607" t="n"/>
      <c r="I51" s="468" t="inlineStr">
        <is>
          <t>18-XZSH-62303</t>
        </is>
      </c>
      <c r="J51" s="469" t="inlineStr">
        <is>
          <t>18-PZSL-62104</t>
        </is>
      </c>
      <c r="M51" s="607" t="n"/>
      <c r="N51" s="394" t="n">
        <v>5</v>
      </c>
      <c r="O51" s="418" t="inlineStr">
        <is>
          <t>18-FT-24101</t>
        </is>
      </c>
      <c r="P51" s="607" t="n"/>
      <c r="Q51" s="431" t="inlineStr">
        <is>
          <t>18-SC-35101</t>
        </is>
      </c>
      <c r="R51" s="607" t="n"/>
      <c r="S51" s="607" t="n"/>
      <c r="T51" s="607" t="n"/>
      <c r="U51" s="481" t="inlineStr">
        <is>
          <t>18-HS-17301P</t>
        </is>
      </c>
      <c r="V51" s="614" t="n"/>
    </row>
    <row r="52" ht="14.25" customHeight="1" s="521">
      <c r="A52" s="607" t="n"/>
      <c r="B52" s="394" t="n">
        <v>6</v>
      </c>
      <c r="C52" s="418" t="inlineStr">
        <is>
          <t>18-FT-61201</t>
        </is>
      </c>
      <c r="D52" s="607" t="n"/>
      <c r="E52" s="431" t="inlineStr">
        <is>
          <t>18-PV-62104</t>
        </is>
      </c>
      <c r="F52" s="607" t="n"/>
      <c r="G52" s="468" t="inlineStr">
        <is>
          <t>Spare</t>
        </is>
      </c>
      <c r="H52" s="607" t="n"/>
      <c r="I52" s="468" t="inlineStr">
        <is>
          <t>18-XZSL-62303</t>
        </is>
      </c>
      <c r="J52" s="469" t="inlineStr">
        <is>
          <t>18-FZSL-61201</t>
        </is>
      </c>
      <c r="M52" s="607" t="n"/>
      <c r="N52" s="394" t="n">
        <v>6</v>
      </c>
      <c r="O52" s="418" t="inlineStr">
        <is>
          <t>18-FT-36103</t>
        </is>
      </c>
      <c r="P52" s="607" t="n"/>
      <c r="Q52" s="431" t="inlineStr">
        <is>
          <t>Spare</t>
        </is>
      </c>
      <c r="R52" s="607" t="n"/>
      <c r="S52" s="607" t="n"/>
      <c r="T52" s="607" t="n"/>
      <c r="U52" s="481" t="inlineStr">
        <is>
          <t>18-HS-17109P</t>
        </is>
      </c>
      <c r="V52" s="614" t="n"/>
    </row>
    <row r="53" ht="14.25" customHeight="1" s="521">
      <c r="A53" s="607" t="n"/>
      <c r="B53" s="394" t="n">
        <v>7</v>
      </c>
      <c r="C53" s="418" t="inlineStr">
        <is>
          <t>18-LT-61101</t>
        </is>
      </c>
      <c r="D53" s="607" t="n"/>
      <c r="E53" s="431" t="inlineStr">
        <is>
          <t>18-PV-63104A</t>
        </is>
      </c>
      <c r="F53" s="607" t="n"/>
      <c r="G53" s="468" t="inlineStr">
        <is>
          <t>Spare</t>
        </is>
      </c>
      <c r="H53" s="607" t="n"/>
      <c r="I53" s="468" t="inlineStr">
        <is>
          <t>18-FZSL-61103</t>
        </is>
      </c>
      <c r="J53" s="469" t="inlineStr">
        <is>
          <t>18-FZSL-61202</t>
        </is>
      </c>
      <c r="M53" s="607" t="n"/>
      <c r="N53" s="394" t="n">
        <v>7</v>
      </c>
      <c r="O53" s="418" t="inlineStr">
        <is>
          <t>18-AT-66101</t>
        </is>
      </c>
      <c r="P53" s="607" t="n"/>
      <c r="Q53" s="431" t="inlineStr">
        <is>
          <t>Spare</t>
        </is>
      </c>
      <c r="R53" s="607" t="n"/>
      <c r="S53" s="607" t="n"/>
      <c r="T53" s="607" t="n"/>
      <c r="U53" s="481" t="inlineStr">
        <is>
          <t>Spare</t>
        </is>
      </c>
      <c r="V53" s="614" t="n"/>
    </row>
    <row r="54" ht="14.25" customHeight="1" s="521">
      <c r="A54" s="607" t="n"/>
      <c r="B54" s="394" t="n">
        <v>8</v>
      </c>
      <c r="C54" s="418" t="inlineStr">
        <is>
          <t>18-LT-61205</t>
        </is>
      </c>
      <c r="D54" s="607" t="n"/>
      <c r="E54" s="431" t="inlineStr">
        <is>
          <t>18-FV-61201</t>
        </is>
      </c>
      <c r="F54" s="607" t="n"/>
      <c r="G54" s="468" t="inlineStr">
        <is>
          <t>Spare</t>
        </is>
      </c>
      <c r="H54" s="607" t="n"/>
      <c r="I54" s="468" t="inlineStr">
        <is>
          <t>18-FZSL-62101</t>
        </is>
      </c>
      <c r="J54" s="469" t="inlineStr">
        <is>
          <t>18-LZSL-61201</t>
        </is>
      </c>
      <c r="M54" s="607" t="n"/>
      <c r="N54" s="394" t="n">
        <v>8</v>
      </c>
      <c r="O54" s="418" t="inlineStr">
        <is>
          <t>18-AI-35201</t>
        </is>
      </c>
      <c r="P54" s="607" t="n"/>
      <c r="Q54" s="431" t="inlineStr">
        <is>
          <t>Spare</t>
        </is>
      </c>
      <c r="R54" s="607" t="n"/>
      <c r="S54" s="607" t="n"/>
      <c r="T54" s="607" t="n"/>
      <c r="U54" s="481" t="inlineStr">
        <is>
          <t>Spare</t>
        </is>
      </c>
      <c r="V54" s="614" t="n"/>
    </row>
    <row r="55" ht="14.25" customHeight="1" s="521">
      <c r="A55" s="607" t="n"/>
      <c r="B55" s="394" t="n">
        <v>9</v>
      </c>
      <c r="C55" s="418" t="inlineStr">
        <is>
          <t>18-TT-62202</t>
        </is>
      </c>
      <c r="D55" s="607" t="n"/>
      <c r="E55" s="431" t="inlineStr">
        <is>
          <t>18-FV-61202</t>
        </is>
      </c>
      <c r="F55" s="607" t="n"/>
      <c r="G55" s="468" t="inlineStr">
        <is>
          <t>Spare</t>
        </is>
      </c>
      <c r="H55" s="607" t="n"/>
      <c r="I55" s="468" t="inlineStr">
        <is>
          <t>18-XZSH-61105</t>
        </is>
      </c>
      <c r="J55" s="469" t="inlineStr">
        <is>
          <t>18-LZSL-61202</t>
        </is>
      </c>
      <c r="M55" s="607" t="n"/>
      <c r="N55" s="394" t="n">
        <v>9</v>
      </c>
      <c r="O55" s="418" t="inlineStr">
        <is>
          <t>18-AI-35202</t>
        </is>
      </c>
      <c r="P55" s="607" t="n"/>
      <c r="Q55" s="431" t="inlineStr">
        <is>
          <t>Spare</t>
        </is>
      </c>
      <c r="R55" s="607" t="n"/>
      <c r="S55" s="607" t="n"/>
      <c r="T55" s="607" t="n"/>
      <c r="U55" s="481" t="inlineStr">
        <is>
          <t>Spare</t>
        </is>
      </c>
      <c r="V55" s="614" t="n"/>
    </row>
    <row r="56" ht="14.25" customHeight="1" s="521">
      <c r="A56" s="607" t="n"/>
      <c r="B56" s="394" t="n">
        <v>10</v>
      </c>
      <c r="C56" s="418" t="inlineStr">
        <is>
          <t>18-PT-61210</t>
        </is>
      </c>
      <c r="D56" s="607" t="n"/>
      <c r="E56" s="431" t="inlineStr">
        <is>
          <t>18-LV-61201</t>
        </is>
      </c>
      <c r="F56" s="607" t="n"/>
      <c r="G56" s="468" t="inlineStr">
        <is>
          <t>Spare</t>
        </is>
      </c>
      <c r="H56" s="607" t="n"/>
      <c r="I56" s="468" t="inlineStr">
        <is>
          <t>18-XZSL-61105</t>
        </is>
      </c>
      <c r="J56" s="469" t="inlineStr">
        <is>
          <t>18-LZSL-61203</t>
        </is>
      </c>
      <c r="M56" s="607" t="n"/>
      <c r="N56" s="394" t="n">
        <v>10</v>
      </c>
      <c r="O56" s="418" t="inlineStr">
        <is>
          <t>Spare</t>
        </is>
      </c>
      <c r="P56" s="607" t="n"/>
      <c r="Q56" s="431" t="inlineStr">
        <is>
          <t>Spare</t>
        </is>
      </c>
      <c r="R56" s="607" t="n"/>
      <c r="S56" s="607" t="n"/>
      <c r="T56" s="607" t="n"/>
      <c r="U56" s="481" t="inlineStr">
        <is>
          <t>Spare</t>
        </is>
      </c>
      <c r="V56" s="614" t="n"/>
    </row>
    <row r="57" ht="14.25" customHeight="1" s="521">
      <c r="A57" s="607" t="n"/>
      <c r="B57" s="394" t="n">
        <v>11</v>
      </c>
      <c r="C57" s="418" t="inlineStr">
        <is>
          <t>18-LT-61201</t>
        </is>
      </c>
      <c r="D57" s="607" t="n"/>
      <c r="E57" s="431" t="inlineStr">
        <is>
          <t>Spare</t>
        </is>
      </c>
      <c r="F57" s="607" t="n"/>
      <c r="G57" s="468" t="inlineStr">
        <is>
          <t>Spare</t>
        </is>
      </c>
      <c r="H57" s="607" t="n"/>
      <c r="I57" s="468" t="inlineStr">
        <is>
          <t>18-XZSH-62101</t>
        </is>
      </c>
      <c r="J57" s="469" t="inlineStr">
        <is>
          <t>18-XZSH-61102</t>
        </is>
      </c>
      <c r="M57" s="607" t="n"/>
      <c r="N57" s="394" t="n">
        <v>11</v>
      </c>
      <c r="O57" s="418" t="inlineStr">
        <is>
          <t>Spare</t>
        </is>
      </c>
      <c r="P57" s="607" t="n"/>
      <c r="Q57" s="431" t="inlineStr">
        <is>
          <t>Spare</t>
        </is>
      </c>
      <c r="R57" s="607" t="n"/>
      <c r="S57" s="607" t="n"/>
      <c r="T57" s="607" t="n"/>
      <c r="U57" s="481" t="inlineStr">
        <is>
          <t>Spare</t>
        </is>
      </c>
      <c r="V57" s="614" t="n"/>
    </row>
    <row r="58" ht="14.25" customHeight="1" s="521">
      <c r="A58" s="607" t="n"/>
      <c r="B58" s="394" t="n">
        <v>12</v>
      </c>
      <c r="C58" s="418" t="inlineStr">
        <is>
          <t>18-LT-62101</t>
        </is>
      </c>
      <c r="D58" s="607" t="n"/>
      <c r="E58" s="431" t="inlineStr">
        <is>
          <t>Spare</t>
        </is>
      </c>
      <c r="F58" s="607" t="n"/>
      <c r="G58" s="468" t="inlineStr">
        <is>
          <t>Spare</t>
        </is>
      </c>
      <c r="H58" s="607" t="n"/>
      <c r="I58" s="468" t="inlineStr">
        <is>
          <t>18-XZSL-62101</t>
        </is>
      </c>
      <c r="J58" s="469" t="inlineStr">
        <is>
          <t>18-XZSL-61102</t>
        </is>
      </c>
      <c r="M58" s="607" t="n"/>
      <c r="N58" s="394" t="n">
        <v>12</v>
      </c>
      <c r="O58" s="418" t="inlineStr">
        <is>
          <t>Spare</t>
        </is>
      </c>
      <c r="P58" s="607" t="n"/>
      <c r="Q58" s="431" t="inlineStr">
        <is>
          <t>Spare</t>
        </is>
      </c>
      <c r="R58" s="607" t="n"/>
      <c r="S58" s="607" t="n"/>
      <c r="T58" s="607" t="n"/>
      <c r="U58" s="481" t="inlineStr">
        <is>
          <t>Spare</t>
        </is>
      </c>
      <c r="V58" s="614" t="n"/>
    </row>
    <row r="59" ht="14.25" customHeight="1" s="521">
      <c r="A59" s="607" t="n"/>
      <c r="B59" s="394" t="n">
        <v>13</v>
      </c>
      <c r="C59" s="418" t="inlineStr">
        <is>
          <t>Spare</t>
        </is>
      </c>
      <c r="D59" s="607" t="n"/>
      <c r="E59" s="431" t="inlineStr">
        <is>
          <t>Spare</t>
        </is>
      </c>
      <c r="F59" s="607" t="n"/>
      <c r="G59" s="468" t="inlineStr">
        <is>
          <t>Spare</t>
        </is>
      </c>
      <c r="H59" s="607" t="n"/>
      <c r="I59" s="468" t="inlineStr">
        <is>
          <t>18-FZSL-61104</t>
        </is>
      </c>
      <c r="J59" s="469" t="inlineStr">
        <is>
          <t>18-XZSH-61103</t>
        </is>
      </c>
      <c r="M59" s="607" t="n"/>
      <c r="N59" s="394" t="n">
        <v>13</v>
      </c>
      <c r="O59" s="418" t="inlineStr">
        <is>
          <t>Spare</t>
        </is>
      </c>
      <c r="P59" s="607" t="n"/>
      <c r="Q59" s="431" t="inlineStr">
        <is>
          <t>Spare</t>
        </is>
      </c>
      <c r="R59" s="607" t="n"/>
      <c r="S59" s="607" t="n"/>
      <c r="T59" s="607" t="n"/>
      <c r="U59" s="481" t="inlineStr">
        <is>
          <t>Spare</t>
        </is>
      </c>
      <c r="V59" s="614" t="n"/>
    </row>
    <row r="60" ht="14.25" customHeight="1" s="521">
      <c r="A60" s="607" t="n"/>
      <c r="B60" s="394" t="n">
        <v>14</v>
      </c>
      <c r="C60" s="418" t="inlineStr">
        <is>
          <t>Spare</t>
        </is>
      </c>
      <c r="D60" s="607" t="n"/>
      <c r="E60" s="431" t="inlineStr">
        <is>
          <t>Spare</t>
        </is>
      </c>
      <c r="F60" s="607" t="n"/>
      <c r="G60" s="468" t="inlineStr">
        <is>
          <t>Spare</t>
        </is>
      </c>
      <c r="H60" s="607" t="n"/>
      <c r="I60" s="468" t="inlineStr">
        <is>
          <t>18-FZSL-62104</t>
        </is>
      </c>
      <c r="J60" s="469" t="inlineStr">
        <is>
          <t>18-XZSL-61103</t>
        </is>
      </c>
      <c r="M60" s="607" t="n"/>
      <c r="N60" s="394" t="n">
        <v>14</v>
      </c>
      <c r="O60" s="418" t="inlineStr">
        <is>
          <t>Spare</t>
        </is>
      </c>
      <c r="P60" s="607" t="n"/>
      <c r="Q60" s="431" t="inlineStr">
        <is>
          <t>Spare</t>
        </is>
      </c>
      <c r="R60" s="607" t="n"/>
      <c r="S60" s="607" t="n"/>
      <c r="T60" s="607" t="n"/>
      <c r="U60" s="481" t="inlineStr">
        <is>
          <t>Spare</t>
        </is>
      </c>
      <c r="V60" s="614" t="n"/>
    </row>
    <row r="61" ht="14.25" customHeight="1" s="521">
      <c r="A61" s="607" t="n"/>
      <c r="B61" s="394" t="n">
        <v>15</v>
      </c>
      <c r="C61" s="418" t="inlineStr">
        <is>
          <t>Spare</t>
        </is>
      </c>
      <c r="D61" s="607" t="n"/>
      <c r="E61" s="431" t="inlineStr">
        <is>
          <t>Spare</t>
        </is>
      </c>
      <c r="F61" s="607" t="n"/>
      <c r="G61" s="468" t="inlineStr">
        <is>
          <t>Spare</t>
        </is>
      </c>
      <c r="H61" s="607" t="n"/>
      <c r="I61" s="468" t="inlineStr">
        <is>
          <t>18-FZSL-62105</t>
        </is>
      </c>
      <c r="J61" s="469" t="inlineStr">
        <is>
          <t>18-XZSH-61106</t>
        </is>
      </c>
      <c r="M61" s="607" t="n"/>
      <c r="N61" s="394" t="n">
        <v>15</v>
      </c>
      <c r="O61" s="418" t="inlineStr">
        <is>
          <t>Spare</t>
        </is>
      </c>
      <c r="P61" s="607" t="n"/>
      <c r="Q61" s="431" t="inlineStr">
        <is>
          <t>Spare</t>
        </is>
      </c>
      <c r="R61" s="607" t="n"/>
      <c r="S61" s="607" t="n"/>
      <c r="T61" s="607" t="n"/>
      <c r="U61" s="481" t="inlineStr">
        <is>
          <t>Spare</t>
        </is>
      </c>
      <c r="V61" s="614" t="n"/>
    </row>
    <row r="62" ht="14.25" customHeight="1" s="521" thickBot="1">
      <c r="A62" s="607" t="n"/>
      <c r="B62" s="394" t="n">
        <v>16</v>
      </c>
      <c r="C62" s="418" t="inlineStr">
        <is>
          <t>Spare</t>
        </is>
      </c>
      <c r="D62" s="608" t="n"/>
      <c r="E62" s="431" t="inlineStr">
        <is>
          <t>Spare</t>
        </is>
      </c>
      <c r="F62" s="608" t="n"/>
      <c r="G62" s="468" t="inlineStr">
        <is>
          <t>Spare</t>
        </is>
      </c>
      <c r="H62" s="608" t="n"/>
      <c r="I62" s="468" t="inlineStr">
        <is>
          <t>18-XZSH-61104</t>
        </is>
      </c>
      <c r="J62" s="469" t="inlineStr">
        <is>
          <t>18-XZSL-61106</t>
        </is>
      </c>
      <c r="M62" s="607" t="n"/>
      <c r="N62" s="394" t="n">
        <v>16</v>
      </c>
      <c r="O62" s="418" t="inlineStr">
        <is>
          <t>Spare</t>
        </is>
      </c>
      <c r="P62" s="608" t="n"/>
      <c r="Q62" s="431" t="inlineStr">
        <is>
          <t>Spare</t>
        </is>
      </c>
      <c r="R62" s="608" t="n"/>
      <c r="S62" s="608" t="n"/>
      <c r="T62" s="608" t="n"/>
      <c r="U62" s="481" t="inlineStr">
        <is>
          <t>Spare</t>
        </is>
      </c>
      <c r="V62" s="616" t="n"/>
    </row>
    <row r="63" ht="14.25" customHeight="1" s="521">
      <c r="A63" s="607" t="n"/>
      <c r="B63" s="394" t="n">
        <v>17</v>
      </c>
      <c r="C63" s="395" t="n"/>
      <c r="D63" s="396" t="n"/>
      <c r="E63" s="396" t="n"/>
      <c r="F63" s="396" t="n"/>
      <c r="G63" s="466" t="inlineStr">
        <is>
          <t>Spare</t>
        </is>
      </c>
      <c r="H63" s="617" t="n"/>
      <c r="I63" s="468" t="inlineStr">
        <is>
          <t>18-XZSL-61104</t>
        </is>
      </c>
      <c r="J63" s="469" t="inlineStr">
        <is>
          <t>18-XZSH-61201</t>
        </is>
      </c>
      <c r="M63" s="607" t="n"/>
      <c r="N63" s="394" t="n">
        <v>17</v>
      </c>
      <c r="O63" s="395" t="n"/>
      <c r="P63" s="396" t="n"/>
      <c r="Q63" s="396" t="n"/>
      <c r="R63" s="396" t="n"/>
      <c r="S63" s="617" t="n"/>
      <c r="T63" s="617" t="n"/>
      <c r="U63" s="480" t="inlineStr">
        <is>
          <t>Spare</t>
        </is>
      </c>
      <c r="V63" s="624" t="n"/>
    </row>
    <row r="64" ht="14.25" customHeight="1" s="521">
      <c r="A64" s="607" t="n"/>
      <c r="B64" s="394" t="n">
        <v>18</v>
      </c>
      <c r="C64" s="397" t="n"/>
      <c r="D64" s="398" t="n"/>
      <c r="E64" s="398" t="n"/>
      <c r="F64" s="398" t="n"/>
      <c r="G64" s="468" t="inlineStr">
        <is>
          <t>Spare</t>
        </is>
      </c>
      <c r="H64" s="607" t="n"/>
      <c r="I64" s="468" t="inlineStr">
        <is>
          <t>18-XZSH-62105</t>
        </is>
      </c>
      <c r="J64" s="469" t="inlineStr">
        <is>
          <t>18-XZSL-61201</t>
        </is>
      </c>
      <c r="M64" s="607" t="n"/>
      <c r="N64" s="394" t="n">
        <v>18</v>
      </c>
      <c r="O64" s="397" t="n"/>
      <c r="P64" s="398" t="n"/>
      <c r="Q64" s="398" t="n"/>
      <c r="R64" s="398" t="n"/>
      <c r="S64" s="607" t="n"/>
      <c r="T64" s="607" t="n"/>
      <c r="U64" s="481" t="inlineStr">
        <is>
          <t>Spare</t>
        </is>
      </c>
      <c r="V64" s="614" t="n"/>
    </row>
    <row r="65" ht="14.25" customHeight="1" s="521">
      <c r="A65" s="607" t="n"/>
      <c r="B65" s="394" t="n">
        <v>19</v>
      </c>
      <c r="C65" s="397" t="n"/>
      <c r="D65" s="398" t="n"/>
      <c r="E65" s="398" t="n"/>
      <c r="F65" s="398" t="n"/>
      <c r="G65" s="468" t="inlineStr">
        <is>
          <t>Spare</t>
        </is>
      </c>
      <c r="H65" s="607" t="n"/>
      <c r="I65" s="468" t="inlineStr">
        <is>
          <t>18-XZSL-62105</t>
        </is>
      </c>
      <c r="J65" s="469" t="inlineStr">
        <is>
          <t>18-XZSH-61206</t>
        </is>
      </c>
      <c r="M65" s="607" t="n"/>
      <c r="N65" s="394" t="n">
        <v>19</v>
      </c>
      <c r="O65" s="397" t="n"/>
      <c r="P65" s="398" t="n"/>
      <c r="Q65" s="398" t="n"/>
      <c r="R65" s="398" t="n"/>
      <c r="S65" s="607" t="n"/>
      <c r="T65" s="607" t="n"/>
      <c r="U65" s="481" t="inlineStr">
        <is>
          <t>Spare</t>
        </is>
      </c>
      <c r="V65" s="614" t="n"/>
    </row>
    <row r="66" ht="14.25" customHeight="1" s="521">
      <c r="A66" s="607" t="n"/>
      <c r="B66" s="394" t="n">
        <v>20</v>
      </c>
      <c r="C66" s="397" t="n"/>
      <c r="D66" s="398" t="n"/>
      <c r="E66" s="398" t="n"/>
      <c r="F66" s="398" t="n"/>
      <c r="G66" s="468" t="inlineStr">
        <is>
          <t>Spare</t>
        </is>
      </c>
      <c r="H66" s="607" t="n"/>
      <c r="I66" s="468" t="inlineStr">
        <is>
          <t>18-XZSH-62106</t>
        </is>
      </c>
      <c r="J66" s="469" t="inlineStr">
        <is>
          <t>18-XZSL-61206</t>
        </is>
      </c>
      <c r="M66" s="607" t="n"/>
      <c r="N66" s="394" t="n">
        <v>20</v>
      </c>
      <c r="O66" s="397" t="n"/>
      <c r="P66" s="398" t="n"/>
      <c r="Q66" s="398" t="n"/>
      <c r="R66" s="398" t="n"/>
      <c r="S66" s="607" t="n"/>
      <c r="T66" s="607" t="n"/>
      <c r="U66" s="481" t="inlineStr">
        <is>
          <t>Spare</t>
        </is>
      </c>
      <c r="V66" s="614" t="n"/>
    </row>
    <row r="67" ht="14.25" customHeight="1" s="521">
      <c r="A67" s="607" t="n"/>
      <c r="B67" s="394" t="n">
        <v>21</v>
      </c>
      <c r="C67" s="397" t="n"/>
      <c r="D67" s="398" t="n"/>
      <c r="E67" s="398" t="n"/>
      <c r="F67" s="398" t="n"/>
      <c r="G67" s="468" t="inlineStr">
        <is>
          <t>Spare</t>
        </is>
      </c>
      <c r="H67" s="607" t="n"/>
      <c r="I67" s="468" t="inlineStr">
        <is>
          <t>18-XZSL-62106</t>
        </is>
      </c>
      <c r="J67" s="469" t="inlineStr">
        <is>
          <t>18-XZSH-17101</t>
        </is>
      </c>
      <c r="M67" s="607" t="n"/>
      <c r="N67" s="394" t="n">
        <v>21</v>
      </c>
      <c r="O67" s="397" t="n"/>
      <c r="P67" s="398" t="n"/>
      <c r="Q67" s="398" t="n"/>
      <c r="R67" s="398" t="n"/>
      <c r="S67" s="607" t="n"/>
      <c r="T67" s="607" t="n"/>
      <c r="U67" s="481" t="inlineStr">
        <is>
          <t>Spare</t>
        </is>
      </c>
      <c r="V67" s="614" t="n"/>
    </row>
    <row r="68" ht="14.25" customHeight="1" s="521">
      <c r="A68" s="607" t="n"/>
      <c r="B68" s="394" t="n">
        <v>22</v>
      </c>
      <c r="C68" s="397" t="n"/>
      <c r="D68" s="398" t="n"/>
      <c r="E68" s="398" t="n"/>
      <c r="F68" s="398" t="n"/>
      <c r="G68" s="468" t="inlineStr">
        <is>
          <t>Spare</t>
        </is>
      </c>
      <c r="H68" s="607" t="n"/>
      <c r="I68" s="468" t="inlineStr">
        <is>
          <t>18-LS-17108</t>
        </is>
      </c>
      <c r="J68" s="469" t="inlineStr">
        <is>
          <t>18-XZSL-17101</t>
        </is>
      </c>
      <c r="M68" s="607" t="n"/>
      <c r="N68" s="394" t="n">
        <v>22</v>
      </c>
      <c r="O68" s="397" t="n"/>
      <c r="P68" s="398" t="n"/>
      <c r="Q68" s="398" t="n"/>
      <c r="R68" s="398" t="n"/>
      <c r="S68" s="607" t="n"/>
      <c r="T68" s="607" t="n"/>
      <c r="U68" s="481" t="inlineStr">
        <is>
          <t>Spare</t>
        </is>
      </c>
      <c r="V68" s="614" t="n"/>
    </row>
    <row r="69" ht="14.25" customHeight="1" s="521">
      <c r="A69" s="607" t="n"/>
      <c r="B69" s="394" t="n">
        <v>23</v>
      </c>
      <c r="C69" s="397" t="n"/>
      <c r="D69" s="398" t="n"/>
      <c r="E69" s="398" t="n"/>
      <c r="F69" s="398" t="n"/>
      <c r="G69" s="468" t="inlineStr">
        <is>
          <t>Spare</t>
        </is>
      </c>
      <c r="H69" s="607" t="n"/>
      <c r="I69" s="468" t="inlineStr">
        <is>
          <t>18-XZSH-17108</t>
        </is>
      </c>
      <c r="J69" s="469" t="inlineStr">
        <is>
          <t>18-XZSH-17102</t>
        </is>
      </c>
      <c r="M69" s="607" t="n"/>
      <c r="N69" s="394" t="n">
        <v>23</v>
      </c>
      <c r="O69" s="397" t="n"/>
      <c r="P69" s="398" t="n"/>
      <c r="Q69" s="398" t="n"/>
      <c r="R69" s="398" t="n"/>
      <c r="S69" s="607" t="n"/>
      <c r="T69" s="607" t="n"/>
      <c r="U69" s="481" t="inlineStr">
        <is>
          <t>Spare</t>
        </is>
      </c>
      <c r="V69" s="614" t="n"/>
    </row>
    <row r="70" ht="14.25" customHeight="1" s="521">
      <c r="A70" s="607" t="n"/>
      <c r="B70" s="394" t="n">
        <v>24</v>
      </c>
      <c r="C70" s="397" t="n"/>
      <c r="D70" s="398" t="n"/>
      <c r="E70" s="398" t="n"/>
      <c r="F70" s="398" t="n"/>
      <c r="G70" s="468" t="inlineStr">
        <is>
          <t>Spare</t>
        </is>
      </c>
      <c r="H70" s="607" t="n"/>
      <c r="I70" s="468" t="inlineStr">
        <is>
          <t>18-XZSL-17108</t>
        </is>
      </c>
      <c r="J70" s="469" t="inlineStr">
        <is>
          <t>18-XZSL-17102</t>
        </is>
      </c>
      <c r="M70" s="607" t="n"/>
      <c r="N70" s="394" t="n">
        <v>24</v>
      </c>
      <c r="O70" s="397" t="n"/>
      <c r="P70" s="398" t="n"/>
      <c r="Q70" s="398" t="n"/>
      <c r="R70" s="398" t="n"/>
      <c r="S70" s="607" t="n"/>
      <c r="T70" s="607" t="n"/>
      <c r="U70" s="481" t="inlineStr">
        <is>
          <t>Spare</t>
        </is>
      </c>
      <c r="V70" s="614" t="n"/>
    </row>
    <row r="71" ht="14.25" customHeight="1" s="521">
      <c r="A71" s="607" t="n"/>
      <c r="B71" s="394" t="n">
        <v>25</v>
      </c>
      <c r="C71" s="397" t="n"/>
      <c r="D71" s="398" t="n"/>
      <c r="E71" s="398" t="n"/>
      <c r="F71" s="398" t="n"/>
      <c r="G71" s="468" t="inlineStr">
        <is>
          <t>Spare</t>
        </is>
      </c>
      <c r="H71" s="607" t="n"/>
      <c r="I71" s="468" t="inlineStr">
        <is>
          <t>18-XZSH-17111</t>
        </is>
      </c>
      <c r="J71" s="469" t="inlineStr">
        <is>
          <t>18-XZSH-17103</t>
        </is>
      </c>
      <c r="M71" s="607" t="n"/>
      <c r="N71" s="394" t="n">
        <v>25</v>
      </c>
      <c r="O71" s="397" t="n"/>
      <c r="P71" s="398" t="n"/>
      <c r="Q71" s="398" t="n"/>
      <c r="R71" s="398" t="n"/>
      <c r="S71" s="607" t="n"/>
      <c r="T71" s="607" t="n"/>
      <c r="U71" s="481" t="inlineStr">
        <is>
          <t>Spare</t>
        </is>
      </c>
      <c r="V71" s="614" t="n"/>
    </row>
    <row r="72" ht="14.25" customHeight="1" s="521">
      <c r="A72" s="607" t="n"/>
      <c r="B72" s="394" t="n">
        <v>26</v>
      </c>
      <c r="C72" s="397" t="n"/>
      <c r="D72" s="398" t="n"/>
      <c r="E72" s="398" t="n"/>
      <c r="F72" s="398" t="n"/>
      <c r="G72" s="468" t="inlineStr">
        <is>
          <t>Spare</t>
        </is>
      </c>
      <c r="H72" s="607" t="n"/>
      <c r="I72" s="468" t="inlineStr">
        <is>
          <t>18-XZSL-17111</t>
        </is>
      </c>
      <c r="J72" s="469" t="inlineStr">
        <is>
          <t>18-XZSL-17103</t>
        </is>
      </c>
      <c r="M72" s="607" t="n"/>
      <c r="N72" s="394" t="n">
        <v>26</v>
      </c>
      <c r="O72" s="397" t="n"/>
      <c r="P72" s="398" t="n"/>
      <c r="Q72" s="398" t="n"/>
      <c r="R72" s="398" t="n"/>
      <c r="S72" s="607" t="n"/>
      <c r="T72" s="607" t="n"/>
      <c r="U72" s="481" t="inlineStr">
        <is>
          <t>Spare</t>
        </is>
      </c>
      <c r="V72" s="614" t="n"/>
    </row>
    <row r="73" ht="14.25" customHeight="1" s="521">
      <c r="A73" s="607" t="n"/>
      <c r="B73" s="394" t="n">
        <v>27</v>
      </c>
      <c r="C73" s="397" t="n"/>
      <c r="D73" s="398" t="n"/>
      <c r="E73" s="398" t="n"/>
      <c r="F73" s="398" t="n"/>
      <c r="G73" s="468" t="inlineStr">
        <is>
          <t>Spare</t>
        </is>
      </c>
      <c r="H73" s="607" t="n"/>
      <c r="I73" s="468" t="inlineStr">
        <is>
          <t>Spare</t>
        </is>
      </c>
      <c r="J73" s="469" t="inlineStr">
        <is>
          <t>18-XZSH-17105</t>
        </is>
      </c>
      <c r="M73" s="607" t="n"/>
      <c r="N73" s="394" t="n">
        <v>27</v>
      </c>
      <c r="O73" s="397" t="n"/>
      <c r="P73" s="398" t="n"/>
      <c r="Q73" s="398" t="n"/>
      <c r="R73" s="398" t="n"/>
      <c r="S73" s="607" t="n"/>
      <c r="T73" s="607" t="n"/>
      <c r="U73" s="481" t="inlineStr">
        <is>
          <t>Spare</t>
        </is>
      </c>
      <c r="V73" s="614" t="n"/>
    </row>
    <row r="74" ht="14.25" customHeight="1" s="521">
      <c r="A74" s="607" t="n"/>
      <c r="B74" s="394" t="n">
        <v>28</v>
      </c>
      <c r="C74" s="397" t="n"/>
      <c r="D74" s="398" t="n"/>
      <c r="E74" s="398" t="n"/>
      <c r="F74" s="398" t="n"/>
      <c r="G74" s="468" t="inlineStr">
        <is>
          <t>Spare</t>
        </is>
      </c>
      <c r="H74" s="607" t="n"/>
      <c r="I74" s="468" t="inlineStr">
        <is>
          <t>Spare</t>
        </is>
      </c>
      <c r="J74" s="469" t="inlineStr">
        <is>
          <t>18-XZSL-17105</t>
        </is>
      </c>
      <c r="M74" s="607" t="n"/>
      <c r="N74" s="394" t="n">
        <v>28</v>
      </c>
      <c r="O74" s="397" t="n"/>
      <c r="P74" s="398" t="n"/>
      <c r="Q74" s="398" t="n"/>
      <c r="R74" s="398" t="n"/>
      <c r="S74" s="607" t="n"/>
      <c r="T74" s="607" t="n"/>
      <c r="U74" s="481" t="inlineStr">
        <is>
          <t>Spare</t>
        </is>
      </c>
      <c r="V74" s="614" t="n"/>
    </row>
    <row r="75" ht="14.25" customHeight="1" s="521">
      <c r="A75" s="607" t="n"/>
      <c r="B75" s="394" t="n">
        <v>29</v>
      </c>
      <c r="C75" s="397" t="n"/>
      <c r="D75" s="398" t="n"/>
      <c r="E75" s="398" t="n"/>
      <c r="F75" s="398" t="n"/>
      <c r="G75" s="468" t="inlineStr">
        <is>
          <t>Spare</t>
        </is>
      </c>
      <c r="H75" s="607" t="n"/>
      <c r="I75" s="468" t="inlineStr">
        <is>
          <t>Spare</t>
        </is>
      </c>
      <c r="J75" s="469" t="inlineStr">
        <is>
          <t>Spare</t>
        </is>
      </c>
      <c r="M75" s="607" t="n"/>
      <c r="N75" s="394" t="n">
        <v>29</v>
      </c>
      <c r="O75" s="397" t="n"/>
      <c r="P75" s="398" t="n"/>
      <c r="Q75" s="398" t="n"/>
      <c r="R75" s="398" t="n"/>
      <c r="S75" s="607" t="n"/>
      <c r="T75" s="607" t="n"/>
      <c r="U75" s="481" t="inlineStr">
        <is>
          <t>Spare</t>
        </is>
      </c>
      <c r="V75" s="614" t="n"/>
    </row>
    <row r="76" ht="14.25" customHeight="1" s="521">
      <c r="A76" s="607" t="n"/>
      <c r="B76" s="394" t="n">
        <v>30</v>
      </c>
      <c r="C76" s="397" t="n"/>
      <c r="D76" s="398" t="n"/>
      <c r="E76" s="398" t="n"/>
      <c r="F76" s="398" t="n"/>
      <c r="G76" s="468" t="inlineStr">
        <is>
          <t>Spare</t>
        </is>
      </c>
      <c r="H76" s="607" t="n"/>
      <c r="I76" s="468" t="inlineStr">
        <is>
          <t>Spare</t>
        </is>
      </c>
      <c r="J76" s="469" t="inlineStr">
        <is>
          <t>Spare</t>
        </is>
      </c>
      <c r="M76" s="607" t="n"/>
      <c r="N76" s="394" t="n">
        <v>30</v>
      </c>
      <c r="O76" s="397" t="n"/>
      <c r="P76" s="398" t="n"/>
      <c r="Q76" s="398" t="n"/>
      <c r="R76" s="398" t="n"/>
      <c r="S76" s="607" t="n"/>
      <c r="T76" s="607" t="n"/>
      <c r="U76" s="481" t="inlineStr">
        <is>
          <t>Spare</t>
        </is>
      </c>
      <c r="V76" s="614" t="n"/>
    </row>
    <row r="77" ht="14.25" customHeight="1" s="521">
      <c r="A77" s="607" t="n"/>
      <c r="B77" s="394" t="n">
        <v>31</v>
      </c>
      <c r="C77" s="397" t="n"/>
      <c r="D77" s="398" t="n"/>
      <c r="E77" s="398" t="n"/>
      <c r="F77" s="398" t="n"/>
      <c r="G77" s="468" t="inlineStr">
        <is>
          <t>Spare</t>
        </is>
      </c>
      <c r="H77" s="607" t="n"/>
      <c r="I77" s="468" t="inlineStr">
        <is>
          <t>Spare</t>
        </is>
      </c>
      <c r="J77" s="469" t="inlineStr">
        <is>
          <t>Spare</t>
        </is>
      </c>
      <c r="M77" s="607" t="n"/>
      <c r="N77" s="394" t="n">
        <v>31</v>
      </c>
      <c r="O77" s="397" t="n"/>
      <c r="P77" s="398" t="n"/>
      <c r="Q77" s="398" t="n"/>
      <c r="R77" s="398" t="n"/>
      <c r="S77" s="607" t="n"/>
      <c r="T77" s="607" t="n"/>
      <c r="U77" s="481" t="inlineStr">
        <is>
          <t>Spare</t>
        </is>
      </c>
      <c r="V77" s="614" t="n"/>
    </row>
    <row r="78" ht="14.25" customHeight="1" s="521" thickBot="1">
      <c r="A78" s="608" t="n"/>
      <c r="B78" s="399" t="n">
        <v>32</v>
      </c>
      <c r="C78" s="400" t="n"/>
      <c r="D78" s="401" t="n"/>
      <c r="E78" s="401" t="n"/>
      <c r="F78" s="401" t="n"/>
      <c r="G78" s="470" t="inlineStr">
        <is>
          <t>Spare</t>
        </is>
      </c>
      <c r="H78" s="618" t="n"/>
      <c r="I78" s="470" t="inlineStr">
        <is>
          <t>Spare</t>
        </is>
      </c>
      <c r="J78" s="471" t="inlineStr">
        <is>
          <t>Spare</t>
        </is>
      </c>
      <c r="M78" s="608" t="n"/>
      <c r="N78" s="399" t="n">
        <v>32</v>
      </c>
      <c r="O78" s="400" t="n"/>
      <c r="P78" s="401" t="n"/>
      <c r="Q78" s="401" t="n"/>
      <c r="R78" s="401" t="n"/>
      <c r="S78" s="618" t="n"/>
      <c r="T78" s="618" t="n"/>
      <c r="U78" s="482" t="inlineStr">
        <is>
          <t>Spare</t>
        </is>
      </c>
      <c r="V78" s="621" t="n"/>
    </row>
    <row r="79">
      <c r="A79" s="598" t="inlineStr">
        <is>
          <t>I/O numbeE</t>
        </is>
      </c>
      <c r="B79" s="599" t="n"/>
      <c r="C79" s="402">
        <f>SUM(C44-COUNTIF(C47:C62,"Spare"))</f>
        <v/>
      </c>
      <c r="D79" s="402">
        <f>SUM(D44-COUNTIF(D47:D62,"Spare"))</f>
        <v/>
      </c>
      <c r="E79" s="402">
        <f>SUM(E44-COUNTIF(E47:E62,"Spare"))</f>
        <v/>
      </c>
      <c r="F79" s="402">
        <f>SUM(F44-COUNTIF(F47:F62,"Spare"))</f>
        <v/>
      </c>
      <c r="G79" s="402">
        <f>SUM(G44-COUNTIF(G47:G78,"Spare"))</f>
        <v/>
      </c>
      <c r="H79" s="402">
        <f>SUM(H44-COUNTIF(H47:H62,"Spare"))</f>
        <v/>
      </c>
      <c r="I79" s="402">
        <f>SUM(I44-COUNTIF(I47:I78,"Spare"))</f>
        <v/>
      </c>
      <c r="J79" s="402">
        <f>SUM(J44-COUNTIF(J47:J78,"Spare"))</f>
        <v/>
      </c>
      <c r="K79" s="9">
        <f>SUM(C79:J79)</f>
        <v/>
      </c>
      <c r="M79" s="598" t="inlineStr">
        <is>
          <t>I/O numbeE</t>
        </is>
      </c>
      <c r="N79" s="599" t="n"/>
      <c r="O79" s="402">
        <f>SUM(O44-COUNTIF(O47:O62,"Spare"))</f>
        <v/>
      </c>
      <c r="P79" s="402">
        <f>SUM(P44-COUNTIF(P47:P62,"Spare"))</f>
        <v/>
      </c>
      <c r="Q79" s="402">
        <f>SUM(Q44-COUNTIF(Q47:Q62,"Spare"))</f>
        <v/>
      </c>
      <c r="R79" s="402">
        <f>SUM(R44-COUNTIF(R47:R62,"Spare"))</f>
        <v/>
      </c>
      <c r="S79" s="402">
        <f>SUM(S44-COUNTIF(S47:S62,"Spare"))</f>
        <v/>
      </c>
      <c r="T79" s="402">
        <f>SUM(T44-COUNTIF(T47:T62,"Spare"))</f>
        <v/>
      </c>
      <c r="U79" s="402">
        <f>SUM(U44-COUNTIF(U47:U78,"Spare"))</f>
        <v/>
      </c>
      <c r="V79" s="402">
        <f>SUM(V44-COUNTIF(V47:V62,"Spare"))</f>
        <v/>
      </c>
      <c r="W79" s="9">
        <f>SUM(O79:V79)</f>
        <v/>
      </c>
    </row>
    <row r="81" ht="14.25" customHeight="1" s="521" thickBot="1"/>
    <row r="82" ht="14.25" customHeight="1" s="521" thickBot="1">
      <c r="A82" s="387" t="n"/>
      <c r="B82" s="388" t="n"/>
      <c r="C82" s="600" t="inlineStr">
        <is>
          <t>FCS0304 Node 3</t>
        </is>
      </c>
      <c r="D82" s="601" t="n"/>
      <c r="E82" s="601" t="n"/>
      <c r="F82" s="601" t="n"/>
      <c r="G82" s="601" t="n"/>
      <c r="H82" s="601" t="n"/>
      <c r="I82" s="601" t="n"/>
      <c r="J82" s="602" t="n"/>
      <c r="M82" s="387" t="n"/>
      <c r="N82" s="388" t="n"/>
      <c r="O82" s="600" t="inlineStr">
        <is>
          <t>FCS0304 Node 8</t>
        </is>
      </c>
      <c r="P82" s="601" t="n"/>
      <c r="Q82" s="601" t="n"/>
      <c r="R82" s="601" t="n"/>
      <c r="S82" s="601" t="n"/>
      <c r="T82" s="601" t="n"/>
      <c r="U82" s="601" t="n"/>
      <c r="V82" s="602" t="n"/>
    </row>
    <row r="83">
      <c r="A83" s="387" t="n"/>
      <c r="B83" s="603" t="inlineStr">
        <is>
          <t>Channel</t>
        </is>
      </c>
      <c r="C83" s="409" t="inlineStr">
        <is>
          <t>Slot 1</t>
        </is>
      </c>
      <c r="D83" s="410" t="inlineStr">
        <is>
          <t>Slot 2</t>
        </is>
      </c>
      <c r="E83" s="426" t="inlineStr">
        <is>
          <t>Slot 3</t>
        </is>
      </c>
      <c r="F83" s="426" t="inlineStr">
        <is>
          <t>Slot 4</t>
        </is>
      </c>
      <c r="G83" s="612" t="inlineStr">
        <is>
          <t xml:space="preserve">Slot 5 </t>
        </is>
      </c>
      <c r="H83" s="612" t="inlineStr">
        <is>
          <t>Slot 6</t>
        </is>
      </c>
      <c r="I83" s="458" t="inlineStr">
        <is>
          <t>Slot 7</t>
        </is>
      </c>
      <c r="J83" s="459" t="inlineStr">
        <is>
          <t>Slot 8</t>
        </is>
      </c>
      <c r="M83" s="387" t="n"/>
      <c r="N83" s="603" t="inlineStr">
        <is>
          <t>Channel</t>
        </is>
      </c>
      <c r="O83" s="436" t="inlineStr">
        <is>
          <t>Slot 1</t>
        </is>
      </c>
      <c r="P83" s="442" t="inlineStr">
        <is>
          <t>Slot 2</t>
        </is>
      </c>
      <c r="Q83" s="442" t="inlineStr">
        <is>
          <t>Slot 3</t>
        </is>
      </c>
      <c r="R83" s="442" t="inlineStr">
        <is>
          <t>Slot 4</t>
        </is>
      </c>
      <c r="S83" s="612" t="inlineStr">
        <is>
          <t xml:space="preserve">Slot 5 </t>
        </is>
      </c>
      <c r="T83" s="612" t="inlineStr">
        <is>
          <t>Slot 6</t>
        </is>
      </c>
      <c r="U83" s="474" t="inlineStr">
        <is>
          <t>Slot 7</t>
        </is>
      </c>
      <c r="V83" s="475" t="inlineStr">
        <is>
          <t>Slot 8</t>
        </is>
      </c>
    </row>
    <row r="84">
      <c r="A84" s="387" t="n"/>
      <c r="B84" s="604" t="n"/>
      <c r="C84" s="411" t="inlineStr">
        <is>
          <t>AAI143-H</t>
        </is>
      </c>
      <c r="D84" s="412" t="inlineStr">
        <is>
          <t>AAI143-H</t>
        </is>
      </c>
      <c r="E84" s="427" t="inlineStr">
        <is>
          <t>AAI543-H</t>
        </is>
      </c>
      <c r="F84" s="427" t="inlineStr">
        <is>
          <t>AAI543-H</t>
        </is>
      </c>
      <c r="G84" s="391" t="inlineStr">
        <is>
          <t>ALE111</t>
        </is>
      </c>
      <c r="H84" s="391" t="inlineStr">
        <is>
          <t>ADCV01</t>
        </is>
      </c>
      <c r="I84" s="460" t="inlineStr">
        <is>
          <t>ADV151-P</t>
        </is>
      </c>
      <c r="J84" s="461" t="inlineStr">
        <is>
          <t>ADV151-P</t>
        </is>
      </c>
      <c r="M84" s="387" t="n"/>
      <c r="N84" s="604" t="n"/>
      <c r="O84" s="437" t="inlineStr">
        <is>
          <t>AAI143-H</t>
        </is>
      </c>
      <c r="P84" s="443" t="inlineStr">
        <is>
          <t>AAI143-H</t>
        </is>
      </c>
      <c r="Q84" s="443" t="inlineStr">
        <is>
          <t>AAI143-H</t>
        </is>
      </c>
      <c r="R84" s="443" t="inlineStr">
        <is>
          <t>AAI143-H</t>
        </is>
      </c>
      <c r="S84" s="391" t="inlineStr">
        <is>
          <t>ADCV01</t>
        </is>
      </c>
      <c r="T84" s="391" t="inlineStr">
        <is>
          <t>ADCV01</t>
        </is>
      </c>
      <c r="U84" s="421" t="inlineStr">
        <is>
          <t>ADV551-P</t>
        </is>
      </c>
      <c r="V84" s="476" t="inlineStr">
        <is>
          <t>ADV551-P</t>
        </is>
      </c>
    </row>
    <row r="85">
      <c r="A85" s="387" t="n"/>
      <c r="B85" s="604" t="n"/>
      <c r="C85" s="413" t="n">
        <v>16</v>
      </c>
      <c r="D85" s="414" t="n"/>
      <c r="E85" s="428" t="n">
        <v>16</v>
      </c>
      <c r="F85" s="428" t="n"/>
      <c r="G85" s="392" t="inlineStr">
        <is>
          <t>modbus</t>
        </is>
      </c>
      <c r="H85" s="392" t="n"/>
      <c r="I85" s="462" t="n">
        <v>32</v>
      </c>
      <c r="J85" s="463" t="n">
        <v>32</v>
      </c>
      <c r="M85" s="387" t="n"/>
      <c r="N85" s="604" t="n"/>
      <c r="O85" s="438" t="n">
        <v>16</v>
      </c>
      <c r="P85" s="444" t="n">
        <v>16</v>
      </c>
      <c r="Q85" s="444" t="n">
        <v>16</v>
      </c>
      <c r="R85" s="444" t="n">
        <v>16</v>
      </c>
      <c r="S85" s="392" t="n"/>
      <c r="T85" s="392" t="n"/>
      <c r="U85" s="422" t="n">
        <v>32</v>
      </c>
      <c r="V85" s="477" t="n"/>
    </row>
    <row r="86">
      <c r="A86" s="387" t="n"/>
      <c r="B86" s="604" t="n"/>
      <c r="C86" s="434" t="inlineStr">
        <is>
          <t>IS</t>
        </is>
      </c>
      <c r="D86" s="435" t="inlineStr">
        <is>
          <t>R</t>
        </is>
      </c>
      <c r="E86" s="435" t="inlineStr">
        <is>
          <t>IS</t>
        </is>
      </c>
      <c r="F86" s="435" t="inlineStr">
        <is>
          <t>R</t>
        </is>
      </c>
      <c r="G86" s="391" t="n"/>
      <c r="H86" s="391" t="n"/>
      <c r="I86" s="443" t="inlineStr">
        <is>
          <t>MI</t>
        </is>
      </c>
      <c r="J86" s="498" t="inlineStr">
        <is>
          <t>MI</t>
        </is>
      </c>
      <c r="M86" s="387" t="n"/>
      <c r="N86" s="604" t="n"/>
      <c r="O86" s="434" t="inlineStr">
        <is>
          <t>IS</t>
        </is>
      </c>
      <c r="P86" s="435" t="inlineStr">
        <is>
          <t>IS</t>
        </is>
      </c>
      <c r="Q86" s="435" t="inlineStr">
        <is>
          <t>IS</t>
        </is>
      </c>
      <c r="R86" s="435" t="inlineStr">
        <is>
          <t>IS</t>
        </is>
      </c>
      <c r="S86" s="391" t="n"/>
      <c r="T86" s="391" t="n"/>
      <c r="U86" s="503" t="inlineStr">
        <is>
          <t>Dry</t>
        </is>
      </c>
      <c r="V86" s="504" t="inlineStr">
        <is>
          <t>R</t>
        </is>
      </c>
    </row>
    <row r="87" ht="14.25" customHeight="1" s="521" thickBot="1">
      <c r="A87" s="387" t="n"/>
      <c r="B87" s="605" t="n"/>
      <c r="C87" s="415" t="n"/>
      <c r="D87" s="416" t="n"/>
      <c r="E87" s="429" t="n"/>
      <c r="F87" s="429" t="n"/>
      <c r="G87" s="393" t="n"/>
      <c r="H87" s="393" t="n"/>
      <c r="I87" s="464" t="n"/>
      <c r="J87" s="465" t="n"/>
      <c r="M87" s="387" t="n"/>
      <c r="N87" s="605" t="n"/>
      <c r="O87" s="439" t="n"/>
      <c r="P87" s="445" t="n"/>
      <c r="Q87" s="445" t="n"/>
      <c r="R87" s="445" t="n"/>
      <c r="S87" s="393" t="n"/>
      <c r="T87" s="393" t="n"/>
      <c r="U87" s="478" t="n"/>
      <c r="V87" s="479" t="n"/>
    </row>
    <row r="88" ht="14.25" customHeight="1" s="521">
      <c r="A88" s="606" t="inlineStr">
        <is>
          <t>Node 3</t>
        </is>
      </c>
      <c r="B88" s="394" t="n">
        <v>1</v>
      </c>
      <c r="C88" s="417" t="inlineStr">
        <is>
          <t>18-PT-61109</t>
        </is>
      </c>
      <c r="D88" s="609" t="n"/>
      <c r="E88" s="430" t="inlineStr">
        <is>
          <t>18-PV-17106A</t>
        </is>
      </c>
      <c r="F88" s="610" t="n"/>
      <c r="G88" s="611" t="n"/>
      <c r="H88" s="611" t="n"/>
      <c r="I88" s="466" t="inlineStr">
        <is>
          <t>18-XZSH-17104</t>
        </is>
      </c>
      <c r="J88" s="467" t="inlineStr">
        <is>
          <t>18-XZSH-66105</t>
        </is>
      </c>
      <c r="M88" s="606" t="inlineStr">
        <is>
          <t>Node 8</t>
        </is>
      </c>
      <c r="N88" s="394" t="n">
        <v>1</v>
      </c>
      <c r="O88" s="440" t="inlineStr">
        <is>
          <t>18-TT-62302</t>
        </is>
      </c>
      <c r="P88" s="446" t="inlineStr">
        <is>
          <t>18-TT-61203</t>
        </is>
      </c>
      <c r="Q88" s="446" t="inlineStr">
        <is>
          <t>18-TT-61107</t>
        </is>
      </c>
      <c r="R88" s="446" t="inlineStr">
        <is>
          <t>18-TT-61103</t>
        </is>
      </c>
      <c r="S88" s="611" t="n"/>
      <c r="T88" s="611" t="n"/>
      <c r="U88" s="480" t="inlineStr">
        <is>
          <t>18-HS-21103P</t>
        </is>
      </c>
      <c r="V88" s="619" t="n"/>
    </row>
    <row r="89" ht="14.25" customHeight="1" s="521">
      <c r="A89" s="607" t="n"/>
      <c r="B89" s="394" t="n">
        <v>2</v>
      </c>
      <c r="C89" s="418" t="inlineStr">
        <is>
          <t>18-PT-61202</t>
        </is>
      </c>
      <c r="D89" s="607" t="n"/>
      <c r="E89" s="431" t="inlineStr">
        <is>
          <t>18-PV-17106B</t>
        </is>
      </c>
      <c r="F89" s="607" t="n"/>
      <c r="G89" s="607" t="n"/>
      <c r="H89" s="607" t="n"/>
      <c r="I89" s="468" t="inlineStr">
        <is>
          <t>18-XZSL-17104</t>
        </is>
      </c>
      <c r="J89" s="469" t="inlineStr">
        <is>
          <t>18-XZSL-66105</t>
        </is>
      </c>
      <c r="M89" s="607" t="n"/>
      <c r="N89" s="394" t="n">
        <v>2</v>
      </c>
      <c r="O89" s="441" t="inlineStr">
        <is>
          <t>18-PT-62303</t>
        </is>
      </c>
      <c r="P89" s="447" t="inlineStr">
        <is>
          <t>18-TT-62107</t>
        </is>
      </c>
      <c r="Q89" s="447" t="inlineStr">
        <is>
          <t>18-TT-61108</t>
        </is>
      </c>
      <c r="R89" s="447" t="inlineStr">
        <is>
          <t>18-TT-61201</t>
        </is>
      </c>
      <c r="S89" s="607" t="n"/>
      <c r="T89" s="607" t="n"/>
      <c r="U89" s="481" t="inlineStr">
        <is>
          <t>18-HS-21104P</t>
        </is>
      </c>
      <c r="V89" s="614" t="n"/>
    </row>
    <row r="90" ht="14.25" customHeight="1" s="521">
      <c r="A90" s="607" t="n"/>
      <c r="B90" s="394" t="n">
        <v>3</v>
      </c>
      <c r="C90" s="418" t="inlineStr">
        <is>
          <t>18-PT-61204</t>
        </is>
      </c>
      <c r="D90" s="607" t="n"/>
      <c r="E90" s="431" t="inlineStr">
        <is>
          <t>18-PV-17301</t>
        </is>
      </c>
      <c r="F90" s="607" t="n"/>
      <c r="G90" s="607" t="n"/>
      <c r="H90" s="607" t="n"/>
      <c r="I90" s="468" t="inlineStr">
        <is>
          <t>18-XZSH-17106</t>
        </is>
      </c>
      <c r="J90" s="469" t="inlineStr">
        <is>
          <t>18-XZSH-66106</t>
        </is>
      </c>
      <c r="M90" s="607" t="n"/>
      <c r="N90" s="394" t="n">
        <v>3</v>
      </c>
      <c r="O90" s="441" t="inlineStr">
        <is>
          <t>18-PT-61281A</t>
        </is>
      </c>
      <c r="P90" s="447" t="inlineStr">
        <is>
          <t>18-TT-62108</t>
        </is>
      </c>
      <c r="Q90" s="447" t="inlineStr">
        <is>
          <t>18-TT-61208</t>
        </is>
      </c>
      <c r="R90" s="447" t="inlineStr">
        <is>
          <t>18-TT-61209</t>
        </is>
      </c>
      <c r="S90" s="607" t="n"/>
      <c r="T90" s="607" t="n"/>
      <c r="U90" s="481" t="inlineStr">
        <is>
          <t>18-HS-21102P</t>
        </is>
      </c>
      <c r="V90" s="614" t="n"/>
    </row>
    <row r="91" ht="14.25" customHeight="1" s="521">
      <c r="A91" s="607" t="n"/>
      <c r="B91" s="394" t="n">
        <v>4</v>
      </c>
      <c r="C91" s="418" t="inlineStr">
        <is>
          <t>18-PT-62104</t>
        </is>
      </c>
      <c r="D91" s="607" t="n"/>
      <c r="E91" s="431" t="inlineStr">
        <is>
          <t>18-PV-17302A</t>
        </is>
      </c>
      <c r="F91" s="607" t="n"/>
      <c r="G91" s="607" t="n"/>
      <c r="H91" s="607" t="n"/>
      <c r="I91" s="468" t="inlineStr">
        <is>
          <t>18-XZSL-17106</t>
        </is>
      </c>
      <c r="J91" s="469" t="inlineStr">
        <is>
          <t>18-XZSL-66106</t>
        </is>
      </c>
      <c r="M91" s="607" t="n"/>
      <c r="N91" s="394" t="n">
        <v>4</v>
      </c>
      <c r="O91" s="441" t="inlineStr">
        <is>
          <t>18-PT-61281B</t>
        </is>
      </c>
      <c r="P91" s="447" t="inlineStr">
        <is>
          <t>18-TT-62203</t>
        </is>
      </c>
      <c r="Q91" s="447" t="inlineStr">
        <is>
          <t>18-FT-61101</t>
        </is>
      </c>
      <c r="R91" s="447" t="inlineStr">
        <is>
          <t>18-PDT-61211</t>
        </is>
      </c>
      <c r="S91" s="607" t="n"/>
      <c r="T91" s="607" t="n"/>
      <c r="U91" s="481" t="inlineStr">
        <is>
          <t>18-HS-23101P</t>
        </is>
      </c>
      <c r="V91" s="614" t="n"/>
    </row>
    <row r="92" ht="14.25" customHeight="1" s="521">
      <c r="A92" s="607" t="n"/>
      <c r="B92" s="394" t="n">
        <v>5</v>
      </c>
      <c r="C92" s="418" t="inlineStr">
        <is>
          <t>18-FT-61202</t>
        </is>
      </c>
      <c r="D92" s="607" t="n"/>
      <c r="E92" s="431" t="inlineStr">
        <is>
          <t>18-PV-17302B</t>
        </is>
      </c>
      <c r="F92" s="607" t="n"/>
      <c r="G92" s="607" t="n"/>
      <c r="H92" s="607" t="n"/>
      <c r="I92" s="468" t="inlineStr">
        <is>
          <t>18-XZSH-17107</t>
        </is>
      </c>
      <c r="J92" s="469" t="inlineStr">
        <is>
          <t>18-XZH-35201</t>
        </is>
      </c>
      <c r="M92" s="607" t="n"/>
      <c r="N92" s="394" t="n">
        <v>5</v>
      </c>
      <c r="O92" s="441" t="inlineStr">
        <is>
          <t>18-PT-61283</t>
        </is>
      </c>
      <c r="P92" s="447" t="inlineStr">
        <is>
          <t>18-FT-62201</t>
        </is>
      </c>
      <c r="Q92" s="447" t="inlineStr">
        <is>
          <t>18-TT-61104</t>
        </is>
      </c>
      <c r="R92" s="447" t="inlineStr">
        <is>
          <t>18-FT-62202</t>
        </is>
      </c>
      <c r="S92" s="607" t="n"/>
      <c r="T92" s="607" t="n"/>
      <c r="U92" s="481" t="inlineStr">
        <is>
          <t>18-HS-23102P</t>
        </is>
      </c>
      <c r="V92" s="614" t="n"/>
    </row>
    <row r="93" ht="14.25" customHeight="1" s="521">
      <c r="A93" s="607" t="n"/>
      <c r="B93" s="394" t="n">
        <v>6</v>
      </c>
      <c r="C93" s="418" t="inlineStr">
        <is>
          <t>18-TT-61105</t>
        </is>
      </c>
      <c r="D93" s="607" t="n"/>
      <c r="E93" s="431" t="inlineStr">
        <is>
          <t>18-FI-17105B</t>
        </is>
      </c>
      <c r="F93" s="607" t="n"/>
      <c r="G93" s="607" t="n"/>
      <c r="H93" s="607" t="n"/>
      <c r="I93" s="468" t="inlineStr">
        <is>
          <t>18-XZSL-17107</t>
        </is>
      </c>
      <c r="J93" s="469" t="inlineStr">
        <is>
          <t>18-XZL-35201</t>
        </is>
      </c>
      <c r="M93" s="607" t="n"/>
      <c r="N93" s="394" t="n">
        <v>6</v>
      </c>
      <c r="O93" s="441" t="inlineStr">
        <is>
          <t>18-PT-62181A</t>
        </is>
      </c>
      <c r="P93" s="447" t="inlineStr">
        <is>
          <t>18-LT-63103</t>
        </is>
      </c>
      <c r="Q93" s="447" t="inlineStr">
        <is>
          <t>18-TT-61106</t>
        </is>
      </c>
      <c r="R93" s="447" t="inlineStr">
        <is>
          <t>18-PT-17202</t>
        </is>
      </c>
      <c r="S93" s="607" t="n"/>
      <c r="T93" s="607" t="n"/>
      <c r="U93" s="481" t="inlineStr">
        <is>
          <t>18-HS-23105P</t>
        </is>
      </c>
      <c r="V93" s="614" t="n"/>
    </row>
    <row r="94" ht="14.25" customHeight="1" s="521">
      <c r="A94" s="607" t="n"/>
      <c r="B94" s="394" t="n">
        <v>7</v>
      </c>
      <c r="C94" s="418" t="inlineStr">
        <is>
          <t>18-PT-61103</t>
        </is>
      </c>
      <c r="D94" s="607" t="n"/>
      <c r="E94" s="431" t="inlineStr">
        <is>
          <t>18-LI-17102</t>
        </is>
      </c>
      <c r="F94" s="607" t="n"/>
      <c r="G94" s="607" t="n"/>
      <c r="H94" s="607" t="n"/>
      <c r="I94" s="468" t="inlineStr">
        <is>
          <t>18-XZSH-21101</t>
        </is>
      </c>
      <c r="J94" s="469" t="inlineStr">
        <is>
          <t>18-XZH-35202</t>
        </is>
      </c>
      <c r="M94" s="607" t="n"/>
      <c r="N94" s="394" t="n">
        <v>7</v>
      </c>
      <c r="O94" s="441" t="inlineStr">
        <is>
          <t>18-PT-62181B</t>
        </is>
      </c>
      <c r="P94" s="447" t="inlineStr">
        <is>
          <t>18-TT-61205</t>
        </is>
      </c>
      <c r="Q94" s="447" t="inlineStr">
        <is>
          <t>18-TT-62101</t>
        </is>
      </c>
      <c r="R94" s="447" t="inlineStr">
        <is>
          <t>18-PT-17204</t>
        </is>
      </c>
      <c r="S94" s="607" t="n"/>
      <c r="T94" s="607" t="n"/>
      <c r="U94" s="481" t="inlineStr">
        <is>
          <t>18-HS-24101P</t>
        </is>
      </c>
      <c r="V94" s="614" t="n"/>
    </row>
    <row r="95" ht="14.25" customHeight="1" s="521">
      <c r="A95" s="607" t="n"/>
      <c r="B95" s="394" t="n">
        <v>8</v>
      </c>
      <c r="C95" s="418" t="inlineStr">
        <is>
          <t>18-PT-63104</t>
        </is>
      </c>
      <c r="D95" s="607" t="n"/>
      <c r="E95" s="431" t="inlineStr">
        <is>
          <t>18-LI-17103</t>
        </is>
      </c>
      <c r="F95" s="607" t="n"/>
      <c r="G95" s="607" t="n"/>
      <c r="H95" s="607" t="n"/>
      <c r="I95" s="468" t="inlineStr">
        <is>
          <t>18-XZSL-21101</t>
        </is>
      </c>
      <c r="J95" s="469" t="inlineStr">
        <is>
          <t>18-XZL-35202</t>
        </is>
      </c>
      <c r="M95" s="607" t="n"/>
      <c r="N95" s="394" t="n">
        <v>8</v>
      </c>
      <c r="O95" s="441" t="inlineStr">
        <is>
          <t>18-TT-61110</t>
        </is>
      </c>
      <c r="P95" s="447" t="inlineStr">
        <is>
          <t>18-TT-61206</t>
        </is>
      </c>
      <c r="Q95" s="447" t="inlineStr">
        <is>
          <t>18-TT-62102</t>
        </is>
      </c>
      <c r="R95" s="447" t="inlineStr">
        <is>
          <t>18-PT-17206</t>
        </is>
      </c>
      <c r="S95" s="607" t="n"/>
      <c r="T95" s="607" t="n"/>
      <c r="U95" s="481" t="inlineStr">
        <is>
          <t>18-HS-36106P</t>
        </is>
      </c>
      <c r="V95" s="614" t="n"/>
    </row>
    <row r="96" ht="14.25" customHeight="1" s="521">
      <c r="A96" s="607" t="n"/>
      <c r="B96" s="394" t="n">
        <v>9</v>
      </c>
      <c r="C96" s="418" t="inlineStr">
        <is>
          <t>18-LT-61202</t>
        </is>
      </c>
      <c r="D96" s="607" t="n"/>
      <c r="E96" s="431" t="inlineStr">
        <is>
          <t>18-LI-17104B</t>
        </is>
      </c>
      <c r="F96" s="607" t="n"/>
      <c r="G96" s="607" t="n"/>
      <c r="H96" s="607" t="n"/>
      <c r="I96" s="468" t="inlineStr">
        <is>
          <t>18-XZSH-21103</t>
        </is>
      </c>
      <c r="J96" s="469" t="inlineStr">
        <is>
          <t>18-XZH-35203</t>
        </is>
      </c>
      <c r="M96" s="607" t="n"/>
      <c r="N96" s="394" t="n">
        <v>9</v>
      </c>
      <c r="O96" s="441" t="inlineStr">
        <is>
          <t>18-TT-62301</t>
        </is>
      </c>
      <c r="P96" s="447" t="inlineStr">
        <is>
          <t>18-TT-63101</t>
        </is>
      </c>
      <c r="Q96" s="447" t="inlineStr">
        <is>
          <t>18-TT-62103</t>
        </is>
      </c>
      <c r="R96" s="447" t="inlineStr">
        <is>
          <t>18-PT-17208</t>
        </is>
      </c>
      <c r="S96" s="607" t="n"/>
      <c r="T96" s="607" t="n"/>
      <c r="U96" s="481" t="inlineStr">
        <is>
          <t>18-HS-66101P</t>
        </is>
      </c>
      <c r="V96" s="614" t="n"/>
    </row>
    <row r="97" ht="14.25" customHeight="1" s="521">
      <c r="A97" s="607" t="n"/>
      <c r="B97" s="394" t="n">
        <v>10</v>
      </c>
      <c r="C97" s="418" t="inlineStr">
        <is>
          <t>18-PT-62301</t>
        </is>
      </c>
      <c r="D97" s="607" t="n"/>
      <c r="E97" s="431" t="inlineStr">
        <is>
          <t>18-TI-21101</t>
        </is>
      </c>
      <c r="F97" s="607" t="n"/>
      <c r="G97" s="607" t="n"/>
      <c r="H97" s="607" t="n"/>
      <c r="I97" s="468" t="inlineStr">
        <is>
          <t>18-XZSL-21103</t>
        </is>
      </c>
      <c r="J97" s="469" t="inlineStr">
        <is>
          <t>18-XZL-35203</t>
        </is>
      </c>
      <c r="M97" s="607" t="n"/>
      <c r="N97" s="394" t="n">
        <v>10</v>
      </c>
      <c r="O97" s="441" t="inlineStr">
        <is>
          <t>18-TT-61102</t>
        </is>
      </c>
      <c r="P97" s="447" t="inlineStr">
        <is>
          <t>18-PT-62103</t>
        </is>
      </c>
      <c r="Q97" s="447" t="inlineStr">
        <is>
          <t>18-TT-62104</t>
        </is>
      </c>
      <c r="R97" s="447" t="inlineStr">
        <is>
          <t>18-LT-17107</t>
        </is>
      </c>
      <c r="S97" s="607" t="n"/>
      <c r="T97" s="607" t="n"/>
      <c r="U97" s="481" t="inlineStr">
        <is>
          <t>18-HS-92101P</t>
        </is>
      </c>
      <c r="V97" s="614" t="n"/>
    </row>
    <row r="98" ht="14.25" customHeight="1" s="521">
      <c r="A98" s="607" t="n"/>
      <c r="B98" s="394" t="n">
        <v>11</v>
      </c>
      <c r="C98" s="418" t="inlineStr">
        <is>
          <t>18-LT-66101</t>
        </is>
      </c>
      <c r="D98" s="607" t="n"/>
      <c r="E98" s="431" t="inlineStr">
        <is>
          <t>18-LI-21101</t>
        </is>
      </c>
      <c r="F98" s="607" t="n"/>
      <c r="G98" s="607" t="n"/>
      <c r="H98" s="607" t="n"/>
      <c r="I98" s="468" t="inlineStr">
        <is>
          <t>18-XZSH-21104</t>
        </is>
      </c>
      <c r="J98" s="469" t="inlineStr">
        <is>
          <t>18-XZH-35204</t>
        </is>
      </c>
      <c r="M98" s="607" t="n"/>
      <c r="N98" s="394" t="n">
        <v>11</v>
      </c>
      <c r="O98" s="441" t="inlineStr">
        <is>
          <t>18-TT-61109</t>
        </is>
      </c>
      <c r="P98" s="447" t="inlineStr">
        <is>
          <t>18-PDT-61104</t>
        </is>
      </c>
      <c r="Q98" s="447" t="inlineStr">
        <is>
          <t>18-PDT-62101</t>
        </is>
      </c>
      <c r="R98" s="447" t="inlineStr">
        <is>
          <t>Spare</t>
        </is>
      </c>
      <c r="S98" s="607" t="n"/>
      <c r="T98" s="607" t="n"/>
      <c r="U98" s="481" t="inlineStr">
        <is>
          <t>18-HS-92102P</t>
        </is>
      </c>
      <c r="V98" s="614" t="n"/>
    </row>
    <row r="99" ht="14.25" customHeight="1" s="521">
      <c r="A99" s="607" t="n"/>
      <c r="B99" s="394" t="n">
        <v>12</v>
      </c>
      <c r="C99" s="418" t="inlineStr">
        <is>
          <t>18-LT-23103</t>
        </is>
      </c>
      <c r="D99" s="607" t="n"/>
      <c r="E99" s="431" t="inlineStr">
        <is>
          <t>Spare</t>
        </is>
      </c>
      <c r="F99" s="607" t="n"/>
      <c r="G99" s="607" t="n"/>
      <c r="H99" s="607" t="n"/>
      <c r="I99" s="468" t="inlineStr">
        <is>
          <t>18-XZSL-21104</t>
        </is>
      </c>
      <c r="J99" s="469" t="inlineStr">
        <is>
          <t>18-XZL-35204</t>
        </is>
      </c>
      <c r="M99" s="607" t="n"/>
      <c r="N99" s="394" t="n">
        <v>12</v>
      </c>
      <c r="O99" s="441" t="inlineStr">
        <is>
          <t>Spare</t>
        </is>
      </c>
      <c r="P99" s="447" t="inlineStr">
        <is>
          <t>Spare</t>
        </is>
      </c>
      <c r="Q99" s="447" t="inlineStr">
        <is>
          <t>Spare</t>
        </is>
      </c>
      <c r="R99" s="447" t="inlineStr">
        <is>
          <t>Spare</t>
        </is>
      </c>
      <c r="S99" s="607" t="n"/>
      <c r="T99" s="607" t="n"/>
      <c r="U99" s="481" t="inlineStr">
        <is>
          <t>18-HS-HEF102AS</t>
        </is>
      </c>
      <c r="V99" s="614" t="n"/>
    </row>
    <row r="100" ht="14.25" customHeight="1" s="521">
      <c r="A100" s="607" t="n"/>
      <c r="B100" s="394" t="n">
        <v>13</v>
      </c>
      <c r="C100" s="418" t="inlineStr">
        <is>
          <t>Spare</t>
        </is>
      </c>
      <c r="D100" s="607" t="n"/>
      <c r="E100" s="431" t="inlineStr">
        <is>
          <t>Spare</t>
        </is>
      </c>
      <c r="F100" s="607" t="n"/>
      <c r="G100" s="607" t="n"/>
      <c r="H100" s="607" t="n"/>
      <c r="I100" s="468" t="inlineStr">
        <is>
          <t>18-XZSH-36101</t>
        </is>
      </c>
      <c r="J100" s="469" t="inlineStr">
        <is>
          <t>18-XZH-35206</t>
        </is>
      </c>
      <c r="M100" s="607" t="n"/>
      <c r="N100" s="394" t="n">
        <v>13</v>
      </c>
      <c r="O100" s="441" t="inlineStr">
        <is>
          <t>Spare</t>
        </is>
      </c>
      <c r="P100" s="447" t="inlineStr">
        <is>
          <t>Spare</t>
        </is>
      </c>
      <c r="Q100" s="447" t="inlineStr">
        <is>
          <t>Spare</t>
        </is>
      </c>
      <c r="R100" s="447" t="inlineStr">
        <is>
          <t>Spare</t>
        </is>
      </c>
      <c r="S100" s="607" t="n"/>
      <c r="T100" s="607" t="n"/>
      <c r="U100" s="481" t="inlineStr">
        <is>
          <t>18-HS-HEF102BS</t>
        </is>
      </c>
      <c r="V100" s="614" t="n"/>
    </row>
    <row r="101" ht="14.25" customHeight="1" s="521">
      <c r="A101" s="607" t="n"/>
      <c r="B101" s="394" t="n">
        <v>14</v>
      </c>
      <c r="C101" s="418" t="inlineStr">
        <is>
          <t>Spare</t>
        </is>
      </c>
      <c r="D101" s="607" t="n"/>
      <c r="E101" s="431" t="inlineStr">
        <is>
          <t>Spare</t>
        </is>
      </c>
      <c r="F101" s="607" t="n"/>
      <c r="G101" s="607" t="n"/>
      <c r="H101" s="607" t="n"/>
      <c r="I101" s="468" t="inlineStr">
        <is>
          <t>18-XZSL-36101</t>
        </is>
      </c>
      <c r="J101" s="469" t="inlineStr">
        <is>
          <t>18-XZL-35206</t>
        </is>
      </c>
      <c r="M101" s="607" t="n"/>
      <c r="N101" s="394" t="n">
        <v>14</v>
      </c>
      <c r="O101" s="441" t="inlineStr">
        <is>
          <t>Spare</t>
        </is>
      </c>
      <c r="P101" s="447" t="inlineStr">
        <is>
          <t>Spare</t>
        </is>
      </c>
      <c r="Q101" s="447" t="inlineStr">
        <is>
          <t>Spare</t>
        </is>
      </c>
      <c r="R101" s="447" t="inlineStr">
        <is>
          <t>Spare</t>
        </is>
      </c>
      <c r="S101" s="607" t="n"/>
      <c r="T101" s="607" t="n"/>
      <c r="U101" s="481" t="inlineStr">
        <is>
          <t>18-HS-HEF104AS</t>
        </is>
      </c>
      <c r="V101" s="614" t="n"/>
    </row>
    <row r="102" ht="14.25" customHeight="1" s="521">
      <c r="A102" s="607" t="n"/>
      <c r="B102" s="394" t="n">
        <v>15</v>
      </c>
      <c r="C102" s="418" t="inlineStr">
        <is>
          <t>Spare</t>
        </is>
      </c>
      <c r="D102" s="607" t="n"/>
      <c r="E102" s="431" t="inlineStr">
        <is>
          <t>Spare</t>
        </is>
      </c>
      <c r="F102" s="607" t="n"/>
      <c r="G102" s="607" t="n"/>
      <c r="H102" s="607" t="n"/>
      <c r="I102" s="468" t="inlineStr">
        <is>
          <t>18-XZSH-36102</t>
        </is>
      </c>
      <c r="J102" s="469" t="inlineStr">
        <is>
          <t>18-XZH-35102</t>
        </is>
      </c>
      <c r="M102" s="607" t="n"/>
      <c r="N102" s="394" t="n">
        <v>15</v>
      </c>
      <c r="O102" s="441" t="inlineStr">
        <is>
          <t>Spare</t>
        </is>
      </c>
      <c r="P102" s="447" t="inlineStr">
        <is>
          <t>Spare</t>
        </is>
      </c>
      <c r="Q102" s="447" t="inlineStr">
        <is>
          <t>Spare</t>
        </is>
      </c>
      <c r="R102" s="447" t="inlineStr">
        <is>
          <t>Spare</t>
        </is>
      </c>
      <c r="S102" s="607" t="n"/>
      <c r="T102" s="607" t="n"/>
      <c r="U102" s="481" t="inlineStr">
        <is>
          <t>18-HS-HEF104BS</t>
        </is>
      </c>
      <c r="V102" s="614" t="n"/>
    </row>
    <row r="103" ht="14.25" customHeight="1" s="521" thickBot="1">
      <c r="A103" s="607" t="n"/>
      <c r="B103" s="394" t="n">
        <v>16</v>
      </c>
      <c r="C103" s="418" t="inlineStr">
        <is>
          <t>Spare</t>
        </is>
      </c>
      <c r="D103" s="608" t="n"/>
      <c r="E103" s="431" t="inlineStr">
        <is>
          <t>Spare</t>
        </is>
      </c>
      <c r="F103" s="608" t="n"/>
      <c r="G103" s="608" t="n"/>
      <c r="H103" s="608" t="n"/>
      <c r="I103" s="468" t="inlineStr">
        <is>
          <t>18-XZSL-36102</t>
        </is>
      </c>
      <c r="J103" s="469" t="inlineStr">
        <is>
          <t>18-XZL-35102</t>
        </is>
      </c>
      <c r="M103" s="607" t="n"/>
      <c r="N103" s="394" t="n">
        <v>16</v>
      </c>
      <c r="O103" s="441" t="inlineStr">
        <is>
          <t>Spare</t>
        </is>
      </c>
      <c r="P103" s="447" t="inlineStr">
        <is>
          <t>Spare</t>
        </is>
      </c>
      <c r="Q103" s="447" t="inlineStr">
        <is>
          <t>Spare</t>
        </is>
      </c>
      <c r="R103" s="447" t="inlineStr">
        <is>
          <t>Spare</t>
        </is>
      </c>
      <c r="S103" s="608" t="n"/>
      <c r="T103" s="608" t="n"/>
      <c r="U103" s="481" t="inlineStr">
        <is>
          <t>18-HS-35201P</t>
        </is>
      </c>
      <c r="V103" s="616" t="n"/>
    </row>
    <row r="104" ht="14.25" customHeight="1" s="521">
      <c r="A104" s="607" t="n"/>
      <c r="B104" s="394" t="n">
        <v>17</v>
      </c>
      <c r="C104" s="395" t="n"/>
      <c r="D104" s="396" t="n"/>
      <c r="E104" s="396" t="n"/>
      <c r="F104" s="396" t="n"/>
      <c r="G104" s="617" t="n"/>
      <c r="H104" s="617" t="n"/>
      <c r="I104" s="466" t="inlineStr">
        <is>
          <t>18-XZSH-23101</t>
        </is>
      </c>
      <c r="J104" s="467" t="inlineStr">
        <is>
          <t>18-XZH-35107</t>
        </is>
      </c>
      <c r="M104" s="607" t="n"/>
      <c r="N104" s="394" t="n">
        <v>17</v>
      </c>
      <c r="O104" s="395" t="n"/>
      <c r="P104" s="396" t="n"/>
      <c r="Q104" s="396" t="n"/>
      <c r="R104" s="396" t="n"/>
      <c r="S104" s="617" t="n"/>
      <c r="T104" s="617" t="n"/>
      <c r="U104" s="480" t="inlineStr">
        <is>
          <t>18-HS-35202P</t>
        </is>
      </c>
      <c r="V104" s="624" t="n"/>
    </row>
    <row r="105" ht="14.25" customHeight="1" s="521">
      <c r="A105" s="607" t="n"/>
      <c r="B105" s="394" t="n">
        <v>18</v>
      </c>
      <c r="C105" s="397" t="n"/>
      <c r="D105" s="398" t="n"/>
      <c r="E105" s="398" t="n"/>
      <c r="F105" s="398" t="n"/>
      <c r="G105" s="607" t="n"/>
      <c r="H105" s="607" t="n"/>
      <c r="I105" s="468" t="inlineStr">
        <is>
          <t>18-XZSL-23101</t>
        </is>
      </c>
      <c r="J105" s="469" t="inlineStr">
        <is>
          <t>18-XZL-35107</t>
        </is>
      </c>
      <c r="M105" s="607" t="n"/>
      <c r="N105" s="394" t="n">
        <v>18</v>
      </c>
      <c r="O105" s="397" t="n"/>
      <c r="P105" s="398" t="n"/>
      <c r="Q105" s="398" t="n"/>
      <c r="R105" s="398" t="n"/>
      <c r="S105" s="607" t="n"/>
      <c r="T105" s="607" t="n"/>
      <c r="U105" s="481" t="inlineStr">
        <is>
          <t>18-HS-35102P</t>
        </is>
      </c>
      <c r="V105" s="614" t="n"/>
    </row>
    <row r="106" ht="14.25" customHeight="1" s="521">
      <c r="A106" s="607" t="n"/>
      <c r="B106" s="394" t="n">
        <v>19</v>
      </c>
      <c r="C106" s="397" t="n"/>
      <c r="D106" s="398" t="n"/>
      <c r="E106" s="398" t="n"/>
      <c r="F106" s="398" t="n"/>
      <c r="G106" s="607" t="n"/>
      <c r="H106" s="607" t="n"/>
      <c r="I106" s="468" t="inlineStr">
        <is>
          <t>18-XZSH-24102</t>
        </is>
      </c>
      <c r="J106" s="469" t="inlineStr">
        <is>
          <t>18-XZH-35103</t>
        </is>
      </c>
      <c r="M106" s="607" t="n"/>
      <c r="N106" s="394" t="n">
        <v>19</v>
      </c>
      <c r="O106" s="397" t="n"/>
      <c r="P106" s="398" t="n"/>
      <c r="Q106" s="398" t="n"/>
      <c r="R106" s="398" t="n"/>
      <c r="S106" s="607" t="n"/>
      <c r="T106" s="607" t="n"/>
      <c r="U106" s="481" t="inlineStr">
        <is>
          <t>18-HS-35101P</t>
        </is>
      </c>
      <c r="V106" s="614" t="n"/>
    </row>
    <row r="107" ht="14.25" customHeight="1" s="521">
      <c r="A107" s="607" t="n"/>
      <c r="B107" s="394" t="n">
        <v>20</v>
      </c>
      <c r="C107" s="397" t="n"/>
      <c r="D107" s="398" t="n"/>
      <c r="E107" s="398" t="n"/>
      <c r="F107" s="398" t="n"/>
      <c r="G107" s="607" t="n"/>
      <c r="H107" s="607" t="n"/>
      <c r="I107" s="468" t="inlineStr">
        <is>
          <t>18-XZSL-24102</t>
        </is>
      </c>
      <c r="J107" s="469" t="inlineStr">
        <is>
          <t>18-XZL-35103</t>
        </is>
      </c>
      <c r="M107" s="607" t="n"/>
      <c r="N107" s="394" t="n">
        <v>20</v>
      </c>
      <c r="O107" s="397" t="n"/>
      <c r="P107" s="398" t="n"/>
      <c r="Q107" s="398" t="n"/>
      <c r="R107" s="398" t="n"/>
      <c r="S107" s="607" t="n"/>
      <c r="T107" s="607" t="n"/>
      <c r="U107" s="481" t="inlineStr">
        <is>
          <t>Spare</t>
        </is>
      </c>
      <c r="V107" s="614" t="n"/>
    </row>
    <row r="108" ht="14.25" customHeight="1" s="521">
      <c r="A108" s="607" t="n"/>
      <c r="B108" s="394" t="n">
        <v>21</v>
      </c>
      <c r="C108" s="397" t="n"/>
      <c r="D108" s="398" t="n"/>
      <c r="E108" s="398" t="n"/>
      <c r="F108" s="398" t="n"/>
      <c r="G108" s="607" t="n"/>
      <c r="H108" s="607" t="n"/>
      <c r="I108" s="468" t="inlineStr">
        <is>
          <t>18-PZSL-66102</t>
        </is>
      </c>
      <c r="J108" s="469" t="inlineStr">
        <is>
          <t>18-XZH-35101</t>
        </is>
      </c>
      <c r="M108" s="607" t="n"/>
      <c r="N108" s="394" t="n">
        <v>21</v>
      </c>
      <c r="O108" s="397" t="n"/>
      <c r="P108" s="398" t="n"/>
      <c r="Q108" s="398" t="n"/>
      <c r="R108" s="398" t="n"/>
      <c r="S108" s="607" t="n"/>
      <c r="T108" s="607" t="n"/>
      <c r="U108" s="481" t="inlineStr">
        <is>
          <t>Spare</t>
        </is>
      </c>
      <c r="V108" s="614" t="n"/>
    </row>
    <row r="109" ht="14.25" customHeight="1" s="521">
      <c r="A109" s="607" t="n"/>
      <c r="B109" s="394" t="n">
        <v>22</v>
      </c>
      <c r="C109" s="397" t="n"/>
      <c r="D109" s="398" t="n"/>
      <c r="E109" s="398" t="n"/>
      <c r="F109" s="398" t="n"/>
      <c r="G109" s="607" t="n"/>
      <c r="H109" s="607" t="n"/>
      <c r="I109" s="468" t="inlineStr">
        <is>
          <t>18-HZSH-66102</t>
        </is>
      </c>
      <c r="J109" s="469" t="inlineStr">
        <is>
          <t>18-XZL-35101</t>
        </is>
      </c>
      <c r="M109" s="607" t="n"/>
      <c r="N109" s="394" t="n">
        <v>22</v>
      </c>
      <c r="O109" s="397" t="n"/>
      <c r="P109" s="398" t="n"/>
      <c r="Q109" s="398" t="n"/>
      <c r="R109" s="398" t="n"/>
      <c r="S109" s="607" t="n"/>
      <c r="T109" s="607" t="n"/>
      <c r="U109" s="481" t="inlineStr">
        <is>
          <t>Spare</t>
        </is>
      </c>
      <c r="V109" s="614" t="n"/>
    </row>
    <row r="110" ht="14.25" customHeight="1" s="521">
      <c r="A110" s="607" t="n"/>
      <c r="B110" s="394" t="n">
        <v>23</v>
      </c>
      <c r="C110" s="397" t="n"/>
      <c r="D110" s="398" t="n"/>
      <c r="E110" s="398" t="n"/>
      <c r="F110" s="398" t="n"/>
      <c r="G110" s="607" t="n"/>
      <c r="H110" s="607" t="n"/>
      <c r="I110" s="468" t="inlineStr">
        <is>
          <t>18-HZSL-66102</t>
        </is>
      </c>
      <c r="J110" s="469" t="inlineStr">
        <is>
          <t>Spare</t>
        </is>
      </c>
      <c r="M110" s="607" t="n"/>
      <c r="N110" s="394" t="n">
        <v>23</v>
      </c>
      <c r="O110" s="397" t="n"/>
      <c r="P110" s="398" t="n"/>
      <c r="Q110" s="398" t="n"/>
      <c r="R110" s="398" t="n"/>
      <c r="S110" s="607" t="n"/>
      <c r="T110" s="607" t="n"/>
      <c r="U110" s="481" t="inlineStr">
        <is>
          <t>Spare</t>
        </is>
      </c>
      <c r="V110" s="614" t="n"/>
    </row>
    <row r="111" ht="14.25" customHeight="1" s="521">
      <c r="A111" s="607" t="n"/>
      <c r="B111" s="394" t="n">
        <v>24</v>
      </c>
      <c r="C111" s="397" t="n"/>
      <c r="D111" s="398" t="n"/>
      <c r="E111" s="398" t="n"/>
      <c r="F111" s="398" t="n"/>
      <c r="G111" s="607" t="n"/>
      <c r="H111" s="607" t="n"/>
      <c r="I111" s="468" t="inlineStr">
        <is>
          <t>18-XZSH-66101</t>
        </is>
      </c>
      <c r="J111" s="469" t="inlineStr">
        <is>
          <t>Spare</t>
        </is>
      </c>
      <c r="M111" s="607" t="n"/>
      <c r="N111" s="394" t="n">
        <v>24</v>
      </c>
      <c r="O111" s="397" t="n"/>
      <c r="P111" s="398" t="n"/>
      <c r="Q111" s="398" t="n"/>
      <c r="R111" s="398" t="n"/>
      <c r="S111" s="607" t="n"/>
      <c r="T111" s="607" t="n"/>
      <c r="U111" s="481" t="inlineStr">
        <is>
          <t>Spare</t>
        </is>
      </c>
      <c r="V111" s="614" t="n"/>
    </row>
    <row r="112" ht="14.25" customHeight="1" s="521">
      <c r="A112" s="607" t="n"/>
      <c r="B112" s="394" t="n">
        <v>25</v>
      </c>
      <c r="C112" s="397" t="n"/>
      <c r="D112" s="398" t="n"/>
      <c r="E112" s="398" t="n"/>
      <c r="F112" s="398" t="n"/>
      <c r="G112" s="607" t="n"/>
      <c r="H112" s="607" t="n"/>
      <c r="I112" s="468" t="inlineStr">
        <is>
          <t>18-XZSL-66101</t>
        </is>
      </c>
      <c r="J112" s="469" t="inlineStr">
        <is>
          <t>Spare</t>
        </is>
      </c>
      <c r="M112" s="607" t="n"/>
      <c r="N112" s="394" t="n">
        <v>25</v>
      </c>
      <c r="O112" s="397" t="n"/>
      <c r="P112" s="398" t="n"/>
      <c r="Q112" s="398" t="n"/>
      <c r="R112" s="398" t="n"/>
      <c r="S112" s="607" t="n"/>
      <c r="T112" s="607" t="n"/>
      <c r="U112" s="481" t="inlineStr">
        <is>
          <t>Spare</t>
        </is>
      </c>
      <c r="V112" s="614" t="n"/>
    </row>
    <row r="113" ht="14.25" customHeight="1" s="521">
      <c r="A113" s="607" t="n"/>
      <c r="B113" s="394" t="n">
        <v>26</v>
      </c>
      <c r="C113" s="397" t="n"/>
      <c r="D113" s="398" t="n"/>
      <c r="E113" s="398" t="n"/>
      <c r="F113" s="398" t="n"/>
      <c r="G113" s="607" t="n"/>
      <c r="H113" s="607" t="n"/>
      <c r="I113" s="468" t="inlineStr">
        <is>
          <t>Spare</t>
        </is>
      </c>
      <c r="J113" s="469" t="inlineStr">
        <is>
          <t>Spare</t>
        </is>
      </c>
      <c r="M113" s="607" t="n"/>
      <c r="N113" s="394" t="n">
        <v>26</v>
      </c>
      <c r="O113" s="397" t="n"/>
      <c r="P113" s="398" t="n"/>
      <c r="Q113" s="398" t="n"/>
      <c r="R113" s="398" t="n"/>
      <c r="S113" s="607" t="n"/>
      <c r="T113" s="607" t="n"/>
      <c r="U113" s="481" t="inlineStr">
        <is>
          <t>Spare</t>
        </is>
      </c>
      <c r="V113" s="614" t="n"/>
    </row>
    <row r="114" ht="14.25" customHeight="1" s="521">
      <c r="A114" s="607" t="n"/>
      <c r="B114" s="394" t="n">
        <v>27</v>
      </c>
      <c r="C114" s="397" t="n"/>
      <c r="D114" s="398" t="n"/>
      <c r="E114" s="398" t="n"/>
      <c r="F114" s="398" t="n"/>
      <c r="G114" s="607" t="n"/>
      <c r="H114" s="607" t="n"/>
      <c r="I114" s="468" t="inlineStr">
        <is>
          <t>Spare</t>
        </is>
      </c>
      <c r="J114" s="469" t="inlineStr">
        <is>
          <t>Spare</t>
        </is>
      </c>
      <c r="M114" s="607" t="n"/>
      <c r="N114" s="394" t="n">
        <v>27</v>
      </c>
      <c r="O114" s="397" t="n"/>
      <c r="P114" s="398" t="n"/>
      <c r="Q114" s="398" t="n"/>
      <c r="R114" s="398" t="n"/>
      <c r="S114" s="607" t="n"/>
      <c r="T114" s="607" t="n"/>
      <c r="U114" s="481" t="inlineStr">
        <is>
          <t>Spare</t>
        </is>
      </c>
      <c r="V114" s="614" t="n"/>
    </row>
    <row r="115" ht="14.25" customHeight="1" s="521">
      <c r="A115" s="607" t="n"/>
      <c r="B115" s="394" t="n">
        <v>28</v>
      </c>
      <c r="C115" s="397" t="n"/>
      <c r="D115" s="398" t="n"/>
      <c r="E115" s="398" t="n"/>
      <c r="F115" s="398" t="n"/>
      <c r="G115" s="607" t="n"/>
      <c r="H115" s="607" t="n"/>
      <c r="I115" s="468" t="inlineStr">
        <is>
          <t>Spare</t>
        </is>
      </c>
      <c r="J115" s="469" t="inlineStr">
        <is>
          <t>Spare</t>
        </is>
      </c>
      <c r="M115" s="607" t="n"/>
      <c r="N115" s="394" t="n">
        <v>28</v>
      </c>
      <c r="O115" s="397" t="n"/>
      <c r="P115" s="398" t="n"/>
      <c r="Q115" s="398" t="n"/>
      <c r="R115" s="398" t="n"/>
      <c r="S115" s="607" t="n"/>
      <c r="T115" s="607" t="n"/>
      <c r="U115" s="481" t="inlineStr">
        <is>
          <t>Spare</t>
        </is>
      </c>
      <c r="V115" s="614" t="n"/>
    </row>
    <row r="116" ht="14.25" customHeight="1" s="521">
      <c r="A116" s="607" t="n"/>
      <c r="B116" s="394" t="n">
        <v>29</v>
      </c>
      <c r="C116" s="397" t="n"/>
      <c r="D116" s="398" t="n"/>
      <c r="E116" s="398" t="n"/>
      <c r="F116" s="398" t="n"/>
      <c r="G116" s="607" t="n"/>
      <c r="H116" s="607" t="n"/>
      <c r="I116" s="468" t="inlineStr">
        <is>
          <t>Spare</t>
        </is>
      </c>
      <c r="J116" s="469" t="inlineStr">
        <is>
          <t>Spare</t>
        </is>
      </c>
      <c r="M116" s="607" t="n"/>
      <c r="N116" s="394" t="n">
        <v>29</v>
      </c>
      <c r="O116" s="397" t="n"/>
      <c r="P116" s="398" t="n"/>
      <c r="Q116" s="398" t="n"/>
      <c r="R116" s="398" t="n"/>
      <c r="S116" s="607" t="n"/>
      <c r="T116" s="607" t="n"/>
      <c r="U116" s="481" t="inlineStr">
        <is>
          <t>Spare</t>
        </is>
      </c>
      <c r="V116" s="614" t="n"/>
    </row>
    <row r="117" ht="14.25" customHeight="1" s="521">
      <c r="A117" s="607" t="n"/>
      <c r="B117" s="394" t="n">
        <v>30</v>
      </c>
      <c r="C117" s="397" t="n"/>
      <c r="D117" s="398" t="n"/>
      <c r="E117" s="398" t="n"/>
      <c r="F117" s="398" t="n"/>
      <c r="G117" s="607" t="n"/>
      <c r="H117" s="607" t="n"/>
      <c r="I117" s="468" t="inlineStr">
        <is>
          <t>Spare</t>
        </is>
      </c>
      <c r="J117" s="469" t="inlineStr">
        <is>
          <t>Spare</t>
        </is>
      </c>
      <c r="M117" s="607" t="n"/>
      <c r="N117" s="394" t="n">
        <v>30</v>
      </c>
      <c r="O117" s="397" t="n"/>
      <c r="P117" s="398" t="n"/>
      <c r="Q117" s="398" t="n"/>
      <c r="R117" s="398" t="n"/>
      <c r="S117" s="607" t="n"/>
      <c r="T117" s="607" t="n"/>
      <c r="U117" s="481" t="inlineStr">
        <is>
          <t>Spare</t>
        </is>
      </c>
      <c r="V117" s="614" t="n"/>
    </row>
    <row r="118" ht="14.25" customHeight="1" s="521">
      <c r="A118" s="607" t="n"/>
      <c r="B118" s="394" t="n">
        <v>31</v>
      </c>
      <c r="C118" s="397" t="n"/>
      <c r="D118" s="398" t="n"/>
      <c r="E118" s="398" t="n"/>
      <c r="F118" s="398" t="n"/>
      <c r="G118" s="607" t="n"/>
      <c r="H118" s="607" t="n"/>
      <c r="I118" s="468" t="inlineStr">
        <is>
          <t>Spare</t>
        </is>
      </c>
      <c r="J118" s="469" t="inlineStr">
        <is>
          <t>Spare</t>
        </is>
      </c>
      <c r="M118" s="607" t="n"/>
      <c r="N118" s="394" t="n">
        <v>31</v>
      </c>
      <c r="O118" s="397" t="n"/>
      <c r="P118" s="398" t="n"/>
      <c r="Q118" s="398" t="n"/>
      <c r="R118" s="398" t="n"/>
      <c r="S118" s="607" t="n"/>
      <c r="T118" s="607" t="n"/>
      <c r="U118" s="481" t="inlineStr">
        <is>
          <t>Spare</t>
        </is>
      </c>
      <c r="V118" s="614" t="n"/>
    </row>
    <row r="119" ht="14.25" customHeight="1" s="521" thickBot="1">
      <c r="A119" s="608" t="n"/>
      <c r="B119" s="399" t="n">
        <v>32</v>
      </c>
      <c r="C119" s="400" t="n"/>
      <c r="D119" s="401" t="n"/>
      <c r="E119" s="401" t="n"/>
      <c r="F119" s="401" t="n"/>
      <c r="G119" s="618" t="n"/>
      <c r="H119" s="618" t="n"/>
      <c r="I119" s="470" t="inlineStr">
        <is>
          <t>Spare</t>
        </is>
      </c>
      <c r="J119" s="471" t="inlineStr">
        <is>
          <t>Spare</t>
        </is>
      </c>
      <c r="M119" s="608" t="n"/>
      <c r="N119" s="399" t="n">
        <v>32</v>
      </c>
      <c r="O119" s="400" t="n"/>
      <c r="P119" s="401" t="n"/>
      <c r="Q119" s="401" t="n"/>
      <c r="R119" s="401" t="n"/>
      <c r="S119" s="618" t="n"/>
      <c r="T119" s="618" t="n"/>
      <c r="U119" s="482" t="inlineStr">
        <is>
          <t>Spare</t>
        </is>
      </c>
      <c r="V119" s="621" t="n"/>
    </row>
    <row r="120">
      <c r="A120" s="598" t="inlineStr">
        <is>
          <t>I/O numbeE</t>
        </is>
      </c>
      <c r="B120" s="599" t="n"/>
      <c r="C120" s="402">
        <f>SUM(C85-COUNTIF(C88:C103,"Spare"))</f>
        <v/>
      </c>
      <c r="D120" s="402">
        <f>SUM(D85-COUNTIF(D88:D103,"Spare"))</f>
        <v/>
      </c>
      <c r="E120" s="402">
        <f>SUM(E85-COUNTIF(E88:E103,"Spare"))</f>
        <v/>
      </c>
      <c r="F120" s="402">
        <f>SUM(F85-COUNTIF(F88:F103,"Spare"))</f>
        <v/>
      </c>
      <c r="G120" s="402" t="n"/>
      <c r="H120" s="402">
        <f>SUM(H85-COUNTIF(H88:H103,"Spare"))</f>
        <v/>
      </c>
      <c r="I120" s="402">
        <f>SUM(I85-COUNTIF(I88:I119,"Spare"))</f>
        <v/>
      </c>
      <c r="J120" s="402">
        <f>SUM(J85-COUNTIF(J88:J119,"Spare"))</f>
        <v/>
      </c>
      <c r="K120" s="9">
        <f>SUM(C120:J120)</f>
        <v/>
      </c>
      <c r="M120" s="598" t="inlineStr">
        <is>
          <t>I/O numbeE</t>
        </is>
      </c>
      <c r="N120" s="599" t="n"/>
      <c r="O120" s="402">
        <f>SUM(O85-COUNTIF(O88:O103,"Spare"))</f>
        <v/>
      </c>
      <c r="P120" s="402">
        <f>SUM(P85-COUNTIF(P88:P103,"Spare"))</f>
        <v/>
      </c>
      <c r="Q120" s="402">
        <f>SUM(Q85-COUNTIF(Q88:Q103,"Spare"))</f>
        <v/>
      </c>
      <c r="R120" s="402">
        <f>SUM(R85-COUNTIF(R88:R103,"Spare"))</f>
        <v/>
      </c>
      <c r="S120" s="402">
        <f>SUM(S85-COUNTIF(S88:S103,"Spare"))</f>
        <v/>
      </c>
      <c r="T120" s="402">
        <f>SUM(T85-COUNTIF(T88:T103,"Spare"))</f>
        <v/>
      </c>
      <c r="U120" s="402">
        <f>SUM(U85-COUNTIF(U88:U119,"Spare"))</f>
        <v/>
      </c>
      <c r="V120" s="402">
        <f>SUM(V85-COUNTIF(V88:V103,"Spare"))</f>
        <v/>
      </c>
      <c r="W120" s="9">
        <f>SUM(O120:V120)</f>
        <v/>
      </c>
    </row>
    <row r="121" ht="14.25" customHeight="1" s="521" thickBot="1"/>
    <row r="122" ht="14.25" customHeight="1" s="521" thickBot="1">
      <c r="A122" s="387" t="n"/>
      <c r="B122" s="388" t="n"/>
      <c r="C122" s="600" t="inlineStr">
        <is>
          <t>FCS0304 Node 4</t>
        </is>
      </c>
      <c r="D122" s="601" t="n"/>
      <c r="E122" s="601" t="n"/>
      <c r="F122" s="601" t="n"/>
      <c r="G122" s="601" t="n"/>
      <c r="H122" s="601" t="n"/>
      <c r="I122" s="601" t="n"/>
      <c r="J122" s="602" t="n"/>
      <c r="M122" s="387" t="n"/>
      <c r="N122" s="388" t="n"/>
      <c r="O122" s="600" t="inlineStr">
        <is>
          <t>FCS0304 Node 9</t>
        </is>
      </c>
      <c r="P122" s="601" t="n"/>
      <c r="Q122" s="601" t="n"/>
      <c r="R122" s="601" t="n"/>
      <c r="S122" s="601" t="n"/>
      <c r="T122" s="601" t="n"/>
      <c r="U122" s="601" t="n"/>
      <c r="V122" s="602" t="n"/>
    </row>
    <row r="123">
      <c r="A123" s="387" t="n"/>
      <c r="B123" s="603" t="inlineStr">
        <is>
          <t>Channel</t>
        </is>
      </c>
      <c r="C123" s="409" t="inlineStr">
        <is>
          <t>Slot 1</t>
        </is>
      </c>
      <c r="D123" s="410" t="inlineStr">
        <is>
          <t>Slot 2</t>
        </is>
      </c>
      <c r="E123" s="426" t="inlineStr">
        <is>
          <t>Slot 3</t>
        </is>
      </c>
      <c r="F123" s="426" t="inlineStr">
        <is>
          <t>Slot 4</t>
        </is>
      </c>
      <c r="G123" s="612" t="inlineStr">
        <is>
          <t xml:space="preserve">Slot 5 </t>
        </is>
      </c>
      <c r="H123" s="612" t="inlineStr">
        <is>
          <t>Slot 6</t>
        </is>
      </c>
      <c r="I123" s="452" t="inlineStr">
        <is>
          <t>Slot 7</t>
        </is>
      </c>
      <c r="J123" s="453" t="inlineStr">
        <is>
          <t>Slot 8</t>
        </is>
      </c>
      <c r="M123" s="387" t="n"/>
      <c r="N123" s="603" t="inlineStr">
        <is>
          <t>Channel</t>
        </is>
      </c>
      <c r="O123" s="436" t="inlineStr">
        <is>
          <t>Slot 1</t>
        </is>
      </c>
      <c r="P123" s="442" t="inlineStr">
        <is>
          <t>Slot 2</t>
        </is>
      </c>
      <c r="Q123" s="496" t="inlineStr">
        <is>
          <t>Slot 3</t>
        </is>
      </c>
      <c r="R123" s="496" t="inlineStr">
        <is>
          <t>Slot 4</t>
        </is>
      </c>
      <c r="S123" s="612" t="inlineStr">
        <is>
          <t xml:space="preserve">Slot 5 </t>
        </is>
      </c>
      <c r="T123" s="612" t="inlineStr">
        <is>
          <t>Slot 6</t>
        </is>
      </c>
      <c r="U123" s="474" t="inlineStr">
        <is>
          <t>Slot 7</t>
        </is>
      </c>
      <c r="V123" s="475" t="inlineStr">
        <is>
          <t>Slot 8</t>
        </is>
      </c>
    </row>
    <row r="124">
      <c r="A124" s="387" t="n"/>
      <c r="B124" s="604" t="n"/>
      <c r="C124" s="411" t="inlineStr">
        <is>
          <t>AAI143-H</t>
        </is>
      </c>
      <c r="D124" s="412" t="inlineStr">
        <is>
          <t>AAI143-H</t>
        </is>
      </c>
      <c r="E124" s="427" t="inlineStr">
        <is>
          <t>AAI543-H</t>
        </is>
      </c>
      <c r="F124" s="427" t="inlineStr">
        <is>
          <t>AAI543-H</t>
        </is>
      </c>
      <c r="G124" s="391" t="inlineStr">
        <is>
          <t>ALE111</t>
        </is>
      </c>
      <c r="H124" s="391" t="inlineStr">
        <is>
          <t>ADCV01</t>
        </is>
      </c>
      <c r="I124" s="403" t="inlineStr">
        <is>
          <t>ADV151-P</t>
        </is>
      </c>
      <c r="J124" s="454" t="inlineStr">
        <is>
          <t>ADV151-P</t>
        </is>
      </c>
      <c r="M124" s="387" t="n"/>
      <c r="N124" s="604" t="n"/>
      <c r="O124" s="437" t="inlineStr">
        <is>
          <t>AAI143-H</t>
        </is>
      </c>
      <c r="P124" s="443" t="inlineStr">
        <is>
          <t>AAI143-H</t>
        </is>
      </c>
      <c r="Q124" s="460" t="inlineStr">
        <is>
          <t>ADV151-P</t>
        </is>
      </c>
      <c r="R124" s="460" t="inlineStr">
        <is>
          <t>ADV151-P</t>
        </is>
      </c>
      <c r="S124" s="391" t="inlineStr">
        <is>
          <t>ADCV01</t>
        </is>
      </c>
      <c r="T124" s="391" t="inlineStr">
        <is>
          <t>ADCV01</t>
        </is>
      </c>
      <c r="U124" s="421" t="inlineStr">
        <is>
          <t>ADV551-P</t>
        </is>
      </c>
      <c r="V124" s="476" t="inlineStr">
        <is>
          <t>ADV551-P</t>
        </is>
      </c>
    </row>
    <row r="125">
      <c r="A125" s="387" t="n"/>
      <c r="B125" s="604" t="n"/>
      <c r="C125" s="413" t="n">
        <v>16</v>
      </c>
      <c r="D125" s="414" t="n"/>
      <c r="E125" s="428" t="n">
        <v>16</v>
      </c>
      <c r="F125" s="428" t="n"/>
      <c r="G125" s="392" t="inlineStr">
        <is>
          <t>modbus</t>
        </is>
      </c>
      <c r="H125" s="392" t="n"/>
      <c r="I125" s="404" t="n">
        <v>32</v>
      </c>
      <c r="J125" s="455" t="n"/>
      <c r="M125" s="387" t="n"/>
      <c r="N125" s="604" t="n"/>
      <c r="O125" s="438" t="n">
        <v>16</v>
      </c>
      <c r="P125" s="444" t="n">
        <v>16</v>
      </c>
      <c r="Q125" s="462" t="n">
        <v>32</v>
      </c>
      <c r="R125" s="462" t="n">
        <v>32</v>
      </c>
      <c r="S125" s="392" t="n"/>
      <c r="T125" s="392" t="n"/>
      <c r="U125" s="422" t="n">
        <v>32</v>
      </c>
      <c r="V125" s="477" t="n"/>
    </row>
    <row r="126">
      <c r="A126" s="387" t="n"/>
      <c r="B126" s="604" t="n"/>
      <c r="C126" s="434" t="inlineStr">
        <is>
          <t>IS</t>
        </is>
      </c>
      <c r="D126" s="435" t="inlineStr">
        <is>
          <t>R</t>
        </is>
      </c>
      <c r="E126" s="435" t="inlineStr">
        <is>
          <t>IS</t>
        </is>
      </c>
      <c r="F126" s="435" t="inlineStr">
        <is>
          <t>R</t>
        </is>
      </c>
      <c r="G126" s="391" t="n"/>
      <c r="H126" s="391" t="n"/>
      <c r="I126" s="435" t="inlineStr">
        <is>
          <t>IS</t>
        </is>
      </c>
      <c r="J126" s="499" t="inlineStr">
        <is>
          <t>R</t>
        </is>
      </c>
      <c r="M126" s="387" t="n"/>
      <c r="N126" s="604" t="n"/>
      <c r="O126" s="434" t="inlineStr">
        <is>
          <t>IS</t>
        </is>
      </c>
      <c r="P126" s="435" t="inlineStr">
        <is>
          <t>IS</t>
        </is>
      </c>
      <c r="Q126" s="497" t="inlineStr">
        <is>
          <t>RE</t>
        </is>
      </c>
      <c r="R126" s="497" t="inlineStr">
        <is>
          <t>RE</t>
        </is>
      </c>
      <c r="S126" s="391" t="n"/>
      <c r="T126" s="391" t="n"/>
      <c r="U126" s="406" t="inlineStr">
        <is>
          <t>24V</t>
        </is>
      </c>
      <c r="V126" s="451" t="inlineStr">
        <is>
          <t>R</t>
        </is>
      </c>
    </row>
    <row r="127" ht="14.25" customHeight="1" s="521" thickBot="1">
      <c r="A127" s="387" t="n"/>
      <c r="B127" s="605" t="n"/>
      <c r="C127" s="415" t="n"/>
      <c r="D127" s="416" t="n"/>
      <c r="E127" s="429" t="n"/>
      <c r="F127" s="429" t="n"/>
      <c r="G127" s="393" t="n"/>
      <c r="H127" s="393" t="n"/>
      <c r="I127" s="456" t="n"/>
      <c r="J127" s="457" t="n"/>
      <c r="M127" s="387" t="n"/>
      <c r="N127" s="605" t="n"/>
      <c r="O127" s="439" t="n"/>
      <c r="P127" s="445" t="n"/>
      <c r="Q127" s="464" t="n"/>
      <c r="R127" s="464" t="n"/>
      <c r="S127" s="393" t="n"/>
      <c r="T127" s="393" t="n"/>
      <c r="U127" s="478" t="n"/>
      <c r="V127" s="479" t="n"/>
    </row>
    <row r="128" ht="14.25" customHeight="1" s="521">
      <c r="A128" s="606" t="inlineStr">
        <is>
          <t>Node 4</t>
        </is>
      </c>
      <c r="B128" s="394" t="n">
        <v>1</v>
      </c>
      <c r="C128" s="417" t="inlineStr">
        <is>
          <t>18-TT-17104</t>
        </is>
      </c>
      <c r="D128" s="609" t="n"/>
      <c r="E128" s="430" t="inlineStr">
        <is>
          <t>18-PV-24101A</t>
        </is>
      </c>
      <c r="F128" s="610" t="n"/>
      <c r="G128" s="611" t="n"/>
      <c r="H128" s="611" t="n"/>
      <c r="I128" s="424" t="inlineStr">
        <is>
          <t>18-YS-17101</t>
        </is>
      </c>
      <c r="J128" s="615" t="n"/>
      <c r="M128" s="606" t="inlineStr">
        <is>
          <t>Node 9</t>
        </is>
      </c>
      <c r="N128" s="394" t="n">
        <v>1</v>
      </c>
      <c r="O128" s="440" t="inlineStr">
        <is>
          <t>18-TT-21101</t>
        </is>
      </c>
      <c r="P128" s="446" t="inlineStr">
        <is>
          <t>18-PDI-35102</t>
        </is>
      </c>
      <c r="Q128" s="466" t="inlineStr">
        <is>
          <t>18-HS-61101A</t>
        </is>
      </c>
      <c r="R128" s="466" t="inlineStr">
        <is>
          <t>18-XHSO-17111</t>
        </is>
      </c>
      <c r="S128" s="611" t="n"/>
      <c r="T128" s="611" t="n"/>
      <c r="U128" s="480" t="inlineStr">
        <is>
          <t>18-PN-62104</t>
        </is>
      </c>
      <c r="V128" s="619" t="n"/>
    </row>
    <row r="129" ht="14.25" customHeight="1" s="521">
      <c r="A129" s="607" t="n"/>
      <c r="B129" s="394" t="n">
        <v>2</v>
      </c>
      <c r="C129" s="418" t="inlineStr">
        <is>
          <t>18-LT-17104</t>
        </is>
      </c>
      <c r="D129" s="607" t="n"/>
      <c r="E129" s="431" t="inlineStr">
        <is>
          <t>18-PV-24101B</t>
        </is>
      </c>
      <c r="F129" s="607" t="n"/>
      <c r="G129" s="607" t="n"/>
      <c r="H129" s="607" t="n"/>
      <c r="I129" s="425" t="inlineStr">
        <is>
          <t>18-YS-17102</t>
        </is>
      </c>
      <c r="J129" s="614" t="n"/>
      <c r="M129" s="607" t="n"/>
      <c r="N129" s="394" t="n">
        <v>2</v>
      </c>
      <c r="O129" s="441" t="inlineStr">
        <is>
          <t>18-TT-36102</t>
        </is>
      </c>
      <c r="P129" s="447" t="inlineStr">
        <is>
          <t>18-PI-35101</t>
        </is>
      </c>
      <c r="Q129" s="468" t="inlineStr">
        <is>
          <t>18-HS-61101B</t>
        </is>
      </c>
      <c r="R129" s="468" t="inlineStr">
        <is>
          <t>18-XHSC-17111</t>
        </is>
      </c>
      <c r="S129" s="607" t="n"/>
      <c r="T129" s="607" t="n"/>
      <c r="U129" s="481" t="inlineStr">
        <is>
          <t>18-XN-61105</t>
        </is>
      </c>
      <c r="V129" s="614" t="n"/>
    </row>
    <row r="130" ht="14.25" customHeight="1" s="521">
      <c r="A130" s="607" t="n"/>
      <c r="B130" s="394" t="n">
        <v>3</v>
      </c>
      <c r="C130" s="418" t="inlineStr">
        <is>
          <t>18-LT-17109</t>
        </is>
      </c>
      <c r="D130" s="607" t="n"/>
      <c r="E130" s="431" t="inlineStr">
        <is>
          <t>18-FV-36103</t>
        </is>
      </c>
      <c r="F130" s="607" t="n"/>
      <c r="G130" s="607" t="n"/>
      <c r="H130" s="607" t="n"/>
      <c r="I130" s="425" t="inlineStr">
        <is>
          <t>18-YS-24103</t>
        </is>
      </c>
      <c r="J130" s="614" t="n"/>
      <c r="M130" s="607" t="n"/>
      <c r="N130" s="394" t="n">
        <v>3</v>
      </c>
      <c r="O130" s="441" t="inlineStr">
        <is>
          <t>18-TT-92101</t>
        </is>
      </c>
      <c r="P130" s="447" t="inlineStr">
        <is>
          <t>18-TI-35204A</t>
        </is>
      </c>
      <c r="Q130" s="468" t="inlineStr">
        <is>
          <t>18-HS-61102</t>
        </is>
      </c>
      <c r="R130" s="468" t="inlineStr">
        <is>
          <t>18-YL-17201R</t>
        </is>
      </c>
      <c r="S130" s="607" t="n"/>
      <c r="T130" s="607" t="n"/>
      <c r="U130" s="481" t="inlineStr">
        <is>
          <t>18-XN-61201</t>
        </is>
      </c>
      <c r="V130" s="614" t="n"/>
    </row>
    <row r="131" ht="14.25" customHeight="1" s="521">
      <c r="A131" s="607" t="n"/>
      <c r="B131" s="394" t="n">
        <v>4</v>
      </c>
      <c r="C131" s="418" t="inlineStr">
        <is>
          <t>18-LT-17301</t>
        </is>
      </c>
      <c r="D131" s="607" t="n"/>
      <c r="E131" s="431" t="inlineStr">
        <is>
          <t>18-LV-66202</t>
        </is>
      </c>
      <c r="F131" s="607" t="n"/>
      <c r="G131" s="607" t="n"/>
      <c r="H131" s="607" t="n"/>
      <c r="I131" s="425" t="inlineStr">
        <is>
          <t>Spare</t>
        </is>
      </c>
      <c r="J131" s="614" t="n"/>
      <c r="M131" s="607" t="n"/>
      <c r="N131" s="394" t="n">
        <v>4</v>
      </c>
      <c r="O131" s="441" t="inlineStr">
        <is>
          <t>18-TT-92102</t>
        </is>
      </c>
      <c r="P131" s="447" t="inlineStr">
        <is>
          <t>18-TI-35204B</t>
        </is>
      </c>
      <c r="Q131" s="468" t="inlineStr">
        <is>
          <t>18-YL-61201R</t>
        </is>
      </c>
      <c r="R131" s="468" t="inlineStr">
        <is>
          <t>18-YL-17201F</t>
        </is>
      </c>
      <c r="S131" s="607" t="n"/>
      <c r="T131" s="607" t="n"/>
      <c r="U131" s="481" t="inlineStr">
        <is>
          <t>18-XN-61206</t>
        </is>
      </c>
      <c r="V131" s="614" t="n"/>
    </row>
    <row r="132" ht="14.25" customHeight="1" s="521">
      <c r="A132" s="607" t="n"/>
      <c r="B132" s="394" t="n">
        <v>5</v>
      </c>
      <c r="C132" s="418" t="inlineStr">
        <is>
          <t>18-PT-17106</t>
        </is>
      </c>
      <c r="D132" s="607" t="n"/>
      <c r="E132" s="431" t="inlineStr">
        <is>
          <t>18-HV-36105</t>
        </is>
      </c>
      <c r="F132" s="607" t="n"/>
      <c r="G132" s="607" t="n"/>
      <c r="H132" s="607" t="n"/>
      <c r="I132" s="425" t="inlineStr">
        <is>
          <t>Spare</t>
        </is>
      </c>
      <c r="J132" s="614" t="n"/>
      <c r="M132" s="607" t="n"/>
      <c r="N132" s="394" t="n">
        <v>5</v>
      </c>
      <c r="O132" s="441" t="inlineStr">
        <is>
          <t>18-PDT-23105</t>
        </is>
      </c>
      <c r="P132" s="447" t="inlineStr">
        <is>
          <t>18-TI-35204C</t>
        </is>
      </c>
      <c r="Q132" s="468" t="inlineStr">
        <is>
          <t>18-YL-61201F</t>
        </is>
      </c>
      <c r="R132" s="468" t="inlineStr">
        <is>
          <t>18-YL-17202R</t>
        </is>
      </c>
      <c r="S132" s="607" t="n"/>
      <c r="T132" s="607" t="n"/>
      <c r="U132" s="481" t="inlineStr">
        <is>
          <t>18-XN-62106</t>
        </is>
      </c>
      <c r="V132" s="614" t="n"/>
    </row>
    <row r="133" ht="14.25" customHeight="1" s="521">
      <c r="A133" s="607" t="n"/>
      <c r="B133" s="394" t="n">
        <v>6</v>
      </c>
      <c r="C133" s="418" t="inlineStr">
        <is>
          <t>18-PT-17301</t>
        </is>
      </c>
      <c r="D133" s="607" t="n"/>
      <c r="E133" s="431" t="inlineStr">
        <is>
          <t>18-PV-21110</t>
        </is>
      </c>
      <c r="F133" s="607" t="n"/>
      <c r="G133" s="607" t="n"/>
      <c r="H133" s="607" t="n"/>
      <c r="I133" s="425" t="inlineStr">
        <is>
          <t>Spare</t>
        </is>
      </c>
      <c r="J133" s="614" t="n"/>
      <c r="M133" s="607" t="n"/>
      <c r="N133" s="394" t="n">
        <v>6</v>
      </c>
      <c r="O133" s="441" t="inlineStr">
        <is>
          <t>18-PDT-24103</t>
        </is>
      </c>
      <c r="P133" s="447" t="inlineStr">
        <is>
          <t>18-TI-35204D</t>
        </is>
      </c>
      <c r="Q133" s="468" t="inlineStr">
        <is>
          <t>18-YL-61202R</t>
        </is>
      </c>
      <c r="R133" s="468" t="inlineStr">
        <is>
          <t>18-YL-17202F</t>
        </is>
      </c>
      <c r="S133" s="607" t="n"/>
      <c r="T133" s="607" t="n"/>
      <c r="U133" s="481" t="inlineStr">
        <is>
          <t>18-XN-62301</t>
        </is>
      </c>
      <c r="V133" s="614" t="n"/>
    </row>
    <row r="134" ht="14.25" customHeight="1" s="521">
      <c r="A134" s="607" t="n"/>
      <c r="B134" s="394" t="n">
        <v>7</v>
      </c>
      <c r="C134" s="418" t="inlineStr">
        <is>
          <t>18-PT-17302</t>
        </is>
      </c>
      <c r="D134" s="607" t="n"/>
      <c r="E134" s="431" t="inlineStr">
        <is>
          <t>18-FV-21103A</t>
        </is>
      </c>
      <c r="F134" s="607" t="n"/>
      <c r="G134" s="607" t="n"/>
      <c r="H134" s="607" t="n"/>
      <c r="I134" s="425" t="inlineStr">
        <is>
          <t>Spare</t>
        </is>
      </c>
      <c r="J134" s="614" t="n"/>
      <c r="M134" s="607" t="n"/>
      <c r="N134" s="394" t="n">
        <v>7</v>
      </c>
      <c r="O134" s="441" t="inlineStr">
        <is>
          <t>18-LT-66203</t>
        </is>
      </c>
      <c r="P134" s="447" t="inlineStr">
        <is>
          <t>18-TI-35204E</t>
        </is>
      </c>
      <c r="Q134" s="468" t="inlineStr">
        <is>
          <t>18-YL-61202F</t>
        </is>
      </c>
      <c r="R134" s="468" t="inlineStr">
        <is>
          <t>18-YL-17203R</t>
        </is>
      </c>
      <c r="S134" s="607" t="n"/>
      <c r="T134" s="607" t="n"/>
      <c r="U134" s="481" t="inlineStr">
        <is>
          <t>18-XN-62302</t>
        </is>
      </c>
      <c r="V134" s="614" t="n"/>
    </row>
    <row r="135" ht="14.25" customHeight="1" s="521">
      <c r="A135" s="607" t="n"/>
      <c r="B135" s="394" t="n">
        <v>8</v>
      </c>
      <c r="C135" s="418" t="inlineStr">
        <is>
          <t>18-FT-17108</t>
        </is>
      </c>
      <c r="D135" s="607" t="n"/>
      <c r="E135" s="431" t="inlineStr">
        <is>
          <t>18-FV-21103B</t>
        </is>
      </c>
      <c r="F135" s="607" t="n"/>
      <c r="G135" s="607" t="n"/>
      <c r="H135" s="607" t="n"/>
      <c r="I135" s="425" t="inlineStr">
        <is>
          <t>Spare</t>
        </is>
      </c>
      <c r="J135" s="614" t="n"/>
      <c r="M135" s="607" t="n"/>
      <c r="N135" s="394" t="n">
        <v>8</v>
      </c>
      <c r="O135" s="441" t="inlineStr">
        <is>
          <t>18-PT-92101</t>
        </is>
      </c>
      <c r="P135" s="447" t="inlineStr">
        <is>
          <t>18-TI-35214A</t>
        </is>
      </c>
      <c r="Q135" s="468" t="inlineStr">
        <is>
          <t>18-YL-61203R</t>
        </is>
      </c>
      <c r="R135" s="468" t="inlineStr">
        <is>
          <t>18-YL-17203F</t>
        </is>
      </c>
      <c r="S135" s="607" t="n"/>
      <c r="T135" s="607" t="n"/>
      <c r="U135" s="481" t="inlineStr">
        <is>
          <t>18-XN-17101</t>
        </is>
      </c>
      <c r="V135" s="614" t="n"/>
    </row>
    <row r="136" ht="14.25" customHeight="1" s="521">
      <c r="A136" s="607" t="n"/>
      <c r="B136" s="394" t="n">
        <v>9</v>
      </c>
      <c r="C136" s="418" t="inlineStr">
        <is>
          <t>18-LT-17101</t>
        </is>
      </c>
      <c r="D136" s="607" t="n"/>
      <c r="E136" s="431" t="inlineStr">
        <is>
          <t>18-PV-23101A</t>
        </is>
      </c>
      <c r="F136" s="607" t="n"/>
      <c r="G136" s="607" t="n"/>
      <c r="H136" s="607" t="n"/>
      <c r="I136" s="425" t="inlineStr">
        <is>
          <t>Spare</t>
        </is>
      </c>
      <c r="J136" s="614" t="n"/>
      <c r="M136" s="607" t="n"/>
      <c r="N136" s="394" t="n">
        <v>9</v>
      </c>
      <c r="O136" s="441" t="inlineStr">
        <is>
          <t>18-FT-21107</t>
        </is>
      </c>
      <c r="P136" s="447" t="inlineStr">
        <is>
          <t>18-TI-35214B</t>
        </is>
      </c>
      <c r="Q136" s="468" t="inlineStr">
        <is>
          <t>18-YL-61203F</t>
        </is>
      </c>
      <c r="R136" s="468" t="inlineStr">
        <is>
          <t>18-YL-17204R</t>
        </is>
      </c>
      <c r="S136" s="607" t="n"/>
      <c r="T136" s="607" t="n"/>
      <c r="U136" s="481" t="inlineStr">
        <is>
          <t>18-XN-17102</t>
        </is>
      </c>
      <c r="V136" s="614" t="n"/>
    </row>
    <row r="137" ht="14.25" customHeight="1" s="521">
      <c r="A137" s="607" t="n"/>
      <c r="B137" s="394" t="n">
        <v>10</v>
      </c>
      <c r="C137" s="418" t="inlineStr">
        <is>
          <t>18-LT-17102</t>
        </is>
      </c>
      <c r="D137" s="607" t="n"/>
      <c r="E137" s="431" t="inlineStr">
        <is>
          <t>18-PV-23101B</t>
        </is>
      </c>
      <c r="F137" s="607" t="n"/>
      <c r="G137" s="607" t="n"/>
      <c r="H137" s="607" t="n"/>
      <c r="I137" s="425" t="inlineStr">
        <is>
          <t>Spare</t>
        </is>
      </c>
      <c r="J137" s="614" t="n"/>
      <c r="M137" s="607" t="n"/>
      <c r="N137" s="394" t="n">
        <v>10</v>
      </c>
      <c r="O137" s="441" t="inlineStr">
        <is>
          <t>18-TT-23102</t>
        </is>
      </c>
      <c r="P137" s="447" t="inlineStr">
        <is>
          <t>18-TI-35214C</t>
        </is>
      </c>
      <c r="Q137" s="468" t="inlineStr">
        <is>
          <t>18-YL-62101L</t>
        </is>
      </c>
      <c r="R137" s="468" t="inlineStr">
        <is>
          <t>18-YL-17204F</t>
        </is>
      </c>
      <c r="S137" s="607" t="n"/>
      <c r="T137" s="607" t="n"/>
      <c r="U137" s="481" t="inlineStr">
        <is>
          <t>18-XN-17103</t>
        </is>
      </c>
      <c r="V137" s="614" t="n"/>
    </row>
    <row r="138" ht="14.25" customHeight="1" s="521">
      <c r="A138" s="607" t="n"/>
      <c r="B138" s="394" t="n">
        <v>11</v>
      </c>
      <c r="C138" s="418" t="inlineStr">
        <is>
          <t>18-LT-17103</t>
        </is>
      </c>
      <c r="D138" s="607" t="n"/>
      <c r="E138" s="431" t="inlineStr">
        <is>
          <t>18-PV-66102</t>
        </is>
      </c>
      <c r="F138" s="607" t="n"/>
      <c r="G138" s="607" t="n"/>
      <c r="H138" s="607" t="n"/>
      <c r="I138" s="425" t="inlineStr">
        <is>
          <t>Spare</t>
        </is>
      </c>
      <c r="J138" s="614" t="n"/>
      <c r="M138" s="607" t="n"/>
      <c r="N138" s="394" t="n">
        <v>11</v>
      </c>
      <c r="O138" s="441" t="inlineStr">
        <is>
          <t>18-TT-66101</t>
        </is>
      </c>
      <c r="P138" s="447" t="inlineStr">
        <is>
          <t>18-TI-35214D</t>
        </is>
      </c>
      <c r="Q138" s="468" t="inlineStr">
        <is>
          <t>18-YL-62101R</t>
        </is>
      </c>
      <c r="R138" s="468" t="inlineStr">
        <is>
          <t>18-YL-17301R</t>
        </is>
      </c>
      <c r="S138" s="607" t="n"/>
      <c r="T138" s="607" t="n"/>
      <c r="U138" s="481" t="inlineStr">
        <is>
          <t>18-XN-17104</t>
        </is>
      </c>
      <c r="V138" s="614" t="n"/>
    </row>
    <row r="139" ht="14.25" customHeight="1" s="521">
      <c r="A139" s="607" t="n"/>
      <c r="B139" s="394" t="n">
        <v>12</v>
      </c>
      <c r="C139" s="418" t="inlineStr">
        <is>
          <t>18-PI-35204</t>
        </is>
      </c>
      <c r="D139" s="607" t="n"/>
      <c r="E139" s="431" t="inlineStr">
        <is>
          <t>18-HV-66102</t>
        </is>
      </c>
      <c r="F139" s="607" t="n"/>
      <c r="G139" s="607" t="n"/>
      <c r="H139" s="607" t="n"/>
      <c r="I139" s="425" t="inlineStr">
        <is>
          <t>Spare</t>
        </is>
      </c>
      <c r="J139" s="614" t="n"/>
      <c r="M139" s="607" t="n"/>
      <c r="N139" s="394" t="n">
        <v>12</v>
      </c>
      <c r="O139" s="441" t="inlineStr">
        <is>
          <t>18-TT-23101</t>
        </is>
      </c>
      <c r="P139" s="447" t="inlineStr">
        <is>
          <t>18-TI-35214E</t>
        </is>
      </c>
      <c r="Q139" s="468" t="inlineStr">
        <is>
          <t>18-YL-62101F</t>
        </is>
      </c>
      <c r="R139" s="468" t="inlineStr">
        <is>
          <t>18-YL-17301F</t>
        </is>
      </c>
      <c r="S139" s="607" t="n"/>
      <c r="T139" s="607" t="n"/>
      <c r="U139" s="481" t="inlineStr">
        <is>
          <t>18-XN-17105</t>
        </is>
      </c>
      <c r="V139" s="614" t="n"/>
    </row>
    <row r="140" ht="14.25" customHeight="1" s="521">
      <c r="A140" s="607" t="n"/>
      <c r="B140" s="394" t="n">
        <v>13</v>
      </c>
      <c r="C140" s="418" t="inlineStr">
        <is>
          <t>18-PI-35205</t>
        </is>
      </c>
      <c r="D140" s="607" t="n"/>
      <c r="E140" s="431" t="inlineStr">
        <is>
          <t>Spare</t>
        </is>
      </c>
      <c r="F140" s="607" t="n"/>
      <c r="G140" s="607" t="n"/>
      <c r="H140" s="607" t="n"/>
      <c r="I140" s="425" t="inlineStr">
        <is>
          <t>Spare</t>
        </is>
      </c>
      <c r="J140" s="614" t="n"/>
      <c r="M140" s="607" t="n"/>
      <c r="N140" s="394" t="n">
        <v>13</v>
      </c>
      <c r="O140" s="441" t="inlineStr">
        <is>
          <t>18-TT-66104</t>
        </is>
      </c>
      <c r="P140" s="447" t="inlineStr">
        <is>
          <t>Spare</t>
        </is>
      </c>
      <c r="Q140" s="468" t="inlineStr">
        <is>
          <t>18-YL-62102L</t>
        </is>
      </c>
      <c r="R140" s="468" t="inlineStr">
        <is>
          <t>18-YL-17109R</t>
        </is>
      </c>
      <c r="S140" s="607" t="n"/>
      <c r="T140" s="607" t="n"/>
      <c r="U140" s="481" t="inlineStr">
        <is>
          <t>18-XN-17106</t>
        </is>
      </c>
      <c r="V140" s="614" t="n"/>
    </row>
    <row r="141" ht="14.25" customHeight="1" s="521">
      <c r="A141" s="607" t="n"/>
      <c r="B141" s="394" t="n">
        <v>14</v>
      </c>
      <c r="C141" s="418" t="inlineStr">
        <is>
          <t>Spare</t>
        </is>
      </c>
      <c r="D141" s="607" t="n"/>
      <c r="E141" s="431" t="inlineStr">
        <is>
          <t>Spare</t>
        </is>
      </c>
      <c r="F141" s="607" t="n"/>
      <c r="G141" s="607" t="n"/>
      <c r="H141" s="607" t="n"/>
      <c r="I141" s="425" t="inlineStr">
        <is>
          <t>Spare</t>
        </is>
      </c>
      <c r="J141" s="614" t="n"/>
      <c r="M141" s="607" t="n"/>
      <c r="N141" s="394" t="n">
        <v>14</v>
      </c>
      <c r="O141" s="441" t="inlineStr">
        <is>
          <t>Spare</t>
        </is>
      </c>
      <c r="P141" s="447" t="inlineStr">
        <is>
          <t>Spare</t>
        </is>
      </c>
      <c r="Q141" s="468" t="inlineStr">
        <is>
          <t>18-YL-62102R</t>
        </is>
      </c>
      <c r="R141" s="468" t="inlineStr">
        <is>
          <t>18-YL-17109F</t>
        </is>
      </c>
      <c r="S141" s="607" t="n"/>
      <c r="T141" s="607" t="n"/>
      <c r="U141" s="481" t="inlineStr">
        <is>
          <t>18-XN-17107</t>
        </is>
      </c>
      <c r="V141" s="614" t="n"/>
    </row>
    <row r="142" ht="14.25" customHeight="1" s="521">
      <c r="A142" s="607" t="n"/>
      <c r="B142" s="394" t="n">
        <v>15</v>
      </c>
      <c r="C142" s="418" t="inlineStr">
        <is>
          <t>Spare</t>
        </is>
      </c>
      <c r="D142" s="607" t="n"/>
      <c r="E142" s="431" t="inlineStr">
        <is>
          <t>Spare</t>
        </is>
      </c>
      <c r="F142" s="607" t="n"/>
      <c r="G142" s="607" t="n"/>
      <c r="H142" s="607" t="n"/>
      <c r="I142" s="425" t="inlineStr">
        <is>
          <t>Spare</t>
        </is>
      </c>
      <c r="J142" s="614" t="n"/>
      <c r="M142" s="607" t="n"/>
      <c r="N142" s="394" t="n">
        <v>15</v>
      </c>
      <c r="O142" s="441" t="inlineStr">
        <is>
          <t>Spare</t>
        </is>
      </c>
      <c r="P142" s="447" t="inlineStr">
        <is>
          <t>Spare</t>
        </is>
      </c>
      <c r="Q142" s="468" t="inlineStr">
        <is>
          <t>18-YL-62102F</t>
        </is>
      </c>
      <c r="R142" s="468" t="inlineStr">
        <is>
          <t>18-XHSO-21101</t>
        </is>
      </c>
      <c r="S142" s="607" t="n"/>
      <c r="T142" s="607" t="n"/>
      <c r="U142" s="481" t="inlineStr">
        <is>
          <t>18-XN-17111</t>
        </is>
      </c>
      <c r="V142" s="614" t="n"/>
    </row>
    <row r="143" ht="14.25" customHeight="1" s="521" thickBot="1">
      <c r="A143" s="607" t="n"/>
      <c r="B143" s="394" t="n">
        <v>16</v>
      </c>
      <c r="C143" s="418" t="inlineStr">
        <is>
          <t>Spare</t>
        </is>
      </c>
      <c r="D143" s="608" t="n"/>
      <c r="E143" s="431" t="inlineStr">
        <is>
          <t>Spare</t>
        </is>
      </c>
      <c r="F143" s="608" t="n"/>
      <c r="G143" s="608" t="n"/>
      <c r="H143" s="608" t="n"/>
      <c r="I143" s="425" t="inlineStr">
        <is>
          <t>Spare</t>
        </is>
      </c>
      <c r="J143" s="616" t="n"/>
      <c r="M143" s="607" t="n"/>
      <c r="N143" s="394" t="n">
        <v>16</v>
      </c>
      <c r="O143" s="441" t="inlineStr">
        <is>
          <t>Spare</t>
        </is>
      </c>
      <c r="P143" s="447" t="inlineStr">
        <is>
          <t>Spare</t>
        </is>
      </c>
      <c r="Q143" s="468" t="inlineStr">
        <is>
          <t>Spare</t>
        </is>
      </c>
      <c r="R143" s="468" t="inlineStr">
        <is>
          <t>18-XHSC-21101</t>
        </is>
      </c>
      <c r="S143" s="608" t="n"/>
      <c r="T143" s="608" t="n"/>
      <c r="U143" s="481" t="inlineStr">
        <is>
          <t>18-PN-66102</t>
        </is>
      </c>
      <c r="V143" s="616" t="n"/>
    </row>
    <row r="144" ht="14.25" customHeight="1" s="521">
      <c r="A144" s="607" t="n"/>
      <c r="B144" s="394" t="n">
        <v>17</v>
      </c>
      <c r="C144" s="395" t="n"/>
      <c r="D144" s="396" t="n"/>
      <c r="E144" s="396" t="n"/>
      <c r="F144" s="396" t="n"/>
      <c r="G144" s="617" t="n"/>
      <c r="H144" s="617" t="n"/>
      <c r="I144" s="424" t="inlineStr">
        <is>
          <t>Spare</t>
        </is>
      </c>
      <c r="J144" s="620" t="n"/>
      <c r="M144" s="607" t="n"/>
      <c r="N144" s="394" t="n">
        <v>17</v>
      </c>
      <c r="O144" s="448" t="n"/>
      <c r="P144" s="449" t="n"/>
      <c r="Q144" s="466" t="inlineStr">
        <is>
          <t>18-HS-17102B</t>
        </is>
      </c>
      <c r="R144" s="466" t="inlineStr">
        <is>
          <t>18-XHSO-24102</t>
        </is>
      </c>
      <c r="S144" s="617" t="n"/>
      <c r="T144" s="617" t="n"/>
      <c r="U144" s="480" t="inlineStr">
        <is>
          <t>18-XN-21101</t>
        </is>
      </c>
      <c r="V144" s="624" t="n"/>
    </row>
    <row r="145" ht="14.25" customHeight="1" s="521">
      <c r="A145" s="607" t="n"/>
      <c r="B145" s="394" t="n">
        <v>18</v>
      </c>
      <c r="C145" s="397" t="n"/>
      <c r="D145" s="398" t="n"/>
      <c r="E145" s="398" t="n"/>
      <c r="F145" s="398" t="n"/>
      <c r="G145" s="607" t="n"/>
      <c r="H145" s="607" t="n"/>
      <c r="I145" s="425" t="inlineStr">
        <is>
          <t>Spare</t>
        </is>
      </c>
      <c r="J145" s="614" t="n"/>
      <c r="M145" s="607" t="n"/>
      <c r="N145" s="394" t="n">
        <v>18</v>
      </c>
      <c r="O145" s="397" t="n"/>
      <c r="P145" s="398" t="n"/>
      <c r="Q145" s="468" t="inlineStr">
        <is>
          <t>18-HS-17103</t>
        </is>
      </c>
      <c r="R145" s="468" t="inlineStr">
        <is>
          <t>18-XHSC-24102</t>
        </is>
      </c>
      <c r="S145" s="607" t="n"/>
      <c r="T145" s="607" t="n"/>
      <c r="U145" s="481" t="inlineStr">
        <is>
          <t>18-XN-21103</t>
        </is>
      </c>
      <c r="V145" s="614" t="n"/>
    </row>
    <row r="146" ht="14.25" customHeight="1" s="521">
      <c r="A146" s="607" t="n"/>
      <c r="B146" s="394" t="n">
        <v>19</v>
      </c>
      <c r="C146" s="397" t="n"/>
      <c r="D146" s="398" t="n"/>
      <c r="E146" s="398" t="n"/>
      <c r="F146" s="398" t="n"/>
      <c r="G146" s="607" t="n"/>
      <c r="H146" s="607" t="n"/>
      <c r="I146" s="425" t="inlineStr">
        <is>
          <t>Spare</t>
        </is>
      </c>
      <c r="J146" s="614" t="n"/>
      <c r="M146" s="607" t="n"/>
      <c r="N146" s="394" t="n">
        <v>19</v>
      </c>
      <c r="O146" s="397" t="n"/>
      <c r="P146" s="398" t="n"/>
      <c r="Q146" s="468" t="inlineStr">
        <is>
          <t>18-HS-17104</t>
        </is>
      </c>
      <c r="R146" s="468" t="inlineStr">
        <is>
          <t>18-XHSO-66101</t>
        </is>
      </c>
      <c r="S146" s="607" t="n"/>
      <c r="T146" s="607" t="n"/>
      <c r="U146" s="481" t="inlineStr">
        <is>
          <t>18-XN-21104</t>
        </is>
      </c>
      <c r="V146" s="614" t="n"/>
    </row>
    <row r="147" ht="14.25" customHeight="1" s="521">
      <c r="A147" s="607" t="n"/>
      <c r="B147" s="394" t="n">
        <v>20</v>
      </c>
      <c r="C147" s="397" t="n"/>
      <c r="D147" s="398" t="n"/>
      <c r="E147" s="398" t="n"/>
      <c r="F147" s="398" t="n"/>
      <c r="G147" s="607" t="n"/>
      <c r="H147" s="607" t="n"/>
      <c r="I147" s="425" t="inlineStr">
        <is>
          <t>Spare</t>
        </is>
      </c>
      <c r="J147" s="614" t="n"/>
      <c r="M147" s="607" t="n"/>
      <c r="N147" s="394" t="n">
        <v>20</v>
      </c>
      <c r="O147" s="397" t="n"/>
      <c r="P147" s="398" t="n"/>
      <c r="Q147" s="468" t="inlineStr">
        <is>
          <t>18-HS-17105</t>
        </is>
      </c>
      <c r="R147" s="468" t="inlineStr">
        <is>
          <t>18-XHSC-66101</t>
        </is>
      </c>
      <c r="S147" s="607" t="n"/>
      <c r="T147" s="607" t="n"/>
      <c r="U147" s="481" t="inlineStr">
        <is>
          <t>18-XN-23101</t>
        </is>
      </c>
      <c r="V147" s="614" t="n"/>
    </row>
    <row r="148" ht="14.25" customHeight="1" s="521">
      <c r="A148" s="607" t="n"/>
      <c r="B148" s="394" t="n">
        <v>21</v>
      </c>
      <c r="C148" s="397" t="n"/>
      <c r="D148" s="398" t="n"/>
      <c r="E148" s="398" t="n"/>
      <c r="F148" s="398" t="n"/>
      <c r="G148" s="607" t="n"/>
      <c r="H148" s="607" t="n"/>
      <c r="I148" s="425" t="inlineStr">
        <is>
          <t>Spare</t>
        </is>
      </c>
      <c r="J148" s="614" t="n"/>
      <c r="M148" s="607" t="n"/>
      <c r="N148" s="394" t="n">
        <v>21</v>
      </c>
      <c r="O148" s="397" t="n"/>
      <c r="P148" s="398" t="n"/>
      <c r="Q148" s="468" t="inlineStr">
        <is>
          <t>18-HS-17106</t>
        </is>
      </c>
      <c r="R148" s="468" t="inlineStr">
        <is>
          <t>Spare</t>
        </is>
      </c>
      <c r="S148" s="607" t="n"/>
      <c r="T148" s="607" t="n"/>
      <c r="U148" s="481" t="inlineStr">
        <is>
          <t>18-XN-24102</t>
        </is>
      </c>
      <c r="V148" s="614" t="n"/>
    </row>
    <row r="149" ht="14.25" customHeight="1" s="521">
      <c r="A149" s="607" t="n"/>
      <c r="B149" s="394" t="n">
        <v>22</v>
      </c>
      <c r="C149" s="397" t="n"/>
      <c r="D149" s="398" t="n"/>
      <c r="E149" s="398" t="n"/>
      <c r="F149" s="398" t="n"/>
      <c r="G149" s="607" t="n"/>
      <c r="H149" s="607" t="n"/>
      <c r="I149" s="425" t="inlineStr">
        <is>
          <t>Spare</t>
        </is>
      </c>
      <c r="J149" s="614" t="n"/>
      <c r="M149" s="607" t="n"/>
      <c r="N149" s="394" t="n">
        <v>22</v>
      </c>
      <c r="O149" s="397" t="n"/>
      <c r="P149" s="398" t="n"/>
      <c r="Q149" s="468" t="inlineStr">
        <is>
          <t>18-HS-17108</t>
        </is>
      </c>
      <c r="R149" s="468" t="inlineStr">
        <is>
          <t>Spare</t>
        </is>
      </c>
      <c r="S149" s="607" t="n"/>
      <c r="T149" s="607" t="n"/>
      <c r="U149" s="481" t="inlineStr">
        <is>
          <t>18-XN-36101A</t>
        </is>
      </c>
      <c r="V149" s="614" t="n"/>
    </row>
    <row r="150" ht="14.25" customHeight="1" s="521">
      <c r="A150" s="607" t="n"/>
      <c r="B150" s="394" t="n">
        <v>23</v>
      </c>
      <c r="C150" s="397" t="n"/>
      <c r="D150" s="398" t="n"/>
      <c r="E150" s="398" t="n"/>
      <c r="F150" s="398" t="n"/>
      <c r="G150" s="607" t="n"/>
      <c r="H150" s="607" t="n"/>
      <c r="I150" s="425" t="inlineStr">
        <is>
          <t>Spare</t>
        </is>
      </c>
      <c r="J150" s="614" t="n"/>
      <c r="M150" s="607" t="n"/>
      <c r="N150" s="394" t="n">
        <v>23</v>
      </c>
      <c r="O150" s="397" t="n"/>
      <c r="P150" s="398" t="n"/>
      <c r="Q150" s="468" t="inlineStr">
        <is>
          <t>18-XHSO-17106</t>
        </is>
      </c>
      <c r="R150" s="468" t="inlineStr">
        <is>
          <t>Spare</t>
        </is>
      </c>
      <c r="S150" s="607" t="n"/>
      <c r="T150" s="607" t="n"/>
      <c r="U150" s="481" t="inlineStr">
        <is>
          <t>18-XN-36102A</t>
        </is>
      </c>
      <c r="V150" s="614" t="n"/>
    </row>
    <row r="151" ht="14.25" customHeight="1" s="521">
      <c r="A151" s="607" t="n"/>
      <c r="B151" s="394" t="n">
        <v>24</v>
      </c>
      <c r="C151" s="397" t="n"/>
      <c r="D151" s="398" t="n"/>
      <c r="E151" s="398" t="n"/>
      <c r="F151" s="398" t="n"/>
      <c r="G151" s="607" t="n"/>
      <c r="H151" s="607" t="n"/>
      <c r="I151" s="425" t="inlineStr">
        <is>
          <t>Spare</t>
        </is>
      </c>
      <c r="J151" s="614" t="n"/>
      <c r="M151" s="607" t="n"/>
      <c r="N151" s="394" t="n">
        <v>24</v>
      </c>
      <c r="O151" s="397" t="n"/>
      <c r="P151" s="398" t="n"/>
      <c r="Q151" s="468" t="inlineStr">
        <is>
          <t>18-XHSC-17106</t>
        </is>
      </c>
      <c r="R151" s="468" t="inlineStr">
        <is>
          <t>Spare</t>
        </is>
      </c>
      <c r="S151" s="607" t="n"/>
      <c r="T151" s="607" t="n"/>
      <c r="U151" s="481" t="inlineStr">
        <is>
          <t>18-XN-66101</t>
        </is>
      </c>
      <c r="V151" s="614" t="n"/>
    </row>
    <row r="152" ht="14.25" customHeight="1" s="521">
      <c r="A152" s="607" t="n"/>
      <c r="B152" s="394" t="n">
        <v>25</v>
      </c>
      <c r="C152" s="397" t="n"/>
      <c r="D152" s="398" t="n"/>
      <c r="E152" s="398" t="n"/>
      <c r="F152" s="398" t="n"/>
      <c r="G152" s="607" t="n"/>
      <c r="H152" s="607" t="n"/>
      <c r="I152" s="425" t="inlineStr">
        <is>
          <t>Spare</t>
        </is>
      </c>
      <c r="J152" s="614" t="n"/>
      <c r="M152" s="607" t="n"/>
      <c r="N152" s="394" t="n">
        <v>25</v>
      </c>
      <c r="O152" s="397" t="n"/>
      <c r="P152" s="398" t="n"/>
      <c r="Q152" s="468" t="inlineStr">
        <is>
          <t>18-XHSO-17107</t>
        </is>
      </c>
      <c r="R152" s="468" t="inlineStr">
        <is>
          <t>Spare</t>
        </is>
      </c>
      <c r="S152" s="607" t="n"/>
      <c r="T152" s="607" t="n"/>
      <c r="U152" s="481" t="inlineStr">
        <is>
          <t>18-XN-66105</t>
        </is>
      </c>
      <c r="V152" s="614" t="n"/>
    </row>
    <row r="153" ht="14.25" customHeight="1" s="521">
      <c r="A153" s="607" t="n"/>
      <c r="B153" s="394" t="n">
        <v>26</v>
      </c>
      <c r="C153" s="397" t="n"/>
      <c r="D153" s="398" t="n"/>
      <c r="E153" s="398" t="n"/>
      <c r="F153" s="398" t="n"/>
      <c r="G153" s="607" t="n"/>
      <c r="H153" s="607" t="n"/>
      <c r="I153" s="425" t="inlineStr">
        <is>
          <t>Spare</t>
        </is>
      </c>
      <c r="J153" s="614" t="n"/>
      <c r="M153" s="607" t="n"/>
      <c r="N153" s="394" t="n">
        <v>26</v>
      </c>
      <c r="O153" s="397" t="n"/>
      <c r="P153" s="398" t="n"/>
      <c r="Q153" s="468" t="inlineStr">
        <is>
          <t>18-XHSC-17107</t>
        </is>
      </c>
      <c r="R153" s="468" t="inlineStr">
        <is>
          <t>Spare</t>
        </is>
      </c>
      <c r="S153" s="607" t="n"/>
      <c r="T153" s="607" t="n"/>
      <c r="U153" s="481" t="inlineStr">
        <is>
          <t>18-XN-66106</t>
        </is>
      </c>
      <c r="V153" s="614" t="n"/>
    </row>
    <row r="154" ht="14.25" customHeight="1" s="521">
      <c r="A154" s="607" t="n"/>
      <c r="B154" s="394" t="n">
        <v>27</v>
      </c>
      <c r="C154" s="397" t="n"/>
      <c r="D154" s="398" t="n"/>
      <c r="E154" s="398" t="n"/>
      <c r="F154" s="398" t="n"/>
      <c r="G154" s="607" t="n"/>
      <c r="H154" s="607" t="n"/>
      <c r="I154" s="425" t="inlineStr">
        <is>
          <t>Spare</t>
        </is>
      </c>
      <c r="J154" s="614" t="n"/>
      <c r="M154" s="607" t="n"/>
      <c r="N154" s="394" t="n">
        <v>27</v>
      </c>
      <c r="O154" s="397" t="n"/>
      <c r="P154" s="398" t="n"/>
      <c r="Q154" s="468" t="inlineStr">
        <is>
          <t>18-HS-17109A</t>
        </is>
      </c>
      <c r="R154" s="468" t="inlineStr">
        <is>
          <t>Spare</t>
        </is>
      </c>
      <c r="S154" s="607" t="n"/>
      <c r="T154" s="607" t="n"/>
      <c r="U154" s="481" t="inlineStr">
        <is>
          <t>Spare</t>
        </is>
      </c>
      <c r="V154" s="614" t="n"/>
    </row>
    <row r="155" ht="14.25" customHeight="1" s="521">
      <c r="A155" s="607" t="n"/>
      <c r="B155" s="394" t="n">
        <v>28</v>
      </c>
      <c r="C155" s="397" t="n"/>
      <c r="D155" s="398" t="n"/>
      <c r="E155" s="398" t="n"/>
      <c r="F155" s="398" t="n"/>
      <c r="G155" s="607" t="n"/>
      <c r="H155" s="607" t="n"/>
      <c r="I155" s="425" t="inlineStr">
        <is>
          <t>Spare</t>
        </is>
      </c>
      <c r="J155" s="614" t="n"/>
      <c r="M155" s="607" t="n"/>
      <c r="N155" s="394" t="n">
        <v>28</v>
      </c>
      <c r="O155" s="397" t="n"/>
      <c r="P155" s="398" t="n"/>
      <c r="Q155" s="468" t="inlineStr">
        <is>
          <t>18-HS-17109B</t>
        </is>
      </c>
      <c r="R155" s="468" t="inlineStr">
        <is>
          <t>Spare</t>
        </is>
      </c>
      <c r="S155" s="607" t="n"/>
      <c r="T155" s="607" t="n"/>
      <c r="U155" s="481" t="inlineStr">
        <is>
          <t>Spare</t>
        </is>
      </c>
      <c r="V155" s="614" t="n"/>
    </row>
    <row r="156" ht="14.25" customHeight="1" s="521">
      <c r="A156" s="607" t="n"/>
      <c r="B156" s="394" t="n">
        <v>29</v>
      </c>
      <c r="C156" s="397" t="n"/>
      <c r="D156" s="398" t="n"/>
      <c r="E156" s="398" t="n"/>
      <c r="F156" s="398" t="n"/>
      <c r="G156" s="607" t="n"/>
      <c r="H156" s="607" t="n"/>
      <c r="I156" s="425" t="inlineStr">
        <is>
          <t>Spare</t>
        </is>
      </c>
      <c r="J156" s="614" t="n"/>
      <c r="M156" s="607" t="n"/>
      <c r="N156" s="394" t="n">
        <v>29</v>
      </c>
      <c r="O156" s="397" t="n"/>
      <c r="P156" s="398" t="n"/>
      <c r="Q156" s="468" t="inlineStr">
        <is>
          <t>Spare</t>
        </is>
      </c>
      <c r="R156" s="468" t="inlineStr">
        <is>
          <t>Spare</t>
        </is>
      </c>
      <c r="S156" s="607" t="n"/>
      <c r="T156" s="607" t="n"/>
      <c r="U156" s="481" t="inlineStr">
        <is>
          <t>Spare</t>
        </is>
      </c>
      <c r="V156" s="614" t="n"/>
    </row>
    <row r="157" ht="14.25" customHeight="1" s="521">
      <c r="A157" s="607" t="n"/>
      <c r="B157" s="394" t="n">
        <v>30</v>
      </c>
      <c r="C157" s="397" t="n"/>
      <c r="D157" s="398" t="n"/>
      <c r="E157" s="398" t="n"/>
      <c r="F157" s="398" t="n"/>
      <c r="G157" s="607" t="n"/>
      <c r="H157" s="607" t="n"/>
      <c r="I157" s="425" t="inlineStr">
        <is>
          <t>Spare</t>
        </is>
      </c>
      <c r="J157" s="614" t="n"/>
      <c r="M157" s="607" t="n"/>
      <c r="N157" s="394" t="n">
        <v>30</v>
      </c>
      <c r="O157" s="397" t="n"/>
      <c r="P157" s="398" t="n"/>
      <c r="Q157" s="468" t="inlineStr">
        <is>
          <t>Spare</t>
        </is>
      </c>
      <c r="R157" s="468" t="inlineStr">
        <is>
          <t>Spare</t>
        </is>
      </c>
      <c r="S157" s="607" t="n"/>
      <c r="T157" s="607" t="n"/>
      <c r="U157" s="481" t="inlineStr">
        <is>
          <t>Spare</t>
        </is>
      </c>
      <c r="V157" s="614" t="n"/>
    </row>
    <row r="158" ht="14.25" customHeight="1" s="521">
      <c r="A158" s="607" t="n"/>
      <c r="B158" s="394" t="n">
        <v>31</v>
      </c>
      <c r="C158" s="397" t="n"/>
      <c r="D158" s="398" t="n"/>
      <c r="E158" s="398" t="n"/>
      <c r="F158" s="398" t="n"/>
      <c r="G158" s="607" t="n"/>
      <c r="H158" s="607" t="n"/>
      <c r="I158" s="425" t="inlineStr">
        <is>
          <t>Spare</t>
        </is>
      </c>
      <c r="J158" s="614" t="n"/>
      <c r="M158" s="607" t="n"/>
      <c r="N158" s="394" t="n">
        <v>31</v>
      </c>
      <c r="O158" s="397" t="n"/>
      <c r="P158" s="398" t="n"/>
      <c r="Q158" s="468" t="inlineStr">
        <is>
          <t>Spare</t>
        </is>
      </c>
      <c r="R158" s="468" t="inlineStr">
        <is>
          <t>Spare</t>
        </is>
      </c>
      <c r="S158" s="607" t="n"/>
      <c r="T158" s="607" t="n"/>
      <c r="U158" s="481" t="inlineStr">
        <is>
          <t>Spare</t>
        </is>
      </c>
      <c r="V158" s="614" t="n"/>
    </row>
    <row r="159" ht="14.25" customHeight="1" s="521" thickBot="1">
      <c r="A159" s="608" t="n"/>
      <c r="B159" s="399" t="n">
        <v>32</v>
      </c>
      <c r="C159" s="400" t="n"/>
      <c r="D159" s="401" t="n"/>
      <c r="E159" s="401" t="n"/>
      <c r="F159" s="401" t="n"/>
      <c r="G159" s="618" t="n"/>
      <c r="H159" s="618" t="n"/>
      <c r="I159" s="433" t="inlineStr">
        <is>
          <t>Spare</t>
        </is>
      </c>
      <c r="J159" s="621" t="n"/>
      <c r="M159" s="608" t="n"/>
      <c r="N159" s="399" t="n">
        <v>32</v>
      </c>
      <c r="O159" s="400" t="n"/>
      <c r="P159" s="401" t="n"/>
      <c r="Q159" s="470" t="inlineStr">
        <is>
          <t>Spare</t>
        </is>
      </c>
      <c r="R159" s="470" t="inlineStr">
        <is>
          <t>Spare</t>
        </is>
      </c>
      <c r="S159" s="618" t="n"/>
      <c r="T159" s="618" t="n"/>
      <c r="U159" s="482" t="inlineStr">
        <is>
          <t>Spare</t>
        </is>
      </c>
      <c r="V159" s="621" t="n"/>
    </row>
    <row r="160">
      <c r="A160" s="598" t="inlineStr">
        <is>
          <t>I/O numbeE</t>
        </is>
      </c>
      <c r="B160" s="599" t="n"/>
      <c r="C160" s="402">
        <f>SUM(C125-COUNTIF(C128:C143,"Spare"))</f>
        <v/>
      </c>
      <c r="D160" s="402">
        <f>SUM(D125-COUNTIF(D128:D143,"Spare"))</f>
        <v/>
      </c>
      <c r="E160" s="402">
        <f>SUM(E125-COUNTIF(E128:E143,"Spare"))</f>
        <v/>
      </c>
      <c r="F160" s="402">
        <f>SUM(F125-COUNTIF(F128:F143,"Spare"))</f>
        <v/>
      </c>
      <c r="G160" s="402" t="n"/>
      <c r="H160" s="402">
        <f>SUM(H125-COUNTIF(H128:H143,"Spare"))</f>
        <v/>
      </c>
      <c r="I160" s="402">
        <f>SUM(I125-COUNTIF(I128:I159,"Spare"))</f>
        <v/>
      </c>
      <c r="J160" s="402">
        <f>SUM(J125-COUNTIF(J128:J143,"Spare"))</f>
        <v/>
      </c>
      <c r="K160" s="9">
        <f>SUM(C160:J160)</f>
        <v/>
      </c>
      <c r="M160" s="598" t="inlineStr">
        <is>
          <t>I/O numbeE</t>
        </is>
      </c>
      <c r="N160" s="599" t="n"/>
      <c r="O160" s="402">
        <f>SUM(O125-COUNTIF(O128:O143,"Spare"))</f>
        <v/>
      </c>
      <c r="P160" s="402">
        <f>SUM(P125-COUNTIF(P128:P143,"Spare"))</f>
        <v/>
      </c>
      <c r="Q160" s="402">
        <f>SUM(Q125-COUNTIF(Q128:Q159,"Spare"))</f>
        <v/>
      </c>
      <c r="R160" s="402">
        <f>SUM(R125-COUNTIF(R128:R159,"Spare"))</f>
        <v/>
      </c>
      <c r="S160" s="402">
        <f>SUM(S125-COUNTIF(S128:S143,"Spare"))</f>
        <v/>
      </c>
      <c r="T160" s="402">
        <f>SUM(T125-COUNTIF(T128:T143,"Spare"))</f>
        <v/>
      </c>
      <c r="U160" s="402">
        <f>SUM(U125-COUNTIF(U128:U159,"Spare"))</f>
        <v/>
      </c>
      <c r="V160" s="402">
        <f>SUM(V125-COUNTIF(V128:V143,"Spare"))</f>
        <v/>
      </c>
      <c r="W160" s="9">
        <f>SUM(O160:V160)</f>
        <v/>
      </c>
    </row>
    <row r="161" ht="14.25" customHeight="1" s="521" thickBot="1"/>
    <row r="162" ht="14.25" customHeight="1" s="521" thickBot="1">
      <c r="A162" s="387" t="n"/>
      <c r="B162" s="388" t="n"/>
      <c r="C162" s="600" t="inlineStr">
        <is>
          <t>FCS0304 Node 5</t>
        </is>
      </c>
      <c r="D162" s="601" t="n"/>
      <c r="E162" s="601" t="n"/>
      <c r="F162" s="601" t="n"/>
      <c r="G162" s="601" t="n"/>
      <c r="H162" s="601" t="n"/>
      <c r="I162" s="601" t="n"/>
      <c r="J162" s="602" t="n"/>
      <c r="M162" s="387" t="n"/>
      <c r="N162" s="388" t="n"/>
      <c r="O162" s="600" t="inlineStr">
        <is>
          <t>FCS0304 Node 10</t>
        </is>
      </c>
      <c r="P162" s="601" t="n"/>
      <c r="Q162" s="601" t="n"/>
      <c r="R162" s="601" t="n"/>
      <c r="S162" s="601" t="n"/>
      <c r="T162" s="601" t="n"/>
      <c r="U162" s="601" t="n"/>
      <c r="V162" s="602" t="n"/>
    </row>
    <row r="163">
      <c r="A163" s="387" t="n"/>
      <c r="B163" s="603" t="inlineStr">
        <is>
          <t>Channel</t>
        </is>
      </c>
      <c r="C163" s="409" t="inlineStr">
        <is>
          <t>Slot 1</t>
        </is>
      </c>
      <c r="D163" s="410" t="inlineStr">
        <is>
          <t>Slot 2</t>
        </is>
      </c>
      <c r="E163" s="426" t="inlineStr">
        <is>
          <t>Slot 3</t>
        </is>
      </c>
      <c r="F163" s="426" t="inlineStr">
        <is>
          <t>Slot 4</t>
        </is>
      </c>
      <c r="G163" s="612" t="inlineStr">
        <is>
          <t xml:space="preserve">Slot 5 </t>
        </is>
      </c>
      <c r="H163" s="612" t="inlineStr">
        <is>
          <t>Slot 6</t>
        </is>
      </c>
      <c r="I163" s="389" t="inlineStr">
        <is>
          <t>Slot 7</t>
        </is>
      </c>
      <c r="J163" s="390" t="inlineStr">
        <is>
          <t>Slot 8</t>
        </is>
      </c>
      <c r="M163" s="387" t="n"/>
      <c r="N163" s="603" t="inlineStr">
        <is>
          <t>Channel</t>
        </is>
      </c>
      <c r="O163" s="436" t="inlineStr">
        <is>
          <t>Slot 1</t>
        </is>
      </c>
      <c r="P163" s="442" t="inlineStr">
        <is>
          <t>Slot 2</t>
        </is>
      </c>
      <c r="Q163" s="496" t="inlineStr">
        <is>
          <t>Slot 3</t>
        </is>
      </c>
      <c r="R163" s="496" t="inlineStr">
        <is>
          <t>Slot 4</t>
        </is>
      </c>
      <c r="S163" s="612" t="inlineStr">
        <is>
          <t xml:space="preserve">Slot 5 </t>
        </is>
      </c>
      <c r="T163" s="612" t="inlineStr">
        <is>
          <t>Slot 6</t>
        </is>
      </c>
      <c r="U163" s="483" t="inlineStr">
        <is>
          <t>Slot 7</t>
        </is>
      </c>
      <c r="V163" s="489" t="inlineStr">
        <is>
          <t>Slot 8</t>
        </is>
      </c>
    </row>
    <row r="164">
      <c r="A164" s="387" t="n"/>
      <c r="B164" s="604" t="n"/>
      <c r="C164" s="411" t="inlineStr">
        <is>
          <t>AAI143-H</t>
        </is>
      </c>
      <c r="D164" s="412" t="inlineStr">
        <is>
          <t>AAI143-H</t>
        </is>
      </c>
      <c r="E164" s="427" t="inlineStr">
        <is>
          <t>AAI543-H</t>
        </is>
      </c>
      <c r="F164" s="427" t="inlineStr">
        <is>
          <t>AAI543-H</t>
        </is>
      </c>
      <c r="G164" s="391" t="inlineStr">
        <is>
          <t>ADCV01</t>
        </is>
      </c>
      <c r="H164" s="391" t="inlineStr">
        <is>
          <t>ADCV01</t>
        </is>
      </c>
      <c r="I164" s="403" t="inlineStr">
        <is>
          <t>ADV151-P</t>
        </is>
      </c>
      <c r="J164" s="454" t="inlineStr">
        <is>
          <t>ADV151-P</t>
        </is>
      </c>
      <c r="M164" s="387" t="n"/>
      <c r="N164" s="604" t="n"/>
      <c r="O164" s="437" t="inlineStr">
        <is>
          <t>AAI143-H</t>
        </is>
      </c>
      <c r="P164" s="443" t="inlineStr">
        <is>
          <t>AAI143-H</t>
        </is>
      </c>
      <c r="Q164" s="460" t="inlineStr">
        <is>
          <t>ADV151-P</t>
        </is>
      </c>
      <c r="R164" s="460" t="inlineStr">
        <is>
          <t>ADV151-P</t>
        </is>
      </c>
      <c r="S164" s="391" t="inlineStr">
        <is>
          <t>ADCV01</t>
        </is>
      </c>
      <c r="T164" s="391" t="inlineStr">
        <is>
          <t>ADCV01</t>
        </is>
      </c>
      <c r="U164" s="419" t="inlineStr">
        <is>
          <t>ADV551-P</t>
        </is>
      </c>
      <c r="V164" s="490" t="inlineStr">
        <is>
          <t>ADV551-P</t>
        </is>
      </c>
    </row>
    <row r="165">
      <c r="A165" s="387" t="n"/>
      <c r="B165" s="604" t="n"/>
      <c r="C165" s="413" t="n">
        <v>16</v>
      </c>
      <c r="D165" s="414" t="n"/>
      <c r="E165" s="428" t="n">
        <v>16</v>
      </c>
      <c r="F165" s="428" t="n"/>
      <c r="G165" s="392" t="n"/>
      <c r="H165" s="392" t="n"/>
      <c r="I165" s="404" t="n">
        <v>32</v>
      </c>
      <c r="J165" s="455" t="n"/>
      <c r="M165" s="387" t="n"/>
      <c r="N165" s="604" t="n"/>
      <c r="O165" s="438" t="n">
        <v>16</v>
      </c>
      <c r="P165" s="444" t="n">
        <v>16</v>
      </c>
      <c r="Q165" s="462" t="n">
        <v>32</v>
      </c>
      <c r="R165" s="462" t="n">
        <v>32</v>
      </c>
      <c r="S165" s="392" t="n"/>
      <c r="T165" s="392" t="n"/>
      <c r="U165" s="420" t="n">
        <v>32</v>
      </c>
      <c r="V165" s="491" t="n">
        <v>32</v>
      </c>
    </row>
    <row r="166">
      <c r="A166" s="387" t="n"/>
      <c r="B166" s="604" t="n"/>
      <c r="C166" s="434" t="inlineStr">
        <is>
          <t>IS</t>
        </is>
      </c>
      <c r="D166" s="435" t="inlineStr">
        <is>
          <t>R</t>
        </is>
      </c>
      <c r="E166" s="435" t="inlineStr">
        <is>
          <t>IS</t>
        </is>
      </c>
      <c r="F166" s="435" t="inlineStr">
        <is>
          <t>R</t>
        </is>
      </c>
      <c r="G166" s="391" t="n"/>
      <c r="H166" s="391" t="n"/>
      <c r="I166" s="497" t="inlineStr">
        <is>
          <t>RE</t>
        </is>
      </c>
      <c r="J166" s="502" t="inlineStr">
        <is>
          <t>R</t>
        </is>
      </c>
      <c r="M166" s="387" t="n"/>
      <c r="N166" s="604" t="n"/>
      <c r="O166" s="501" t="inlineStr">
        <is>
          <t>NIS</t>
        </is>
      </c>
      <c r="P166" s="423" t="inlineStr">
        <is>
          <t>NIS</t>
        </is>
      </c>
      <c r="Q166" s="497" t="inlineStr">
        <is>
          <t>RE</t>
        </is>
      </c>
      <c r="R166" s="497" t="inlineStr">
        <is>
          <t>RE</t>
        </is>
      </c>
      <c r="S166" s="391" t="n"/>
      <c r="T166" s="391" t="n"/>
      <c r="U166" s="406" t="inlineStr">
        <is>
          <t>24V</t>
        </is>
      </c>
      <c r="V166" s="504" t="inlineStr">
        <is>
          <t>Dry</t>
        </is>
      </c>
    </row>
    <row r="167" ht="14.25" customHeight="1" s="521" thickBot="1">
      <c r="A167" s="387" t="n"/>
      <c r="B167" s="605" t="n"/>
      <c r="C167" s="415" t="n"/>
      <c r="D167" s="416" t="n"/>
      <c r="E167" s="429" t="n"/>
      <c r="F167" s="429" t="n"/>
      <c r="G167" s="393" t="n"/>
      <c r="H167" s="393" t="n"/>
      <c r="I167" s="456" t="n"/>
      <c r="J167" s="457" t="n"/>
      <c r="M167" s="387" t="n"/>
      <c r="N167" s="605" t="n"/>
      <c r="O167" s="439" t="n"/>
      <c r="P167" s="450" t="n"/>
      <c r="Q167" s="464" t="n"/>
      <c r="R167" s="464" t="n"/>
      <c r="S167" s="393" t="n"/>
      <c r="T167" s="393" t="n"/>
      <c r="U167" s="484" t="n"/>
      <c r="V167" s="492" t="n"/>
    </row>
    <row r="168" ht="14.25" customHeight="1" s="521">
      <c r="A168" s="606" t="inlineStr">
        <is>
          <t>Node 5</t>
        </is>
      </c>
      <c r="B168" s="394" t="n">
        <v>1</v>
      </c>
      <c r="C168" s="417" t="inlineStr">
        <is>
          <t>18-TT-21102</t>
        </is>
      </c>
      <c r="D168" s="609" t="n"/>
      <c r="E168" s="431" t="inlineStr">
        <is>
          <t>18-PY-35201</t>
        </is>
      </c>
      <c r="F168" s="610" t="n"/>
      <c r="G168" s="611" t="n"/>
      <c r="H168" s="611" t="n"/>
      <c r="I168" s="424" t="inlineStr">
        <is>
          <t>18-LS-61207</t>
        </is>
      </c>
      <c r="J168" s="615" t="n"/>
      <c r="M168" s="606" t="inlineStr">
        <is>
          <t>Node 10</t>
        </is>
      </c>
      <c r="N168" s="394" t="n">
        <v>1</v>
      </c>
      <c r="O168" s="440" t="inlineStr">
        <is>
          <t>18-FT-61205</t>
        </is>
      </c>
      <c r="P168" s="446" t="inlineStr">
        <is>
          <t>18-SI-17201</t>
        </is>
      </c>
      <c r="Q168" s="466" t="inlineStr">
        <is>
          <t>18-YL-21103R</t>
        </is>
      </c>
      <c r="R168" s="466" t="inlineStr">
        <is>
          <t>18-YL-92101L</t>
        </is>
      </c>
      <c r="S168" s="611" t="n"/>
      <c r="T168" s="611" t="n"/>
      <c r="U168" s="485" t="inlineStr">
        <is>
          <t>18-UL-17110B</t>
        </is>
      </c>
      <c r="V168" s="493" t="inlineStr">
        <is>
          <t>18-HS-62101S</t>
        </is>
      </c>
    </row>
    <row r="169" ht="14.25" customHeight="1" s="521">
      <c r="A169" s="607" t="n"/>
      <c r="B169" s="394" t="n">
        <v>2</v>
      </c>
      <c r="C169" s="418" t="inlineStr">
        <is>
          <t>18-TT-21104</t>
        </is>
      </c>
      <c r="D169" s="607" t="n"/>
      <c r="E169" s="431" t="inlineStr">
        <is>
          <t>18-PY-35205</t>
        </is>
      </c>
      <c r="F169" s="607" t="n"/>
      <c r="G169" s="607" t="n"/>
      <c r="H169" s="607" t="n"/>
      <c r="I169" s="425" t="inlineStr">
        <is>
          <t>18-PS-17211</t>
        </is>
      </c>
      <c r="J169" s="614" t="n"/>
      <c r="M169" s="607" t="n"/>
      <c r="N169" s="394" t="n">
        <v>2</v>
      </c>
      <c r="O169" s="441" t="inlineStr">
        <is>
          <t>18-FT-61206</t>
        </is>
      </c>
      <c r="P169" s="447" t="inlineStr">
        <is>
          <t>18-SI-17202</t>
        </is>
      </c>
      <c r="Q169" s="468" t="inlineStr">
        <is>
          <t>18-YL-21103F</t>
        </is>
      </c>
      <c r="R169" s="468" t="inlineStr">
        <is>
          <t>18-YL-92101R</t>
        </is>
      </c>
      <c r="S169" s="607" t="n"/>
      <c r="T169" s="607" t="n"/>
      <c r="U169" s="486" t="inlineStr">
        <is>
          <t>18-XL-17121</t>
        </is>
      </c>
      <c r="V169" s="494" t="inlineStr">
        <is>
          <t>18-HS-62102S</t>
        </is>
      </c>
    </row>
    <row r="170" ht="14.25" customHeight="1" s="521">
      <c r="A170" s="607" t="n"/>
      <c r="B170" s="394" t="n">
        <v>3</v>
      </c>
      <c r="C170" s="418" t="inlineStr">
        <is>
          <t>18-PT-21103</t>
        </is>
      </c>
      <c r="D170" s="607" t="n"/>
      <c r="E170" s="431" t="inlineStr">
        <is>
          <t>18-FI-35201</t>
        </is>
      </c>
      <c r="F170" s="607" t="n"/>
      <c r="G170" s="607" t="n"/>
      <c r="H170" s="607" t="n"/>
      <c r="I170" s="425" t="inlineStr">
        <is>
          <t>18-PS-17212</t>
        </is>
      </c>
      <c r="J170" s="614" t="n"/>
      <c r="M170" s="607" t="n"/>
      <c r="N170" s="394" t="n">
        <v>3</v>
      </c>
      <c r="O170" s="441" t="inlineStr">
        <is>
          <t>18-FT-17101</t>
        </is>
      </c>
      <c r="P170" s="447" t="inlineStr">
        <is>
          <t>18-SI-17203</t>
        </is>
      </c>
      <c r="Q170" s="468" t="inlineStr">
        <is>
          <t>18-YL-21104R</t>
        </is>
      </c>
      <c r="R170" s="468" t="inlineStr">
        <is>
          <t>18-YL-92101F</t>
        </is>
      </c>
      <c r="S170" s="607" t="n"/>
      <c r="T170" s="607" t="n"/>
      <c r="U170" s="486" t="inlineStr">
        <is>
          <t>18-XS-35104</t>
        </is>
      </c>
      <c r="V170" s="494" t="inlineStr">
        <is>
          <t>18-HS-21102S</t>
        </is>
      </c>
    </row>
    <row r="171" ht="14.25" customHeight="1" s="521">
      <c r="A171" s="607" t="n"/>
      <c r="B171" s="394" t="n">
        <v>4</v>
      </c>
      <c r="C171" s="418" t="inlineStr">
        <is>
          <t>18-PT-21105</t>
        </is>
      </c>
      <c r="D171" s="607" t="n"/>
      <c r="E171" s="431" t="inlineStr">
        <is>
          <t>18-PV-66101</t>
        </is>
      </c>
      <c r="F171" s="607" t="n"/>
      <c r="G171" s="607" t="n"/>
      <c r="H171" s="607" t="n"/>
      <c r="I171" s="425" t="inlineStr">
        <is>
          <t>18-PS-17213</t>
        </is>
      </c>
      <c r="J171" s="614" t="n"/>
      <c r="M171" s="607" t="n"/>
      <c r="N171" s="394" t="n">
        <v>4</v>
      </c>
      <c r="O171" s="441" t="inlineStr">
        <is>
          <t>18-FT-17105</t>
        </is>
      </c>
      <c r="P171" s="447" t="inlineStr">
        <is>
          <t>18-SI-17204</t>
        </is>
      </c>
      <c r="Q171" s="468" t="inlineStr">
        <is>
          <t>18-YL-21104F</t>
        </is>
      </c>
      <c r="R171" s="468" t="inlineStr">
        <is>
          <t>18-YL-92102L</t>
        </is>
      </c>
      <c r="S171" s="607" t="n"/>
      <c r="T171" s="607" t="n"/>
      <c r="U171" s="486" t="inlineStr">
        <is>
          <t>18-XS-35101</t>
        </is>
      </c>
      <c r="V171" s="494" t="inlineStr">
        <is>
          <t>18-HS-23101S</t>
        </is>
      </c>
    </row>
    <row r="172" ht="14.25" customHeight="1" s="521">
      <c r="A172" s="607" t="n"/>
      <c r="B172" s="394" t="n">
        <v>5</v>
      </c>
      <c r="C172" s="418" t="inlineStr">
        <is>
          <t>18-PT-21108</t>
        </is>
      </c>
      <c r="D172" s="607" t="n"/>
      <c r="E172" s="431" t="inlineStr">
        <is>
          <t>18-LI-23101</t>
        </is>
      </c>
      <c r="F172" s="607" t="n"/>
      <c r="G172" s="607" t="n"/>
      <c r="H172" s="607" t="n"/>
      <c r="I172" s="425" t="inlineStr">
        <is>
          <t>18-PS-17214</t>
        </is>
      </c>
      <c r="J172" s="614" t="n"/>
      <c r="M172" s="607" t="n"/>
      <c r="N172" s="394" t="n">
        <v>5</v>
      </c>
      <c r="O172" s="441" t="inlineStr">
        <is>
          <t>18-FT-17114</t>
        </is>
      </c>
      <c r="P172" s="447" t="inlineStr">
        <is>
          <t>18-SI-17301</t>
        </is>
      </c>
      <c r="Q172" s="468" t="inlineStr">
        <is>
          <t>18-YL-21102L</t>
        </is>
      </c>
      <c r="R172" s="468" t="inlineStr">
        <is>
          <t>18-YL-92102R</t>
        </is>
      </c>
      <c r="S172" s="607" t="n"/>
      <c r="T172" s="607" t="n"/>
      <c r="U172" s="486" t="inlineStr">
        <is>
          <t>18-XS-35102</t>
        </is>
      </c>
      <c r="V172" s="494" t="inlineStr">
        <is>
          <t>18-HS-23102S</t>
        </is>
      </c>
    </row>
    <row r="173" ht="14.25" customHeight="1" s="521">
      <c r="A173" s="607" t="n"/>
      <c r="B173" s="394" t="n">
        <v>6</v>
      </c>
      <c r="C173" s="418" t="inlineStr">
        <is>
          <t>18-PT-21110</t>
        </is>
      </c>
      <c r="D173" s="607" t="n"/>
      <c r="E173" s="431" t="inlineStr">
        <is>
          <t>18-LI-24101</t>
        </is>
      </c>
      <c r="F173" s="607" t="n"/>
      <c r="G173" s="607" t="n"/>
      <c r="H173" s="607" t="n"/>
      <c r="I173" s="425" t="inlineStr">
        <is>
          <t>18-PS-17303</t>
        </is>
      </c>
      <c r="J173" s="614" t="n"/>
      <c r="M173" s="607" t="n"/>
      <c r="N173" s="394" t="n">
        <v>6</v>
      </c>
      <c r="O173" s="441" t="inlineStr">
        <is>
          <t>18-FT-92102</t>
        </is>
      </c>
      <c r="P173" s="447" t="inlineStr">
        <is>
          <t>18-SI-23101</t>
        </is>
      </c>
      <c r="Q173" s="468" t="inlineStr">
        <is>
          <t>18-YL-21102R</t>
        </is>
      </c>
      <c r="R173" s="468" t="inlineStr">
        <is>
          <t>18-YL-92102F</t>
        </is>
      </c>
      <c r="S173" s="607" t="n"/>
      <c r="T173" s="607" t="n"/>
      <c r="U173" s="486" t="inlineStr">
        <is>
          <t>18-XS-35107</t>
        </is>
      </c>
      <c r="V173" s="494" t="inlineStr">
        <is>
          <t>18-HS-23105S</t>
        </is>
      </c>
    </row>
    <row r="174" ht="14.25" customHeight="1" s="521">
      <c r="A174" s="607" t="n"/>
      <c r="B174" s="394" t="n">
        <v>7</v>
      </c>
      <c r="C174" s="418" t="inlineStr">
        <is>
          <t>18-LT-66202</t>
        </is>
      </c>
      <c r="D174" s="607" t="n"/>
      <c r="E174" s="431" t="inlineStr">
        <is>
          <t>Spare</t>
        </is>
      </c>
      <c r="F174" s="607" t="n"/>
      <c r="G174" s="607" t="n"/>
      <c r="H174" s="607" t="n"/>
      <c r="I174" s="425" t="inlineStr">
        <is>
          <t>18-PS-21104</t>
        </is>
      </c>
      <c r="J174" s="614" t="n"/>
      <c r="M174" s="607" t="n"/>
      <c r="N174" s="394" t="n">
        <v>7</v>
      </c>
      <c r="O174" s="441" t="inlineStr">
        <is>
          <t>18-WI-35101</t>
        </is>
      </c>
      <c r="P174" s="447" t="inlineStr">
        <is>
          <t>18-SI-23102</t>
        </is>
      </c>
      <c r="Q174" s="468" t="inlineStr">
        <is>
          <t>18-YL-21102F</t>
        </is>
      </c>
      <c r="R174" s="468" t="inlineStr">
        <is>
          <t>18-YL-35103RN</t>
        </is>
      </c>
      <c r="S174" s="607" t="n"/>
      <c r="T174" s="607" t="n"/>
      <c r="U174" s="486" t="inlineStr">
        <is>
          <t>18-XS-35201</t>
        </is>
      </c>
      <c r="V174" s="494" t="inlineStr">
        <is>
          <t>18-HS-24101S</t>
        </is>
      </c>
    </row>
    <row r="175" ht="14.25" customHeight="1" s="521">
      <c r="A175" s="607" t="n"/>
      <c r="B175" s="394" t="n">
        <v>8</v>
      </c>
      <c r="C175" s="418" t="inlineStr">
        <is>
          <t>18-FT-21102</t>
        </is>
      </c>
      <c r="D175" s="607" t="n"/>
      <c r="E175" s="431" t="inlineStr">
        <is>
          <t>Spare</t>
        </is>
      </c>
      <c r="F175" s="607" t="n"/>
      <c r="G175" s="607" t="n"/>
      <c r="H175" s="607" t="n"/>
      <c r="I175" s="425" t="inlineStr">
        <is>
          <t>18-PS-21102</t>
        </is>
      </c>
      <c r="J175" s="614" t="n"/>
      <c r="M175" s="607" t="n"/>
      <c r="N175" s="394" t="n">
        <v>8</v>
      </c>
      <c r="O175" s="441" t="inlineStr">
        <is>
          <t>18-II-62101</t>
        </is>
      </c>
      <c r="P175" s="447" t="inlineStr">
        <is>
          <t>18-SI-23105</t>
        </is>
      </c>
      <c r="Q175" s="468" t="inlineStr">
        <is>
          <t>18-YL-23101L</t>
        </is>
      </c>
      <c r="R175" s="468" t="inlineStr">
        <is>
          <t>18-LHS-35103REM</t>
        </is>
      </c>
      <c r="S175" s="607" t="n"/>
      <c r="T175" s="607" t="n"/>
      <c r="U175" s="486" t="inlineStr">
        <is>
          <t>18-XS-35202</t>
        </is>
      </c>
      <c r="V175" s="494" t="inlineStr">
        <is>
          <t>18-HS-36106S</t>
        </is>
      </c>
    </row>
    <row r="176" ht="14.25" customHeight="1" s="521">
      <c r="A176" s="607" t="n"/>
      <c r="B176" s="394" t="n">
        <v>9</v>
      </c>
      <c r="C176" s="418" t="inlineStr">
        <is>
          <t>18-FT-21109</t>
        </is>
      </c>
      <c r="D176" s="607" t="n"/>
      <c r="E176" s="431" t="inlineStr">
        <is>
          <t>Spare</t>
        </is>
      </c>
      <c r="F176" s="607" t="n"/>
      <c r="G176" s="607" t="n"/>
      <c r="H176" s="607" t="n"/>
      <c r="I176" s="425" t="inlineStr">
        <is>
          <t>Spare</t>
        </is>
      </c>
      <c r="J176" s="614" t="n"/>
      <c r="M176" s="607" t="n"/>
      <c r="N176" s="394" t="n">
        <v>9</v>
      </c>
      <c r="O176" s="441" t="inlineStr">
        <is>
          <t>18-II-62102</t>
        </is>
      </c>
      <c r="P176" s="447" t="inlineStr">
        <is>
          <t>18-SI-24101</t>
        </is>
      </c>
      <c r="Q176" s="468" t="inlineStr">
        <is>
          <t>18-YL-23101R</t>
        </is>
      </c>
      <c r="R176" s="468" t="inlineStr">
        <is>
          <t>18-PASL-35203</t>
        </is>
      </c>
      <c r="S176" s="607" t="n"/>
      <c r="T176" s="607" t="n"/>
      <c r="U176" s="486" t="inlineStr">
        <is>
          <t>18-XS-35203</t>
        </is>
      </c>
      <c r="V176" s="494" t="inlineStr">
        <is>
          <t>18-HS-66101S</t>
        </is>
      </c>
    </row>
    <row r="177" ht="14.25" customHeight="1" s="521">
      <c r="A177" s="607" t="n"/>
      <c r="B177" s="394" t="n">
        <v>10</v>
      </c>
      <c r="C177" s="418" t="inlineStr">
        <is>
          <t>18-LT-21101</t>
        </is>
      </c>
      <c r="D177" s="607" t="n"/>
      <c r="E177" s="431" t="inlineStr">
        <is>
          <t>Spare</t>
        </is>
      </c>
      <c r="F177" s="607" t="n"/>
      <c r="G177" s="607" t="n"/>
      <c r="H177" s="607" t="n"/>
      <c r="I177" s="425" t="inlineStr">
        <is>
          <t>Spare</t>
        </is>
      </c>
      <c r="J177" s="614" t="n"/>
      <c r="M177" s="607" t="n"/>
      <c r="N177" s="394" t="n">
        <v>10</v>
      </c>
      <c r="O177" s="441" t="inlineStr">
        <is>
          <t>18-II-23105</t>
        </is>
      </c>
      <c r="P177" s="447" t="inlineStr">
        <is>
          <t>18-SI-35101</t>
        </is>
      </c>
      <c r="Q177" s="468" t="inlineStr">
        <is>
          <t>18-YL-23101F</t>
        </is>
      </c>
      <c r="R177" s="468" t="inlineStr">
        <is>
          <t>18-TASH-35202</t>
        </is>
      </c>
      <c r="S177" s="607" t="n"/>
      <c r="T177" s="607" t="n"/>
      <c r="U177" s="486" t="inlineStr">
        <is>
          <t>18-XS-35204</t>
        </is>
      </c>
      <c r="V177" s="494" t="inlineStr">
        <is>
          <t>18-HS-92101S</t>
        </is>
      </c>
    </row>
    <row r="178" ht="14.25" customHeight="1" s="521">
      <c r="A178" s="607" t="n"/>
      <c r="B178" s="394" t="n">
        <v>11</v>
      </c>
      <c r="C178" s="418" t="inlineStr">
        <is>
          <t>18-LT-92101</t>
        </is>
      </c>
      <c r="D178" s="607" t="n"/>
      <c r="E178" s="431" t="inlineStr">
        <is>
          <t>Spare</t>
        </is>
      </c>
      <c r="F178" s="607" t="n"/>
      <c r="G178" s="607" t="n"/>
      <c r="H178" s="607" t="n"/>
      <c r="I178" s="425" t="inlineStr">
        <is>
          <t>Spare</t>
        </is>
      </c>
      <c r="J178" s="614" t="n"/>
      <c r="M178" s="607" t="n"/>
      <c r="N178" s="394" t="n">
        <v>11</v>
      </c>
      <c r="O178" s="441" t="inlineStr">
        <is>
          <t>18-II-35201</t>
        </is>
      </c>
      <c r="P178" s="447" t="inlineStr">
        <is>
          <t>Spare</t>
        </is>
      </c>
      <c r="Q178" s="468" t="inlineStr">
        <is>
          <t>18-YL-23102F</t>
        </is>
      </c>
      <c r="R178" s="468" t="inlineStr">
        <is>
          <t>18-PASH-35202</t>
        </is>
      </c>
      <c r="S178" s="607" t="n"/>
      <c r="T178" s="607" t="n"/>
      <c r="U178" s="486" t="inlineStr">
        <is>
          <t>18-XS-35206</t>
        </is>
      </c>
      <c r="V178" s="494" t="inlineStr">
        <is>
          <t>18-HS-92102S</t>
        </is>
      </c>
    </row>
    <row r="179" ht="14.25" customHeight="1" s="521">
      <c r="A179" s="607" t="n"/>
      <c r="B179" s="394" t="n">
        <v>12</v>
      </c>
      <c r="C179" s="418" t="inlineStr">
        <is>
          <t>18-PIA-35108</t>
        </is>
      </c>
      <c r="D179" s="607" t="n"/>
      <c r="E179" s="431" t="inlineStr">
        <is>
          <t>Spare</t>
        </is>
      </c>
      <c r="F179" s="607" t="n"/>
      <c r="G179" s="607" t="n"/>
      <c r="H179" s="607" t="n"/>
      <c r="I179" s="425" t="inlineStr">
        <is>
          <t>Spare</t>
        </is>
      </c>
      <c r="J179" s="614" t="n"/>
      <c r="M179" s="607" t="n"/>
      <c r="N179" s="394" t="n">
        <v>12</v>
      </c>
      <c r="O179" s="441" t="inlineStr">
        <is>
          <t>18-II-35202</t>
        </is>
      </c>
      <c r="P179" s="447" t="inlineStr">
        <is>
          <t>Spare</t>
        </is>
      </c>
      <c r="Q179" s="468" t="inlineStr">
        <is>
          <t>18-YL-23102L</t>
        </is>
      </c>
      <c r="R179" s="468" t="inlineStr">
        <is>
          <t>18-PASL-35213</t>
        </is>
      </c>
      <c r="S179" s="607" t="n"/>
      <c r="T179" s="607" t="n"/>
      <c r="U179" s="486" t="inlineStr">
        <is>
          <t>Spare</t>
        </is>
      </c>
      <c r="V179" s="494" t="inlineStr">
        <is>
          <t>18-HS-35201S</t>
        </is>
      </c>
    </row>
    <row r="180" ht="14.25" customHeight="1" s="521">
      <c r="A180" s="607" t="n"/>
      <c r="B180" s="394" t="n">
        <v>13</v>
      </c>
      <c r="C180" s="418" t="inlineStr">
        <is>
          <t>Spare</t>
        </is>
      </c>
      <c r="D180" s="607" t="n"/>
      <c r="E180" s="431" t="inlineStr">
        <is>
          <t>Spare</t>
        </is>
      </c>
      <c r="F180" s="607" t="n"/>
      <c r="G180" s="607" t="n"/>
      <c r="H180" s="607" t="n"/>
      <c r="I180" s="425" t="inlineStr">
        <is>
          <t>Spare</t>
        </is>
      </c>
      <c r="J180" s="614" t="n"/>
      <c r="M180" s="607" t="n"/>
      <c r="N180" s="394" t="n">
        <v>13</v>
      </c>
      <c r="O180" s="441" t="inlineStr">
        <is>
          <t>18-II-35101</t>
        </is>
      </c>
      <c r="P180" s="447" t="inlineStr">
        <is>
          <t>Spare</t>
        </is>
      </c>
      <c r="Q180" s="468" t="inlineStr">
        <is>
          <t>18-YL-23102R</t>
        </is>
      </c>
      <c r="R180" s="468" t="inlineStr">
        <is>
          <t>18-TASH-35212</t>
        </is>
      </c>
      <c r="S180" s="607" t="n"/>
      <c r="T180" s="607" t="n"/>
      <c r="U180" s="486" t="inlineStr">
        <is>
          <t>Spare</t>
        </is>
      </c>
      <c r="V180" s="494" t="inlineStr">
        <is>
          <t>18-HS-35201L</t>
        </is>
      </c>
    </row>
    <row r="181" ht="14.25" customHeight="1" s="521">
      <c r="A181" s="607" t="n"/>
      <c r="B181" s="394" t="n">
        <v>14</v>
      </c>
      <c r="C181" s="418" t="inlineStr">
        <is>
          <t>Spare</t>
        </is>
      </c>
      <c r="D181" s="607" t="n"/>
      <c r="E181" s="431" t="inlineStr">
        <is>
          <t>Spare</t>
        </is>
      </c>
      <c r="F181" s="607" t="n"/>
      <c r="G181" s="607" t="n"/>
      <c r="H181" s="607" t="n"/>
      <c r="I181" s="425" t="inlineStr">
        <is>
          <t>Spare</t>
        </is>
      </c>
      <c r="J181" s="614" t="n"/>
      <c r="M181" s="607" t="n"/>
      <c r="N181" s="394" t="n">
        <v>14</v>
      </c>
      <c r="O181" s="441" t="inlineStr">
        <is>
          <t>Spare</t>
        </is>
      </c>
      <c r="P181" s="447" t="inlineStr">
        <is>
          <t>Spare</t>
        </is>
      </c>
      <c r="Q181" s="468" t="inlineStr">
        <is>
          <t>18-YL-23105L</t>
        </is>
      </c>
      <c r="R181" s="468" t="inlineStr">
        <is>
          <t>18-PASH-35212</t>
        </is>
      </c>
      <c r="S181" s="607" t="n"/>
      <c r="T181" s="607" t="n"/>
      <c r="U181" s="486" t="inlineStr">
        <is>
          <t>Spare</t>
        </is>
      </c>
      <c r="V181" s="494" t="inlineStr">
        <is>
          <t>18-HS-35202S</t>
        </is>
      </c>
    </row>
    <row r="182" ht="14.25" customHeight="1" s="521">
      <c r="A182" s="607" t="n"/>
      <c r="B182" s="394" t="n">
        <v>15</v>
      </c>
      <c r="C182" s="418" t="inlineStr">
        <is>
          <t>Spare</t>
        </is>
      </c>
      <c r="D182" s="607" t="n"/>
      <c r="E182" s="431" t="inlineStr">
        <is>
          <t>Spare</t>
        </is>
      </c>
      <c r="F182" s="607" t="n"/>
      <c r="G182" s="607" t="n"/>
      <c r="H182" s="607" t="n"/>
      <c r="I182" s="425" t="inlineStr">
        <is>
          <t>Spare</t>
        </is>
      </c>
      <c r="J182" s="614" t="n"/>
      <c r="M182" s="607" t="n"/>
      <c r="N182" s="394" t="n">
        <v>15</v>
      </c>
      <c r="O182" s="441" t="inlineStr">
        <is>
          <t>Spare</t>
        </is>
      </c>
      <c r="P182" s="447" t="inlineStr">
        <is>
          <t>Spare</t>
        </is>
      </c>
      <c r="Q182" s="468" t="inlineStr">
        <is>
          <t>18-YL-23105R</t>
        </is>
      </c>
      <c r="R182" s="468" t="inlineStr">
        <is>
          <t>18-YL-35201L</t>
        </is>
      </c>
      <c r="S182" s="607" t="n"/>
      <c r="T182" s="607" t="n"/>
      <c r="U182" s="486" t="inlineStr">
        <is>
          <t>Spare</t>
        </is>
      </c>
      <c r="V182" s="494" t="inlineStr">
        <is>
          <t>18-HS-35202L</t>
        </is>
      </c>
    </row>
    <row r="183" ht="14.25" customHeight="1" s="521" thickBot="1">
      <c r="A183" s="607" t="n"/>
      <c r="B183" s="394" t="n">
        <v>16</v>
      </c>
      <c r="C183" s="418" t="inlineStr">
        <is>
          <t>Spare</t>
        </is>
      </c>
      <c r="D183" s="608" t="n"/>
      <c r="E183" s="431" t="inlineStr">
        <is>
          <t>Spare</t>
        </is>
      </c>
      <c r="F183" s="608" t="n"/>
      <c r="G183" s="608" t="n"/>
      <c r="H183" s="608" t="n"/>
      <c r="I183" s="425" t="inlineStr">
        <is>
          <t>Spare</t>
        </is>
      </c>
      <c r="J183" s="616" t="n"/>
      <c r="M183" s="607" t="n"/>
      <c r="N183" s="394" t="n">
        <v>16</v>
      </c>
      <c r="O183" s="441" t="inlineStr">
        <is>
          <t>Spare</t>
        </is>
      </c>
      <c r="P183" s="447" t="inlineStr">
        <is>
          <t>Spare</t>
        </is>
      </c>
      <c r="Q183" s="468" t="inlineStr">
        <is>
          <t>18-YL-23105F</t>
        </is>
      </c>
      <c r="R183" s="468" t="inlineStr">
        <is>
          <t>18-YL-35201R</t>
        </is>
      </c>
      <c r="S183" s="608" t="n"/>
      <c r="T183" s="608" t="n"/>
      <c r="U183" s="486" t="inlineStr">
        <is>
          <t>Spare</t>
        </is>
      </c>
      <c r="V183" s="494" t="inlineStr">
        <is>
          <t>18-HS-35102S</t>
        </is>
      </c>
    </row>
    <row r="184" ht="14.25" customHeight="1" s="521">
      <c r="A184" s="607" t="n"/>
      <c r="B184" s="394" t="n">
        <v>17</v>
      </c>
      <c r="C184" s="395" t="n"/>
      <c r="D184" s="396" t="n"/>
      <c r="E184" s="396" t="n"/>
      <c r="F184" s="396" t="n"/>
      <c r="G184" s="617" t="n"/>
      <c r="H184" s="617" t="n"/>
      <c r="I184" s="424" t="inlineStr">
        <is>
          <t>Spare</t>
        </is>
      </c>
      <c r="J184" s="620" t="n"/>
      <c r="M184" s="607" t="n"/>
      <c r="N184" s="394" t="n">
        <v>17</v>
      </c>
      <c r="O184" s="395" t="n"/>
      <c r="P184" s="396" t="n"/>
      <c r="Q184" s="466" t="inlineStr">
        <is>
          <t>18-YL-24101L</t>
        </is>
      </c>
      <c r="R184" s="466" t="inlineStr">
        <is>
          <t>18-YL-35201F</t>
        </is>
      </c>
      <c r="S184" s="617" t="n"/>
      <c r="T184" s="617" t="n"/>
      <c r="U184" s="485" t="inlineStr">
        <is>
          <t>18-HS-35103</t>
        </is>
      </c>
      <c r="V184" s="493" t="inlineStr">
        <is>
          <t>18-HSF-35101S</t>
        </is>
      </c>
    </row>
    <row r="185" ht="14.25" customHeight="1" s="521">
      <c r="A185" s="607" t="n"/>
      <c r="B185" s="394" t="n">
        <v>18</v>
      </c>
      <c r="C185" s="397" t="n"/>
      <c r="D185" s="398" t="n"/>
      <c r="E185" s="398" t="n"/>
      <c r="F185" s="398" t="n"/>
      <c r="G185" s="607" t="n"/>
      <c r="H185" s="607" t="n"/>
      <c r="I185" s="425" t="inlineStr">
        <is>
          <t>Spare</t>
        </is>
      </c>
      <c r="J185" s="614" t="n"/>
      <c r="M185" s="607" t="n"/>
      <c r="N185" s="394" t="n">
        <v>18</v>
      </c>
      <c r="O185" s="397" t="n"/>
      <c r="P185" s="398" t="n"/>
      <c r="Q185" s="468" t="inlineStr">
        <is>
          <t>18-YL-24101R</t>
        </is>
      </c>
      <c r="R185" s="468" t="inlineStr">
        <is>
          <t>18-YL-35202L</t>
        </is>
      </c>
      <c r="S185" s="607" t="n"/>
      <c r="T185" s="607" t="n"/>
      <c r="U185" s="486" t="inlineStr">
        <is>
          <t>Spare</t>
        </is>
      </c>
      <c r="V185" s="494" t="inlineStr">
        <is>
          <t>18-HSR-35101S</t>
        </is>
      </c>
    </row>
    <row r="186" ht="14.25" customHeight="1" s="521">
      <c r="A186" s="607" t="n"/>
      <c r="B186" s="394" t="n">
        <v>19</v>
      </c>
      <c r="C186" s="397" t="n"/>
      <c r="D186" s="398" t="n"/>
      <c r="E186" s="398" t="n"/>
      <c r="F186" s="398" t="n"/>
      <c r="G186" s="607" t="n"/>
      <c r="H186" s="607" t="n"/>
      <c r="I186" s="425" t="inlineStr">
        <is>
          <t>Spare</t>
        </is>
      </c>
      <c r="J186" s="614" t="n"/>
      <c r="M186" s="607" t="n"/>
      <c r="N186" s="394" t="n">
        <v>19</v>
      </c>
      <c r="O186" s="397" t="n"/>
      <c r="P186" s="398" t="n"/>
      <c r="Q186" s="468" t="inlineStr">
        <is>
          <t>18-YL-24101F</t>
        </is>
      </c>
      <c r="R186" s="468" t="inlineStr">
        <is>
          <t>18-YL-35202R</t>
        </is>
      </c>
      <c r="S186" s="607" t="n"/>
      <c r="T186" s="607" t="n"/>
      <c r="U186" s="486" t="inlineStr">
        <is>
          <t>Spare</t>
        </is>
      </c>
      <c r="V186" s="494" t="inlineStr">
        <is>
          <t>Spare</t>
        </is>
      </c>
    </row>
    <row r="187" ht="14.25" customHeight="1" s="521">
      <c r="A187" s="607" t="n"/>
      <c r="B187" s="394" t="n">
        <v>20</v>
      </c>
      <c r="C187" s="397" t="n"/>
      <c r="D187" s="398" t="n"/>
      <c r="E187" s="398" t="n"/>
      <c r="F187" s="398" t="n"/>
      <c r="G187" s="607" t="n"/>
      <c r="H187" s="607" t="n"/>
      <c r="I187" s="425" t="inlineStr">
        <is>
          <t>Spare</t>
        </is>
      </c>
      <c r="J187" s="614" t="n"/>
      <c r="M187" s="607" t="n"/>
      <c r="N187" s="394" t="n">
        <v>20</v>
      </c>
      <c r="O187" s="397" t="n"/>
      <c r="P187" s="398" t="n"/>
      <c r="Q187" s="468" t="inlineStr">
        <is>
          <t>18-YL-36106L</t>
        </is>
      </c>
      <c r="R187" s="468" t="inlineStr">
        <is>
          <t>18-YL-35202F</t>
        </is>
      </c>
      <c r="S187" s="607" t="n"/>
      <c r="T187" s="607" t="n"/>
      <c r="U187" s="486" t="inlineStr">
        <is>
          <t>Spare</t>
        </is>
      </c>
      <c r="V187" s="494" t="inlineStr">
        <is>
          <t>Spare</t>
        </is>
      </c>
    </row>
    <row r="188" ht="14.25" customHeight="1" s="521">
      <c r="A188" s="607" t="n"/>
      <c r="B188" s="394" t="n">
        <v>21</v>
      </c>
      <c r="C188" s="397" t="n"/>
      <c r="D188" s="398" t="n"/>
      <c r="E188" s="398" t="n"/>
      <c r="F188" s="398" t="n"/>
      <c r="G188" s="607" t="n"/>
      <c r="H188" s="607" t="n"/>
      <c r="I188" s="425" t="inlineStr">
        <is>
          <t>Spare</t>
        </is>
      </c>
      <c r="J188" s="614" t="n"/>
      <c r="M188" s="607" t="n"/>
      <c r="N188" s="394" t="n">
        <v>21</v>
      </c>
      <c r="O188" s="397" t="n"/>
      <c r="P188" s="398" t="n"/>
      <c r="Q188" s="468" t="inlineStr">
        <is>
          <t>18-YL-36106R</t>
        </is>
      </c>
      <c r="R188" s="468" t="inlineStr">
        <is>
          <t>18-YL-35102R</t>
        </is>
      </c>
      <c r="S188" s="607" t="n"/>
      <c r="T188" s="607" t="n"/>
      <c r="U188" s="486" t="inlineStr">
        <is>
          <t>Spare</t>
        </is>
      </c>
      <c r="V188" s="494" t="inlineStr">
        <is>
          <t>Spare</t>
        </is>
      </c>
    </row>
    <row r="189" ht="14.25" customHeight="1" s="521">
      <c r="A189" s="607" t="n"/>
      <c r="B189" s="394" t="n">
        <v>22</v>
      </c>
      <c r="C189" s="397" t="n"/>
      <c r="D189" s="398" t="n"/>
      <c r="E189" s="398" t="n"/>
      <c r="F189" s="398" t="n"/>
      <c r="G189" s="607" t="n"/>
      <c r="H189" s="607" t="n"/>
      <c r="I189" s="425" t="inlineStr">
        <is>
          <t>Spare</t>
        </is>
      </c>
      <c r="J189" s="614" t="n"/>
      <c r="M189" s="607" t="n"/>
      <c r="N189" s="394" t="n">
        <v>22</v>
      </c>
      <c r="O189" s="397" t="n"/>
      <c r="P189" s="398" t="n"/>
      <c r="Q189" s="468" t="inlineStr">
        <is>
          <t>18-YL-36106F</t>
        </is>
      </c>
      <c r="R189" s="468" t="inlineStr">
        <is>
          <t>18-YL-35102F</t>
        </is>
      </c>
      <c r="S189" s="607" t="n"/>
      <c r="T189" s="607" t="n"/>
      <c r="U189" s="486" t="inlineStr">
        <is>
          <t>Spare</t>
        </is>
      </c>
      <c r="V189" s="494" t="inlineStr">
        <is>
          <t>Spare</t>
        </is>
      </c>
    </row>
    <row r="190" ht="14.25" customHeight="1" s="521">
      <c r="A190" s="607" t="n"/>
      <c r="B190" s="394" t="n">
        <v>23</v>
      </c>
      <c r="C190" s="397" t="n"/>
      <c r="D190" s="398" t="n"/>
      <c r="E190" s="398" t="n"/>
      <c r="F190" s="398" t="n"/>
      <c r="G190" s="607" t="n"/>
      <c r="H190" s="607" t="n"/>
      <c r="I190" s="425" t="inlineStr">
        <is>
          <t>Spare</t>
        </is>
      </c>
      <c r="J190" s="614" t="n"/>
      <c r="M190" s="607" t="n"/>
      <c r="N190" s="394" t="n">
        <v>23</v>
      </c>
      <c r="O190" s="397" t="n"/>
      <c r="P190" s="398" t="n"/>
      <c r="Q190" s="468" t="inlineStr">
        <is>
          <t>18-YL-66101L</t>
        </is>
      </c>
      <c r="R190" s="468" t="inlineStr">
        <is>
          <t>18-YL-35102L</t>
        </is>
      </c>
      <c r="S190" s="607" t="n"/>
      <c r="T190" s="607" t="n"/>
      <c r="U190" s="486" t="inlineStr">
        <is>
          <t>Spare</t>
        </is>
      </c>
      <c r="V190" s="494" t="inlineStr">
        <is>
          <t>Spare</t>
        </is>
      </c>
    </row>
    <row r="191" ht="14.25" customHeight="1" s="521">
      <c r="A191" s="607" t="n"/>
      <c r="B191" s="394" t="n">
        <v>24</v>
      </c>
      <c r="C191" s="397" t="n"/>
      <c r="D191" s="398" t="n"/>
      <c r="E191" s="398" t="n"/>
      <c r="F191" s="398" t="n"/>
      <c r="G191" s="607" t="n"/>
      <c r="H191" s="607" t="n"/>
      <c r="I191" s="425" t="inlineStr">
        <is>
          <t>Spare</t>
        </is>
      </c>
      <c r="J191" s="614" t="n"/>
      <c r="M191" s="607" t="n"/>
      <c r="N191" s="394" t="n">
        <v>24</v>
      </c>
      <c r="O191" s="397" t="n"/>
      <c r="P191" s="398" t="n"/>
      <c r="Q191" s="468" t="inlineStr">
        <is>
          <t>18-YL-66101R</t>
        </is>
      </c>
      <c r="R191" s="468" t="inlineStr">
        <is>
          <t>18-YLF-35101R</t>
        </is>
      </c>
      <c r="S191" s="607" t="n"/>
      <c r="T191" s="607" t="n"/>
      <c r="U191" s="486" t="inlineStr">
        <is>
          <t>Spare</t>
        </is>
      </c>
      <c r="V191" s="494" t="inlineStr">
        <is>
          <t>Spare</t>
        </is>
      </c>
    </row>
    <row r="192" ht="14.25" customHeight="1" s="521">
      <c r="A192" s="607" t="n"/>
      <c r="B192" s="394" t="n">
        <v>25</v>
      </c>
      <c r="C192" s="397" t="n"/>
      <c r="D192" s="398" t="n"/>
      <c r="E192" s="398" t="n"/>
      <c r="F192" s="398" t="n"/>
      <c r="G192" s="607" t="n"/>
      <c r="H192" s="607" t="n"/>
      <c r="I192" s="425" t="inlineStr">
        <is>
          <t>Spare</t>
        </is>
      </c>
      <c r="J192" s="614" t="n"/>
      <c r="M192" s="607" t="n"/>
      <c r="N192" s="394" t="n">
        <v>25</v>
      </c>
      <c r="O192" s="397" t="n"/>
      <c r="P192" s="398" t="n"/>
      <c r="Q192" s="468" t="inlineStr">
        <is>
          <t>18-YL-66101F</t>
        </is>
      </c>
      <c r="R192" s="468" t="inlineStr">
        <is>
          <t>18-YLR-35101R</t>
        </is>
      </c>
      <c r="S192" s="607" t="n"/>
      <c r="T192" s="607" t="n"/>
      <c r="U192" s="486" t="inlineStr">
        <is>
          <t>Spare</t>
        </is>
      </c>
      <c r="V192" s="494" t="inlineStr">
        <is>
          <t>Spare</t>
        </is>
      </c>
    </row>
    <row r="193" ht="14.25" customHeight="1" s="521">
      <c r="A193" s="607" t="n"/>
      <c r="B193" s="394" t="n">
        <v>26</v>
      </c>
      <c r="C193" s="397" t="n"/>
      <c r="D193" s="398" t="n"/>
      <c r="E193" s="398" t="n"/>
      <c r="F193" s="398" t="n"/>
      <c r="G193" s="607" t="n"/>
      <c r="H193" s="607" t="n"/>
      <c r="I193" s="425" t="inlineStr">
        <is>
          <t>Spare</t>
        </is>
      </c>
      <c r="J193" s="614" t="n"/>
      <c r="M193" s="607" t="n"/>
      <c r="N193" s="394" t="n">
        <v>26</v>
      </c>
      <c r="O193" s="397" t="n"/>
      <c r="P193" s="398" t="n"/>
      <c r="Q193" s="468" t="inlineStr">
        <is>
          <t>Spare</t>
        </is>
      </c>
      <c r="R193" s="468" t="inlineStr">
        <is>
          <t>18-YL-35101F</t>
        </is>
      </c>
      <c r="S193" s="607" t="n"/>
      <c r="T193" s="607" t="n"/>
      <c r="U193" s="486" t="inlineStr">
        <is>
          <t>Spare</t>
        </is>
      </c>
      <c r="V193" s="494" t="inlineStr">
        <is>
          <t>Spare</t>
        </is>
      </c>
    </row>
    <row r="194" ht="14.25" customHeight="1" s="521">
      <c r="A194" s="607" t="n"/>
      <c r="B194" s="394" t="n">
        <v>27</v>
      </c>
      <c r="C194" s="397" t="n"/>
      <c r="D194" s="398" t="n"/>
      <c r="E194" s="398" t="n"/>
      <c r="F194" s="398" t="n"/>
      <c r="G194" s="607" t="n"/>
      <c r="H194" s="607" t="n"/>
      <c r="I194" s="425" t="inlineStr">
        <is>
          <t>Spare</t>
        </is>
      </c>
      <c r="J194" s="614" t="n"/>
      <c r="M194" s="607" t="n"/>
      <c r="N194" s="394" t="n">
        <v>27</v>
      </c>
      <c r="O194" s="397" t="n"/>
      <c r="P194" s="398" t="n"/>
      <c r="Q194" s="468" t="inlineStr">
        <is>
          <t>Spare</t>
        </is>
      </c>
      <c r="R194" s="468" t="inlineStr">
        <is>
          <t>18-YL-35101L</t>
        </is>
      </c>
      <c r="S194" s="607" t="n"/>
      <c r="T194" s="607" t="n"/>
      <c r="U194" s="486" t="inlineStr">
        <is>
          <t>Spare</t>
        </is>
      </c>
      <c r="V194" s="494" t="inlineStr">
        <is>
          <t>Spare</t>
        </is>
      </c>
    </row>
    <row r="195" ht="14.25" customHeight="1" s="521">
      <c r="A195" s="607" t="n"/>
      <c r="B195" s="394" t="n">
        <v>28</v>
      </c>
      <c r="C195" s="397" t="n"/>
      <c r="D195" s="398" t="n"/>
      <c r="E195" s="398" t="n"/>
      <c r="F195" s="398" t="n"/>
      <c r="G195" s="607" t="n"/>
      <c r="H195" s="607" t="n"/>
      <c r="I195" s="425" t="inlineStr">
        <is>
          <t>Spare</t>
        </is>
      </c>
      <c r="J195" s="614" t="n"/>
      <c r="M195" s="607" t="n"/>
      <c r="N195" s="394" t="n">
        <v>28</v>
      </c>
      <c r="O195" s="397" t="n"/>
      <c r="P195" s="398" t="n"/>
      <c r="Q195" s="468" t="inlineStr">
        <is>
          <t>Spare</t>
        </is>
      </c>
      <c r="R195" s="468" t="inlineStr">
        <is>
          <t>18-YL-35111R</t>
        </is>
      </c>
      <c r="S195" s="607" t="n"/>
      <c r="T195" s="607" t="n"/>
      <c r="U195" s="486" t="inlineStr">
        <is>
          <t>Spare</t>
        </is>
      </c>
      <c r="V195" s="494" t="inlineStr">
        <is>
          <t>Spare</t>
        </is>
      </c>
    </row>
    <row r="196" ht="14.25" customHeight="1" s="521">
      <c r="A196" s="607" t="n"/>
      <c r="B196" s="394" t="n">
        <v>29</v>
      </c>
      <c r="C196" s="397" t="n"/>
      <c r="D196" s="398" t="n"/>
      <c r="E196" s="398" t="n"/>
      <c r="F196" s="398" t="n"/>
      <c r="G196" s="607" t="n"/>
      <c r="H196" s="607" t="n"/>
      <c r="I196" s="425" t="inlineStr">
        <is>
          <t>Spare</t>
        </is>
      </c>
      <c r="J196" s="614" t="n"/>
      <c r="M196" s="607" t="n"/>
      <c r="N196" s="394" t="n">
        <v>29</v>
      </c>
      <c r="O196" s="397" t="n"/>
      <c r="P196" s="398" t="n"/>
      <c r="Q196" s="468" t="inlineStr">
        <is>
          <t>Spare</t>
        </is>
      </c>
      <c r="R196" s="468" t="inlineStr">
        <is>
          <t>Spare</t>
        </is>
      </c>
      <c r="S196" s="607" t="n"/>
      <c r="T196" s="607" t="n"/>
      <c r="U196" s="486" t="inlineStr">
        <is>
          <t>Spare</t>
        </is>
      </c>
      <c r="V196" s="494" t="inlineStr">
        <is>
          <t>Spare</t>
        </is>
      </c>
    </row>
    <row r="197" ht="14.25" customHeight="1" s="521">
      <c r="A197" s="607" t="n"/>
      <c r="B197" s="394" t="n">
        <v>30</v>
      </c>
      <c r="C197" s="397" t="n"/>
      <c r="D197" s="398" t="n"/>
      <c r="E197" s="398" t="n"/>
      <c r="F197" s="398" t="n"/>
      <c r="G197" s="607" t="n"/>
      <c r="H197" s="607" t="n"/>
      <c r="I197" s="425" t="inlineStr">
        <is>
          <t>Spare</t>
        </is>
      </c>
      <c r="J197" s="614" t="n"/>
      <c r="M197" s="607" t="n"/>
      <c r="N197" s="394" t="n">
        <v>30</v>
      </c>
      <c r="O197" s="397" t="n"/>
      <c r="P197" s="398" t="n"/>
      <c r="Q197" s="468" t="inlineStr">
        <is>
          <t>Spare</t>
        </is>
      </c>
      <c r="R197" s="468" t="inlineStr">
        <is>
          <t>Spare</t>
        </is>
      </c>
      <c r="S197" s="607" t="n"/>
      <c r="T197" s="607" t="n"/>
      <c r="U197" s="486" t="inlineStr">
        <is>
          <t>Spare</t>
        </is>
      </c>
      <c r="V197" s="494" t="inlineStr">
        <is>
          <t>Spare</t>
        </is>
      </c>
    </row>
    <row r="198" ht="14.25" customHeight="1" s="521">
      <c r="A198" s="607" t="n"/>
      <c r="B198" s="394" t="n">
        <v>31</v>
      </c>
      <c r="C198" s="397" t="n"/>
      <c r="D198" s="398" t="n"/>
      <c r="E198" s="398" t="n"/>
      <c r="F198" s="398" t="n"/>
      <c r="G198" s="607" t="n"/>
      <c r="H198" s="607" t="n"/>
      <c r="I198" s="425" t="inlineStr">
        <is>
          <t>Spare</t>
        </is>
      </c>
      <c r="J198" s="614" t="n"/>
      <c r="M198" s="607" t="n"/>
      <c r="N198" s="394" t="n">
        <v>31</v>
      </c>
      <c r="O198" s="397" t="n"/>
      <c r="P198" s="398" t="n"/>
      <c r="Q198" s="468" t="inlineStr">
        <is>
          <t>Spare</t>
        </is>
      </c>
      <c r="R198" s="468" t="inlineStr">
        <is>
          <t>Spare</t>
        </is>
      </c>
      <c r="S198" s="607" t="n"/>
      <c r="T198" s="607" t="n"/>
      <c r="U198" s="486" t="inlineStr">
        <is>
          <t>Spare</t>
        </is>
      </c>
      <c r="V198" s="494" t="inlineStr">
        <is>
          <t>Spare</t>
        </is>
      </c>
    </row>
    <row r="199" ht="14.25" customHeight="1" s="521" thickBot="1">
      <c r="A199" s="608" t="n"/>
      <c r="B199" s="399" t="n">
        <v>32</v>
      </c>
      <c r="C199" s="400" t="n"/>
      <c r="D199" s="401" t="n"/>
      <c r="E199" s="401" t="n"/>
      <c r="F199" s="401" t="n"/>
      <c r="G199" s="618" t="n"/>
      <c r="H199" s="618" t="n"/>
      <c r="I199" s="433" t="inlineStr">
        <is>
          <t>Spare</t>
        </is>
      </c>
      <c r="J199" s="621" t="n"/>
      <c r="M199" s="608" t="n"/>
      <c r="N199" s="399" t="n">
        <v>32</v>
      </c>
      <c r="O199" s="400" t="n"/>
      <c r="P199" s="401" t="n"/>
      <c r="Q199" s="470" t="inlineStr">
        <is>
          <t>Spare</t>
        </is>
      </c>
      <c r="R199" s="470" t="inlineStr">
        <is>
          <t>Spare</t>
        </is>
      </c>
      <c r="S199" s="618" t="n"/>
      <c r="T199" s="618" t="n"/>
      <c r="U199" s="487" t="inlineStr">
        <is>
          <t>Spare</t>
        </is>
      </c>
      <c r="V199" s="495" t="inlineStr">
        <is>
          <t>Spare</t>
        </is>
      </c>
    </row>
    <row r="200">
      <c r="A200" s="598" t="inlineStr">
        <is>
          <t>I/O numbeE</t>
        </is>
      </c>
      <c r="B200" s="599" t="n"/>
      <c r="C200" s="402">
        <f>SUM(C165-COUNTIF(C168:C183,"Spare"))</f>
        <v/>
      </c>
      <c r="D200" s="402">
        <f>SUM(D165-COUNTIF(D168:D183,"Spare"))</f>
        <v/>
      </c>
      <c r="E200" s="402">
        <f>SUM(E165-COUNTIF(E168:E183,"Spare"))</f>
        <v/>
      </c>
      <c r="F200" s="402">
        <f>SUM(F165-COUNTIF(F168:F183,"Spare"))</f>
        <v/>
      </c>
      <c r="G200" s="402">
        <f>SUM(G165-COUNTIF(G168:G183,"Spare"))</f>
        <v/>
      </c>
      <c r="H200" s="402">
        <f>SUM(H165-COUNTIF(H168:H183,"Spare"))</f>
        <v/>
      </c>
      <c r="I200" s="402">
        <f>SUM(I165-COUNTIF(I168:I199,"Spare"))</f>
        <v/>
      </c>
      <c r="J200" s="402">
        <f>SUM(J165-COUNTIF(J168:J183,"Spare"))</f>
        <v/>
      </c>
      <c r="K200" s="9">
        <f>SUM(C200:J200)</f>
        <v/>
      </c>
      <c r="M200" s="598" t="inlineStr">
        <is>
          <t>I/O numbeE</t>
        </is>
      </c>
      <c r="N200" s="599" t="n"/>
      <c r="O200" s="402">
        <f>SUM(O165-COUNTIF(O168:O183,"Spare"))</f>
        <v/>
      </c>
      <c r="P200" s="402">
        <f>SUM(P165-COUNTIF(P168:P183,"Spare"))</f>
        <v/>
      </c>
      <c r="Q200" s="402">
        <f>SUM(Q165-COUNTIF(Q168:Q199,"Spare"))</f>
        <v/>
      </c>
      <c r="R200" s="402">
        <f>SUM(R165-COUNTIF(R168:R199,"Spare"))</f>
        <v/>
      </c>
      <c r="S200" s="402">
        <f>SUM(S165-COUNTIF(S168:S183,"Spare"))</f>
        <v/>
      </c>
      <c r="T200" s="402">
        <f>SUM(T165-COUNTIF(T168:T183,"Spare"))</f>
        <v/>
      </c>
      <c r="U200" s="488">
        <f>SUM(U165-COUNTIF(U168:U199,"Spare"))</f>
        <v/>
      </c>
      <c r="V200" s="402">
        <f>SUM(V165-COUNTIF(V168:V199,"Spare"))</f>
        <v/>
      </c>
      <c r="W200" s="9">
        <f>SUM(O200:V200)</f>
        <v/>
      </c>
    </row>
    <row r="204">
      <c r="K204" s="9" t="n">
        <v>227</v>
      </c>
      <c r="W204" s="9" t="n">
        <v>308</v>
      </c>
    </row>
  </sheetData>
  <mergeCells count="105">
    <mergeCell ref="T104:T119"/>
    <mergeCell ref="V104:V119"/>
    <mergeCell ref="V144:V159"/>
    <mergeCell ref="S128:S143"/>
    <mergeCell ref="S144:S159"/>
    <mergeCell ref="T144:T159"/>
    <mergeCell ref="S168:S183"/>
    <mergeCell ref="S184:S199"/>
    <mergeCell ref="T184:T199"/>
    <mergeCell ref="G168:G183"/>
    <mergeCell ref="G184:G199"/>
    <mergeCell ref="S7:S22"/>
    <mergeCell ref="S23:S38"/>
    <mergeCell ref="T23:T38"/>
    <mergeCell ref="V23:V38"/>
    <mergeCell ref="S47:S62"/>
    <mergeCell ref="S63:S78"/>
    <mergeCell ref="T63:T78"/>
    <mergeCell ref="V63:V78"/>
    <mergeCell ref="O162:V162"/>
    <mergeCell ref="T168:T183"/>
    <mergeCell ref="O122:V122"/>
    <mergeCell ref="T128:T143"/>
    <mergeCell ref="V128:V143"/>
    <mergeCell ref="O82:V82"/>
    <mergeCell ref="T88:T103"/>
    <mergeCell ref="V88:V103"/>
    <mergeCell ref="S88:S103"/>
    <mergeCell ref="S104:S119"/>
    <mergeCell ref="P47:P62"/>
    <mergeCell ref="R47:R62"/>
    <mergeCell ref="T47:T62"/>
    <mergeCell ref="V47:V62"/>
    <mergeCell ref="M200:N200"/>
    <mergeCell ref="H7:H38"/>
    <mergeCell ref="I7:I38"/>
    <mergeCell ref="J7:J38"/>
    <mergeCell ref="H63:H78"/>
    <mergeCell ref="H104:H119"/>
    <mergeCell ref="H144:H159"/>
    <mergeCell ref="J144:J159"/>
    <mergeCell ref="M160:N160"/>
    <mergeCell ref="N163:N167"/>
    <mergeCell ref="M168:M199"/>
    <mergeCell ref="M120:N120"/>
    <mergeCell ref="N123:N127"/>
    <mergeCell ref="M128:M159"/>
    <mergeCell ref="M79:N79"/>
    <mergeCell ref="N83:N87"/>
    <mergeCell ref="M88:M119"/>
    <mergeCell ref="N42:N46"/>
    <mergeCell ref="M47:M78"/>
    <mergeCell ref="A200:B200"/>
    <mergeCell ref="O1:V1"/>
    <mergeCell ref="N2:N6"/>
    <mergeCell ref="M7:M38"/>
    <mergeCell ref="P7:P22"/>
    <mergeCell ref="R7:R22"/>
    <mergeCell ref="T7:T22"/>
    <mergeCell ref="V7:V22"/>
    <mergeCell ref="M39:N39"/>
    <mergeCell ref="O41:V41"/>
    <mergeCell ref="A160:B160"/>
    <mergeCell ref="C162:J162"/>
    <mergeCell ref="B163:B167"/>
    <mergeCell ref="A168:A199"/>
    <mergeCell ref="D168:D183"/>
    <mergeCell ref="F168:F183"/>
    <mergeCell ref="H168:H183"/>
    <mergeCell ref="J168:J183"/>
    <mergeCell ref="H184:H199"/>
    <mergeCell ref="J184:J199"/>
    <mergeCell ref="A120:B120"/>
    <mergeCell ref="C122:J122"/>
    <mergeCell ref="B123:B127"/>
    <mergeCell ref="A128:A159"/>
    <mergeCell ref="D128:D143"/>
    <mergeCell ref="F128:F143"/>
    <mergeCell ref="H128:H143"/>
    <mergeCell ref="J128:J143"/>
    <mergeCell ref="G128:G143"/>
    <mergeCell ref="G144:G159"/>
    <mergeCell ref="A79:B79"/>
    <mergeCell ref="C82:J82"/>
    <mergeCell ref="B83:B87"/>
    <mergeCell ref="A88:A119"/>
    <mergeCell ref="D88:D103"/>
    <mergeCell ref="F88:F103"/>
    <mergeCell ref="H88:H103"/>
    <mergeCell ref="G88:G103"/>
    <mergeCell ref="G104:G119"/>
    <mergeCell ref="A39:B39"/>
    <mergeCell ref="C41:J41"/>
    <mergeCell ref="B42:B46"/>
    <mergeCell ref="A47:A78"/>
    <mergeCell ref="D47:D62"/>
    <mergeCell ref="F47:F62"/>
    <mergeCell ref="H47:H62"/>
    <mergeCell ref="C1:J1"/>
    <mergeCell ref="B2:B6"/>
    <mergeCell ref="A7:A38"/>
    <mergeCell ref="D7:D22"/>
    <mergeCell ref="F7:F22"/>
    <mergeCell ref="I2:I6"/>
    <mergeCell ref="J2:J6"/>
  </mergeCells>
  <conditionalFormatting sqref="E9:E22 P100:R103 Q99:R99 Q98 I90:I93 I99:I103 I68:I72">
    <cfRule type="cellIs" priority="344" operator="equal" dxfId="0" stopIfTrue="1">
      <formula>"blank"</formula>
    </cfRule>
  </conditionalFormatting>
  <conditionalFormatting sqref="G9:G10">
    <cfRule type="cellIs" priority="342" operator="equal" dxfId="0" stopIfTrue="1">
      <formula>"blank"</formula>
    </cfRule>
  </conditionalFormatting>
  <conditionalFormatting sqref="E7:E8">
    <cfRule type="cellIs" priority="345" operator="equal" dxfId="0" stopIfTrue="1">
      <formula>"blank"</formula>
    </cfRule>
  </conditionalFormatting>
  <conditionalFormatting sqref="G7:G8">
    <cfRule type="cellIs" priority="340" operator="equal" dxfId="0" stopIfTrue="1">
      <formula>"blank"</formula>
    </cfRule>
    <cfRule type="cellIs" priority="343" operator="equal" dxfId="0" stopIfTrue="1">
      <formula>"blank"</formula>
    </cfRule>
  </conditionalFormatting>
  <conditionalFormatting sqref="G11:G22">
    <cfRule type="cellIs" priority="341" operator="equal" dxfId="0" stopIfTrue="1">
      <formula>"blank"</formula>
    </cfRule>
  </conditionalFormatting>
  <conditionalFormatting sqref="G9:G22">
    <cfRule type="cellIs" priority="339" operator="equal" dxfId="0" stopIfTrue="1">
      <formula>"blank"</formula>
    </cfRule>
  </conditionalFormatting>
  <conditionalFormatting sqref="U63:U64">
    <cfRule type="cellIs" priority="125" operator="equal" dxfId="0" stopIfTrue="1">
      <formula>"blank"</formula>
    </cfRule>
    <cfRule type="cellIs" priority="128" operator="equal" dxfId="0" stopIfTrue="1">
      <formula>"blank"</formula>
    </cfRule>
  </conditionalFormatting>
  <conditionalFormatting sqref="U67:U78">
    <cfRule type="cellIs" priority="126" operator="equal" dxfId="0" stopIfTrue="1">
      <formula>"blank"</formula>
    </cfRule>
  </conditionalFormatting>
  <conditionalFormatting sqref="U65:U78">
    <cfRule type="cellIs" priority="124" operator="equal" dxfId="0" stopIfTrue="1">
      <formula>"blank"</formula>
    </cfRule>
  </conditionalFormatting>
  <conditionalFormatting sqref="P90:R91">
    <cfRule type="cellIs" priority="122" operator="equal" dxfId="0" stopIfTrue="1">
      <formula>"blank"</formula>
    </cfRule>
  </conditionalFormatting>
  <conditionalFormatting sqref="P88:R89">
    <cfRule type="cellIs" priority="120" operator="equal" dxfId="0" stopIfTrue="1">
      <formula>"blank"</formula>
    </cfRule>
    <cfRule type="cellIs" priority="123" operator="equal" dxfId="0" stopIfTrue="1">
      <formula>"blank"</formula>
    </cfRule>
  </conditionalFormatting>
  <conditionalFormatting sqref="G49:G50">
    <cfRule type="cellIs" priority="330" operator="equal" dxfId="0" stopIfTrue="1">
      <formula>"blank"</formula>
    </cfRule>
  </conditionalFormatting>
  <conditionalFormatting sqref="G47:G48">
    <cfRule type="cellIs" priority="328" operator="equal" dxfId="0" stopIfTrue="1">
      <formula>"blank"</formula>
    </cfRule>
    <cfRule type="cellIs" priority="331" operator="equal" dxfId="0" stopIfTrue="1">
      <formula>"blank"</formula>
    </cfRule>
  </conditionalFormatting>
  <conditionalFormatting sqref="G51:G62">
    <cfRule type="cellIs" priority="329" operator="equal" dxfId="0" stopIfTrue="1">
      <formula>"blank"</formula>
    </cfRule>
  </conditionalFormatting>
  <conditionalFormatting sqref="G49:G62">
    <cfRule type="cellIs" priority="327" operator="equal" dxfId="0" stopIfTrue="1">
      <formula>"blank"</formula>
    </cfRule>
  </conditionalFormatting>
  <conditionalFormatting sqref="P92:R97 P98 R98">
    <cfRule type="cellIs" priority="121" operator="equal" dxfId="0" stopIfTrue="1">
      <formula>"blank"</formula>
    </cfRule>
  </conditionalFormatting>
  <conditionalFormatting sqref="U27:U38">
    <cfRule type="cellIs" priority="136" operator="equal" dxfId="0" stopIfTrue="1">
      <formula>"blank"</formula>
    </cfRule>
  </conditionalFormatting>
  <conditionalFormatting sqref="U25:U26">
    <cfRule type="cellIs" priority="137" operator="equal" dxfId="0" stopIfTrue="1">
      <formula>"blank"</formula>
    </cfRule>
  </conditionalFormatting>
  <conditionalFormatting sqref="U23:U24">
    <cfRule type="cellIs" priority="135" operator="equal" dxfId="0" stopIfTrue="1">
      <formula>"blank"</formula>
    </cfRule>
    <cfRule type="cellIs" priority="138" operator="equal" dxfId="0" stopIfTrue="1">
      <formula>"blank"</formula>
    </cfRule>
  </conditionalFormatting>
  <conditionalFormatting sqref="U47:U48">
    <cfRule type="cellIs" priority="130" operator="equal" dxfId="0" stopIfTrue="1">
      <formula>"blank"</formula>
    </cfRule>
    <cfRule type="cellIs" priority="133" operator="equal" dxfId="0" stopIfTrue="1">
      <formula>"blank"</formula>
    </cfRule>
  </conditionalFormatting>
  <conditionalFormatting sqref="U25:U38">
    <cfRule type="cellIs" priority="134" operator="equal" dxfId="0" stopIfTrue="1">
      <formula>"blank"</formula>
    </cfRule>
  </conditionalFormatting>
  <conditionalFormatting sqref="U51:U62">
    <cfRule type="cellIs" priority="131" operator="equal" dxfId="0" stopIfTrue="1">
      <formula>"blank"</formula>
    </cfRule>
  </conditionalFormatting>
  <conditionalFormatting sqref="U49:U50">
    <cfRule type="cellIs" priority="132" operator="equal" dxfId="0" stopIfTrue="1">
      <formula>"blank"</formula>
    </cfRule>
  </conditionalFormatting>
  <conditionalFormatting sqref="U49:U62">
    <cfRule type="cellIs" priority="129" operator="equal" dxfId="0" stopIfTrue="1">
      <formula>"blank"</formula>
    </cfRule>
  </conditionalFormatting>
  <conditionalFormatting sqref="I188:I199">
    <cfRule type="cellIs" priority="146" operator="equal" dxfId="0" stopIfTrue="1">
      <formula>"blank"</formula>
    </cfRule>
  </conditionalFormatting>
  <conditionalFormatting sqref="I186:I199">
    <cfRule type="cellIs" priority="144" operator="equal" dxfId="0" stopIfTrue="1">
      <formula>"blank"</formula>
    </cfRule>
  </conditionalFormatting>
  <conditionalFormatting sqref="I186:I187">
    <cfRule type="cellIs" priority="147" operator="equal" dxfId="0" stopIfTrue="1">
      <formula>"blank"</formula>
    </cfRule>
  </conditionalFormatting>
  <conditionalFormatting sqref="I184:I185">
    <cfRule type="cellIs" priority="145" operator="equal" dxfId="0" stopIfTrue="1">
      <formula>"blank"</formula>
    </cfRule>
    <cfRule type="cellIs" priority="148" operator="equal" dxfId="0" stopIfTrue="1">
      <formula>"blank"</formula>
    </cfRule>
  </conditionalFormatting>
  <conditionalFormatting sqref="U7:U8">
    <cfRule type="cellIs" priority="140" operator="equal" dxfId="0" stopIfTrue="1">
      <formula>"blank"</formula>
    </cfRule>
    <cfRule type="cellIs" priority="143" operator="equal" dxfId="0" stopIfTrue="1">
      <formula>"blank"</formula>
    </cfRule>
  </conditionalFormatting>
  <conditionalFormatting sqref="U11:U22">
    <cfRule type="cellIs" priority="141" operator="equal" dxfId="0" stopIfTrue="1">
      <formula>"blank"</formula>
    </cfRule>
  </conditionalFormatting>
  <conditionalFormatting sqref="U9:U10">
    <cfRule type="cellIs" priority="142" operator="equal" dxfId="0" stopIfTrue="1">
      <formula>"blank"</formula>
    </cfRule>
  </conditionalFormatting>
  <conditionalFormatting sqref="U9:U22">
    <cfRule type="cellIs" priority="139" operator="equal" dxfId="0" stopIfTrue="1">
      <formula>"blank"</formula>
    </cfRule>
  </conditionalFormatting>
  <conditionalFormatting sqref="I146:I159">
    <cfRule type="cellIs" priority="164" operator="equal" dxfId="0" stopIfTrue="1">
      <formula>"blank"</formula>
    </cfRule>
  </conditionalFormatting>
  <conditionalFormatting sqref="I144:I145">
    <cfRule type="cellIs" priority="165" operator="equal" dxfId="0" stopIfTrue="1">
      <formula>"blank"</formula>
    </cfRule>
    <cfRule type="cellIs" priority="168" operator="equal" dxfId="0" stopIfTrue="1">
      <formula>"blank"</formula>
    </cfRule>
  </conditionalFormatting>
  <conditionalFormatting sqref="I170:I183">
    <cfRule type="cellIs" priority="149" operator="equal" dxfId="0" stopIfTrue="1">
      <formula>"blank"</formula>
    </cfRule>
  </conditionalFormatting>
  <conditionalFormatting sqref="I168:I169">
    <cfRule type="cellIs" priority="150" operator="equal" dxfId="0" stopIfTrue="1">
      <formula>"blank"</formula>
    </cfRule>
    <cfRule type="cellIs" priority="153" operator="equal" dxfId="0" stopIfTrue="1">
      <formula>"blank"</formula>
    </cfRule>
  </conditionalFormatting>
  <conditionalFormatting sqref="I170:I171">
    <cfRule type="cellIs" priority="152" operator="equal" dxfId="0" stopIfTrue="1">
      <formula>"blank"</formula>
    </cfRule>
  </conditionalFormatting>
  <conditionalFormatting sqref="I172:I183">
    <cfRule type="cellIs" priority="151" operator="equal" dxfId="0" stopIfTrue="1">
      <formula>"blank"</formula>
    </cfRule>
  </conditionalFormatting>
  <conditionalFormatting sqref="J108:J119">
    <cfRule type="cellIs" priority="178" operator="equal" dxfId="0" stopIfTrue="1">
      <formula>"blank"</formula>
    </cfRule>
  </conditionalFormatting>
  <conditionalFormatting sqref="J65:J74">
    <cfRule type="cellIs" priority="196" operator="equal" dxfId="0" stopIfTrue="1">
      <formula>"blank"</formula>
    </cfRule>
  </conditionalFormatting>
  <conditionalFormatting sqref="J106:J107">
    <cfRule type="cellIs" priority="179" operator="equal" dxfId="0" stopIfTrue="1">
      <formula>"blank"</formula>
    </cfRule>
  </conditionalFormatting>
  <conditionalFormatting sqref="J64">
    <cfRule type="cellIs" priority="197" operator="equal" dxfId="0" stopIfTrue="1">
      <formula>"blank"</formula>
    </cfRule>
    <cfRule type="cellIs" priority="200" operator="equal" dxfId="0" stopIfTrue="1">
      <formula>"blank"</formula>
    </cfRule>
  </conditionalFormatting>
  <conditionalFormatting sqref="I88:I89">
    <cfRule type="cellIs" priority="192" operator="equal" dxfId="0" stopIfTrue="1">
      <formula>"blank"</formula>
    </cfRule>
    <cfRule type="cellIs" priority="195" operator="equal" dxfId="0" stopIfTrue="1">
      <formula>"blank"</formula>
    </cfRule>
  </conditionalFormatting>
  <conditionalFormatting sqref="I90:I91">
    <cfRule type="cellIs" priority="194" operator="equal" dxfId="0" stopIfTrue="1">
      <formula>"blank"</formula>
    </cfRule>
  </conditionalFormatting>
  <conditionalFormatting sqref="I106:I119">
    <cfRule type="cellIs" priority="186" operator="equal" dxfId="0" stopIfTrue="1">
      <formula>"blank"</formula>
    </cfRule>
  </conditionalFormatting>
  <conditionalFormatting sqref="J90:J91">
    <cfRule type="cellIs" priority="184" operator="equal" dxfId="0" stopIfTrue="1">
      <formula>"blank"</formula>
    </cfRule>
  </conditionalFormatting>
  <conditionalFormatting sqref="I104:I105">
    <cfRule type="cellIs" priority="187" operator="equal" dxfId="0" stopIfTrue="1">
      <formula>"blank"</formula>
    </cfRule>
    <cfRule type="cellIs" priority="190" operator="equal" dxfId="0" stopIfTrue="1">
      <formula>"blank"</formula>
    </cfRule>
  </conditionalFormatting>
  <conditionalFormatting sqref="J88:J89">
    <cfRule type="cellIs" priority="182" operator="equal" dxfId="0" stopIfTrue="1">
      <formula>"blank"</formula>
    </cfRule>
    <cfRule type="cellIs" priority="185" operator="equal" dxfId="0" stopIfTrue="1">
      <formula>"blank"</formula>
    </cfRule>
  </conditionalFormatting>
  <conditionalFormatting sqref="J92:J103">
    <cfRule type="cellIs" priority="183" operator="equal" dxfId="0" stopIfTrue="1">
      <formula>"blank"</formula>
    </cfRule>
  </conditionalFormatting>
  <conditionalFormatting sqref="J90:J103">
    <cfRule type="cellIs" priority="181" operator="equal" dxfId="0" stopIfTrue="1">
      <formula>"blank"</formula>
    </cfRule>
  </conditionalFormatting>
  <conditionalFormatting sqref="G25:G26">
    <cfRule type="cellIs" priority="224" operator="equal" dxfId="0" stopIfTrue="1">
      <formula>"blank"</formula>
    </cfRule>
  </conditionalFormatting>
  <conditionalFormatting sqref="G23:G24">
    <cfRule type="cellIs" priority="222" operator="equal" dxfId="0" stopIfTrue="1">
      <formula>"blank"</formula>
    </cfRule>
    <cfRule type="cellIs" priority="225" operator="equal" dxfId="0" stopIfTrue="1">
      <formula>"blank"</formula>
    </cfRule>
  </conditionalFormatting>
  <conditionalFormatting sqref="G27:G38">
    <cfRule type="cellIs" priority="223" operator="equal" dxfId="0" stopIfTrue="1">
      <formula>"blank"</formula>
    </cfRule>
  </conditionalFormatting>
  <conditionalFormatting sqref="G25:G38">
    <cfRule type="cellIs" priority="221" operator="equal" dxfId="0" stopIfTrue="1">
      <formula>"blank"</formula>
    </cfRule>
  </conditionalFormatting>
  <conditionalFormatting sqref="G65:G66">
    <cfRule type="cellIs" priority="219" operator="equal" dxfId="0" stopIfTrue="1">
      <formula>"blank"</formula>
    </cfRule>
  </conditionalFormatting>
  <conditionalFormatting sqref="G63:G64">
    <cfRule type="cellIs" priority="217" operator="equal" dxfId="0" stopIfTrue="1">
      <formula>"blank"</formula>
    </cfRule>
    <cfRule type="cellIs" priority="220" operator="equal" dxfId="0" stopIfTrue="1">
      <formula>"blank"</formula>
    </cfRule>
  </conditionalFormatting>
  <conditionalFormatting sqref="G67:G78">
    <cfRule type="cellIs" priority="218" operator="equal" dxfId="0" stopIfTrue="1">
      <formula>"blank"</formula>
    </cfRule>
  </conditionalFormatting>
  <conditionalFormatting sqref="G65:G78">
    <cfRule type="cellIs" priority="216" operator="equal" dxfId="0" stopIfTrue="1">
      <formula>"blank"</formula>
    </cfRule>
  </conditionalFormatting>
  <conditionalFormatting sqref="I49:I50">
    <cfRule type="cellIs" priority="214" operator="equal" dxfId="0" stopIfTrue="1">
      <formula>"blank"</formula>
    </cfRule>
  </conditionalFormatting>
  <conditionalFormatting sqref="I47:I48">
    <cfRule type="cellIs" priority="212" operator="equal" dxfId="0" stopIfTrue="1">
      <formula>"blank"</formula>
    </cfRule>
    <cfRule type="cellIs" priority="215" operator="equal" dxfId="0" stopIfTrue="1">
      <formula>"blank"</formula>
    </cfRule>
  </conditionalFormatting>
  <conditionalFormatting sqref="I51:I58">
    <cfRule type="cellIs" priority="213" operator="equal" dxfId="0" stopIfTrue="1">
      <formula>"blank"</formula>
    </cfRule>
  </conditionalFormatting>
  <conditionalFormatting sqref="I49:I58">
    <cfRule type="cellIs" priority="211" operator="equal" dxfId="0" stopIfTrue="1">
      <formula>"blank"</formula>
    </cfRule>
  </conditionalFormatting>
  <conditionalFormatting sqref="I65:I66">
    <cfRule type="cellIs" priority="209" operator="equal" dxfId="0" stopIfTrue="1">
      <formula>"blank"</formula>
    </cfRule>
  </conditionalFormatting>
  <conditionalFormatting sqref="I64">
    <cfRule type="cellIs" priority="207" operator="equal" dxfId="0" stopIfTrue="1">
      <formula>"blank"</formula>
    </cfRule>
    <cfRule type="cellIs" priority="210" operator="equal" dxfId="0" stopIfTrue="1">
      <formula>"blank"</formula>
    </cfRule>
  </conditionalFormatting>
  <conditionalFormatting sqref="I67">
    <cfRule type="cellIs" priority="208" operator="equal" dxfId="0" stopIfTrue="1">
      <formula>"blank"</formula>
    </cfRule>
  </conditionalFormatting>
  <conditionalFormatting sqref="I65:I67">
    <cfRule type="cellIs" priority="206" operator="equal" dxfId="0" stopIfTrue="1">
      <formula>"blank"</formula>
    </cfRule>
  </conditionalFormatting>
  <conditionalFormatting sqref="J50">
    <cfRule type="cellIs" priority="204" operator="equal" dxfId="0" stopIfTrue="1">
      <formula>"blank"</formula>
    </cfRule>
  </conditionalFormatting>
  <conditionalFormatting sqref="J50:J58">
    <cfRule type="cellIs" priority="201" operator="equal" dxfId="0" stopIfTrue="1">
      <formula>"blank"</formula>
    </cfRule>
  </conditionalFormatting>
  <conditionalFormatting sqref="J51:J58">
    <cfRule type="cellIs" priority="203" operator="equal" dxfId="0" stopIfTrue="1">
      <formula>"blank"</formula>
    </cfRule>
  </conditionalFormatting>
  <conditionalFormatting sqref="J67:J74">
    <cfRule type="cellIs" priority="198" operator="equal" dxfId="0" stopIfTrue="1">
      <formula>"blank"</formula>
    </cfRule>
  </conditionalFormatting>
  <conditionalFormatting sqref="J65:J66">
    <cfRule type="cellIs" priority="199" operator="equal" dxfId="0" stopIfTrue="1">
      <formula>"blank"</formula>
    </cfRule>
  </conditionalFormatting>
  <conditionalFormatting sqref="I106:I107">
    <cfRule type="cellIs" priority="189" operator="equal" dxfId="0" stopIfTrue="1">
      <formula>"blank"</formula>
    </cfRule>
  </conditionalFormatting>
  <conditionalFormatting sqref="I108:I119">
    <cfRule type="cellIs" priority="188" operator="equal" dxfId="0" stopIfTrue="1">
      <formula>"blank"</formula>
    </cfRule>
  </conditionalFormatting>
  <conditionalFormatting sqref="J104:J105">
    <cfRule type="cellIs" priority="177" operator="equal" dxfId="0" stopIfTrue="1">
      <formula>"blank"</formula>
    </cfRule>
    <cfRule type="cellIs" priority="180" operator="equal" dxfId="0" stopIfTrue="1">
      <formula>"blank"</formula>
    </cfRule>
  </conditionalFormatting>
  <conditionalFormatting sqref="J106:J119">
    <cfRule type="cellIs" priority="176" operator="equal" dxfId="0" stopIfTrue="1">
      <formula>"blank"</formula>
    </cfRule>
  </conditionalFormatting>
  <conditionalFormatting sqref="I148:I159">
    <cfRule type="cellIs" priority="166" operator="equal" dxfId="0" stopIfTrue="1">
      <formula>"blank"</formula>
    </cfRule>
  </conditionalFormatting>
  <conditionalFormatting sqref="I130:I131">
    <cfRule type="cellIs" priority="172" operator="equal" dxfId="0" stopIfTrue="1">
      <formula>"blank"</formula>
    </cfRule>
  </conditionalFormatting>
  <conditionalFormatting sqref="I128:I129">
    <cfRule type="cellIs" priority="170" operator="equal" dxfId="0" stopIfTrue="1">
      <formula>"blank"</formula>
    </cfRule>
    <cfRule type="cellIs" priority="173" operator="equal" dxfId="0" stopIfTrue="1">
      <formula>"blank"</formula>
    </cfRule>
  </conditionalFormatting>
  <conditionalFormatting sqref="I132:I143">
    <cfRule type="cellIs" priority="171" operator="equal" dxfId="0" stopIfTrue="1">
      <formula>"blank"</formula>
    </cfRule>
  </conditionalFormatting>
  <conditionalFormatting sqref="I130:I143">
    <cfRule type="cellIs" priority="169" operator="equal" dxfId="0" stopIfTrue="1">
      <formula>"blank"</formula>
    </cfRule>
  </conditionalFormatting>
  <conditionalFormatting sqref="I146:I147">
    <cfRule type="cellIs" priority="167" operator="equal" dxfId="0" stopIfTrue="1">
      <formula>"blank"</formula>
    </cfRule>
  </conditionalFormatting>
  <conditionalFormatting sqref="E128:E129">
    <cfRule type="cellIs" priority="22" operator="equal" dxfId="0" stopIfTrue="1">
      <formula>"blank"</formula>
    </cfRule>
  </conditionalFormatting>
  <conditionalFormatting sqref="E90:E103">
    <cfRule type="cellIs" priority="23" operator="equal" dxfId="0" stopIfTrue="1">
      <formula>"blank"</formula>
    </cfRule>
  </conditionalFormatting>
  <conditionalFormatting sqref="E130:E143">
    <cfRule type="cellIs" priority="21" operator="equal" dxfId="0" stopIfTrue="1">
      <formula>"blank"</formula>
    </cfRule>
  </conditionalFormatting>
  <conditionalFormatting sqref="E170:E183">
    <cfRule type="cellIs" priority="19" operator="equal" dxfId="0" stopIfTrue="1">
      <formula>"blank"</formula>
    </cfRule>
  </conditionalFormatting>
  <conditionalFormatting sqref="Q9:Q22">
    <cfRule type="cellIs" priority="17" operator="equal" dxfId="0" stopIfTrue="1">
      <formula>"blank"</formula>
    </cfRule>
  </conditionalFormatting>
  <conditionalFormatting sqref="Q7:Q8">
    <cfRule type="cellIs" priority="18" operator="equal" dxfId="0" stopIfTrue="1">
      <formula>"blank"</formula>
    </cfRule>
  </conditionalFormatting>
  <conditionalFormatting sqref="I73:I78">
    <cfRule type="cellIs" priority="7" operator="equal" dxfId="0" stopIfTrue="1">
      <formula>"blank"</formula>
    </cfRule>
    <cfRule type="cellIs" priority="8" operator="equal" dxfId="0" stopIfTrue="1">
      <formula>"blank"</formula>
    </cfRule>
  </conditionalFormatting>
  <conditionalFormatting sqref="E168:E169">
    <cfRule type="cellIs" priority="14" operator="equal" dxfId="0" stopIfTrue="1">
      <formula>"blank"</formula>
    </cfRule>
  </conditionalFormatting>
  <conditionalFormatting sqref="Q52:Q62">
    <cfRule type="cellIs" priority="15" operator="equal" dxfId="0" stopIfTrue="1">
      <formula>"blank"</formula>
    </cfRule>
  </conditionalFormatting>
  <conditionalFormatting sqref="U65:U66">
    <cfRule type="cellIs" priority="127" operator="equal" dxfId="0" stopIfTrue="1">
      <formula>"blank"</formula>
    </cfRule>
  </conditionalFormatting>
  <conditionalFormatting sqref="P90:R97 P98 R98">
    <cfRule type="cellIs" priority="119" operator="equal" dxfId="0" stopIfTrue="1">
      <formula>"blank"</formula>
    </cfRule>
  </conditionalFormatting>
  <conditionalFormatting sqref="U90:U91">
    <cfRule type="cellIs" priority="117" operator="equal" dxfId="0" stopIfTrue="1">
      <formula>"blank"</formula>
    </cfRule>
  </conditionalFormatting>
  <conditionalFormatting sqref="U88:U89">
    <cfRule type="cellIs" priority="115" operator="equal" dxfId="0" stopIfTrue="1">
      <formula>"blank"</formula>
    </cfRule>
    <cfRule type="cellIs" priority="118" operator="equal" dxfId="0" stopIfTrue="1">
      <formula>"blank"</formula>
    </cfRule>
  </conditionalFormatting>
  <conditionalFormatting sqref="U92:U103">
    <cfRule type="cellIs" priority="116" operator="equal" dxfId="0" stopIfTrue="1">
      <formula>"blank"</formula>
    </cfRule>
  </conditionalFormatting>
  <conditionalFormatting sqref="U90:U103">
    <cfRule type="cellIs" priority="114" operator="equal" dxfId="0" stopIfTrue="1">
      <formula>"blank"</formula>
    </cfRule>
  </conditionalFormatting>
  <conditionalFormatting sqref="U106:U107">
    <cfRule type="cellIs" priority="112" operator="equal" dxfId="0" stopIfTrue="1">
      <formula>"blank"</formula>
    </cfRule>
  </conditionalFormatting>
  <conditionalFormatting sqref="U104:U105">
    <cfRule type="cellIs" priority="110" operator="equal" dxfId="0" stopIfTrue="1">
      <formula>"blank"</formula>
    </cfRule>
    <cfRule type="cellIs" priority="113" operator="equal" dxfId="0" stopIfTrue="1">
      <formula>"blank"</formula>
    </cfRule>
  </conditionalFormatting>
  <conditionalFormatting sqref="U108:U119">
    <cfRule type="cellIs" priority="111" operator="equal" dxfId="0" stopIfTrue="1">
      <formula>"blank"</formula>
    </cfRule>
  </conditionalFormatting>
  <conditionalFormatting sqref="U106:U119">
    <cfRule type="cellIs" priority="109" operator="equal" dxfId="0" stopIfTrue="1">
      <formula>"blank"</formula>
    </cfRule>
  </conditionalFormatting>
  <conditionalFormatting sqref="U130:U131">
    <cfRule type="cellIs" priority="107" operator="equal" dxfId="0" stopIfTrue="1">
      <formula>"blank"</formula>
    </cfRule>
  </conditionalFormatting>
  <conditionalFormatting sqref="U128:U129">
    <cfRule type="cellIs" priority="105" operator="equal" dxfId="0" stopIfTrue="1">
      <formula>"blank"</formula>
    </cfRule>
    <cfRule type="cellIs" priority="108" operator="equal" dxfId="0" stopIfTrue="1">
      <formula>"blank"</formula>
    </cfRule>
  </conditionalFormatting>
  <conditionalFormatting sqref="U132:U143">
    <cfRule type="cellIs" priority="106" operator="equal" dxfId="0" stopIfTrue="1">
      <formula>"blank"</formula>
    </cfRule>
  </conditionalFormatting>
  <conditionalFormatting sqref="U130:U143">
    <cfRule type="cellIs" priority="104" operator="equal" dxfId="0" stopIfTrue="1">
      <formula>"blank"</formula>
    </cfRule>
  </conditionalFormatting>
  <conditionalFormatting sqref="U146:U147">
    <cfRule type="cellIs" priority="102" operator="equal" dxfId="0" stopIfTrue="1">
      <formula>"blank"</formula>
    </cfRule>
  </conditionalFormatting>
  <conditionalFormatting sqref="U144:U145">
    <cfRule type="cellIs" priority="100" operator="equal" dxfId="0" stopIfTrue="1">
      <formula>"blank"</formula>
    </cfRule>
    <cfRule type="cellIs" priority="103" operator="equal" dxfId="0" stopIfTrue="1">
      <formula>"blank"</formula>
    </cfRule>
  </conditionalFormatting>
  <conditionalFormatting sqref="U148:U159">
    <cfRule type="cellIs" priority="101" operator="equal" dxfId="0" stopIfTrue="1">
      <formula>"blank"</formula>
    </cfRule>
  </conditionalFormatting>
  <conditionalFormatting sqref="U146:U159">
    <cfRule type="cellIs" priority="99" operator="equal" dxfId="0" stopIfTrue="1">
      <formula>"blank"</formula>
    </cfRule>
  </conditionalFormatting>
  <conditionalFormatting sqref="U170:U171">
    <cfRule type="cellIs" priority="97" operator="equal" dxfId="0" stopIfTrue="1">
      <formula>"blank"</formula>
    </cfRule>
  </conditionalFormatting>
  <conditionalFormatting sqref="U168:U169">
    <cfRule type="cellIs" priority="95" operator="equal" dxfId="0" stopIfTrue="1">
      <formula>"blank"</formula>
    </cfRule>
    <cfRule type="cellIs" priority="98" operator="equal" dxfId="0" stopIfTrue="1">
      <formula>"blank"</formula>
    </cfRule>
  </conditionalFormatting>
  <conditionalFormatting sqref="U172:U183">
    <cfRule type="cellIs" priority="96" operator="equal" dxfId="0" stopIfTrue="1">
      <formula>"blank"</formula>
    </cfRule>
  </conditionalFormatting>
  <conditionalFormatting sqref="U170:U183">
    <cfRule type="cellIs" priority="94" operator="equal" dxfId="0" stopIfTrue="1">
      <formula>"blank"</formula>
    </cfRule>
  </conditionalFormatting>
  <conditionalFormatting sqref="U186:U187">
    <cfRule type="cellIs" priority="92" operator="equal" dxfId="0" stopIfTrue="1">
      <formula>"blank"</formula>
    </cfRule>
  </conditionalFormatting>
  <conditionalFormatting sqref="U184:U185">
    <cfRule type="cellIs" priority="90" operator="equal" dxfId="0" stopIfTrue="1">
      <formula>"blank"</formula>
    </cfRule>
    <cfRule type="cellIs" priority="93" operator="equal" dxfId="0" stopIfTrue="1">
      <formula>"blank"</formula>
    </cfRule>
  </conditionalFormatting>
  <conditionalFormatting sqref="U188:U199">
    <cfRule type="cellIs" priority="91" operator="equal" dxfId="0" stopIfTrue="1">
      <formula>"blank"</formula>
    </cfRule>
  </conditionalFormatting>
  <conditionalFormatting sqref="U186:U199">
    <cfRule type="cellIs" priority="89" operator="equal" dxfId="0" stopIfTrue="1">
      <formula>"blank"</formula>
    </cfRule>
  </conditionalFormatting>
  <conditionalFormatting sqref="P130:P131">
    <cfRule type="cellIs" priority="87" operator="equal" dxfId="0" stopIfTrue="1">
      <formula>"blank"</formula>
    </cfRule>
  </conditionalFormatting>
  <conditionalFormatting sqref="P128:P129">
    <cfRule type="cellIs" priority="85" operator="equal" dxfId="0" stopIfTrue="1">
      <formula>"blank"</formula>
    </cfRule>
    <cfRule type="cellIs" priority="88" operator="equal" dxfId="0" stopIfTrue="1">
      <formula>"blank"</formula>
    </cfRule>
  </conditionalFormatting>
  <conditionalFormatting sqref="P132:P143">
    <cfRule type="cellIs" priority="86" operator="equal" dxfId="0" stopIfTrue="1">
      <formula>"blank"</formula>
    </cfRule>
  </conditionalFormatting>
  <conditionalFormatting sqref="P130:P143">
    <cfRule type="cellIs" priority="84" operator="equal" dxfId="0" stopIfTrue="1">
      <formula>"blank"</formula>
    </cfRule>
  </conditionalFormatting>
  <conditionalFormatting sqref="Q130:Q131">
    <cfRule type="cellIs" priority="82" operator="equal" dxfId="0" stopIfTrue="1">
      <formula>"blank"</formula>
    </cfRule>
  </conditionalFormatting>
  <conditionalFormatting sqref="Q128:Q129">
    <cfRule type="cellIs" priority="80" operator="equal" dxfId="0" stopIfTrue="1">
      <formula>"blank"</formula>
    </cfRule>
    <cfRule type="cellIs" priority="83" operator="equal" dxfId="0" stopIfTrue="1">
      <formula>"blank"</formula>
    </cfRule>
  </conditionalFormatting>
  <conditionalFormatting sqref="Q132:Q143">
    <cfRule type="cellIs" priority="81" operator="equal" dxfId="0" stopIfTrue="1">
      <formula>"blank"</formula>
    </cfRule>
  </conditionalFormatting>
  <conditionalFormatting sqref="Q130:Q143">
    <cfRule type="cellIs" priority="79" operator="equal" dxfId="0" stopIfTrue="1">
      <formula>"blank"</formula>
    </cfRule>
  </conditionalFormatting>
  <conditionalFormatting sqref="Q146:Q147">
    <cfRule type="cellIs" priority="77" operator="equal" dxfId="0" stopIfTrue="1">
      <formula>"blank"</formula>
    </cfRule>
  </conditionalFormatting>
  <conditionalFormatting sqref="Q144:Q145">
    <cfRule type="cellIs" priority="75" operator="equal" dxfId="0" stopIfTrue="1">
      <formula>"blank"</formula>
    </cfRule>
    <cfRule type="cellIs" priority="78" operator="equal" dxfId="0" stopIfTrue="1">
      <formula>"blank"</formula>
    </cfRule>
  </conditionalFormatting>
  <conditionalFormatting sqref="Q148:Q159">
    <cfRule type="cellIs" priority="76" operator="equal" dxfId="0" stopIfTrue="1">
      <formula>"blank"</formula>
    </cfRule>
  </conditionalFormatting>
  <conditionalFormatting sqref="Q146:Q159">
    <cfRule type="cellIs" priority="74" operator="equal" dxfId="0" stopIfTrue="1">
      <formula>"blank"</formula>
    </cfRule>
  </conditionalFormatting>
  <conditionalFormatting sqref="R130:R131">
    <cfRule type="cellIs" priority="72" operator="equal" dxfId="0" stopIfTrue="1">
      <formula>"blank"</formula>
    </cfRule>
  </conditionalFormatting>
  <conditionalFormatting sqref="R128:R129">
    <cfRule type="cellIs" priority="70" operator="equal" dxfId="0" stopIfTrue="1">
      <formula>"blank"</formula>
    </cfRule>
    <cfRule type="cellIs" priority="73" operator="equal" dxfId="0" stopIfTrue="1">
      <formula>"blank"</formula>
    </cfRule>
  </conditionalFormatting>
  <conditionalFormatting sqref="R132:R143">
    <cfRule type="cellIs" priority="71" operator="equal" dxfId="0" stopIfTrue="1">
      <formula>"blank"</formula>
    </cfRule>
  </conditionalFormatting>
  <conditionalFormatting sqref="R130:R143">
    <cfRule type="cellIs" priority="69" operator="equal" dxfId="0" stopIfTrue="1">
      <formula>"blank"</formula>
    </cfRule>
  </conditionalFormatting>
  <conditionalFormatting sqref="R146:R147">
    <cfRule type="cellIs" priority="67" operator="equal" dxfId="0" stopIfTrue="1">
      <formula>"blank"</formula>
    </cfRule>
  </conditionalFormatting>
  <conditionalFormatting sqref="R144:R145">
    <cfRule type="cellIs" priority="65" operator="equal" dxfId="0" stopIfTrue="1">
      <formula>"blank"</formula>
    </cfRule>
    <cfRule type="cellIs" priority="68" operator="equal" dxfId="0" stopIfTrue="1">
      <formula>"blank"</formula>
    </cfRule>
  </conditionalFormatting>
  <conditionalFormatting sqref="R148:R159">
    <cfRule type="cellIs" priority="66" operator="equal" dxfId="0" stopIfTrue="1">
      <formula>"blank"</formula>
    </cfRule>
  </conditionalFormatting>
  <conditionalFormatting sqref="R146:R159">
    <cfRule type="cellIs" priority="64" operator="equal" dxfId="0" stopIfTrue="1">
      <formula>"blank"</formula>
    </cfRule>
  </conditionalFormatting>
  <conditionalFormatting sqref="Q170:Q171">
    <cfRule type="cellIs" priority="62" operator="equal" dxfId="0" stopIfTrue="1">
      <formula>"blank"</formula>
    </cfRule>
  </conditionalFormatting>
  <conditionalFormatting sqref="Q168:Q169">
    <cfRule type="cellIs" priority="60" operator="equal" dxfId="0" stopIfTrue="1">
      <formula>"blank"</formula>
    </cfRule>
    <cfRule type="cellIs" priority="63" operator="equal" dxfId="0" stopIfTrue="1">
      <formula>"blank"</formula>
    </cfRule>
  </conditionalFormatting>
  <conditionalFormatting sqref="Q172:Q183">
    <cfRule type="cellIs" priority="61" operator="equal" dxfId="0" stopIfTrue="1">
      <formula>"blank"</formula>
    </cfRule>
  </conditionalFormatting>
  <conditionalFormatting sqref="Q170:Q183">
    <cfRule type="cellIs" priority="59" operator="equal" dxfId="0" stopIfTrue="1">
      <formula>"blank"</formula>
    </cfRule>
  </conditionalFormatting>
  <conditionalFormatting sqref="Q186:Q187">
    <cfRule type="cellIs" priority="57" operator="equal" dxfId="0" stopIfTrue="1">
      <formula>"blank"</formula>
    </cfRule>
  </conditionalFormatting>
  <conditionalFormatting sqref="Q184:Q185">
    <cfRule type="cellIs" priority="55" operator="equal" dxfId="0" stopIfTrue="1">
      <formula>"blank"</formula>
    </cfRule>
    <cfRule type="cellIs" priority="58" operator="equal" dxfId="0" stopIfTrue="1">
      <formula>"blank"</formula>
    </cfRule>
  </conditionalFormatting>
  <conditionalFormatting sqref="Q188:Q199">
    <cfRule type="cellIs" priority="56" operator="equal" dxfId="0" stopIfTrue="1">
      <formula>"blank"</formula>
    </cfRule>
  </conditionalFormatting>
  <conditionalFormatting sqref="Q186:Q199">
    <cfRule type="cellIs" priority="54" operator="equal" dxfId="0" stopIfTrue="1">
      <formula>"blank"</formula>
    </cfRule>
  </conditionalFormatting>
  <conditionalFormatting sqref="R170:R171">
    <cfRule type="cellIs" priority="52" operator="equal" dxfId="0" stopIfTrue="1">
      <formula>"blank"</formula>
    </cfRule>
  </conditionalFormatting>
  <conditionalFormatting sqref="R168:R169">
    <cfRule type="cellIs" priority="50" operator="equal" dxfId="0" stopIfTrue="1">
      <formula>"blank"</formula>
    </cfRule>
    <cfRule type="cellIs" priority="53" operator="equal" dxfId="0" stopIfTrue="1">
      <formula>"blank"</formula>
    </cfRule>
  </conditionalFormatting>
  <conditionalFormatting sqref="R172:R183">
    <cfRule type="cellIs" priority="51" operator="equal" dxfId="0" stopIfTrue="1">
      <formula>"blank"</formula>
    </cfRule>
  </conditionalFormatting>
  <conditionalFormatting sqref="R170:R183">
    <cfRule type="cellIs" priority="49" operator="equal" dxfId="0" stopIfTrue="1">
      <formula>"blank"</formula>
    </cfRule>
  </conditionalFormatting>
  <conditionalFormatting sqref="R186:R187">
    <cfRule type="cellIs" priority="47" operator="equal" dxfId="0" stopIfTrue="1">
      <formula>"blank"</formula>
    </cfRule>
  </conditionalFormatting>
  <conditionalFormatting sqref="R184:R185">
    <cfRule type="cellIs" priority="45" operator="equal" dxfId="0" stopIfTrue="1">
      <formula>"blank"</formula>
    </cfRule>
    <cfRule type="cellIs" priority="48" operator="equal" dxfId="0" stopIfTrue="1">
      <formula>"blank"</formula>
    </cfRule>
  </conditionalFormatting>
  <conditionalFormatting sqref="R188:R199">
    <cfRule type="cellIs" priority="46" operator="equal" dxfId="0" stopIfTrue="1">
      <formula>"blank"</formula>
    </cfRule>
  </conditionalFormatting>
  <conditionalFormatting sqref="R186:R199">
    <cfRule type="cellIs" priority="44" operator="equal" dxfId="0" stopIfTrue="1">
      <formula>"blank"</formula>
    </cfRule>
  </conditionalFormatting>
  <conditionalFormatting sqref="V170:V171">
    <cfRule type="cellIs" priority="42" operator="equal" dxfId="0" stopIfTrue="1">
      <formula>"blank"</formula>
    </cfRule>
  </conditionalFormatting>
  <conditionalFormatting sqref="V168:V169">
    <cfRule type="cellIs" priority="40" operator="equal" dxfId="0" stopIfTrue="1">
      <formula>"blank"</formula>
    </cfRule>
    <cfRule type="cellIs" priority="43" operator="equal" dxfId="0" stopIfTrue="1">
      <formula>"blank"</formula>
    </cfRule>
  </conditionalFormatting>
  <conditionalFormatting sqref="V172:V183">
    <cfRule type="cellIs" priority="41" operator="equal" dxfId="0" stopIfTrue="1">
      <formula>"blank"</formula>
    </cfRule>
  </conditionalFormatting>
  <conditionalFormatting sqref="V170:V183">
    <cfRule type="cellIs" priority="39" operator="equal" dxfId="0" stopIfTrue="1">
      <formula>"blank"</formula>
    </cfRule>
  </conditionalFormatting>
  <conditionalFormatting sqref="V186:V187">
    <cfRule type="cellIs" priority="37" operator="equal" dxfId="0" stopIfTrue="1">
      <formula>"blank"</formula>
    </cfRule>
  </conditionalFormatting>
  <conditionalFormatting sqref="V184:V185">
    <cfRule type="cellIs" priority="35" operator="equal" dxfId="0" stopIfTrue="1">
      <formula>"blank"</formula>
    </cfRule>
    <cfRule type="cellIs" priority="38" operator="equal" dxfId="0" stopIfTrue="1">
      <formula>"blank"</formula>
    </cfRule>
  </conditionalFormatting>
  <conditionalFormatting sqref="V188:V199">
    <cfRule type="cellIs" priority="36" operator="equal" dxfId="0" stopIfTrue="1">
      <formula>"blank"</formula>
    </cfRule>
  </conditionalFormatting>
  <conditionalFormatting sqref="V186:V199">
    <cfRule type="cellIs" priority="34" operator="equal" dxfId="0" stopIfTrue="1">
      <formula>"blank"</formula>
    </cfRule>
  </conditionalFormatting>
  <conditionalFormatting sqref="P170:P171">
    <cfRule type="cellIs" priority="32" operator="equal" dxfId="0" stopIfTrue="1">
      <formula>"blank"</formula>
    </cfRule>
  </conditionalFormatting>
  <conditionalFormatting sqref="P168:P169">
    <cfRule type="cellIs" priority="30" operator="equal" dxfId="0" stopIfTrue="1">
      <formula>"blank"</formula>
    </cfRule>
    <cfRule type="cellIs" priority="33" operator="equal" dxfId="0" stopIfTrue="1">
      <formula>"blank"</formula>
    </cfRule>
  </conditionalFormatting>
  <conditionalFormatting sqref="P172:P182">
    <cfRule type="cellIs" priority="31" operator="equal" dxfId="0" stopIfTrue="1">
      <formula>"blank"</formula>
    </cfRule>
  </conditionalFormatting>
  <conditionalFormatting sqref="P170:P182">
    <cfRule type="cellIs" priority="29" operator="equal" dxfId="0" stopIfTrue="1">
      <formula>"blank"</formula>
    </cfRule>
  </conditionalFormatting>
  <conditionalFormatting sqref="P183">
    <cfRule type="cellIs" priority="27" operator="equal" dxfId="0" stopIfTrue="1">
      <formula>"blank"</formula>
    </cfRule>
    <cfRule type="cellIs" priority="28" operator="equal" dxfId="0" stopIfTrue="1">
      <formula>"blank"</formula>
    </cfRule>
  </conditionalFormatting>
  <conditionalFormatting sqref="E49:E62">
    <cfRule type="cellIs" priority="25" operator="equal" dxfId="0" stopIfTrue="1">
      <formula>"blank"</formula>
    </cfRule>
  </conditionalFormatting>
  <conditionalFormatting sqref="E47:E48">
    <cfRule type="cellIs" priority="26" operator="equal" dxfId="0" stopIfTrue="1">
      <formula>"blank"</formula>
    </cfRule>
  </conditionalFormatting>
  <conditionalFormatting sqref="E88:E89">
    <cfRule type="cellIs" priority="24" operator="equal" dxfId="0" stopIfTrue="1">
      <formula>"blank"</formula>
    </cfRule>
  </conditionalFormatting>
  <conditionalFormatting sqref="P99">
    <cfRule type="cellIs" priority="13" operator="equal" dxfId="0" stopIfTrue="1">
      <formula>"blank"</formula>
    </cfRule>
  </conditionalFormatting>
  <conditionalFormatting sqref="J47:J49">
    <cfRule type="cellIs" priority="11" operator="equal" dxfId="0" stopIfTrue="1">
      <formula>"blank"</formula>
    </cfRule>
    <cfRule type="cellIs" priority="12" operator="equal" dxfId="0" stopIfTrue="1">
      <formula>"blank"</formula>
    </cfRule>
  </conditionalFormatting>
  <conditionalFormatting sqref="I94:I98">
    <cfRule type="cellIs" priority="10" operator="equal" dxfId="0" stopIfTrue="1">
      <formula>"blank"</formula>
    </cfRule>
  </conditionalFormatting>
  <conditionalFormatting sqref="Q47:Q51">
    <cfRule type="cellIs" priority="9" operator="equal" dxfId="0" stopIfTrue="1">
      <formula>"blank"</formula>
    </cfRule>
  </conditionalFormatting>
  <conditionalFormatting sqref="J75:J78">
    <cfRule type="cellIs" priority="5" operator="equal" dxfId="0" stopIfTrue="1">
      <formula>"blank"</formula>
    </cfRule>
    <cfRule type="cellIs" priority="6" operator="equal" dxfId="0" stopIfTrue="1">
      <formula>"blank"</formula>
    </cfRule>
  </conditionalFormatting>
  <conditionalFormatting sqref="I59:I63">
    <cfRule type="cellIs" priority="3" operator="equal" dxfId="0" stopIfTrue="1">
      <formula>"blank"</formula>
    </cfRule>
    <cfRule type="cellIs" priority="4" operator="equal" dxfId="0" stopIfTrue="1">
      <formula>"blank"</formula>
    </cfRule>
  </conditionalFormatting>
  <conditionalFormatting sqref="J59:J63">
    <cfRule type="cellIs" priority="1" operator="equal" dxfId="0" stopIfTrue="1">
      <formula>"blank"</formula>
    </cfRule>
    <cfRule type="cellIs" priority="2" operator="equal" dxfId="0" stopIfTrue="1">
      <formula>"blank"</formula>
    </cfRule>
  </conditionalFormatting>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2:B5"/>
  <sheetViews>
    <sheetView workbookViewId="0">
      <selection activeCell="M20" sqref="M20"/>
    </sheetView>
  </sheetViews>
  <sheetFormatPr baseColWidth="8" defaultColWidth="9" defaultRowHeight="13.5"/>
  <cols>
    <col width="12.875" customWidth="1" style="1" min="1" max="1"/>
    <col width="11.625" customWidth="1" style="1" min="2" max="2"/>
    <col width="11.25" customWidth="1" style="1" min="3" max="3"/>
    <col width="9" customWidth="1" style="1" min="4" max="4"/>
    <col width="2.375" customWidth="1" style="1" min="5" max="6"/>
    <col width="3.25" customWidth="1" style="1" min="7" max="7"/>
    <col width="9" customWidth="1" style="1" min="8" max="8"/>
    <col width="8.875" customWidth="1" style="1" min="9" max="9"/>
    <col width="6.5" customWidth="1" style="1" min="10" max="10"/>
    <col width="9" customWidth="1" style="1" min="11" max="11"/>
    <col width="11.625" customWidth="1" style="2" min="12" max="12"/>
    <col width="11.25" customWidth="1" style="1" min="13" max="13"/>
    <col width="9" customWidth="1" style="1" min="14" max="14"/>
    <col width="2.375" customWidth="1" style="1" min="15" max="16"/>
    <col width="3.25" customWidth="1" style="1" min="17" max="17"/>
    <col width="9" customWidth="1" style="1" min="18" max="18"/>
    <col width="8.875" customWidth="1" style="1" min="19" max="19"/>
    <col width="6.875" customWidth="1" style="1" min="20" max="20"/>
    <col width="9" customWidth="1" style="1" min="21" max="42"/>
    <col width="9" customWidth="1" style="1" min="43" max="16384"/>
  </cols>
  <sheetData>
    <row r="2">
      <c r="A2" s="3" t="n">
        <v>43720</v>
      </c>
      <c r="B2" s="4" t="inlineStr">
        <is>
          <t>初版</t>
        </is>
      </c>
    </row>
    <row r="5">
      <c r="A5" s="3" t="n"/>
      <c r="B5" s="4" t="n"/>
    </row>
  </sheetData>
  <pageMargins left="0.699305555555556" right="0.699305555555556" top="0.75" bottom="0.75" header="0.3" footer="0.3"/>
  <pageSetup orientation="portrait" paperSize="9"/>
</worksheet>
</file>

<file path=xl/worksheets/sheet9.xml><?xml version="1.0" encoding="utf-8"?>
<worksheet xmlns="http://schemas.openxmlformats.org/spreadsheetml/2006/main">
  <sheetPr>
    <tabColor indexed="51"/>
    <outlinePr summaryBelow="1" summaryRight="1"/>
    <pageSetUpPr/>
  </sheetPr>
  <dimension ref="A1:T285"/>
  <sheetViews>
    <sheetView topLeftCell="A256" workbookViewId="0">
      <selection activeCell="V281" sqref="V281"/>
    </sheetView>
  </sheetViews>
  <sheetFormatPr baseColWidth="8" defaultRowHeight="13.5"/>
  <cols>
    <col width="18.75" bestFit="1" customWidth="1" style="521" min="1" max="1"/>
    <col width="12.25" bestFit="1" customWidth="1" style="521" min="2" max="2"/>
    <col width="15.875" bestFit="1" customWidth="1" style="521" min="3" max="3"/>
    <col width="4.75" bestFit="1" customWidth="1" style="521" min="4" max="4"/>
    <col width="4.875" bestFit="1" customWidth="1" style="521" min="5" max="5"/>
    <col width="5.125" bestFit="1" customWidth="1" style="521" min="6" max="6"/>
    <col width="4.875" bestFit="1" customWidth="1" style="521" min="7" max="7"/>
    <col width="10.25" bestFit="1" customWidth="1" style="521" min="8" max="8"/>
    <col width="10.5" bestFit="1" customWidth="1" style="521" min="9" max="9"/>
    <col width="16" bestFit="1" customWidth="1" style="521" min="10" max="10"/>
    <col width="5.25" bestFit="1" customWidth="1" style="521" min="11" max="11"/>
    <col width="4.875" bestFit="1" customWidth="1" style="521" min="12" max="12"/>
    <col width="7.5" bestFit="1" customWidth="1" style="521" min="13" max="13"/>
    <col width="6.75" bestFit="1" customWidth="1" style="521" min="14" max="14"/>
    <col width="4.875" bestFit="1" customWidth="1" style="521" min="15" max="15"/>
    <col width="7.75" bestFit="1" customWidth="1" style="521" min="16" max="16"/>
  </cols>
  <sheetData>
    <row r="1" ht="21" customFormat="1" customHeight="1" s="89">
      <c r="A1" s="90" t="inlineStr">
        <is>
          <t>分支电缆 BRANCH CABLE</t>
        </is>
      </c>
      <c r="B1" s="91" t="n"/>
      <c r="C1" s="92" t="n"/>
      <c r="D1" s="92" t="n"/>
      <c r="E1" s="92" t="n"/>
      <c r="F1" s="625" t="inlineStr">
        <is>
          <t>桥架TRAY</t>
        </is>
      </c>
      <c r="G1" s="626" t="n"/>
      <c r="H1" s="93" t="inlineStr">
        <is>
          <t>主电缆 MAIN CABLE</t>
        </is>
      </c>
      <c r="I1" s="94" t="n"/>
      <c r="J1" s="94" t="n"/>
      <c r="K1" s="94" t="n"/>
      <c r="L1" s="94" t="n"/>
      <c r="M1" s="94" t="n"/>
      <c r="N1" s="95" t="inlineStr">
        <is>
          <t>保护管 CONDU.</t>
        </is>
      </c>
      <c r="O1" s="94" t="n"/>
      <c r="P1" s="96" t="inlineStr">
        <is>
          <t>备注</t>
        </is>
      </c>
    </row>
    <row r="2" ht="12.95" customFormat="1" customHeight="1" s="89">
      <c r="A2" s="145" t="inlineStr">
        <is>
          <t>编号</t>
        </is>
      </c>
      <c r="B2" s="97" t="inlineStr">
        <is>
          <t>起点</t>
        </is>
      </c>
      <c r="C2" s="98" t="inlineStr">
        <is>
          <t>终点</t>
        </is>
      </c>
      <c r="D2" s="99" t="inlineStr">
        <is>
          <t>类型</t>
        </is>
      </c>
      <c r="E2" s="100" t="inlineStr">
        <is>
          <t>长度</t>
        </is>
      </c>
      <c r="F2" s="99" t="inlineStr">
        <is>
          <t>规格</t>
        </is>
      </c>
      <c r="G2" s="100" t="inlineStr">
        <is>
          <t>长度</t>
        </is>
      </c>
      <c r="H2" s="101" t="inlineStr">
        <is>
          <t>编号</t>
        </is>
      </c>
      <c r="I2" s="99" t="inlineStr">
        <is>
          <t>起点</t>
        </is>
      </c>
      <c r="J2" s="99" t="inlineStr">
        <is>
          <t>终点</t>
        </is>
      </c>
      <c r="K2" s="99" t="inlineStr">
        <is>
          <t>类型</t>
        </is>
      </c>
      <c r="L2" s="99" t="inlineStr">
        <is>
          <t>长度</t>
        </is>
      </c>
      <c r="M2" s="102" t="inlineStr">
        <is>
          <t>工作芯数</t>
        </is>
      </c>
      <c r="N2" s="99" t="inlineStr">
        <is>
          <t>规格</t>
        </is>
      </c>
      <c r="O2" s="100" t="inlineStr">
        <is>
          <t>长度</t>
        </is>
      </c>
      <c r="P2" s="103" t="n"/>
    </row>
    <row r="3" ht="12.95" customFormat="1" customHeight="1" s="89">
      <c r="A3" s="88" t="n"/>
      <c r="B3" s="97" t="n"/>
      <c r="C3" s="98" t="n"/>
      <c r="D3" s="98" t="n"/>
      <c r="E3" s="104" t="inlineStr">
        <is>
          <t>LENG</t>
        </is>
      </c>
      <c r="F3" s="98" t="n"/>
      <c r="G3" s="104" t="inlineStr">
        <is>
          <t>LENG</t>
        </is>
      </c>
      <c r="H3" s="105" t="n"/>
      <c r="I3" s="98" t="n"/>
      <c r="J3" s="98" t="n"/>
      <c r="K3" s="98" t="n"/>
      <c r="L3" s="98" t="inlineStr">
        <is>
          <t>LENG</t>
        </is>
      </c>
      <c r="M3" s="104" t="inlineStr">
        <is>
          <t>CORES</t>
        </is>
      </c>
      <c r="N3" s="98" t="n"/>
      <c r="O3" s="104" t="inlineStr">
        <is>
          <t>LENG</t>
        </is>
      </c>
      <c r="P3" s="103" t="n"/>
    </row>
    <row r="4" ht="12.75" customFormat="1" customHeight="1" s="89">
      <c r="A4" s="146" t="inlineStr">
        <is>
          <t>NO</t>
        </is>
      </c>
      <c r="B4" s="97" t="inlineStr">
        <is>
          <t>FROM</t>
        </is>
      </c>
      <c r="C4" s="98" t="inlineStr">
        <is>
          <t>TO</t>
        </is>
      </c>
      <c r="D4" s="98" t="inlineStr">
        <is>
          <t>TYPE</t>
        </is>
      </c>
      <c r="E4" s="104" t="inlineStr">
        <is>
          <t>(m)</t>
        </is>
      </c>
      <c r="F4" s="98" t="inlineStr">
        <is>
          <t>SPEC.</t>
        </is>
      </c>
      <c r="G4" s="104" t="inlineStr">
        <is>
          <t>(m)</t>
        </is>
      </c>
      <c r="H4" s="105" t="inlineStr">
        <is>
          <t>NO</t>
        </is>
      </c>
      <c r="I4" s="98" t="inlineStr">
        <is>
          <t>FROM</t>
        </is>
      </c>
      <c r="J4" s="98" t="inlineStr">
        <is>
          <t>TO</t>
        </is>
      </c>
      <c r="K4" s="98" t="inlineStr">
        <is>
          <t>TYPE</t>
        </is>
      </c>
      <c r="L4" s="98" t="inlineStr">
        <is>
          <t>(m)</t>
        </is>
      </c>
      <c r="M4" s="104" t="inlineStr">
        <is>
          <t>USED</t>
        </is>
      </c>
      <c r="N4" s="98" t="inlineStr">
        <is>
          <t>SPEC.</t>
        </is>
      </c>
      <c r="O4" s="104" t="inlineStr">
        <is>
          <t>(m)</t>
        </is>
      </c>
      <c r="P4" s="103" t="inlineStr">
        <is>
          <t>REMARKS</t>
        </is>
      </c>
      <c r="Q4" s="106" t="inlineStr">
        <is>
          <t>电缆到界区外1m</t>
        </is>
      </c>
      <c r="R4" s="106" t="inlineStr">
        <is>
          <t>界区外1m到机柜室</t>
        </is>
      </c>
      <c r="T4" s="107" t="inlineStr">
        <is>
          <t>问题</t>
        </is>
      </c>
    </row>
    <row r="5">
      <c r="A5" s="150">
        <f>B5&amp;"-iSC"</f>
        <v/>
      </c>
      <c r="B5" s="252" t="inlineStr">
        <is>
          <t>18-TT-62302</t>
        </is>
      </c>
      <c r="C5" s="151" t="inlineStr">
        <is>
          <t>18-IJB-40-001</t>
        </is>
      </c>
      <c r="D5" s="167" t="inlineStr">
        <is>
          <t>iKA</t>
        </is>
      </c>
      <c r="E5" s="167" t="inlineStr">
        <is>
          <t>-</t>
        </is>
      </c>
      <c r="F5" s="167" t="inlineStr">
        <is>
          <t>-</t>
        </is>
      </c>
      <c r="G5" s="154" t="inlineStr">
        <is>
          <t>-</t>
        </is>
      </c>
      <c r="H5" s="147" t="inlineStr">
        <is>
          <t>18-40-001-iSC</t>
        </is>
      </c>
      <c r="I5" s="148">
        <f>C5</f>
        <v/>
      </c>
      <c r="J5" s="148" t="inlineStr">
        <is>
          <t>PP装置机柜间（DCS）</t>
        </is>
      </c>
      <c r="K5" s="167" t="inlineStr">
        <is>
          <t>MiA12</t>
        </is>
      </c>
      <c r="L5" s="167" t="n">
        <v>136</v>
      </c>
      <c r="M5" s="155" t="n">
        <v>9</v>
      </c>
      <c r="N5" s="167" t="inlineStr">
        <is>
          <t>400x200</t>
        </is>
      </c>
      <c r="O5" s="167" t="n">
        <v>9</v>
      </c>
      <c r="P5" s="149" t="inlineStr">
        <is>
          <t>-</t>
        </is>
      </c>
    </row>
    <row r="6">
      <c r="A6" s="150">
        <f>B6&amp;"-iSC"</f>
        <v/>
      </c>
      <c r="B6" s="252" t="inlineStr">
        <is>
          <t>18-PT-61281A</t>
        </is>
      </c>
      <c r="C6" s="151" t="inlineStr">
        <is>
          <t>18-IJB-40-001</t>
        </is>
      </c>
      <c r="D6" s="167" t="inlineStr">
        <is>
          <t>iKA</t>
        </is>
      </c>
      <c r="E6" s="167" t="inlineStr">
        <is>
          <t>-</t>
        </is>
      </c>
      <c r="F6" s="167" t="inlineStr">
        <is>
          <t>-</t>
        </is>
      </c>
      <c r="G6" s="154" t="inlineStr">
        <is>
          <t>-</t>
        </is>
      </c>
      <c r="H6" s="147" t="inlineStr">
        <is>
          <t>18-40-001-iSC</t>
        </is>
      </c>
      <c r="I6" s="148">
        <f>C6</f>
        <v/>
      </c>
      <c r="J6" s="148" t="n"/>
      <c r="K6" s="167" t="n"/>
      <c r="L6" s="167" t="n"/>
      <c r="M6" s="155" t="n"/>
      <c r="N6" s="167" t="n"/>
      <c r="O6" s="167" t="n"/>
      <c r="P6" s="149" t="n"/>
    </row>
    <row r="7">
      <c r="A7" s="150">
        <f>B7&amp;"-iSC"</f>
        <v/>
      </c>
      <c r="B7" s="252" t="inlineStr">
        <is>
          <t>18-PT-61281B</t>
        </is>
      </c>
      <c r="C7" s="151" t="inlineStr">
        <is>
          <t>18-IJB-40-001</t>
        </is>
      </c>
      <c r="D7" s="167" t="inlineStr">
        <is>
          <t>iKA</t>
        </is>
      </c>
      <c r="E7" s="167" t="inlineStr">
        <is>
          <t>-</t>
        </is>
      </c>
      <c r="F7" s="167" t="inlineStr">
        <is>
          <t>-</t>
        </is>
      </c>
      <c r="G7" s="154" t="inlineStr">
        <is>
          <t>-</t>
        </is>
      </c>
      <c r="H7" s="147" t="inlineStr">
        <is>
          <t>18-40-001-iSC</t>
        </is>
      </c>
      <c r="I7" s="148">
        <f>C7</f>
        <v/>
      </c>
      <c r="J7" s="148" t="n"/>
      <c r="K7" s="167" t="n"/>
      <c r="L7" s="167" t="n"/>
      <c r="M7" s="155" t="n"/>
      <c r="N7" s="167" t="n"/>
      <c r="O7" s="167" t="n"/>
      <c r="P7" s="149" t="n"/>
    </row>
    <row r="8">
      <c r="A8" s="150">
        <f>B8&amp;"-iSC"</f>
        <v/>
      </c>
      <c r="B8" s="252" t="inlineStr">
        <is>
          <t>18-PT-61283</t>
        </is>
      </c>
      <c r="C8" s="151" t="inlineStr">
        <is>
          <t>18-IJB-40-001</t>
        </is>
      </c>
      <c r="D8" s="167" t="inlineStr">
        <is>
          <t>iKA</t>
        </is>
      </c>
      <c r="E8" s="167" t="inlineStr">
        <is>
          <t>-</t>
        </is>
      </c>
      <c r="F8" s="167" t="inlineStr">
        <is>
          <t>-</t>
        </is>
      </c>
      <c r="G8" s="154" t="inlineStr">
        <is>
          <t>-</t>
        </is>
      </c>
      <c r="H8" s="147" t="inlineStr">
        <is>
          <t>18-40-001-iSC</t>
        </is>
      </c>
      <c r="I8" s="148">
        <f>C8</f>
        <v/>
      </c>
      <c r="J8" s="148" t="n"/>
      <c r="K8" s="167" t="n"/>
      <c r="L8" s="167" t="n"/>
      <c r="M8" s="155" t="n"/>
      <c r="N8" s="167" t="n"/>
      <c r="O8" s="167" t="n"/>
      <c r="P8" s="149" t="n"/>
    </row>
    <row r="9">
      <c r="A9" s="150">
        <f>B9&amp;"-iSC"</f>
        <v/>
      </c>
      <c r="B9" s="252" t="inlineStr">
        <is>
          <t>18-PT-62181A</t>
        </is>
      </c>
      <c r="C9" s="151" t="inlineStr">
        <is>
          <t>18-IJB-40-001</t>
        </is>
      </c>
      <c r="D9" s="167" t="inlineStr">
        <is>
          <t>iKA</t>
        </is>
      </c>
      <c r="E9" s="167" t="inlineStr">
        <is>
          <t>-</t>
        </is>
      </c>
      <c r="F9" s="167" t="inlineStr">
        <is>
          <t>-</t>
        </is>
      </c>
      <c r="G9" s="154" t="inlineStr">
        <is>
          <t>-</t>
        </is>
      </c>
      <c r="H9" s="147" t="inlineStr">
        <is>
          <t>18-40-001-iSC</t>
        </is>
      </c>
      <c r="I9" s="148">
        <f>C9</f>
        <v/>
      </c>
      <c r="J9" s="148" t="n"/>
      <c r="K9" s="167" t="n"/>
      <c r="L9" s="167" t="n"/>
      <c r="M9" s="155" t="n"/>
      <c r="N9" s="167" t="n"/>
      <c r="O9" s="167" t="n"/>
      <c r="P9" s="149" t="n"/>
    </row>
    <row r="10">
      <c r="A10" s="150">
        <f>B10&amp;"-iSC"</f>
        <v/>
      </c>
      <c r="B10" s="252" t="inlineStr">
        <is>
          <t>18-PT-62181B</t>
        </is>
      </c>
      <c r="C10" s="151" t="inlineStr">
        <is>
          <t>18-IJB-40-001</t>
        </is>
      </c>
      <c r="D10" s="167" t="inlineStr">
        <is>
          <t>iKA</t>
        </is>
      </c>
      <c r="E10" s="167" t="inlineStr">
        <is>
          <t>-</t>
        </is>
      </c>
      <c r="F10" s="167" t="inlineStr">
        <is>
          <t>-</t>
        </is>
      </c>
      <c r="G10" s="154" t="inlineStr">
        <is>
          <t>-</t>
        </is>
      </c>
      <c r="H10" s="147" t="inlineStr">
        <is>
          <t>18-40-001-iSC</t>
        </is>
      </c>
      <c r="I10" s="148">
        <f>C10</f>
        <v/>
      </c>
      <c r="J10" s="148" t="n"/>
      <c r="K10" s="167" t="n"/>
      <c r="L10" s="167" t="n"/>
      <c r="M10" s="155" t="n"/>
      <c r="N10" s="167" t="n"/>
      <c r="O10" s="167" t="n"/>
      <c r="P10" s="149" t="n"/>
    </row>
    <row r="11">
      <c r="A11" s="150">
        <f>B11&amp;"-iSC"</f>
        <v/>
      </c>
      <c r="B11" s="252" t="inlineStr">
        <is>
          <t>18-PT-62302</t>
        </is>
      </c>
      <c r="C11" s="151" t="inlineStr">
        <is>
          <t>18-IJB-40-001</t>
        </is>
      </c>
      <c r="D11" s="167" t="inlineStr">
        <is>
          <t>iKA</t>
        </is>
      </c>
      <c r="E11" s="167" t="inlineStr">
        <is>
          <t>-</t>
        </is>
      </c>
      <c r="F11" s="167" t="inlineStr">
        <is>
          <t>-</t>
        </is>
      </c>
      <c r="G11" s="154" t="inlineStr">
        <is>
          <t>-</t>
        </is>
      </c>
      <c r="H11" s="147" t="inlineStr">
        <is>
          <t>18-40-001-iSC</t>
        </is>
      </c>
      <c r="I11" s="148">
        <f>C11</f>
        <v/>
      </c>
      <c r="J11" s="148" t="n"/>
      <c r="K11" s="167" t="n"/>
      <c r="L11" s="167" t="n"/>
      <c r="M11" s="155" t="n"/>
      <c r="N11" s="167" t="n"/>
      <c r="O11" s="167" t="n"/>
      <c r="P11" s="149" t="n"/>
    </row>
    <row r="12">
      <c r="A12" s="150">
        <f>B12&amp;"-iSC"</f>
        <v/>
      </c>
      <c r="B12" s="252" t="inlineStr">
        <is>
          <t>18-PT-62303</t>
        </is>
      </c>
      <c r="C12" s="151" t="inlineStr">
        <is>
          <t>18-IJB-40-001</t>
        </is>
      </c>
      <c r="D12" s="167" t="inlineStr">
        <is>
          <t>iKA</t>
        </is>
      </c>
      <c r="E12" s="167" t="inlineStr">
        <is>
          <t>-</t>
        </is>
      </c>
      <c r="F12" s="167" t="inlineStr">
        <is>
          <t>-</t>
        </is>
      </c>
      <c r="G12" s="154" t="inlineStr">
        <is>
          <t>-</t>
        </is>
      </c>
      <c r="H12" s="147" t="inlineStr">
        <is>
          <t>18-40-001-iSC</t>
        </is>
      </c>
      <c r="I12" s="148">
        <f>C12</f>
        <v/>
      </c>
      <c r="J12" s="148" t="n"/>
      <c r="K12" s="167" t="n"/>
      <c r="L12" s="167" t="n"/>
      <c r="M12" s="155" t="n"/>
      <c r="N12" s="167" t="n"/>
      <c r="O12" s="167" t="n"/>
      <c r="P12" s="149" t="n"/>
    </row>
    <row r="13">
      <c r="A13" s="150">
        <f>B13&amp;"-iSC"</f>
        <v/>
      </c>
      <c r="B13" s="252" t="inlineStr">
        <is>
          <t>18-FT-62301</t>
        </is>
      </c>
      <c r="C13" s="151" t="inlineStr">
        <is>
          <t>18-IJB-40-001</t>
        </is>
      </c>
      <c r="D13" s="167" t="inlineStr">
        <is>
          <t>iKA</t>
        </is>
      </c>
      <c r="E13" s="167" t="inlineStr">
        <is>
          <t>-</t>
        </is>
      </c>
      <c r="F13" s="167" t="inlineStr">
        <is>
          <t>-</t>
        </is>
      </c>
      <c r="G13" s="154" t="inlineStr">
        <is>
          <t>-</t>
        </is>
      </c>
      <c r="H13" s="147" t="inlineStr">
        <is>
          <t>18-40-001-iSC</t>
        </is>
      </c>
      <c r="I13" s="148">
        <f>C13</f>
        <v/>
      </c>
      <c r="J13" s="148" t="n"/>
      <c r="K13" s="167" t="n"/>
      <c r="L13" s="167" t="n"/>
      <c r="M13" s="155" t="n"/>
      <c r="N13" s="167" t="n"/>
      <c r="O13" s="167" t="n"/>
      <c r="P13" s="149" t="n"/>
    </row>
    <row r="14">
      <c r="A14" s="150" t="inlineStr">
        <is>
          <t>spare</t>
        </is>
      </c>
      <c r="B14" s="252" t="inlineStr">
        <is>
          <t>-</t>
        </is>
      </c>
      <c r="C14" s="151" t="inlineStr">
        <is>
          <t>-</t>
        </is>
      </c>
      <c r="D14" s="167" t="inlineStr">
        <is>
          <t>-</t>
        </is>
      </c>
      <c r="E14" s="167" t="n"/>
      <c r="F14" s="167" t="n"/>
      <c r="G14" s="154" t="n"/>
      <c r="H14" s="147" t="n"/>
      <c r="I14" s="148" t="n"/>
      <c r="J14" s="148" t="n"/>
      <c r="K14" s="167" t="n"/>
      <c r="L14" s="167" t="n"/>
      <c r="M14" s="155" t="n"/>
      <c r="N14" s="167" t="n"/>
      <c r="O14" s="167" t="n"/>
      <c r="P14" s="149" t="n"/>
    </row>
    <row r="15">
      <c r="A15" s="150" t="inlineStr">
        <is>
          <t>spare</t>
        </is>
      </c>
      <c r="B15" s="252" t="inlineStr">
        <is>
          <t>-</t>
        </is>
      </c>
      <c r="C15" s="151" t="inlineStr">
        <is>
          <t>-</t>
        </is>
      </c>
      <c r="D15" s="167" t="inlineStr">
        <is>
          <t>-</t>
        </is>
      </c>
      <c r="E15" s="167" t="n"/>
      <c r="F15" s="167" t="n"/>
      <c r="G15" s="154" t="n"/>
      <c r="H15" s="147" t="n"/>
      <c r="I15" s="148" t="n"/>
      <c r="J15" s="148" t="n"/>
      <c r="K15" s="167" t="n"/>
      <c r="L15" s="167" t="n"/>
      <c r="M15" s="155" t="n"/>
      <c r="N15" s="167" t="n"/>
      <c r="O15" s="167" t="n"/>
      <c r="P15" s="149" t="n"/>
    </row>
    <row r="16">
      <c r="A16" s="150" t="inlineStr">
        <is>
          <t>spare</t>
        </is>
      </c>
      <c r="B16" s="252" t="inlineStr">
        <is>
          <t>-</t>
        </is>
      </c>
      <c r="C16" s="151" t="inlineStr">
        <is>
          <t>-</t>
        </is>
      </c>
      <c r="D16" s="167" t="inlineStr">
        <is>
          <t>-</t>
        </is>
      </c>
      <c r="E16" s="167" t="n"/>
      <c r="F16" s="167" t="n"/>
      <c r="G16" s="154" t="n"/>
      <c r="H16" s="147" t="n"/>
      <c r="I16" s="148" t="n"/>
      <c r="J16" s="148" t="n"/>
      <c r="K16" s="167" t="n"/>
      <c r="L16" s="167" t="n"/>
      <c r="M16" s="155" t="n"/>
      <c r="N16" s="167" t="n"/>
      <c r="O16" s="167" t="n"/>
      <c r="P16" s="149" t="n"/>
    </row>
    <row r="17">
      <c r="A17" s="150" t="n"/>
      <c r="B17" s="151" t="n"/>
      <c r="C17" s="151" t="n"/>
      <c r="D17" s="167" t="n"/>
      <c r="E17" s="167" t="n"/>
      <c r="F17" s="167" t="n"/>
      <c r="G17" s="154" t="n"/>
      <c r="H17" s="147" t="n"/>
      <c r="I17" s="151" t="n"/>
      <c r="J17" s="151" t="n"/>
      <c r="K17" s="167" t="n"/>
      <c r="L17" s="167" t="n"/>
      <c r="M17" s="167" t="n"/>
      <c r="N17" s="167" t="n"/>
      <c r="O17" s="167" t="n"/>
      <c r="P17" s="156" t="n"/>
    </row>
    <row r="18">
      <c r="A18" s="150">
        <f>B18&amp;"-iSC"</f>
        <v/>
      </c>
      <c r="B18" s="252" t="inlineStr">
        <is>
          <t>18-TT-61110</t>
        </is>
      </c>
      <c r="C18" s="151" t="inlineStr">
        <is>
          <t>18-IJB-40-002</t>
        </is>
      </c>
      <c r="D18" s="167" t="inlineStr">
        <is>
          <t>iKA</t>
        </is>
      </c>
      <c r="E18" s="167" t="inlineStr">
        <is>
          <t>-</t>
        </is>
      </c>
      <c r="F18" s="157" t="inlineStr">
        <is>
          <t>-</t>
        </is>
      </c>
      <c r="G18" s="153" t="inlineStr">
        <is>
          <t>-</t>
        </is>
      </c>
      <c r="H18" s="158" t="inlineStr">
        <is>
          <t>18-40-002-iSC</t>
        </is>
      </c>
      <c r="I18" s="148">
        <f>C18</f>
        <v/>
      </c>
      <c r="J18" s="148" t="inlineStr">
        <is>
          <t>PP装置机柜间（DCS）</t>
        </is>
      </c>
      <c r="K18" s="167" t="inlineStr">
        <is>
          <t>MiA8</t>
        </is>
      </c>
      <c r="L18" s="167" t="n">
        <v>136</v>
      </c>
      <c r="M18" s="167" t="n">
        <v>6</v>
      </c>
      <c r="N18" s="167" t="inlineStr">
        <is>
          <t>-</t>
        </is>
      </c>
      <c r="O18" s="167" t="inlineStr">
        <is>
          <t>-</t>
        </is>
      </c>
      <c r="P18" s="149" t="inlineStr">
        <is>
          <t>-</t>
        </is>
      </c>
    </row>
    <row r="19">
      <c r="A19" s="150">
        <f>B19&amp;"-iSC"</f>
        <v/>
      </c>
      <c r="B19" s="151" t="inlineStr">
        <is>
          <t>18-TT-62301</t>
        </is>
      </c>
      <c r="C19" s="151" t="inlineStr">
        <is>
          <t>18-IJB-40-002</t>
        </is>
      </c>
      <c r="D19" s="167" t="inlineStr">
        <is>
          <t>iKA</t>
        </is>
      </c>
      <c r="E19" s="167" t="inlineStr">
        <is>
          <t>-</t>
        </is>
      </c>
      <c r="F19" s="152" t="inlineStr">
        <is>
          <t>-</t>
        </is>
      </c>
      <c r="G19" s="153" t="inlineStr">
        <is>
          <t>-</t>
        </is>
      </c>
      <c r="H19" s="158" t="inlineStr">
        <is>
          <t>18-40-002-iSC</t>
        </is>
      </c>
      <c r="I19" s="148">
        <f>C19</f>
        <v/>
      </c>
      <c r="J19" s="167" t="n"/>
      <c r="K19" s="167" t="n"/>
      <c r="L19" s="167" t="n"/>
      <c r="M19" s="167" t="n"/>
      <c r="N19" s="167" t="n"/>
      <c r="O19" s="167" t="n"/>
      <c r="P19" s="149" t="n"/>
    </row>
    <row r="20">
      <c r="A20" s="150">
        <f>B20&amp;"-iSC"</f>
        <v/>
      </c>
      <c r="B20" s="151" t="inlineStr">
        <is>
          <t>18-FT-62101</t>
        </is>
      </c>
      <c r="C20" s="151" t="inlineStr">
        <is>
          <t>18-IJB-40-002</t>
        </is>
      </c>
      <c r="D20" s="167" t="inlineStr">
        <is>
          <t>iKA</t>
        </is>
      </c>
      <c r="E20" s="167" t="inlineStr">
        <is>
          <t>-</t>
        </is>
      </c>
      <c r="F20" s="152" t="inlineStr">
        <is>
          <t>-</t>
        </is>
      </c>
      <c r="G20" s="153" t="inlineStr">
        <is>
          <t>-</t>
        </is>
      </c>
      <c r="H20" s="158" t="inlineStr">
        <is>
          <t>18-40-002-iSC</t>
        </is>
      </c>
      <c r="I20" s="148">
        <f>C20</f>
        <v/>
      </c>
      <c r="J20" s="148" t="n"/>
      <c r="K20" s="167" t="n"/>
      <c r="L20" s="167" t="n"/>
      <c r="M20" s="155" t="n"/>
      <c r="N20" s="167" t="n"/>
      <c r="O20" s="167" t="n"/>
      <c r="P20" s="149" t="n"/>
    </row>
    <row r="21">
      <c r="A21" s="150">
        <f>B21&amp;"-iSC"</f>
        <v/>
      </c>
      <c r="B21" s="151" t="inlineStr">
        <is>
          <t>18-FT-62103</t>
        </is>
      </c>
      <c r="C21" s="151" t="inlineStr">
        <is>
          <t>18-IJB-40-002</t>
        </is>
      </c>
      <c r="D21" s="167" t="inlineStr">
        <is>
          <t>iKA</t>
        </is>
      </c>
      <c r="E21" s="167" t="inlineStr">
        <is>
          <t>-</t>
        </is>
      </c>
      <c r="F21" s="157" t="inlineStr">
        <is>
          <t>-</t>
        </is>
      </c>
      <c r="G21" s="153" t="inlineStr">
        <is>
          <t>-</t>
        </is>
      </c>
      <c r="H21" s="158" t="inlineStr">
        <is>
          <t>18-40-002-iSC</t>
        </is>
      </c>
      <c r="I21" s="148">
        <f>C21</f>
        <v/>
      </c>
      <c r="J21" s="167" t="n"/>
      <c r="K21" s="167" t="n"/>
      <c r="L21" s="167" t="n"/>
      <c r="M21" s="167" t="n"/>
      <c r="N21" s="167" t="n"/>
      <c r="O21" s="167" t="n"/>
      <c r="P21" s="149" t="n"/>
    </row>
    <row r="22">
      <c r="A22" s="150">
        <f>B22&amp;"-iSC"</f>
        <v/>
      </c>
      <c r="B22" s="151" t="inlineStr">
        <is>
          <t>18-LT-62201</t>
        </is>
      </c>
      <c r="C22" s="151" t="inlineStr">
        <is>
          <t>18-IJB-40-002</t>
        </is>
      </c>
      <c r="D22" s="167" t="inlineStr">
        <is>
          <t>iKA</t>
        </is>
      </c>
      <c r="E22" s="167" t="inlineStr">
        <is>
          <t>-</t>
        </is>
      </c>
      <c r="F22" s="152" t="inlineStr">
        <is>
          <t>-</t>
        </is>
      </c>
      <c r="G22" s="153" t="inlineStr">
        <is>
          <t>-</t>
        </is>
      </c>
      <c r="H22" s="158" t="inlineStr">
        <is>
          <t>18-40-002-iSC</t>
        </is>
      </c>
      <c r="I22" s="148">
        <f>C22</f>
        <v/>
      </c>
      <c r="J22" s="167" t="n"/>
      <c r="K22" s="167" t="n"/>
      <c r="L22" s="167" t="n"/>
      <c r="M22" s="167" t="n"/>
      <c r="N22" s="167" t="n"/>
      <c r="O22" s="167" t="n"/>
      <c r="P22" s="149" t="n"/>
    </row>
    <row r="23">
      <c r="A23" s="150">
        <f>B23&amp;"-iSC"</f>
        <v/>
      </c>
      <c r="B23" s="151" t="inlineStr">
        <is>
          <t>18-LT-62301</t>
        </is>
      </c>
      <c r="C23" s="151" t="inlineStr">
        <is>
          <t>18-IJB-40-002</t>
        </is>
      </c>
      <c r="D23" s="167" t="inlineStr">
        <is>
          <t>iKA</t>
        </is>
      </c>
      <c r="E23" s="167" t="inlineStr">
        <is>
          <t>-</t>
        </is>
      </c>
      <c r="F23" s="152" t="inlineStr">
        <is>
          <t>-</t>
        </is>
      </c>
      <c r="G23" s="153" t="inlineStr">
        <is>
          <t>-</t>
        </is>
      </c>
      <c r="H23" s="158" t="inlineStr">
        <is>
          <t>18-40-002-iSC</t>
        </is>
      </c>
      <c r="I23" s="148">
        <f>C23</f>
        <v/>
      </c>
      <c r="J23" s="148" t="n"/>
      <c r="K23" s="167" t="n"/>
      <c r="L23" s="167" t="n"/>
      <c r="M23" s="167" t="n"/>
      <c r="N23" s="167" t="n"/>
      <c r="O23" s="167" t="n"/>
      <c r="P23" s="149" t="n"/>
    </row>
    <row r="24">
      <c r="A24" s="150" t="inlineStr">
        <is>
          <t>spare</t>
        </is>
      </c>
      <c r="B24" s="252" t="inlineStr">
        <is>
          <t>-</t>
        </is>
      </c>
      <c r="C24" s="151" t="inlineStr">
        <is>
          <t>-</t>
        </is>
      </c>
      <c r="D24" s="167" t="inlineStr">
        <is>
          <t>-</t>
        </is>
      </c>
      <c r="E24" s="167" t="n"/>
      <c r="F24" s="167" t="n"/>
      <c r="G24" s="154" t="n"/>
      <c r="H24" s="147" t="n"/>
      <c r="I24" s="148" t="n"/>
      <c r="J24" s="148" t="n"/>
      <c r="K24" s="167" t="n"/>
      <c r="L24" s="167" t="n"/>
      <c r="M24" s="155" t="n"/>
      <c r="N24" s="167" t="n"/>
      <c r="O24" s="167" t="n"/>
      <c r="P24" s="149" t="n"/>
    </row>
    <row r="25">
      <c r="A25" s="150" t="inlineStr">
        <is>
          <t>spare</t>
        </is>
      </c>
      <c r="B25" s="252" t="inlineStr">
        <is>
          <t>-</t>
        </is>
      </c>
      <c r="C25" s="151" t="inlineStr">
        <is>
          <t>-</t>
        </is>
      </c>
      <c r="D25" s="167" t="inlineStr">
        <is>
          <t>-</t>
        </is>
      </c>
      <c r="E25" s="167" t="n"/>
      <c r="F25" s="167" t="n"/>
      <c r="G25" s="154" t="n"/>
      <c r="H25" s="147" t="n"/>
      <c r="I25" s="148" t="n"/>
      <c r="J25" s="148" t="n"/>
      <c r="K25" s="167" t="n"/>
      <c r="L25" s="167" t="n"/>
      <c r="M25" s="155" t="n"/>
      <c r="N25" s="167" t="n"/>
      <c r="O25" s="167" t="n"/>
      <c r="P25" s="149" t="n"/>
    </row>
    <row r="26">
      <c r="A26" s="150" t="n"/>
      <c r="B26" s="252" t="n"/>
      <c r="C26" s="151" t="n"/>
      <c r="D26" s="167" t="n"/>
      <c r="E26" s="167" t="n"/>
      <c r="F26" s="167" t="n"/>
      <c r="G26" s="154" t="n"/>
      <c r="H26" s="159" t="n"/>
      <c r="I26" s="148" t="n"/>
      <c r="J26" s="148" t="n"/>
      <c r="K26" s="167" t="n"/>
      <c r="L26" s="167" t="n"/>
      <c r="M26" s="155" t="n"/>
      <c r="N26" s="167" t="n"/>
      <c r="O26" s="167" t="n"/>
      <c r="P26" s="149" t="n"/>
    </row>
    <row r="27">
      <c r="A27" s="150">
        <f>B27&amp;"-iCC"</f>
        <v/>
      </c>
      <c r="B27" s="151" t="inlineStr">
        <is>
          <t>18-XZSH-62301</t>
        </is>
      </c>
      <c r="C27" s="151" t="inlineStr">
        <is>
          <t>18-IJB-40-003</t>
        </is>
      </c>
      <c r="D27" s="167" t="inlineStr">
        <is>
          <t>iKA</t>
        </is>
      </c>
      <c r="E27" s="167" t="inlineStr">
        <is>
          <t>-</t>
        </is>
      </c>
      <c r="F27" s="152" t="inlineStr">
        <is>
          <t>-</t>
        </is>
      </c>
      <c r="G27" s="153" t="inlineStr">
        <is>
          <t>-</t>
        </is>
      </c>
      <c r="H27" s="158" t="inlineStr">
        <is>
          <t>18-40-003-iCC</t>
        </is>
      </c>
      <c r="I27" s="148">
        <f>C27</f>
        <v/>
      </c>
      <c r="J27" s="148" t="inlineStr">
        <is>
          <t>DCS（中控室)</t>
        </is>
      </c>
      <c r="K27" s="167" t="inlineStr">
        <is>
          <t>MiA8</t>
        </is>
      </c>
      <c r="L27" s="167" t="n">
        <v>136</v>
      </c>
      <c r="M27" s="167" t="n">
        <v>6</v>
      </c>
      <c r="N27" s="167" t="inlineStr">
        <is>
          <t>-</t>
        </is>
      </c>
      <c r="O27" s="167" t="inlineStr">
        <is>
          <t>-</t>
        </is>
      </c>
      <c r="P27" s="149" t="inlineStr">
        <is>
          <t>-</t>
        </is>
      </c>
    </row>
    <row r="28">
      <c r="A28" s="150">
        <f>B28&amp;"-iCC"</f>
        <v/>
      </c>
      <c r="B28" s="151" t="inlineStr">
        <is>
          <t>18-XZSL-62301</t>
        </is>
      </c>
      <c r="C28" s="151">
        <f>C27</f>
        <v/>
      </c>
      <c r="D28" s="167" t="inlineStr">
        <is>
          <t>iKA</t>
        </is>
      </c>
      <c r="E28" s="167" t="inlineStr">
        <is>
          <t>-</t>
        </is>
      </c>
      <c r="F28" s="152" t="inlineStr">
        <is>
          <t>-</t>
        </is>
      </c>
      <c r="G28" s="153" t="inlineStr">
        <is>
          <t>-</t>
        </is>
      </c>
      <c r="H28" s="158" t="inlineStr">
        <is>
          <t>18-40-003-iCC</t>
        </is>
      </c>
      <c r="I28" s="148">
        <f>C28</f>
        <v/>
      </c>
      <c r="J28" s="167" t="n"/>
      <c r="K28" s="167" t="n"/>
      <c r="L28" s="167" t="n"/>
      <c r="M28" s="167" t="n"/>
      <c r="N28" s="167" t="n"/>
      <c r="O28" s="167" t="n"/>
      <c r="P28" s="149" t="n"/>
    </row>
    <row r="29">
      <c r="A29" s="150">
        <f>B29&amp;"-iCC"</f>
        <v/>
      </c>
      <c r="B29" s="151" t="inlineStr">
        <is>
          <t>18-XZSH-62302</t>
        </is>
      </c>
      <c r="C29" s="151">
        <f>C28</f>
        <v/>
      </c>
      <c r="D29" s="167" t="inlineStr">
        <is>
          <t>iKA</t>
        </is>
      </c>
      <c r="E29" s="167" t="inlineStr">
        <is>
          <t>-</t>
        </is>
      </c>
      <c r="F29" s="152" t="inlineStr">
        <is>
          <t>-</t>
        </is>
      </c>
      <c r="G29" s="153" t="inlineStr">
        <is>
          <t>-</t>
        </is>
      </c>
      <c r="H29" s="158" t="inlineStr">
        <is>
          <t>18-40-003-iCC</t>
        </is>
      </c>
      <c r="I29" s="148">
        <f>C29</f>
        <v/>
      </c>
      <c r="J29" s="167" t="n"/>
      <c r="K29" s="167" t="n"/>
      <c r="L29" s="167" t="n"/>
      <c r="M29" s="167" t="n"/>
      <c r="N29" s="167" t="n"/>
      <c r="O29" s="167" t="n"/>
      <c r="P29" s="149" t="n"/>
    </row>
    <row r="30">
      <c r="A30" s="150">
        <f>B30&amp;"-iCC"</f>
        <v/>
      </c>
      <c r="B30" s="151" t="inlineStr">
        <is>
          <t>18-XZSL-62302</t>
        </is>
      </c>
      <c r="C30" s="151">
        <f>C29</f>
        <v/>
      </c>
      <c r="D30" s="167" t="inlineStr">
        <is>
          <t>iKA</t>
        </is>
      </c>
      <c r="E30" s="167" t="inlineStr">
        <is>
          <t>-</t>
        </is>
      </c>
      <c r="F30" s="152" t="inlineStr">
        <is>
          <t>-</t>
        </is>
      </c>
      <c r="G30" s="153" t="inlineStr">
        <is>
          <t>-</t>
        </is>
      </c>
      <c r="H30" s="158" t="inlineStr">
        <is>
          <t>18-40-003-iCC</t>
        </is>
      </c>
      <c r="I30" s="148">
        <f>C30</f>
        <v/>
      </c>
      <c r="J30" s="167" t="n"/>
      <c r="K30" s="167" t="n"/>
      <c r="L30" s="167" t="n"/>
      <c r="M30" s="167" t="n"/>
      <c r="N30" s="167" t="n"/>
      <c r="O30" s="167" t="n"/>
      <c r="P30" s="149" t="n"/>
    </row>
    <row r="31">
      <c r="A31" s="150">
        <f>B31&amp;"-iCC"</f>
        <v/>
      </c>
      <c r="B31" s="151" t="inlineStr">
        <is>
          <t>18-XZSH-62303</t>
        </is>
      </c>
      <c r="C31" s="151">
        <f>C30</f>
        <v/>
      </c>
      <c r="D31" s="167" t="inlineStr">
        <is>
          <t>iKA</t>
        </is>
      </c>
      <c r="E31" s="167" t="inlineStr">
        <is>
          <t>-</t>
        </is>
      </c>
      <c r="F31" s="152" t="inlineStr">
        <is>
          <t>-</t>
        </is>
      </c>
      <c r="G31" s="153" t="inlineStr">
        <is>
          <t>-</t>
        </is>
      </c>
      <c r="H31" s="158" t="inlineStr">
        <is>
          <t>18-40-003-iCC</t>
        </is>
      </c>
      <c r="I31" s="148">
        <f>C31</f>
        <v/>
      </c>
      <c r="J31" s="167" t="n"/>
      <c r="K31" s="167" t="n"/>
      <c r="L31" s="167" t="n"/>
      <c r="M31" s="167" t="n"/>
      <c r="N31" s="167" t="n"/>
      <c r="O31" s="167" t="n"/>
      <c r="P31" s="149" t="n"/>
    </row>
    <row r="32">
      <c r="A32" s="150">
        <f>B32&amp;"-iCC"</f>
        <v/>
      </c>
      <c r="B32" s="151" t="inlineStr">
        <is>
          <t>18-XZSL-62303</t>
        </is>
      </c>
      <c r="C32" s="151">
        <f>C31</f>
        <v/>
      </c>
      <c r="D32" s="167" t="inlineStr">
        <is>
          <t>iKA</t>
        </is>
      </c>
      <c r="E32" s="167" t="inlineStr">
        <is>
          <t>-</t>
        </is>
      </c>
      <c r="F32" s="152" t="inlineStr">
        <is>
          <t>-</t>
        </is>
      </c>
      <c r="G32" s="153" t="inlineStr">
        <is>
          <t>-</t>
        </is>
      </c>
      <c r="H32" s="158" t="inlineStr">
        <is>
          <t>18-40-003-iCC</t>
        </is>
      </c>
      <c r="I32" s="148">
        <f>C32</f>
        <v/>
      </c>
      <c r="J32" s="148" t="n"/>
      <c r="K32" s="167" t="n"/>
      <c r="L32" s="167" t="n"/>
      <c r="M32" s="167" t="n"/>
      <c r="N32" s="167" t="n"/>
      <c r="O32" s="167" t="n"/>
      <c r="P32" s="149" t="n"/>
    </row>
    <row r="33">
      <c r="A33" s="150" t="inlineStr">
        <is>
          <t>spare</t>
        </is>
      </c>
      <c r="B33" s="252" t="inlineStr">
        <is>
          <t>-</t>
        </is>
      </c>
      <c r="C33" s="151" t="inlineStr">
        <is>
          <t>-</t>
        </is>
      </c>
      <c r="D33" s="167" t="inlineStr">
        <is>
          <t>-</t>
        </is>
      </c>
      <c r="E33" s="167" t="n"/>
      <c r="F33" s="167" t="n"/>
      <c r="G33" s="154" t="n"/>
      <c r="H33" s="147" t="n"/>
      <c r="I33" s="148" t="n"/>
      <c r="J33" s="167" t="n"/>
      <c r="K33" s="167" t="n"/>
      <c r="L33" s="167" t="n"/>
      <c r="M33" s="167" t="n"/>
      <c r="N33" s="167" t="n"/>
      <c r="O33" s="167" t="n"/>
      <c r="P33" s="149" t="n"/>
    </row>
    <row r="34">
      <c r="A34" s="150" t="inlineStr">
        <is>
          <t>spare</t>
        </is>
      </c>
      <c r="B34" s="252" t="inlineStr">
        <is>
          <t>-</t>
        </is>
      </c>
      <c r="C34" s="151" t="inlineStr">
        <is>
          <t>-</t>
        </is>
      </c>
      <c r="D34" s="167" t="inlineStr">
        <is>
          <t>-</t>
        </is>
      </c>
      <c r="E34" s="167" t="n"/>
      <c r="F34" s="167" t="n"/>
      <c r="G34" s="154" t="n"/>
      <c r="H34" s="147" t="n"/>
      <c r="I34" s="148" t="n"/>
      <c r="J34" s="148" t="n"/>
      <c r="K34" s="167" t="n"/>
      <c r="L34" s="167" t="n"/>
      <c r="M34" s="155" t="n"/>
      <c r="N34" s="167" t="n"/>
      <c r="O34" s="167" t="n"/>
      <c r="P34" s="149" t="n"/>
    </row>
    <row r="35">
      <c r="A35" s="150" t="n"/>
      <c r="B35" s="151" t="n"/>
      <c r="C35" s="151" t="n"/>
      <c r="D35" s="167" t="n"/>
      <c r="E35" s="167" t="n"/>
      <c r="F35" s="167" t="n"/>
      <c r="G35" s="167" t="n"/>
      <c r="H35" s="147" t="n"/>
      <c r="I35" s="148" t="n"/>
      <c r="J35" s="167" t="n"/>
      <c r="K35" s="167" t="n"/>
      <c r="L35" s="167" t="n"/>
      <c r="M35" s="167" t="n"/>
      <c r="N35" s="160" t="n"/>
      <c r="O35" s="160" t="n"/>
      <c r="P35" s="149" t="n"/>
    </row>
    <row r="36">
      <c r="A36" s="150">
        <f>B36&amp;"-iCC"</f>
        <v/>
      </c>
      <c r="B36" s="151" t="inlineStr">
        <is>
          <t>18-FZSL-61103</t>
        </is>
      </c>
      <c r="C36" s="151" t="inlineStr">
        <is>
          <t>18-IJB-40-004</t>
        </is>
      </c>
      <c r="D36" s="167" t="inlineStr">
        <is>
          <t>iKA</t>
        </is>
      </c>
      <c r="E36" s="167" t="inlineStr">
        <is>
          <t>-</t>
        </is>
      </c>
      <c r="F36" s="152" t="inlineStr">
        <is>
          <t>-</t>
        </is>
      </c>
      <c r="G36" s="153" t="inlineStr">
        <is>
          <t>-</t>
        </is>
      </c>
      <c r="H36" s="158" t="inlineStr">
        <is>
          <t>18-40-004-iCC</t>
        </is>
      </c>
      <c r="I36" s="148">
        <f>C36</f>
        <v/>
      </c>
      <c r="J36" s="148" t="inlineStr">
        <is>
          <t>PP装置机柜间（DCS）</t>
        </is>
      </c>
      <c r="K36" s="167" t="inlineStr">
        <is>
          <t>MiA8</t>
        </is>
      </c>
      <c r="L36" s="167" t="n">
        <v>136</v>
      </c>
      <c r="M36" s="167" t="n">
        <v>7</v>
      </c>
      <c r="N36" s="167" t="inlineStr">
        <is>
          <t>-</t>
        </is>
      </c>
      <c r="O36" s="167" t="inlineStr">
        <is>
          <t>-</t>
        </is>
      </c>
      <c r="P36" s="149" t="inlineStr">
        <is>
          <t>-</t>
        </is>
      </c>
    </row>
    <row r="37">
      <c r="A37" s="150">
        <f>B37&amp;"-iCC"</f>
        <v/>
      </c>
      <c r="B37" s="151" t="inlineStr">
        <is>
          <t>18-FZSL-62101</t>
        </is>
      </c>
      <c r="C37" s="151">
        <f>C36</f>
        <v/>
      </c>
      <c r="D37" s="167" t="inlineStr">
        <is>
          <t>iKA</t>
        </is>
      </c>
      <c r="E37" s="167" t="inlineStr">
        <is>
          <t>-</t>
        </is>
      </c>
      <c r="F37" s="152" t="inlineStr">
        <is>
          <t>-</t>
        </is>
      </c>
      <c r="G37" s="153" t="inlineStr">
        <is>
          <t>-</t>
        </is>
      </c>
      <c r="H37" s="158" t="inlineStr">
        <is>
          <t>18-40-004-iCC</t>
        </is>
      </c>
      <c r="I37" s="148">
        <f>C37</f>
        <v/>
      </c>
      <c r="J37" s="148" t="n"/>
      <c r="K37" s="167" t="n"/>
      <c r="L37" s="167" t="n"/>
      <c r="M37" s="167" t="n"/>
      <c r="N37" s="167" t="n"/>
      <c r="O37" s="167" t="n"/>
      <c r="P37" s="149" t="n"/>
    </row>
    <row r="38">
      <c r="A38" s="150">
        <f>B38&amp;"-iCC"</f>
        <v/>
      </c>
      <c r="B38" s="151" t="inlineStr">
        <is>
          <t>18-XZSH-62101</t>
        </is>
      </c>
      <c r="C38" s="151">
        <f>C37</f>
        <v/>
      </c>
      <c r="D38" s="167" t="inlineStr">
        <is>
          <t>iKA</t>
        </is>
      </c>
      <c r="E38" s="167" t="inlineStr">
        <is>
          <t>-</t>
        </is>
      </c>
      <c r="F38" s="152" t="inlineStr">
        <is>
          <t>-</t>
        </is>
      </c>
      <c r="G38" s="153" t="inlineStr">
        <is>
          <t>-</t>
        </is>
      </c>
      <c r="H38" s="158" t="inlineStr">
        <is>
          <t>18-40-004-iCC</t>
        </is>
      </c>
      <c r="I38" s="148">
        <f>C38</f>
        <v/>
      </c>
      <c r="J38" s="167" t="n"/>
      <c r="K38" s="167" t="n"/>
      <c r="L38" s="167" t="n"/>
      <c r="M38" s="167" t="n"/>
      <c r="N38" s="167" t="n"/>
      <c r="O38" s="167" t="n"/>
      <c r="P38" s="149" t="n"/>
    </row>
    <row r="39">
      <c r="A39" s="150">
        <f>B39&amp;"-iCC"</f>
        <v/>
      </c>
      <c r="B39" s="151" t="inlineStr">
        <is>
          <t>18-XZSL-62101</t>
        </is>
      </c>
      <c r="C39" s="151">
        <f>C38</f>
        <v/>
      </c>
      <c r="D39" s="167" t="inlineStr">
        <is>
          <t>iKA</t>
        </is>
      </c>
      <c r="E39" s="167" t="inlineStr">
        <is>
          <t>-</t>
        </is>
      </c>
      <c r="F39" s="152" t="inlineStr">
        <is>
          <t>-</t>
        </is>
      </c>
      <c r="G39" s="153" t="inlineStr">
        <is>
          <t>-</t>
        </is>
      </c>
      <c r="H39" s="158" t="inlineStr">
        <is>
          <t>18-40-004-iCC</t>
        </is>
      </c>
      <c r="I39" s="148">
        <f>C39</f>
        <v/>
      </c>
      <c r="J39" s="167" t="n"/>
      <c r="K39" s="167" t="n"/>
      <c r="L39" s="167" t="n"/>
      <c r="M39" s="167" t="n"/>
      <c r="N39" s="167" t="n"/>
      <c r="O39" s="167" t="n"/>
      <c r="P39" s="149" t="n"/>
    </row>
    <row r="40">
      <c r="A40" s="150">
        <f>B40&amp;"-iCC"</f>
        <v/>
      </c>
      <c r="B40" s="151" t="inlineStr">
        <is>
          <t>18-XZSH-61105</t>
        </is>
      </c>
      <c r="C40" s="151">
        <f>C39</f>
        <v/>
      </c>
      <c r="D40" s="167" t="inlineStr">
        <is>
          <t>iKA</t>
        </is>
      </c>
      <c r="E40" s="167" t="inlineStr">
        <is>
          <t>-</t>
        </is>
      </c>
      <c r="F40" s="152" t="inlineStr">
        <is>
          <t>-</t>
        </is>
      </c>
      <c r="G40" s="153" t="inlineStr">
        <is>
          <t>-</t>
        </is>
      </c>
      <c r="H40" s="158" t="inlineStr">
        <is>
          <t>18-40-004-iCC</t>
        </is>
      </c>
      <c r="I40" s="148">
        <f>C40</f>
        <v/>
      </c>
      <c r="J40" s="167" t="n"/>
      <c r="K40" s="167" t="n"/>
      <c r="L40" s="167" t="n"/>
      <c r="M40" s="167" t="n"/>
      <c r="N40" s="167" t="n"/>
      <c r="O40" s="167" t="n"/>
      <c r="P40" s="149" t="n"/>
    </row>
    <row r="41">
      <c r="A41" s="150">
        <f>B41&amp;"-iCC"</f>
        <v/>
      </c>
      <c r="B41" s="151" t="inlineStr">
        <is>
          <t>18-XZSL-61105</t>
        </is>
      </c>
      <c r="C41" s="151">
        <f>C40</f>
        <v/>
      </c>
      <c r="D41" s="167" t="inlineStr">
        <is>
          <t>iKA</t>
        </is>
      </c>
      <c r="E41" s="167" t="inlineStr">
        <is>
          <t>-</t>
        </is>
      </c>
      <c r="F41" s="152" t="inlineStr">
        <is>
          <t>-</t>
        </is>
      </c>
      <c r="G41" s="153" t="inlineStr">
        <is>
          <t>-</t>
        </is>
      </c>
      <c r="H41" s="158" t="inlineStr">
        <is>
          <t>18-40-004-iCC</t>
        </is>
      </c>
      <c r="I41" s="148">
        <f>C41</f>
        <v/>
      </c>
      <c r="J41" s="167" t="n"/>
      <c r="K41" s="167" t="n"/>
      <c r="L41" s="167" t="n"/>
      <c r="M41" s="167" t="n"/>
      <c r="N41" s="167" t="n"/>
      <c r="O41" s="167" t="n"/>
      <c r="P41" s="149" t="n"/>
    </row>
    <row r="42">
      <c r="A42" s="150" t="inlineStr">
        <is>
          <t>spare</t>
        </is>
      </c>
      <c r="B42" s="252" t="inlineStr">
        <is>
          <t>-</t>
        </is>
      </c>
      <c r="C42" s="151" t="inlineStr">
        <is>
          <t>-</t>
        </is>
      </c>
      <c r="D42" s="167" t="inlineStr">
        <is>
          <t>-</t>
        </is>
      </c>
      <c r="E42" s="167" t="n"/>
      <c r="F42" s="167" t="n"/>
      <c r="G42" s="154" t="n"/>
      <c r="H42" s="147" t="n"/>
      <c r="I42" s="148" t="n"/>
      <c r="J42" s="148" t="n"/>
      <c r="K42" s="167" t="n"/>
      <c r="L42" s="167" t="n"/>
      <c r="M42" s="155" t="n"/>
      <c r="N42" s="167" t="n"/>
      <c r="O42" s="167" t="n"/>
      <c r="P42" s="149" t="n"/>
    </row>
    <row r="43">
      <c r="A43" s="150" t="inlineStr">
        <is>
          <t>spare</t>
        </is>
      </c>
      <c r="B43" s="252" t="inlineStr">
        <is>
          <t>-</t>
        </is>
      </c>
      <c r="C43" s="151" t="inlineStr">
        <is>
          <t>-</t>
        </is>
      </c>
      <c r="D43" s="167" t="inlineStr">
        <is>
          <t>-</t>
        </is>
      </c>
      <c r="E43" s="167" t="n"/>
      <c r="F43" s="167" t="n"/>
      <c r="G43" s="154" t="n"/>
      <c r="H43" s="147" t="n"/>
      <c r="I43" s="148" t="n"/>
      <c r="J43" s="148" t="n"/>
      <c r="K43" s="167" t="n"/>
      <c r="L43" s="167" t="n"/>
      <c r="M43" s="155" t="n"/>
      <c r="N43" s="160" t="n"/>
      <c r="O43" s="160" t="n"/>
      <c r="P43" s="149" t="n"/>
    </row>
    <row r="44">
      <c r="A44" s="150" t="n"/>
      <c r="B44" s="151" t="n"/>
      <c r="C44" s="151" t="n"/>
      <c r="D44" s="167" t="n"/>
      <c r="E44" s="167" t="n"/>
      <c r="F44" s="167" t="n"/>
      <c r="G44" s="167" t="n"/>
      <c r="H44" s="147" t="n"/>
      <c r="I44" s="148" t="n"/>
      <c r="J44" s="167" t="n"/>
      <c r="K44" s="167" t="n"/>
      <c r="L44" s="167" t="n"/>
      <c r="M44" s="167" t="n"/>
      <c r="N44" s="160" t="n"/>
      <c r="O44" s="160" t="n"/>
      <c r="P44" s="149" t="n"/>
    </row>
    <row r="45">
      <c r="A45" s="150">
        <f>B45&amp;"-CC"</f>
        <v/>
      </c>
      <c r="B45" s="151" t="inlineStr">
        <is>
          <t>18-XN-61105</t>
        </is>
      </c>
      <c r="C45" s="151" t="inlineStr">
        <is>
          <t>18-EJB-40-001</t>
        </is>
      </c>
      <c r="D45" s="167" t="inlineStr">
        <is>
          <t>KA</t>
        </is>
      </c>
      <c r="E45" s="167" t="inlineStr">
        <is>
          <t>-</t>
        </is>
      </c>
      <c r="F45" s="157" t="inlineStr">
        <is>
          <t>-</t>
        </is>
      </c>
      <c r="G45" s="153" t="inlineStr">
        <is>
          <t>-</t>
        </is>
      </c>
      <c r="H45" s="158" t="inlineStr">
        <is>
          <t>18-40-001-CC</t>
        </is>
      </c>
      <c r="I45" s="148">
        <f>C45</f>
        <v/>
      </c>
      <c r="J45" s="148" t="inlineStr">
        <is>
          <t>DCS（中控室)</t>
        </is>
      </c>
      <c r="K45" s="167" t="inlineStr">
        <is>
          <t>MA8</t>
        </is>
      </c>
      <c r="L45" s="167" t="n">
        <v>133</v>
      </c>
      <c r="M45" s="167" t="n">
        <v>7</v>
      </c>
      <c r="N45" s="167" t="inlineStr">
        <is>
          <t>200x100</t>
        </is>
      </c>
      <c r="O45" s="167" t="n">
        <v>6</v>
      </c>
      <c r="P45" s="149" t="inlineStr">
        <is>
          <t>-</t>
        </is>
      </c>
    </row>
    <row r="46">
      <c r="A46" s="150">
        <f>B46&amp;"-CC"</f>
        <v/>
      </c>
      <c r="B46" s="151" t="inlineStr">
        <is>
          <t>18-XN-61201</t>
        </is>
      </c>
      <c r="C46" s="151" t="inlineStr">
        <is>
          <t>18-EJB-40-001</t>
        </is>
      </c>
      <c r="D46" s="167" t="inlineStr">
        <is>
          <t>KA</t>
        </is>
      </c>
      <c r="E46" s="167" t="inlineStr">
        <is>
          <t>-</t>
        </is>
      </c>
      <c r="F46" s="157" t="inlineStr">
        <is>
          <t>-</t>
        </is>
      </c>
      <c r="G46" s="153" t="inlineStr">
        <is>
          <t>-</t>
        </is>
      </c>
      <c r="H46" s="158" t="inlineStr">
        <is>
          <t>18-40-001-CC</t>
        </is>
      </c>
      <c r="I46" s="148">
        <f>C46</f>
        <v/>
      </c>
      <c r="J46" s="167" t="n"/>
      <c r="K46" s="167" t="n"/>
      <c r="L46" s="167" t="n"/>
      <c r="M46" s="167" t="n"/>
      <c r="N46" s="167" t="n"/>
      <c r="O46" s="167" t="n"/>
      <c r="P46" s="149" t="n"/>
    </row>
    <row r="47">
      <c r="A47" s="150">
        <f>B47&amp;"-CC"</f>
        <v/>
      </c>
      <c r="B47" s="252" t="inlineStr">
        <is>
          <t>18-XN-61206</t>
        </is>
      </c>
      <c r="C47" s="151" t="inlineStr">
        <is>
          <t>18-EJB-40-001</t>
        </is>
      </c>
      <c r="D47" s="167" t="inlineStr">
        <is>
          <t>KA</t>
        </is>
      </c>
      <c r="E47" s="167" t="inlineStr">
        <is>
          <t>-</t>
        </is>
      </c>
      <c r="F47" s="157" t="inlineStr">
        <is>
          <t>-</t>
        </is>
      </c>
      <c r="G47" s="153" t="inlineStr">
        <is>
          <t>-</t>
        </is>
      </c>
      <c r="H47" s="158" t="inlineStr">
        <is>
          <t>18-40-001-CC</t>
        </is>
      </c>
      <c r="I47" s="148">
        <f>C47</f>
        <v/>
      </c>
      <c r="J47" s="148" t="n"/>
      <c r="K47" s="167" t="n"/>
      <c r="L47" s="167" t="n"/>
      <c r="M47" s="155" t="n"/>
      <c r="N47" s="167" t="n"/>
      <c r="O47" s="167" t="n"/>
      <c r="P47" s="161" t="n"/>
    </row>
    <row r="48">
      <c r="A48" s="150">
        <f>B48&amp;"-CC"</f>
        <v/>
      </c>
      <c r="B48" s="151" t="inlineStr">
        <is>
          <t>18-XN-62106</t>
        </is>
      </c>
      <c r="C48" s="151" t="inlineStr">
        <is>
          <t>18-EJB-40-001</t>
        </is>
      </c>
      <c r="D48" s="167" t="inlineStr">
        <is>
          <t>KA</t>
        </is>
      </c>
      <c r="E48" s="167" t="inlineStr">
        <is>
          <t>-</t>
        </is>
      </c>
      <c r="F48" s="157" t="inlineStr">
        <is>
          <t>-</t>
        </is>
      </c>
      <c r="G48" s="153" t="inlineStr">
        <is>
          <t>-</t>
        </is>
      </c>
      <c r="H48" s="158" t="inlineStr">
        <is>
          <t>18-40-001-CC</t>
        </is>
      </c>
      <c r="I48" s="148">
        <f>C48</f>
        <v/>
      </c>
      <c r="J48" s="167" t="n"/>
      <c r="K48" s="167" t="n"/>
      <c r="L48" s="167" t="n"/>
      <c r="M48" s="167" t="n"/>
      <c r="N48" s="167" t="n"/>
      <c r="O48" s="167" t="n"/>
      <c r="P48" s="149" t="n"/>
    </row>
    <row r="49">
      <c r="A49" s="150">
        <f>B49&amp;"-CC"</f>
        <v/>
      </c>
      <c r="B49" s="151" t="inlineStr">
        <is>
          <t>18-XN-62301</t>
        </is>
      </c>
      <c r="C49" s="151" t="inlineStr">
        <is>
          <t>18-EJB-40-001</t>
        </is>
      </c>
      <c r="D49" s="167" t="inlineStr">
        <is>
          <t>KA</t>
        </is>
      </c>
      <c r="E49" s="167" t="inlineStr">
        <is>
          <t>-</t>
        </is>
      </c>
      <c r="F49" s="157" t="inlineStr">
        <is>
          <t>-</t>
        </is>
      </c>
      <c r="G49" s="162" t="inlineStr">
        <is>
          <t>-</t>
        </is>
      </c>
      <c r="H49" s="158" t="inlineStr">
        <is>
          <t>18-40-001-CC</t>
        </is>
      </c>
      <c r="I49" s="148">
        <f>C49</f>
        <v/>
      </c>
      <c r="J49" s="167" t="n"/>
      <c r="K49" s="167" t="n"/>
      <c r="L49" s="167" t="n"/>
      <c r="M49" s="167" t="n"/>
      <c r="N49" s="167" t="n"/>
      <c r="O49" s="167" t="n"/>
      <c r="P49" s="149" t="n"/>
    </row>
    <row r="50">
      <c r="A50" s="150">
        <f>B50&amp;"-CC"</f>
        <v/>
      </c>
      <c r="B50" s="151" t="inlineStr">
        <is>
          <t>18-XN-62302</t>
        </is>
      </c>
      <c r="C50" s="151" t="inlineStr">
        <is>
          <t>18-EJB-40-001</t>
        </is>
      </c>
      <c r="D50" s="167" t="inlineStr">
        <is>
          <t>KA</t>
        </is>
      </c>
      <c r="E50" s="167" t="inlineStr">
        <is>
          <t>-</t>
        </is>
      </c>
      <c r="F50" s="152" t="inlineStr">
        <is>
          <t>-</t>
        </is>
      </c>
      <c r="G50" s="162" t="inlineStr">
        <is>
          <t>-</t>
        </is>
      </c>
      <c r="H50" s="158" t="inlineStr">
        <is>
          <t>18-40-001-CC</t>
        </is>
      </c>
      <c r="I50" s="148">
        <f>C50</f>
        <v/>
      </c>
      <c r="J50" s="167" t="n"/>
      <c r="K50" s="167" t="n"/>
      <c r="L50" s="167" t="n"/>
      <c r="M50" s="167" t="n"/>
      <c r="N50" s="167" t="n"/>
      <c r="O50" s="167" t="n"/>
      <c r="P50" s="149" t="n"/>
    </row>
    <row r="51">
      <c r="A51" s="150">
        <f>B51&amp;"-CC"</f>
        <v/>
      </c>
      <c r="B51" s="151" t="inlineStr">
        <is>
          <t>18-PN-62104</t>
        </is>
      </c>
      <c r="C51" s="151" t="inlineStr">
        <is>
          <t>18-EJB-40-001</t>
        </is>
      </c>
      <c r="D51" s="167" t="inlineStr">
        <is>
          <t>KA</t>
        </is>
      </c>
      <c r="E51" s="167" t="inlineStr">
        <is>
          <t>-</t>
        </is>
      </c>
      <c r="F51" s="152" t="inlineStr">
        <is>
          <t>-</t>
        </is>
      </c>
      <c r="G51" s="153" t="inlineStr">
        <is>
          <t>-</t>
        </is>
      </c>
      <c r="H51" s="158" t="inlineStr">
        <is>
          <t>18-40-001-CC</t>
        </is>
      </c>
      <c r="I51" s="148">
        <f>C51</f>
        <v/>
      </c>
      <c r="J51" s="148" t="n"/>
      <c r="K51" s="167" t="n"/>
      <c r="L51" s="167" t="n"/>
      <c r="M51" s="167" t="n"/>
      <c r="N51" s="167" t="n"/>
      <c r="O51" s="167" t="n"/>
      <c r="P51" s="149" t="n"/>
    </row>
    <row r="52">
      <c r="A52" s="150" t="inlineStr">
        <is>
          <t>spare</t>
        </is>
      </c>
      <c r="B52" s="252" t="inlineStr">
        <is>
          <t>-</t>
        </is>
      </c>
      <c r="C52" s="151" t="inlineStr">
        <is>
          <t>-</t>
        </is>
      </c>
      <c r="D52" s="167" t="inlineStr">
        <is>
          <t>-</t>
        </is>
      </c>
      <c r="E52" s="167" t="n"/>
      <c r="F52" s="167" t="n"/>
      <c r="G52" s="154" t="n"/>
      <c r="H52" s="147" t="n"/>
      <c r="I52" s="148" t="n"/>
      <c r="J52" s="148" t="n"/>
      <c r="K52" s="167" t="n"/>
      <c r="L52" s="167" t="n"/>
      <c r="M52" s="155" t="n"/>
      <c r="N52" s="167" t="n"/>
      <c r="O52" s="167" t="n"/>
      <c r="P52" s="149" t="n"/>
    </row>
    <row r="53">
      <c r="A53" s="150" t="n"/>
      <c r="B53" s="151" t="n"/>
      <c r="C53" s="151" t="n"/>
      <c r="D53" s="167" t="n"/>
      <c r="E53" s="167" t="n"/>
      <c r="F53" s="167" t="n"/>
      <c r="G53" s="154" t="n"/>
      <c r="H53" s="147" t="n"/>
      <c r="I53" s="148" t="n"/>
      <c r="J53" s="167" t="n"/>
      <c r="K53" s="167" t="n"/>
      <c r="L53" s="167" t="n"/>
      <c r="M53" s="167" t="n"/>
      <c r="N53" s="167" t="n"/>
      <c r="O53" s="167" t="n"/>
      <c r="P53" s="149" t="n"/>
    </row>
    <row r="54">
      <c r="A54" s="150">
        <f>B54&amp;"-iSC"</f>
        <v/>
      </c>
      <c r="B54" s="151" t="inlineStr">
        <is>
          <t>18-TT-61102</t>
        </is>
      </c>
      <c r="C54" s="151" t="inlineStr">
        <is>
          <t>18-IJB-40-005</t>
        </is>
      </c>
      <c r="D54" s="167" t="inlineStr">
        <is>
          <t>iKA</t>
        </is>
      </c>
      <c r="E54" s="167" t="inlineStr">
        <is>
          <t>-</t>
        </is>
      </c>
      <c r="F54" s="157" t="inlineStr">
        <is>
          <t>-</t>
        </is>
      </c>
      <c r="G54" s="153" t="inlineStr">
        <is>
          <t>-</t>
        </is>
      </c>
      <c r="H54" s="158" t="inlineStr">
        <is>
          <t>18-40-005-iSC</t>
        </is>
      </c>
      <c r="I54" s="148">
        <f>C54</f>
        <v/>
      </c>
      <c r="J54" s="148" t="inlineStr">
        <is>
          <t>PP装置机柜间（DCS）</t>
        </is>
      </c>
      <c r="K54" s="167" t="inlineStr">
        <is>
          <t>MiA8</t>
        </is>
      </c>
      <c r="L54" s="167" t="n">
        <v>139</v>
      </c>
      <c r="M54" s="167" t="n">
        <v>7</v>
      </c>
      <c r="N54" s="167" t="inlineStr">
        <is>
          <t>400x200</t>
        </is>
      </c>
      <c r="O54" s="167" t="n">
        <v>6</v>
      </c>
      <c r="P54" s="149" t="inlineStr">
        <is>
          <t>-</t>
        </is>
      </c>
    </row>
    <row r="55">
      <c r="A55" s="150">
        <f>B55&amp;"-iSC"</f>
        <v/>
      </c>
      <c r="B55" s="151" t="inlineStr">
        <is>
          <t>18-TT-61109</t>
        </is>
      </c>
      <c r="C55" s="151">
        <f>C54</f>
        <v/>
      </c>
      <c r="D55" s="167" t="inlineStr">
        <is>
          <t>iKA</t>
        </is>
      </c>
      <c r="E55" s="167" t="inlineStr">
        <is>
          <t>-</t>
        </is>
      </c>
      <c r="F55" s="157" t="inlineStr">
        <is>
          <t>-</t>
        </is>
      </c>
      <c r="G55" s="153" t="inlineStr">
        <is>
          <t>-</t>
        </is>
      </c>
      <c r="H55" s="158" t="inlineStr">
        <is>
          <t>18-40-005-iSC</t>
        </is>
      </c>
      <c r="I55" s="148">
        <f>C55</f>
        <v/>
      </c>
      <c r="J55" s="167" t="n"/>
      <c r="K55" s="167" t="n"/>
      <c r="L55" s="167" t="n"/>
      <c r="M55" s="167" t="n"/>
      <c r="N55" s="167" t="n"/>
      <c r="O55" s="167" t="n"/>
      <c r="P55" s="149" t="n"/>
    </row>
    <row r="56">
      <c r="A56" s="150">
        <f>B56&amp;"-iSC"</f>
        <v/>
      </c>
      <c r="B56" s="151" t="inlineStr">
        <is>
          <t>18-PT-61108</t>
        </is>
      </c>
      <c r="C56" s="151">
        <f>C55</f>
        <v/>
      </c>
      <c r="D56" s="167" t="inlineStr">
        <is>
          <t>iKA</t>
        </is>
      </c>
      <c r="E56" s="167" t="inlineStr">
        <is>
          <t>-</t>
        </is>
      </c>
      <c r="F56" s="157" t="inlineStr">
        <is>
          <t>-</t>
        </is>
      </c>
      <c r="G56" s="153" t="inlineStr">
        <is>
          <t>-</t>
        </is>
      </c>
      <c r="H56" s="158" t="inlineStr">
        <is>
          <t>18-40-005-iSC</t>
        </is>
      </c>
      <c r="I56" s="148">
        <f>C56</f>
        <v/>
      </c>
      <c r="J56" s="167" t="n"/>
      <c r="K56" s="167" t="n"/>
      <c r="L56" s="167" t="n"/>
      <c r="M56" s="167" t="n"/>
      <c r="N56" s="167" t="n"/>
      <c r="O56" s="167" t="n"/>
      <c r="P56" s="149" t="n"/>
    </row>
    <row r="57">
      <c r="A57" s="150">
        <f>B57&amp;"-iSC"</f>
        <v/>
      </c>
      <c r="B57" s="151" t="inlineStr">
        <is>
          <t>18-FT-61103</t>
        </is>
      </c>
      <c r="C57" s="151">
        <f>C56</f>
        <v/>
      </c>
      <c r="D57" s="167" t="inlineStr">
        <is>
          <t>iKA</t>
        </is>
      </c>
      <c r="E57" s="167" t="inlineStr">
        <is>
          <t>-</t>
        </is>
      </c>
      <c r="F57" s="157" t="inlineStr">
        <is>
          <t>-</t>
        </is>
      </c>
      <c r="G57" s="153" t="inlineStr">
        <is>
          <t>-</t>
        </is>
      </c>
      <c r="H57" s="158" t="inlineStr">
        <is>
          <t>18-40-005-iSC</t>
        </is>
      </c>
      <c r="I57" s="148">
        <f>C57</f>
        <v/>
      </c>
      <c r="J57" s="167" t="n"/>
      <c r="K57" s="167" t="n"/>
      <c r="L57" s="167" t="n"/>
      <c r="M57" s="167" t="n"/>
      <c r="N57" s="167" t="n"/>
      <c r="O57" s="167" t="n"/>
      <c r="P57" s="149" t="n"/>
    </row>
    <row r="58">
      <c r="A58" s="150">
        <f>B58&amp;"-iSC"</f>
        <v/>
      </c>
      <c r="B58" s="151" t="inlineStr">
        <is>
          <t>18-FT-61104</t>
        </is>
      </c>
      <c r="C58" s="151">
        <f>C57</f>
        <v/>
      </c>
      <c r="D58" s="167" t="inlineStr">
        <is>
          <t>iKA</t>
        </is>
      </c>
      <c r="E58" s="167" t="inlineStr">
        <is>
          <t>-</t>
        </is>
      </c>
      <c r="F58" s="152" t="inlineStr">
        <is>
          <t>-</t>
        </is>
      </c>
      <c r="G58" s="153" t="inlineStr">
        <is>
          <t>-</t>
        </is>
      </c>
      <c r="H58" s="158" t="inlineStr">
        <is>
          <t>18-40-005-iSC</t>
        </is>
      </c>
      <c r="I58" s="148">
        <f>C58</f>
        <v/>
      </c>
      <c r="J58" s="167" t="n"/>
      <c r="K58" s="167" t="n"/>
      <c r="L58" s="167" t="n"/>
      <c r="M58" s="167" t="n"/>
      <c r="N58" s="167" t="n"/>
      <c r="O58" s="167" t="n"/>
      <c r="P58" s="149" t="n"/>
    </row>
    <row r="59">
      <c r="A59" s="150">
        <f>B59&amp;"-iSC"</f>
        <v/>
      </c>
      <c r="B59" s="151" t="inlineStr">
        <is>
          <t>18-LT-61103</t>
        </is>
      </c>
      <c r="C59" s="151">
        <f>C58</f>
        <v/>
      </c>
      <c r="D59" s="167" t="inlineStr">
        <is>
          <t>iKA</t>
        </is>
      </c>
      <c r="E59" s="167" t="inlineStr">
        <is>
          <t>-</t>
        </is>
      </c>
      <c r="F59" s="157" t="inlineStr">
        <is>
          <t>-</t>
        </is>
      </c>
      <c r="G59" s="153" t="inlineStr">
        <is>
          <t>-</t>
        </is>
      </c>
      <c r="H59" s="158" t="inlineStr">
        <is>
          <t>18-40-005-iSC</t>
        </is>
      </c>
      <c r="I59" s="148">
        <f>C59</f>
        <v/>
      </c>
      <c r="J59" s="148" t="n"/>
      <c r="K59" s="167" t="n"/>
      <c r="L59" s="167" t="n"/>
      <c r="M59" s="167" t="n"/>
      <c r="N59" s="167" t="n"/>
      <c r="O59" s="167" t="n"/>
      <c r="P59" s="149" t="n"/>
    </row>
    <row r="60">
      <c r="A60" s="150" t="inlineStr">
        <is>
          <t>18-TT-62205-iSC</t>
        </is>
      </c>
      <c r="B60" s="151" t="inlineStr">
        <is>
          <t>18-TT-62205</t>
        </is>
      </c>
      <c r="C60" s="151">
        <f>C59</f>
        <v/>
      </c>
      <c r="D60" s="167" t="inlineStr">
        <is>
          <t>iKA</t>
        </is>
      </c>
      <c r="E60" s="167" t="inlineStr">
        <is>
          <t>-</t>
        </is>
      </c>
      <c r="F60" s="157" t="inlineStr">
        <is>
          <t>-</t>
        </is>
      </c>
      <c r="G60" s="154" t="inlineStr">
        <is>
          <t>-</t>
        </is>
      </c>
      <c r="H60" s="158" t="inlineStr">
        <is>
          <t>18-40-005-iSC</t>
        </is>
      </c>
      <c r="I60" s="148">
        <f>C60</f>
        <v/>
      </c>
      <c r="J60" s="148" t="n"/>
      <c r="K60" s="167" t="n"/>
      <c r="L60" s="167" t="n"/>
      <c r="M60" s="167" t="n"/>
      <c r="N60" s="167" t="n"/>
      <c r="O60" s="167" t="n"/>
      <c r="P60" s="149" t="n"/>
    </row>
    <row r="61">
      <c r="A61" s="150" t="inlineStr">
        <is>
          <t>spare</t>
        </is>
      </c>
      <c r="B61" s="252" t="inlineStr">
        <is>
          <t>-</t>
        </is>
      </c>
      <c r="C61" s="151" t="inlineStr">
        <is>
          <t>-</t>
        </is>
      </c>
      <c r="D61" s="167" t="inlineStr">
        <is>
          <t>-</t>
        </is>
      </c>
      <c r="E61" s="167" t="n"/>
      <c r="F61" s="167" t="n"/>
      <c r="G61" s="154" t="n"/>
      <c r="H61" s="147" t="n"/>
      <c r="I61" s="148" t="n"/>
      <c r="J61" s="148" t="n"/>
      <c r="K61" s="167" t="n"/>
      <c r="L61" s="167" t="n"/>
      <c r="M61" s="155" t="n"/>
      <c r="N61" s="167" t="n"/>
      <c r="O61" s="167" t="n"/>
      <c r="P61" s="149" t="n"/>
    </row>
    <row r="62">
      <c r="A62" s="150" t="n"/>
      <c r="B62" s="151" t="n"/>
      <c r="C62" s="151" t="n"/>
      <c r="D62" s="167" t="n"/>
      <c r="E62" s="167" t="n"/>
      <c r="F62" s="167" t="n"/>
      <c r="G62" s="154" t="n"/>
      <c r="H62" s="147" t="n"/>
      <c r="I62" s="148" t="n"/>
      <c r="J62" s="167" t="n"/>
      <c r="K62" s="167" t="n"/>
      <c r="L62" s="167" t="n"/>
      <c r="M62" s="167" t="n"/>
      <c r="N62" s="167" t="n"/>
      <c r="O62" s="167" t="n"/>
      <c r="P62" s="149" t="n"/>
    </row>
    <row r="63">
      <c r="A63" s="150">
        <f>B63&amp;"-iSC"</f>
        <v/>
      </c>
      <c r="B63" s="151" t="inlineStr">
        <is>
          <t>18-TT-61203</t>
        </is>
      </c>
      <c r="C63" s="151" t="inlineStr">
        <is>
          <t>18-IJB-40-006</t>
        </is>
      </c>
      <c r="D63" s="167" t="inlineStr">
        <is>
          <t>iKA</t>
        </is>
      </c>
      <c r="E63" s="167" t="inlineStr">
        <is>
          <t>-</t>
        </is>
      </c>
      <c r="F63" s="157" t="inlineStr">
        <is>
          <t>-</t>
        </is>
      </c>
      <c r="G63" s="153" t="inlineStr">
        <is>
          <t>-</t>
        </is>
      </c>
      <c r="H63" s="158" t="inlineStr">
        <is>
          <t>18-40-006-iSC</t>
        </is>
      </c>
      <c r="I63" s="148">
        <f>C63</f>
        <v/>
      </c>
      <c r="J63" s="148" t="inlineStr">
        <is>
          <t>PP装置机柜间（DCS）</t>
        </is>
      </c>
      <c r="K63" s="167" t="inlineStr">
        <is>
          <t>MiA12</t>
        </is>
      </c>
      <c r="L63" s="167" t="n">
        <v>139</v>
      </c>
      <c r="M63" s="167" t="n">
        <v>10</v>
      </c>
      <c r="N63" s="167" t="inlineStr">
        <is>
          <t>-</t>
        </is>
      </c>
      <c r="O63" s="167" t="inlineStr">
        <is>
          <t>-</t>
        </is>
      </c>
      <c r="P63" s="149" t="inlineStr">
        <is>
          <t>-</t>
        </is>
      </c>
    </row>
    <row r="64">
      <c r="A64" s="150">
        <f>B64&amp;"-iSC"</f>
        <v/>
      </c>
      <c r="B64" s="151" t="inlineStr">
        <is>
          <t>18-TT-62107</t>
        </is>
      </c>
      <c r="C64" s="151">
        <f>C63</f>
        <v/>
      </c>
      <c r="D64" s="167" t="inlineStr">
        <is>
          <t>iKA</t>
        </is>
      </c>
      <c r="E64" s="167" t="inlineStr">
        <is>
          <t>-</t>
        </is>
      </c>
      <c r="F64" s="157" t="inlineStr">
        <is>
          <t>-</t>
        </is>
      </c>
      <c r="G64" s="153" t="inlineStr">
        <is>
          <t>-</t>
        </is>
      </c>
      <c r="H64" s="158" t="inlineStr">
        <is>
          <t>18-40-006-iSC</t>
        </is>
      </c>
      <c r="I64" s="148">
        <f>C64</f>
        <v/>
      </c>
      <c r="J64" s="148" t="n"/>
      <c r="K64" s="167" t="n"/>
      <c r="L64" s="167" t="n"/>
      <c r="M64" s="167" t="n"/>
      <c r="N64" s="167" t="n"/>
      <c r="O64" s="167" t="n"/>
      <c r="P64" s="149" t="n"/>
    </row>
    <row r="65">
      <c r="A65" s="150">
        <f>B65&amp;"-iSC"</f>
        <v/>
      </c>
      <c r="B65" s="151" t="inlineStr">
        <is>
          <t>18-TT-62108</t>
        </is>
      </c>
      <c r="C65" s="151">
        <f>C64</f>
        <v/>
      </c>
      <c r="D65" s="167" t="inlineStr">
        <is>
          <t>iKA</t>
        </is>
      </c>
      <c r="E65" s="167" t="inlineStr">
        <is>
          <t>-</t>
        </is>
      </c>
      <c r="F65" s="157" t="inlineStr">
        <is>
          <t>-</t>
        </is>
      </c>
      <c r="G65" s="153" t="inlineStr">
        <is>
          <t>-</t>
        </is>
      </c>
      <c r="H65" s="158" t="inlineStr">
        <is>
          <t>18-40-006-iSC</t>
        </is>
      </c>
      <c r="I65" s="148">
        <f>C65</f>
        <v/>
      </c>
      <c r="J65" s="167" t="n"/>
      <c r="K65" s="167" t="n"/>
      <c r="L65" s="167" t="n"/>
      <c r="M65" s="167" t="n"/>
      <c r="N65" s="167" t="n"/>
      <c r="O65" s="167" t="n"/>
      <c r="P65" s="149" t="n"/>
    </row>
    <row r="66">
      <c r="A66" s="150">
        <f>B66&amp;"-iSC"</f>
        <v/>
      </c>
      <c r="B66" s="151" t="inlineStr">
        <is>
          <t>18-TT-62203</t>
        </is>
      </c>
      <c r="C66" s="151">
        <f>C65</f>
        <v/>
      </c>
      <c r="D66" s="167" t="inlineStr">
        <is>
          <t>iKA</t>
        </is>
      </c>
      <c r="E66" s="167" t="inlineStr">
        <is>
          <t>-</t>
        </is>
      </c>
      <c r="F66" s="157" t="inlineStr">
        <is>
          <t>-</t>
        </is>
      </c>
      <c r="G66" s="153" t="inlineStr">
        <is>
          <t>-</t>
        </is>
      </c>
      <c r="H66" s="158" t="inlineStr">
        <is>
          <t>18-40-006-iSC</t>
        </is>
      </c>
      <c r="I66" s="148">
        <f>C66</f>
        <v/>
      </c>
      <c r="J66" s="148" t="n"/>
      <c r="K66" s="167" t="n"/>
      <c r="L66" s="167" t="n"/>
      <c r="M66" s="167" t="n"/>
      <c r="N66" s="167" t="n"/>
      <c r="O66" s="167" t="n"/>
      <c r="P66" s="149" t="n"/>
    </row>
    <row r="67">
      <c r="A67" s="150">
        <f>B67&amp;"-iSC"</f>
        <v/>
      </c>
      <c r="B67" s="151" t="inlineStr">
        <is>
          <t>18-PT-62202</t>
        </is>
      </c>
      <c r="C67" s="151">
        <f>C66</f>
        <v/>
      </c>
      <c r="D67" s="167" t="inlineStr">
        <is>
          <t>iKA</t>
        </is>
      </c>
      <c r="E67" s="167" t="inlineStr">
        <is>
          <t>-</t>
        </is>
      </c>
      <c r="F67" s="152" t="inlineStr">
        <is>
          <t>-</t>
        </is>
      </c>
      <c r="G67" s="153" t="inlineStr">
        <is>
          <t>-</t>
        </is>
      </c>
      <c r="H67" s="158" t="inlineStr">
        <is>
          <t>18-40-006-iSC</t>
        </is>
      </c>
      <c r="I67" s="148">
        <f>C67</f>
        <v/>
      </c>
      <c r="J67" s="167" t="n"/>
      <c r="K67" s="167" t="n"/>
      <c r="L67" s="167" t="n"/>
      <c r="M67" s="167" t="n"/>
      <c r="N67" s="167" t="n"/>
      <c r="O67" s="167" t="n"/>
      <c r="P67" s="149" t="n"/>
    </row>
    <row r="68">
      <c r="A68" s="150">
        <f>B68&amp;"-iSC"</f>
        <v/>
      </c>
      <c r="B68" s="151" t="inlineStr">
        <is>
          <t>18-PDT-62108</t>
        </is>
      </c>
      <c r="C68" s="151">
        <f>C67</f>
        <v/>
      </c>
      <c r="D68" s="167" t="inlineStr">
        <is>
          <t>iKA</t>
        </is>
      </c>
      <c r="E68" s="167" t="inlineStr">
        <is>
          <t>-</t>
        </is>
      </c>
      <c r="F68" s="157" t="inlineStr">
        <is>
          <t>-</t>
        </is>
      </c>
      <c r="G68" s="153" t="inlineStr">
        <is>
          <t>-</t>
        </is>
      </c>
      <c r="H68" s="158" t="inlineStr">
        <is>
          <t>18-40-006-iSC</t>
        </is>
      </c>
      <c r="I68" s="148">
        <f>C68</f>
        <v/>
      </c>
      <c r="J68" s="148" t="n"/>
      <c r="K68" s="167" t="n"/>
      <c r="L68" s="167" t="n"/>
      <c r="M68" s="155" t="n"/>
      <c r="N68" s="167" t="n"/>
      <c r="O68" s="167" t="n"/>
      <c r="P68" s="149" t="n"/>
    </row>
    <row r="69">
      <c r="A69" s="150">
        <f>B69&amp;"-iSC"</f>
        <v/>
      </c>
      <c r="B69" s="151" t="inlineStr">
        <is>
          <t>18-FT-62201</t>
        </is>
      </c>
      <c r="C69" s="151">
        <f>C68</f>
        <v/>
      </c>
      <c r="D69" s="167" t="inlineStr">
        <is>
          <t>iKA</t>
        </is>
      </c>
      <c r="E69" s="167" t="inlineStr">
        <is>
          <t>-</t>
        </is>
      </c>
      <c r="F69" s="157" t="inlineStr">
        <is>
          <t>-</t>
        </is>
      </c>
      <c r="G69" s="153" t="inlineStr">
        <is>
          <t>-</t>
        </is>
      </c>
      <c r="H69" s="158" t="inlineStr">
        <is>
          <t>18-40-006-iSC</t>
        </is>
      </c>
      <c r="I69" s="148">
        <f>C69</f>
        <v/>
      </c>
      <c r="J69" s="167" t="n"/>
      <c r="K69" s="167" t="n"/>
      <c r="L69" s="167" t="n"/>
      <c r="M69" s="167" t="n"/>
      <c r="N69" s="167" t="n"/>
      <c r="O69" s="167" t="n"/>
      <c r="P69" s="149" t="n"/>
    </row>
    <row r="70">
      <c r="A70" s="150">
        <f>B70&amp;"-iSC"</f>
        <v/>
      </c>
      <c r="B70" s="151" t="inlineStr">
        <is>
          <t>18-LT-61203</t>
        </is>
      </c>
      <c r="C70" s="151">
        <f>C69</f>
        <v/>
      </c>
      <c r="D70" s="167" t="inlineStr">
        <is>
          <t>iKA</t>
        </is>
      </c>
      <c r="E70" s="167" t="inlineStr">
        <is>
          <t>-</t>
        </is>
      </c>
      <c r="F70" s="152" t="inlineStr">
        <is>
          <t>-</t>
        </is>
      </c>
      <c r="G70" s="153" t="inlineStr">
        <is>
          <t>-</t>
        </is>
      </c>
      <c r="H70" s="158" t="inlineStr">
        <is>
          <t>18-40-006-iSC</t>
        </is>
      </c>
      <c r="I70" s="148">
        <f>C70</f>
        <v/>
      </c>
      <c r="J70" s="148" t="n"/>
      <c r="K70" s="167" t="n"/>
      <c r="L70" s="167" t="n"/>
      <c r="M70" s="155" t="n"/>
      <c r="N70" s="167" t="n"/>
      <c r="O70" s="167" t="n"/>
      <c r="P70" s="149" t="n"/>
    </row>
    <row r="71">
      <c r="A71" s="150">
        <f>B71&amp;"-iSC"</f>
        <v/>
      </c>
      <c r="B71" s="151" t="inlineStr">
        <is>
          <t>18-LT-62105</t>
        </is>
      </c>
      <c r="C71" s="151">
        <f>C70</f>
        <v/>
      </c>
      <c r="D71" s="167" t="inlineStr">
        <is>
          <t>iKA</t>
        </is>
      </c>
      <c r="E71" s="167" t="inlineStr">
        <is>
          <t>-</t>
        </is>
      </c>
      <c r="F71" s="152" t="inlineStr">
        <is>
          <t>-</t>
        </is>
      </c>
      <c r="G71" s="153" t="inlineStr">
        <is>
          <t>-</t>
        </is>
      </c>
      <c r="H71" s="158" t="inlineStr">
        <is>
          <t>18-40-006-iSC</t>
        </is>
      </c>
      <c r="I71" s="148">
        <f>C71</f>
        <v/>
      </c>
      <c r="J71" s="148" t="n"/>
      <c r="K71" s="167" t="n"/>
      <c r="L71" s="167" t="n"/>
      <c r="M71" s="155" t="n"/>
      <c r="N71" s="167" t="n"/>
      <c r="O71" s="167" t="n"/>
      <c r="P71" s="149" t="n"/>
    </row>
    <row r="72">
      <c r="A72" s="150">
        <f>B72&amp;"-iSC"</f>
        <v/>
      </c>
      <c r="B72" s="151" t="inlineStr">
        <is>
          <t>18-LT-63103</t>
        </is>
      </c>
      <c r="C72" s="151">
        <f>C71</f>
        <v/>
      </c>
      <c r="D72" s="167" t="inlineStr">
        <is>
          <t>iKA</t>
        </is>
      </c>
      <c r="E72" s="167" t="inlineStr">
        <is>
          <t>-</t>
        </is>
      </c>
      <c r="F72" s="157" t="inlineStr">
        <is>
          <t>-</t>
        </is>
      </c>
      <c r="G72" s="153" t="inlineStr">
        <is>
          <t>-</t>
        </is>
      </c>
      <c r="H72" s="158" t="inlineStr">
        <is>
          <t>18-40-006-iSC</t>
        </is>
      </c>
      <c r="I72" s="148">
        <f>C72</f>
        <v/>
      </c>
      <c r="J72" s="167" t="n"/>
      <c r="K72" s="167" t="n"/>
      <c r="L72" s="167" t="n"/>
      <c r="M72" s="167" t="n"/>
      <c r="N72" s="167" t="n"/>
      <c r="O72" s="167" t="n"/>
      <c r="P72" s="149" t="n"/>
    </row>
    <row r="73">
      <c r="A73" s="150" t="inlineStr">
        <is>
          <t>spare</t>
        </is>
      </c>
      <c r="B73" s="252" t="inlineStr">
        <is>
          <t>-</t>
        </is>
      </c>
      <c r="C73" s="151" t="inlineStr">
        <is>
          <t>-</t>
        </is>
      </c>
      <c r="D73" s="167" t="inlineStr">
        <is>
          <t>-</t>
        </is>
      </c>
      <c r="E73" s="167" t="n"/>
      <c r="F73" s="167" t="n"/>
      <c r="G73" s="154" t="n"/>
      <c r="H73" s="147" t="n"/>
      <c r="I73" s="148" t="n"/>
      <c r="J73" s="148" t="n"/>
      <c r="K73" s="167" t="n"/>
      <c r="L73" s="167" t="n"/>
      <c r="M73" s="155" t="n"/>
      <c r="N73" s="167" t="n"/>
      <c r="O73" s="167" t="n"/>
      <c r="P73" s="149" t="n"/>
    </row>
    <row r="74">
      <c r="A74" s="150" t="inlineStr">
        <is>
          <t>spare</t>
        </is>
      </c>
      <c r="B74" s="252" t="inlineStr">
        <is>
          <t>-</t>
        </is>
      </c>
      <c r="C74" s="151" t="inlineStr">
        <is>
          <t>-</t>
        </is>
      </c>
      <c r="D74" s="167" t="inlineStr">
        <is>
          <t>-</t>
        </is>
      </c>
      <c r="E74" s="167" t="n"/>
      <c r="F74" s="167" t="n"/>
      <c r="G74" s="154" t="n"/>
      <c r="H74" s="147" t="n"/>
      <c r="I74" s="148" t="n"/>
      <c r="J74" s="148" t="n"/>
      <c r="K74" s="167" t="n"/>
      <c r="L74" s="167" t="n"/>
      <c r="M74" s="155" t="n"/>
      <c r="N74" s="167" t="n"/>
      <c r="O74" s="167" t="n"/>
      <c r="P74" s="149" t="n"/>
    </row>
    <row r="75">
      <c r="A75" s="150" t="n"/>
      <c r="B75" s="252" t="n"/>
      <c r="C75" s="151" t="n"/>
      <c r="D75" s="167" t="n"/>
      <c r="E75" s="167" t="n"/>
      <c r="F75" s="167" t="n"/>
      <c r="G75" s="154" t="n"/>
      <c r="H75" s="147" t="n"/>
      <c r="I75" s="148" t="n"/>
      <c r="J75" s="148" t="n"/>
      <c r="K75" s="167" t="n"/>
      <c r="L75" s="167" t="n"/>
      <c r="M75" s="155" t="n"/>
      <c r="N75" s="167" t="n"/>
      <c r="O75" s="167" t="n"/>
      <c r="P75" s="149" t="n"/>
    </row>
    <row r="76">
      <c r="A76" s="150">
        <f>B76&amp;"-iSC"</f>
        <v/>
      </c>
      <c r="B76" s="151" t="inlineStr">
        <is>
          <t>18-TT-61205</t>
        </is>
      </c>
      <c r="C76" s="151" t="inlineStr">
        <is>
          <t>18-IJB-40-007</t>
        </is>
      </c>
      <c r="D76" s="167" t="inlineStr">
        <is>
          <t>iKA</t>
        </is>
      </c>
      <c r="E76" s="167" t="inlineStr">
        <is>
          <t>-</t>
        </is>
      </c>
      <c r="F76" s="152" t="inlineStr">
        <is>
          <t>-</t>
        </is>
      </c>
      <c r="G76" s="153" t="inlineStr">
        <is>
          <t>-</t>
        </is>
      </c>
      <c r="H76" s="158" t="inlineStr">
        <is>
          <t>18-40-007-iSC</t>
        </is>
      </c>
      <c r="I76" s="148">
        <f>C76</f>
        <v/>
      </c>
      <c r="J76" s="148" t="inlineStr">
        <is>
          <t>PP装置机柜间（DCS）</t>
        </is>
      </c>
      <c r="K76" s="167" t="inlineStr">
        <is>
          <t>MiA8</t>
        </is>
      </c>
      <c r="L76" s="167" t="n">
        <v>139</v>
      </c>
      <c r="M76" s="167" t="n">
        <v>6</v>
      </c>
      <c r="N76" s="167" t="inlineStr">
        <is>
          <t>-</t>
        </is>
      </c>
      <c r="O76" s="167" t="inlineStr">
        <is>
          <t>-</t>
        </is>
      </c>
      <c r="P76" s="149" t="inlineStr">
        <is>
          <t>-</t>
        </is>
      </c>
    </row>
    <row r="77">
      <c r="A77" s="150">
        <f>B77&amp;"-iSC"</f>
        <v/>
      </c>
      <c r="B77" s="151" t="inlineStr">
        <is>
          <t>18-TT-61206</t>
        </is>
      </c>
      <c r="C77" s="151">
        <f>C76</f>
        <v/>
      </c>
      <c r="D77" s="167" t="inlineStr">
        <is>
          <t>iKA</t>
        </is>
      </c>
      <c r="E77" s="167" t="inlineStr">
        <is>
          <t>-</t>
        </is>
      </c>
      <c r="F77" s="152" t="inlineStr">
        <is>
          <t>-</t>
        </is>
      </c>
      <c r="G77" s="153" t="inlineStr">
        <is>
          <t>-</t>
        </is>
      </c>
      <c r="H77" s="158" t="inlineStr">
        <is>
          <t>18-40-007-iSC</t>
        </is>
      </c>
      <c r="I77" s="148">
        <f>C77</f>
        <v/>
      </c>
      <c r="J77" s="167" t="n"/>
      <c r="K77" s="167" t="n"/>
      <c r="L77" s="167" t="n"/>
      <c r="M77" s="167" t="n"/>
      <c r="N77" s="167" t="n"/>
      <c r="O77" s="167" t="n"/>
      <c r="P77" s="149" t="n"/>
    </row>
    <row r="78">
      <c r="A78" s="150">
        <f>B78&amp;"-iSC"</f>
        <v/>
      </c>
      <c r="B78" s="151" t="inlineStr">
        <is>
          <t>18-TT-61207</t>
        </is>
      </c>
      <c r="C78" s="151">
        <f>C77</f>
        <v/>
      </c>
      <c r="D78" s="167" t="inlineStr">
        <is>
          <t>iKA</t>
        </is>
      </c>
      <c r="E78" s="167" t="inlineStr">
        <is>
          <t>-</t>
        </is>
      </c>
      <c r="F78" s="152" t="inlineStr">
        <is>
          <t>-</t>
        </is>
      </c>
      <c r="G78" s="153" t="inlineStr">
        <is>
          <t>-</t>
        </is>
      </c>
      <c r="H78" s="158" t="inlineStr">
        <is>
          <t>18-40-007-iSC</t>
        </is>
      </c>
      <c r="I78" s="148">
        <f>C78</f>
        <v/>
      </c>
      <c r="J78" s="167" t="n"/>
      <c r="K78" s="167" t="n"/>
      <c r="L78" s="167" t="n"/>
      <c r="M78" s="167" t="n"/>
      <c r="N78" s="167" t="n"/>
      <c r="O78" s="167" t="n"/>
      <c r="P78" s="149" t="n"/>
    </row>
    <row r="79">
      <c r="A79" s="150">
        <f>B79&amp;"-iSC"</f>
        <v/>
      </c>
      <c r="B79" s="151" t="inlineStr">
        <is>
          <t>18-FT-61201</t>
        </is>
      </c>
      <c r="C79" s="151">
        <f>C78</f>
        <v/>
      </c>
      <c r="D79" s="167" t="inlineStr">
        <is>
          <t>iKA</t>
        </is>
      </c>
      <c r="E79" s="167" t="inlineStr">
        <is>
          <t>-</t>
        </is>
      </c>
      <c r="F79" s="157" t="inlineStr">
        <is>
          <t>-</t>
        </is>
      </c>
      <c r="G79" s="153" t="inlineStr">
        <is>
          <t>-</t>
        </is>
      </c>
      <c r="H79" s="158" t="inlineStr">
        <is>
          <t>18-40-007-iSC</t>
        </is>
      </c>
      <c r="I79" s="148">
        <f>C79</f>
        <v/>
      </c>
      <c r="J79" s="167" t="n"/>
      <c r="K79" s="167" t="n"/>
      <c r="L79" s="167" t="n"/>
      <c r="M79" s="167" t="n"/>
      <c r="N79" s="167" t="n"/>
      <c r="O79" s="167" t="n"/>
      <c r="P79" s="149" t="n"/>
    </row>
    <row r="80">
      <c r="A80" s="150">
        <f>B80&amp;"-iSC"</f>
        <v/>
      </c>
      <c r="B80" s="151" t="inlineStr">
        <is>
          <t>18-LT-61101</t>
        </is>
      </c>
      <c r="C80" s="151">
        <f>C79</f>
        <v/>
      </c>
      <c r="D80" s="167" t="inlineStr">
        <is>
          <t>iKA</t>
        </is>
      </c>
      <c r="E80" s="167" t="inlineStr">
        <is>
          <t>-</t>
        </is>
      </c>
      <c r="F80" s="152" t="inlineStr">
        <is>
          <t>-</t>
        </is>
      </c>
      <c r="G80" s="153" t="inlineStr">
        <is>
          <t>-</t>
        </is>
      </c>
      <c r="H80" s="158" t="inlineStr">
        <is>
          <t>18-40-007-iSC</t>
        </is>
      </c>
      <c r="I80" s="148">
        <f>C80</f>
        <v/>
      </c>
      <c r="J80" s="167" t="n"/>
      <c r="K80" s="167" t="n"/>
      <c r="L80" s="167" t="n"/>
      <c r="M80" s="167" t="n"/>
      <c r="N80" s="167" t="n"/>
      <c r="O80" s="167" t="n"/>
      <c r="P80" s="149" t="n"/>
    </row>
    <row r="81">
      <c r="A81" s="150">
        <f>B81&amp;"-iSC"</f>
        <v/>
      </c>
      <c r="B81" s="151" t="inlineStr">
        <is>
          <t>18-LT-61205</t>
        </is>
      </c>
      <c r="C81" s="151">
        <f>C80</f>
        <v/>
      </c>
      <c r="D81" s="167" t="inlineStr">
        <is>
          <t>iKA</t>
        </is>
      </c>
      <c r="E81" s="167" t="inlineStr">
        <is>
          <t>-</t>
        </is>
      </c>
      <c r="F81" s="152" t="inlineStr">
        <is>
          <t>-</t>
        </is>
      </c>
      <c r="G81" s="153" t="inlineStr">
        <is>
          <t>-</t>
        </is>
      </c>
      <c r="H81" s="158" t="inlineStr">
        <is>
          <t>18-40-007-iSC</t>
        </is>
      </c>
      <c r="I81" s="148">
        <f>C81</f>
        <v/>
      </c>
      <c r="J81" s="148" t="n"/>
      <c r="K81" s="167" t="n"/>
      <c r="L81" s="167" t="n"/>
      <c r="M81" s="167" t="n"/>
      <c r="N81" s="167" t="n"/>
      <c r="O81" s="167" t="n"/>
      <c r="P81" s="149" t="n"/>
    </row>
    <row r="82">
      <c r="A82" s="150" t="inlineStr">
        <is>
          <t>spare</t>
        </is>
      </c>
      <c r="B82" s="252" t="inlineStr">
        <is>
          <t>-</t>
        </is>
      </c>
      <c r="C82" s="151" t="inlineStr">
        <is>
          <t>-</t>
        </is>
      </c>
      <c r="D82" s="167" t="inlineStr">
        <is>
          <t>-</t>
        </is>
      </c>
      <c r="E82" s="167" t="n"/>
      <c r="F82" s="167" t="n"/>
      <c r="G82" s="154" t="n"/>
      <c r="H82" s="147" t="n"/>
      <c r="I82" s="148" t="n"/>
      <c r="J82" s="148" t="n"/>
      <c r="K82" s="167" t="n"/>
      <c r="L82" s="167" t="n"/>
      <c r="M82" s="155" t="n"/>
      <c r="N82" s="167" t="n"/>
      <c r="O82" s="167" t="n"/>
      <c r="P82" s="149" t="n"/>
    </row>
    <row r="83">
      <c r="A83" s="150" t="inlineStr">
        <is>
          <t>spare</t>
        </is>
      </c>
      <c r="B83" s="252" t="inlineStr">
        <is>
          <t>-</t>
        </is>
      </c>
      <c r="C83" s="151" t="inlineStr">
        <is>
          <t>-</t>
        </is>
      </c>
      <c r="D83" s="167" t="inlineStr">
        <is>
          <t>-</t>
        </is>
      </c>
      <c r="E83" s="167" t="n"/>
      <c r="F83" s="167" t="n"/>
      <c r="G83" s="154" t="n"/>
      <c r="H83" s="147" t="n"/>
      <c r="I83" s="148" t="n"/>
      <c r="J83" s="148" t="n"/>
      <c r="K83" s="167" t="n"/>
      <c r="L83" s="167" t="n"/>
      <c r="M83" s="155" t="n"/>
      <c r="N83" s="167" t="n"/>
      <c r="O83" s="167" t="n"/>
      <c r="P83" s="149" t="n"/>
    </row>
    <row r="84">
      <c r="A84" s="150" t="n"/>
      <c r="B84" s="252" t="n"/>
      <c r="C84" s="151" t="n"/>
      <c r="D84" s="167" t="n"/>
      <c r="E84" s="167" t="n"/>
      <c r="F84" s="167" t="n"/>
      <c r="G84" s="154" t="n"/>
      <c r="H84" s="147" t="n"/>
      <c r="I84" s="148" t="n"/>
      <c r="J84" s="148" t="n"/>
      <c r="K84" s="167" t="n"/>
      <c r="L84" s="167" t="n"/>
      <c r="M84" s="155" t="n"/>
      <c r="N84" s="167" t="n"/>
      <c r="O84" s="167" t="n"/>
      <c r="P84" s="149" t="n"/>
    </row>
    <row r="85">
      <c r="A85" s="150">
        <f>B85&amp;"-iSC"</f>
        <v/>
      </c>
      <c r="B85" s="151" t="inlineStr">
        <is>
          <t>18-PV-62301</t>
        </is>
      </c>
      <c r="C85" s="151" t="inlineStr">
        <is>
          <t>18-IJB-40-008</t>
        </is>
      </c>
      <c r="D85" s="167" t="inlineStr">
        <is>
          <t>iKA</t>
        </is>
      </c>
      <c r="E85" s="167" t="inlineStr">
        <is>
          <t>-</t>
        </is>
      </c>
      <c r="F85" s="157" t="inlineStr">
        <is>
          <t>-</t>
        </is>
      </c>
      <c r="G85" s="153" t="inlineStr">
        <is>
          <t>-</t>
        </is>
      </c>
      <c r="H85" s="158" t="inlineStr">
        <is>
          <t>18-40-008-iSC</t>
        </is>
      </c>
      <c r="I85" s="148">
        <f>C85</f>
        <v/>
      </c>
      <c r="J85" s="148" t="inlineStr">
        <is>
          <t>PP装置机柜间（DCS）</t>
        </is>
      </c>
      <c r="K85" s="167" t="inlineStr">
        <is>
          <t>MiA12</t>
        </is>
      </c>
      <c r="L85" s="167" t="n">
        <v>139</v>
      </c>
      <c r="M85" s="167" t="n">
        <v>8</v>
      </c>
      <c r="N85" s="167" t="inlineStr">
        <is>
          <t>-</t>
        </is>
      </c>
      <c r="O85" s="167" t="inlineStr">
        <is>
          <t>-</t>
        </is>
      </c>
      <c r="P85" s="149" t="inlineStr">
        <is>
          <t>-</t>
        </is>
      </c>
    </row>
    <row r="86">
      <c r="A86" s="150">
        <f>B86&amp;"-iSC"</f>
        <v/>
      </c>
      <c r="B86" s="151" t="inlineStr">
        <is>
          <t>18-FXV-61103</t>
        </is>
      </c>
      <c r="C86" s="151">
        <f>C85</f>
        <v/>
      </c>
      <c r="D86" s="167" t="inlineStr">
        <is>
          <t>iKA</t>
        </is>
      </c>
      <c r="E86" s="167" t="inlineStr">
        <is>
          <t>-</t>
        </is>
      </c>
      <c r="F86" s="152" t="inlineStr">
        <is>
          <t>-</t>
        </is>
      </c>
      <c r="G86" s="153" t="inlineStr">
        <is>
          <t>-</t>
        </is>
      </c>
      <c r="H86" s="158" t="inlineStr">
        <is>
          <t>18-40-008-iSC</t>
        </is>
      </c>
      <c r="I86" s="148">
        <f>C86</f>
        <v/>
      </c>
      <c r="J86" s="148" t="n"/>
      <c r="K86" s="167" t="n"/>
      <c r="L86" s="167" t="n"/>
      <c r="M86" s="167" t="n"/>
      <c r="N86" s="167" t="n"/>
      <c r="O86" s="167" t="n"/>
      <c r="P86" s="149" t="n"/>
    </row>
    <row r="87">
      <c r="A87" s="150">
        <f>B87&amp;"-iSC"</f>
        <v/>
      </c>
      <c r="B87" s="151" t="inlineStr">
        <is>
          <t>18-FXV-61104</t>
        </is>
      </c>
      <c r="C87" s="151">
        <f>C85</f>
        <v/>
      </c>
      <c r="D87" s="167" t="inlineStr">
        <is>
          <t>iKA</t>
        </is>
      </c>
      <c r="E87" s="167" t="inlineStr">
        <is>
          <t>-</t>
        </is>
      </c>
      <c r="F87" s="152" t="inlineStr">
        <is>
          <t>-</t>
        </is>
      </c>
      <c r="G87" s="153" t="inlineStr">
        <is>
          <t>-</t>
        </is>
      </c>
      <c r="H87" s="158" t="inlineStr">
        <is>
          <t>18-40-008-iSC</t>
        </is>
      </c>
      <c r="I87" s="148">
        <f>C87</f>
        <v/>
      </c>
      <c r="J87" s="167" t="n"/>
      <c r="K87" s="167" t="n"/>
      <c r="L87" s="167" t="n"/>
      <c r="M87" s="167" t="n"/>
      <c r="N87" s="167" t="n"/>
      <c r="O87" s="167" t="n"/>
      <c r="P87" s="149" t="n"/>
    </row>
    <row r="88">
      <c r="A88" s="150">
        <f>B88&amp;"-iSC"</f>
        <v/>
      </c>
      <c r="B88" s="151" t="inlineStr">
        <is>
          <t>18-FXV-62101</t>
        </is>
      </c>
      <c r="C88" s="151">
        <f>C85</f>
        <v/>
      </c>
      <c r="D88" s="167" t="inlineStr">
        <is>
          <t>iKA</t>
        </is>
      </c>
      <c r="E88" s="167" t="inlineStr">
        <is>
          <t>-</t>
        </is>
      </c>
      <c r="F88" s="152" t="inlineStr">
        <is>
          <t>-</t>
        </is>
      </c>
      <c r="G88" s="153" t="inlineStr">
        <is>
          <t>-</t>
        </is>
      </c>
      <c r="H88" s="158" t="inlineStr">
        <is>
          <t>18-40-008-iSC</t>
        </is>
      </c>
      <c r="I88" s="148">
        <f>C88</f>
        <v/>
      </c>
      <c r="J88" s="167" t="n"/>
      <c r="K88" s="167" t="n"/>
      <c r="L88" s="167" t="n"/>
      <c r="M88" s="167" t="n"/>
      <c r="N88" s="167" t="n"/>
      <c r="O88" s="167" t="n"/>
      <c r="P88" s="149" t="n"/>
    </row>
    <row r="89">
      <c r="A89" s="150">
        <f>B89&amp;"-iSC"</f>
        <v/>
      </c>
      <c r="B89" s="151" t="inlineStr">
        <is>
          <t>18-FV-62103</t>
        </is>
      </c>
      <c r="C89" s="151">
        <f>C85</f>
        <v/>
      </c>
      <c r="D89" s="167" t="inlineStr">
        <is>
          <t>iKA</t>
        </is>
      </c>
      <c r="E89" s="167" t="inlineStr">
        <is>
          <t>-</t>
        </is>
      </c>
      <c r="F89" s="152" t="inlineStr">
        <is>
          <t>-</t>
        </is>
      </c>
      <c r="G89" s="153" t="inlineStr">
        <is>
          <t>-</t>
        </is>
      </c>
      <c r="H89" s="158" t="inlineStr">
        <is>
          <t>18-40-008-iSC</t>
        </is>
      </c>
      <c r="I89" s="148">
        <f>C89</f>
        <v/>
      </c>
      <c r="J89" s="167" t="n"/>
      <c r="K89" s="167" t="n"/>
      <c r="L89" s="167" t="n"/>
      <c r="M89" s="167" t="n"/>
      <c r="N89" s="167" t="n"/>
      <c r="O89" s="167" t="n"/>
      <c r="P89" s="149" t="n"/>
    </row>
    <row r="90">
      <c r="A90" s="150">
        <f>B90&amp;"-iSC"</f>
        <v/>
      </c>
      <c r="B90" s="151" t="inlineStr">
        <is>
          <t>18-FV-62104</t>
        </is>
      </c>
      <c r="C90" s="151">
        <f>C85</f>
        <v/>
      </c>
      <c r="D90" s="167" t="inlineStr">
        <is>
          <t>iKA</t>
        </is>
      </c>
      <c r="E90" s="167" t="inlineStr">
        <is>
          <t>-</t>
        </is>
      </c>
      <c r="F90" s="152" t="inlineStr">
        <is>
          <t>-</t>
        </is>
      </c>
      <c r="G90" s="153" t="inlineStr">
        <is>
          <t>-</t>
        </is>
      </c>
      <c r="H90" s="158" t="inlineStr">
        <is>
          <t>18-40-008-iSC</t>
        </is>
      </c>
      <c r="I90" s="148">
        <f>C90</f>
        <v/>
      </c>
      <c r="J90" s="167" t="n"/>
      <c r="K90" s="167" t="n"/>
      <c r="L90" s="167" t="n"/>
      <c r="M90" s="167" t="n"/>
      <c r="N90" s="167" t="n"/>
      <c r="O90" s="167" t="n"/>
      <c r="P90" s="149" t="n"/>
    </row>
    <row r="91">
      <c r="A91" s="150">
        <f>B91&amp;"-iSC"</f>
        <v/>
      </c>
      <c r="B91" s="151" t="inlineStr">
        <is>
          <t>18-FV-62105</t>
        </is>
      </c>
      <c r="C91" s="151">
        <f>C85</f>
        <v/>
      </c>
      <c r="D91" s="167" t="inlineStr">
        <is>
          <t>iKA</t>
        </is>
      </c>
      <c r="E91" s="167" t="inlineStr">
        <is>
          <t>-</t>
        </is>
      </c>
      <c r="F91" s="152" t="inlineStr">
        <is>
          <t>-</t>
        </is>
      </c>
      <c r="G91" s="153" t="inlineStr">
        <is>
          <t>-</t>
        </is>
      </c>
      <c r="H91" s="158" t="inlineStr">
        <is>
          <t>18-40-008-iSC</t>
        </is>
      </c>
      <c r="I91" s="148">
        <f>C91</f>
        <v/>
      </c>
      <c r="J91" s="167" t="n"/>
      <c r="K91" s="167" t="n"/>
      <c r="L91" s="167" t="n"/>
      <c r="M91" s="167" t="n"/>
      <c r="N91" s="167" t="n"/>
      <c r="O91" s="167" t="n"/>
      <c r="P91" s="149" t="n"/>
    </row>
    <row r="92">
      <c r="A92" s="150">
        <f>B92&amp;"-iSC"</f>
        <v/>
      </c>
      <c r="B92" s="151" t="inlineStr">
        <is>
          <t>18-FV-62301</t>
        </is>
      </c>
      <c r="C92" s="151">
        <f>C85</f>
        <v/>
      </c>
      <c r="D92" s="167" t="inlineStr">
        <is>
          <t>iKA</t>
        </is>
      </c>
      <c r="E92" s="167" t="inlineStr">
        <is>
          <t>-</t>
        </is>
      </c>
      <c r="F92" s="152" t="inlineStr">
        <is>
          <t>-</t>
        </is>
      </c>
      <c r="G92" s="153" t="inlineStr">
        <is>
          <t>-</t>
        </is>
      </c>
      <c r="H92" s="158" t="inlineStr">
        <is>
          <t>18-40-008-iSC</t>
        </is>
      </c>
      <c r="I92" s="148">
        <f>C92</f>
        <v/>
      </c>
      <c r="J92" s="167" t="n"/>
      <c r="K92" s="167" t="n"/>
      <c r="L92" s="167" t="n"/>
      <c r="M92" s="167" t="n"/>
      <c r="N92" s="167" t="n"/>
      <c r="O92" s="167" t="n"/>
      <c r="P92" s="149" t="n"/>
    </row>
    <row r="93">
      <c r="A93" s="150" t="inlineStr">
        <is>
          <t>spare</t>
        </is>
      </c>
      <c r="B93" s="252" t="inlineStr">
        <is>
          <t>-</t>
        </is>
      </c>
      <c r="C93" s="151" t="inlineStr">
        <is>
          <t>-</t>
        </is>
      </c>
      <c r="D93" s="167" t="inlineStr">
        <is>
          <t>-</t>
        </is>
      </c>
      <c r="E93" s="167" t="n"/>
      <c r="F93" s="167" t="n"/>
      <c r="G93" s="154" t="n"/>
      <c r="H93" s="147" t="n"/>
      <c r="I93" s="148" t="n"/>
      <c r="J93" s="167" t="n"/>
      <c r="K93" s="167" t="n"/>
      <c r="L93" s="167" t="n"/>
      <c r="M93" s="167" t="n"/>
      <c r="N93" s="167" t="n"/>
      <c r="O93" s="167" t="n"/>
      <c r="P93" s="149" t="n"/>
    </row>
    <row r="94">
      <c r="A94" s="150" t="inlineStr">
        <is>
          <t>spare</t>
        </is>
      </c>
      <c r="B94" s="252" t="inlineStr">
        <is>
          <t>-</t>
        </is>
      </c>
      <c r="C94" s="151" t="inlineStr">
        <is>
          <t>-</t>
        </is>
      </c>
      <c r="D94" s="167" t="inlineStr">
        <is>
          <t>-</t>
        </is>
      </c>
      <c r="E94" s="167" t="n"/>
      <c r="F94" s="167" t="n"/>
      <c r="G94" s="154" t="n"/>
      <c r="H94" s="147" t="n"/>
      <c r="I94" s="148" t="n"/>
      <c r="J94" s="167" t="n"/>
      <c r="K94" s="167" t="n"/>
      <c r="L94" s="167" t="n"/>
      <c r="M94" s="167" t="n"/>
      <c r="N94" s="167" t="n"/>
      <c r="O94" s="167" t="n"/>
      <c r="P94" s="149" t="n"/>
    </row>
    <row r="95">
      <c r="A95" s="150" t="inlineStr">
        <is>
          <t>spare</t>
        </is>
      </c>
      <c r="B95" s="252" t="inlineStr">
        <is>
          <t>-</t>
        </is>
      </c>
      <c r="C95" s="151" t="inlineStr">
        <is>
          <t>-</t>
        </is>
      </c>
      <c r="D95" s="167" t="inlineStr">
        <is>
          <t>-</t>
        </is>
      </c>
      <c r="E95" s="167" t="n"/>
      <c r="F95" s="167" t="n"/>
      <c r="G95" s="154" t="n"/>
      <c r="H95" s="147" t="n"/>
      <c r="I95" s="148" t="n"/>
      <c r="J95" s="167" t="n"/>
      <c r="K95" s="167" t="n"/>
      <c r="L95" s="167" t="n"/>
      <c r="M95" s="167" t="n"/>
      <c r="N95" s="167" t="n"/>
      <c r="O95" s="167" t="n"/>
      <c r="P95" s="149" t="n"/>
    </row>
    <row r="96">
      <c r="A96" s="150" t="inlineStr">
        <is>
          <t>spare</t>
        </is>
      </c>
      <c r="B96" s="252" t="inlineStr">
        <is>
          <t>-</t>
        </is>
      </c>
      <c r="C96" s="151" t="inlineStr">
        <is>
          <t>-</t>
        </is>
      </c>
      <c r="D96" s="167" t="inlineStr">
        <is>
          <t>-</t>
        </is>
      </c>
      <c r="E96" s="167" t="n"/>
      <c r="F96" s="167" t="n"/>
      <c r="G96" s="154" t="n"/>
      <c r="H96" s="147" t="n"/>
      <c r="I96" s="148" t="n"/>
      <c r="J96" s="167" t="n"/>
      <c r="K96" s="167" t="n"/>
      <c r="L96" s="167" t="n"/>
      <c r="M96" s="167" t="n"/>
      <c r="N96" s="167" t="n"/>
      <c r="O96" s="167" t="n"/>
      <c r="P96" s="149" t="n"/>
    </row>
    <row r="97">
      <c r="A97" s="150" t="n"/>
      <c r="B97" s="151" t="n"/>
      <c r="C97" s="151" t="n"/>
      <c r="D97" s="167" t="n"/>
      <c r="E97" s="167" t="n"/>
      <c r="F97" s="167" t="n"/>
      <c r="G97" s="154" t="n"/>
      <c r="H97" s="147" t="n"/>
      <c r="I97" s="148" t="n"/>
      <c r="J97" s="167" t="n"/>
      <c r="K97" s="167" t="n"/>
      <c r="L97" s="167" t="n"/>
      <c r="M97" s="167" t="n"/>
      <c r="N97" s="167" t="n"/>
      <c r="O97" s="167" t="n"/>
      <c r="P97" s="149" t="n"/>
    </row>
    <row r="98">
      <c r="A98" s="150">
        <f>B98&amp;"-iCC"</f>
        <v/>
      </c>
      <c r="B98" s="151" t="inlineStr">
        <is>
          <t>18-FZSL-61104</t>
        </is>
      </c>
      <c r="C98" s="151" t="inlineStr">
        <is>
          <t>18-IJB-40-009</t>
        </is>
      </c>
      <c r="D98" s="167" t="inlineStr">
        <is>
          <t>iKA</t>
        </is>
      </c>
      <c r="E98" s="167" t="inlineStr">
        <is>
          <t>-</t>
        </is>
      </c>
      <c r="F98" s="152" t="inlineStr">
        <is>
          <t>-</t>
        </is>
      </c>
      <c r="G98" s="153" t="inlineStr">
        <is>
          <t>-</t>
        </is>
      </c>
      <c r="H98" s="158" t="inlineStr">
        <is>
          <t>18-40-009-iCC</t>
        </is>
      </c>
      <c r="I98" s="148">
        <f>C98</f>
        <v/>
      </c>
      <c r="J98" s="148" t="inlineStr">
        <is>
          <t>PP装置机柜间（DCS）</t>
        </is>
      </c>
      <c r="K98" s="167" t="inlineStr">
        <is>
          <t>MiA12</t>
        </is>
      </c>
      <c r="L98" s="167" t="n">
        <v>139</v>
      </c>
      <c r="M98" s="167" t="n">
        <v>9</v>
      </c>
      <c r="N98" s="167" t="inlineStr">
        <is>
          <t>-</t>
        </is>
      </c>
      <c r="O98" s="167" t="inlineStr">
        <is>
          <t>-</t>
        </is>
      </c>
      <c r="P98" s="149" t="inlineStr">
        <is>
          <t>-</t>
        </is>
      </c>
    </row>
    <row r="99">
      <c r="A99" s="150">
        <f>B99&amp;"-iCC"</f>
        <v/>
      </c>
      <c r="B99" s="151" t="inlineStr">
        <is>
          <t>18-FZSL-62104</t>
        </is>
      </c>
      <c r="C99" s="151">
        <f>C98</f>
        <v/>
      </c>
      <c r="D99" s="167" t="inlineStr">
        <is>
          <t>iKA</t>
        </is>
      </c>
      <c r="E99" s="167" t="inlineStr">
        <is>
          <t>-</t>
        </is>
      </c>
      <c r="F99" s="152" t="inlineStr">
        <is>
          <t>-</t>
        </is>
      </c>
      <c r="G99" s="153" t="inlineStr">
        <is>
          <t>-</t>
        </is>
      </c>
      <c r="H99" s="158" t="inlineStr">
        <is>
          <t>18-40-009-iCC</t>
        </is>
      </c>
      <c r="I99" s="148">
        <f>C99</f>
        <v/>
      </c>
      <c r="J99" s="148" t="n"/>
      <c r="K99" s="167" t="n"/>
      <c r="L99" s="167" t="n"/>
      <c r="M99" s="167" t="n"/>
      <c r="N99" s="167" t="n"/>
      <c r="O99" s="167" t="n"/>
      <c r="P99" s="149" t="n"/>
    </row>
    <row r="100">
      <c r="A100" s="150">
        <f>B100&amp;"-iCC"</f>
        <v/>
      </c>
      <c r="B100" s="151" t="inlineStr">
        <is>
          <t>18-FZSL-62105</t>
        </is>
      </c>
      <c r="C100" s="151">
        <f>C99</f>
        <v/>
      </c>
      <c r="D100" s="167" t="inlineStr">
        <is>
          <t>iKA</t>
        </is>
      </c>
      <c r="E100" s="167" t="inlineStr">
        <is>
          <t>-</t>
        </is>
      </c>
      <c r="F100" s="152" t="inlineStr">
        <is>
          <t>-</t>
        </is>
      </c>
      <c r="G100" s="153" t="inlineStr">
        <is>
          <t>-</t>
        </is>
      </c>
      <c r="H100" s="158" t="inlineStr">
        <is>
          <t>18-40-009-iCC</t>
        </is>
      </c>
      <c r="I100" s="148">
        <f>C100</f>
        <v/>
      </c>
      <c r="J100" s="167" t="n"/>
      <c r="K100" s="167" t="n"/>
      <c r="L100" s="167" t="n"/>
      <c r="M100" s="167" t="n"/>
      <c r="N100" s="167" t="n"/>
      <c r="O100" s="167" t="n"/>
      <c r="P100" s="149" t="n"/>
    </row>
    <row r="101">
      <c r="A101" s="150">
        <f>B101&amp;"-iCC"</f>
        <v/>
      </c>
      <c r="B101" s="151" t="inlineStr">
        <is>
          <t>18-XZSH-61104</t>
        </is>
      </c>
      <c r="C101" s="151">
        <f>C100</f>
        <v/>
      </c>
      <c r="D101" s="167" t="inlineStr">
        <is>
          <t>iKA</t>
        </is>
      </c>
      <c r="E101" s="167" t="inlineStr">
        <is>
          <t>-</t>
        </is>
      </c>
      <c r="F101" s="152" t="inlineStr">
        <is>
          <t>-</t>
        </is>
      </c>
      <c r="G101" s="153" t="inlineStr">
        <is>
          <t>-</t>
        </is>
      </c>
      <c r="H101" s="158" t="inlineStr">
        <is>
          <t>18-40-009-iCC</t>
        </is>
      </c>
      <c r="I101" s="148">
        <f>C101</f>
        <v/>
      </c>
      <c r="J101" s="167" t="n"/>
      <c r="K101" s="167" t="n"/>
      <c r="L101" s="167" t="n"/>
      <c r="M101" s="167" t="n"/>
      <c r="N101" s="167" t="n"/>
      <c r="O101" s="167" t="n"/>
      <c r="P101" s="149" t="n"/>
    </row>
    <row r="102">
      <c r="A102" s="150">
        <f>B102&amp;"-iCC"</f>
        <v/>
      </c>
      <c r="B102" s="151" t="inlineStr">
        <is>
          <t>18-XZSL-61104</t>
        </is>
      </c>
      <c r="C102" s="151">
        <f>C101</f>
        <v/>
      </c>
      <c r="D102" s="167" t="inlineStr">
        <is>
          <t>iKA</t>
        </is>
      </c>
      <c r="E102" s="167" t="inlineStr">
        <is>
          <t>-</t>
        </is>
      </c>
      <c r="F102" s="152" t="inlineStr">
        <is>
          <t>-</t>
        </is>
      </c>
      <c r="G102" s="153" t="inlineStr">
        <is>
          <t>-</t>
        </is>
      </c>
      <c r="H102" s="158" t="inlineStr">
        <is>
          <t>18-40-009-iCC</t>
        </is>
      </c>
      <c r="I102" s="148">
        <f>C102</f>
        <v/>
      </c>
      <c r="J102" s="167" t="n"/>
      <c r="K102" s="167" t="n"/>
      <c r="L102" s="167" t="n"/>
      <c r="M102" s="167" t="n"/>
      <c r="N102" s="167" t="n"/>
      <c r="O102" s="167" t="n"/>
      <c r="P102" s="149" t="n"/>
    </row>
    <row r="103">
      <c r="A103" s="150">
        <f>B103&amp;"-iCC"</f>
        <v/>
      </c>
      <c r="B103" s="151" t="inlineStr">
        <is>
          <t>18-XZSH-62105</t>
        </is>
      </c>
      <c r="C103" s="151">
        <f>C102</f>
        <v/>
      </c>
      <c r="D103" s="167" t="inlineStr">
        <is>
          <t>iKA</t>
        </is>
      </c>
      <c r="E103" s="167" t="inlineStr">
        <is>
          <t>-</t>
        </is>
      </c>
      <c r="F103" s="152" t="inlineStr">
        <is>
          <t>-</t>
        </is>
      </c>
      <c r="G103" s="153" t="inlineStr">
        <is>
          <t>-</t>
        </is>
      </c>
      <c r="H103" s="158" t="inlineStr">
        <is>
          <t>18-40-009-iCC</t>
        </is>
      </c>
      <c r="I103" s="148">
        <f>C103</f>
        <v/>
      </c>
      <c r="J103" s="167" t="n"/>
      <c r="K103" s="167" t="n"/>
      <c r="L103" s="167" t="n"/>
      <c r="M103" s="167" t="n"/>
      <c r="N103" s="167" t="n"/>
      <c r="O103" s="167" t="n"/>
      <c r="P103" s="149" t="n"/>
    </row>
    <row r="104">
      <c r="A104" s="150">
        <f>B104&amp;"-iCC"</f>
        <v/>
      </c>
      <c r="B104" s="151" t="inlineStr">
        <is>
          <t>18-XZSL-62105</t>
        </is>
      </c>
      <c r="C104" s="151">
        <f>C103</f>
        <v/>
      </c>
      <c r="D104" s="167" t="inlineStr">
        <is>
          <t>iKA</t>
        </is>
      </c>
      <c r="E104" s="167" t="inlineStr">
        <is>
          <t>-</t>
        </is>
      </c>
      <c r="F104" s="152" t="inlineStr">
        <is>
          <t>-</t>
        </is>
      </c>
      <c r="G104" s="153" t="inlineStr">
        <is>
          <t>-</t>
        </is>
      </c>
      <c r="H104" s="158" t="inlineStr">
        <is>
          <t>18-40-009-iCC</t>
        </is>
      </c>
      <c r="I104" s="148">
        <f>C104</f>
        <v/>
      </c>
      <c r="J104" s="167" t="n"/>
      <c r="K104" s="167" t="n"/>
      <c r="L104" s="167" t="n"/>
      <c r="M104" s="167" t="n"/>
      <c r="N104" s="167" t="n"/>
      <c r="O104" s="167" t="n"/>
      <c r="P104" s="149" t="n"/>
    </row>
    <row r="105">
      <c r="A105" s="150">
        <f>B105&amp;"-iCC"</f>
        <v/>
      </c>
      <c r="B105" s="151" t="inlineStr">
        <is>
          <t>18-XZSH-62106</t>
        </is>
      </c>
      <c r="C105" s="151">
        <f>C104</f>
        <v/>
      </c>
      <c r="D105" s="167" t="inlineStr">
        <is>
          <t>iKA</t>
        </is>
      </c>
      <c r="E105" s="167" t="inlineStr">
        <is>
          <t>-</t>
        </is>
      </c>
      <c r="F105" s="152" t="inlineStr">
        <is>
          <t>-</t>
        </is>
      </c>
      <c r="G105" s="153" t="inlineStr">
        <is>
          <t>-</t>
        </is>
      </c>
      <c r="H105" s="158" t="inlineStr">
        <is>
          <t>18-40-009-iCC</t>
        </is>
      </c>
      <c r="I105" s="148">
        <f>C105</f>
        <v/>
      </c>
      <c r="J105" s="167" t="n"/>
      <c r="K105" s="167" t="n"/>
      <c r="L105" s="167" t="n"/>
      <c r="M105" s="167" t="n"/>
      <c r="N105" s="167" t="n"/>
      <c r="O105" s="167" t="n"/>
      <c r="P105" s="149" t="n"/>
    </row>
    <row r="106">
      <c r="A106" s="150">
        <f>B106&amp;"-iCC"</f>
        <v/>
      </c>
      <c r="B106" s="151" t="inlineStr">
        <is>
          <t>18-XZSL-62106</t>
        </is>
      </c>
      <c r="C106" s="151">
        <f>C105</f>
        <v/>
      </c>
      <c r="D106" s="167" t="inlineStr">
        <is>
          <t>iKA</t>
        </is>
      </c>
      <c r="E106" s="167" t="inlineStr">
        <is>
          <t>-</t>
        </is>
      </c>
      <c r="F106" s="152" t="inlineStr">
        <is>
          <t>-</t>
        </is>
      </c>
      <c r="G106" s="153" t="inlineStr">
        <is>
          <t>-</t>
        </is>
      </c>
      <c r="H106" s="158" t="inlineStr">
        <is>
          <t>18-40-009-iCC</t>
        </is>
      </c>
      <c r="I106" s="148">
        <f>C106</f>
        <v/>
      </c>
      <c r="J106" s="167" t="n"/>
      <c r="K106" s="167" t="n"/>
      <c r="L106" s="167" t="n"/>
      <c r="M106" s="167" t="n"/>
      <c r="N106" s="167" t="n"/>
      <c r="O106" s="167" t="n"/>
      <c r="P106" s="149" t="n"/>
    </row>
    <row r="107">
      <c r="A107" s="150" t="inlineStr">
        <is>
          <t>spare</t>
        </is>
      </c>
      <c r="B107" s="252" t="inlineStr">
        <is>
          <t>-</t>
        </is>
      </c>
      <c r="C107" s="151" t="inlineStr">
        <is>
          <t>-</t>
        </is>
      </c>
      <c r="D107" s="167" t="inlineStr">
        <is>
          <t>-</t>
        </is>
      </c>
      <c r="E107" s="167" t="n"/>
      <c r="F107" s="167" t="n"/>
      <c r="G107" s="154" t="n"/>
      <c r="H107" s="147" t="n"/>
      <c r="I107" s="148" t="n"/>
      <c r="J107" s="167" t="n"/>
      <c r="K107" s="167" t="n"/>
      <c r="L107" s="167" t="n"/>
      <c r="M107" s="167" t="n"/>
      <c r="N107" s="167" t="n"/>
      <c r="O107" s="167" t="n"/>
      <c r="P107" s="149" t="n"/>
    </row>
    <row r="108">
      <c r="A108" s="150" t="inlineStr">
        <is>
          <t>spare</t>
        </is>
      </c>
      <c r="B108" s="252" t="inlineStr">
        <is>
          <t>-</t>
        </is>
      </c>
      <c r="C108" s="151" t="inlineStr">
        <is>
          <t>-</t>
        </is>
      </c>
      <c r="D108" s="167" t="inlineStr">
        <is>
          <t>-</t>
        </is>
      </c>
      <c r="E108" s="167" t="n"/>
      <c r="F108" s="167" t="n"/>
      <c r="G108" s="154" t="n"/>
      <c r="H108" s="147" t="n"/>
      <c r="I108" s="148" t="n"/>
      <c r="J108" s="167" t="n"/>
      <c r="K108" s="167" t="n"/>
      <c r="L108" s="167" t="n"/>
      <c r="M108" s="167" t="n"/>
      <c r="N108" s="167" t="n"/>
      <c r="O108" s="167" t="n"/>
      <c r="P108" s="149" t="n"/>
    </row>
    <row r="109">
      <c r="A109" s="150" t="inlineStr">
        <is>
          <t>spare</t>
        </is>
      </c>
      <c r="B109" s="252" t="inlineStr">
        <is>
          <t>-</t>
        </is>
      </c>
      <c r="C109" s="151" t="inlineStr">
        <is>
          <t>-</t>
        </is>
      </c>
      <c r="D109" s="167" t="inlineStr">
        <is>
          <t>-</t>
        </is>
      </c>
      <c r="E109" s="167" t="n"/>
      <c r="F109" s="167" t="n"/>
      <c r="G109" s="154" t="n"/>
      <c r="H109" s="147" t="n"/>
      <c r="I109" s="148" t="n"/>
      <c r="J109" s="148" t="n"/>
      <c r="K109" s="167" t="n"/>
      <c r="L109" s="167" t="n"/>
      <c r="M109" s="155" t="n"/>
      <c r="N109" s="167" t="n"/>
      <c r="O109" s="167" t="n"/>
      <c r="P109" s="149" t="n"/>
    </row>
    <row r="110">
      <c r="A110" s="150" t="n"/>
      <c r="B110" s="151" t="n"/>
      <c r="C110" s="151" t="n"/>
      <c r="D110" s="167" t="n"/>
      <c r="E110" s="167" t="n"/>
      <c r="F110" s="167" t="n"/>
      <c r="G110" s="154" t="n"/>
      <c r="H110" s="147" t="n"/>
      <c r="I110" s="148" t="n"/>
      <c r="J110" s="167" t="n"/>
      <c r="K110" s="167" t="n"/>
      <c r="L110" s="167" t="n"/>
      <c r="M110" s="167" t="n"/>
      <c r="N110" s="167" t="n"/>
      <c r="O110" s="167" t="n"/>
      <c r="P110" s="149" t="n"/>
    </row>
    <row r="111">
      <c r="A111" s="150">
        <f>B111&amp;"-EC"</f>
        <v/>
      </c>
      <c r="B111" s="151" t="inlineStr">
        <is>
          <t>18-FT-61205</t>
        </is>
      </c>
      <c r="C111" s="151" t="inlineStr">
        <is>
          <t>18-EJB-40-002</t>
        </is>
      </c>
      <c r="D111" s="167" t="inlineStr">
        <is>
          <t>KA</t>
        </is>
      </c>
      <c r="E111" s="167" t="inlineStr">
        <is>
          <t>-</t>
        </is>
      </c>
      <c r="F111" s="152" t="inlineStr">
        <is>
          <t>-</t>
        </is>
      </c>
      <c r="G111" s="153" t="inlineStr">
        <is>
          <t>-</t>
        </is>
      </c>
      <c r="H111" s="158" t="inlineStr">
        <is>
          <t>18-40-002-EC</t>
        </is>
      </c>
      <c r="I111" s="148">
        <f>C111</f>
        <v/>
      </c>
      <c r="J111" s="148" t="inlineStr">
        <is>
          <t>PP装置机柜间（PDP）</t>
        </is>
      </c>
      <c r="K111" s="167" t="inlineStr">
        <is>
          <t>MA8</t>
        </is>
      </c>
      <c r="L111" s="167" t="n">
        <v>139</v>
      </c>
      <c r="M111" s="155" t="n">
        <v>5</v>
      </c>
      <c r="N111" s="167" t="inlineStr">
        <is>
          <t>300x200</t>
        </is>
      </c>
      <c r="O111" s="167" t="n">
        <v>5</v>
      </c>
      <c r="P111" s="149" t="inlineStr">
        <is>
          <t>-</t>
        </is>
      </c>
    </row>
    <row r="112">
      <c r="A112" s="150">
        <f>B112&amp;"-EC"</f>
        <v/>
      </c>
      <c r="B112" s="151" t="inlineStr">
        <is>
          <t>18-FT-61206</t>
        </is>
      </c>
      <c r="C112" s="151" t="inlineStr">
        <is>
          <t>18-EJB-40-002</t>
        </is>
      </c>
      <c r="D112" s="167" t="inlineStr">
        <is>
          <t>KA</t>
        </is>
      </c>
      <c r="E112" s="167" t="inlineStr">
        <is>
          <t>-</t>
        </is>
      </c>
      <c r="F112" s="157" t="inlineStr">
        <is>
          <t>-</t>
        </is>
      </c>
      <c r="G112" s="153" t="inlineStr">
        <is>
          <t>-</t>
        </is>
      </c>
      <c r="H112" s="158" t="inlineStr">
        <is>
          <t>18-40-002-EC</t>
        </is>
      </c>
      <c r="I112" s="148">
        <f>C112</f>
        <v/>
      </c>
      <c r="J112" s="167" t="n"/>
      <c r="K112" s="167" t="n"/>
      <c r="L112" s="167" t="n"/>
      <c r="M112" s="167" t="n"/>
      <c r="N112" s="167" t="n"/>
      <c r="O112" s="167" t="n"/>
      <c r="P112" s="161" t="n"/>
    </row>
    <row r="113">
      <c r="A113" s="150">
        <f>B113&amp;"-EC"</f>
        <v/>
      </c>
      <c r="B113" s="252" t="inlineStr">
        <is>
          <t>18-FT-62104</t>
        </is>
      </c>
      <c r="C113" s="151" t="inlineStr">
        <is>
          <t>18-EJB-40-002</t>
        </is>
      </c>
      <c r="D113" s="167" t="inlineStr">
        <is>
          <t>KA</t>
        </is>
      </c>
      <c r="E113" s="167" t="inlineStr">
        <is>
          <t>-</t>
        </is>
      </c>
      <c r="F113" s="157" t="inlineStr">
        <is>
          <t>-</t>
        </is>
      </c>
      <c r="G113" s="153" t="inlineStr">
        <is>
          <t>-</t>
        </is>
      </c>
      <c r="H113" s="158" t="inlineStr">
        <is>
          <t>18-40-002-EC</t>
        </is>
      </c>
      <c r="I113" s="148">
        <f>C113</f>
        <v/>
      </c>
      <c r="J113" s="148" t="n"/>
      <c r="K113" s="167" t="n"/>
      <c r="L113" s="167" t="n"/>
      <c r="M113" s="155" t="n"/>
      <c r="N113" s="167" t="n"/>
      <c r="O113" s="167" t="n"/>
      <c r="P113" s="149" t="n"/>
    </row>
    <row r="114">
      <c r="A114" s="150">
        <f>B114&amp;"-EC"</f>
        <v/>
      </c>
      <c r="B114" s="151" t="inlineStr">
        <is>
          <t>18-FT-62105</t>
        </is>
      </c>
      <c r="C114" s="151" t="inlineStr">
        <is>
          <t>18-EJB-40-002</t>
        </is>
      </c>
      <c r="D114" s="167" t="inlineStr">
        <is>
          <t>KA</t>
        </is>
      </c>
      <c r="E114" s="167" t="inlineStr">
        <is>
          <t>-</t>
        </is>
      </c>
      <c r="F114" s="157" t="inlineStr">
        <is>
          <t>-</t>
        </is>
      </c>
      <c r="G114" s="153" t="inlineStr">
        <is>
          <t>-</t>
        </is>
      </c>
      <c r="H114" s="158" t="inlineStr">
        <is>
          <t>18-40-002-EC</t>
        </is>
      </c>
      <c r="I114" s="148">
        <f>C114</f>
        <v/>
      </c>
      <c r="J114" s="167" t="n"/>
      <c r="K114" s="167" t="n"/>
      <c r="L114" s="167" t="n"/>
      <c r="M114" s="167" t="n"/>
      <c r="N114" s="167" t="n"/>
      <c r="O114" s="167" t="n"/>
      <c r="P114" s="149" t="n"/>
    </row>
    <row r="115">
      <c r="A115" s="150">
        <f>B115&amp;"-EC"</f>
        <v/>
      </c>
      <c r="B115" s="151" t="inlineStr">
        <is>
          <t>18-LS-61207</t>
        </is>
      </c>
      <c r="C115" s="151" t="inlineStr">
        <is>
          <t>18-EJB-40-002</t>
        </is>
      </c>
      <c r="D115" s="167" t="inlineStr">
        <is>
          <t>KA</t>
        </is>
      </c>
      <c r="E115" s="167" t="n"/>
      <c r="F115" s="157" t="n"/>
      <c r="G115" s="153" t="n"/>
      <c r="H115" s="158" t="inlineStr">
        <is>
          <t>18-40-002-EC</t>
        </is>
      </c>
      <c r="I115" s="148">
        <f>C115</f>
        <v/>
      </c>
      <c r="J115" s="167" t="n"/>
      <c r="K115" s="167" t="n"/>
      <c r="L115" s="167" t="n"/>
      <c r="M115" s="167" t="n"/>
      <c r="N115" s="167" t="n"/>
      <c r="O115" s="167" t="n"/>
      <c r="P115" s="149" t="n"/>
    </row>
    <row r="116">
      <c r="A116" s="150" t="inlineStr">
        <is>
          <t>spare</t>
        </is>
      </c>
      <c r="B116" s="252" t="inlineStr">
        <is>
          <t>-</t>
        </is>
      </c>
      <c r="C116" s="151" t="inlineStr">
        <is>
          <t>-</t>
        </is>
      </c>
      <c r="D116" s="167" t="inlineStr">
        <is>
          <t>-</t>
        </is>
      </c>
      <c r="E116" s="167" t="n"/>
      <c r="F116" s="167" t="n"/>
      <c r="G116" s="154" t="n"/>
      <c r="H116" s="147" t="n"/>
      <c r="I116" s="148" t="n"/>
      <c r="J116" s="167" t="n"/>
      <c r="K116" s="167" t="n"/>
      <c r="L116" s="167" t="n"/>
      <c r="M116" s="167" t="n"/>
      <c r="N116" s="167" t="n"/>
      <c r="O116" s="167" t="n"/>
      <c r="P116" s="149" t="n"/>
    </row>
    <row r="117">
      <c r="A117" s="150" t="inlineStr">
        <is>
          <t>spare</t>
        </is>
      </c>
      <c r="B117" s="252" t="inlineStr">
        <is>
          <t>-</t>
        </is>
      </c>
      <c r="C117" s="151" t="inlineStr">
        <is>
          <t>-</t>
        </is>
      </c>
      <c r="D117" s="167" t="inlineStr">
        <is>
          <t>-</t>
        </is>
      </c>
      <c r="E117" s="167" t="n"/>
      <c r="F117" s="167" t="n"/>
      <c r="G117" s="154" t="n"/>
      <c r="H117" s="147" t="n"/>
      <c r="I117" s="148" t="n"/>
      <c r="J117" s="167" t="n"/>
      <c r="K117" s="167" t="n"/>
      <c r="L117" s="167" t="n"/>
      <c r="M117" s="167" t="n"/>
      <c r="N117" s="167" t="n"/>
      <c r="O117" s="167" t="n"/>
      <c r="P117" s="149" t="n"/>
    </row>
    <row r="118">
      <c r="A118" s="150" t="inlineStr">
        <is>
          <t>spare</t>
        </is>
      </c>
      <c r="B118" s="252" t="inlineStr">
        <is>
          <t>-</t>
        </is>
      </c>
      <c r="C118" s="151" t="inlineStr">
        <is>
          <t>-</t>
        </is>
      </c>
      <c r="D118" s="167" t="inlineStr">
        <is>
          <t>-</t>
        </is>
      </c>
      <c r="E118" s="167" t="n"/>
      <c r="F118" s="167" t="n"/>
      <c r="G118" s="154" t="n"/>
      <c r="H118" s="147" t="n"/>
      <c r="I118" s="148" t="n"/>
      <c r="J118" s="148" t="n"/>
      <c r="K118" s="167" t="n"/>
      <c r="L118" s="167" t="n"/>
      <c r="M118" s="155" t="n"/>
      <c r="N118" s="167" t="n"/>
      <c r="O118" s="167" t="n"/>
      <c r="P118" s="149" t="n"/>
    </row>
    <row r="119">
      <c r="A119" s="163" t="n"/>
      <c r="B119" s="167" t="n"/>
      <c r="C119" s="151" t="n"/>
      <c r="D119" s="167" t="n"/>
      <c r="E119" s="167" t="n"/>
      <c r="F119" s="167" t="n"/>
      <c r="G119" s="167" t="n"/>
      <c r="H119" s="147" t="n"/>
      <c r="I119" s="148" t="n"/>
      <c r="J119" s="167" t="n"/>
      <c r="K119" s="167" t="n"/>
      <c r="L119" s="167" t="n"/>
      <c r="M119" s="167" t="n"/>
      <c r="N119" s="167" t="n"/>
      <c r="O119" s="167" t="n"/>
      <c r="P119" s="149" t="n"/>
    </row>
    <row r="120">
      <c r="A120" s="150">
        <f>B120&amp;"-SC"</f>
        <v/>
      </c>
      <c r="B120" s="151" t="inlineStr">
        <is>
          <t>18-FT-61205</t>
        </is>
      </c>
      <c r="C120" s="151" t="inlineStr">
        <is>
          <t>18-EJB-40-003</t>
        </is>
      </c>
      <c r="D120" s="167" t="inlineStr">
        <is>
          <t>KA</t>
        </is>
      </c>
      <c r="E120" s="167" t="inlineStr">
        <is>
          <t>-</t>
        </is>
      </c>
      <c r="F120" s="152" t="inlineStr">
        <is>
          <t>-</t>
        </is>
      </c>
      <c r="G120" s="153" t="inlineStr">
        <is>
          <t>-</t>
        </is>
      </c>
      <c r="H120" s="158" t="inlineStr">
        <is>
          <t>18-40-003-SC</t>
        </is>
      </c>
      <c r="I120" s="148">
        <f>C120</f>
        <v/>
      </c>
      <c r="J120" s="148" t="inlineStr">
        <is>
          <t>PP装置机柜间（DCS）</t>
        </is>
      </c>
      <c r="K120" s="167" t="inlineStr">
        <is>
          <t>MA8</t>
        </is>
      </c>
      <c r="L120" s="167" t="n">
        <v>139</v>
      </c>
      <c r="M120" s="167" t="n">
        <v>4</v>
      </c>
      <c r="N120" s="167" t="inlineStr">
        <is>
          <t>-</t>
        </is>
      </c>
      <c r="O120" s="167" t="inlineStr">
        <is>
          <t>-</t>
        </is>
      </c>
      <c r="P120" s="149" t="inlineStr">
        <is>
          <t>-</t>
        </is>
      </c>
    </row>
    <row r="121">
      <c r="A121" s="150">
        <f>B121&amp;"-SC"</f>
        <v/>
      </c>
      <c r="B121" s="151" t="inlineStr">
        <is>
          <t>18-FT-61206</t>
        </is>
      </c>
      <c r="C121" s="151" t="inlineStr">
        <is>
          <t>18-EJB-40-003</t>
        </is>
      </c>
      <c r="D121" s="167" t="inlineStr">
        <is>
          <t>KA</t>
        </is>
      </c>
      <c r="E121" s="167" t="inlineStr">
        <is>
          <t>-</t>
        </is>
      </c>
      <c r="F121" s="152" t="inlineStr">
        <is>
          <t>-</t>
        </is>
      </c>
      <c r="G121" s="153" t="inlineStr">
        <is>
          <t>-</t>
        </is>
      </c>
      <c r="H121" s="158" t="inlineStr">
        <is>
          <t>18-40-003-SC</t>
        </is>
      </c>
      <c r="I121" s="148">
        <f>C121</f>
        <v/>
      </c>
      <c r="J121" s="167" t="n"/>
      <c r="K121" s="167" t="n"/>
      <c r="L121" s="167" t="n"/>
      <c r="M121" s="167" t="n"/>
      <c r="N121" s="167" t="n"/>
      <c r="O121" s="167" t="n"/>
      <c r="P121" s="161" t="n"/>
    </row>
    <row r="122">
      <c r="A122" s="150">
        <f>B122&amp;"-SC"</f>
        <v/>
      </c>
      <c r="B122" s="151" t="inlineStr">
        <is>
          <t>18-FT-62104</t>
        </is>
      </c>
      <c r="C122" s="151" t="inlineStr">
        <is>
          <t>18-EJB-40-003</t>
        </is>
      </c>
      <c r="D122" s="167" t="inlineStr">
        <is>
          <t>KA</t>
        </is>
      </c>
      <c r="E122" s="167" t="inlineStr">
        <is>
          <t>-</t>
        </is>
      </c>
      <c r="F122" s="152" t="inlineStr">
        <is>
          <t>-</t>
        </is>
      </c>
      <c r="G122" s="153" t="inlineStr">
        <is>
          <t>-</t>
        </is>
      </c>
      <c r="H122" s="158" t="inlineStr">
        <is>
          <t>18-40-003-SC</t>
        </is>
      </c>
      <c r="I122" s="148">
        <f>C122</f>
        <v/>
      </c>
      <c r="J122" s="148" t="n"/>
      <c r="K122" s="167" t="n"/>
      <c r="L122" s="167" t="n"/>
      <c r="M122" s="167" t="n"/>
      <c r="N122" s="167" t="n"/>
      <c r="O122" s="167" t="n"/>
      <c r="P122" s="149" t="n"/>
    </row>
    <row r="123">
      <c r="A123" s="150">
        <f>B123&amp;"-SC"</f>
        <v/>
      </c>
      <c r="B123" s="151" t="inlineStr">
        <is>
          <t>18-FT-62105</t>
        </is>
      </c>
      <c r="C123" s="151" t="inlineStr">
        <is>
          <t>18-EJB-40-003</t>
        </is>
      </c>
      <c r="D123" s="167" t="inlineStr">
        <is>
          <t>KA</t>
        </is>
      </c>
      <c r="E123" s="167" t="inlineStr">
        <is>
          <t>-</t>
        </is>
      </c>
      <c r="F123" s="152" t="inlineStr">
        <is>
          <t>-</t>
        </is>
      </c>
      <c r="G123" s="153" t="inlineStr">
        <is>
          <t>-</t>
        </is>
      </c>
      <c r="H123" s="158" t="inlineStr">
        <is>
          <t>18-40-003-SC</t>
        </is>
      </c>
      <c r="I123" s="148">
        <f>C123</f>
        <v/>
      </c>
      <c r="J123" s="167" t="n"/>
      <c r="K123" s="167" t="n"/>
      <c r="L123" s="167" t="n"/>
      <c r="M123" s="167" t="n"/>
      <c r="N123" s="167" t="n"/>
      <c r="O123" s="167" t="n"/>
      <c r="P123" s="149" t="n"/>
    </row>
    <row r="124">
      <c r="A124" s="150" t="inlineStr">
        <is>
          <t>spare</t>
        </is>
      </c>
      <c r="B124" s="252" t="inlineStr">
        <is>
          <t>-</t>
        </is>
      </c>
      <c r="C124" s="151" t="inlineStr">
        <is>
          <t>-</t>
        </is>
      </c>
      <c r="D124" s="167" t="inlineStr">
        <is>
          <t>-</t>
        </is>
      </c>
      <c r="E124" s="167" t="n"/>
      <c r="F124" s="167" t="n"/>
      <c r="G124" s="154" t="n"/>
      <c r="H124" s="147" t="n"/>
      <c r="I124" s="148" t="n"/>
      <c r="J124" s="167" t="n"/>
      <c r="K124" s="167" t="n"/>
      <c r="L124" s="167" t="n"/>
      <c r="M124" s="167" t="n"/>
      <c r="N124" s="167" t="n"/>
      <c r="O124" s="167" t="n"/>
      <c r="P124" s="149" t="n"/>
    </row>
    <row r="125">
      <c r="A125" s="150" t="inlineStr">
        <is>
          <t>spare</t>
        </is>
      </c>
      <c r="B125" s="252" t="inlineStr">
        <is>
          <t>-</t>
        </is>
      </c>
      <c r="C125" s="151" t="inlineStr">
        <is>
          <t>-</t>
        </is>
      </c>
      <c r="D125" s="167" t="inlineStr">
        <is>
          <t>-</t>
        </is>
      </c>
      <c r="E125" s="167" t="n"/>
      <c r="F125" s="167" t="n"/>
      <c r="G125" s="154" t="n"/>
      <c r="H125" s="147" t="n"/>
      <c r="I125" s="148" t="n"/>
      <c r="J125" s="167" t="n"/>
      <c r="K125" s="167" t="n"/>
      <c r="L125" s="167" t="n"/>
      <c r="M125" s="167" t="n"/>
      <c r="N125" s="167" t="n"/>
      <c r="O125" s="167" t="n"/>
      <c r="P125" s="149" t="n"/>
    </row>
    <row r="126">
      <c r="A126" s="150" t="inlineStr">
        <is>
          <t>spare</t>
        </is>
      </c>
      <c r="B126" s="252" t="inlineStr">
        <is>
          <t>-</t>
        </is>
      </c>
      <c r="C126" s="151" t="inlineStr">
        <is>
          <t>-</t>
        </is>
      </c>
      <c r="D126" s="167" t="inlineStr">
        <is>
          <t>-</t>
        </is>
      </c>
      <c r="E126" s="167" t="n"/>
      <c r="F126" s="167" t="n"/>
      <c r="G126" s="154" t="n"/>
      <c r="H126" s="147" t="n"/>
      <c r="I126" s="148" t="n"/>
      <c r="J126" s="167" t="n"/>
      <c r="K126" s="167" t="n"/>
      <c r="L126" s="167" t="n"/>
      <c r="M126" s="167" t="n"/>
      <c r="N126" s="167" t="n"/>
      <c r="O126" s="167" t="n"/>
      <c r="P126" s="149" t="n"/>
    </row>
    <row r="127">
      <c r="A127" s="150" t="inlineStr">
        <is>
          <t>spare</t>
        </is>
      </c>
      <c r="B127" s="252" t="inlineStr">
        <is>
          <t>-</t>
        </is>
      </c>
      <c r="C127" s="151" t="inlineStr">
        <is>
          <t>-</t>
        </is>
      </c>
      <c r="D127" s="167" t="inlineStr">
        <is>
          <t>-</t>
        </is>
      </c>
      <c r="E127" s="167" t="n"/>
      <c r="F127" s="167" t="n"/>
      <c r="G127" s="154" t="n"/>
      <c r="H127" s="147" t="n"/>
      <c r="I127" s="148" t="n"/>
      <c r="J127" s="167" t="n"/>
      <c r="K127" s="167" t="n"/>
      <c r="L127" s="167" t="n"/>
      <c r="M127" s="167" t="n"/>
      <c r="N127" s="167" t="n"/>
      <c r="O127" s="167" t="n"/>
      <c r="P127" s="149" t="n"/>
    </row>
    <row r="128">
      <c r="A128" s="150" t="n"/>
      <c r="B128" s="151" t="n"/>
      <c r="C128" s="151" t="n"/>
      <c r="D128" s="167" t="n"/>
      <c r="E128" s="167" t="n"/>
      <c r="F128" s="167" t="n"/>
      <c r="G128" s="154" t="n"/>
      <c r="H128" s="147" t="n"/>
      <c r="I128" s="148" t="n"/>
      <c r="J128" s="167" t="n"/>
      <c r="K128" s="167" t="n"/>
      <c r="L128" s="167" t="n"/>
      <c r="M128" s="167" t="n"/>
      <c r="N128" s="167" t="n"/>
      <c r="O128" s="167" t="n"/>
      <c r="P128" s="149" t="n"/>
    </row>
    <row r="129">
      <c r="A129" s="150">
        <f>B129&amp;"-iSC"</f>
        <v/>
      </c>
      <c r="B129" s="151" t="inlineStr">
        <is>
          <t>18-TT-62202</t>
        </is>
      </c>
      <c r="C129" s="151" t="inlineStr">
        <is>
          <t>18-IJB-40-010</t>
        </is>
      </c>
      <c r="D129" s="167" t="inlineStr">
        <is>
          <t>iKA</t>
        </is>
      </c>
      <c r="E129" s="167" t="inlineStr">
        <is>
          <t>-</t>
        </is>
      </c>
      <c r="F129" s="157" t="inlineStr">
        <is>
          <t>-</t>
        </is>
      </c>
      <c r="G129" s="153" t="inlineStr">
        <is>
          <t>-</t>
        </is>
      </c>
      <c r="H129" s="158" t="inlineStr">
        <is>
          <t>18-40-010-iSC</t>
        </is>
      </c>
      <c r="I129" s="148">
        <f>C129</f>
        <v/>
      </c>
      <c r="J129" s="148" t="inlineStr">
        <is>
          <t>PP装置机柜间（DCS）</t>
        </is>
      </c>
      <c r="K129" s="167" t="inlineStr">
        <is>
          <t>MiA8</t>
        </is>
      </c>
      <c r="L129" s="167" t="n">
        <v>146</v>
      </c>
      <c r="M129" s="167" t="n">
        <v>6</v>
      </c>
      <c r="N129" s="167" t="inlineStr">
        <is>
          <t>400x200</t>
        </is>
      </c>
      <c r="O129" s="167" t="n">
        <v>7</v>
      </c>
      <c r="P129" s="149" t="inlineStr">
        <is>
          <t>-</t>
        </is>
      </c>
    </row>
    <row r="130">
      <c r="A130" s="150">
        <f>B130&amp;"-iSC"</f>
        <v/>
      </c>
      <c r="B130" s="151" t="inlineStr">
        <is>
          <t>18-TT-63101</t>
        </is>
      </c>
      <c r="C130" s="151">
        <f>C129</f>
        <v/>
      </c>
      <c r="D130" s="167" t="inlineStr">
        <is>
          <t>iKA</t>
        </is>
      </c>
      <c r="E130" s="167" t="inlineStr">
        <is>
          <t>-</t>
        </is>
      </c>
      <c r="F130" s="157" t="inlineStr">
        <is>
          <t>-</t>
        </is>
      </c>
      <c r="G130" s="153" t="inlineStr">
        <is>
          <t>-</t>
        </is>
      </c>
      <c r="H130" s="158" t="inlineStr">
        <is>
          <t>18-40-010-iSC</t>
        </is>
      </c>
      <c r="I130" s="148">
        <f>C130</f>
        <v/>
      </c>
      <c r="J130" s="148" t="n"/>
      <c r="K130" s="167" t="n"/>
      <c r="L130" s="167" t="n"/>
      <c r="M130" s="167" t="n"/>
      <c r="N130" s="167" t="n"/>
      <c r="O130" s="167" t="n"/>
      <c r="P130" s="149" t="n"/>
    </row>
    <row r="131">
      <c r="A131" s="150">
        <f>B131&amp;"-iSC"</f>
        <v/>
      </c>
      <c r="B131" s="151" t="inlineStr">
        <is>
          <t>18-PT-61210</t>
        </is>
      </c>
      <c r="C131" s="151">
        <f>C130</f>
        <v/>
      </c>
      <c r="D131" s="167" t="inlineStr">
        <is>
          <t>iKA</t>
        </is>
      </c>
      <c r="E131" s="167" t="inlineStr">
        <is>
          <t>-</t>
        </is>
      </c>
      <c r="F131" s="152" t="inlineStr">
        <is>
          <t>-</t>
        </is>
      </c>
      <c r="G131" s="153" t="inlineStr">
        <is>
          <t>-</t>
        </is>
      </c>
      <c r="H131" s="158" t="inlineStr">
        <is>
          <t>18-40-010-iSC</t>
        </is>
      </c>
      <c r="I131" s="148">
        <f>C131</f>
        <v/>
      </c>
      <c r="J131" s="167" t="n"/>
      <c r="K131" s="167" t="n"/>
      <c r="L131" s="167" t="n"/>
      <c r="M131" s="167" t="n"/>
      <c r="N131" s="167" t="n"/>
      <c r="O131" s="167" t="n"/>
      <c r="P131" s="149" t="n"/>
    </row>
    <row r="132">
      <c r="A132" s="150">
        <f>B132&amp;"-iSC"</f>
        <v/>
      </c>
      <c r="B132" s="151" t="inlineStr">
        <is>
          <t>18-PT-62103</t>
        </is>
      </c>
      <c r="C132" s="151">
        <f>C131</f>
        <v/>
      </c>
      <c r="D132" s="167" t="inlineStr">
        <is>
          <t>iKA</t>
        </is>
      </c>
      <c r="E132" s="167" t="inlineStr">
        <is>
          <t>-</t>
        </is>
      </c>
      <c r="F132" s="152" t="inlineStr">
        <is>
          <t>-</t>
        </is>
      </c>
      <c r="G132" s="153" t="inlineStr">
        <is>
          <t>-</t>
        </is>
      </c>
      <c r="H132" s="158" t="inlineStr">
        <is>
          <t>18-40-010-iSC</t>
        </is>
      </c>
      <c r="I132" s="148">
        <f>C132</f>
        <v/>
      </c>
      <c r="J132" s="167" t="n"/>
      <c r="K132" s="167" t="n"/>
      <c r="L132" s="167" t="n"/>
      <c r="M132" s="167" t="n"/>
      <c r="N132" s="167" t="n"/>
      <c r="O132" s="167" t="n"/>
      <c r="P132" s="149" t="n"/>
    </row>
    <row r="133">
      <c r="A133" s="150">
        <f>B133&amp;"-iSC"</f>
        <v/>
      </c>
      <c r="B133" s="151" t="inlineStr">
        <is>
          <t>18-LT-61201</t>
        </is>
      </c>
      <c r="C133" s="151">
        <f>C132</f>
        <v/>
      </c>
      <c r="D133" s="167" t="inlineStr">
        <is>
          <t>iKA</t>
        </is>
      </c>
      <c r="E133" s="167" t="inlineStr">
        <is>
          <t>-</t>
        </is>
      </c>
      <c r="F133" s="152" t="inlineStr">
        <is>
          <t>-</t>
        </is>
      </c>
      <c r="G133" s="153" t="inlineStr">
        <is>
          <t>-</t>
        </is>
      </c>
      <c r="H133" s="158" t="inlineStr">
        <is>
          <t>18-40-010-iSC</t>
        </is>
      </c>
      <c r="I133" s="148">
        <f>C133</f>
        <v/>
      </c>
      <c r="J133" s="167" t="n"/>
      <c r="K133" s="167" t="n"/>
      <c r="L133" s="167" t="n"/>
      <c r="M133" s="167" t="n"/>
      <c r="N133" s="167" t="n"/>
      <c r="O133" s="167" t="n"/>
      <c r="P133" s="149" t="n"/>
    </row>
    <row r="134">
      <c r="A134" s="150">
        <f>B134&amp;"-iSC"</f>
        <v/>
      </c>
      <c r="B134" s="151" t="inlineStr">
        <is>
          <t>18-LT-62101</t>
        </is>
      </c>
      <c r="C134" s="151">
        <f>C133</f>
        <v/>
      </c>
      <c r="D134" s="167" t="inlineStr">
        <is>
          <t>iKA</t>
        </is>
      </c>
      <c r="E134" s="167" t="inlineStr">
        <is>
          <t>-</t>
        </is>
      </c>
      <c r="F134" s="152" t="inlineStr">
        <is>
          <t>-</t>
        </is>
      </c>
      <c r="G134" s="153" t="inlineStr">
        <is>
          <t>-</t>
        </is>
      </c>
      <c r="H134" s="158" t="inlineStr">
        <is>
          <t>18-40-010-iSC</t>
        </is>
      </c>
      <c r="I134" s="148">
        <f>C134</f>
        <v/>
      </c>
      <c r="J134" s="167" t="n"/>
      <c r="K134" s="167" t="n"/>
      <c r="L134" s="167" t="n"/>
      <c r="M134" s="167" t="n"/>
      <c r="N134" s="167" t="n"/>
      <c r="O134" s="167" t="n"/>
      <c r="P134" s="149" t="n"/>
    </row>
    <row r="135">
      <c r="A135" s="150" t="inlineStr">
        <is>
          <t>spare</t>
        </is>
      </c>
      <c r="B135" s="252" t="inlineStr">
        <is>
          <t>-</t>
        </is>
      </c>
      <c r="C135" s="151" t="inlineStr">
        <is>
          <t>-</t>
        </is>
      </c>
      <c r="D135" s="167" t="inlineStr">
        <is>
          <t>-</t>
        </is>
      </c>
      <c r="E135" s="167" t="n"/>
      <c r="F135" s="167" t="n"/>
      <c r="G135" s="154" t="n"/>
      <c r="H135" s="147" t="n"/>
      <c r="I135" s="148" t="n"/>
      <c r="J135" s="167" t="n"/>
      <c r="K135" s="167" t="n"/>
      <c r="L135" s="167" t="n"/>
      <c r="M135" s="167" t="n"/>
      <c r="N135" s="167" t="n"/>
      <c r="O135" s="167" t="n"/>
      <c r="P135" s="149" t="n"/>
    </row>
    <row r="136">
      <c r="A136" s="150" t="inlineStr">
        <is>
          <t>spare</t>
        </is>
      </c>
      <c r="B136" s="252" t="inlineStr">
        <is>
          <t>-</t>
        </is>
      </c>
      <c r="C136" s="151" t="inlineStr">
        <is>
          <t>-</t>
        </is>
      </c>
      <c r="D136" s="167" t="inlineStr">
        <is>
          <t>-</t>
        </is>
      </c>
      <c r="E136" s="167" t="n"/>
      <c r="F136" s="167" t="n"/>
      <c r="G136" s="154" t="n"/>
      <c r="H136" s="147" t="n"/>
      <c r="I136" s="148" t="n"/>
      <c r="J136" s="148" t="n"/>
      <c r="K136" s="167" t="n"/>
      <c r="L136" s="167" t="n"/>
      <c r="M136" s="155" t="n"/>
      <c r="N136" s="167" t="n"/>
      <c r="O136" s="167" t="n"/>
      <c r="P136" s="149" t="n"/>
    </row>
    <row r="137">
      <c r="A137" s="163" t="n"/>
      <c r="B137" s="167" t="n"/>
      <c r="C137" s="151" t="n"/>
      <c r="D137" s="167" t="n"/>
      <c r="E137" s="167" t="n"/>
      <c r="F137" s="167" t="n"/>
      <c r="G137" s="167" t="n"/>
      <c r="H137" s="147" t="n"/>
      <c r="I137" s="148" t="n"/>
      <c r="J137" s="167" t="n"/>
      <c r="K137" s="167" t="n"/>
      <c r="L137" s="167" t="n"/>
      <c r="M137" s="167" t="n"/>
      <c r="N137" s="167" t="n"/>
      <c r="O137" s="167" t="n"/>
      <c r="P137" s="149" t="n"/>
    </row>
    <row r="138">
      <c r="A138" s="150">
        <f>B138&amp;"-iSC"</f>
        <v/>
      </c>
      <c r="B138" s="151" t="inlineStr">
        <is>
          <t>18-TT-61107</t>
        </is>
      </c>
      <c r="C138" s="151" t="inlineStr">
        <is>
          <t>18-IJB-40-011</t>
        </is>
      </c>
      <c r="D138" s="167" t="inlineStr">
        <is>
          <t>iKA</t>
        </is>
      </c>
      <c r="E138" s="167" t="inlineStr">
        <is>
          <t>-</t>
        </is>
      </c>
      <c r="F138" s="157" t="inlineStr">
        <is>
          <t>-</t>
        </is>
      </c>
      <c r="G138" s="153" t="inlineStr">
        <is>
          <t>-</t>
        </is>
      </c>
      <c r="H138" s="158" t="inlineStr">
        <is>
          <t>18-40-011-iSC</t>
        </is>
      </c>
      <c r="I138" s="148">
        <f>C138</f>
        <v/>
      </c>
      <c r="J138" s="148" t="inlineStr">
        <is>
          <t>PP装置机柜间（DCS）</t>
        </is>
      </c>
      <c r="K138" s="167" t="inlineStr">
        <is>
          <t>MiA12</t>
        </is>
      </c>
      <c r="L138" s="167" t="n">
        <v>146</v>
      </c>
      <c r="M138" s="167" t="n">
        <v>9</v>
      </c>
      <c r="N138" s="167" t="inlineStr">
        <is>
          <t>-</t>
        </is>
      </c>
      <c r="O138" s="167" t="inlineStr">
        <is>
          <t>-</t>
        </is>
      </c>
      <c r="P138" s="149" t="inlineStr">
        <is>
          <t>-</t>
        </is>
      </c>
    </row>
    <row r="139">
      <c r="A139" s="150">
        <f>B139&amp;"-iSC"</f>
        <v/>
      </c>
      <c r="B139" s="151" t="inlineStr">
        <is>
          <t>18-TT-61108</t>
        </is>
      </c>
      <c r="C139" s="151">
        <f>C138</f>
        <v/>
      </c>
      <c r="D139" s="167" t="inlineStr">
        <is>
          <t>iKA</t>
        </is>
      </c>
      <c r="E139" s="167" t="inlineStr">
        <is>
          <t>-</t>
        </is>
      </c>
      <c r="F139" s="152" t="inlineStr">
        <is>
          <t>-</t>
        </is>
      </c>
      <c r="G139" s="153" t="inlineStr">
        <is>
          <t>-</t>
        </is>
      </c>
      <c r="H139" s="158" t="inlineStr">
        <is>
          <t>18-40-011-iSC</t>
        </is>
      </c>
      <c r="I139" s="148">
        <f>C139</f>
        <v/>
      </c>
      <c r="J139" s="167" t="n"/>
      <c r="K139" s="167" t="n"/>
      <c r="L139" s="167" t="n"/>
      <c r="M139" s="167" t="n"/>
      <c r="N139" s="167" t="n"/>
      <c r="O139" s="167" t="n"/>
      <c r="P139" s="149" t="n"/>
    </row>
    <row r="140">
      <c r="A140" s="150">
        <f>B140&amp;"-iSC"</f>
        <v/>
      </c>
      <c r="B140" s="151" t="inlineStr">
        <is>
          <t>18-TT-61208</t>
        </is>
      </c>
      <c r="C140" s="151">
        <f>C139</f>
        <v/>
      </c>
      <c r="D140" s="167" t="inlineStr">
        <is>
          <t>iKA</t>
        </is>
      </c>
      <c r="E140" s="167" t="inlineStr">
        <is>
          <t>-</t>
        </is>
      </c>
      <c r="F140" s="157" t="inlineStr">
        <is>
          <t>-</t>
        </is>
      </c>
      <c r="G140" s="153" t="inlineStr">
        <is>
          <t>-</t>
        </is>
      </c>
      <c r="H140" s="158" t="inlineStr">
        <is>
          <t>18-40-011-iSC</t>
        </is>
      </c>
      <c r="I140" s="148">
        <f>C140</f>
        <v/>
      </c>
      <c r="J140" s="148" t="n"/>
      <c r="K140" s="167" t="n"/>
      <c r="L140" s="167" t="n"/>
      <c r="M140" s="167" t="n"/>
      <c r="N140" s="167" t="n"/>
      <c r="O140" s="167" t="n"/>
      <c r="P140" s="149" t="n"/>
    </row>
    <row r="141">
      <c r="A141" s="150">
        <f>B141&amp;"-iSC"</f>
        <v/>
      </c>
      <c r="B141" s="151" t="inlineStr">
        <is>
          <t>18-PT-61109</t>
        </is>
      </c>
      <c r="C141" s="151">
        <f>C140</f>
        <v/>
      </c>
      <c r="D141" s="167" t="inlineStr">
        <is>
          <t>iKA</t>
        </is>
      </c>
      <c r="E141" s="167" t="inlineStr">
        <is>
          <t>-</t>
        </is>
      </c>
      <c r="F141" s="157" t="inlineStr">
        <is>
          <t>-</t>
        </is>
      </c>
      <c r="G141" s="153" t="inlineStr">
        <is>
          <t>-</t>
        </is>
      </c>
      <c r="H141" s="158" t="inlineStr">
        <is>
          <t>18-40-011-iSC</t>
        </is>
      </c>
      <c r="I141" s="148">
        <f>C141</f>
        <v/>
      </c>
      <c r="J141" s="167" t="n"/>
      <c r="K141" s="167" t="n"/>
      <c r="L141" s="167" t="n"/>
      <c r="M141" s="167" t="n"/>
      <c r="N141" s="167" t="n"/>
      <c r="O141" s="167" t="n"/>
      <c r="P141" s="149" t="n"/>
    </row>
    <row r="142">
      <c r="A142" s="150">
        <f>B142&amp;"-iSC"</f>
        <v/>
      </c>
      <c r="B142" s="151" t="inlineStr">
        <is>
          <t>18-PT-61202</t>
        </is>
      </c>
      <c r="C142" s="151">
        <f>C141</f>
        <v/>
      </c>
      <c r="D142" s="167" t="inlineStr">
        <is>
          <t>iKA</t>
        </is>
      </c>
      <c r="E142" s="167" t="inlineStr">
        <is>
          <t>-</t>
        </is>
      </c>
      <c r="F142" s="152" t="inlineStr">
        <is>
          <t>-</t>
        </is>
      </c>
      <c r="G142" s="153" t="inlineStr">
        <is>
          <t>-</t>
        </is>
      </c>
      <c r="H142" s="158" t="inlineStr">
        <is>
          <t>18-40-011-iSC</t>
        </is>
      </c>
      <c r="I142" s="148">
        <f>C142</f>
        <v/>
      </c>
      <c r="J142" s="167" t="n"/>
      <c r="K142" s="167" t="n"/>
      <c r="L142" s="167" t="n"/>
      <c r="M142" s="167" t="n"/>
      <c r="N142" s="167" t="n"/>
      <c r="O142" s="167" t="n"/>
      <c r="P142" s="149" t="n"/>
    </row>
    <row r="143">
      <c r="A143" s="150">
        <f>B143&amp;"-iSC"</f>
        <v/>
      </c>
      <c r="B143" s="151" t="inlineStr">
        <is>
          <t>18-PT-61204</t>
        </is>
      </c>
      <c r="C143" s="151">
        <f>C142</f>
        <v/>
      </c>
      <c r="D143" s="167" t="inlineStr">
        <is>
          <t>iKA</t>
        </is>
      </c>
      <c r="E143" s="167" t="inlineStr">
        <is>
          <t>-</t>
        </is>
      </c>
      <c r="F143" s="152" t="inlineStr">
        <is>
          <t>-</t>
        </is>
      </c>
      <c r="G143" s="153" t="inlineStr">
        <is>
          <t>-</t>
        </is>
      </c>
      <c r="H143" s="158" t="inlineStr">
        <is>
          <t>18-40-011-iSC</t>
        </is>
      </c>
      <c r="I143" s="148">
        <f>C143</f>
        <v/>
      </c>
      <c r="J143" s="167" t="n"/>
      <c r="K143" s="167" t="n"/>
      <c r="L143" s="167" t="n"/>
      <c r="M143" s="167" t="n"/>
      <c r="N143" s="167" t="n"/>
      <c r="O143" s="167" t="n"/>
      <c r="P143" s="149" t="n"/>
    </row>
    <row r="144">
      <c r="A144" s="150">
        <f>B144&amp;"-iSC"</f>
        <v/>
      </c>
      <c r="B144" s="151" t="inlineStr">
        <is>
          <t>18-PT-62104</t>
        </is>
      </c>
      <c r="C144" s="151">
        <f>C143</f>
        <v/>
      </c>
      <c r="D144" s="167" t="inlineStr">
        <is>
          <t>iKA</t>
        </is>
      </c>
      <c r="E144" s="167" t="inlineStr">
        <is>
          <t>-</t>
        </is>
      </c>
      <c r="F144" s="152" t="inlineStr">
        <is>
          <t>-</t>
        </is>
      </c>
      <c r="G144" s="153" t="inlineStr">
        <is>
          <t>-</t>
        </is>
      </c>
      <c r="H144" s="158" t="inlineStr">
        <is>
          <t>18-40-011-iSC</t>
        </is>
      </c>
      <c r="I144" s="148">
        <f>C144</f>
        <v/>
      </c>
      <c r="J144" s="167" t="n"/>
      <c r="K144" s="167" t="n"/>
      <c r="L144" s="167" t="n"/>
      <c r="M144" s="167" t="n"/>
      <c r="N144" s="167" t="n"/>
      <c r="O144" s="167" t="n"/>
      <c r="P144" s="149" t="n"/>
    </row>
    <row r="145">
      <c r="A145" s="150">
        <f>B145&amp;"-iSC"</f>
        <v/>
      </c>
      <c r="B145" s="151" t="inlineStr">
        <is>
          <t>18-FT-61101</t>
        </is>
      </c>
      <c r="C145" s="151">
        <f>C144</f>
        <v/>
      </c>
      <c r="D145" s="167" t="inlineStr">
        <is>
          <t>iKA</t>
        </is>
      </c>
      <c r="E145" s="167" t="inlineStr">
        <is>
          <t>-</t>
        </is>
      </c>
      <c r="F145" s="152" t="inlineStr">
        <is>
          <t>-</t>
        </is>
      </c>
      <c r="G145" s="153" t="inlineStr">
        <is>
          <t>-</t>
        </is>
      </c>
      <c r="H145" s="158" t="inlineStr">
        <is>
          <t>18-40-011-iSC</t>
        </is>
      </c>
      <c r="I145" s="148">
        <f>C145</f>
        <v/>
      </c>
      <c r="J145" s="167" t="n"/>
      <c r="K145" s="167" t="n"/>
      <c r="L145" s="167" t="n"/>
      <c r="M145" s="167" t="n"/>
      <c r="N145" s="167" t="n"/>
      <c r="O145" s="167" t="n"/>
      <c r="P145" s="149" t="n"/>
    </row>
    <row r="146">
      <c r="A146" s="150">
        <f>B146&amp;"-iSC"</f>
        <v/>
      </c>
      <c r="B146" s="151" t="inlineStr">
        <is>
          <t>18-FT-61202</t>
        </is>
      </c>
      <c r="C146" s="151">
        <f>C145</f>
        <v/>
      </c>
      <c r="D146" s="167" t="inlineStr">
        <is>
          <t>iKA</t>
        </is>
      </c>
      <c r="E146" s="167" t="inlineStr">
        <is>
          <t>-</t>
        </is>
      </c>
      <c r="F146" s="152" t="inlineStr">
        <is>
          <t>-</t>
        </is>
      </c>
      <c r="G146" s="153" t="inlineStr">
        <is>
          <t>-</t>
        </is>
      </c>
      <c r="H146" s="158" t="inlineStr">
        <is>
          <t>18-40-011-iSC</t>
        </is>
      </c>
      <c r="I146" s="148">
        <f>C146</f>
        <v/>
      </c>
      <c r="J146" s="167" t="n"/>
      <c r="K146" s="167" t="n"/>
      <c r="L146" s="167" t="n"/>
      <c r="M146" s="167" t="n"/>
      <c r="N146" s="167" t="n"/>
      <c r="O146" s="167" t="n"/>
      <c r="P146" s="149" t="n"/>
    </row>
    <row r="147">
      <c r="A147" s="150" t="inlineStr">
        <is>
          <t>spare</t>
        </is>
      </c>
      <c r="B147" s="252" t="inlineStr">
        <is>
          <t>-</t>
        </is>
      </c>
      <c r="C147" s="151" t="inlineStr">
        <is>
          <t>-</t>
        </is>
      </c>
      <c r="D147" s="167" t="inlineStr">
        <is>
          <t>-</t>
        </is>
      </c>
      <c r="E147" s="167" t="n"/>
      <c r="F147" s="167" t="n"/>
      <c r="G147" s="154" t="n"/>
      <c r="H147" s="147" t="n"/>
      <c r="I147" s="148" t="n"/>
      <c r="J147" s="167" t="n"/>
      <c r="K147" s="167" t="n"/>
      <c r="L147" s="167" t="n"/>
      <c r="M147" s="167" t="n"/>
      <c r="N147" s="167" t="n"/>
      <c r="O147" s="167" t="n"/>
      <c r="P147" s="149" t="n"/>
    </row>
    <row r="148">
      <c r="A148" s="150" t="inlineStr">
        <is>
          <t>spare</t>
        </is>
      </c>
      <c r="B148" s="252" t="inlineStr">
        <is>
          <t>-</t>
        </is>
      </c>
      <c r="C148" s="151" t="inlineStr">
        <is>
          <t>-</t>
        </is>
      </c>
      <c r="D148" s="167" t="inlineStr">
        <is>
          <t>-</t>
        </is>
      </c>
      <c r="E148" s="167" t="n"/>
      <c r="F148" s="167" t="n"/>
      <c r="G148" s="154" t="n"/>
      <c r="H148" s="147" t="n"/>
      <c r="I148" s="148" t="n"/>
      <c r="J148" s="148" t="n"/>
      <c r="K148" s="167" t="n"/>
      <c r="L148" s="167" t="n"/>
      <c r="M148" s="155" t="n"/>
      <c r="N148" s="167" t="n"/>
      <c r="O148" s="167" t="n"/>
      <c r="P148" s="149" t="n"/>
    </row>
    <row r="149">
      <c r="A149" s="150" t="inlineStr">
        <is>
          <t>spare</t>
        </is>
      </c>
      <c r="B149" s="252" t="inlineStr">
        <is>
          <t>-</t>
        </is>
      </c>
      <c r="C149" s="151" t="inlineStr">
        <is>
          <t>-</t>
        </is>
      </c>
      <c r="D149" s="167" t="inlineStr">
        <is>
          <t>-</t>
        </is>
      </c>
      <c r="E149" s="167" t="n"/>
      <c r="F149" s="167" t="n"/>
      <c r="G149" s="154" t="n"/>
      <c r="H149" s="147" t="n"/>
      <c r="I149" s="148" t="n"/>
      <c r="J149" s="148" t="n"/>
      <c r="K149" s="167" t="n"/>
      <c r="L149" s="167" t="n"/>
      <c r="M149" s="155" t="n"/>
      <c r="N149" s="167" t="n"/>
      <c r="O149" s="167" t="n"/>
      <c r="P149" s="149" t="n"/>
    </row>
    <row r="150">
      <c r="A150" s="150" t="n"/>
      <c r="B150" s="151" t="n"/>
      <c r="C150" s="151" t="n"/>
      <c r="D150" s="167" t="n"/>
      <c r="E150" s="167" t="n"/>
      <c r="F150" s="167" t="n"/>
      <c r="G150" s="154" t="n"/>
      <c r="H150" s="147" t="n"/>
      <c r="I150" s="148" t="n"/>
      <c r="J150" s="167" t="n"/>
      <c r="K150" s="167" t="n"/>
      <c r="L150" s="167" t="n"/>
      <c r="M150" s="167" t="n"/>
      <c r="N150" s="167" t="n"/>
      <c r="O150" s="167" t="n"/>
      <c r="P150" s="149" t="n"/>
    </row>
    <row r="151">
      <c r="A151" s="150">
        <f>B151&amp;"-iSC"</f>
        <v/>
      </c>
      <c r="B151" s="252" t="inlineStr">
        <is>
          <t>18-PV-61103B</t>
        </is>
      </c>
      <c r="C151" s="151" t="inlineStr">
        <is>
          <t>18-IJB-40-012</t>
        </is>
      </c>
      <c r="D151" s="167" t="inlineStr">
        <is>
          <t>iKA</t>
        </is>
      </c>
      <c r="E151" s="167" t="inlineStr">
        <is>
          <t>-</t>
        </is>
      </c>
      <c r="F151" s="157" t="inlineStr">
        <is>
          <t>-</t>
        </is>
      </c>
      <c r="G151" s="153" t="inlineStr">
        <is>
          <t>-</t>
        </is>
      </c>
      <c r="H151" s="158" t="inlineStr">
        <is>
          <t>18-40-012-iSC</t>
        </is>
      </c>
      <c r="I151" s="148">
        <f>C151</f>
        <v/>
      </c>
      <c r="J151" s="148" t="inlineStr">
        <is>
          <t>PP装置机柜间（DCS）</t>
        </is>
      </c>
      <c r="K151" s="167" t="inlineStr">
        <is>
          <t>MiA12</t>
        </is>
      </c>
      <c r="L151" s="167" t="n">
        <v>146</v>
      </c>
      <c r="M151" s="167" t="n">
        <v>10</v>
      </c>
      <c r="N151" s="167" t="inlineStr">
        <is>
          <t>-</t>
        </is>
      </c>
      <c r="O151" s="167" t="inlineStr">
        <is>
          <t>-</t>
        </is>
      </c>
      <c r="P151" s="149" t="inlineStr">
        <is>
          <t>-</t>
        </is>
      </c>
    </row>
    <row r="152">
      <c r="A152" s="150">
        <f>B152&amp;"-iSC"</f>
        <v/>
      </c>
      <c r="B152" s="252" t="inlineStr">
        <is>
          <t>18-PV-61109</t>
        </is>
      </c>
      <c r="C152" s="151">
        <f>C151</f>
        <v/>
      </c>
      <c r="D152" s="167" t="inlineStr">
        <is>
          <t>iKA</t>
        </is>
      </c>
      <c r="E152" s="167" t="inlineStr">
        <is>
          <t>-</t>
        </is>
      </c>
      <c r="F152" s="152" t="inlineStr">
        <is>
          <t>-</t>
        </is>
      </c>
      <c r="G152" s="153" t="inlineStr">
        <is>
          <t>-</t>
        </is>
      </c>
      <c r="H152" s="158" t="inlineStr">
        <is>
          <t>18-40-012-iSC</t>
        </is>
      </c>
      <c r="I152" s="148">
        <f>C152</f>
        <v/>
      </c>
      <c r="J152" s="167" t="n"/>
      <c r="K152" s="167" t="n"/>
      <c r="L152" s="167" t="n"/>
      <c r="M152" s="167" t="n"/>
      <c r="N152" s="167" t="n"/>
      <c r="O152" s="167" t="n"/>
      <c r="P152" s="149" t="n"/>
    </row>
    <row r="153">
      <c r="A153" s="150">
        <f>B153&amp;"-iSC"</f>
        <v/>
      </c>
      <c r="B153" s="252" t="inlineStr">
        <is>
          <t>18-PV-61202</t>
        </is>
      </c>
      <c r="C153" s="151">
        <f>C152</f>
        <v/>
      </c>
      <c r="D153" s="167" t="inlineStr">
        <is>
          <t>iKA</t>
        </is>
      </c>
      <c r="E153" s="167" t="inlineStr">
        <is>
          <t>-</t>
        </is>
      </c>
      <c r="F153" s="152" t="inlineStr">
        <is>
          <t>-</t>
        </is>
      </c>
      <c r="G153" s="153" t="inlineStr">
        <is>
          <t>-</t>
        </is>
      </c>
      <c r="H153" s="158" t="inlineStr">
        <is>
          <t>18-40-012-iSC</t>
        </is>
      </c>
      <c r="I153" s="148">
        <f>C153</f>
        <v/>
      </c>
      <c r="J153" s="167" t="n"/>
      <c r="K153" s="167" t="n"/>
      <c r="L153" s="167" t="n"/>
      <c r="M153" s="167" t="n"/>
      <c r="N153" s="167" t="n"/>
      <c r="O153" s="167" t="n"/>
      <c r="P153" s="149" t="n"/>
    </row>
    <row r="154">
      <c r="A154" s="150">
        <f>B154&amp;"-iSC"</f>
        <v/>
      </c>
      <c r="B154" s="252" t="inlineStr">
        <is>
          <t>18-PV-61204</t>
        </is>
      </c>
      <c r="C154" s="151">
        <f>C153</f>
        <v/>
      </c>
      <c r="D154" s="167" t="inlineStr">
        <is>
          <t>iKA</t>
        </is>
      </c>
      <c r="E154" s="167" t="inlineStr">
        <is>
          <t>-</t>
        </is>
      </c>
      <c r="F154" s="152" t="inlineStr">
        <is>
          <t>-</t>
        </is>
      </c>
      <c r="G154" s="153" t="inlineStr">
        <is>
          <t>-</t>
        </is>
      </c>
      <c r="H154" s="158" t="inlineStr">
        <is>
          <t>18-40-012-iSC</t>
        </is>
      </c>
      <c r="I154" s="148">
        <f>C154</f>
        <v/>
      </c>
      <c r="J154" s="167" t="n"/>
      <c r="K154" s="167" t="n"/>
      <c r="L154" s="167" t="n"/>
      <c r="M154" s="167" t="n"/>
      <c r="N154" s="167" t="n"/>
      <c r="O154" s="167" t="n"/>
      <c r="P154" s="149" t="n"/>
    </row>
    <row r="155">
      <c r="A155" s="150">
        <f>B155&amp;"-iSC"</f>
        <v/>
      </c>
      <c r="B155" s="252" t="inlineStr">
        <is>
          <t>18-PV-61210</t>
        </is>
      </c>
      <c r="C155" s="151">
        <f>C154</f>
        <v/>
      </c>
      <c r="D155" s="167" t="inlineStr">
        <is>
          <t>iKA</t>
        </is>
      </c>
      <c r="E155" s="167" t="inlineStr">
        <is>
          <t>-</t>
        </is>
      </c>
      <c r="F155" s="152" t="inlineStr">
        <is>
          <t>-</t>
        </is>
      </c>
      <c r="G155" s="153" t="inlineStr">
        <is>
          <t>-</t>
        </is>
      </c>
      <c r="H155" s="158" t="inlineStr">
        <is>
          <t>18-40-012-iSC</t>
        </is>
      </c>
      <c r="I155" s="148">
        <f>C155</f>
        <v/>
      </c>
      <c r="J155" s="167" t="n"/>
      <c r="K155" s="167" t="n"/>
      <c r="L155" s="167" t="n"/>
      <c r="M155" s="167" t="n"/>
      <c r="N155" s="167" t="n"/>
      <c r="O155" s="167" t="n"/>
      <c r="P155" s="149" t="n"/>
    </row>
    <row r="156">
      <c r="A156" s="150">
        <f>B156&amp;"-iSC"</f>
        <v/>
      </c>
      <c r="B156" s="252" t="inlineStr">
        <is>
          <t>18-PV-62104</t>
        </is>
      </c>
      <c r="C156" s="151">
        <f>C155</f>
        <v/>
      </c>
      <c r="D156" s="167" t="inlineStr">
        <is>
          <t>iKA</t>
        </is>
      </c>
      <c r="E156" s="167" t="inlineStr">
        <is>
          <t>-</t>
        </is>
      </c>
      <c r="F156" s="152" t="inlineStr">
        <is>
          <t>-</t>
        </is>
      </c>
      <c r="G156" s="153" t="inlineStr">
        <is>
          <t>-</t>
        </is>
      </c>
      <c r="H156" s="158" t="inlineStr">
        <is>
          <t>18-40-012-iSC</t>
        </is>
      </c>
      <c r="I156" s="148">
        <f>C156</f>
        <v/>
      </c>
      <c r="J156" s="167" t="n"/>
      <c r="K156" s="167" t="n"/>
      <c r="L156" s="167" t="n"/>
      <c r="M156" s="167" t="n"/>
      <c r="N156" s="167" t="n"/>
      <c r="O156" s="167" t="n"/>
      <c r="P156" s="149" t="n"/>
    </row>
    <row r="157">
      <c r="A157" s="150">
        <f>B157&amp;"-iSC"</f>
        <v/>
      </c>
      <c r="B157" s="252" t="inlineStr">
        <is>
          <t>18-PV-63104A</t>
        </is>
      </c>
      <c r="C157" s="151">
        <f>C156</f>
        <v/>
      </c>
      <c r="D157" s="167" t="inlineStr">
        <is>
          <t>iKA</t>
        </is>
      </c>
      <c r="E157" s="167" t="inlineStr">
        <is>
          <t>-</t>
        </is>
      </c>
      <c r="F157" s="152" t="inlineStr">
        <is>
          <t>-</t>
        </is>
      </c>
      <c r="G157" s="153" t="inlineStr">
        <is>
          <t>-</t>
        </is>
      </c>
      <c r="H157" s="158" t="inlineStr">
        <is>
          <t>18-40-012-iSC</t>
        </is>
      </c>
      <c r="I157" s="148">
        <f>C157</f>
        <v/>
      </c>
      <c r="J157" s="148" t="n"/>
      <c r="K157" s="167" t="n"/>
      <c r="L157" s="167" t="n"/>
      <c r="M157" s="167" t="n"/>
      <c r="N157" s="167" t="n"/>
      <c r="O157" s="167" t="n"/>
      <c r="P157" s="149" t="n"/>
    </row>
    <row r="158">
      <c r="A158" s="150">
        <f>B158&amp;"-iSC"</f>
        <v/>
      </c>
      <c r="B158" s="252" t="inlineStr">
        <is>
          <t>18-FV-61201</t>
        </is>
      </c>
      <c r="C158" s="151">
        <f>C157</f>
        <v/>
      </c>
      <c r="D158" s="167" t="inlineStr">
        <is>
          <t>iKA</t>
        </is>
      </c>
      <c r="E158" s="167" t="inlineStr">
        <is>
          <t>-</t>
        </is>
      </c>
      <c r="F158" s="152" t="inlineStr">
        <is>
          <t>-</t>
        </is>
      </c>
      <c r="G158" s="153" t="inlineStr">
        <is>
          <t>-</t>
        </is>
      </c>
      <c r="H158" s="158" t="inlineStr">
        <is>
          <t>18-40-012-iSC</t>
        </is>
      </c>
      <c r="I158" s="148">
        <f>C158</f>
        <v/>
      </c>
      <c r="J158" s="167" t="n"/>
      <c r="K158" s="167" t="n"/>
      <c r="L158" s="167" t="n"/>
      <c r="M158" s="167" t="n"/>
      <c r="N158" s="167" t="n"/>
      <c r="O158" s="167" t="n"/>
      <c r="P158" s="149" t="n"/>
    </row>
    <row r="159">
      <c r="A159" s="150">
        <f>B159&amp;"-iSC"</f>
        <v/>
      </c>
      <c r="B159" s="252" t="inlineStr">
        <is>
          <t>18-FV-61202</t>
        </is>
      </c>
      <c r="C159" s="151">
        <f>C158</f>
        <v/>
      </c>
      <c r="D159" s="167" t="inlineStr">
        <is>
          <t>iKA</t>
        </is>
      </c>
      <c r="E159" s="167" t="inlineStr">
        <is>
          <t>-</t>
        </is>
      </c>
      <c r="F159" s="152" t="inlineStr">
        <is>
          <t>-</t>
        </is>
      </c>
      <c r="G159" s="153" t="inlineStr">
        <is>
          <t>-</t>
        </is>
      </c>
      <c r="H159" s="158" t="inlineStr">
        <is>
          <t>18-40-012-iSC</t>
        </is>
      </c>
      <c r="I159" s="148">
        <f>C159</f>
        <v/>
      </c>
      <c r="J159" s="167" t="n"/>
      <c r="K159" s="167" t="n"/>
      <c r="L159" s="167" t="n"/>
      <c r="M159" s="167" t="n"/>
      <c r="N159" s="167" t="n"/>
      <c r="O159" s="167" t="n"/>
      <c r="P159" s="149" t="n"/>
    </row>
    <row r="160">
      <c r="A160" s="150">
        <f>B160&amp;"-iSC"</f>
        <v/>
      </c>
      <c r="B160" s="252" t="inlineStr">
        <is>
          <t>18-LV-61201</t>
        </is>
      </c>
      <c r="C160" s="151">
        <f>C159</f>
        <v/>
      </c>
      <c r="D160" s="167" t="inlineStr">
        <is>
          <t>iKA</t>
        </is>
      </c>
      <c r="E160" s="167" t="inlineStr">
        <is>
          <t>-</t>
        </is>
      </c>
      <c r="F160" s="152" t="inlineStr">
        <is>
          <t>-</t>
        </is>
      </c>
      <c r="G160" s="153" t="inlineStr">
        <is>
          <t>-</t>
        </is>
      </c>
      <c r="H160" s="158" t="inlineStr">
        <is>
          <t>18-40-012-iSC</t>
        </is>
      </c>
      <c r="I160" s="148">
        <f>C160</f>
        <v/>
      </c>
      <c r="J160" s="167" t="n"/>
      <c r="K160" s="167" t="n"/>
      <c r="L160" s="167" t="n"/>
      <c r="M160" s="167" t="n"/>
      <c r="N160" s="167" t="n"/>
      <c r="O160" s="167" t="n"/>
      <c r="P160" s="149" t="n"/>
    </row>
    <row r="161">
      <c r="A161" s="150" t="inlineStr">
        <is>
          <t>spare</t>
        </is>
      </c>
      <c r="B161" s="252" t="inlineStr">
        <is>
          <t>-</t>
        </is>
      </c>
      <c r="C161" s="151" t="inlineStr">
        <is>
          <t>-</t>
        </is>
      </c>
      <c r="D161" s="167" t="inlineStr">
        <is>
          <t>-</t>
        </is>
      </c>
      <c r="E161" s="152" t="n"/>
      <c r="F161" s="152" t="n"/>
      <c r="G161" s="152" t="n"/>
      <c r="H161" s="147" t="n"/>
      <c r="I161" s="148" t="n"/>
      <c r="J161" s="167" t="n"/>
      <c r="K161" s="167" t="n"/>
      <c r="L161" s="167" t="n"/>
      <c r="M161" s="167" t="n"/>
      <c r="N161" s="167" t="n"/>
      <c r="O161" s="167" t="n"/>
      <c r="P161" s="149" t="n"/>
    </row>
    <row r="162">
      <c r="A162" s="150" t="inlineStr">
        <is>
          <t>spare</t>
        </is>
      </c>
      <c r="B162" s="252" t="inlineStr">
        <is>
          <t>-</t>
        </is>
      </c>
      <c r="C162" s="151" t="inlineStr">
        <is>
          <t>-</t>
        </is>
      </c>
      <c r="D162" s="167" t="inlineStr">
        <is>
          <t>-</t>
        </is>
      </c>
      <c r="E162" s="152" t="n"/>
      <c r="F162" s="152" t="n"/>
      <c r="G162" s="152" t="n"/>
      <c r="H162" s="147" t="n"/>
      <c r="I162" s="148" t="n"/>
      <c r="J162" s="167" t="n"/>
      <c r="K162" s="167" t="n"/>
      <c r="L162" s="167" t="n"/>
      <c r="M162" s="167" t="n"/>
      <c r="N162" s="167" t="n"/>
      <c r="O162" s="167" t="n"/>
      <c r="P162" s="149" t="n"/>
    </row>
    <row r="163">
      <c r="A163" s="150" t="n"/>
      <c r="B163" s="252" t="n"/>
      <c r="C163" s="151" t="n"/>
      <c r="D163" s="167" t="n"/>
      <c r="E163" s="167" t="n"/>
      <c r="F163" s="167" t="n"/>
      <c r="G163" s="154" t="n"/>
      <c r="H163" s="147" t="n"/>
      <c r="I163" s="148" t="n"/>
      <c r="J163" s="167" t="n"/>
      <c r="K163" s="167" t="n"/>
      <c r="L163" s="167" t="n"/>
      <c r="M163" s="167" t="n"/>
      <c r="N163" s="167" t="n"/>
      <c r="O163" s="167" t="n"/>
      <c r="P163" s="149" t="n"/>
    </row>
    <row r="164">
      <c r="A164" s="150">
        <f>B164&amp;"-iCC"</f>
        <v/>
      </c>
      <c r="B164" s="151" t="inlineStr">
        <is>
          <t>18-PZSL-61103A</t>
        </is>
      </c>
      <c r="C164" s="151" t="inlineStr">
        <is>
          <t>18-IJB-40-013</t>
        </is>
      </c>
      <c r="D164" s="167" t="inlineStr">
        <is>
          <t>iKA</t>
        </is>
      </c>
      <c r="E164" s="167" t="inlineStr">
        <is>
          <t>-</t>
        </is>
      </c>
      <c r="F164" s="152" t="inlineStr">
        <is>
          <t>-</t>
        </is>
      </c>
      <c r="G164" s="153" t="inlineStr">
        <is>
          <t>-</t>
        </is>
      </c>
      <c r="H164" s="158" t="inlineStr">
        <is>
          <t>18-40-013-iCC</t>
        </is>
      </c>
      <c r="I164" s="148">
        <f>C164</f>
        <v/>
      </c>
      <c r="J164" s="148" t="inlineStr">
        <is>
          <t>PP装置机柜间（DCS）</t>
        </is>
      </c>
      <c r="K164" s="167" t="inlineStr">
        <is>
          <t>MiA12</t>
        </is>
      </c>
      <c r="L164" s="167" t="n">
        <v>146</v>
      </c>
      <c r="M164" s="167" t="n">
        <v>10</v>
      </c>
      <c r="N164" s="167" t="inlineStr">
        <is>
          <t>-</t>
        </is>
      </c>
      <c r="O164" s="167" t="inlineStr">
        <is>
          <t>-</t>
        </is>
      </c>
      <c r="P164" s="149" t="inlineStr">
        <is>
          <t>-</t>
        </is>
      </c>
    </row>
    <row r="165">
      <c r="A165" s="150">
        <f>B165&amp;"-iCC"</f>
        <v/>
      </c>
      <c r="B165" s="252" t="inlineStr">
        <is>
          <t>18-PZSL-61202</t>
        </is>
      </c>
      <c r="C165" s="148">
        <f>C164</f>
        <v/>
      </c>
      <c r="D165" s="167" t="inlineStr">
        <is>
          <t>iKA</t>
        </is>
      </c>
      <c r="E165" s="167" t="inlineStr">
        <is>
          <t>-</t>
        </is>
      </c>
      <c r="F165" s="152" t="inlineStr">
        <is>
          <t>-</t>
        </is>
      </c>
      <c r="G165" s="153" t="inlineStr">
        <is>
          <t>-</t>
        </is>
      </c>
      <c r="H165" s="158" t="inlineStr">
        <is>
          <t>18-40-013-iCC</t>
        </is>
      </c>
      <c r="I165" s="148">
        <f>C165</f>
        <v/>
      </c>
      <c r="J165" s="148" t="n"/>
      <c r="K165" s="167" t="n"/>
      <c r="L165" s="167" t="n"/>
      <c r="M165" s="167" t="n"/>
      <c r="N165" s="167" t="n"/>
      <c r="O165" s="167" t="n"/>
      <c r="P165" s="149" t="n"/>
    </row>
    <row r="166">
      <c r="A166" s="150">
        <f>B166&amp;"-iCC"</f>
        <v/>
      </c>
      <c r="B166" s="252" t="inlineStr">
        <is>
          <t>18-PZSL-61204</t>
        </is>
      </c>
      <c r="C166" s="148">
        <f>C165</f>
        <v/>
      </c>
      <c r="D166" s="167" t="inlineStr">
        <is>
          <t>iKA</t>
        </is>
      </c>
      <c r="E166" s="167" t="inlineStr">
        <is>
          <t>-</t>
        </is>
      </c>
      <c r="F166" s="152" t="inlineStr">
        <is>
          <t>-</t>
        </is>
      </c>
      <c r="G166" s="153" t="inlineStr">
        <is>
          <t>-</t>
        </is>
      </c>
      <c r="H166" s="158" t="inlineStr">
        <is>
          <t>18-40-013-iCC</t>
        </is>
      </c>
      <c r="I166" s="148">
        <f>C166</f>
        <v/>
      </c>
      <c r="J166" s="167" t="n"/>
      <c r="K166" s="167" t="n"/>
      <c r="L166" s="167" t="n"/>
      <c r="M166" s="167" t="n"/>
      <c r="N166" s="167" t="n"/>
      <c r="O166" s="167" t="n"/>
      <c r="P166" s="149" t="n"/>
    </row>
    <row r="167">
      <c r="A167" s="150">
        <f>B167&amp;"-iCC"</f>
        <v/>
      </c>
      <c r="B167" s="252" t="inlineStr">
        <is>
          <t>18-PZSL-61210</t>
        </is>
      </c>
      <c r="C167" s="148">
        <f>C166</f>
        <v/>
      </c>
      <c r="D167" s="167" t="inlineStr">
        <is>
          <t>iKA</t>
        </is>
      </c>
      <c r="E167" s="167" t="inlineStr">
        <is>
          <t>-</t>
        </is>
      </c>
      <c r="F167" s="152" t="inlineStr">
        <is>
          <t>-</t>
        </is>
      </c>
      <c r="G167" s="153" t="inlineStr">
        <is>
          <t>-</t>
        </is>
      </c>
      <c r="H167" s="158" t="inlineStr">
        <is>
          <t>18-40-013-iCC</t>
        </is>
      </c>
      <c r="I167" s="148">
        <f>C167</f>
        <v/>
      </c>
      <c r="J167" s="148" t="n"/>
      <c r="K167" s="167" t="n"/>
      <c r="L167" s="167" t="n"/>
      <c r="M167" s="167" t="n"/>
      <c r="N167" s="167" t="n"/>
      <c r="O167" s="167" t="n"/>
      <c r="P167" s="149" t="n"/>
    </row>
    <row r="168">
      <c r="A168" s="150">
        <f>B168&amp;"-iCC"</f>
        <v/>
      </c>
      <c r="B168" s="252" t="inlineStr">
        <is>
          <t>18-PZSL-62104</t>
        </is>
      </c>
      <c r="C168" s="148">
        <f>C167</f>
        <v/>
      </c>
      <c r="D168" s="167" t="inlineStr">
        <is>
          <t>iKA</t>
        </is>
      </c>
      <c r="E168" s="167" t="inlineStr">
        <is>
          <t>-</t>
        </is>
      </c>
      <c r="F168" s="152" t="inlineStr">
        <is>
          <t>-</t>
        </is>
      </c>
      <c r="G168" s="153" t="inlineStr">
        <is>
          <t>-</t>
        </is>
      </c>
      <c r="H168" s="158" t="inlineStr">
        <is>
          <t>18-40-013-iCC</t>
        </is>
      </c>
      <c r="I168" s="148">
        <f>C168</f>
        <v/>
      </c>
      <c r="J168" s="167" t="n"/>
      <c r="K168" s="167" t="n"/>
      <c r="L168" s="167" t="n"/>
      <c r="M168" s="167" t="n"/>
      <c r="N168" s="167" t="n"/>
      <c r="O168" s="167" t="n"/>
      <c r="P168" s="149" t="n"/>
    </row>
    <row r="169">
      <c r="A169" s="150">
        <f>B169&amp;"-iCC"</f>
        <v/>
      </c>
      <c r="B169" s="252" t="inlineStr">
        <is>
          <t>18-FZSL-61201</t>
        </is>
      </c>
      <c r="C169" s="148">
        <f>C168</f>
        <v/>
      </c>
      <c r="D169" s="167" t="inlineStr">
        <is>
          <t>iKA</t>
        </is>
      </c>
      <c r="E169" s="167" t="inlineStr">
        <is>
          <t>-</t>
        </is>
      </c>
      <c r="F169" s="152" t="inlineStr">
        <is>
          <t>-</t>
        </is>
      </c>
      <c r="G169" s="153" t="inlineStr">
        <is>
          <t>-</t>
        </is>
      </c>
      <c r="H169" s="158" t="inlineStr">
        <is>
          <t>18-40-013-iCC</t>
        </is>
      </c>
      <c r="I169" s="148">
        <f>C169</f>
        <v/>
      </c>
      <c r="J169" s="167" t="n"/>
      <c r="K169" s="167" t="n"/>
      <c r="L169" s="167" t="n"/>
      <c r="M169" s="167" t="n"/>
      <c r="N169" s="167" t="n"/>
      <c r="O169" s="167" t="n"/>
      <c r="P169" s="149" t="n"/>
    </row>
    <row r="170">
      <c r="A170" s="150">
        <f>B170&amp;"-iCC"</f>
        <v/>
      </c>
      <c r="B170" s="252" t="inlineStr">
        <is>
          <t>18-FZSL-61202</t>
        </is>
      </c>
      <c r="C170" s="148">
        <f>C169</f>
        <v/>
      </c>
      <c r="D170" s="167" t="inlineStr">
        <is>
          <t>iKA</t>
        </is>
      </c>
      <c r="E170" s="167" t="inlineStr">
        <is>
          <t>-</t>
        </is>
      </c>
      <c r="F170" s="152" t="inlineStr">
        <is>
          <t>-</t>
        </is>
      </c>
      <c r="G170" s="153" t="inlineStr">
        <is>
          <t>-</t>
        </is>
      </c>
      <c r="H170" s="158" t="inlineStr">
        <is>
          <t>18-40-013-iCC</t>
        </is>
      </c>
      <c r="I170" s="148">
        <f>C170</f>
        <v/>
      </c>
      <c r="J170" s="167" t="n"/>
      <c r="K170" s="167" t="n"/>
      <c r="L170" s="167" t="n"/>
      <c r="M170" s="167" t="n"/>
      <c r="N170" s="167" t="n"/>
      <c r="O170" s="167" t="n"/>
      <c r="P170" s="149" t="n"/>
    </row>
    <row r="171">
      <c r="A171" s="150">
        <f>B171&amp;"-iCC"</f>
        <v/>
      </c>
      <c r="B171" s="252" t="inlineStr">
        <is>
          <t>18-LZSL-61201</t>
        </is>
      </c>
      <c r="C171" s="148">
        <f>C170</f>
        <v/>
      </c>
      <c r="D171" s="167" t="inlineStr">
        <is>
          <t>iKA</t>
        </is>
      </c>
      <c r="E171" s="167" t="inlineStr">
        <is>
          <t>-</t>
        </is>
      </c>
      <c r="F171" s="152" t="inlineStr">
        <is>
          <t>-</t>
        </is>
      </c>
      <c r="G171" s="153" t="inlineStr">
        <is>
          <t>-</t>
        </is>
      </c>
      <c r="H171" s="158" t="inlineStr">
        <is>
          <t>18-40-013-iCC</t>
        </is>
      </c>
      <c r="I171" s="148">
        <f>C171</f>
        <v/>
      </c>
      <c r="J171" s="167" t="n"/>
      <c r="K171" s="167" t="n"/>
      <c r="L171" s="167" t="n"/>
      <c r="M171" s="167" t="n"/>
      <c r="N171" s="167" t="n"/>
      <c r="O171" s="167" t="n"/>
      <c r="P171" s="149" t="n"/>
    </row>
    <row r="172">
      <c r="A172" s="150">
        <f>B172&amp;"-iCC"</f>
        <v/>
      </c>
      <c r="B172" s="151" t="inlineStr">
        <is>
          <t>18-LZSL-61202</t>
        </is>
      </c>
      <c r="C172" s="151" t="inlineStr">
        <is>
          <t>18-IJB-40-013</t>
        </is>
      </c>
      <c r="D172" s="167" t="inlineStr">
        <is>
          <t>iKA</t>
        </is>
      </c>
      <c r="E172" s="167" t="inlineStr">
        <is>
          <t>-</t>
        </is>
      </c>
      <c r="F172" s="152" t="inlineStr">
        <is>
          <t>-</t>
        </is>
      </c>
      <c r="G172" s="153" t="inlineStr">
        <is>
          <t>-</t>
        </is>
      </c>
      <c r="H172" s="158" t="inlineStr">
        <is>
          <t>18-40-013-iCC</t>
        </is>
      </c>
      <c r="I172" s="148">
        <f>C172</f>
        <v/>
      </c>
      <c r="J172" s="167" t="n"/>
      <c r="K172" s="167" t="n"/>
      <c r="L172" s="167" t="n"/>
      <c r="M172" s="167" t="n"/>
      <c r="N172" s="167" t="n"/>
      <c r="O172" s="167" t="n"/>
      <c r="P172" s="149" t="n"/>
    </row>
    <row r="173">
      <c r="A173" s="150">
        <f>B173&amp;"-iCC"</f>
        <v/>
      </c>
      <c r="B173" s="151" t="inlineStr">
        <is>
          <t>18-LZSL-61203</t>
        </is>
      </c>
      <c r="C173" s="151" t="inlineStr">
        <is>
          <t>18-IJB-40-013</t>
        </is>
      </c>
      <c r="D173" s="167" t="inlineStr">
        <is>
          <t>iKA</t>
        </is>
      </c>
      <c r="E173" s="167" t="inlineStr">
        <is>
          <t>-</t>
        </is>
      </c>
      <c r="F173" s="152" t="inlineStr">
        <is>
          <t>-</t>
        </is>
      </c>
      <c r="G173" s="153" t="inlineStr">
        <is>
          <t>-</t>
        </is>
      </c>
      <c r="H173" s="158" t="inlineStr">
        <is>
          <t>18-40-013-iCC</t>
        </is>
      </c>
      <c r="I173" s="148">
        <f>C173</f>
        <v/>
      </c>
      <c r="J173" s="167" t="n"/>
      <c r="K173" s="167" t="n"/>
      <c r="L173" s="167" t="n"/>
      <c r="M173" s="167" t="n"/>
      <c r="N173" s="167" t="n"/>
      <c r="O173" s="167" t="n"/>
      <c r="P173" s="149" t="n"/>
    </row>
    <row r="174">
      <c r="A174" s="150" t="inlineStr">
        <is>
          <t>spare</t>
        </is>
      </c>
      <c r="B174" s="252" t="inlineStr">
        <is>
          <t>-</t>
        </is>
      </c>
      <c r="C174" s="151" t="inlineStr">
        <is>
          <t>-</t>
        </is>
      </c>
      <c r="D174" s="167" t="inlineStr">
        <is>
          <t>-</t>
        </is>
      </c>
      <c r="E174" s="167" t="n"/>
      <c r="F174" s="152" t="n"/>
      <c r="G174" s="153" t="n"/>
      <c r="H174" s="147" t="n"/>
      <c r="I174" s="148" t="n"/>
      <c r="J174" s="167" t="n"/>
      <c r="K174" s="167" t="n"/>
      <c r="L174" s="167" t="n"/>
      <c r="M174" s="167" t="n"/>
      <c r="N174" s="167" t="n"/>
      <c r="O174" s="167" t="n"/>
      <c r="P174" s="149" t="n"/>
    </row>
    <row r="175">
      <c r="A175" s="150" t="inlineStr">
        <is>
          <t>spare</t>
        </is>
      </c>
      <c r="B175" s="252" t="inlineStr">
        <is>
          <t>-</t>
        </is>
      </c>
      <c r="C175" s="151" t="inlineStr">
        <is>
          <t>-</t>
        </is>
      </c>
      <c r="D175" s="167" t="inlineStr">
        <is>
          <t>-</t>
        </is>
      </c>
      <c r="E175" s="167" t="n"/>
      <c r="F175" s="167" t="n"/>
      <c r="G175" s="167" t="n"/>
      <c r="H175" s="147" t="n"/>
      <c r="I175" s="148" t="n"/>
      <c r="J175" s="167" t="n"/>
      <c r="K175" s="167" t="n"/>
      <c r="L175" s="167" t="n"/>
      <c r="M175" s="167" t="n"/>
      <c r="N175" s="167" t="n"/>
      <c r="O175" s="167" t="n"/>
      <c r="P175" s="149" t="n"/>
    </row>
    <row r="176">
      <c r="A176" s="150" t="n"/>
      <c r="B176" s="151" t="n"/>
      <c r="C176" s="151" t="n"/>
      <c r="D176" s="167" t="n"/>
      <c r="E176" s="167" t="n"/>
      <c r="F176" s="167" t="n"/>
      <c r="G176" s="154" t="n"/>
      <c r="H176" s="147" t="n"/>
      <c r="I176" s="148" t="n"/>
      <c r="J176" s="167" t="n"/>
      <c r="K176" s="167" t="n"/>
      <c r="L176" s="167" t="n"/>
      <c r="M176" s="167" t="n"/>
      <c r="N176" s="167" t="n"/>
      <c r="O176" s="167" t="n"/>
      <c r="P176" s="149" t="n"/>
    </row>
    <row r="177">
      <c r="A177" s="150">
        <f>B177&amp;"-iCC"</f>
        <v/>
      </c>
      <c r="B177" s="164" t="inlineStr">
        <is>
          <t>18-XZSH-61102</t>
        </is>
      </c>
      <c r="C177" s="148" t="inlineStr">
        <is>
          <t>18-IJB-40-014</t>
        </is>
      </c>
      <c r="D177" s="167" t="inlineStr">
        <is>
          <t>iKA</t>
        </is>
      </c>
      <c r="E177" s="167" t="inlineStr">
        <is>
          <t>-</t>
        </is>
      </c>
      <c r="F177" s="157" t="inlineStr">
        <is>
          <t>-</t>
        </is>
      </c>
      <c r="G177" s="153" t="inlineStr">
        <is>
          <t>-</t>
        </is>
      </c>
      <c r="H177" s="158" t="inlineStr">
        <is>
          <t>18-40-014-iCC</t>
        </is>
      </c>
      <c r="I177" s="148">
        <f>C177</f>
        <v/>
      </c>
      <c r="J177" s="148" t="inlineStr">
        <is>
          <t>PP装置机柜间（DCS）</t>
        </is>
      </c>
      <c r="K177" s="167" t="inlineStr">
        <is>
          <t>MiA12</t>
        </is>
      </c>
      <c r="L177" s="167" t="n">
        <v>146</v>
      </c>
      <c r="M177" s="155" t="n">
        <v>10</v>
      </c>
      <c r="N177" s="167" t="inlineStr">
        <is>
          <t>-</t>
        </is>
      </c>
      <c r="O177" s="167" t="inlineStr">
        <is>
          <t>-</t>
        </is>
      </c>
      <c r="P177" s="149" t="inlineStr">
        <is>
          <t>-</t>
        </is>
      </c>
    </row>
    <row r="178">
      <c r="A178" s="150">
        <f>B178&amp;"-iCC"</f>
        <v/>
      </c>
      <c r="B178" s="164" t="inlineStr">
        <is>
          <t>18-XZSL-61102</t>
        </is>
      </c>
      <c r="C178" s="148">
        <f>C177</f>
        <v/>
      </c>
      <c r="D178" s="167" t="inlineStr">
        <is>
          <t>iKA</t>
        </is>
      </c>
      <c r="E178" s="167" t="inlineStr">
        <is>
          <t>-</t>
        </is>
      </c>
      <c r="F178" s="152" t="inlineStr">
        <is>
          <t>-</t>
        </is>
      </c>
      <c r="G178" s="153" t="inlineStr">
        <is>
          <t>-</t>
        </is>
      </c>
      <c r="H178" s="158" t="inlineStr">
        <is>
          <t>18-40-014-iCC</t>
        </is>
      </c>
      <c r="I178" s="148">
        <f>C178</f>
        <v/>
      </c>
      <c r="J178" s="148" t="n"/>
      <c r="K178" s="167" t="n"/>
      <c r="L178" s="167" t="n"/>
      <c r="M178" s="155" t="n"/>
      <c r="N178" s="167" t="n"/>
      <c r="O178" s="167" t="n"/>
      <c r="P178" s="165" t="n"/>
    </row>
    <row r="179">
      <c r="A179" s="150">
        <f>B179&amp;"-iCC"</f>
        <v/>
      </c>
      <c r="B179" s="164" t="inlineStr">
        <is>
          <t>18-XZSH-61103</t>
        </is>
      </c>
      <c r="C179" s="148">
        <f>C178</f>
        <v/>
      </c>
      <c r="D179" s="167" t="inlineStr">
        <is>
          <t>iKA</t>
        </is>
      </c>
      <c r="E179" s="167" t="inlineStr">
        <is>
          <t>-</t>
        </is>
      </c>
      <c r="F179" s="157" t="inlineStr">
        <is>
          <t>-</t>
        </is>
      </c>
      <c r="G179" s="153" t="inlineStr">
        <is>
          <t>-</t>
        </is>
      </c>
      <c r="H179" s="158" t="inlineStr">
        <is>
          <t>18-40-014-iCC</t>
        </is>
      </c>
      <c r="I179" s="148">
        <f>C179</f>
        <v/>
      </c>
      <c r="J179" s="148" t="n"/>
      <c r="K179" s="167" t="n"/>
      <c r="L179" s="167" t="n"/>
      <c r="M179" s="155" t="n"/>
      <c r="N179" s="167" t="n"/>
      <c r="O179" s="167" t="n"/>
      <c r="P179" s="165" t="n"/>
    </row>
    <row r="180">
      <c r="A180" s="150">
        <f>B180&amp;"-iCC"</f>
        <v/>
      </c>
      <c r="B180" s="164" t="inlineStr">
        <is>
          <t>18-XZSL-61103</t>
        </is>
      </c>
      <c r="C180" s="148">
        <f>C179</f>
        <v/>
      </c>
      <c r="D180" s="167" t="inlineStr">
        <is>
          <t>iKA</t>
        </is>
      </c>
      <c r="E180" s="167" t="inlineStr">
        <is>
          <t>-</t>
        </is>
      </c>
      <c r="F180" s="152" t="inlineStr">
        <is>
          <t>-</t>
        </is>
      </c>
      <c r="G180" s="153" t="inlineStr">
        <is>
          <t>-</t>
        </is>
      </c>
      <c r="H180" s="158" t="inlineStr">
        <is>
          <t>18-40-014-iCC</t>
        </is>
      </c>
      <c r="I180" s="148">
        <f>C180</f>
        <v/>
      </c>
      <c r="J180" s="148" t="n"/>
      <c r="K180" s="167" t="n"/>
      <c r="L180" s="167" t="n"/>
      <c r="M180" s="155" t="n"/>
      <c r="N180" s="167" t="n"/>
      <c r="O180" s="167" t="n"/>
      <c r="P180" s="165" t="n"/>
    </row>
    <row r="181">
      <c r="A181" s="150">
        <f>B181&amp;"-iCC"</f>
        <v/>
      </c>
      <c r="B181" s="164" t="inlineStr">
        <is>
          <t>18-XZSH-61106</t>
        </is>
      </c>
      <c r="C181" s="148">
        <f>C180</f>
        <v/>
      </c>
      <c r="D181" s="167" t="inlineStr">
        <is>
          <t>iKA</t>
        </is>
      </c>
      <c r="E181" s="167" t="inlineStr">
        <is>
          <t>-</t>
        </is>
      </c>
      <c r="F181" s="152" t="inlineStr">
        <is>
          <t>-</t>
        </is>
      </c>
      <c r="G181" s="153" t="inlineStr">
        <is>
          <t>-</t>
        </is>
      </c>
      <c r="H181" s="158" t="inlineStr">
        <is>
          <t>18-40-014-iCC</t>
        </is>
      </c>
      <c r="I181" s="148">
        <f>C181</f>
        <v/>
      </c>
      <c r="J181" s="148" t="n"/>
      <c r="K181" s="167" t="n"/>
      <c r="L181" s="167" t="n"/>
      <c r="M181" s="155" t="n"/>
      <c r="N181" s="167" t="n"/>
      <c r="O181" s="167" t="n"/>
      <c r="P181" s="165" t="n"/>
    </row>
    <row r="182">
      <c r="A182" s="150">
        <f>B182&amp;"-iCC"</f>
        <v/>
      </c>
      <c r="B182" s="164" t="inlineStr">
        <is>
          <t>18-XZSL-61106</t>
        </is>
      </c>
      <c r="C182" s="148">
        <f>C181</f>
        <v/>
      </c>
      <c r="D182" s="167" t="inlineStr">
        <is>
          <t>iKA</t>
        </is>
      </c>
      <c r="E182" s="167" t="inlineStr">
        <is>
          <t>-</t>
        </is>
      </c>
      <c r="F182" s="152" t="inlineStr">
        <is>
          <t>-</t>
        </is>
      </c>
      <c r="G182" s="153" t="inlineStr">
        <is>
          <t>-</t>
        </is>
      </c>
      <c r="H182" s="158" t="inlineStr">
        <is>
          <t>18-40-014-iCC</t>
        </is>
      </c>
      <c r="I182" s="148">
        <f>C182</f>
        <v/>
      </c>
      <c r="J182" s="148" t="n"/>
      <c r="K182" s="167" t="n"/>
      <c r="L182" s="167" t="n"/>
      <c r="M182" s="155" t="n"/>
      <c r="N182" s="167" t="n"/>
      <c r="O182" s="167" t="n"/>
      <c r="P182" s="165" t="n"/>
    </row>
    <row r="183">
      <c r="A183" s="150">
        <f>B183&amp;"-iCC"</f>
        <v/>
      </c>
      <c r="B183" s="164" t="inlineStr">
        <is>
          <t>18-XZSH-61201</t>
        </is>
      </c>
      <c r="C183" s="148">
        <f>C182</f>
        <v/>
      </c>
      <c r="D183" s="167" t="inlineStr">
        <is>
          <t>iKA</t>
        </is>
      </c>
      <c r="E183" s="167" t="inlineStr">
        <is>
          <t>-</t>
        </is>
      </c>
      <c r="F183" s="152" t="inlineStr">
        <is>
          <t>-</t>
        </is>
      </c>
      <c r="G183" s="153" t="inlineStr">
        <is>
          <t>-</t>
        </is>
      </c>
      <c r="H183" s="158" t="inlineStr">
        <is>
          <t>18-40-014-iCC</t>
        </is>
      </c>
      <c r="I183" s="148">
        <f>C183</f>
        <v/>
      </c>
      <c r="J183" s="148" t="n"/>
      <c r="K183" s="167" t="n"/>
      <c r="L183" s="167" t="n"/>
      <c r="M183" s="155" t="n"/>
      <c r="N183" s="167" t="n"/>
      <c r="O183" s="167" t="n"/>
      <c r="P183" s="165" t="n"/>
    </row>
    <row r="184">
      <c r="A184" s="150">
        <f>B184&amp;"-iCC"</f>
        <v/>
      </c>
      <c r="B184" s="164" t="inlineStr">
        <is>
          <t>18-XZSL-61201</t>
        </is>
      </c>
      <c r="C184" s="148">
        <f>C183</f>
        <v/>
      </c>
      <c r="D184" s="167" t="inlineStr">
        <is>
          <t>iKA</t>
        </is>
      </c>
      <c r="E184" s="167" t="inlineStr">
        <is>
          <t>-</t>
        </is>
      </c>
      <c r="F184" s="152" t="inlineStr">
        <is>
          <t>-</t>
        </is>
      </c>
      <c r="G184" s="153" t="inlineStr">
        <is>
          <t>-</t>
        </is>
      </c>
      <c r="H184" s="158" t="inlineStr">
        <is>
          <t>18-40-014-iCC</t>
        </is>
      </c>
      <c r="I184" s="148">
        <f>C184</f>
        <v/>
      </c>
      <c r="J184" s="148" t="n"/>
      <c r="K184" s="167" t="n"/>
      <c r="L184" s="167" t="n"/>
      <c r="M184" s="155" t="n"/>
      <c r="N184" s="167" t="n"/>
      <c r="O184" s="167" t="n"/>
      <c r="P184" s="165" t="n"/>
    </row>
    <row r="185">
      <c r="A185" s="150">
        <f>B185&amp;"-iCC"</f>
        <v/>
      </c>
      <c r="B185" s="151" t="inlineStr">
        <is>
          <t>18-XZSH-61206</t>
        </is>
      </c>
      <c r="C185" s="151">
        <f>C177</f>
        <v/>
      </c>
      <c r="D185" s="167" t="inlineStr">
        <is>
          <t>iKA</t>
        </is>
      </c>
      <c r="E185" s="167" t="inlineStr">
        <is>
          <t>-</t>
        </is>
      </c>
      <c r="F185" s="152" t="inlineStr">
        <is>
          <t>-</t>
        </is>
      </c>
      <c r="G185" s="153" t="inlineStr">
        <is>
          <t>-</t>
        </is>
      </c>
      <c r="H185" s="158" t="inlineStr">
        <is>
          <t>18-40-014-iCC</t>
        </is>
      </c>
      <c r="I185" s="148">
        <f>C185</f>
        <v/>
      </c>
      <c r="J185" s="148" t="n"/>
      <c r="K185" s="167" t="n"/>
      <c r="L185" s="167" t="n"/>
      <c r="M185" s="155" t="n"/>
      <c r="N185" s="167" t="n"/>
      <c r="O185" s="167" t="n"/>
      <c r="P185" s="165" t="n"/>
    </row>
    <row r="186">
      <c r="A186" s="150">
        <f>B186&amp;"-iCC"</f>
        <v/>
      </c>
      <c r="B186" s="151" t="inlineStr">
        <is>
          <t>18-XZSL-61206</t>
        </is>
      </c>
      <c r="C186" s="151">
        <f>C177</f>
        <v/>
      </c>
      <c r="D186" s="167" t="inlineStr">
        <is>
          <t>iKA</t>
        </is>
      </c>
      <c r="E186" s="167" t="inlineStr">
        <is>
          <t>-</t>
        </is>
      </c>
      <c r="F186" s="152" t="inlineStr">
        <is>
          <t>-</t>
        </is>
      </c>
      <c r="G186" s="153" t="inlineStr">
        <is>
          <t>-</t>
        </is>
      </c>
      <c r="H186" s="158" t="inlineStr">
        <is>
          <t>18-40-014-iCC</t>
        </is>
      </c>
      <c r="I186" s="148">
        <f>C186</f>
        <v/>
      </c>
      <c r="J186" s="148" t="n"/>
      <c r="K186" s="167" t="n"/>
      <c r="L186" s="167" t="n"/>
      <c r="M186" s="155" t="n"/>
      <c r="N186" s="167" t="n"/>
      <c r="O186" s="167" t="n"/>
      <c r="P186" s="165" t="n"/>
    </row>
    <row r="187">
      <c r="A187" s="166" t="inlineStr">
        <is>
          <t>spare</t>
        </is>
      </c>
      <c r="B187" s="164" t="n"/>
      <c r="C187" s="148" t="n"/>
      <c r="D187" s="167" t="n"/>
      <c r="E187" s="167" t="n"/>
      <c r="F187" s="167" t="n"/>
      <c r="G187" s="154" t="n"/>
      <c r="H187" s="147" t="n"/>
      <c r="I187" s="148" t="n"/>
      <c r="J187" s="148" t="n"/>
      <c r="K187" s="167" t="n"/>
      <c r="L187" s="167" t="n"/>
      <c r="M187" s="155" t="n"/>
      <c r="N187" s="167" t="n"/>
      <c r="O187" s="167" t="n"/>
      <c r="P187" s="165" t="n"/>
    </row>
    <row r="188">
      <c r="A188" s="166" t="inlineStr">
        <is>
          <t>spare</t>
        </is>
      </c>
      <c r="B188" s="164" t="n"/>
      <c r="C188" s="148" t="n"/>
      <c r="D188" s="167" t="n"/>
      <c r="E188" s="167" t="n"/>
      <c r="F188" s="167" t="n"/>
      <c r="G188" s="154" t="n"/>
      <c r="H188" s="147" t="n"/>
      <c r="I188" s="148" t="n"/>
      <c r="J188" s="148" t="n"/>
      <c r="K188" s="167" t="n"/>
      <c r="L188" s="167" t="n"/>
      <c r="M188" s="155" t="n"/>
      <c r="N188" s="167" t="n"/>
      <c r="O188" s="167" t="n"/>
      <c r="P188" s="165" t="n"/>
    </row>
    <row r="189">
      <c r="A189" s="166" t="n"/>
      <c r="B189" s="164" t="n"/>
      <c r="C189" s="148" t="n"/>
      <c r="D189" s="167" t="n"/>
      <c r="E189" s="167" t="n"/>
      <c r="F189" s="167" t="n"/>
      <c r="G189" s="154" t="n"/>
      <c r="H189" s="147" t="n"/>
      <c r="I189" s="148" t="n"/>
      <c r="J189" s="148" t="n"/>
      <c r="K189" s="167" t="n"/>
      <c r="L189" s="167" t="n"/>
      <c r="M189" s="155" t="n"/>
      <c r="N189" s="167" t="n"/>
      <c r="O189" s="167" t="n"/>
      <c r="P189" s="165" t="n"/>
    </row>
    <row r="190">
      <c r="A190" s="150">
        <f>B190&amp;"-iSC"</f>
        <v/>
      </c>
      <c r="B190" s="164" t="inlineStr">
        <is>
          <t>18-TT-61104</t>
        </is>
      </c>
      <c r="C190" s="151" t="inlineStr">
        <is>
          <t>18-IJB-40-015</t>
        </is>
      </c>
      <c r="D190" s="167" t="inlineStr">
        <is>
          <t>iKA</t>
        </is>
      </c>
      <c r="E190" s="167" t="inlineStr">
        <is>
          <t>-</t>
        </is>
      </c>
      <c r="F190" s="168" t="inlineStr">
        <is>
          <t>-</t>
        </is>
      </c>
      <c r="G190" s="153" t="inlineStr">
        <is>
          <t>-</t>
        </is>
      </c>
      <c r="H190" s="158" t="inlineStr">
        <is>
          <t>18-40-015-iSC</t>
        </is>
      </c>
      <c r="I190" s="148">
        <f>C190</f>
        <v/>
      </c>
      <c r="J190" s="148" t="inlineStr">
        <is>
          <t>PP装置机柜间（DCS）</t>
        </is>
      </c>
      <c r="K190" s="167" t="inlineStr">
        <is>
          <t>MiA12</t>
        </is>
      </c>
      <c r="L190" s="167" t="n">
        <v>145</v>
      </c>
      <c r="M190" s="155" t="n">
        <v>8</v>
      </c>
      <c r="N190" s="167" t="inlineStr">
        <is>
          <t>300x200</t>
        </is>
      </c>
      <c r="O190" s="167" t="n">
        <v>6</v>
      </c>
      <c r="P190" s="149" t="inlineStr">
        <is>
          <t>-</t>
        </is>
      </c>
    </row>
    <row r="191">
      <c r="A191" s="150">
        <f>B191&amp;"-iSC"</f>
        <v/>
      </c>
      <c r="B191" s="164" t="inlineStr">
        <is>
          <t>18-TT-61105</t>
        </is>
      </c>
      <c r="C191" s="151">
        <f>C190</f>
        <v/>
      </c>
      <c r="D191" s="167" t="inlineStr">
        <is>
          <t>iKA</t>
        </is>
      </c>
      <c r="E191" s="167" t="inlineStr">
        <is>
          <t>-</t>
        </is>
      </c>
      <c r="F191" s="168" t="inlineStr">
        <is>
          <t>-</t>
        </is>
      </c>
      <c r="G191" s="153" t="inlineStr">
        <is>
          <t>-</t>
        </is>
      </c>
      <c r="H191" s="158" t="inlineStr">
        <is>
          <t>18-40-015-iSC</t>
        </is>
      </c>
      <c r="I191" s="148">
        <f>C191</f>
        <v/>
      </c>
      <c r="J191" s="148" t="n"/>
      <c r="K191" s="167" t="n"/>
      <c r="L191" s="167" t="n"/>
      <c r="M191" s="155" t="n"/>
      <c r="N191" s="167" t="n"/>
      <c r="O191" s="167" t="n"/>
      <c r="P191" s="169" t="n"/>
    </row>
    <row r="192">
      <c r="A192" s="150">
        <f>B192&amp;"-iSC"</f>
        <v/>
      </c>
      <c r="B192" s="164" t="inlineStr">
        <is>
          <t>18-TT-61106</t>
        </is>
      </c>
      <c r="C192" s="151">
        <f>C191</f>
        <v/>
      </c>
      <c r="D192" s="167" t="inlineStr">
        <is>
          <t>iKA</t>
        </is>
      </c>
      <c r="E192" s="167" t="inlineStr">
        <is>
          <t>-</t>
        </is>
      </c>
      <c r="F192" s="168" t="inlineStr">
        <is>
          <t>-</t>
        </is>
      </c>
      <c r="G192" s="153" t="inlineStr">
        <is>
          <t>-</t>
        </is>
      </c>
      <c r="H192" s="158" t="inlineStr">
        <is>
          <t>18-40-015-iSC</t>
        </is>
      </c>
      <c r="I192" s="148">
        <f>C192</f>
        <v/>
      </c>
      <c r="J192" s="148" t="n"/>
      <c r="K192" s="167" t="n"/>
      <c r="L192" s="167" t="n"/>
      <c r="M192" s="155" t="n"/>
      <c r="N192" s="167" t="n"/>
      <c r="O192" s="167" t="n"/>
      <c r="P192" s="169" t="n"/>
    </row>
    <row r="193">
      <c r="A193" s="150">
        <f>B193&amp;"-iSC"</f>
        <v/>
      </c>
      <c r="B193" s="164" t="inlineStr">
        <is>
          <t>18-TT-62101</t>
        </is>
      </c>
      <c r="C193" s="151">
        <f>C192</f>
        <v/>
      </c>
      <c r="D193" s="167" t="inlineStr">
        <is>
          <t>iKA</t>
        </is>
      </c>
      <c r="E193" s="167" t="inlineStr">
        <is>
          <t>-</t>
        </is>
      </c>
      <c r="F193" s="168" t="inlineStr">
        <is>
          <t>-</t>
        </is>
      </c>
      <c r="G193" s="153" t="inlineStr">
        <is>
          <t>-</t>
        </is>
      </c>
      <c r="H193" s="158" t="inlineStr">
        <is>
          <t>18-40-015-iSC</t>
        </is>
      </c>
      <c r="I193" s="148">
        <f>C193</f>
        <v/>
      </c>
      <c r="J193" s="148" t="n"/>
      <c r="K193" s="167" t="n"/>
      <c r="L193" s="167" t="n"/>
      <c r="M193" s="155" t="n"/>
      <c r="N193" s="167" t="n"/>
      <c r="O193" s="167" t="n"/>
      <c r="P193" s="169" t="n"/>
    </row>
    <row r="194">
      <c r="A194" s="150">
        <f>B194&amp;"-iSC"</f>
        <v/>
      </c>
      <c r="B194" s="164" t="inlineStr">
        <is>
          <t>18-TT-62102</t>
        </is>
      </c>
      <c r="C194" s="151">
        <f>C193</f>
        <v/>
      </c>
      <c r="D194" s="167" t="inlineStr">
        <is>
          <t>iKA</t>
        </is>
      </c>
      <c r="E194" s="167" t="inlineStr">
        <is>
          <t>-</t>
        </is>
      </c>
      <c r="F194" s="168" t="inlineStr">
        <is>
          <t>-</t>
        </is>
      </c>
      <c r="G194" s="153" t="inlineStr">
        <is>
          <t>-</t>
        </is>
      </c>
      <c r="H194" s="158" t="inlineStr">
        <is>
          <t>18-40-015-iSC</t>
        </is>
      </c>
      <c r="I194" s="148">
        <f>C194</f>
        <v/>
      </c>
      <c r="J194" s="148" t="n"/>
      <c r="K194" s="167" t="n"/>
      <c r="L194" s="167" t="n"/>
      <c r="M194" s="155" t="n"/>
      <c r="N194" s="167" t="n"/>
      <c r="O194" s="167" t="n"/>
      <c r="P194" s="169" t="n"/>
    </row>
    <row r="195">
      <c r="A195" s="150">
        <f>B195&amp;"-iSC"</f>
        <v/>
      </c>
      <c r="B195" s="164" t="inlineStr">
        <is>
          <t>18-TT-62103</t>
        </is>
      </c>
      <c r="C195" s="151">
        <f>C194</f>
        <v/>
      </c>
      <c r="D195" s="167" t="inlineStr">
        <is>
          <t>iKA</t>
        </is>
      </c>
      <c r="E195" s="167" t="inlineStr">
        <is>
          <t>-</t>
        </is>
      </c>
      <c r="F195" s="168" t="inlineStr">
        <is>
          <t>-</t>
        </is>
      </c>
      <c r="G195" s="153" t="inlineStr">
        <is>
          <t>-</t>
        </is>
      </c>
      <c r="H195" s="158" t="inlineStr">
        <is>
          <t>18-40-015-iSC</t>
        </is>
      </c>
      <c r="I195" s="148">
        <f>C195</f>
        <v/>
      </c>
      <c r="J195" s="148" t="n"/>
      <c r="K195" s="167" t="n"/>
      <c r="L195" s="167" t="n"/>
      <c r="M195" s="155" t="n"/>
      <c r="N195" s="167" t="n"/>
      <c r="O195" s="167" t="n"/>
      <c r="P195" s="169" t="n"/>
    </row>
    <row r="196">
      <c r="A196" s="150">
        <f>B196&amp;"-iSC"</f>
        <v/>
      </c>
      <c r="B196" s="164" t="inlineStr">
        <is>
          <t>18-TT-62104</t>
        </is>
      </c>
      <c r="C196" s="151">
        <f>C195</f>
        <v/>
      </c>
      <c r="D196" s="167" t="inlineStr">
        <is>
          <t>iKA</t>
        </is>
      </c>
      <c r="E196" s="167" t="inlineStr">
        <is>
          <t>-</t>
        </is>
      </c>
      <c r="F196" s="168" t="inlineStr">
        <is>
          <t>-</t>
        </is>
      </c>
      <c r="G196" s="153" t="inlineStr">
        <is>
          <t>-</t>
        </is>
      </c>
      <c r="H196" s="158" t="inlineStr">
        <is>
          <t>18-40-015-iSC</t>
        </is>
      </c>
      <c r="I196" s="148">
        <f>C196</f>
        <v/>
      </c>
      <c r="J196" s="148" t="n"/>
      <c r="K196" s="167" t="n"/>
      <c r="L196" s="167" t="n"/>
      <c r="M196" s="155" t="n"/>
      <c r="N196" s="167" t="n"/>
      <c r="O196" s="167" t="n"/>
      <c r="P196" s="169" t="n"/>
    </row>
    <row r="197">
      <c r="A197" s="150">
        <f>B197&amp;"-iSC"</f>
        <v/>
      </c>
      <c r="B197" s="164" t="inlineStr">
        <is>
          <t>18-PT-61103</t>
        </is>
      </c>
      <c r="C197" s="151">
        <f>C196</f>
        <v/>
      </c>
      <c r="D197" s="167" t="inlineStr">
        <is>
          <t>iKA</t>
        </is>
      </c>
      <c r="E197" s="167" t="inlineStr">
        <is>
          <t>-</t>
        </is>
      </c>
      <c r="F197" s="157" t="inlineStr">
        <is>
          <t>-</t>
        </is>
      </c>
      <c r="G197" s="153" t="inlineStr">
        <is>
          <t>-</t>
        </is>
      </c>
      <c r="H197" s="158" t="inlineStr">
        <is>
          <t>18-40-015-iSC</t>
        </is>
      </c>
      <c r="I197" s="148">
        <f>C197</f>
        <v/>
      </c>
      <c r="J197" s="148" t="n"/>
      <c r="K197" s="167" t="n"/>
      <c r="L197" s="167" t="n"/>
      <c r="M197" s="155" t="n"/>
      <c r="N197" s="167" t="n"/>
      <c r="O197" s="167" t="n"/>
      <c r="P197" s="169" t="n"/>
    </row>
    <row r="198">
      <c r="A198" s="166" t="inlineStr">
        <is>
          <t>spare</t>
        </is>
      </c>
      <c r="B198" s="152" t="inlineStr">
        <is>
          <t>-</t>
        </is>
      </c>
      <c r="C198" s="152" t="inlineStr">
        <is>
          <t>-</t>
        </is>
      </c>
      <c r="D198" s="152" t="inlineStr">
        <is>
          <t>-</t>
        </is>
      </c>
      <c r="E198" s="152" t="n"/>
      <c r="F198" s="152" t="n"/>
      <c r="G198" s="152" t="n"/>
      <c r="H198" s="147" t="n"/>
      <c r="I198" s="148" t="n"/>
      <c r="J198" s="148" t="n"/>
      <c r="K198" s="167" t="n"/>
      <c r="L198" s="167" t="n"/>
      <c r="M198" s="155" t="n"/>
      <c r="N198" s="167" t="n"/>
      <c r="O198" s="167" t="n"/>
      <c r="P198" s="165" t="n"/>
    </row>
    <row r="199">
      <c r="A199" s="166" t="inlineStr">
        <is>
          <t>spare</t>
        </is>
      </c>
      <c r="B199" s="152" t="inlineStr">
        <is>
          <t>-</t>
        </is>
      </c>
      <c r="C199" s="152" t="inlineStr">
        <is>
          <t>-</t>
        </is>
      </c>
      <c r="D199" s="152" t="inlineStr">
        <is>
          <t>-</t>
        </is>
      </c>
      <c r="E199" s="152" t="n"/>
      <c r="F199" s="152" t="n"/>
      <c r="G199" s="152" t="n"/>
      <c r="H199" s="147" t="n"/>
      <c r="I199" s="148" t="n"/>
      <c r="J199" s="148" t="n"/>
      <c r="K199" s="167" t="n"/>
      <c r="L199" s="167" t="n"/>
      <c r="M199" s="155" t="n"/>
      <c r="N199" s="167" t="n"/>
      <c r="O199" s="167" t="n"/>
      <c r="P199" s="165" t="n"/>
    </row>
    <row r="200">
      <c r="A200" s="166" t="inlineStr">
        <is>
          <t>spare</t>
        </is>
      </c>
      <c r="B200" s="152" t="inlineStr">
        <is>
          <t>-</t>
        </is>
      </c>
      <c r="C200" s="152" t="inlineStr">
        <is>
          <t>-</t>
        </is>
      </c>
      <c r="D200" s="152" t="inlineStr">
        <is>
          <t>-</t>
        </is>
      </c>
      <c r="E200" s="152" t="n"/>
      <c r="F200" s="152" t="n"/>
      <c r="G200" s="152" t="n"/>
      <c r="H200" s="147" t="n"/>
      <c r="I200" s="148" t="n"/>
      <c r="J200" s="148" t="n"/>
      <c r="K200" s="167" t="n"/>
      <c r="L200" s="167" t="n"/>
      <c r="M200" s="155" t="n"/>
      <c r="N200" s="167" t="n"/>
      <c r="O200" s="167" t="n"/>
      <c r="P200" s="165" t="n"/>
    </row>
    <row r="201">
      <c r="A201" s="166" t="inlineStr">
        <is>
          <t>spare</t>
        </is>
      </c>
      <c r="B201" s="152" t="inlineStr">
        <is>
          <t>-</t>
        </is>
      </c>
      <c r="C201" s="152" t="inlineStr">
        <is>
          <t>-</t>
        </is>
      </c>
      <c r="D201" s="152" t="inlineStr">
        <is>
          <t>-</t>
        </is>
      </c>
      <c r="E201" s="152" t="n"/>
      <c r="F201" s="152" t="n"/>
      <c r="G201" s="152" t="n"/>
      <c r="H201" s="147" t="n"/>
      <c r="I201" s="148" t="n"/>
      <c r="J201" s="148" t="n"/>
      <c r="K201" s="167" t="n"/>
      <c r="L201" s="167" t="n"/>
      <c r="M201" s="155" t="n"/>
      <c r="N201" s="167" t="n"/>
      <c r="O201" s="167" t="n"/>
      <c r="P201" s="165" t="n"/>
    </row>
    <row r="202">
      <c r="A202" s="166" t="n"/>
      <c r="B202" s="164" t="n"/>
      <c r="C202" s="148" t="n"/>
      <c r="D202" s="167" t="n"/>
      <c r="E202" s="167" t="n"/>
      <c r="F202" s="167" t="n"/>
      <c r="G202" s="154" t="n"/>
      <c r="H202" s="147" t="n"/>
      <c r="I202" s="148" t="n"/>
      <c r="J202" s="148" t="n"/>
      <c r="K202" s="167" t="n"/>
      <c r="L202" s="167" t="n"/>
      <c r="M202" s="155" t="n"/>
      <c r="N202" s="167" t="n"/>
      <c r="O202" s="167" t="n"/>
      <c r="P202" s="165" t="n"/>
    </row>
    <row r="203">
      <c r="A203" s="150">
        <f>B203&amp;"-iSC"</f>
        <v/>
      </c>
      <c r="B203" s="151" t="inlineStr">
        <is>
          <t>18-TT-61103</t>
        </is>
      </c>
      <c r="C203" s="151" t="inlineStr">
        <is>
          <t>18-IJB-40-016</t>
        </is>
      </c>
      <c r="D203" s="167" t="inlineStr">
        <is>
          <t>iKA</t>
        </is>
      </c>
      <c r="E203" s="167" t="inlineStr">
        <is>
          <t>-</t>
        </is>
      </c>
      <c r="F203" s="157" t="inlineStr">
        <is>
          <t>-</t>
        </is>
      </c>
      <c r="G203" s="153" t="inlineStr">
        <is>
          <t>-</t>
        </is>
      </c>
      <c r="H203" s="158" t="inlineStr">
        <is>
          <t>18-40-016-iSC</t>
        </is>
      </c>
      <c r="I203" s="148">
        <f>C203</f>
        <v/>
      </c>
      <c r="J203" s="148" t="inlineStr">
        <is>
          <t>PP装置机柜间（DCS）</t>
        </is>
      </c>
      <c r="K203" s="167" t="inlineStr">
        <is>
          <t>MiA8</t>
        </is>
      </c>
      <c r="L203" s="167" t="n">
        <v>145</v>
      </c>
      <c r="M203" s="167" t="n">
        <v>7</v>
      </c>
      <c r="N203" s="167" t="inlineStr">
        <is>
          <t>-</t>
        </is>
      </c>
      <c r="O203" s="167" t="inlineStr">
        <is>
          <t>-</t>
        </is>
      </c>
      <c r="P203" s="149" t="inlineStr">
        <is>
          <t>-</t>
        </is>
      </c>
    </row>
    <row r="204">
      <c r="A204" s="150">
        <f>B204&amp;"-iSC"</f>
        <v/>
      </c>
      <c r="B204" s="151" t="inlineStr">
        <is>
          <t>18-TT-61201</t>
        </is>
      </c>
      <c r="C204" s="151">
        <f>C203</f>
        <v/>
      </c>
      <c r="D204" s="167" t="inlineStr">
        <is>
          <t>iKA</t>
        </is>
      </c>
      <c r="E204" s="167" t="inlineStr">
        <is>
          <t>-</t>
        </is>
      </c>
      <c r="F204" s="152" t="inlineStr">
        <is>
          <t>-</t>
        </is>
      </c>
      <c r="G204" s="153" t="inlineStr">
        <is>
          <t>-</t>
        </is>
      </c>
      <c r="H204" s="158" t="inlineStr">
        <is>
          <t>18-40-016-iSC</t>
        </is>
      </c>
      <c r="I204" s="148">
        <f>C204</f>
        <v/>
      </c>
      <c r="J204" s="167" t="n"/>
      <c r="K204" s="167" t="n"/>
      <c r="L204" s="167" t="n"/>
      <c r="M204" s="167" t="n"/>
      <c r="N204" s="167" t="n"/>
      <c r="O204" s="167" t="n"/>
      <c r="P204" s="169" t="n"/>
    </row>
    <row r="205">
      <c r="A205" s="150">
        <f>B205&amp;"-iSC"</f>
        <v/>
      </c>
      <c r="B205" s="151" t="inlineStr">
        <is>
          <t>18-TT-61209</t>
        </is>
      </c>
      <c r="C205" s="151">
        <f>C204</f>
        <v/>
      </c>
      <c r="D205" s="167" t="inlineStr">
        <is>
          <t>iKA</t>
        </is>
      </c>
      <c r="E205" s="167" t="inlineStr">
        <is>
          <t>-</t>
        </is>
      </c>
      <c r="F205" s="152" t="inlineStr">
        <is>
          <t>-</t>
        </is>
      </c>
      <c r="G205" s="153" t="inlineStr">
        <is>
          <t>-</t>
        </is>
      </c>
      <c r="H205" s="158" t="inlineStr">
        <is>
          <t>18-40-016-iSC</t>
        </is>
      </c>
      <c r="I205" s="148">
        <f>C205</f>
        <v/>
      </c>
      <c r="J205" s="167" t="n"/>
      <c r="K205" s="167" t="n"/>
      <c r="L205" s="167" t="n"/>
      <c r="M205" s="167" t="n"/>
      <c r="N205" s="167" t="n"/>
      <c r="O205" s="167" t="n"/>
      <c r="P205" s="169" t="n"/>
    </row>
    <row r="206">
      <c r="A206" s="150">
        <f>B206&amp;"-iSC"</f>
        <v/>
      </c>
      <c r="B206" s="151" t="inlineStr">
        <is>
          <t>18-PT-63104</t>
        </is>
      </c>
      <c r="C206" s="151">
        <f>C205</f>
        <v/>
      </c>
      <c r="D206" s="167" t="inlineStr">
        <is>
          <t>iKA</t>
        </is>
      </c>
      <c r="E206" s="167" t="inlineStr">
        <is>
          <t>-</t>
        </is>
      </c>
      <c r="F206" s="157" t="inlineStr">
        <is>
          <t>-</t>
        </is>
      </c>
      <c r="G206" s="153" t="inlineStr">
        <is>
          <t>-</t>
        </is>
      </c>
      <c r="H206" s="158" t="inlineStr">
        <is>
          <t>18-40-016-iSC</t>
        </is>
      </c>
      <c r="I206" s="148">
        <f>C206</f>
        <v/>
      </c>
      <c r="J206" s="148" t="n"/>
      <c r="K206" s="167" t="n"/>
      <c r="L206" s="167" t="n"/>
      <c r="M206" s="167" t="n"/>
      <c r="N206" s="167" t="n"/>
      <c r="O206" s="167" t="n"/>
      <c r="P206" s="169" t="n"/>
    </row>
    <row r="207">
      <c r="A207" s="150">
        <f>B207&amp;"-iSC"</f>
        <v/>
      </c>
      <c r="B207" s="151" t="inlineStr">
        <is>
          <t>18-PDT-61211</t>
        </is>
      </c>
      <c r="C207" s="151">
        <f>C206</f>
        <v/>
      </c>
      <c r="D207" s="167" t="inlineStr">
        <is>
          <t>iKA</t>
        </is>
      </c>
      <c r="E207" s="167" t="inlineStr">
        <is>
          <t>-</t>
        </is>
      </c>
      <c r="F207" s="152" t="inlineStr">
        <is>
          <t>-</t>
        </is>
      </c>
      <c r="G207" s="153" t="inlineStr">
        <is>
          <t>-</t>
        </is>
      </c>
      <c r="H207" s="158" t="inlineStr">
        <is>
          <t>18-40-016-iSC</t>
        </is>
      </c>
      <c r="I207" s="148">
        <f>C207</f>
        <v/>
      </c>
      <c r="J207" s="167" t="n"/>
      <c r="K207" s="167" t="n"/>
      <c r="L207" s="167" t="n"/>
      <c r="M207" s="167" t="n"/>
      <c r="N207" s="167" t="n"/>
      <c r="O207" s="167" t="n"/>
      <c r="P207" s="169" t="n"/>
    </row>
    <row r="208">
      <c r="A208" s="150">
        <f>B208&amp;"-iSC"</f>
        <v/>
      </c>
      <c r="B208" s="151" t="inlineStr">
        <is>
          <t>18-FT-62202</t>
        </is>
      </c>
      <c r="C208" s="151">
        <f>C207</f>
        <v/>
      </c>
      <c r="D208" s="167" t="inlineStr">
        <is>
          <t>iKA</t>
        </is>
      </c>
      <c r="E208" s="167" t="inlineStr">
        <is>
          <t>-</t>
        </is>
      </c>
      <c r="F208" s="152" t="inlineStr">
        <is>
          <t>-</t>
        </is>
      </c>
      <c r="G208" s="153" t="inlineStr">
        <is>
          <t>-</t>
        </is>
      </c>
      <c r="H208" s="158" t="inlineStr">
        <is>
          <t>18-40-016-iSC</t>
        </is>
      </c>
      <c r="I208" s="148">
        <f>C208</f>
        <v/>
      </c>
      <c r="J208" s="167" t="n"/>
      <c r="K208" s="167" t="n"/>
      <c r="L208" s="167" t="n"/>
      <c r="M208" s="167" t="n"/>
      <c r="N208" s="167" t="n"/>
      <c r="O208" s="167" t="n"/>
      <c r="P208" s="169" t="n"/>
    </row>
    <row r="209">
      <c r="A209" s="150">
        <f>B209&amp;"-iSC"</f>
        <v/>
      </c>
      <c r="B209" s="151" t="inlineStr">
        <is>
          <t>18-LT-61202</t>
        </is>
      </c>
      <c r="C209" s="151">
        <f>C208</f>
        <v/>
      </c>
      <c r="D209" s="167" t="inlineStr">
        <is>
          <t>iKA</t>
        </is>
      </c>
      <c r="E209" s="167" t="inlineStr">
        <is>
          <t>-</t>
        </is>
      </c>
      <c r="F209" s="152" t="inlineStr">
        <is>
          <t>-</t>
        </is>
      </c>
      <c r="G209" s="153" t="inlineStr">
        <is>
          <t>-</t>
        </is>
      </c>
      <c r="H209" s="158" t="inlineStr">
        <is>
          <t>18-40-016-iSC</t>
        </is>
      </c>
      <c r="I209" s="148">
        <f>C209</f>
        <v/>
      </c>
      <c r="J209" s="167" t="n"/>
      <c r="K209" s="167" t="n"/>
      <c r="L209" s="167" t="n"/>
      <c r="M209" s="167" t="n"/>
      <c r="N209" s="167" t="n"/>
      <c r="O209" s="167" t="n"/>
      <c r="P209" s="169" t="n"/>
    </row>
    <row r="210">
      <c r="A210" s="150" t="inlineStr">
        <is>
          <t>spare</t>
        </is>
      </c>
      <c r="B210" s="252" t="inlineStr">
        <is>
          <t>-</t>
        </is>
      </c>
      <c r="C210" s="151" t="inlineStr">
        <is>
          <t>-</t>
        </is>
      </c>
      <c r="D210" s="167" t="inlineStr">
        <is>
          <t>-</t>
        </is>
      </c>
      <c r="E210" s="167" t="n"/>
      <c r="F210" s="167" t="n"/>
      <c r="G210" s="154" t="n"/>
      <c r="H210" s="147" t="n"/>
      <c r="I210" s="148" t="n"/>
      <c r="J210" s="148" t="n"/>
      <c r="K210" s="167" t="n"/>
      <c r="L210" s="167" t="n"/>
      <c r="M210" s="155" t="n"/>
      <c r="N210" s="167" t="n"/>
      <c r="O210" s="167" t="n"/>
      <c r="P210" s="149" t="n"/>
    </row>
    <row r="211">
      <c r="A211" s="150" t="n"/>
      <c r="B211" s="151" t="n"/>
      <c r="C211" s="151" t="n"/>
      <c r="D211" s="167" t="n"/>
      <c r="E211" s="167" t="n"/>
      <c r="F211" s="167" t="n"/>
      <c r="G211" s="154" t="n"/>
      <c r="H211" s="147" t="n"/>
      <c r="I211" s="148" t="n"/>
      <c r="J211" s="167" t="n"/>
      <c r="K211" s="167" t="n"/>
      <c r="L211" s="167" t="n"/>
      <c r="M211" s="167" t="n"/>
      <c r="N211" s="167" t="n"/>
      <c r="O211" s="167" t="n"/>
      <c r="P211" s="149" t="n"/>
    </row>
    <row r="212">
      <c r="A212" s="150">
        <f>B212&amp;"-iSC"</f>
        <v/>
      </c>
      <c r="B212" s="151" t="inlineStr">
        <is>
          <t>18-TV-62202</t>
        </is>
      </c>
      <c r="C212" s="151" t="inlineStr">
        <is>
          <t>18-IJB-40-017</t>
        </is>
      </c>
      <c r="D212" s="167" t="inlineStr">
        <is>
          <t>iKA</t>
        </is>
      </c>
      <c r="E212" s="167" t="inlineStr">
        <is>
          <t>-</t>
        </is>
      </c>
      <c r="F212" s="152" t="inlineStr">
        <is>
          <t>-</t>
        </is>
      </c>
      <c r="G212" s="153" t="inlineStr">
        <is>
          <t>-</t>
        </is>
      </c>
      <c r="H212" s="158" t="inlineStr">
        <is>
          <t>18-40-017-iSC</t>
        </is>
      </c>
      <c r="I212" s="148">
        <f>C212</f>
        <v/>
      </c>
      <c r="J212" s="148" t="inlineStr">
        <is>
          <t>PP装置机柜间（DCS）</t>
        </is>
      </c>
      <c r="K212" s="167" t="inlineStr">
        <is>
          <t>MiA8</t>
        </is>
      </c>
      <c r="L212" s="167" t="n">
        <v>145</v>
      </c>
      <c r="M212" s="167" t="n">
        <v>5</v>
      </c>
      <c r="N212" s="167" t="inlineStr">
        <is>
          <t>-</t>
        </is>
      </c>
      <c r="O212" s="167" t="inlineStr">
        <is>
          <t>-</t>
        </is>
      </c>
      <c r="P212" s="149" t="inlineStr">
        <is>
          <t>-</t>
        </is>
      </c>
    </row>
    <row r="213">
      <c r="A213" s="150">
        <f>B213&amp;"-iSC"</f>
        <v/>
      </c>
      <c r="B213" s="151" t="inlineStr">
        <is>
          <t>18-PXV-61103A</t>
        </is>
      </c>
      <c r="C213" s="151">
        <f>C212</f>
        <v/>
      </c>
      <c r="D213" s="167" t="inlineStr">
        <is>
          <t>iKA</t>
        </is>
      </c>
      <c r="E213" s="167" t="inlineStr">
        <is>
          <t>-</t>
        </is>
      </c>
      <c r="F213" s="152" t="inlineStr">
        <is>
          <t>-</t>
        </is>
      </c>
      <c r="G213" s="153" t="inlineStr">
        <is>
          <t>-</t>
        </is>
      </c>
      <c r="H213" s="158" t="inlineStr">
        <is>
          <t>18-40-017-iSC</t>
        </is>
      </c>
      <c r="I213" s="148">
        <f>C213</f>
        <v/>
      </c>
      <c r="J213" s="167" t="n"/>
      <c r="K213" s="167" t="n"/>
      <c r="L213" s="167" t="n"/>
      <c r="M213" s="167" t="n"/>
      <c r="N213" s="167" t="n"/>
      <c r="O213" s="167" t="n"/>
      <c r="P213" s="169" t="n"/>
    </row>
    <row r="214">
      <c r="A214" s="150">
        <f>B214&amp;"-iSC"</f>
        <v/>
      </c>
      <c r="B214" s="151" t="inlineStr">
        <is>
          <t>18-PV-63104B</t>
        </is>
      </c>
      <c r="C214" s="151">
        <f>C213</f>
        <v/>
      </c>
      <c r="D214" s="167" t="inlineStr">
        <is>
          <t>iKA</t>
        </is>
      </c>
      <c r="E214" s="167" t="inlineStr">
        <is>
          <t>-</t>
        </is>
      </c>
      <c r="F214" s="152" t="inlineStr">
        <is>
          <t>-</t>
        </is>
      </c>
      <c r="G214" s="153" t="inlineStr">
        <is>
          <t>-</t>
        </is>
      </c>
      <c r="H214" s="158" t="inlineStr">
        <is>
          <t>18-40-017-iSC</t>
        </is>
      </c>
      <c r="I214" s="148">
        <f>C214</f>
        <v/>
      </c>
      <c r="J214" s="148" t="n"/>
      <c r="K214" s="167" t="n"/>
      <c r="L214" s="167" t="n"/>
      <c r="M214" s="167" t="n"/>
      <c r="N214" s="167" t="n"/>
      <c r="O214" s="167" t="n"/>
      <c r="P214" s="169" t="n"/>
    </row>
    <row r="215">
      <c r="A215" s="150">
        <f>B215&amp;"-iSC"</f>
        <v/>
      </c>
      <c r="B215" s="151" t="inlineStr">
        <is>
          <t>18-LV-61202</t>
        </is>
      </c>
      <c r="C215" s="151">
        <f>C214</f>
        <v/>
      </c>
      <c r="D215" s="167" t="inlineStr">
        <is>
          <t>iKA</t>
        </is>
      </c>
      <c r="E215" s="167" t="inlineStr">
        <is>
          <t>-</t>
        </is>
      </c>
      <c r="F215" s="152" t="inlineStr">
        <is>
          <t>-</t>
        </is>
      </c>
      <c r="G215" s="153" t="inlineStr">
        <is>
          <t>-</t>
        </is>
      </c>
      <c r="H215" s="158" t="inlineStr">
        <is>
          <t>18-40-017-iSC</t>
        </is>
      </c>
      <c r="I215" s="148">
        <f>C215</f>
        <v/>
      </c>
      <c r="J215" s="167" t="n"/>
      <c r="K215" s="167" t="n"/>
      <c r="L215" s="167" t="n"/>
      <c r="M215" s="167" t="n"/>
      <c r="N215" s="167" t="n"/>
      <c r="O215" s="167" t="n"/>
      <c r="P215" s="169" t="n"/>
    </row>
    <row r="216">
      <c r="A216" s="150">
        <f>B216&amp;"-iSC"</f>
        <v/>
      </c>
      <c r="B216" s="151" t="inlineStr">
        <is>
          <t>18-LV-61203</t>
        </is>
      </c>
      <c r="C216" s="151">
        <f>C215</f>
        <v/>
      </c>
      <c r="D216" s="167" t="inlineStr">
        <is>
          <t>iKA</t>
        </is>
      </c>
      <c r="E216" s="167" t="inlineStr">
        <is>
          <t>-</t>
        </is>
      </c>
      <c r="F216" s="157" t="inlineStr">
        <is>
          <t>-</t>
        </is>
      </c>
      <c r="G216" s="153" t="inlineStr">
        <is>
          <t>-</t>
        </is>
      </c>
      <c r="H216" s="158" t="inlineStr">
        <is>
          <t>18-40-017-iSC</t>
        </is>
      </c>
      <c r="I216" s="148">
        <f>C216</f>
        <v/>
      </c>
      <c r="J216" s="167" t="n"/>
      <c r="K216" s="167" t="n"/>
      <c r="L216" s="167" t="n"/>
      <c r="M216" s="167" t="n"/>
      <c r="N216" s="167" t="n"/>
      <c r="O216" s="167" t="n"/>
      <c r="P216" s="169" t="n"/>
    </row>
    <row r="217">
      <c r="A217" s="150" t="inlineStr">
        <is>
          <t>spare</t>
        </is>
      </c>
      <c r="B217" s="252" t="inlineStr">
        <is>
          <t>-</t>
        </is>
      </c>
      <c r="C217" s="151" t="inlineStr">
        <is>
          <t>-</t>
        </is>
      </c>
      <c r="D217" s="167" t="inlineStr">
        <is>
          <t>-</t>
        </is>
      </c>
      <c r="E217" s="167" t="n"/>
      <c r="F217" s="167" t="n"/>
      <c r="G217" s="154" t="n"/>
      <c r="H217" s="147" t="n"/>
      <c r="I217" s="148" t="n"/>
      <c r="J217" s="148" t="n"/>
      <c r="K217" s="167" t="n"/>
      <c r="L217" s="167" t="n"/>
      <c r="M217" s="155" t="n"/>
      <c r="N217" s="167" t="n"/>
      <c r="O217" s="167" t="n"/>
      <c r="P217" s="149" t="n"/>
    </row>
    <row r="218">
      <c r="A218" s="150" t="inlineStr">
        <is>
          <t>spare</t>
        </is>
      </c>
      <c r="B218" s="252" t="inlineStr">
        <is>
          <t>-</t>
        </is>
      </c>
      <c r="C218" s="151" t="inlineStr">
        <is>
          <t>-</t>
        </is>
      </c>
      <c r="D218" s="167" t="inlineStr">
        <is>
          <t>-</t>
        </is>
      </c>
      <c r="E218" s="167" t="n"/>
      <c r="F218" s="167" t="n"/>
      <c r="G218" s="154" t="n"/>
      <c r="H218" s="147" t="n"/>
      <c r="I218" s="148" t="n"/>
      <c r="J218" s="148" t="n"/>
      <c r="K218" s="167" t="n"/>
      <c r="L218" s="167" t="n"/>
      <c r="M218" s="155" t="n"/>
      <c r="N218" s="167" t="n"/>
      <c r="O218" s="167" t="n"/>
      <c r="P218" s="149" t="n"/>
    </row>
    <row r="219">
      <c r="A219" s="150" t="inlineStr">
        <is>
          <t>spare</t>
        </is>
      </c>
      <c r="B219" s="252" t="inlineStr">
        <is>
          <t>-</t>
        </is>
      </c>
      <c r="C219" s="151" t="inlineStr">
        <is>
          <t>-</t>
        </is>
      </c>
      <c r="D219" s="167" t="inlineStr">
        <is>
          <t>-</t>
        </is>
      </c>
      <c r="E219" s="167" t="n"/>
      <c r="F219" s="167" t="n"/>
      <c r="G219" s="154" t="n"/>
      <c r="H219" s="147" t="n"/>
      <c r="I219" s="148" t="n"/>
      <c r="J219" s="148" t="n"/>
      <c r="K219" s="167" t="n"/>
      <c r="L219" s="167" t="n"/>
      <c r="M219" s="155" t="n"/>
      <c r="N219" s="167" t="n"/>
      <c r="O219" s="167" t="n"/>
      <c r="P219" s="149" t="n"/>
    </row>
    <row r="220">
      <c r="A220" s="150" t="n"/>
      <c r="B220" s="151" t="n"/>
      <c r="C220" s="151" t="n"/>
      <c r="D220" s="167" t="n"/>
      <c r="E220" s="167" t="n"/>
      <c r="F220" s="167" t="n"/>
      <c r="G220" s="154" t="n"/>
      <c r="H220" s="147" t="n"/>
      <c r="I220" s="148" t="n"/>
      <c r="J220" s="167" t="n"/>
      <c r="K220" s="167" t="n"/>
      <c r="L220" s="167" t="n"/>
      <c r="M220" s="167" t="n"/>
      <c r="N220" s="167" t="n"/>
      <c r="O220" s="167" t="n"/>
      <c r="P220" s="149" t="n"/>
    </row>
    <row r="221">
      <c r="A221" s="150">
        <f>B221&amp;"-SC"</f>
        <v/>
      </c>
      <c r="B221" s="151" t="inlineStr">
        <is>
          <t>18-GT-40101</t>
        </is>
      </c>
      <c r="C221" s="151" t="inlineStr">
        <is>
          <t>18-EJB-40-004</t>
        </is>
      </c>
      <c r="D221" s="167" t="inlineStr">
        <is>
          <t>KB</t>
        </is>
      </c>
      <c r="E221" s="167" t="inlineStr">
        <is>
          <t>-</t>
        </is>
      </c>
      <c r="F221" s="157" t="inlineStr">
        <is>
          <t>-</t>
        </is>
      </c>
      <c r="G221" s="153" t="inlineStr">
        <is>
          <t>-</t>
        </is>
      </c>
      <c r="H221" s="158" t="inlineStr">
        <is>
          <t>18-40-004-SC</t>
        </is>
      </c>
      <c r="I221" s="148">
        <f>C221</f>
        <v/>
      </c>
      <c r="J221" s="148" t="inlineStr">
        <is>
          <t>PP装置机柜间（GDS）</t>
        </is>
      </c>
      <c r="K221" s="167" t="inlineStr">
        <is>
          <t>MB12</t>
        </is>
      </c>
      <c r="L221" s="167" t="n">
        <v>120</v>
      </c>
      <c r="M221" s="167" t="n">
        <v>8</v>
      </c>
      <c r="N221" s="167" t="inlineStr">
        <is>
          <t>-</t>
        </is>
      </c>
      <c r="O221" s="167" t="inlineStr">
        <is>
          <t>-</t>
        </is>
      </c>
      <c r="P221" s="149" t="inlineStr">
        <is>
          <t>-</t>
        </is>
      </c>
    </row>
    <row r="222">
      <c r="A222" s="150">
        <f>B222&amp;"-SC"</f>
        <v/>
      </c>
      <c r="B222" s="151" t="inlineStr">
        <is>
          <t>18-GT-40102</t>
        </is>
      </c>
      <c r="C222" s="151" t="inlineStr">
        <is>
          <t>18-EJB-40-004</t>
        </is>
      </c>
      <c r="D222" s="167" t="inlineStr">
        <is>
          <t>KB</t>
        </is>
      </c>
      <c r="E222" s="167" t="inlineStr">
        <is>
          <t>-</t>
        </is>
      </c>
      <c r="F222" s="157" t="inlineStr">
        <is>
          <t>-</t>
        </is>
      </c>
      <c r="G222" s="153" t="inlineStr">
        <is>
          <t>-</t>
        </is>
      </c>
      <c r="H222" s="158" t="inlineStr">
        <is>
          <t>18-40-004-SC</t>
        </is>
      </c>
      <c r="I222" s="148">
        <f>C222</f>
        <v/>
      </c>
      <c r="J222" s="167" t="n"/>
      <c r="K222" s="167" t="n"/>
      <c r="L222" s="167" t="n"/>
      <c r="M222" s="167" t="n"/>
      <c r="N222" s="167" t="n"/>
      <c r="O222" s="167" t="n"/>
      <c r="P222" s="149" t="n"/>
    </row>
    <row r="223">
      <c r="A223" s="150">
        <f>B223&amp;"-SC"</f>
        <v/>
      </c>
      <c r="B223" s="151" t="inlineStr">
        <is>
          <t>18-GT-40103</t>
        </is>
      </c>
      <c r="C223" s="151" t="inlineStr">
        <is>
          <t>18-EJB-40-004</t>
        </is>
      </c>
      <c r="D223" s="167" t="inlineStr">
        <is>
          <t>KB</t>
        </is>
      </c>
      <c r="E223" s="167" t="inlineStr">
        <is>
          <t>-</t>
        </is>
      </c>
      <c r="F223" s="157" t="inlineStr">
        <is>
          <t>-</t>
        </is>
      </c>
      <c r="G223" s="153" t="inlineStr">
        <is>
          <t>-</t>
        </is>
      </c>
      <c r="H223" s="158" t="inlineStr">
        <is>
          <t>18-40-004-SC</t>
        </is>
      </c>
      <c r="I223" s="148">
        <f>C223</f>
        <v/>
      </c>
      <c r="J223" s="167" t="n"/>
      <c r="K223" s="167" t="n"/>
      <c r="L223" s="167" t="n"/>
      <c r="M223" s="167" t="n"/>
      <c r="N223" s="167" t="n"/>
      <c r="O223" s="167" t="n"/>
      <c r="P223" s="149" t="n"/>
    </row>
    <row r="224">
      <c r="A224" s="150">
        <f>B224&amp;"-SC"</f>
        <v/>
      </c>
      <c r="B224" s="151" t="inlineStr">
        <is>
          <t>18-GT-40104</t>
        </is>
      </c>
      <c r="C224" s="151" t="inlineStr">
        <is>
          <t>18-EJB-40-004</t>
        </is>
      </c>
      <c r="D224" s="167" t="inlineStr">
        <is>
          <t>KB</t>
        </is>
      </c>
      <c r="E224" s="167" t="inlineStr">
        <is>
          <t>-</t>
        </is>
      </c>
      <c r="F224" s="152" t="inlineStr">
        <is>
          <t>-</t>
        </is>
      </c>
      <c r="G224" s="153" t="inlineStr">
        <is>
          <t>-</t>
        </is>
      </c>
      <c r="H224" s="158" t="inlineStr">
        <is>
          <t>18-40-004-SC</t>
        </is>
      </c>
      <c r="I224" s="148">
        <f>C224</f>
        <v/>
      </c>
      <c r="J224" s="167" t="n"/>
      <c r="K224" s="167" t="n"/>
      <c r="L224" s="167" t="n"/>
      <c r="M224" s="167" t="n"/>
      <c r="N224" s="167" t="n"/>
      <c r="O224" s="167" t="n"/>
      <c r="P224" s="149" t="n"/>
    </row>
    <row r="225">
      <c r="A225" s="150">
        <f>B225&amp;"-SC"</f>
        <v/>
      </c>
      <c r="B225" s="151" t="inlineStr">
        <is>
          <t>18-GT-40301</t>
        </is>
      </c>
      <c r="C225" s="151" t="inlineStr">
        <is>
          <t>18-EJB-40-004</t>
        </is>
      </c>
      <c r="D225" s="167" t="inlineStr">
        <is>
          <t>KB</t>
        </is>
      </c>
      <c r="E225" s="167" t="inlineStr">
        <is>
          <t>-</t>
        </is>
      </c>
      <c r="F225" s="157" t="inlineStr">
        <is>
          <t>-</t>
        </is>
      </c>
      <c r="G225" s="153" t="inlineStr">
        <is>
          <t>-</t>
        </is>
      </c>
      <c r="H225" s="158" t="inlineStr">
        <is>
          <t>18-40-004-SC</t>
        </is>
      </c>
      <c r="I225" s="148">
        <f>C225</f>
        <v/>
      </c>
      <c r="J225" s="167" t="n"/>
      <c r="K225" s="167" t="n"/>
      <c r="L225" s="167" t="n"/>
      <c r="M225" s="167" t="n"/>
      <c r="N225" s="167" t="n"/>
      <c r="O225" s="167" t="n"/>
      <c r="P225" s="149" t="n"/>
    </row>
    <row r="226">
      <c r="A226" s="150">
        <f>B226&amp;"-SC"</f>
        <v/>
      </c>
      <c r="B226" s="151" t="inlineStr">
        <is>
          <t>18-GT-40302</t>
        </is>
      </c>
      <c r="C226" s="151" t="inlineStr">
        <is>
          <t>18-EJB-40-004</t>
        </is>
      </c>
      <c r="D226" s="167" t="inlineStr">
        <is>
          <t>KB</t>
        </is>
      </c>
      <c r="E226" s="167" t="inlineStr">
        <is>
          <t>-</t>
        </is>
      </c>
      <c r="F226" s="157" t="inlineStr">
        <is>
          <t>-</t>
        </is>
      </c>
      <c r="G226" s="153" t="inlineStr">
        <is>
          <t>-</t>
        </is>
      </c>
      <c r="H226" s="158" t="inlineStr">
        <is>
          <t>18-40-004-SC</t>
        </is>
      </c>
      <c r="I226" s="148">
        <f>C226</f>
        <v/>
      </c>
      <c r="J226" s="167" t="n"/>
      <c r="K226" s="167" t="n"/>
      <c r="L226" s="167" t="n"/>
      <c r="M226" s="167" t="n"/>
      <c r="N226" s="167" t="n"/>
      <c r="O226" s="167" t="n"/>
      <c r="P226" s="149" t="n"/>
    </row>
    <row r="227">
      <c r="A227" s="150">
        <f>B227&amp;"-SC"</f>
        <v/>
      </c>
      <c r="B227" s="151" t="inlineStr">
        <is>
          <t>18-GT-40303</t>
        </is>
      </c>
      <c r="C227" s="151" t="inlineStr">
        <is>
          <t>18-EJB-40-004</t>
        </is>
      </c>
      <c r="D227" s="167" t="inlineStr">
        <is>
          <t>KB</t>
        </is>
      </c>
      <c r="E227" s="167" t="inlineStr">
        <is>
          <t>-</t>
        </is>
      </c>
      <c r="F227" s="157" t="inlineStr">
        <is>
          <t>-</t>
        </is>
      </c>
      <c r="G227" s="153" t="inlineStr">
        <is>
          <t>-</t>
        </is>
      </c>
      <c r="H227" s="158" t="inlineStr">
        <is>
          <t>18-40-004-SC</t>
        </is>
      </c>
      <c r="I227" s="148">
        <f>C227</f>
        <v/>
      </c>
      <c r="J227" s="167" t="n"/>
      <c r="K227" s="167" t="n"/>
      <c r="L227" s="167" t="n"/>
      <c r="M227" s="167" t="n"/>
      <c r="N227" s="167" t="n"/>
      <c r="O227" s="167" t="n"/>
      <c r="P227" s="149" t="n"/>
    </row>
    <row r="228">
      <c r="A228" s="150">
        <f>B228&amp;"-SC"</f>
        <v/>
      </c>
      <c r="B228" s="151" t="inlineStr">
        <is>
          <t>18-GT-40401</t>
        </is>
      </c>
      <c r="C228" s="151" t="inlineStr">
        <is>
          <t>18-EJB-40-004</t>
        </is>
      </c>
      <c r="D228" s="167" t="inlineStr">
        <is>
          <t>KB</t>
        </is>
      </c>
      <c r="E228" s="167" t="inlineStr">
        <is>
          <t>-</t>
        </is>
      </c>
      <c r="F228" s="157" t="inlineStr">
        <is>
          <t>-</t>
        </is>
      </c>
      <c r="G228" s="153" t="inlineStr">
        <is>
          <t>-</t>
        </is>
      </c>
      <c r="H228" s="158" t="inlineStr">
        <is>
          <t>18-40-004-SC</t>
        </is>
      </c>
      <c r="I228" s="148">
        <f>C228</f>
        <v/>
      </c>
      <c r="J228" s="167" t="n"/>
      <c r="K228" s="167" t="n"/>
      <c r="L228" s="167" t="n"/>
      <c r="M228" s="167" t="n"/>
      <c r="N228" s="167" t="n"/>
      <c r="O228" s="167" t="n"/>
      <c r="P228" s="149" t="n"/>
    </row>
    <row r="229">
      <c r="A229" s="150" t="inlineStr">
        <is>
          <t>spare</t>
        </is>
      </c>
      <c r="B229" s="252" t="inlineStr">
        <is>
          <t>-</t>
        </is>
      </c>
      <c r="C229" s="151" t="inlineStr">
        <is>
          <t>-</t>
        </is>
      </c>
      <c r="D229" s="167" t="inlineStr">
        <is>
          <t>-</t>
        </is>
      </c>
      <c r="E229" s="167" t="n"/>
      <c r="F229" s="167" t="n"/>
      <c r="G229" s="154" t="n"/>
      <c r="H229" s="147" t="n"/>
      <c r="I229" s="148" t="n"/>
      <c r="J229" s="167" t="n"/>
      <c r="K229" s="167" t="n"/>
      <c r="L229" s="167" t="n"/>
      <c r="M229" s="167" t="n"/>
      <c r="N229" s="167" t="n"/>
      <c r="O229" s="167" t="n"/>
      <c r="P229" s="149" t="n"/>
    </row>
    <row r="230">
      <c r="A230" s="150" t="inlineStr">
        <is>
          <t>spare</t>
        </is>
      </c>
      <c r="B230" s="252" t="inlineStr">
        <is>
          <t>-</t>
        </is>
      </c>
      <c r="C230" s="151" t="inlineStr">
        <is>
          <t>-</t>
        </is>
      </c>
      <c r="D230" s="167" t="inlineStr">
        <is>
          <t>-</t>
        </is>
      </c>
      <c r="E230" s="167" t="n"/>
      <c r="F230" s="167" t="n"/>
      <c r="G230" s="154" t="n"/>
      <c r="H230" s="147" t="n"/>
      <c r="I230" s="148" t="n"/>
      <c r="J230" s="167" t="n"/>
      <c r="K230" s="167" t="n"/>
      <c r="L230" s="167" t="n"/>
      <c r="M230" s="167" t="n"/>
      <c r="N230" s="167" t="n"/>
      <c r="O230" s="167" t="n"/>
      <c r="P230" s="149" t="n"/>
    </row>
    <row r="231">
      <c r="A231" s="150" t="inlineStr">
        <is>
          <t>spare</t>
        </is>
      </c>
      <c r="B231" s="252" t="inlineStr">
        <is>
          <t>-</t>
        </is>
      </c>
      <c r="C231" s="151" t="inlineStr">
        <is>
          <t>-</t>
        </is>
      </c>
      <c r="D231" s="167" t="inlineStr">
        <is>
          <t>-</t>
        </is>
      </c>
      <c r="E231" s="167" t="n"/>
      <c r="F231" s="167" t="n"/>
      <c r="G231" s="154" t="n"/>
      <c r="H231" s="147" t="n"/>
      <c r="I231" s="148" t="n"/>
      <c r="J231" s="167" t="n"/>
      <c r="K231" s="167" t="n"/>
      <c r="L231" s="167" t="n"/>
      <c r="M231" s="167" t="n"/>
      <c r="N231" s="167" t="n"/>
      <c r="O231" s="167" t="n"/>
      <c r="P231" s="149" t="n"/>
    </row>
    <row r="232">
      <c r="A232" s="150" t="inlineStr">
        <is>
          <t>spare</t>
        </is>
      </c>
      <c r="B232" s="252" t="inlineStr">
        <is>
          <t>-</t>
        </is>
      </c>
      <c r="C232" s="151" t="inlineStr">
        <is>
          <t>-</t>
        </is>
      </c>
      <c r="D232" s="167" t="inlineStr">
        <is>
          <t>-</t>
        </is>
      </c>
      <c r="E232" s="167" t="n"/>
      <c r="F232" s="167" t="n"/>
      <c r="G232" s="154" t="n"/>
      <c r="H232" s="147" t="n"/>
      <c r="I232" s="148" t="n"/>
      <c r="J232" s="167" t="n"/>
      <c r="K232" s="167" t="n"/>
      <c r="L232" s="167" t="n"/>
      <c r="M232" s="167" t="n"/>
      <c r="N232" s="167" t="n"/>
      <c r="O232" s="167" t="n"/>
      <c r="P232" s="149" t="n"/>
    </row>
    <row r="233">
      <c r="A233" s="150" t="n"/>
      <c r="B233" s="151" t="n"/>
      <c r="C233" s="151" t="n"/>
      <c r="D233" s="167" t="n"/>
      <c r="E233" s="167" t="n"/>
      <c r="F233" s="152" t="n"/>
      <c r="G233" s="153" t="n"/>
      <c r="H233" s="147" t="n"/>
      <c r="I233" s="148" t="n"/>
      <c r="J233" s="167" t="n"/>
      <c r="K233" s="167" t="n"/>
      <c r="L233" s="167" t="n"/>
      <c r="M233" s="167" t="n"/>
      <c r="N233" s="167" t="n"/>
      <c r="O233" s="167" t="n"/>
      <c r="P233" s="149" t="n"/>
    </row>
    <row r="234">
      <c r="A234" s="150">
        <f>B234&amp;"-SC"</f>
        <v/>
      </c>
      <c r="B234" s="151" t="inlineStr">
        <is>
          <t>18-GT-40105</t>
        </is>
      </c>
      <c r="C234" s="151" t="inlineStr">
        <is>
          <t>18-EJB-40-005</t>
        </is>
      </c>
      <c r="D234" s="167" t="inlineStr">
        <is>
          <t>KB</t>
        </is>
      </c>
      <c r="E234" s="167" t="inlineStr">
        <is>
          <t>-</t>
        </is>
      </c>
      <c r="F234" s="157" t="inlineStr">
        <is>
          <t>-</t>
        </is>
      </c>
      <c r="G234" s="153" t="inlineStr">
        <is>
          <t>-</t>
        </is>
      </c>
      <c r="H234" s="158" t="inlineStr">
        <is>
          <t>18-40-005-SC</t>
        </is>
      </c>
      <c r="I234" s="148">
        <f>C234</f>
        <v/>
      </c>
      <c r="J234" s="148" t="inlineStr">
        <is>
          <t>PP装置机柜间（GDS）</t>
        </is>
      </c>
      <c r="K234" s="167" t="inlineStr">
        <is>
          <t>MB12</t>
        </is>
      </c>
      <c r="L234" s="167" t="n">
        <v>139</v>
      </c>
      <c r="M234" s="167" t="n">
        <v>9</v>
      </c>
      <c r="N234" s="167" t="inlineStr">
        <is>
          <t>-</t>
        </is>
      </c>
      <c r="O234" s="167" t="inlineStr">
        <is>
          <t>-</t>
        </is>
      </c>
      <c r="P234" s="149" t="inlineStr">
        <is>
          <t>-</t>
        </is>
      </c>
    </row>
    <row r="235">
      <c r="A235" s="150">
        <f>B235&amp;"-SC"</f>
        <v/>
      </c>
      <c r="B235" s="151" t="inlineStr">
        <is>
          <t>18-GT-40106</t>
        </is>
      </c>
      <c r="C235" s="151">
        <f>C234</f>
        <v/>
      </c>
      <c r="D235" s="167" t="inlineStr">
        <is>
          <t>KB</t>
        </is>
      </c>
      <c r="E235" s="167" t="inlineStr">
        <is>
          <t>-</t>
        </is>
      </c>
      <c r="F235" s="157" t="inlineStr">
        <is>
          <t>-</t>
        </is>
      </c>
      <c r="G235" s="153" t="inlineStr">
        <is>
          <t>-</t>
        </is>
      </c>
      <c r="H235" s="158" t="inlineStr">
        <is>
          <t>18-40-005-SC</t>
        </is>
      </c>
      <c r="I235" s="148">
        <f>C235</f>
        <v/>
      </c>
      <c r="J235" s="167" t="n"/>
      <c r="K235" s="167" t="n"/>
      <c r="L235" s="167" t="n"/>
      <c r="M235" s="167" t="n"/>
      <c r="N235" s="167" t="n"/>
      <c r="O235" s="167" t="n"/>
      <c r="P235" s="149" t="n"/>
    </row>
    <row r="236">
      <c r="A236" s="150">
        <f>B236&amp;"-SC"</f>
        <v/>
      </c>
      <c r="B236" s="151" t="inlineStr">
        <is>
          <t>18-GT-40107</t>
        </is>
      </c>
      <c r="C236" s="151">
        <f>C235</f>
        <v/>
      </c>
      <c r="D236" s="167" t="inlineStr">
        <is>
          <t>KB</t>
        </is>
      </c>
      <c r="E236" s="167" t="inlineStr">
        <is>
          <t>-</t>
        </is>
      </c>
      <c r="F236" s="157" t="inlineStr">
        <is>
          <t>-</t>
        </is>
      </c>
      <c r="G236" s="153" t="inlineStr">
        <is>
          <t>-</t>
        </is>
      </c>
      <c r="H236" s="158" t="inlineStr">
        <is>
          <t>18-40-005-SC</t>
        </is>
      </c>
      <c r="I236" s="148">
        <f>C236</f>
        <v/>
      </c>
      <c r="J236" s="167" t="n"/>
      <c r="K236" s="167" t="n"/>
      <c r="L236" s="167" t="n"/>
      <c r="M236" s="167" t="n"/>
      <c r="N236" s="167" t="n"/>
      <c r="O236" s="167" t="n"/>
      <c r="P236" s="149" t="n"/>
    </row>
    <row r="237">
      <c r="A237" s="150">
        <f>B237&amp;"-SC"</f>
        <v/>
      </c>
      <c r="B237" s="151" t="inlineStr">
        <is>
          <t>18-GT-40108</t>
        </is>
      </c>
      <c r="C237" s="151">
        <f>C236</f>
        <v/>
      </c>
      <c r="D237" s="167" t="inlineStr">
        <is>
          <t>KB</t>
        </is>
      </c>
      <c r="E237" s="167" t="inlineStr">
        <is>
          <t>-</t>
        </is>
      </c>
      <c r="F237" s="157" t="inlineStr">
        <is>
          <t>-</t>
        </is>
      </c>
      <c r="G237" s="153" t="inlineStr">
        <is>
          <t>-</t>
        </is>
      </c>
      <c r="H237" s="158" t="inlineStr">
        <is>
          <t>18-40-005-SC</t>
        </is>
      </c>
      <c r="I237" s="148">
        <f>C237</f>
        <v/>
      </c>
      <c r="J237" s="167" t="n"/>
      <c r="K237" s="167" t="n"/>
      <c r="L237" s="167" t="n"/>
      <c r="M237" s="167" t="n"/>
      <c r="N237" s="167" t="n"/>
      <c r="O237" s="167" t="n"/>
      <c r="P237" s="149" t="n"/>
    </row>
    <row r="238">
      <c r="A238" s="150">
        <f>B238&amp;"-SC"</f>
        <v/>
      </c>
      <c r="B238" s="151" t="inlineStr">
        <is>
          <t>18-GT-40201</t>
        </is>
      </c>
      <c r="C238" s="151">
        <f>C237</f>
        <v/>
      </c>
      <c r="D238" s="167" t="inlineStr">
        <is>
          <t>KB</t>
        </is>
      </c>
      <c r="E238" s="167" t="inlineStr">
        <is>
          <t>-</t>
        </is>
      </c>
      <c r="F238" s="157" t="inlineStr">
        <is>
          <t>-</t>
        </is>
      </c>
      <c r="G238" s="153" t="inlineStr">
        <is>
          <t>-</t>
        </is>
      </c>
      <c r="H238" s="158" t="inlineStr">
        <is>
          <t>18-40-005-SC</t>
        </is>
      </c>
      <c r="I238" s="148">
        <f>C238</f>
        <v/>
      </c>
      <c r="J238" s="148" t="n"/>
      <c r="K238" s="167" t="n"/>
      <c r="L238" s="167" t="n"/>
      <c r="M238" s="167" t="n"/>
      <c r="N238" s="167" t="n"/>
      <c r="O238" s="167" t="n"/>
      <c r="P238" s="149" t="n"/>
    </row>
    <row r="239">
      <c r="A239" s="150">
        <f>B239&amp;"-SC"</f>
        <v/>
      </c>
      <c r="B239" s="151" t="inlineStr">
        <is>
          <t>18-GT-40202</t>
        </is>
      </c>
      <c r="C239" s="151">
        <f>C238</f>
        <v/>
      </c>
      <c r="D239" s="167" t="inlineStr">
        <is>
          <t>KB</t>
        </is>
      </c>
      <c r="E239" s="167" t="inlineStr">
        <is>
          <t>-</t>
        </is>
      </c>
      <c r="F239" s="152" t="inlineStr">
        <is>
          <t>-</t>
        </is>
      </c>
      <c r="G239" s="153" t="inlineStr">
        <is>
          <t>-</t>
        </is>
      </c>
      <c r="H239" s="158" t="inlineStr">
        <is>
          <t>18-40-005-SC</t>
        </is>
      </c>
      <c r="I239" s="148">
        <f>C239</f>
        <v/>
      </c>
      <c r="J239" s="167" t="n"/>
      <c r="K239" s="167" t="n"/>
      <c r="L239" s="167" t="n"/>
      <c r="M239" s="167" t="n"/>
      <c r="N239" s="167" t="n"/>
      <c r="O239" s="167" t="n"/>
      <c r="P239" s="149" t="n"/>
    </row>
    <row r="240">
      <c r="A240" s="150">
        <f>B240&amp;"-SC"</f>
        <v/>
      </c>
      <c r="B240" s="151" t="inlineStr">
        <is>
          <t>18-GT-40203</t>
        </is>
      </c>
      <c r="C240" s="151">
        <f>C239</f>
        <v/>
      </c>
      <c r="D240" s="167" t="inlineStr">
        <is>
          <t>KB</t>
        </is>
      </c>
      <c r="E240" s="167" t="inlineStr">
        <is>
          <t>-</t>
        </is>
      </c>
      <c r="F240" s="152" t="inlineStr">
        <is>
          <t>-</t>
        </is>
      </c>
      <c r="G240" s="153" t="inlineStr">
        <is>
          <t>-</t>
        </is>
      </c>
      <c r="H240" s="158" t="inlineStr">
        <is>
          <t>18-40-005-SC</t>
        </is>
      </c>
      <c r="I240" s="148">
        <f>C240</f>
        <v/>
      </c>
      <c r="J240" s="167" t="n"/>
      <c r="K240" s="167" t="n"/>
      <c r="L240" s="167" t="n"/>
      <c r="M240" s="167" t="n"/>
      <c r="N240" s="167" t="n"/>
      <c r="O240" s="167" t="n"/>
      <c r="P240" s="149" t="n"/>
    </row>
    <row r="241">
      <c r="A241" s="150">
        <f>B241&amp;"-SC"</f>
        <v/>
      </c>
      <c r="B241" s="151" t="inlineStr">
        <is>
          <t>18-GT-40204</t>
        </is>
      </c>
      <c r="C241" s="151">
        <f>C240</f>
        <v/>
      </c>
      <c r="D241" s="167" t="inlineStr">
        <is>
          <t>KB</t>
        </is>
      </c>
      <c r="E241" s="167" t="inlineStr">
        <is>
          <t>-</t>
        </is>
      </c>
      <c r="F241" s="157" t="inlineStr">
        <is>
          <t>-</t>
        </is>
      </c>
      <c r="G241" s="153" t="inlineStr">
        <is>
          <t>-</t>
        </is>
      </c>
      <c r="H241" s="158" t="inlineStr">
        <is>
          <t>18-40-005-SC</t>
        </is>
      </c>
      <c r="I241" s="148">
        <f>C241</f>
        <v/>
      </c>
      <c r="J241" s="167" t="n"/>
      <c r="K241" s="167" t="n"/>
      <c r="L241" s="167" t="n"/>
      <c r="M241" s="167" t="n"/>
      <c r="N241" s="167" t="n"/>
      <c r="O241" s="167" t="n"/>
      <c r="P241" s="149" t="n"/>
    </row>
    <row r="242">
      <c r="A242" s="150">
        <f>B242&amp;"-SC"</f>
        <v/>
      </c>
      <c r="B242" s="151" t="inlineStr">
        <is>
          <t>18-GT-40205</t>
        </is>
      </c>
      <c r="C242" s="151">
        <f>C241</f>
        <v/>
      </c>
      <c r="D242" s="167" t="inlineStr">
        <is>
          <t>KB</t>
        </is>
      </c>
      <c r="E242" s="167" t="inlineStr">
        <is>
          <t>-</t>
        </is>
      </c>
      <c r="F242" s="157" t="inlineStr">
        <is>
          <t>-</t>
        </is>
      </c>
      <c r="G242" s="153" t="inlineStr">
        <is>
          <t>-</t>
        </is>
      </c>
      <c r="H242" s="158" t="inlineStr">
        <is>
          <t>18-40-005-SC</t>
        </is>
      </c>
      <c r="I242" s="148">
        <f>C242</f>
        <v/>
      </c>
      <c r="J242" s="167" t="n"/>
      <c r="K242" s="167" t="n"/>
      <c r="L242" s="167" t="n"/>
      <c r="M242" s="167" t="n"/>
      <c r="N242" s="167" t="n"/>
      <c r="O242" s="167" t="n"/>
      <c r="P242" s="149" t="n"/>
    </row>
    <row r="243">
      <c r="A243" s="150" t="inlineStr">
        <is>
          <t>spare</t>
        </is>
      </c>
      <c r="B243" s="252" t="inlineStr">
        <is>
          <t>-</t>
        </is>
      </c>
      <c r="C243" s="151" t="inlineStr">
        <is>
          <t>-</t>
        </is>
      </c>
      <c r="D243" s="167" t="inlineStr">
        <is>
          <t>-</t>
        </is>
      </c>
      <c r="E243" s="167" t="n"/>
      <c r="F243" s="167" t="n"/>
      <c r="G243" s="154" t="n"/>
      <c r="H243" s="147" t="n"/>
      <c r="I243" s="148" t="n"/>
      <c r="J243" s="148" t="n"/>
      <c r="K243" s="167" t="n"/>
      <c r="L243" s="167" t="n"/>
      <c r="M243" s="155" t="n"/>
      <c r="N243" s="167" t="n"/>
      <c r="O243" s="167" t="n"/>
      <c r="P243" s="149" t="n"/>
    </row>
    <row r="244">
      <c r="A244" s="150" t="inlineStr">
        <is>
          <t>spare</t>
        </is>
      </c>
      <c r="B244" s="252" t="inlineStr">
        <is>
          <t>-</t>
        </is>
      </c>
      <c r="C244" s="151" t="inlineStr">
        <is>
          <t>-</t>
        </is>
      </c>
      <c r="D244" s="167" t="inlineStr">
        <is>
          <t>-</t>
        </is>
      </c>
      <c r="E244" s="167" t="n"/>
      <c r="F244" s="167" t="n"/>
      <c r="G244" s="154" t="n"/>
      <c r="H244" s="147" t="n"/>
      <c r="I244" s="148" t="n"/>
      <c r="J244" s="148" t="n"/>
      <c r="K244" s="167" t="n"/>
      <c r="L244" s="167" t="n"/>
      <c r="M244" s="155" t="n"/>
      <c r="N244" s="167" t="n"/>
      <c r="O244" s="167" t="n"/>
      <c r="P244" s="149" t="n"/>
    </row>
    <row r="245">
      <c r="A245" s="150" t="inlineStr">
        <is>
          <t>spare</t>
        </is>
      </c>
      <c r="B245" s="252" t="inlineStr">
        <is>
          <t>-</t>
        </is>
      </c>
      <c r="C245" s="151" t="inlineStr">
        <is>
          <t>-</t>
        </is>
      </c>
      <c r="D245" s="167" t="inlineStr">
        <is>
          <t>-</t>
        </is>
      </c>
      <c r="E245" s="167" t="n"/>
      <c r="F245" s="167" t="n"/>
      <c r="G245" s="154" t="n"/>
      <c r="H245" s="147" t="n"/>
      <c r="I245" s="148" t="n"/>
      <c r="J245" s="148" t="n"/>
      <c r="K245" s="167" t="n"/>
      <c r="L245" s="167" t="n"/>
      <c r="M245" s="155" t="n"/>
      <c r="N245" s="167" t="n"/>
      <c r="O245" s="167" t="n"/>
      <c r="P245" s="149" t="n"/>
    </row>
    <row r="246">
      <c r="A246" s="150" t="n"/>
      <c r="B246" s="252" t="n"/>
      <c r="C246" s="151" t="n"/>
      <c r="D246" s="167" t="n"/>
      <c r="E246" s="167" t="n"/>
      <c r="F246" s="167" t="n"/>
      <c r="G246" s="154" t="n"/>
      <c r="H246" s="147" t="n"/>
      <c r="I246" s="148" t="n"/>
      <c r="J246" s="148" t="n"/>
      <c r="K246" s="167" t="n"/>
      <c r="L246" s="167" t="n"/>
      <c r="M246" s="155" t="n"/>
      <c r="N246" s="167" t="n"/>
      <c r="O246" s="167" t="n"/>
      <c r="P246" s="149" t="n"/>
    </row>
    <row r="247">
      <c r="A247" s="150">
        <f>B247&amp;"-CC"</f>
        <v/>
      </c>
      <c r="B247" s="151" t="inlineStr">
        <is>
          <t>18-GA-40101</t>
        </is>
      </c>
      <c r="C247" s="151" t="inlineStr">
        <is>
          <t>18-EJB-40-006</t>
        </is>
      </c>
      <c r="D247" s="167" t="inlineStr">
        <is>
          <t>KA</t>
        </is>
      </c>
      <c r="E247" s="167" t="inlineStr">
        <is>
          <t>-</t>
        </is>
      </c>
      <c r="F247" s="157" t="inlineStr">
        <is>
          <t>-</t>
        </is>
      </c>
      <c r="G247" s="153" t="inlineStr">
        <is>
          <t>-</t>
        </is>
      </c>
      <c r="H247" s="158" t="inlineStr">
        <is>
          <t>18-40-006-CC</t>
        </is>
      </c>
      <c r="I247" s="148">
        <f>C247</f>
        <v/>
      </c>
      <c r="J247" s="148" t="inlineStr">
        <is>
          <t>PP装置机柜间（GDS）</t>
        </is>
      </c>
      <c r="K247" s="167" t="inlineStr">
        <is>
          <t>MA8</t>
        </is>
      </c>
      <c r="L247" s="167" t="n"/>
      <c r="M247" s="167" t="n">
        <v>4</v>
      </c>
      <c r="N247" s="167" t="inlineStr">
        <is>
          <t>-</t>
        </is>
      </c>
      <c r="O247" s="167" t="inlineStr">
        <is>
          <t>-</t>
        </is>
      </c>
      <c r="P247" s="149" t="inlineStr">
        <is>
          <t>-</t>
        </is>
      </c>
    </row>
    <row r="248">
      <c r="A248" s="150">
        <f>B248&amp;"-CC"</f>
        <v/>
      </c>
      <c r="B248" s="151" t="inlineStr">
        <is>
          <t>18-GA-40102</t>
        </is>
      </c>
      <c r="C248" s="151">
        <f>C247</f>
        <v/>
      </c>
      <c r="D248" s="167" t="inlineStr">
        <is>
          <t>KA</t>
        </is>
      </c>
      <c r="E248" s="167" t="inlineStr">
        <is>
          <t>-</t>
        </is>
      </c>
      <c r="F248" s="157" t="inlineStr">
        <is>
          <t>-</t>
        </is>
      </c>
      <c r="G248" s="153" t="inlineStr">
        <is>
          <t>-</t>
        </is>
      </c>
      <c r="H248" s="158" t="inlineStr">
        <is>
          <t>18-40-006-CC</t>
        </is>
      </c>
      <c r="I248" s="148">
        <f>C248</f>
        <v/>
      </c>
      <c r="J248" s="167" t="n"/>
      <c r="K248" s="167" t="n"/>
      <c r="L248" s="167" t="n"/>
      <c r="M248" s="167" t="n"/>
      <c r="N248" s="167" t="n"/>
      <c r="O248" s="167" t="n"/>
      <c r="P248" s="149" t="n"/>
    </row>
    <row r="249">
      <c r="A249" s="150">
        <f>B249&amp;"-CC"</f>
        <v/>
      </c>
      <c r="B249" s="151" t="inlineStr">
        <is>
          <t>18-GA-40103</t>
        </is>
      </c>
      <c r="C249" s="151">
        <f>C248</f>
        <v/>
      </c>
      <c r="D249" s="167" t="inlineStr">
        <is>
          <t>KA</t>
        </is>
      </c>
      <c r="E249" s="167" t="inlineStr">
        <is>
          <t>-</t>
        </is>
      </c>
      <c r="F249" s="157" t="inlineStr">
        <is>
          <t>-</t>
        </is>
      </c>
      <c r="G249" s="153" t="inlineStr">
        <is>
          <t>-</t>
        </is>
      </c>
      <c r="H249" s="158" t="inlineStr">
        <is>
          <t>18-40-006-CC</t>
        </is>
      </c>
      <c r="I249" s="148">
        <f>C249</f>
        <v/>
      </c>
      <c r="J249" s="167" t="n"/>
      <c r="K249" s="167" t="n"/>
      <c r="L249" s="167" t="n"/>
      <c r="M249" s="167" t="n"/>
      <c r="N249" s="167" t="n"/>
      <c r="O249" s="167" t="n"/>
      <c r="P249" s="149" t="n"/>
    </row>
    <row r="250">
      <c r="A250" s="150">
        <f>B250&amp;"-CC"</f>
        <v/>
      </c>
      <c r="B250" s="151" t="inlineStr">
        <is>
          <t>18-GA-40104</t>
        </is>
      </c>
      <c r="C250" s="151">
        <f>C249</f>
        <v/>
      </c>
      <c r="D250" s="167" t="inlineStr">
        <is>
          <t>KA</t>
        </is>
      </c>
      <c r="E250" s="167" t="inlineStr">
        <is>
          <t>-</t>
        </is>
      </c>
      <c r="F250" s="157" t="inlineStr">
        <is>
          <t>-</t>
        </is>
      </c>
      <c r="G250" s="153" t="inlineStr">
        <is>
          <t>-</t>
        </is>
      </c>
      <c r="H250" s="158" t="inlineStr">
        <is>
          <t>18-40-006-CC</t>
        </is>
      </c>
      <c r="I250" s="148">
        <f>C250</f>
        <v/>
      </c>
      <c r="J250" s="167" t="n"/>
      <c r="K250" s="167" t="n"/>
      <c r="L250" s="167" t="n"/>
      <c r="M250" s="167" t="n"/>
      <c r="N250" s="167" t="n"/>
      <c r="O250" s="167" t="n"/>
      <c r="P250" s="149" t="n"/>
    </row>
    <row r="251">
      <c r="A251" s="150" t="inlineStr">
        <is>
          <t>spare</t>
        </is>
      </c>
      <c r="B251" s="252" t="inlineStr">
        <is>
          <t>-</t>
        </is>
      </c>
      <c r="C251" s="151" t="inlineStr">
        <is>
          <t>-</t>
        </is>
      </c>
      <c r="D251" s="167" t="inlineStr">
        <is>
          <t>-</t>
        </is>
      </c>
      <c r="E251" s="167" t="n"/>
      <c r="F251" s="167" t="n"/>
      <c r="G251" s="154" t="n"/>
      <c r="H251" s="147" t="n"/>
      <c r="I251" s="148" t="n"/>
      <c r="J251" s="167" t="n"/>
      <c r="K251" s="167" t="n"/>
      <c r="L251" s="167" t="n"/>
      <c r="M251" s="167" t="n"/>
      <c r="N251" s="167" t="n"/>
      <c r="O251" s="167" t="n"/>
      <c r="P251" s="149" t="n"/>
    </row>
    <row r="252">
      <c r="A252" s="150" t="inlineStr">
        <is>
          <t>spare</t>
        </is>
      </c>
      <c r="B252" s="252" t="inlineStr">
        <is>
          <t>-</t>
        </is>
      </c>
      <c r="C252" s="151" t="inlineStr">
        <is>
          <t>-</t>
        </is>
      </c>
      <c r="D252" s="167" t="inlineStr">
        <is>
          <t>-</t>
        </is>
      </c>
      <c r="E252" s="167" t="n"/>
      <c r="F252" s="167" t="n"/>
      <c r="G252" s="154" t="n"/>
      <c r="H252" s="147" t="n"/>
      <c r="I252" s="148" t="n"/>
      <c r="J252" s="167" t="n"/>
      <c r="K252" s="167" t="n"/>
      <c r="L252" s="167" t="n"/>
      <c r="M252" s="167" t="n"/>
      <c r="N252" s="167" t="n"/>
      <c r="O252" s="167" t="n"/>
      <c r="P252" s="149" t="n"/>
    </row>
    <row r="253">
      <c r="A253" s="150" t="inlineStr">
        <is>
          <t>spare</t>
        </is>
      </c>
      <c r="B253" s="252" t="inlineStr">
        <is>
          <t>-</t>
        </is>
      </c>
      <c r="C253" s="151" t="inlineStr">
        <is>
          <t>-</t>
        </is>
      </c>
      <c r="D253" s="167" t="inlineStr">
        <is>
          <t>-</t>
        </is>
      </c>
      <c r="E253" s="167" t="n"/>
      <c r="F253" s="167" t="n"/>
      <c r="G253" s="154" t="n"/>
      <c r="H253" s="147" t="n"/>
      <c r="I253" s="148" t="n"/>
      <c r="J253" s="167" t="n"/>
      <c r="K253" s="167" t="n"/>
      <c r="L253" s="167" t="n"/>
      <c r="M253" s="167" t="n"/>
      <c r="N253" s="167" t="n"/>
      <c r="O253" s="167" t="n"/>
      <c r="P253" s="149" t="n"/>
    </row>
    <row r="254">
      <c r="A254" s="150" t="inlineStr">
        <is>
          <t>spare</t>
        </is>
      </c>
      <c r="B254" s="252" t="inlineStr">
        <is>
          <t>-</t>
        </is>
      </c>
      <c r="C254" s="151" t="inlineStr">
        <is>
          <t>-</t>
        </is>
      </c>
      <c r="D254" s="167" t="inlineStr">
        <is>
          <t>-</t>
        </is>
      </c>
      <c r="E254" s="167" t="n"/>
      <c r="F254" s="167" t="n"/>
      <c r="G254" s="154" t="n"/>
      <c r="H254" s="147" t="n"/>
      <c r="I254" s="148" t="n"/>
      <c r="J254" s="167" t="n"/>
      <c r="K254" s="167" t="n"/>
      <c r="L254" s="167" t="n"/>
      <c r="M254" s="167" t="n"/>
      <c r="N254" s="167" t="n"/>
      <c r="O254" s="167" t="n"/>
      <c r="P254" s="149" t="n"/>
    </row>
    <row r="255">
      <c r="A255" s="150" t="n"/>
      <c r="B255" s="151" t="n"/>
      <c r="C255" s="151" t="n"/>
      <c r="D255" s="167" t="n"/>
      <c r="E255" s="167" t="n"/>
      <c r="F255" s="167" t="n"/>
      <c r="G255" s="154" t="n"/>
      <c r="H255" s="147" t="n"/>
      <c r="I255" s="148" t="n"/>
      <c r="J255" s="167" t="n"/>
      <c r="K255" s="167" t="n"/>
      <c r="L255" s="167" t="n"/>
      <c r="M255" s="167" t="n"/>
      <c r="N255" s="167" t="n"/>
      <c r="O255" s="167" t="n"/>
      <c r="P255" s="149" t="n"/>
    </row>
    <row r="256">
      <c r="A256" s="150" t="inlineStr">
        <is>
          <t>sis单拉</t>
        </is>
      </c>
      <c r="B256" s="151" t="n"/>
      <c r="C256" s="151" t="n"/>
      <c r="D256" s="167" t="n"/>
      <c r="E256" s="167" t="n"/>
      <c r="F256" s="167" t="n"/>
      <c r="G256" s="154" t="n"/>
      <c r="H256" s="147" t="n"/>
      <c r="I256" s="148" t="n"/>
      <c r="J256" s="167" t="n"/>
      <c r="K256" s="167" t="n"/>
      <c r="L256" s="167" t="n"/>
      <c r="M256" s="167" t="n"/>
      <c r="N256" s="167" t="n"/>
      <c r="O256" s="167" t="n"/>
      <c r="P256" s="149" t="n"/>
    </row>
    <row r="257">
      <c r="A257" s="150" t="inlineStr">
        <is>
          <t>18-PXT-62204-iSC</t>
        </is>
      </c>
      <c r="B257" s="151" t="inlineStr">
        <is>
          <t>18-PXT-62204</t>
        </is>
      </c>
      <c r="C257" s="151" t="inlineStr">
        <is>
          <t>PP装置机柜间（SIS）</t>
        </is>
      </c>
      <c r="D257" s="167" t="inlineStr">
        <is>
          <t>iKA</t>
        </is>
      </c>
      <c r="E257" s="167" t="inlineStr">
        <is>
          <t>-</t>
        </is>
      </c>
      <c r="F257" s="157" t="inlineStr">
        <is>
          <t>-</t>
        </is>
      </c>
      <c r="G257" s="154" t="inlineStr">
        <is>
          <t>-</t>
        </is>
      </c>
      <c r="H257" s="147" t="n"/>
      <c r="I257" s="148" t="n"/>
      <c r="J257" s="148" t="n"/>
      <c r="K257" s="167" t="n"/>
      <c r="L257" s="167" t="n"/>
      <c r="M257" s="167" t="n"/>
      <c r="N257" s="167" t="n"/>
      <c r="O257" s="167" t="n"/>
      <c r="P257" s="149" t="n"/>
    </row>
    <row r="258">
      <c r="A258" s="150" t="inlineStr">
        <is>
          <t>18-TXT-62204-iSC</t>
        </is>
      </c>
      <c r="B258" s="151" t="inlineStr">
        <is>
          <t>18-TXT-62204</t>
        </is>
      </c>
      <c r="C258" s="151" t="inlineStr">
        <is>
          <t>PP装置机柜间（SIS）</t>
        </is>
      </c>
      <c r="D258" s="167" t="inlineStr">
        <is>
          <t>iKA</t>
        </is>
      </c>
      <c r="E258" s="167" t="inlineStr">
        <is>
          <t>-</t>
        </is>
      </c>
      <c r="F258" s="157" t="inlineStr">
        <is>
          <t>-</t>
        </is>
      </c>
      <c r="G258" s="154" t="inlineStr">
        <is>
          <t>-</t>
        </is>
      </c>
      <c r="H258" s="147" t="n"/>
      <c r="I258" s="148" t="n"/>
      <c r="J258" s="167" t="n"/>
      <c r="K258" s="167" t="n"/>
      <c r="L258" s="167" t="n"/>
      <c r="M258" s="167" t="n"/>
      <c r="N258" s="167" t="n"/>
      <c r="O258" s="167" t="n"/>
      <c r="P258" s="149" t="n"/>
    </row>
    <row r="259">
      <c r="A259" s="150" t="inlineStr">
        <is>
          <t>18-FXN-62101-CC</t>
        </is>
      </c>
      <c r="B259" s="151" t="inlineStr">
        <is>
          <t>18-FXN-62101</t>
        </is>
      </c>
      <c r="C259" s="151" t="inlineStr">
        <is>
          <t>PP装置机柜间（SIS）</t>
        </is>
      </c>
      <c r="D259" s="167" t="inlineStr">
        <is>
          <t>KA</t>
        </is>
      </c>
      <c r="E259" s="167" t="inlineStr">
        <is>
          <t>-</t>
        </is>
      </c>
      <c r="F259" s="152" t="inlineStr">
        <is>
          <t>-</t>
        </is>
      </c>
      <c r="G259" s="153" t="inlineStr">
        <is>
          <t>-</t>
        </is>
      </c>
      <c r="H259" s="147" t="n"/>
      <c r="I259" s="148" t="n"/>
      <c r="J259" s="167" t="n"/>
      <c r="K259" s="167" t="n"/>
      <c r="L259" s="167" t="n"/>
      <c r="M259" s="167" t="n"/>
      <c r="N259" s="167" t="n"/>
      <c r="O259" s="167" t="n"/>
      <c r="P259" s="149" t="n"/>
    </row>
    <row r="260">
      <c r="A260" s="150" t="inlineStr">
        <is>
          <t>18-FXN-61103-CC</t>
        </is>
      </c>
      <c r="B260" s="151" t="inlineStr">
        <is>
          <t>18-FXN-61103</t>
        </is>
      </c>
      <c r="C260" s="151" t="inlineStr">
        <is>
          <t>PP装置机柜间（SIS）</t>
        </is>
      </c>
      <c r="D260" s="167" t="inlineStr">
        <is>
          <t>KA</t>
        </is>
      </c>
      <c r="E260" s="167" t="inlineStr">
        <is>
          <t>-</t>
        </is>
      </c>
      <c r="F260" s="152" t="inlineStr">
        <is>
          <t>-</t>
        </is>
      </c>
      <c r="G260" s="153" t="inlineStr">
        <is>
          <t>-</t>
        </is>
      </c>
      <c r="H260" s="147" t="n"/>
      <c r="I260" s="148" t="n"/>
      <c r="J260" s="167" t="n"/>
      <c r="K260" s="167" t="n"/>
      <c r="L260" s="167" t="n"/>
      <c r="M260" s="167" t="n"/>
      <c r="N260" s="167" t="n"/>
      <c r="O260" s="167" t="n"/>
      <c r="P260" s="149" t="n"/>
    </row>
    <row r="261">
      <c r="A261" s="150" t="inlineStr">
        <is>
          <t>18-XXN-62101-CC</t>
        </is>
      </c>
      <c r="B261" s="151" t="inlineStr">
        <is>
          <t>18-XXN-62101</t>
        </is>
      </c>
      <c r="C261" s="151" t="inlineStr">
        <is>
          <t>PP装置机柜间（SIS）</t>
        </is>
      </c>
      <c r="D261" s="167" t="inlineStr">
        <is>
          <t>KA</t>
        </is>
      </c>
      <c r="E261" s="167" t="inlineStr">
        <is>
          <t>-</t>
        </is>
      </c>
      <c r="F261" s="152" t="inlineStr">
        <is>
          <t>-</t>
        </is>
      </c>
      <c r="G261" s="153" t="inlineStr">
        <is>
          <t>-</t>
        </is>
      </c>
      <c r="H261" s="147" t="n"/>
      <c r="I261" s="148" t="n"/>
      <c r="J261" s="167" t="n"/>
      <c r="K261" s="167" t="n"/>
      <c r="L261" s="167" t="n"/>
      <c r="M261" s="167" t="n"/>
      <c r="N261" s="167" t="n"/>
      <c r="O261" s="167" t="n"/>
      <c r="P261" s="149" t="n"/>
    </row>
    <row r="262">
      <c r="A262" s="150" t="n"/>
      <c r="B262" s="151" t="n"/>
      <c r="C262" s="151" t="n"/>
      <c r="D262" s="167" t="n"/>
      <c r="E262" s="167" t="n"/>
      <c r="F262" s="167" t="n"/>
      <c r="G262" s="154" t="n"/>
      <c r="H262" s="147" t="n"/>
      <c r="I262" s="148" t="n"/>
      <c r="J262" s="167" t="n"/>
      <c r="K262" s="167" t="n"/>
      <c r="L262" s="167" t="n"/>
      <c r="M262" s="167" t="n"/>
      <c r="N262" s="167" t="n"/>
      <c r="O262" s="167" t="n"/>
      <c r="P262" s="149" t="n"/>
    </row>
    <row r="263">
      <c r="A263" s="150" t="inlineStr">
        <is>
          <t>18-PXT-62201A-iSC</t>
        </is>
      </c>
      <c r="B263" s="151" t="inlineStr">
        <is>
          <t>18-PXT-62201A</t>
        </is>
      </c>
      <c r="C263" s="151" t="inlineStr">
        <is>
          <t>PP装置机柜间（SIS）</t>
        </is>
      </c>
      <c r="D263" s="167" t="inlineStr">
        <is>
          <t>iKA</t>
        </is>
      </c>
      <c r="E263" s="167" t="inlineStr">
        <is>
          <t>-</t>
        </is>
      </c>
      <c r="F263" s="152" t="inlineStr">
        <is>
          <t>-</t>
        </is>
      </c>
      <c r="G263" s="153" t="inlineStr">
        <is>
          <t>-</t>
        </is>
      </c>
      <c r="H263" s="147" t="n"/>
      <c r="I263" s="148" t="n"/>
      <c r="J263" s="167" t="n"/>
      <c r="K263" s="167" t="n"/>
      <c r="L263" s="167" t="n"/>
      <c r="M263" s="167" t="n"/>
      <c r="N263" s="167" t="n"/>
      <c r="O263" s="167" t="n"/>
      <c r="P263" s="149" t="n"/>
    </row>
    <row r="264">
      <c r="A264" s="150" t="inlineStr">
        <is>
          <t>18-PXT-62201B-iSC</t>
        </is>
      </c>
      <c r="B264" s="151" t="inlineStr">
        <is>
          <t>18-PXT-62201B</t>
        </is>
      </c>
      <c r="C264" s="151" t="inlineStr">
        <is>
          <t>PP装置机柜间（SIS）</t>
        </is>
      </c>
      <c r="D264" s="167" t="inlineStr">
        <is>
          <t>iKA</t>
        </is>
      </c>
      <c r="E264" s="167" t="inlineStr">
        <is>
          <t>-</t>
        </is>
      </c>
      <c r="F264" s="152" t="inlineStr">
        <is>
          <t>-</t>
        </is>
      </c>
      <c r="G264" s="153" t="inlineStr">
        <is>
          <t>-</t>
        </is>
      </c>
      <c r="H264" s="147" t="n"/>
      <c r="I264" s="148" t="n"/>
      <c r="J264" s="167" t="n"/>
      <c r="K264" s="167" t="n"/>
      <c r="L264" s="167" t="n"/>
      <c r="M264" s="167" t="n"/>
      <c r="N264" s="167" t="n"/>
      <c r="O264" s="167" t="n"/>
      <c r="P264" s="149" t="n"/>
    </row>
    <row r="265">
      <c r="A265" s="150" t="inlineStr">
        <is>
          <t>18-PXT-62201C-iSC</t>
        </is>
      </c>
      <c r="B265" s="151" t="inlineStr">
        <is>
          <t>18-PXT-62201C</t>
        </is>
      </c>
      <c r="C265" s="151" t="inlineStr">
        <is>
          <t>PP装置机柜间（SIS）</t>
        </is>
      </c>
      <c r="D265" s="167" t="inlineStr">
        <is>
          <t>iKA</t>
        </is>
      </c>
      <c r="E265" s="167" t="inlineStr">
        <is>
          <t>-</t>
        </is>
      </c>
      <c r="F265" s="152" t="inlineStr">
        <is>
          <t>-</t>
        </is>
      </c>
      <c r="G265" s="153" t="inlineStr">
        <is>
          <t>-</t>
        </is>
      </c>
      <c r="H265" s="147" t="n"/>
      <c r="I265" s="148" t="n"/>
      <c r="J265" s="167" t="n"/>
      <c r="K265" s="167" t="n"/>
      <c r="L265" s="167" t="n"/>
      <c r="M265" s="167" t="n"/>
      <c r="N265" s="167" t="n"/>
      <c r="O265" s="167" t="n"/>
      <c r="P265" s="149" t="n"/>
    </row>
    <row r="266">
      <c r="A266" s="150" t="inlineStr">
        <is>
          <t>18-FXN-61104-CC</t>
        </is>
      </c>
      <c r="B266" s="151" t="inlineStr">
        <is>
          <t>18-FXN-61104</t>
        </is>
      </c>
      <c r="C266" s="151" t="inlineStr">
        <is>
          <t>PP装置机柜间（SIS）</t>
        </is>
      </c>
      <c r="D266" s="167" t="inlineStr">
        <is>
          <t>KA</t>
        </is>
      </c>
      <c r="E266" s="167" t="inlineStr">
        <is>
          <t>-</t>
        </is>
      </c>
      <c r="F266" s="157" t="inlineStr">
        <is>
          <t>-</t>
        </is>
      </c>
      <c r="G266" s="153" t="inlineStr">
        <is>
          <t>-</t>
        </is>
      </c>
      <c r="H266" s="147" t="n"/>
      <c r="I266" s="148" t="n"/>
      <c r="J266" s="167" t="n"/>
      <c r="K266" s="167" t="n"/>
      <c r="L266" s="167" t="n"/>
      <c r="M266" s="167" t="n"/>
      <c r="N266" s="167" t="n"/>
      <c r="O266" s="167" t="n"/>
      <c r="P266" s="149" t="n"/>
    </row>
    <row r="267">
      <c r="A267" s="150" t="inlineStr">
        <is>
          <t>18-XXN-61104-CC</t>
        </is>
      </c>
      <c r="B267" s="151" t="inlineStr">
        <is>
          <t>18-XXN-61104</t>
        </is>
      </c>
      <c r="C267" s="151" t="inlineStr">
        <is>
          <t>PP装置机柜间（SIS）</t>
        </is>
      </c>
      <c r="D267" s="167" t="inlineStr">
        <is>
          <t>KA</t>
        </is>
      </c>
      <c r="E267" s="167" t="inlineStr">
        <is>
          <t>-</t>
        </is>
      </c>
      <c r="F267" s="152" t="inlineStr">
        <is>
          <t>-</t>
        </is>
      </c>
      <c r="G267" s="153" t="inlineStr">
        <is>
          <t>-</t>
        </is>
      </c>
      <c r="H267" s="147" t="n"/>
      <c r="I267" s="148" t="n"/>
      <c r="J267" s="167" t="n"/>
      <c r="K267" s="167" t="n"/>
      <c r="L267" s="167" t="n"/>
      <c r="M267" s="167" t="n"/>
      <c r="N267" s="167" t="n"/>
      <c r="O267" s="167" t="n"/>
      <c r="P267" s="149" t="n"/>
    </row>
    <row r="268">
      <c r="A268" s="150" t="inlineStr">
        <is>
          <t>18-XXN-62105-CC</t>
        </is>
      </c>
      <c r="B268" s="151" t="inlineStr">
        <is>
          <t>18-XXN-62105</t>
        </is>
      </c>
      <c r="C268" s="151" t="inlineStr">
        <is>
          <t>PP装置机柜间（SIS）</t>
        </is>
      </c>
      <c r="D268" s="167" t="inlineStr">
        <is>
          <t>KA</t>
        </is>
      </c>
      <c r="E268" s="167" t="inlineStr">
        <is>
          <t>-</t>
        </is>
      </c>
      <c r="F268" s="152" t="inlineStr">
        <is>
          <t>-</t>
        </is>
      </c>
      <c r="G268" s="153" t="inlineStr">
        <is>
          <t>-</t>
        </is>
      </c>
      <c r="H268" s="147" t="n"/>
      <c r="I268" s="148" t="n"/>
      <c r="J268" s="167" t="n"/>
      <c r="K268" s="167" t="n"/>
      <c r="L268" s="167" t="n"/>
      <c r="M268" s="167" t="n"/>
      <c r="N268" s="167" t="n"/>
      <c r="O268" s="167" t="n"/>
      <c r="P268" s="149" t="n"/>
    </row>
    <row r="269">
      <c r="A269" s="150" t="n"/>
      <c r="B269" s="252" t="n"/>
      <c r="C269" s="151" t="n"/>
      <c r="D269" s="167" t="n"/>
      <c r="E269" s="167" t="n"/>
      <c r="F269" s="167" t="n"/>
      <c r="G269" s="154" t="n"/>
      <c r="H269" s="147" t="n"/>
      <c r="I269" s="148" t="n"/>
      <c r="J269" s="148" t="n"/>
      <c r="K269" s="167" t="n"/>
      <c r="L269" s="167" t="n"/>
      <c r="M269" s="155" t="n"/>
      <c r="N269" s="167" t="n"/>
      <c r="O269" s="167" t="n"/>
      <c r="P269" s="149" t="n"/>
    </row>
    <row r="270">
      <c r="A270" s="150" t="inlineStr">
        <is>
          <t>18-XXN-61106-CC</t>
        </is>
      </c>
      <c r="B270" s="151" t="inlineStr">
        <is>
          <t>18-XXN-61106</t>
        </is>
      </c>
      <c r="C270" s="151" t="inlineStr">
        <is>
          <t>PP装置机柜间（SIS）</t>
        </is>
      </c>
      <c r="D270" s="167" t="inlineStr">
        <is>
          <t>KA</t>
        </is>
      </c>
      <c r="E270" s="167" t="inlineStr">
        <is>
          <t>-</t>
        </is>
      </c>
      <c r="F270" s="157" t="inlineStr">
        <is>
          <t>-</t>
        </is>
      </c>
      <c r="G270" s="153" t="inlineStr">
        <is>
          <t>-</t>
        </is>
      </c>
      <c r="H270" s="147" t="n"/>
      <c r="I270" s="148" t="n"/>
      <c r="J270" s="148" t="n"/>
      <c r="K270" s="167" t="n"/>
      <c r="L270" s="167" t="n"/>
      <c r="M270" s="167" t="n"/>
      <c r="N270" s="167" t="n"/>
      <c r="O270" s="167" t="n"/>
      <c r="P270" s="149" t="n"/>
    </row>
    <row r="271">
      <c r="A271" s="150" t="inlineStr">
        <is>
          <t>18-XXN-61103-CC</t>
        </is>
      </c>
      <c r="B271" s="151" t="inlineStr">
        <is>
          <t>18-XXN-61103</t>
        </is>
      </c>
      <c r="C271" s="151" t="inlineStr">
        <is>
          <t>PP装置机柜间（SIS）</t>
        </is>
      </c>
      <c r="D271" s="167" t="inlineStr">
        <is>
          <t>KA</t>
        </is>
      </c>
      <c r="E271" s="167" t="inlineStr">
        <is>
          <t>-</t>
        </is>
      </c>
      <c r="F271" s="157" t="inlineStr">
        <is>
          <t>-</t>
        </is>
      </c>
      <c r="G271" s="154" t="inlineStr">
        <is>
          <t>-</t>
        </is>
      </c>
      <c r="H271" s="147" t="n"/>
      <c r="I271" s="148" t="n"/>
      <c r="J271" s="167" t="n"/>
      <c r="K271" s="167" t="n"/>
      <c r="L271" s="167" t="n"/>
      <c r="M271" s="167" t="n"/>
      <c r="N271" s="167" t="n"/>
      <c r="O271" s="167" t="n"/>
      <c r="P271" s="149" t="n"/>
    </row>
    <row r="272">
      <c r="A272" s="150" t="inlineStr">
        <is>
          <t>18-XXN-61102-CC</t>
        </is>
      </c>
      <c r="B272" s="151" t="inlineStr">
        <is>
          <t>18-XXN-61102</t>
        </is>
      </c>
      <c r="C272" s="151" t="inlineStr">
        <is>
          <t>PP装置机柜间（SIS）</t>
        </is>
      </c>
      <c r="D272" s="167" t="inlineStr">
        <is>
          <t>KA</t>
        </is>
      </c>
      <c r="E272" s="167" t="inlineStr">
        <is>
          <t>-</t>
        </is>
      </c>
      <c r="F272" s="157" t="inlineStr">
        <is>
          <t>-</t>
        </is>
      </c>
      <c r="G272" s="154" t="inlineStr">
        <is>
          <t>-</t>
        </is>
      </c>
      <c r="H272" s="147" t="n"/>
      <c r="I272" s="148" t="n"/>
      <c r="J272" s="167" t="n"/>
      <c r="K272" s="167" t="n"/>
      <c r="L272" s="167" t="n"/>
      <c r="M272" s="167" t="n"/>
      <c r="N272" s="167" t="n"/>
      <c r="O272" s="167" t="n"/>
      <c r="P272" s="149" t="n"/>
    </row>
    <row r="273">
      <c r="A273" s="150">
        <f>B273&amp;"-CC"</f>
        <v/>
      </c>
      <c r="B273" s="151" t="inlineStr">
        <is>
          <t>18-XXN-62303</t>
        </is>
      </c>
      <c r="C273" s="151" t="inlineStr">
        <is>
          <t>PP装置机柜间（SIS）</t>
        </is>
      </c>
      <c r="D273" s="167" t="inlineStr">
        <is>
          <t>KA</t>
        </is>
      </c>
      <c r="E273" s="167" t="inlineStr">
        <is>
          <t>-</t>
        </is>
      </c>
      <c r="F273" s="152" t="inlineStr">
        <is>
          <t>-</t>
        </is>
      </c>
      <c r="G273" s="153" t="inlineStr">
        <is>
          <t>-</t>
        </is>
      </c>
      <c r="H273" s="158" t="n"/>
      <c r="I273" s="148" t="n"/>
      <c r="J273" s="148" t="n"/>
      <c r="K273" s="167" t="n"/>
      <c r="L273" s="167" t="n"/>
      <c r="M273" s="167" t="n"/>
      <c r="N273" s="167" t="n"/>
      <c r="O273" s="167" t="n"/>
      <c r="P273" s="149" t="n"/>
    </row>
    <row r="274">
      <c r="A274" s="150" t="n"/>
      <c r="B274" s="252" t="n"/>
      <c r="C274" s="151" t="n"/>
      <c r="D274" s="167" t="n"/>
      <c r="E274" s="167" t="n"/>
      <c r="F274" s="167" t="n"/>
      <c r="G274" s="154" t="n"/>
      <c r="H274" s="147" t="n"/>
      <c r="I274" s="148" t="n"/>
      <c r="J274" s="167" t="n"/>
      <c r="K274" s="167" t="n"/>
      <c r="L274" s="167" t="n"/>
      <c r="M274" s="167" t="n"/>
      <c r="N274" s="167" t="n"/>
      <c r="O274" s="167" t="n"/>
      <c r="P274" s="149" t="n"/>
    </row>
    <row r="275">
      <c r="A275" s="309" t="inlineStr">
        <is>
          <t>18-PXT-61106A-iSC</t>
        </is>
      </c>
      <c r="B275" s="252" t="inlineStr">
        <is>
          <t>18-PXT-61106A</t>
        </is>
      </c>
      <c r="C275" s="151" t="inlineStr">
        <is>
          <t>PP装置机柜间（SIS）</t>
        </is>
      </c>
      <c r="D275" s="167" t="inlineStr">
        <is>
          <t>iKA</t>
        </is>
      </c>
      <c r="E275" s="167" t="inlineStr">
        <is>
          <t>-</t>
        </is>
      </c>
      <c r="F275" s="152" t="inlineStr">
        <is>
          <t>-</t>
        </is>
      </c>
      <c r="G275" s="153" t="inlineStr">
        <is>
          <t>-</t>
        </is>
      </c>
      <c r="H275" s="147" t="n"/>
      <c r="I275" s="148" t="n"/>
      <c r="J275" s="148" t="n"/>
      <c r="K275" s="167" t="n"/>
      <c r="L275" s="167" t="n"/>
      <c r="M275" s="167" t="n"/>
      <c r="N275" s="167" t="n"/>
      <c r="O275" s="167" t="n"/>
      <c r="P275" s="149" t="n"/>
    </row>
    <row r="276">
      <c r="A276" s="309" t="inlineStr">
        <is>
          <t>18-PXT-61106B-iSC</t>
        </is>
      </c>
      <c r="B276" s="252" t="inlineStr">
        <is>
          <t>18-PXT-61106B</t>
        </is>
      </c>
      <c r="C276" s="151" t="inlineStr">
        <is>
          <t>PP装置机柜间（SIS）</t>
        </is>
      </c>
      <c r="D276" s="167" t="inlineStr">
        <is>
          <t>iKA</t>
        </is>
      </c>
      <c r="E276" s="167" t="inlineStr">
        <is>
          <t>-</t>
        </is>
      </c>
      <c r="F276" s="152" t="inlineStr">
        <is>
          <t>-</t>
        </is>
      </c>
      <c r="G276" s="153" t="inlineStr">
        <is>
          <t>-</t>
        </is>
      </c>
      <c r="H276" s="147" t="n"/>
      <c r="I276" s="148" t="n"/>
      <c r="J276" s="148" t="n"/>
      <c r="K276" s="167" t="n"/>
      <c r="L276" s="167" t="n"/>
      <c r="M276" s="155" t="n"/>
      <c r="N276" s="167" t="n"/>
      <c r="O276" s="167" t="n"/>
      <c r="P276" s="149" t="n"/>
    </row>
    <row r="277">
      <c r="A277" s="309" t="inlineStr">
        <is>
          <t>18-PXT-61106C-iSC</t>
        </is>
      </c>
      <c r="B277" s="252" t="inlineStr">
        <is>
          <t>18-PXT-61106C</t>
        </is>
      </c>
      <c r="C277" s="151" t="inlineStr">
        <is>
          <t>PP装置机柜间（SIS）</t>
        </is>
      </c>
      <c r="D277" s="167" t="inlineStr">
        <is>
          <t>iKA</t>
        </is>
      </c>
      <c r="E277" s="167" t="inlineStr">
        <is>
          <t>-</t>
        </is>
      </c>
      <c r="F277" s="152" t="inlineStr">
        <is>
          <t>-</t>
        </is>
      </c>
      <c r="G277" s="153" t="inlineStr">
        <is>
          <t>-</t>
        </is>
      </c>
      <c r="H277" s="147" t="n"/>
      <c r="I277" s="148" t="n"/>
      <c r="J277" s="148" t="n"/>
      <c r="K277" s="167" t="n"/>
      <c r="L277" s="167" t="n"/>
      <c r="M277" s="155" t="n"/>
      <c r="N277" s="167" t="n"/>
      <c r="O277" s="167" t="n"/>
      <c r="P277" s="149" t="n"/>
    </row>
    <row r="278">
      <c r="A278" s="309" t="inlineStr">
        <is>
          <t>18-PXN-61103A-CC</t>
        </is>
      </c>
      <c r="B278" s="252" t="inlineStr">
        <is>
          <t>18-PXN-61103A</t>
        </is>
      </c>
      <c r="C278" s="151" t="inlineStr">
        <is>
          <t>PP装置机柜间（SIS）</t>
        </is>
      </c>
      <c r="D278" s="167" t="inlineStr">
        <is>
          <t>KA</t>
        </is>
      </c>
      <c r="E278" s="167" t="inlineStr">
        <is>
          <t>-</t>
        </is>
      </c>
      <c r="F278" s="157" t="inlineStr">
        <is>
          <t>-</t>
        </is>
      </c>
      <c r="G278" s="154" t="inlineStr">
        <is>
          <t>-</t>
        </is>
      </c>
      <c r="H278" s="147" t="n"/>
      <c r="I278" s="148" t="n"/>
      <c r="J278" s="148" t="n"/>
      <c r="K278" s="167" t="n"/>
      <c r="L278" s="167" t="n"/>
      <c r="M278" s="155" t="n"/>
      <c r="N278" s="167" t="n"/>
      <c r="O278" s="167" t="n"/>
      <c r="P278" s="149" t="n"/>
    </row>
    <row r="279">
      <c r="A279" s="150" t="n"/>
      <c r="B279" s="252" t="n"/>
      <c r="C279" s="151" t="n"/>
      <c r="D279" s="167" t="n"/>
      <c r="E279" s="167" t="n"/>
      <c r="F279" s="167" t="n"/>
      <c r="G279" s="154" t="n"/>
      <c r="H279" s="147" t="n"/>
      <c r="I279" s="148" t="n"/>
      <c r="J279" s="148" t="n"/>
      <c r="K279" s="167" t="n"/>
      <c r="L279" s="167" t="n"/>
      <c r="M279" s="155" t="n"/>
      <c r="N279" s="167" t="n"/>
      <c r="O279" s="167" t="n"/>
      <c r="P279" s="149" t="n"/>
    </row>
    <row r="280">
      <c r="A280" s="150">
        <f>B280&amp;"-iSC"</f>
        <v/>
      </c>
      <c r="B280" s="164" t="inlineStr">
        <is>
          <t>18-PDT-61104</t>
        </is>
      </c>
      <c r="C280" s="151" t="inlineStr">
        <is>
          <t>PP装置机柜间（DCS）</t>
        </is>
      </c>
      <c r="D280" s="167" t="inlineStr">
        <is>
          <t>iKA</t>
        </is>
      </c>
      <c r="E280" s="167" t="inlineStr">
        <is>
          <t>-</t>
        </is>
      </c>
      <c r="F280" s="152" t="inlineStr">
        <is>
          <t>-</t>
        </is>
      </c>
      <c r="G280" s="153" t="inlineStr">
        <is>
          <t>-</t>
        </is>
      </c>
      <c r="H280" s="147" t="n"/>
      <c r="I280" s="148" t="n"/>
      <c r="J280" s="148" t="n"/>
      <c r="K280" s="167" t="n"/>
      <c r="L280" s="167" t="n"/>
      <c r="M280" s="155" t="n"/>
      <c r="N280" s="167" t="n"/>
      <c r="O280" s="167" t="n"/>
      <c r="P280" s="169" t="inlineStr">
        <is>
          <t>防雷仪表</t>
        </is>
      </c>
    </row>
    <row r="281">
      <c r="A281" s="150">
        <f>B281&amp;"-iSC"</f>
        <v/>
      </c>
      <c r="B281" s="164" t="inlineStr">
        <is>
          <t>18-PDT-62101</t>
        </is>
      </c>
      <c r="C281" s="151" t="inlineStr">
        <is>
          <t>PP装置机柜间（DCS）</t>
        </is>
      </c>
      <c r="D281" s="167" t="inlineStr">
        <is>
          <t>iKA</t>
        </is>
      </c>
      <c r="E281" s="167" t="inlineStr">
        <is>
          <t>-</t>
        </is>
      </c>
      <c r="F281" s="152" t="inlineStr">
        <is>
          <t>-</t>
        </is>
      </c>
      <c r="G281" s="153" t="inlineStr">
        <is>
          <t>-</t>
        </is>
      </c>
      <c r="H281" s="147" t="n"/>
      <c r="I281" s="148" t="n"/>
      <c r="J281" s="148" t="n"/>
      <c r="K281" s="167" t="n"/>
      <c r="L281" s="167" t="n"/>
      <c r="M281" s="155" t="n"/>
      <c r="N281" s="167" t="n"/>
      <c r="O281" s="167" t="n"/>
      <c r="P281" s="169" t="inlineStr">
        <is>
          <t>防雷仪表</t>
        </is>
      </c>
    </row>
    <row r="282">
      <c r="A282" s="150">
        <f>B282&amp;"-CC"</f>
        <v/>
      </c>
      <c r="B282" s="151" t="inlineStr">
        <is>
          <t>18-LS-61207</t>
        </is>
      </c>
      <c r="C282" s="151" t="inlineStr">
        <is>
          <t>PP装置机柜间（DCS）</t>
        </is>
      </c>
      <c r="D282" s="167" t="inlineStr">
        <is>
          <t>KA</t>
        </is>
      </c>
      <c r="E282" s="167" t="inlineStr">
        <is>
          <t>-</t>
        </is>
      </c>
      <c r="F282" s="157" t="inlineStr">
        <is>
          <t>-</t>
        </is>
      </c>
      <c r="G282" s="153" t="inlineStr">
        <is>
          <t>-</t>
        </is>
      </c>
      <c r="H282" s="147" t="n"/>
      <c r="I282" s="148" t="n"/>
      <c r="J282" s="148" t="n"/>
      <c r="K282" s="167" t="n"/>
      <c r="L282" s="167" t="n"/>
      <c r="M282" s="155" t="n"/>
      <c r="N282" s="167" t="n"/>
      <c r="O282" s="167" t="n"/>
      <c r="P282" s="149" t="n"/>
    </row>
    <row r="283">
      <c r="A283" s="309" t="inlineStr">
        <is>
          <t>18-HS-61101B-CC</t>
        </is>
      </c>
      <c r="B283" s="252" t="inlineStr">
        <is>
          <t>18-HS-61101B</t>
        </is>
      </c>
      <c r="C283" s="151" t="inlineStr">
        <is>
          <t>PP装置机柜间（DCS）</t>
        </is>
      </c>
      <c r="D283" s="167" t="inlineStr">
        <is>
          <t>KA</t>
        </is>
      </c>
      <c r="E283" s="167" t="inlineStr">
        <is>
          <t>-</t>
        </is>
      </c>
      <c r="F283" s="157" t="inlineStr">
        <is>
          <t>-</t>
        </is>
      </c>
      <c r="G283" s="154" t="inlineStr">
        <is>
          <t>-</t>
        </is>
      </c>
      <c r="H283" s="147" t="n"/>
      <c r="I283" s="148" t="n"/>
      <c r="J283" s="148" t="n"/>
      <c r="K283" s="167" t="n"/>
      <c r="L283" s="167" t="n"/>
      <c r="M283" s="155" t="n"/>
      <c r="N283" s="167" t="n"/>
      <c r="O283" s="167" t="n"/>
      <c r="P283" s="149" t="n"/>
    </row>
    <row r="284">
      <c r="A284" s="150" t="n"/>
      <c r="B284" s="252" t="n"/>
      <c r="C284" s="151" t="n"/>
      <c r="D284" s="167" t="n"/>
      <c r="E284" s="167" t="n"/>
      <c r="F284" s="167" t="n"/>
      <c r="G284" s="154" t="n"/>
      <c r="H284" s="147" t="n"/>
      <c r="I284" s="148" t="n"/>
      <c r="J284" s="148" t="n"/>
      <c r="K284" s="167" t="n"/>
      <c r="L284" s="167" t="n"/>
      <c r="M284" s="155" t="n"/>
      <c r="N284" s="167" t="n"/>
      <c r="O284" s="167" t="n"/>
      <c r="P284" s="149" t="n"/>
    </row>
    <row r="285">
      <c r="A285" s="150" t="n"/>
      <c r="B285" s="252" t="n"/>
      <c r="C285" s="151" t="n"/>
      <c r="D285" s="167" t="n"/>
      <c r="E285" s="167" t="n"/>
      <c r="F285" s="167" t="n"/>
      <c r="G285" s="154" t="n"/>
      <c r="H285" s="147" t="n"/>
      <c r="I285" s="148" t="n"/>
      <c r="J285" s="148" t="n"/>
      <c r="K285" s="167" t="n"/>
      <c r="L285" s="167" t="n"/>
      <c r="M285" s="155" t="n"/>
      <c r="N285" s="167" t="n"/>
      <c r="O285" s="167" t="n"/>
      <c r="P285" s="149" t="n"/>
    </row>
  </sheetData>
  <mergeCells count="1">
    <mergeCell ref="F1:G1"/>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43900827</dc:creator>
  <dcterms:created xmlns:dcterms="http://purl.org/dc/terms/" xmlns:xsi="http://www.w3.org/2001/XMLSchema-instance" xsi:type="dcterms:W3CDTF">2011-03-16T08:21:00Z</dcterms:created>
  <dcterms:modified xmlns:dcterms="http://purl.org/dc/terms/" xmlns:xsi="http://www.w3.org/2001/XMLSchema-instance" xsi:type="dcterms:W3CDTF">2020-03-19T01:32:28Z</dcterms:modified>
  <cp:lastModifiedBy>Administrator</cp:lastModifiedBy>
  <cp:lastPrinted>2019-08-05T07:31:00Z</cp:lastPrinted>
</cp:coreProperties>
</file>